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ml.chartshapes+xml"/>
  <Override PartName="/xl/charts/chart24.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0.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3.xml" ContentType="application/vnd.openxmlformats-officedocument.drawingml.chart+xml"/>
  <Override PartName="/xl/drawings/drawing38.xml" ContentType="application/vnd.openxmlformats-officedocument.drawing+xml"/>
  <Override PartName="/xl/charts/chart34.xml" ContentType="application/vnd.openxmlformats-officedocument.drawingml.chart+xml"/>
  <Override PartName="/xl/drawings/drawing39.xml" ContentType="application/vnd.openxmlformats-officedocument.drawingml.chartshapes+xml"/>
  <Override PartName="/xl/charts/chart35.xml" ContentType="application/vnd.openxmlformats-officedocument.drawingml.chart+xml"/>
  <Override PartName="/xl/drawings/drawing4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41.xml" ContentType="application/vnd.openxmlformats-officedocument.drawing+xml"/>
  <Override PartName="/xl/charts/chart38.xml" ContentType="application/vnd.openxmlformats-officedocument.drawingml.chart+xml"/>
  <Override PartName="/xl/drawings/drawing42.xml" ContentType="application/vnd.openxmlformats-officedocument.drawingml.chartshapes+xml"/>
  <Override PartName="/xl/charts/chart39.xml" ContentType="application/vnd.openxmlformats-officedocument.drawingml.chart+xml"/>
  <Override PartName="/xl/drawings/drawing43.xml" ContentType="application/vnd.openxmlformats-officedocument.drawingml.chartshapes+xml"/>
  <Override PartName="/xl/charts/chart40.xml" ContentType="application/vnd.openxmlformats-officedocument.drawingml.chart+xml"/>
  <Override PartName="/xl/drawings/drawing44.xml" ContentType="application/vnd.openxmlformats-officedocument.drawing+xml"/>
  <Override PartName="/xl/charts/chart41.xml" ContentType="application/vnd.openxmlformats-officedocument.drawingml.chart+xml"/>
  <Override PartName="/xl/drawings/drawing45.xml" ContentType="application/vnd.openxmlformats-officedocument.drawingml.chartshapes+xml"/>
  <Override PartName="/xl/charts/chart42.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43.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66925"/>
  <mc:AlternateContent xmlns:mc="http://schemas.openxmlformats.org/markup-compatibility/2006">
    <mc:Choice Requires="x15">
      <x15ac:absPath xmlns:x15ac="http://schemas.microsoft.com/office/spreadsheetml/2010/11/ac" url="\\gsv0002\庶務課\★統計担当★\●統計はんのう\★令和3年版統計はんのう\ホームページ掲載用データ\●エクセル一括データ\"/>
    </mc:Choice>
  </mc:AlternateContent>
  <xr:revisionPtr revIDLastSave="0" documentId="13_ncr:1_{F8E368B2-BBF3-4A54-9E7D-84E6EB69CBB4}" xr6:coauthVersionLast="47" xr6:coauthVersionMax="47" xr10:uidLastSave="{00000000-0000-0000-0000-000000000000}"/>
  <bookViews>
    <workbookView xWindow="-120" yWindow="-120" windowWidth="20730" windowHeight="11160" tabRatio="850" activeTab="2" xr2:uid="{2949B91E-2FBB-4F6F-BA2C-7585F042B774}"/>
  </bookViews>
  <sheets>
    <sheet name="表紙" sheetId="163" r:id="rId1"/>
    <sheet name="P1総目次" sheetId="7" r:id="rId2"/>
    <sheet name="P2細目次" sheetId="8" r:id="rId3"/>
    <sheet name="P3細目次（続き）" sheetId="176" r:id="rId4"/>
    <sheet name="P4細目次（続き）" sheetId="177" r:id="rId5"/>
    <sheet name="P5利用上の注意" sheetId="2" r:id="rId6"/>
    <sheet name="P6主要改正点一覧" sheetId="6" r:id="rId7"/>
    <sheet name="P7市民のくらし 左" sheetId="3" r:id="rId8"/>
    <sheet name="P8市民のくらし 右" sheetId="4" r:id="rId9"/>
    <sheet name="P9飯能市の花・木・鳥" sheetId="5" r:id="rId10"/>
    <sheet name="P10県内地図" sheetId="9" r:id="rId11"/>
    <sheet name="P11グラフ" sheetId="10" r:id="rId12"/>
    <sheet name="P12" sheetId="11" r:id="rId13"/>
    <sheet name="P13" sheetId="12" r:id="rId14"/>
    <sheet name="P14" sheetId="13" r:id="rId15"/>
    <sheet name="P15グラフ" sheetId="15" r:id="rId16"/>
    <sheet name="P16グラフ" sheetId="16" r:id="rId17"/>
    <sheet name="P17グラフ" sheetId="17" r:id="rId18"/>
    <sheet name="P18グラフ" sheetId="174" r:id="rId19"/>
    <sheet name="P19" sheetId="18" r:id="rId20"/>
    <sheet name="P20" sheetId="19" r:id="rId21"/>
    <sheet name="P21" sheetId="20" r:id="rId22"/>
    <sheet name="P22" sheetId="21" r:id="rId23"/>
    <sheet name="P23" sheetId="22" r:id="rId24"/>
    <sheet name="P24" sheetId="23" r:id="rId25"/>
    <sheet name="P25" sheetId="24" r:id="rId26"/>
    <sheet name="P26" sheetId="25" r:id="rId27"/>
    <sheet name="P27" sheetId="26" r:id="rId28"/>
    <sheet name="P28" sheetId="27" r:id="rId29"/>
    <sheet name="P29" sheetId="28" r:id="rId30"/>
    <sheet name="P30" sheetId="29" r:id="rId31"/>
    <sheet name="P31" sheetId="30" r:id="rId32"/>
    <sheet name="P32" sheetId="31" r:id="rId33"/>
    <sheet name="P33" sheetId="32" r:id="rId34"/>
    <sheet name="P34" sheetId="33" r:id="rId35"/>
    <sheet name="P35" sheetId="34" r:id="rId36"/>
    <sheet name="P36" sheetId="35" r:id="rId37"/>
    <sheet name="P37" sheetId="36" r:id="rId38"/>
    <sheet name="P38" sheetId="37" r:id="rId39"/>
    <sheet name="P39" sheetId="38" r:id="rId40"/>
    <sheet name="P40" sheetId="39" r:id="rId41"/>
    <sheet name="P41" sheetId="40" r:id="rId42"/>
    <sheet name="P42" sheetId="41" r:id="rId43"/>
    <sheet name="P43" sheetId="42" r:id="rId44"/>
    <sheet name="P44" sheetId="43" r:id="rId45"/>
    <sheet name="P45グラフ" sheetId="45" r:id="rId46"/>
    <sheet name="P46グラフ" sheetId="175" r:id="rId47"/>
    <sheet name="P47" sheetId="46" r:id="rId48"/>
    <sheet name="P48" sheetId="47" r:id="rId49"/>
    <sheet name="P49" sheetId="48" r:id="rId50"/>
    <sheet name="P50" sheetId="49" r:id="rId51"/>
    <sheet name="P51" sheetId="50" r:id="rId52"/>
    <sheet name="P52" sheetId="51" r:id="rId53"/>
    <sheet name="P53" sheetId="52" r:id="rId54"/>
    <sheet name="P54" sheetId="53" r:id="rId55"/>
    <sheet name="P55" sheetId="54" r:id="rId56"/>
    <sheet name="P56" sheetId="55" r:id="rId57"/>
    <sheet name="P57" sheetId="56" r:id="rId58"/>
    <sheet name="P58グラフ" sheetId="164" r:id="rId59"/>
    <sheet name="P59" sheetId="165" r:id="rId60"/>
    <sheet name="P60" sheetId="166" r:id="rId61"/>
    <sheet name="P61" sheetId="167" r:id="rId62"/>
    <sheet name="P62" sheetId="168" r:id="rId63"/>
    <sheet name="P63" sheetId="169" r:id="rId64"/>
    <sheet name="P64" sheetId="170" r:id="rId65"/>
    <sheet name="P65" sheetId="171" r:id="rId66"/>
    <sheet name="P66" sheetId="172" r:id="rId67"/>
    <sheet name="P67" sheetId="173" r:id="rId68"/>
    <sheet name="P68グラフ" sheetId="67" r:id="rId69"/>
    <sheet name="P69" sheetId="68" r:id="rId70"/>
    <sheet name="P70" sheetId="69" r:id="rId71"/>
    <sheet name="P71" sheetId="70" r:id="rId72"/>
    <sheet name="P72" sheetId="71" r:id="rId73"/>
    <sheet name="P73グラフ" sheetId="73" r:id="rId74"/>
    <sheet name="P74" sheetId="74" r:id="rId75"/>
    <sheet name="P75" sheetId="75" r:id="rId76"/>
    <sheet name="P76" sheetId="76" r:id="rId77"/>
    <sheet name="P77" sheetId="77" r:id="rId78"/>
    <sheet name="P78" sheetId="78" r:id="rId79"/>
    <sheet name="P79" sheetId="79" r:id="rId80"/>
    <sheet name="P80グラフ" sheetId="81" r:id="rId81"/>
    <sheet name="P81" sheetId="82" r:id="rId82"/>
    <sheet name="P82" sheetId="83" r:id="rId83"/>
    <sheet name="P83グラフ" sheetId="85" r:id="rId84"/>
    <sheet name="P84" sheetId="86" r:id="rId85"/>
    <sheet name="P85" sheetId="87" r:id="rId86"/>
    <sheet name="P86" sheetId="88" r:id="rId87"/>
    <sheet name="P87グラフ" sheetId="90" r:id="rId88"/>
    <sheet name="P88グラフ" sheetId="91" r:id="rId89"/>
    <sheet name="P89" sheetId="92" r:id="rId90"/>
    <sheet name="P90" sheetId="93" r:id="rId91"/>
    <sheet name="P91グラフ" sheetId="95" r:id="rId92"/>
    <sheet name="P92" sheetId="96" r:id="rId93"/>
    <sheet name="P93" sheetId="97" r:id="rId94"/>
    <sheet name="P94" sheetId="98" r:id="rId95"/>
    <sheet name="P95" sheetId="99" r:id="rId96"/>
    <sheet name="P96" sheetId="100" r:id="rId97"/>
    <sheet name="P97" sheetId="101" r:id="rId98"/>
    <sheet name="P98" sheetId="102" r:id="rId99"/>
    <sheet name="P99" sheetId="103" r:id="rId100"/>
    <sheet name="P100" sheetId="104" r:id="rId101"/>
    <sheet name="P101グラフ" sheetId="105" r:id="rId102"/>
    <sheet name="P102" sheetId="106" r:id="rId103"/>
    <sheet name="P103" sheetId="107" r:id="rId104"/>
    <sheet name="P104" sheetId="108" r:id="rId105"/>
    <sheet name="P105" sheetId="109" r:id="rId106"/>
    <sheet name="P106" sheetId="110" r:id="rId107"/>
    <sheet name="P107" sheetId="111" r:id="rId108"/>
    <sheet name="P108グラフ" sheetId="113" r:id="rId109"/>
    <sheet name="P109" sheetId="114" r:id="rId110"/>
    <sheet name="P110グラフ" sheetId="115" r:id="rId111"/>
    <sheet name="P111" sheetId="116" r:id="rId112"/>
    <sheet name="P112" sheetId="117" r:id="rId113"/>
    <sheet name="P113" sheetId="118" r:id="rId114"/>
    <sheet name="P114グラフ" sheetId="119" r:id="rId115"/>
    <sheet name="P115" sheetId="120" r:id="rId116"/>
    <sheet name="P116" sheetId="121" r:id="rId117"/>
    <sheet name="P117" sheetId="122" r:id="rId118"/>
    <sheet name="P118" sheetId="123" r:id="rId119"/>
    <sheet name="P119" sheetId="124" r:id="rId120"/>
    <sheet name="P120グラフ" sheetId="125" r:id="rId121"/>
    <sheet name="P121" sheetId="126" r:id="rId122"/>
    <sheet name="P122" sheetId="127" r:id="rId123"/>
    <sheet name="P123" sheetId="128" r:id="rId124"/>
    <sheet name="P124" sheetId="129" r:id="rId125"/>
    <sheet name="P125" sheetId="130" r:id="rId126"/>
    <sheet name="P126" sheetId="131" r:id="rId127"/>
    <sheet name="P127" sheetId="132" r:id="rId128"/>
    <sheet name="P128グラフ" sheetId="133" r:id="rId129"/>
    <sheet name="P129" sheetId="134" r:id="rId130"/>
    <sheet name="P130" sheetId="135" r:id="rId131"/>
    <sheet name="P131" sheetId="136" r:id="rId132"/>
    <sheet name="P132" sheetId="137" r:id="rId133"/>
    <sheet name="P133" sheetId="138" r:id="rId134"/>
    <sheet name="P134" sheetId="139" r:id="rId135"/>
    <sheet name="P135" sheetId="140" r:id="rId136"/>
    <sheet name="P136" sheetId="141" r:id="rId137"/>
    <sheet name="P137" sheetId="142" r:id="rId138"/>
    <sheet name="P138" sheetId="143" r:id="rId139"/>
    <sheet name="P139グラフ" sheetId="145" r:id="rId140"/>
    <sheet name="P140" sheetId="146" r:id="rId141"/>
    <sheet name="P141" sheetId="147" r:id="rId142"/>
    <sheet name="P142" sheetId="148" r:id="rId143"/>
    <sheet name="P143グラフ" sheetId="149" r:id="rId144"/>
    <sheet name="P144" sheetId="150" r:id="rId145"/>
    <sheet name="P145" sheetId="151" r:id="rId146"/>
    <sheet name="P146" sheetId="152" r:id="rId147"/>
    <sheet name="P147グラフ" sheetId="153" r:id="rId148"/>
    <sheet name="P148グラフ" sheetId="154" r:id="rId149"/>
    <sheet name="P149" sheetId="155" r:id="rId150"/>
    <sheet name="P150" sheetId="156" r:id="rId151"/>
    <sheet name="P151" sheetId="157" r:id="rId152"/>
    <sheet name="P152" sheetId="158" r:id="rId153"/>
    <sheet name="P153" sheetId="159" r:id="rId154"/>
    <sheet name="P154" sheetId="160" r:id="rId155"/>
    <sheet name="P155" sheetId="161" r:id="rId156"/>
    <sheet name="P156" sheetId="162" r:id="rId157"/>
    <sheet name="P157（続き）" sheetId="180" r:id="rId158"/>
    <sheet name="P158（続き）" sheetId="181" r:id="rId159"/>
    <sheet name="奥付" sheetId="183" r:id="rId160"/>
  </sheets>
  <externalReferences>
    <externalReference r:id="rId161"/>
    <externalReference r:id="rId162"/>
    <externalReference r:id="rId163"/>
  </externalReferences>
  <definedNames>
    <definedName name="_xlnm._FilterDatabase" localSheetId="149" hidden="1">'P149'!$N$7:$S$49</definedName>
    <definedName name="_xlnm._FilterDatabase" localSheetId="2" hidden="1">P2細目次!$A$11:$Y$60</definedName>
    <definedName name="_xlnm._FilterDatabase" localSheetId="51" hidden="1">'P51'!$A$7:$AF$38</definedName>
    <definedName name="_xlnm._FilterDatabase" localSheetId="52" hidden="1">'P52'!#REF!</definedName>
    <definedName name="_xlnm._FilterDatabase" localSheetId="53" hidden="1">'P53'!$A$9:$AB$37</definedName>
    <definedName name="_xlnm._FilterDatabase" localSheetId="54" hidden="1">'P54'!#REF!</definedName>
    <definedName name="_xlnm._FilterDatabase" localSheetId="55" hidden="1">'P55'!$A$11:$AB$35</definedName>
    <definedName name="_xlnm._FilterDatabase" localSheetId="56" hidden="1">'P56'!#REF!</definedName>
    <definedName name="batu">#REF!</definedName>
    <definedName name="Data" localSheetId="30">#REF!</definedName>
    <definedName name="Data">#REF!</definedName>
    <definedName name="DataEnd" localSheetId="30">#REF!</definedName>
    <definedName name="DataEnd">#REF!</definedName>
    <definedName name="Hyousoku" localSheetId="30">#REF!</definedName>
    <definedName name="Hyousoku">#REF!</definedName>
    <definedName name="HyousokuArea" localSheetId="30">#REF!</definedName>
    <definedName name="HyousokuArea">#REF!</definedName>
    <definedName name="HyousokuEnd" localSheetId="30">#REF!</definedName>
    <definedName name="HyousokuEnd">#REF!</definedName>
    <definedName name="Hyoutou" localSheetId="30">'P30'!$A$4:$V$10</definedName>
    <definedName name="Hyoutou">#REF!</definedName>
    <definedName name="_xlnm.Print_Area" localSheetId="100">'P100'!$A$2:$AF$62</definedName>
    <definedName name="_xlnm.Print_Area" localSheetId="101">P101グラフ!$A$2:$K$56</definedName>
    <definedName name="_xlnm.Print_Area" localSheetId="102">'P102'!$A$2:$AB$43</definedName>
    <definedName name="_xlnm.Print_Area" localSheetId="103">'P103'!$A$2:$AH$39</definedName>
    <definedName name="_xlnm.Print_Area" localSheetId="104">'P104'!$A$2:$AF$56</definedName>
    <definedName name="_xlnm.Print_Area" localSheetId="105">'P105'!$A$2:$AB$47</definedName>
    <definedName name="_xlnm.Print_Area" localSheetId="106">'P106'!$A$2:$AB$53</definedName>
    <definedName name="_xlnm.Print_Area" localSheetId="107">'P107'!$A$2:$AI$46</definedName>
    <definedName name="_xlnm.Print_Area" localSheetId="108">P108グラフ!$A$2:$K$39</definedName>
    <definedName name="_xlnm.Print_Area" localSheetId="109">'P109'!$A$2:$AA$56</definedName>
    <definedName name="_xlnm.Print_Area" localSheetId="10">P10県内地図!$A$2:$AJ$38</definedName>
    <definedName name="_xlnm.Print_Area" localSheetId="110">P110グラフ!$A$2:$I$55</definedName>
    <definedName name="_xlnm.Print_Area" localSheetId="111">'P111'!$A$2:$AH$56</definedName>
    <definedName name="_xlnm.Print_Area" localSheetId="112">'P112'!$A$2:$AB$47</definedName>
    <definedName name="_xlnm.Print_Area" localSheetId="113">'P113'!$A$2:$AF$50</definedName>
    <definedName name="_xlnm.Print_Area" localSheetId="114">P114グラフ!$A$2:$J$57</definedName>
    <definedName name="_xlnm.Print_Area" localSheetId="115">'P115'!$A$2:$AJ$56</definedName>
    <definedName name="_xlnm.Print_Area" localSheetId="116">'P116'!$A$2:$AJ$56</definedName>
    <definedName name="_xlnm.Print_Area" localSheetId="117">'P117'!$A$2:$AJ$52</definedName>
    <definedName name="_xlnm.Print_Area" localSheetId="118">'P118'!$A$2:$AJ$52</definedName>
    <definedName name="_xlnm.Print_Area" localSheetId="119">'P119'!$A$2:$AD$46</definedName>
    <definedName name="_xlnm.Print_Area" localSheetId="11">P11グラフ!$A$2:$AJ$56</definedName>
    <definedName name="_xlnm.Print_Area" localSheetId="12">'P12'!$A$2:$AG$50</definedName>
    <definedName name="_xlnm.Print_Area" localSheetId="120">P120グラフ!$A$2:$L$54</definedName>
    <definedName name="_xlnm.Print_Area" localSheetId="121">'P121'!$A$2:$AC$46</definedName>
    <definedName name="_xlnm.Print_Area" localSheetId="122">'P122'!$A$2:$AB$50</definedName>
    <definedName name="_xlnm.Print_Area" localSheetId="123">'P123'!$A$2:$AD$44</definedName>
    <definedName name="_xlnm.Print_Area" localSheetId="124">'P124'!$A$2:$AC$49</definedName>
    <definedName name="_xlnm.Print_Area" localSheetId="125">'P125'!$A$2:$AF$55</definedName>
    <definedName name="_xlnm.Print_Area" localSheetId="126">'P126'!$A$2:$AH$41</definedName>
    <definedName name="_xlnm.Print_Area" localSheetId="127">'P127'!$A$2:$AG$46</definedName>
    <definedName name="_xlnm.Print_Area" localSheetId="128">P128グラフ!$A$2:$J$61</definedName>
    <definedName name="_xlnm.Print_Area" localSheetId="129">'P129'!$A$2:$AB$65</definedName>
    <definedName name="_xlnm.Print_Area" localSheetId="13">'P13'!$A$2:$AD$48</definedName>
    <definedName name="_xlnm.Print_Area" localSheetId="130">'P130'!$A$2:$Z$47</definedName>
    <definedName name="_xlnm.Print_Area" localSheetId="131">'P131'!$A$2:$AB$50</definedName>
    <definedName name="_xlnm.Print_Area" localSheetId="132">'P132'!$A$2:$Y$69</definedName>
    <definedName name="_xlnm.Print_Area" localSheetId="133">'P133'!$A$2:$AK$58</definedName>
    <definedName name="_xlnm.Print_Area" localSheetId="134">'P134'!$A$2:$AN$68</definedName>
    <definedName name="_xlnm.Print_Area" localSheetId="135">'P135'!$A$2:$AB$51</definedName>
    <definedName name="_xlnm.Print_Area" localSheetId="136">'P136'!$A$2:$AE$52</definedName>
    <definedName name="_xlnm.Print_Area" localSheetId="137">'P137'!$A$2:$AB$78</definedName>
    <definedName name="_xlnm.Print_Area" localSheetId="138">'P138'!$A$2:$AH$74</definedName>
    <definedName name="_xlnm.Print_Area" localSheetId="139">P139グラフ!$A$2:$AE$45</definedName>
    <definedName name="_xlnm.Print_Area" localSheetId="14">'P14'!$A$2:$AA$54</definedName>
    <definedName name="_xlnm.Print_Area" localSheetId="140">'P140'!$A$2:$AB$40</definedName>
    <definedName name="_xlnm.Print_Area" localSheetId="141">'P141'!$A$2:$AG$54</definedName>
    <definedName name="_xlnm.Print_Area" localSheetId="142">'P142'!$A$2:$AA$42</definedName>
    <definedName name="_xlnm.Print_Area" localSheetId="143">P143グラフ!$A$2:$J$60</definedName>
    <definedName name="_xlnm.Print_Area" localSheetId="144">'P144'!$A$2:$AB$83</definedName>
    <definedName name="_xlnm.Print_Area" localSheetId="145">'P145'!$A$2:$AF$75</definedName>
    <definedName name="_xlnm.Print_Area" localSheetId="146">'P146'!$A$2:$AJ$61</definedName>
    <definedName name="_xlnm.Print_Area" localSheetId="147">P147グラフ!$A$2:$M$83</definedName>
    <definedName name="_xlnm.Print_Area" localSheetId="148">P148グラフ!$A$2:$K$60</definedName>
    <definedName name="_xlnm.Print_Area" localSheetId="149">'P149'!$A$2:$AG$60</definedName>
    <definedName name="_xlnm.Print_Area" localSheetId="150">'P150'!$A$2:$AG$60</definedName>
    <definedName name="_xlnm.Print_Area" localSheetId="151">'P151'!$A$2:$AG$60</definedName>
    <definedName name="_xlnm.Print_Area" localSheetId="152">'P152'!$A$2:$AG$60</definedName>
    <definedName name="_xlnm.Print_Area" localSheetId="153">'P153'!$A$2:$AG$60</definedName>
    <definedName name="_xlnm.Print_Area" localSheetId="154">'P154'!$A$2:$AE$64</definedName>
    <definedName name="_xlnm.Print_Area" localSheetId="155">'P155'!$A$2:$AD$64</definedName>
    <definedName name="_xlnm.Print_Area" localSheetId="156">'P156'!$A$2:$N$96</definedName>
    <definedName name="_xlnm.Print_Area" localSheetId="157">'P157（続き）'!$A$2:$N$98</definedName>
    <definedName name="_xlnm.Print_Area" localSheetId="158">'P158（続き）'!$A$2:$N$61</definedName>
    <definedName name="_xlnm.Print_Area" localSheetId="15">P15グラフ!$A$2:$AI$52</definedName>
    <definedName name="_xlnm.Print_Area" localSheetId="16">P16グラフ!$A$9:$AD$53</definedName>
    <definedName name="_xlnm.Print_Area" localSheetId="17">P17グラフ!$A$2:$AI$52</definedName>
    <definedName name="_xlnm.Print_Area" localSheetId="18">P18グラフ!$A$2:$J$57</definedName>
    <definedName name="_xlnm.Print_Area" localSheetId="19">'P19'!$A$2:$AH$53</definedName>
    <definedName name="_xlnm.Print_Area" localSheetId="1">P1総目次!$A$1:$AK$46</definedName>
    <definedName name="_xlnm.Print_Area" localSheetId="20">'P20'!$A$2:$AH$53</definedName>
    <definedName name="_xlnm.Print_Area" localSheetId="21">'P21'!$A$2:$AH$36</definedName>
    <definedName name="_xlnm.Print_Area" localSheetId="22">'P22'!$A$2:$AH$56</definedName>
    <definedName name="_xlnm.Print_Area" localSheetId="23">'P23'!$A$2:$AF$46</definedName>
    <definedName name="_xlnm.Print_Area" localSheetId="24">'P24'!$A$2:$AF$46</definedName>
    <definedName name="_xlnm.Print_Area" localSheetId="25">'P25'!$A$2:$Z$43</definedName>
    <definedName name="_xlnm.Print_Area" localSheetId="26">'P26'!$A$2:$Z$43</definedName>
    <definedName name="_xlnm.Print_Area" localSheetId="27">'P27'!$A$2:$AD$59</definedName>
    <definedName name="_xlnm.Print_Area" localSheetId="28">'P28'!$A$2:$AB$43</definedName>
    <definedName name="_xlnm.Print_Area" localSheetId="29">'P29'!$A$2:$AE$59</definedName>
    <definedName name="_xlnm.Print_Area" localSheetId="2">P2細目次!$A$1:$AJ$54</definedName>
    <definedName name="_xlnm.Print_Area" localSheetId="30">'P30'!$A$2:$AE$59</definedName>
    <definedName name="_xlnm.Print_Area" localSheetId="31">'P31'!$A$2:$Z$51</definedName>
    <definedName name="_xlnm.Print_Area" localSheetId="32">'P32'!$A$2:$Z$51</definedName>
    <definedName name="_xlnm.Print_Area" localSheetId="33">'P33'!$A$2:$AF$59</definedName>
    <definedName name="_xlnm.Print_Area" localSheetId="34">'P34'!$A$2:$AK$41</definedName>
    <definedName name="_xlnm.Print_Area" localSheetId="35">'P35'!$A$2:$AK$79</definedName>
    <definedName name="_xlnm.Print_Area" localSheetId="36">'P36'!$A$2:$AJ$79</definedName>
    <definedName name="_xlnm.Print_Area" localSheetId="37">'P37'!$A$2:$AJ$56</definedName>
    <definedName name="_xlnm.Print_Area" localSheetId="38">'P38'!$A$2:$AJ$56</definedName>
    <definedName name="_xlnm.Print_Area" localSheetId="39">'P39'!$A$2:$AJ$53</definedName>
    <definedName name="_xlnm.Print_Area" localSheetId="3">'P3細目次（続き）'!$A$1:$AJ$54</definedName>
    <definedName name="_xlnm.Print_Area" localSheetId="40">'P40'!$A$2:$AJ$53</definedName>
    <definedName name="_xlnm.Print_Area" localSheetId="41">'P41'!$A$2:$AH$40</definedName>
    <definedName name="_xlnm.Print_Area" localSheetId="42">'P42'!$A$2:$AH$40</definedName>
    <definedName name="_xlnm.Print_Area" localSheetId="43">'P43'!$A$2:$AH$39</definedName>
    <definedName name="_xlnm.Print_Area" localSheetId="44">'P44'!$A$2:$AH$39</definedName>
    <definedName name="_xlnm.Print_Area" localSheetId="45">P45グラフ!$A$2:$AC$57</definedName>
    <definedName name="_xlnm.Print_Area" localSheetId="46">P46グラフ!$A$2:$AC$50</definedName>
    <definedName name="_xlnm.Print_Area" localSheetId="47">'P47'!$A$2:$AH$51</definedName>
    <definedName name="_xlnm.Print_Area" localSheetId="48">'P48'!$A$2:$AH$51</definedName>
    <definedName name="_xlnm.Print_Area" localSheetId="49">'P49'!$A$2:$AG$51</definedName>
    <definedName name="_xlnm.Print_Area" localSheetId="4">'P4細目次（続き）'!$A$1:$AJ$54</definedName>
    <definedName name="_xlnm.Print_Area" localSheetId="50">'P50'!$A$2:$AH$51</definedName>
    <definedName name="_xlnm.Print_Area" localSheetId="51">'P51'!$A$2:$AS$40</definedName>
    <definedName name="_xlnm.Print_Area" localSheetId="52">'P52'!$A$2:$AS$39</definedName>
    <definedName name="_xlnm.Print_Area" localSheetId="53">'P53'!$A$2:$AS$40</definedName>
    <definedName name="_xlnm.Print_Area" localSheetId="54">'P54'!$A$2:$AS$39</definedName>
    <definedName name="_xlnm.Print_Area" localSheetId="55">'P55'!$A$2:$AS$41</definedName>
    <definedName name="_xlnm.Print_Area" localSheetId="56">'P56'!$A$2:$AS$41</definedName>
    <definedName name="_xlnm.Print_Area" localSheetId="57">'P57'!$A$2:$I$58</definedName>
    <definedName name="_xlnm.Print_Area" localSheetId="58">P58グラフ!$A$2:$K$30</definedName>
    <definedName name="_xlnm.Print_Area" localSheetId="59">'P59'!$A$2:$AE$36</definedName>
    <definedName name="_xlnm.Print_Area" localSheetId="5">P5利用上の注意!$A$2:$AH$57</definedName>
    <definedName name="_xlnm.Print_Area" localSheetId="60">'P60'!$A$2:$AB$35</definedName>
    <definedName name="_xlnm.Print_Area" localSheetId="61">'P61'!$A$2:$I$36</definedName>
    <definedName name="_xlnm.Print_Area" localSheetId="62">'P62'!$A$2:$K$37</definedName>
    <definedName name="_xlnm.Print_Area" localSheetId="63">'P63'!$A$2:$I$49</definedName>
    <definedName name="_xlnm.Print_Area" localSheetId="64">'P64'!$A$2:$G$37</definedName>
    <definedName name="_xlnm.Print_Area" localSheetId="65">'P65'!$A$2:$I$51</definedName>
    <definedName name="_xlnm.Print_Area" localSheetId="66">'P66'!$A$2:$O$53</definedName>
    <definedName name="_xlnm.Print_Area" localSheetId="67">'P67'!$A$2:$AT$53</definedName>
    <definedName name="_xlnm.Print_Area" localSheetId="68">P68グラフ!$A$2:$J$57</definedName>
    <definedName name="_xlnm.Print_Area" localSheetId="69">'P69'!$A$2:$AF$51</definedName>
    <definedName name="_xlnm.Print_Area" localSheetId="6">P6主要改正点一覧!$A$2:$AL$64</definedName>
    <definedName name="_xlnm.Print_Area" localSheetId="70">'P70'!$A$2:$AJ$54</definedName>
    <definedName name="_xlnm.Print_Area" localSheetId="71">'P71'!$A$2:$AI$61</definedName>
    <definedName name="_xlnm.Print_Area" localSheetId="72">'P72'!$A$2:$AI$61</definedName>
    <definedName name="_xlnm.Print_Area" localSheetId="73">P73グラフ!$A$2:$K$57</definedName>
    <definedName name="_xlnm.Print_Area" localSheetId="74">'P74'!$A$2:$AD$65</definedName>
    <definedName name="_xlnm.Print_Area" localSheetId="75">'P75'!$A$2:$AG$60</definedName>
    <definedName name="_xlnm.Print_Area" localSheetId="76">'P76'!$A$2:$AG$56</definedName>
    <definedName name="_xlnm.Print_Area" localSheetId="77">'P77'!$A$2:$AG$56</definedName>
    <definedName name="_xlnm.Print_Area" localSheetId="78">'P78'!$A$2:$AG$25</definedName>
    <definedName name="_xlnm.Print_Area" localSheetId="79">'P79'!$A$2:$J$35</definedName>
    <definedName name="_xlnm.Print_Area" localSheetId="7">'P7市民のくらし 左'!$A$2:$AD$44</definedName>
    <definedName name="_xlnm.Print_Area" localSheetId="80">P80グラフ!$A$2:$K$29</definedName>
    <definedName name="_xlnm.Print_Area" localSheetId="81">'P81'!$A$2:$AI$54</definedName>
    <definedName name="_xlnm.Print_Area" localSheetId="82">'P82'!$A$2:$AI$51</definedName>
    <definedName name="_xlnm.Print_Area" localSheetId="83">P83グラフ!$A$2:$J$58</definedName>
    <definedName name="_xlnm.Print_Area" localSheetId="84">'P84'!$A$2:$AJ$65</definedName>
    <definedName name="_xlnm.Print_Area" localSheetId="85">'P85'!$A$2:$AL$53</definedName>
    <definedName name="_xlnm.Print_Area" localSheetId="86">'P86'!$A$2:$AB$54</definedName>
    <definedName name="_xlnm.Print_Area" localSheetId="87">P87グラフ!$A$2:$J$59</definedName>
    <definedName name="_xlnm.Print_Area" localSheetId="88">P88グラフ!$A$2:$L$73</definedName>
    <definedName name="_xlnm.Print_Area" localSheetId="89">'P89'!$A$2:$AJ$52</definedName>
    <definedName name="_xlnm.Print_Area" localSheetId="8">'P8市民のくらし 右'!$A$2:$AD$44</definedName>
    <definedName name="_xlnm.Print_Area" localSheetId="90">'P90'!$A$2:$AN$64</definedName>
    <definedName name="_xlnm.Print_Area" localSheetId="91">P91グラフ!$A$2:$J$57</definedName>
    <definedName name="_xlnm.Print_Area" localSheetId="92">'P92'!$A$2:$AB$44</definedName>
    <definedName name="_xlnm.Print_Area" localSheetId="93">'P93'!$A$2:$AB$47</definedName>
    <definedName name="_xlnm.Print_Area" localSheetId="94">'P94'!$A$2:$AB$44</definedName>
    <definedName name="_xlnm.Print_Area" localSheetId="95">'P95'!$A$2:$AG$51</definedName>
    <definedName name="_xlnm.Print_Area" localSheetId="96">'P96'!$A$2:$AJ$56</definedName>
    <definedName name="_xlnm.Print_Area" localSheetId="97">'P97'!$A$2:$AH$58</definedName>
    <definedName name="_xlnm.Print_Area" localSheetId="98">'P98'!$A$2:$AF$53</definedName>
    <definedName name="_xlnm.Print_Area" localSheetId="99">'P99'!$A$2:$V$53</definedName>
    <definedName name="_xlnm.Print_Area" localSheetId="9">P9飯能市の花・木・鳥!$A$2:$AG$42</definedName>
    <definedName name="_xlnm.Print_Area" localSheetId="159">奥付!$A$1:$AF$66</definedName>
    <definedName name="_xlnm.Print_Area" localSheetId="0">表紙!$A$1:$AH$45</definedName>
    <definedName name="Title" localSheetId="30">'P30'!$A$3:$AE$3</definedName>
    <definedName name="Title">#REF!</definedName>
    <definedName name="TitleEnglish" localSheetId="30">#REF!</definedName>
    <definedName name="TitleEnglish">#REF!</definedName>
    <definedName name="toukei" localSheetId="34">#REF!</definedName>
    <definedName name="toukei">#REF!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3" i="91" l="1"/>
  <c r="U13" i="91"/>
  <c r="T13" i="91"/>
  <c r="S13" i="91"/>
  <c r="R13" i="91"/>
  <c r="Q13" i="91"/>
  <c r="P13" i="91"/>
  <c r="V12" i="91"/>
  <c r="U12" i="91"/>
  <c r="T12" i="91"/>
  <c r="S12" i="91"/>
  <c r="R12" i="91"/>
  <c r="Q12" i="91"/>
  <c r="P12" i="91"/>
  <c r="V11" i="91"/>
  <c r="U11" i="91"/>
  <c r="T11" i="91"/>
  <c r="S11" i="91"/>
  <c r="R11" i="91"/>
  <c r="Q11" i="91"/>
  <c r="P11" i="91"/>
  <c r="V10" i="91"/>
  <c r="U10" i="91"/>
  <c r="T10" i="91"/>
  <c r="S10" i="91"/>
  <c r="R10" i="91"/>
  <c r="Q10" i="91"/>
  <c r="P10" i="91"/>
  <c r="V9" i="91"/>
  <c r="U9" i="91"/>
  <c r="T9" i="91"/>
  <c r="S9" i="91"/>
  <c r="R9" i="91"/>
  <c r="Q9" i="91"/>
  <c r="P9" i="91"/>
  <c r="V8" i="91"/>
  <c r="U8" i="91"/>
  <c r="T8" i="91"/>
  <c r="S8" i="91"/>
  <c r="R8" i="91"/>
  <c r="Q8" i="91"/>
  <c r="P8" i="91"/>
  <c r="V7" i="91"/>
  <c r="U7" i="91"/>
  <c r="T7" i="91"/>
  <c r="S7" i="91"/>
  <c r="R7" i="91"/>
  <c r="Q7" i="91"/>
  <c r="P7" i="91"/>
  <c r="V6" i="91"/>
  <c r="U6" i="91"/>
  <c r="T6" i="91"/>
  <c r="S6" i="91"/>
  <c r="R6" i="91"/>
  <c r="Q6" i="91"/>
  <c r="P6" i="91"/>
  <c r="V5" i="91"/>
  <c r="U5" i="91"/>
  <c r="T5" i="91"/>
  <c r="S5" i="91"/>
  <c r="R5" i="91"/>
  <c r="Q5" i="91"/>
  <c r="P5" i="91"/>
  <c r="AT39" i="15" l="1"/>
  <c r="H39" i="171"/>
  <c r="F39" i="171"/>
  <c r="D39" i="171"/>
  <c r="C39" i="171"/>
  <c r="B39" i="171"/>
  <c r="N14" i="164"/>
  <c r="N13" i="164"/>
  <c r="N12" i="164"/>
  <c r="N15" i="164" l="1"/>
  <c r="O14" i="164" s="1"/>
  <c r="AH9" i="39"/>
  <c r="AH9" i="38"/>
  <c r="AH9" i="36"/>
  <c r="AE62" i="158"/>
  <c r="U62" i="158"/>
  <c r="I62" i="158"/>
  <c r="AE61" i="157"/>
  <c r="U61" i="157"/>
  <c r="I61" i="157"/>
  <c r="P46" i="153"/>
  <c r="P45" i="153"/>
  <c r="P44" i="153"/>
  <c r="P43" i="153"/>
  <c r="P42" i="153"/>
  <c r="P41" i="153"/>
  <c r="P40" i="153"/>
  <c r="P39" i="153"/>
  <c r="P38" i="153"/>
  <c r="P37" i="153"/>
  <c r="P36" i="153"/>
  <c r="P35" i="153"/>
  <c r="P34" i="153"/>
  <c r="P33" i="153"/>
  <c r="P32" i="153"/>
  <c r="P31" i="153"/>
  <c r="P30" i="153"/>
  <c r="P29" i="153"/>
  <c r="P28" i="153"/>
  <c r="P27" i="153"/>
  <c r="P26" i="153"/>
  <c r="P25" i="153"/>
  <c r="P24" i="153"/>
  <c r="P23" i="153"/>
  <c r="P22" i="153"/>
  <c r="P21" i="153"/>
  <c r="P20" i="153"/>
  <c r="P19" i="153"/>
  <c r="P18" i="153"/>
  <c r="P17" i="153"/>
  <c r="P16" i="153"/>
  <c r="P15" i="153"/>
  <c r="P14" i="153"/>
  <c r="P13" i="153"/>
  <c r="P12" i="153"/>
  <c r="P11" i="153"/>
  <c r="P10" i="153"/>
  <c r="P9" i="153"/>
  <c r="P8" i="153"/>
  <c r="Q7" i="153"/>
  <c r="E8" i="151"/>
  <c r="E6" i="151"/>
  <c r="L47" i="149" s="1"/>
  <c r="L49" i="150"/>
  <c r="L47" i="150"/>
  <c r="E21" i="150"/>
  <c r="G19" i="150"/>
  <c r="E19" i="150"/>
  <c r="L9" i="149" s="1"/>
  <c r="L55" i="149"/>
  <c r="L54" i="149"/>
  <c r="L53" i="149"/>
  <c r="L52" i="149"/>
  <c r="L51" i="149"/>
  <c r="L50" i="149"/>
  <c r="L49" i="149"/>
  <c r="L48" i="149"/>
  <c r="L34" i="149"/>
  <c r="L33" i="149"/>
  <c r="L32" i="149"/>
  <c r="L31" i="149"/>
  <c r="L30" i="149"/>
  <c r="L29" i="149"/>
  <c r="L28" i="149"/>
  <c r="L27" i="149"/>
  <c r="L26" i="149"/>
  <c r="L25" i="149"/>
  <c r="Q12" i="149"/>
  <c r="P12" i="149"/>
  <c r="O12" i="149"/>
  <c r="N12" i="149"/>
  <c r="M12" i="149"/>
  <c r="L12" i="149"/>
  <c r="Q11" i="149"/>
  <c r="P11" i="149"/>
  <c r="O11" i="149"/>
  <c r="N11" i="149"/>
  <c r="M11" i="149"/>
  <c r="L11" i="149"/>
  <c r="Q10" i="149"/>
  <c r="P10" i="149"/>
  <c r="O10" i="149"/>
  <c r="N10" i="149"/>
  <c r="M10" i="149"/>
  <c r="L10" i="149"/>
  <c r="Q9" i="149"/>
  <c r="P9" i="149"/>
  <c r="O9" i="149"/>
  <c r="N9" i="149"/>
  <c r="M9" i="149"/>
  <c r="Q8" i="149"/>
  <c r="P8" i="149"/>
  <c r="O8" i="149"/>
  <c r="N8" i="149"/>
  <c r="M8" i="149"/>
  <c r="L8" i="149"/>
  <c r="Q7" i="149"/>
  <c r="P7" i="149"/>
  <c r="O7" i="149"/>
  <c r="N7" i="149"/>
  <c r="M7" i="149"/>
  <c r="L7" i="149"/>
  <c r="Q6" i="149"/>
  <c r="P6" i="149"/>
  <c r="O6" i="149"/>
  <c r="N6" i="149"/>
  <c r="M6" i="149"/>
  <c r="L6" i="149"/>
  <c r="Q5" i="149"/>
  <c r="P5" i="149"/>
  <c r="O5" i="149"/>
  <c r="N5" i="149"/>
  <c r="M5" i="149"/>
  <c r="L5" i="149"/>
  <c r="Q4" i="149"/>
  <c r="P4" i="149"/>
  <c r="O4" i="149"/>
  <c r="N4" i="149"/>
  <c r="M4" i="149"/>
  <c r="L4" i="149"/>
  <c r="Q3" i="149"/>
  <c r="P3" i="149"/>
  <c r="O3" i="149"/>
  <c r="N3" i="149"/>
  <c r="M3" i="149"/>
  <c r="L3" i="149"/>
  <c r="S53" i="147"/>
  <c r="S52" i="147"/>
  <c r="S51" i="147"/>
  <c r="S50" i="147"/>
  <c r="S49" i="147"/>
  <c r="S48" i="147"/>
  <c r="S47" i="147"/>
  <c r="S46" i="147"/>
  <c r="S45" i="147"/>
  <c r="S44" i="147"/>
  <c r="S43" i="147"/>
  <c r="S42" i="147"/>
  <c r="S41" i="147"/>
  <c r="S40" i="147"/>
  <c r="S39" i="147"/>
  <c r="S38" i="147"/>
  <c r="S37" i="147"/>
  <c r="S36" i="147"/>
  <c r="S35" i="147"/>
  <c r="S34" i="147"/>
  <c r="S33" i="147"/>
  <c r="S32" i="147"/>
  <c r="S31" i="147"/>
  <c r="S30" i="147"/>
  <c r="S29" i="147"/>
  <c r="S28" i="147"/>
  <c r="S27" i="147"/>
  <c r="S26" i="147"/>
  <c r="S25" i="147"/>
  <c r="AC24" i="147"/>
  <c r="X24" i="147"/>
  <c r="S24" i="147" s="1"/>
  <c r="Z13" i="146"/>
  <c r="Z12" i="146"/>
  <c r="Z11" i="146"/>
  <c r="Z10" i="146"/>
  <c r="Z9" i="146"/>
  <c r="Z8" i="146"/>
  <c r="Z7" i="146"/>
  <c r="Z6" i="146"/>
  <c r="H40" i="143"/>
  <c r="E40" i="143"/>
  <c r="H38" i="143"/>
  <c r="E38" i="143"/>
  <c r="H34" i="143"/>
  <c r="E34" i="143"/>
  <c r="E39" i="142"/>
  <c r="E37" i="142"/>
  <c r="E35" i="142"/>
  <c r="U17" i="142"/>
  <c r="K25" i="141"/>
  <c r="H25" i="141"/>
  <c r="E25" i="141"/>
  <c r="K23" i="141"/>
  <c r="H23" i="141"/>
  <c r="E23" i="141"/>
  <c r="K21" i="141"/>
  <c r="H21" i="141"/>
  <c r="E21" i="141"/>
  <c r="K19" i="141"/>
  <c r="H19" i="141"/>
  <c r="E19" i="141"/>
  <c r="K17" i="141"/>
  <c r="H17" i="141"/>
  <c r="E17" i="141"/>
  <c r="K15" i="141"/>
  <c r="H15" i="141"/>
  <c r="E15" i="141"/>
  <c r="K13" i="141"/>
  <c r="H13" i="141"/>
  <c r="E13" i="141"/>
  <c r="K11" i="141"/>
  <c r="H11" i="141"/>
  <c r="E11" i="141"/>
  <c r="K9" i="141"/>
  <c r="H9" i="141"/>
  <c r="E9" i="141"/>
  <c r="K7" i="141"/>
  <c r="H7" i="141"/>
  <c r="E7" i="141"/>
  <c r="AC66" i="139"/>
  <c r="AC40" i="139" s="1"/>
  <c r="Y66" i="139"/>
  <c r="Y40" i="139" s="1"/>
  <c r="E22" i="138"/>
  <c r="E20" i="138"/>
  <c r="E14" i="138"/>
  <c r="E10" i="138"/>
  <c r="E8" i="138"/>
  <c r="W46" i="136"/>
  <c r="I46" i="136"/>
  <c r="W44" i="136"/>
  <c r="I44" i="136"/>
  <c r="W42" i="136"/>
  <c r="I42" i="136"/>
  <c r="W24" i="136"/>
  <c r="I24" i="136"/>
  <c r="W22" i="136"/>
  <c r="I22" i="136"/>
  <c r="W20" i="136"/>
  <c r="I20" i="136"/>
  <c r="W18" i="136"/>
  <c r="I18" i="136"/>
  <c r="W16" i="136"/>
  <c r="I16" i="136"/>
  <c r="W14" i="136"/>
  <c r="I14" i="136"/>
  <c r="W12" i="136"/>
  <c r="I12" i="136"/>
  <c r="AA10" i="136"/>
  <c r="W10" i="136" s="1"/>
  <c r="U10" i="136"/>
  <c r="S10" i="136"/>
  <c r="Q10" i="136"/>
  <c r="O10" i="136"/>
  <c r="K10" i="136"/>
  <c r="F25" i="135"/>
  <c r="X9" i="135"/>
  <c r="U9" i="135"/>
  <c r="R9" i="135"/>
  <c r="O9" i="135"/>
  <c r="L9" i="135"/>
  <c r="I9" i="135"/>
  <c r="F9" i="135"/>
  <c r="F63" i="134"/>
  <c r="F61" i="134"/>
  <c r="F59" i="134"/>
  <c r="F57" i="134"/>
  <c r="F55" i="134"/>
  <c r="F53" i="134"/>
  <c r="F51" i="134"/>
  <c r="F49" i="134"/>
  <c r="F47" i="134"/>
  <c r="F45" i="134"/>
  <c r="F43" i="134"/>
  <c r="F41" i="134"/>
  <c r="Z39" i="134"/>
  <c r="W39" i="134"/>
  <c r="T39" i="134"/>
  <c r="R39" i="134"/>
  <c r="P39" i="134"/>
  <c r="N39" i="134"/>
  <c r="L39" i="134"/>
  <c r="J39" i="134"/>
  <c r="F39" i="134" s="1"/>
  <c r="H39" i="134"/>
  <c r="P49" i="133"/>
  <c r="P48" i="133"/>
  <c r="P47" i="133"/>
  <c r="P46" i="133"/>
  <c r="P45" i="133"/>
  <c r="P44" i="133"/>
  <c r="P43" i="133"/>
  <c r="P42" i="133"/>
  <c r="P41" i="133"/>
  <c r="P40" i="133"/>
  <c r="P39" i="133"/>
  <c r="P38" i="133"/>
  <c r="P37" i="133"/>
  <c r="P36" i="133"/>
  <c r="P35" i="133"/>
  <c r="O8" i="133"/>
  <c r="N8" i="133"/>
  <c r="M8" i="133"/>
  <c r="Z42" i="128"/>
  <c r="Z41" i="128"/>
  <c r="Z40" i="128"/>
  <c r="Z39" i="128"/>
  <c r="Z37" i="128"/>
  <c r="Z36" i="128"/>
  <c r="Z35" i="128"/>
  <c r="Z33" i="128"/>
  <c r="X41" i="126"/>
  <c r="R41" i="126"/>
  <c r="L41" i="126"/>
  <c r="F41" i="126"/>
  <c r="U7" i="126"/>
  <c r="J7" i="126"/>
  <c r="U36" i="123"/>
  <c r="M36" i="123"/>
  <c r="E36" i="123"/>
  <c r="AC35" i="123"/>
  <c r="U35" i="123"/>
  <c r="U8" i="123"/>
  <c r="M8" i="123"/>
  <c r="E8" i="123"/>
  <c r="AC7" i="123"/>
  <c r="U7" i="123"/>
  <c r="AG36" i="122"/>
  <c r="AG8" i="122"/>
  <c r="U40" i="121"/>
  <c r="M40" i="121"/>
  <c r="A40" i="121"/>
  <c r="U7" i="121"/>
  <c r="AJ40" i="120"/>
  <c r="AI40" i="120"/>
  <c r="AH40" i="120"/>
  <c r="AF40" i="120"/>
  <c r="AE40" i="120"/>
  <c r="AD40" i="120"/>
  <c r="AC40" i="120"/>
  <c r="Y40" i="120"/>
  <c r="U40" i="120"/>
  <c r="Q40" i="120"/>
  <c r="M40" i="120"/>
  <c r="O54" i="119"/>
  <c r="O53" i="119"/>
  <c r="O52" i="119"/>
  <c r="P52" i="119" s="1"/>
  <c r="O51" i="119"/>
  <c r="O50" i="119"/>
  <c r="O49" i="119"/>
  <c r="O48" i="119"/>
  <c r="P48" i="119" s="1"/>
  <c r="O47" i="119"/>
  <c r="P12" i="119"/>
  <c r="O12" i="119"/>
  <c r="P11" i="119"/>
  <c r="O11" i="119"/>
  <c r="P10" i="119"/>
  <c r="O10" i="119"/>
  <c r="P9" i="119"/>
  <c r="O9" i="119"/>
  <c r="P8" i="119"/>
  <c r="O8" i="119"/>
  <c r="P7" i="119"/>
  <c r="O7" i="119"/>
  <c r="P6" i="119"/>
  <c r="O6" i="119"/>
  <c r="P5" i="119"/>
  <c r="O5" i="119"/>
  <c r="AA22" i="118"/>
  <c r="AA9" i="118"/>
  <c r="M30" i="115"/>
  <c r="L30" i="115"/>
  <c r="M29" i="115"/>
  <c r="L29" i="115"/>
  <c r="M28" i="115"/>
  <c r="L28" i="115"/>
  <c r="M27" i="115"/>
  <c r="L27" i="115"/>
  <c r="M26" i="115"/>
  <c r="L26" i="115"/>
  <c r="M25" i="115"/>
  <c r="L25" i="115"/>
  <c r="M24" i="115"/>
  <c r="L24" i="115"/>
  <c r="M23" i="115"/>
  <c r="L23" i="115"/>
  <c r="M22" i="115"/>
  <c r="L22" i="115"/>
  <c r="M21" i="115"/>
  <c r="L21" i="115"/>
  <c r="U45" i="109"/>
  <c r="U44" i="109"/>
  <c r="U43" i="109"/>
  <c r="U42" i="109"/>
  <c r="U41" i="109"/>
  <c r="U40" i="109"/>
  <c r="U39" i="109"/>
  <c r="U29" i="109"/>
  <c r="U28" i="109"/>
  <c r="U27" i="109"/>
  <c r="U26" i="109"/>
  <c r="U25" i="109"/>
  <c r="U24" i="109"/>
  <c r="U23" i="109"/>
  <c r="U11" i="109"/>
  <c r="U10" i="109"/>
  <c r="U9" i="109"/>
  <c r="U8" i="109"/>
  <c r="U7" i="109"/>
  <c r="O29" i="105"/>
  <c r="Q29" i="105" s="1"/>
  <c r="O28" i="105"/>
  <c r="Q28" i="105" s="1"/>
  <c r="O27" i="105"/>
  <c r="Q27" i="105" s="1"/>
  <c r="O26" i="105"/>
  <c r="Q26" i="105" s="1"/>
  <c r="O25" i="105"/>
  <c r="Q25" i="105" s="1"/>
  <c r="O24" i="105"/>
  <c r="Q24" i="105" s="1"/>
  <c r="O23" i="105"/>
  <c r="Q23" i="105" s="1"/>
  <c r="O22" i="105"/>
  <c r="Q22" i="105" s="1"/>
  <c r="O21" i="105"/>
  <c r="Q21" i="105" s="1"/>
  <c r="R11" i="105"/>
  <c r="R10" i="105"/>
  <c r="R9" i="105"/>
  <c r="R8" i="105"/>
  <c r="R7" i="105"/>
  <c r="R6" i="105"/>
  <c r="R5" i="105"/>
  <c r="C42" i="103"/>
  <c r="AA22" i="102"/>
  <c r="U22" i="102"/>
  <c r="O22" i="102"/>
  <c r="L22" i="102"/>
  <c r="I22" i="102"/>
  <c r="E22" i="102"/>
  <c r="N41" i="95"/>
  <c r="M41" i="95"/>
  <c r="N40" i="95"/>
  <c r="M40" i="95"/>
  <c r="N39" i="95"/>
  <c r="M39" i="95"/>
  <c r="N38" i="95"/>
  <c r="M38" i="95"/>
  <c r="N37" i="95"/>
  <c r="M37" i="95"/>
  <c r="N36" i="95"/>
  <c r="M36" i="95"/>
  <c r="N35" i="95"/>
  <c r="M35" i="95"/>
  <c r="N34" i="95"/>
  <c r="M34" i="95"/>
  <c r="N11" i="95"/>
  <c r="M11" i="95"/>
  <c r="N10" i="95"/>
  <c r="M10" i="95"/>
  <c r="N9" i="95"/>
  <c r="M9" i="95"/>
  <c r="N8" i="95"/>
  <c r="M8" i="95"/>
  <c r="N7" i="95"/>
  <c r="M7" i="95"/>
  <c r="N6" i="95"/>
  <c r="M6" i="95"/>
  <c r="N5" i="95"/>
  <c r="M5" i="95"/>
  <c r="N4" i="95"/>
  <c r="M4" i="95"/>
  <c r="N3" i="95"/>
  <c r="M3" i="95"/>
  <c r="E49" i="92"/>
  <c r="E47" i="92"/>
  <c r="E41" i="92"/>
  <c r="E39" i="92"/>
  <c r="E37" i="92"/>
  <c r="E35" i="92"/>
  <c r="E33" i="92"/>
  <c r="E23" i="92"/>
  <c r="M16" i="90" s="1"/>
  <c r="E21" i="92"/>
  <c r="M17" i="90" s="1"/>
  <c r="E19" i="92"/>
  <c r="E17" i="92"/>
  <c r="E11" i="92"/>
  <c r="M22" i="90" s="1"/>
  <c r="E9" i="92"/>
  <c r="M23" i="90" s="1"/>
  <c r="E7" i="92"/>
  <c r="M24" i="90"/>
  <c r="M21" i="90"/>
  <c r="M20" i="90"/>
  <c r="M19" i="90"/>
  <c r="M18" i="90"/>
  <c r="AF13" i="86"/>
  <c r="AA13" i="86"/>
  <c r="V13" i="86"/>
  <c r="Q13" i="86"/>
  <c r="L13" i="86"/>
  <c r="N46" i="85"/>
  <c r="N45" i="85"/>
  <c r="N44" i="85"/>
  <c r="N43" i="85"/>
  <c r="N42" i="85"/>
  <c r="N19" i="85"/>
  <c r="N18" i="85"/>
  <c r="N17" i="85"/>
  <c r="N16" i="85"/>
  <c r="N15" i="85"/>
  <c r="P25" i="81"/>
  <c r="O25" i="81"/>
  <c r="P24" i="81"/>
  <c r="O24" i="81"/>
  <c r="P23" i="81"/>
  <c r="O23" i="81"/>
  <c r="P22" i="81"/>
  <c r="O22" i="81"/>
  <c r="P21" i="81"/>
  <c r="O21" i="81"/>
  <c r="P20" i="81"/>
  <c r="O20" i="81"/>
  <c r="P19" i="81"/>
  <c r="O19" i="81"/>
  <c r="P18" i="81"/>
  <c r="O18" i="81"/>
  <c r="P17" i="81"/>
  <c r="O17" i="81"/>
  <c r="N9" i="71"/>
  <c r="N20" i="67"/>
  <c r="M20" i="67"/>
  <c r="N19" i="67"/>
  <c r="M19" i="67"/>
  <c r="N18" i="67"/>
  <c r="M18" i="67"/>
  <c r="N17" i="67"/>
  <c r="M17" i="67"/>
  <c r="N16" i="67"/>
  <c r="M16" i="67"/>
  <c r="N15" i="67"/>
  <c r="M15" i="67"/>
  <c r="N14" i="67"/>
  <c r="M14" i="67"/>
  <c r="N13" i="67"/>
  <c r="M13" i="67"/>
  <c r="N12" i="67"/>
  <c r="M12" i="67"/>
  <c r="N11" i="67"/>
  <c r="M11" i="67"/>
  <c r="N10" i="67"/>
  <c r="M10" i="67"/>
  <c r="N9" i="67"/>
  <c r="M9" i="67"/>
  <c r="N8" i="67"/>
  <c r="M8" i="67"/>
  <c r="AM37" i="55"/>
  <c r="AK37" i="55"/>
  <c r="AI37" i="55"/>
  <c r="AG37" i="55"/>
  <c r="AE37" i="55"/>
  <c r="AC37" i="55"/>
  <c r="AA37" i="55"/>
  <c r="Y37" i="55"/>
  <c r="W37" i="55"/>
  <c r="U37" i="55"/>
  <c r="S37" i="55"/>
  <c r="Q37" i="55"/>
  <c r="O37" i="55"/>
  <c r="M37" i="55"/>
  <c r="K37" i="55"/>
  <c r="I37" i="55"/>
  <c r="C37" i="55"/>
  <c r="A37" i="55"/>
  <c r="AM26" i="55"/>
  <c r="AK26" i="55"/>
  <c r="AI26" i="55"/>
  <c r="AG26" i="55"/>
  <c r="AE26" i="55"/>
  <c r="AC26" i="55"/>
  <c r="AA26" i="55"/>
  <c r="Y26" i="55"/>
  <c r="W26" i="55"/>
  <c r="U26" i="55"/>
  <c r="S26" i="55"/>
  <c r="Q26" i="55"/>
  <c r="O26" i="55"/>
  <c r="M26" i="55"/>
  <c r="K26" i="55"/>
  <c r="I26" i="55"/>
  <c r="C26" i="55"/>
  <c r="A26" i="55"/>
  <c r="AM19" i="55"/>
  <c r="AK19" i="55"/>
  <c r="AI19" i="55"/>
  <c r="AG19" i="55"/>
  <c r="AE19" i="55"/>
  <c r="AC19" i="55"/>
  <c r="AA19" i="55"/>
  <c r="Y19" i="55"/>
  <c r="W19" i="55"/>
  <c r="U19" i="55"/>
  <c r="S19" i="55"/>
  <c r="Q19" i="55"/>
  <c r="O19" i="55"/>
  <c r="M19" i="55"/>
  <c r="C19" i="55"/>
  <c r="A19" i="55"/>
  <c r="AM11" i="55"/>
  <c r="AK11" i="55"/>
  <c r="AI11" i="55"/>
  <c r="AG11" i="55"/>
  <c r="AE11" i="55"/>
  <c r="AC11" i="55"/>
  <c r="W11" i="55"/>
  <c r="U11" i="55"/>
  <c r="S11" i="55"/>
  <c r="Q11" i="55"/>
  <c r="O11" i="55"/>
  <c r="M11" i="55"/>
  <c r="K11" i="55"/>
  <c r="I11" i="55"/>
  <c r="C11" i="55"/>
  <c r="A11" i="55"/>
  <c r="AN37" i="54"/>
  <c r="AL37" i="54"/>
  <c r="AF37" i="54"/>
  <c r="AD37" i="54"/>
  <c r="AB37" i="54"/>
  <c r="Z37" i="54"/>
  <c r="X37" i="54"/>
  <c r="V37" i="54"/>
  <c r="P37" i="54"/>
  <c r="N37" i="54"/>
  <c r="L37" i="54"/>
  <c r="I37" i="54"/>
  <c r="AR26" i="54"/>
  <c r="AP26" i="54"/>
  <c r="AN26" i="54"/>
  <c r="AL26" i="54"/>
  <c r="AF26" i="54"/>
  <c r="AD26" i="54"/>
  <c r="AB26" i="54"/>
  <c r="Z26" i="54"/>
  <c r="P26" i="54"/>
  <c r="N26" i="54"/>
  <c r="L26" i="54"/>
  <c r="I26" i="54"/>
  <c r="AR19" i="54"/>
  <c r="AP19" i="54"/>
  <c r="AN19" i="54"/>
  <c r="AL19" i="54"/>
  <c r="AF19" i="54"/>
  <c r="AD19" i="54"/>
  <c r="AB19" i="54"/>
  <c r="Z19" i="54"/>
  <c r="T19" i="54"/>
  <c r="R19" i="54"/>
  <c r="P19" i="54"/>
  <c r="N19" i="54"/>
  <c r="L19" i="54"/>
  <c r="I19" i="54"/>
  <c r="AR11" i="54"/>
  <c r="AP11" i="54"/>
  <c r="AN11" i="54"/>
  <c r="AL11" i="54"/>
  <c r="AF11" i="54"/>
  <c r="AD11" i="54"/>
  <c r="AB11" i="54"/>
  <c r="Z11" i="54"/>
  <c r="X11" i="54"/>
  <c r="V11" i="54"/>
  <c r="P11" i="54"/>
  <c r="N11" i="54"/>
  <c r="L11" i="54"/>
  <c r="I11" i="54"/>
  <c r="AM34" i="53"/>
  <c r="AK34" i="53"/>
  <c r="AI34" i="53"/>
  <c r="AG34" i="53"/>
  <c r="AE34" i="53"/>
  <c r="AC34" i="53"/>
  <c r="AA34" i="53"/>
  <c r="Y34" i="53"/>
  <c r="W34" i="53"/>
  <c r="U34" i="53"/>
  <c r="S34" i="53"/>
  <c r="Q34" i="53"/>
  <c r="O34" i="53"/>
  <c r="M34" i="53"/>
  <c r="K34" i="53"/>
  <c r="I34" i="53"/>
  <c r="C34" i="53"/>
  <c r="A34" i="53"/>
  <c r="AM25" i="53"/>
  <c r="AK25" i="53"/>
  <c r="AE25" i="53"/>
  <c r="AC25" i="53"/>
  <c r="AA25" i="53"/>
  <c r="Y25" i="53"/>
  <c r="W25" i="53"/>
  <c r="U25" i="53"/>
  <c r="S25" i="53"/>
  <c r="Q25" i="53"/>
  <c r="O25" i="53"/>
  <c r="M25" i="53"/>
  <c r="K25" i="53"/>
  <c r="I25" i="53"/>
  <c r="C25" i="53"/>
  <c r="A25" i="53"/>
  <c r="AM15" i="53"/>
  <c r="AK15" i="53"/>
  <c r="AI15" i="53"/>
  <c r="AG15" i="53"/>
  <c r="AE15" i="53"/>
  <c r="AC15" i="53"/>
  <c r="AA15" i="53"/>
  <c r="Y15" i="53"/>
  <c r="W15" i="53"/>
  <c r="U15" i="53"/>
  <c r="S15" i="53"/>
  <c r="Q15" i="53"/>
  <c r="O15" i="53"/>
  <c r="M15" i="53"/>
  <c r="K15" i="53"/>
  <c r="I15" i="53"/>
  <c r="G15" i="53"/>
  <c r="E15" i="53"/>
  <c r="C15" i="53"/>
  <c r="A15" i="53"/>
  <c r="AJ34" i="52"/>
  <c r="AH34" i="52"/>
  <c r="AF34" i="52"/>
  <c r="AD34" i="52"/>
  <c r="AB34" i="52"/>
  <c r="Z34" i="52"/>
  <c r="P34" i="52"/>
  <c r="N34" i="52"/>
  <c r="L34" i="52"/>
  <c r="I34" i="52"/>
  <c r="AR25" i="52"/>
  <c r="AP25" i="52"/>
  <c r="AN25" i="52"/>
  <c r="AL25" i="52"/>
  <c r="AF25" i="52"/>
  <c r="AD25" i="52"/>
  <c r="AB25" i="52"/>
  <c r="Z25" i="52"/>
  <c r="P25" i="52"/>
  <c r="N25" i="52"/>
  <c r="L25" i="52"/>
  <c r="I25" i="52"/>
  <c r="AR15" i="52"/>
  <c r="AP15" i="52"/>
  <c r="AN15" i="52"/>
  <c r="AL15" i="52"/>
  <c r="AF15" i="52"/>
  <c r="AD15" i="52"/>
  <c r="AB15" i="52"/>
  <c r="Z15" i="52"/>
  <c r="X15" i="52"/>
  <c r="V15" i="52"/>
  <c r="P15" i="52"/>
  <c r="N15" i="52"/>
  <c r="L15" i="52"/>
  <c r="I15" i="52"/>
  <c r="AM34" i="51"/>
  <c r="AK34" i="51"/>
  <c r="AI34" i="51"/>
  <c r="AG34" i="51"/>
  <c r="AE34" i="51"/>
  <c r="AC34" i="51"/>
  <c r="AA34" i="51"/>
  <c r="Y34" i="51"/>
  <c r="W34" i="51"/>
  <c r="U34" i="51"/>
  <c r="S34" i="51"/>
  <c r="Q34" i="51"/>
  <c r="O34" i="51"/>
  <c r="M34" i="51"/>
  <c r="K34" i="51"/>
  <c r="I34" i="51"/>
  <c r="G34" i="51"/>
  <c r="E34" i="51"/>
  <c r="C34" i="51"/>
  <c r="A34" i="51"/>
  <c r="AM9" i="51"/>
  <c r="AK9" i="51"/>
  <c r="AI9" i="51"/>
  <c r="AG9" i="51"/>
  <c r="AE9" i="51"/>
  <c r="AC9" i="51"/>
  <c r="AA9" i="51"/>
  <c r="Y9" i="51"/>
  <c r="W9" i="51"/>
  <c r="U9" i="51"/>
  <c r="S9" i="51"/>
  <c r="Q9" i="51"/>
  <c r="O9" i="51"/>
  <c r="M9" i="51"/>
  <c r="K9" i="51"/>
  <c r="I9" i="51"/>
  <c r="G9" i="51"/>
  <c r="E9" i="51"/>
  <c r="E7" i="51" s="1"/>
  <c r="C9" i="51"/>
  <c r="A9" i="51"/>
  <c r="AR34" i="50"/>
  <c r="AP34" i="50"/>
  <c r="AN34" i="50"/>
  <c r="AL34" i="50"/>
  <c r="AJ34" i="50"/>
  <c r="AH34" i="50"/>
  <c r="AF34" i="50"/>
  <c r="AD34" i="50"/>
  <c r="AB34" i="50"/>
  <c r="Z34" i="50"/>
  <c r="T34" i="50"/>
  <c r="T7" i="50" s="1"/>
  <c r="R34" i="50"/>
  <c r="P34" i="50"/>
  <c r="N34" i="50"/>
  <c r="L34" i="50"/>
  <c r="I34" i="50"/>
  <c r="AR9" i="50"/>
  <c r="AP9" i="50"/>
  <c r="AN9" i="50"/>
  <c r="AL9" i="50"/>
  <c r="AF9" i="50"/>
  <c r="AD9" i="50"/>
  <c r="AB9" i="50"/>
  <c r="Z9" i="50"/>
  <c r="P9" i="50"/>
  <c r="N9" i="50"/>
  <c r="L9" i="50"/>
  <c r="I9" i="50"/>
  <c r="O10" i="43"/>
  <c r="AF35" i="40"/>
  <c r="AC35" i="40"/>
  <c r="AC34" i="40" s="1"/>
  <c r="Z35" i="40"/>
  <c r="Z34" i="40" s="1"/>
  <c r="AF34" i="40"/>
  <c r="O14" i="40"/>
  <c r="L14" i="40"/>
  <c r="I14" i="40"/>
  <c r="AH37" i="39"/>
  <c r="AE37" i="39"/>
  <c r="AA37" i="39"/>
  <c r="X37" i="39"/>
  <c r="U37" i="39"/>
  <c r="Q37" i="39"/>
  <c r="N37" i="39"/>
  <c r="K37" i="39"/>
  <c r="H37" i="39"/>
  <c r="D37" i="39"/>
  <c r="A37" i="39"/>
  <c r="AH23" i="39"/>
  <c r="AE23" i="39"/>
  <c r="AA23" i="39"/>
  <c r="X23" i="39"/>
  <c r="U23" i="39"/>
  <c r="Q23" i="39"/>
  <c r="N23" i="39"/>
  <c r="K23" i="39"/>
  <c r="H23" i="39"/>
  <c r="D23" i="39"/>
  <c r="A23" i="39"/>
  <c r="AE9" i="39"/>
  <c r="AA9" i="39"/>
  <c r="X9" i="39"/>
  <c r="U9" i="39"/>
  <c r="Q9" i="39"/>
  <c r="N9" i="39"/>
  <c r="K9" i="39"/>
  <c r="H9" i="39"/>
  <c r="D9" i="39"/>
  <c r="A9" i="39"/>
  <c r="AH37" i="38"/>
  <c r="AE37" i="38"/>
  <c r="AB37" i="38"/>
  <c r="Y37" i="38"/>
  <c r="V37" i="38"/>
  <c r="S37" i="38"/>
  <c r="P37" i="38"/>
  <c r="M37" i="38"/>
  <c r="J37" i="38"/>
  <c r="G37" i="38"/>
  <c r="AH23" i="38"/>
  <c r="AE23" i="38"/>
  <c r="AB23" i="38"/>
  <c r="Y23" i="38"/>
  <c r="V23" i="38"/>
  <c r="S23" i="38"/>
  <c r="P23" i="38"/>
  <c r="M23" i="38"/>
  <c r="J23" i="38"/>
  <c r="G23" i="38"/>
  <c r="AE9" i="38"/>
  <c r="AB9" i="38"/>
  <c r="Y9" i="38"/>
  <c r="V9" i="38"/>
  <c r="S9" i="38"/>
  <c r="P9" i="38"/>
  <c r="M9" i="38"/>
  <c r="J9" i="38"/>
  <c r="G9" i="38"/>
  <c r="AH24" i="37"/>
  <c r="AE24" i="37"/>
  <c r="AB24" i="37"/>
  <c r="Y24" i="37"/>
  <c r="V24" i="37"/>
  <c r="S24" i="37"/>
  <c r="P24" i="37"/>
  <c r="J24" i="37"/>
  <c r="G24" i="37"/>
  <c r="D24" i="37"/>
  <c r="A24" i="37"/>
  <c r="AH16" i="37"/>
  <c r="AE16" i="37"/>
  <c r="AB16" i="37"/>
  <c r="Y16" i="37"/>
  <c r="V16" i="37"/>
  <c r="S16" i="37"/>
  <c r="P16" i="37"/>
  <c r="M16" i="37"/>
  <c r="M7" i="37" s="1"/>
  <c r="J16" i="37"/>
  <c r="G16" i="37"/>
  <c r="D16" i="37"/>
  <c r="A16" i="37"/>
  <c r="AE9" i="37"/>
  <c r="AB9" i="37"/>
  <c r="Y9" i="37"/>
  <c r="V9" i="37"/>
  <c r="S9" i="37"/>
  <c r="P9" i="37"/>
  <c r="J9" i="37"/>
  <c r="G9" i="37"/>
  <c r="D9" i="37"/>
  <c r="D7" i="37" s="1"/>
  <c r="A9" i="37"/>
  <c r="AH24" i="36"/>
  <c r="AE24" i="36"/>
  <c r="AB24" i="36"/>
  <c r="Y24" i="36"/>
  <c r="V24" i="36"/>
  <c r="S24" i="36"/>
  <c r="P24" i="36"/>
  <c r="M24" i="36"/>
  <c r="J24" i="36"/>
  <c r="AH16" i="36"/>
  <c r="AE16" i="36"/>
  <c r="AB16" i="36"/>
  <c r="Y16" i="36"/>
  <c r="V16" i="36"/>
  <c r="S16" i="36"/>
  <c r="P16" i="36"/>
  <c r="M16" i="36"/>
  <c r="J16" i="36"/>
  <c r="AE9" i="36"/>
  <c r="Y9" i="36"/>
  <c r="V9" i="36"/>
  <c r="S9" i="36"/>
  <c r="P9" i="36"/>
  <c r="M9" i="36"/>
  <c r="J9" i="36"/>
  <c r="K47" i="32"/>
  <c r="K45" i="32"/>
  <c r="AA45" i="32" s="1"/>
  <c r="K43" i="32"/>
  <c r="K41" i="32"/>
  <c r="AA41" i="32" s="1"/>
  <c r="K39" i="32"/>
  <c r="K37" i="32"/>
  <c r="K35" i="32"/>
  <c r="K33" i="32"/>
  <c r="K31" i="32"/>
  <c r="K29" i="32"/>
  <c r="AA37" i="32" s="1"/>
  <c r="X40" i="31"/>
  <c r="U40" i="31"/>
  <c r="R40" i="31"/>
  <c r="K40" i="31"/>
  <c r="H40" i="31"/>
  <c r="E40" i="31"/>
  <c r="X33" i="31"/>
  <c r="U33" i="31"/>
  <c r="R33" i="31"/>
  <c r="K33" i="31"/>
  <c r="H33" i="31"/>
  <c r="E33" i="31"/>
  <c r="X26" i="31"/>
  <c r="U26" i="31"/>
  <c r="R26" i="31"/>
  <c r="K26" i="31"/>
  <c r="H26" i="31"/>
  <c r="E26" i="31"/>
  <c r="X19" i="31"/>
  <c r="U19" i="31"/>
  <c r="R19" i="31"/>
  <c r="K19" i="31"/>
  <c r="H19" i="31"/>
  <c r="E19" i="31"/>
  <c r="X12" i="31"/>
  <c r="U12" i="31"/>
  <c r="R12" i="31"/>
  <c r="K12" i="31"/>
  <c r="H12" i="31"/>
  <c r="E12" i="31"/>
  <c r="X5" i="31"/>
  <c r="U5" i="31"/>
  <c r="R5" i="31"/>
  <c r="K5" i="31"/>
  <c r="H5" i="31"/>
  <c r="E5" i="31"/>
  <c r="X44" i="30"/>
  <c r="U44" i="30"/>
  <c r="R44" i="30"/>
  <c r="K44" i="30"/>
  <c r="H44" i="30"/>
  <c r="E44" i="30"/>
  <c r="X37" i="30"/>
  <c r="U37" i="30"/>
  <c r="R37" i="30"/>
  <c r="K37" i="30"/>
  <c r="H37" i="30"/>
  <c r="E37" i="30"/>
  <c r="X30" i="30"/>
  <c r="U30" i="30"/>
  <c r="R30" i="30"/>
  <c r="K30" i="30"/>
  <c r="H30" i="30"/>
  <c r="E30" i="30"/>
  <c r="X23" i="30"/>
  <c r="U23" i="30"/>
  <c r="R23" i="30"/>
  <c r="K23" i="30"/>
  <c r="H23" i="30"/>
  <c r="E23" i="30"/>
  <c r="T12" i="30"/>
  <c r="M56" i="29"/>
  <c r="M55" i="29"/>
  <c r="M54" i="29"/>
  <c r="M53" i="29"/>
  <c r="M51" i="29"/>
  <c r="M50" i="29"/>
  <c r="M49" i="29"/>
  <c r="M48" i="29"/>
  <c r="M47" i="29"/>
  <c r="M45" i="29"/>
  <c r="M44" i="29"/>
  <c r="M43" i="29"/>
  <c r="M42" i="29"/>
  <c r="M41" i="29"/>
  <c r="M39" i="29"/>
  <c r="M38" i="29"/>
  <c r="M37" i="29"/>
  <c r="M36" i="29"/>
  <c r="M35" i="29"/>
  <c r="M33" i="29"/>
  <c r="M32" i="29"/>
  <c r="M31" i="29"/>
  <c r="M30" i="29"/>
  <c r="M29" i="29"/>
  <c r="M27" i="29"/>
  <c r="M26" i="29"/>
  <c r="M25" i="29"/>
  <c r="M24" i="29"/>
  <c r="M23" i="29"/>
  <c r="M21" i="29"/>
  <c r="M20" i="29"/>
  <c r="M19" i="29"/>
  <c r="M18" i="29"/>
  <c r="M17" i="29"/>
  <c r="M15" i="29"/>
  <c r="M14" i="29"/>
  <c r="M13" i="29"/>
  <c r="M12" i="29"/>
  <c r="M11" i="29"/>
  <c r="M9" i="29"/>
  <c r="M8" i="29"/>
  <c r="M7" i="29"/>
  <c r="Y18" i="27"/>
  <c r="R41" i="25"/>
  <c r="R39" i="25"/>
  <c r="E39" i="25"/>
  <c r="R38" i="25"/>
  <c r="E38" i="25"/>
  <c r="R37" i="25"/>
  <c r="E37" i="25"/>
  <c r="R36" i="25"/>
  <c r="E36" i="25"/>
  <c r="R35" i="25"/>
  <c r="E35" i="25"/>
  <c r="X34" i="25"/>
  <c r="U34" i="25"/>
  <c r="K34" i="25"/>
  <c r="H34" i="25"/>
  <c r="R32" i="25"/>
  <c r="E32" i="25"/>
  <c r="R31" i="25"/>
  <c r="E31" i="25"/>
  <c r="R30" i="25"/>
  <c r="E30" i="25"/>
  <c r="R29" i="25"/>
  <c r="E29" i="25"/>
  <c r="R28" i="25"/>
  <c r="E28" i="25"/>
  <c r="X27" i="25"/>
  <c r="U27" i="25"/>
  <c r="R27" i="25" s="1"/>
  <c r="K27" i="25"/>
  <c r="E27" i="25" s="1"/>
  <c r="H27" i="25"/>
  <c r="R25" i="25"/>
  <c r="E25" i="25"/>
  <c r="R24" i="25"/>
  <c r="E24" i="25"/>
  <c r="R23" i="25"/>
  <c r="E23" i="25"/>
  <c r="R22" i="25"/>
  <c r="E22" i="25"/>
  <c r="R21" i="25"/>
  <c r="E21" i="25"/>
  <c r="X20" i="25"/>
  <c r="U20" i="25"/>
  <c r="K20" i="25"/>
  <c r="H20" i="25"/>
  <c r="R18" i="25"/>
  <c r="E18" i="25"/>
  <c r="R17" i="25"/>
  <c r="E17" i="25"/>
  <c r="R16" i="25"/>
  <c r="E16" i="25"/>
  <c r="R15" i="25"/>
  <c r="E15" i="25"/>
  <c r="R14" i="25"/>
  <c r="E14" i="25"/>
  <c r="X13" i="25"/>
  <c r="U13" i="25"/>
  <c r="R13" i="25" s="1"/>
  <c r="K13" i="25"/>
  <c r="E13" i="25" s="1"/>
  <c r="H13" i="25"/>
  <c r="R11" i="25"/>
  <c r="E11" i="25"/>
  <c r="R10" i="25"/>
  <c r="E10" i="25"/>
  <c r="R9" i="25"/>
  <c r="E9" i="25"/>
  <c r="R8" i="25"/>
  <c r="E8" i="25"/>
  <c r="R7" i="25"/>
  <c r="E7" i="25"/>
  <c r="X6" i="25"/>
  <c r="U6" i="25"/>
  <c r="K6" i="25"/>
  <c r="H6" i="25"/>
  <c r="R41" i="24"/>
  <c r="E41" i="24"/>
  <c r="R40" i="24"/>
  <c r="E40" i="24"/>
  <c r="R39" i="24"/>
  <c r="E39" i="24"/>
  <c r="R38" i="24"/>
  <c r="E38" i="24"/>
  <c r="R37" i="24"/>
  <c r="E37" i="24"/>
  <c r="X36" i="24"/>
  <c r="U36" i="24"/>
  <c r="R36" i="24"/>
  <c r="K36" i="24"/>
  <c r="H36" i="24"/>
  <c r="E36" i="24" s="1"/>
  <c r="R34" i="24"/>
  <c r="E34" i="24"/>
  <c r="R33" i="24"/>
  <c r="E33" i="24"/>
  <c r="R32" i="24"/>
  <c r="E32" i="24"/>
  <c r="R31" i="24"/>
  <c r="E31" i="24"/>
  <c r="R30" i="24"/>
  <c r="E30" i="24"/>
  <c r="X29" i="24"/>
  <c r="U29" i="24"/>
  <c r="R29" i="24" s="1"/>
  <c r="K29" i="24"/>
  <c r="H29" i="24"/>
  <c r="E29" i="24" s="1"/>
  <c r="R27" i="24"/>
  <c r="E27" i="24"/>
  <c r="R26" i="24"/>
  <c r="E26" i="24"/>
  <c r="R25" i="24"/>
  <c r="E25" i="24"/>
  <c r="R24" i="24"/>
  <c r="E24" i="24"/>
  <c r="R23" i="24"/>
  <c r="E23" i="24"/>
  <c r="X22" i="24"/>
  <c r="U22" i="24"/>
  <c r="R22" i="24" s="1"/>
  <c r="K22" i="24"/>
  <c r="H22" i="24"/>
  <c r="E22" i="24" s="1"/>
  <c r="R20" i="24"/>
  <c r="E20" i="24"/>
  <c r="R19" i="24"/>
  <c r="E19" i="24"/>
  <c r="R18" i="24"/>
  <c r="E18" i="24"/>
  <c r="R17" i="24"/>
  <c r="E17" i="24"/>
  <c r="R16" i="24"/>
  <c r="E16" i="24"/>
  <c r="X15" i="24"/>
  <c r="U15" i="24"/>
  <c r="R15" i="24" s="1"/>
  <c r="K15" i="24"/>
  <c r="H15" i="24"/>
  <c r="E15" i="24" s="1"/>
  <c r="R13" i="24"/>
  <c r="E13" i="24"/>
  <c r="R12" i="24"/>
  <c r="E12" i="24"/>
  <c r="R11" i="24"/>
  <c r="E11" i="24"/>
  <c r="R10" i="24"/>
  <c r="E10" i="24"/>
  <c r="R9" i="24"/>
  <c r="E9" i="24"/>
  <c r="X8" i="24"/>
  <c r="U8" i="24"/>
  <c r="R8" i="24" s="1"/>
  <c r="K8" i="24"/>
  <c r="H8" i="24"/>
  <c r="E8" i="24" s="1"/>
  <c r="N44" i="23"/>
  <c r="K44" i="23"/>
  <c r="H44" i="23"/>
  <c r="E44" i="23"/>
  <c r="AD42" i="23"/>
  <c r="AA42" i="23"/>
  <c r="X42" i="23"/>
  <c r="U42" i="23"/>
  <c r="N35" i="23"/>
  <c r="K35" i="23"/>
  <c r="H35" i="23"/>
  <c r="AD31" i="23"/>
  <c r="AA31" i="23"/>
  <c r="X31" i="23"/>
  <c r="U31" i="23"/>
  <c r="N25" i="23"/>
  <c r="K25" i="23"/>
  <c r="H25" i="23"/>
  <c r="E25" i="23"/>
  <c r="AD24" i="23"/>
  <c r="AA24" i="23"/>
  <c r="X24" i="23"/>
  <c r="U24" i="23"/>
  <c r="AD14" i="23"/>
  <c r="AA14" i="23"/>
  <c r="X14" i="23"/>
  <c r="U14" i="23"/>
  <c r="N12" i="23"/>
  <c r="K12" i="23"/>
  <c r="H12" i="23"/>
  <c r="E12" i="23"/>
  <c r="AP53" i="17"/>
  <c r="AM53" i="17"/>
  <c r="AB8" i="16"/>
  <c r="Y8" i="16"/>
  <c r="V8" i="16"/>
  <c r="S8" i="16"/>
  <c r="P8" i="16"/>
  <c r="M8" i="16"/>
  <c r="J8" i="16"/>
  <c r="G8" i="16"/>
  <c r="D8" i="16"/>
  <c r="AB7" i="16"/>
  <c r="Y7" i="16"/>
  <c r="V7" i="16"/>
  <c r="S7" i="16"/>
  <c r="P7" i="16"/>
  <c r="M7" i="16"/>
  <c r="J7" i="16"/>
  <c r="G7" i="16"/>
  <c r="D7" i="16"/>
  <c r="AB6" i="16"/>
  <c r="Y6" i="16"/>
  <c r="V6" i="16"/>
  <c r="S6" i="16"/>
  <c r="P6" i="16"/>
  <c r="M6" i="16"/>
  <c r="J6" i="16"/>
  <c r="G6" i="16"/>
  <c r="D6" i="16"/>
  <c r="AB5" i="16"/>
  <c r="Y5" i="16"/>
  <c r="V5" i="16"/>
  <c r="S5" i="16"/>
  <c r="P5" i="16"/>
  <c r="M5" i="16"/>
  <c r="J5" i="16"/>
  <c r="G5" i="16"/>
  <c r="D5" i="16"/>
  <c r="AB4" i="16"/>
  <c r="Y4" i="16"/>
  <c r="V4" i="16"/>
  <c r="S4" i="16"/>
  <c r="P4" i="16"/>
  <c r="M4" i="16"/>
  <c r="J4" i="16"/>
  <c r="G4" i="16"/>
  <c r="D4" i="16"/>
  <c r="AT46" i="15"/>
  <c r="AQ46" i="15"/>
  <c r="AN46" i="15"/>
  <c r="AT45" i="15"/>
  <c r="AQ45" i="15"/>
  <c r="AN45" i="15"/>
  <c r="AT44" i="15"/>
  <c r="AQ44" i="15"/>
  <c r="AN44" i="15"/>
  <c r="AT43" i="15"/>
  <c r="AQ43" i="15"/>
  <c r="AN43" i="15"/>
  <c r="AT42" i="15"/>
  <c r="AQ42" i="15"/>
  <c r="AN42" i="15"/>
  <c r="AT41" i="15"/>
  <c r="AQ41" i="15"/>
  <c r="AN41" i="15"/>
  <c r="AT40" i="15"/>
  <c r="AQ40" i="15"/>
  <c r="AN40" i="15"/>
  <c r="AQ39" i="15"/>
  <c r="AN39" i="15"/>
  <c r="AT38" i="15"/>
  <c r="AQ38" i="15"/>
  <c r="AN38" i="15"/>
  <c r="AO15" i="15"/>
  <c r="AO14" i="15"/>
  <c r="AO13" i="15"/>
  <c r="AO12" i="15"/>
  <c r="AO11" i="15"/>
  <c r="AO10" i="15"/>
  <c r="AO9" i="15"/>
  <c r="AO8" i="15"/>
  <c r="AO7" i="15"/>
  <c r="P34" i="12"/>
  <c r="F33" i="12"/>
  <c r="Z25" i="12"/>
  <c r="P25" i="12"/>
  <c r="P17" i="12"/>
  <c r="Z14" i="12"/>
  <c r="Z7" i="12"/>
  <c r="P7" i="12"/>
  <c r="F7" i="12"/>
  <c r="AS54" i="10"/>
  <c r="AP54" i="10"/>
  <c r="AS53" i="10"/>
  <c r="AP53" i="10"/>
  <c r="AS52" i="10"/>
  <c r="AP52" i="10"/>
  <c r="AS51" i="10"/>
  <c r="AP51" i="10"/>
  <c r="AS50" i="10"/>
  <c r="AP50" i="10"/>
  <c r="AS49" i="10"/>
  <c r="AP49" i="10"/>
  <c r="AS48" i="10"/>
  <c r="AP48" i="10"/>
  <c r="AS47" i="10"/>
  <c r="AP47" i="10"/>
  <c r="AS46" i="10"/>
  <c r="AP46" i="10"/>
  <c r="AS45" i="10"/>
  <c r="AP45" i="10"/>
  <c r="AS44" i="10"/>
  <c r="AP44" i="10"/>
  <c r="AS43" i="10"/>
  <c r="AP43" i="10"/>
  <c r="AS33" i="10"/>
  <c r="AS32" i="10"/>
  <c r="AS31" i="10"/>
  <c r="AS30" i="10"/>
  <c r="AS29" i="10"/>
  <c r="AS28" i="10"/>
  <c r="AS27" i="10"/>
  <c r="AS26" i="10"/>
  <c r="AS25" i="10"/>
  <c r="AS24" i="10"/>
  <c r="AQ12" i="10"/>
  <c r="AQ10" i="10"/>
  <c r="AQ9" i="10"/>
  <c r="AT9" i="10" s="1"/>
  <c r="AB5" i="4"/>
  <c r="R5" i="4"/>
  <c r="AB33" i="3"/>
  <c r="R33" i="3"/>
  <c r="H33" i="3"/>
  <c r="AB19" i="3"/>
  <c r="R19" i="3"/>
  <c r="H19" i="3"/>
  <c r="AB5" i="3"/>
  <c r="R5" i="3"/>
  <c r="O12" i="164" l="1"/>
  <c r="O13" i="164"/>
  <c r="AE7" i="37"/>
  <c r="AH7" i="37"/>
  <c r="G7" i="37"/>
  <c r="A7" i="37"/>
  <c r="V7" i="37"/>
  <c r="Y7" i="37"/>
  <c r="P7" i="37"/>
  <c r="AB7" i="37"/>
  <c r="J7" i="37"/>
  <c r="S7" i="37"/>
  <c r="J7" i="36"/>
  <c r="M7" i="36"/>
  <c r="Y7" i="36"/>
  <c r="V7" i="36"/>
  <c r="P7" i="36"/>
  <c r="AB7" i="36"/>
  <c r="AP7" i="50"/>
  <c r="AM7" i="51"/>
  <c r="O7" i="51"/>
  <c r="W7" i="51"/>
  <c r="AE7" i="51"/>
  <c r="AC7" i="51"/>
  <c r="M7" i="51"/>
  <c r="AJ7" i="50"/>
  <c r="N7" i="50"/>
  <c r="AH7" i="50"/>
  <c r="I7" i="50"/>
  <c r="L7" i="50"/>
  <c r="X7" i="50"/>
  <c r="U7" i="51"/>
  <c r="AK7" i="51"/>
  <c r="G7" i="51"/>
  <c r="K7" i="51"/>
  <c r="S7" i="51"/>
  <c r="AA7" i="51"/>
  <c r="AI7" i="51"/>
  <c r="AB7" i="50"/>
  <c r="Z7" i="50"/>
  <c r="R7" i="50"/>
  <c r="AR7" i="50"/>
  <c r="AD7" i="50"/>
  <c r="P49" i="119"/>
  <c r="P53" i="119"/>
  <c r="I10" i="136"/>
  <c r="AA39" i="32"/>
  <c r="AN7" i="50"/>
  <c r="H6" i="24"/>
  <c r="AA29" i="32"/>
  <c r="AA35" i="32"/>
  <c r="AT10" i="10"/>
  <c r="E6" i="25"/>
  <c r="E20" i="25"/>
  <c r="E34" i="25"/>
  <c r="AA31" i="32"/>
  <c r="AA47" i="32"/>
  <c r="AH7" i="36"/>
  <c r="S7" i="36"/>
  <c r="AE7" i="36"/>
  <c r="P7" i="50"/>
  <c r="AF7" i="50"/>
  <c r="P50" i="119"/>
  <c r="P54" i="119"/>
  <c r="AA33" i="32"/>
  <c r="F5" i="12"/>
  <c r="K6" i="24"/>
  <c r="R6" i="25"/>
  <c r="R20" i="25"/>
  <c r="R34" i="25"/>
  <c r="AA43" i="32"/>
  <c r="AL7" i="50"/>
  <c r="I7" i="51"/>
  <c r="Q7" i="51"/>
  <c r="Y7" i="51"/>
  <c r="AG7" i="51"/>
  <c r="V7" i="50"/>
  <c r="A7" i="51"/>
  <c r="P51" i="119"/>
  <c r="AQ11" i="10"/>
  <c r="AT11" i="10" s="1"/>
  <c r="C7" i="51"/>
  <c r="P50" i="133"/>
  <c r="Q42" i="133" s="1"/>
  <c r="E6" i="24"/>
  <c r="Q36" i="133" l="1"/>
  <c r="Q48" i="133"/>
  <c r="Q49" i="133"/>
  <c r="Q47" i="133"/>
  <c r="Q45" i="133"/>
  <c r="Q43" i="133"/>
  <c r="Q41" i="133"/>
  <c r="Q39" i="133"/>
  <c r="Q37" i="133"/>
  <c r="Q35" i="133"/>
  <c r="Q46" i="133"/>
  <c r="Q44" i="133"/>
  <c r="Q40" i="133"/>
  <c r="Q38" i="133"/>
</calcChain>
</file>

<file path=xl/sharedStrings.xml><?xml version="1.0" encoding="utf-8"?>
<sst xmlns="http://schemas.openxmlformats.org/spreadsheetml/2006/main" count="13926" uniqueCount="5074">
  <si>
    <t>【　利用上の注意　】</t>
    <rPh sb="2" eb="4">
      <t>リヨウ</t>
    </rPh>
    <rPh sb="4" eb="5">
      <t>ジョウ</t>
    </rPh>
    <rPh sb="6" eb="8">
      <t>チュウイ</t>
    </rPh>
    <phoneticPr fontId="5"/>
  </si>
  <si>
    <t>１</t>
    <phoneticPr fontId="5"/>
  </si>
  <si>
    <t>　本書は、原則として最新の年次又は年度の数値及び過去数年間の数値を収録しています。</t>
    <rPh sb="5" eb="7">
      <t>ゲンソク</t>
    </rPh>
    <rPh sb="10" eb="12">
      <t>サイシン</t>
    </rPh>
    <rPh sb="13" eb="15">
      <t>ネンジ</t>
    </rPh>
    <rPh sb="15" eb="16">
      <t>マタ</t>
    </rPh>
    <rPh sb="17" eb="18">
      <t>ネン</t>
    </rPh>
    <rPh sb="18" eb="19">
      <t>ド</t>
    </rPh>
    <rPh sb="20" eb="22">
      <t>スウチ</t>
    </rPh>
    <rPh sb="22" eb="23">
      <t>オヨ</t>
    </rPh>
    <rPh sb="24" eb="26">
      <t>カコ</t>
    </rPh>
    <rPh sb="26" eb="29">
      <t>スウネンカン</t>
    </rPh>
    <rPh sb="30" eb="32">
      <t>スウチ</t>
    </rPh>
    <rPh sb="33" eb="35">
      <t>シュウロク</t>
    </rPh>
    <phoneticPr fontId="5"/>
  </si>
  <si>
    <t>２</t>
    <phoneticPr fontId="5"/>
  </si>
  <si>
    <t>　資料は、官公庁、民間団体等の報告によるものと、本市が直接調査したものを収録しています。</t>
    <rPh sb="36" eb="38">
      <t>シュウロク</t>
    </rPh>
    <phoneticPr fontId="5"/>
  </si>
  <si>
    <t>３</t>
    <phoneticPr fontId="5"/>
  </si>
  <si>
    <r>
      <t>　</t>
    </r>
    <r>
      <rPr>
        <u/>
        <sz val="11"/>
        <rFont val="ＭＳ ゴシック"/>
        <family val="3"/>
        <charset val="128"/>
      </rPr>
      <t>２０２０年農林業センサス</t>
    </r>
    <r>
      <rPr>
        <sz val="11"/>
        <rFont val="ＭＳ ゴシック"/>
        <family val="3"/>
        <charset val="128"/>
      </rPr>
      <t>・</t>
    </r>
    <r>
      <rPr>
        <u/>
        <sz val="11"/>
        <rFont val="ＭＳ ゴシック"/>
        <family val="3"/>
        <charset val="128"/>
      </rPr>
      <t>令和２年国勢調査</t>
    </r>
    <r>
      <rPr>
        <sz val="11"/>
        <rFont val="ＭＳ ゴシック"/>
        <family val="3"/>
        <charset val="128"/>
      </rPr>
      <t>の集計結果の一部公表により、本書においてもその内容を反映さ</t>
    </r>
    <rPh sb="5" eb="6">
      <t>ネン</t>
    </rPh>
    <rPh sb="6" eb="9">
      <t>ノウリンギョウ</t>
    </rPh>
    <rPh sb="14" eb="16">
      <t>レイワ</t>
    </rPh>
    <rPh sb="17" eb="18">
      <t>ネン</t>
    </rPh>
    <rPh sb="18" eb="20">
      <t>コクセイ</t>
    </rPh>
    <rPh sb="20" eb="22">
      <t>チョウサ</t>
    </rPh>
    <rPh sb="23" eb="25">
      <t>シュウケイ</t>
    </rPh>
    <rPh sb="25" eb="27">
      <t>ケッカ</t>
    </rPh>
    <rPh sb="28" eb="30">
      <t>イチブ</t>
    </rPh>
    <rPh sb="30" eb="32">
      <t>コウヒョウ</t>
    </rPh>
    <rPh sb="36" eb="38">
      <t>ホンショ</t>
    </rPh>
    <rPh sb="45" eb="47">
      <t>ナイヨウ</t>
    </rPh>
    <rPh sb="48" eb="50">
      <t>ハンエイ</t>
    </rPh>
    <phoneticPr fontId="5"/>
  </si>
  <si>
    <t>　</t>
    <phoneticPr fontId="5"/>
  </si>
  <si>
    <t>４</t>
    <phoneticPr fontId="5"/>
  </si>
  <si>
    <t>　数字の単位未満の端数については、原則として四捨五入しています。そのため、合計と内訳の計が一致しない</t>
    <phoneticPr fontId="5"/>
  </si>
  <si>
    <t>場合があります。</t>
    <rPh sb="0" eb="2">
      <t>バアイ</t>
    </rPh>
    <phoneticPr fontId="5"/>
  </si>
  <si>
    <t>５</t>
    <phoneticPr fontId="5"/>
  </si>
  <si>
    <t>　表中の「年」及び「年次」は、暦年（１月から１２月まで）、「年度」は、会計年度（４月から翌年３月まで）</t>
    <rPh sb="7" eb="8">
      <t>オヨ</t>
    </rPh>
    <rPh sb="44" eb="46">
      <t>ヨクネン</t>
    </rPh>
    <phoneticPr fontId="5"/>
  </si>
  <si>
    <t>のことです。</t>
  </si>
  <si>
    <t>６</t>
    <phoneticPr fontId="5"/>
  </si>
  <si>
    <t>　平成１６年度以降の数値は、原則として旧名栗村分を含んだ数値です。</t>
    <rPh sb="1" eb="3">
      <t>ヘイセイ</t>
    </rPh>
    <rPh sb="5" eb="7">
      <t>ネンド</t>
    </rPh>
    <rPh sb="7" eb="9">
      <t>イコウ</t>
    </rPh>
    <rPh sb="10" eb="12">
      <t>スウチ</t>
    </rPh>
    <rPh sb="14" eb="16">
      <t>ゲンソク</t>
    </rPh>
    <rPh sb="19" eb="20">
      <t>キュウ</t>
    </rPh>
    <rPh sb="20" eb="23">
      <t>ナグリムラ</t>
    </rPh>
    <rPh sb="23" eb="24">
      <t>ブン</t>
    </rPh>
    <rPh sb="25" eb="26">
      <t>フク</t>
    </rPh>
    <rPh sb="28" eb="30">
      <t>スウチ</t>
    </rPh>
    <phoneticPr fontId="5"/>
  </si>
  <si>
    <t>７</t>
    <phoneticPr fontId="5"/>
  </si>
  <si>
    <t>　『平成１７年１月１日現在』以降の数値は、旧名栗村との合併後の数値です。</t>
    <rPh sb="2" eb="4">
      <t>ヘイセイ</t>
    </rPh>
    <rPh sb="6" eb="7">
      <t>ネン</t>
    </rPh>
    <rPh sb="8" eb="9">
      <t>ガツ</t>
    </rPh>
    <rPh sb="10" eb="11">
      <t>ヒ</t>
    </rPh>
    <rPh sb="11" eb="13">
      <t>ゲンザイ</t>
    </rPh>
    <rPh sb="14" eb="16">
      <t>イコウ</t>
    </rPh>
    <rPh sb="17" eb="19">
      <t>スウチ</t>
    </rPh>
    <rPh sb="21" eb="22">
      <t>キュウ</t>
    </rPh>
    <rPh sb="22" eb="25">
      <t>ナグリムラ</t>
    </rPh>
    <rPh sb="27" eb="29">
      <t>ガッペイ</t>
    </rPh>
    <rPh sb="29" eb="30">
      <t>ゴ</t>
    </rPh>
    <rPh sb="31" eb="33">
      <t>スウチ</t>
    </rPh>
    <phoneticPr fontId="5"/>
  </si>
  <si>
    <t>８</t>
    <phoneticPr fontId="5"/>
  </si>
  <si>
    <t>　統計表の符号は、次のとおりです。</t>
    <phoneticPr fontId="5"/>
  </si>
  <si>
    <t>・・・・・・・・・・・・・・・・・・・</t>
    <phoneticPr fontId="5"/>
  </si>
  <si>
    <t>単位に満たないもの</t>
    <rPh sb="0" eb="2">
      <t>タンイ</t>
    </rPh>
    <rPh sb="3" eb="4">
      <t>ミ</t>
    </rPh>
    <phoneticPr fontId="5"/>
  </si>
  <si>
    <t>負数又は減少したもの</t>
    <rPh sb="0" eb="2">
      <t>フスウ</t>
    </rPh>
    <rPh sb="2" eb="3">
      <t>マタ</t>
    </rPh>
    <rPh sb="4" eb="6">
      <t>ゲンショウ</t>
    </rPh>
    <phoneticPr fontId="5"/>
  </si>
  <si>
    <t>該当なし</t>
    <rPh sb="0" eb="2">
      <t>ガイトウ</t>
    </rPh>
    <phoneticPr fontId="5"/>
  </si>
  <si>
    <t>不明、事実不詳、調査を欠くもの</t>
    <rPh sb="0" eb="2">
      <t>フメイ</t>
    </rPh>
    <rPh sb="3" eb="5">
      <t>ジジツ</t>
    </rPh>
    <rPh sb="5" eb="7">
      <t>フショウ</t>
    </rPh>
    <rPh sb="8" eb="10">
      <t>チョウサ</t>
    </rPh>
    <rPh sb="11" eb="12">
      <t>カ</t>
    </rPh>
    <phoneticPr fontId="5"/>
  </si>
  <si>
    <t>又は原資料に掲載のないもの</t>
  </si>
  <si>
    <t>公表を控えたもの</t>
    <rPh sb="0" eb="2">
      <t>コウヒョウ</t>
    </rPh>
    <rPh sb="3" eb="4">
      <t>ヒカ</t>
    </rPh>
    <phoneticPr fontId="5"/>
  </si>
  <si>
    <t>訂正数字</t>
    <rPh sb="0" eb="2">
      <t>テイセイ</t>
    </rPh>
    <rPh sb="2" eb="4">
      <t>スウジ</t>
    </rPh>
    <phoneticPr fontId="5"/>
  </si>
  <si>
    <t>該当なし又は公表を控えたもの</t>
    <rPh sb="0" eb="2">
      <t>ガイトウ</t>
    </rPh>
    <rPh sb="4" eb="5">
      <t>マタ</t>
    </rPh>
    <rPh sb="6" eb="8">
      <t>コウヒョウ</t>
    </rPh>
    <rPh sb="9" eb="10">
      <t>ヒカ</t>
    </rPh>
    <phoneticPr fontId="5"/>
  </si>
  <si>
    <t>９</t>
    <phoneticPr fontId="5"/>
  </si>
  <si>
    <t>◇飯能市総務部庶務課庶務統計担当</t>
    <rPh sb="1" eb="4">
      <t>ハンノウシ</t>
    </rPh>
    <rPh sb="4" eb="6">
      <t>ソウム</t>
    </rPh>
    <rPh sb="6" eb="7">
      <t>ブ</t>
    </rPh>
    <rPh sb="7" eb="10">
      <t>ショムカ</t>
    </rPh>
    <rPh sb="10" eb="12">
      <t>ショム</t>
    </rPh>
    <rPh sb="12" eb="14">
      <t>トウケイ</t>
    </rPh>
    <rPh sb="14" eb="16">
      <t>タントウ</t>
    </rPh>
    <phoneticPr fontId="5"/>
  </si>
  <si>
    <t>　　℡　042-973-2111　内線343・344</t>
    <rPh sb="17" eb="19">
      <t>ナイセン</t>
    </rPh>
    <phoneticPr fontId="5"/>
  </si>
  <si>
    <t>１０</t>
    <phoneticPr fontId="5"/>
  </si>
  <si>
    <t>下記の飯能市ホームページにおいて、本書の内容を御覧いただけます。</t>
    <rPh sb="0" eb="2">
      <t>カキ</t>
    </rPh>
    <rPh sb="3" eb="6">
      <t>ハンノウシ</t>
    </rPh>
    <rPh sb="17" eb="19">
      <t>ホンショ</t>
    </rPh>
    <rPh sb="20" eb="22">
      <t>ナイヨウ</t>
    </rPh>
    <rPh sb="23" eb="25">
      <t>ゴラン</t>
    </rPh>
    <phoneticPr fontId="5"/>
  </si>
  <si>
    <t>◇飯能市ホームページ　https://www.city.hanno.lg.jp/</t>
    <rPh sb="1" eb="4">
      <t>ハンノウシ</t>
    </rPh>
    <phoneticPr fontId="5"/>
  </si>
  <si>
    <t>　市民向け・くらし行政情報→市政情報→行政機構・人口・統計・オープンデータ→統計・オープンデータ　</t>
    <phoneticPr fontId="5"/>
  </si>
  <si>
    <t>１１</t>
    <phoneticPr fontId="5"/>
  </si>
  <si>
    <t>総務省統計局ホームページ内、政府統計の総合窓口（e-Stat）において、統計データを検索できます。</t>
    <rPh sb="0" eb="3">
      <t>ソウムショウ</t>
    </rPh>
    <rPh sb="3" eb="6">
      <t>トウケイキョク</t>
    </rPh>
    <rPh sb="12" eb="13">
      <t>ナイ</t>
    </rPh>
    <rPh sb="14" eb="16">
      <t>セイフ</t>
    </rPh>
    <rPh sb="16" eb="18">
      <t>トウケイ</t>
    </rPh>
    <rPh sb="19" eb="21">
      <t>ソウゴウ</t>
    </rPh>
    <rPh sb="21" eb="23">
      <t>マドグチ</t>
    </rPh>
    <rPh sb="36" eb="38">
      <t>トウケイ</t>
    </rPh>
    <rPh sb="42" eb="44">
      <t>ケンサク</t>
    </rPh>
    <phoneticPr fontId="5"/>
  </si>
  <si>
    <t>◇政府統計の総合窓口　http://www.e-stat.go.jp/</t>
    <phoneticPr fontId="5"/>
  </si>
  <si>
    <t>　　例　　令和２年国勢調査結果の検索をしたいとき</t>
    <rPh sb="2" eb="3">
      <t>レイ</t>
    </rPh>
    <rPh sb="5" eb="7">
      <t>レイワ</t>
    </rPh>
    <rPh sb="8" eb="9">
      <t>ネン</t>
    </rPh>
    <rPh sb="9" eb="11">
      <t>コクセイ</t>
    </rPh>
    <rPh sb="11" eb="13">
      <t>チョウサ</t>
    </rPh>
    <rPh sb="13" eb="15">
      <t>ケッカ</t>
    </rPh>
    <rPh sb="16" eb="18">
      <t>ケンサク</t>
    </rPh>
    <phoneticPr fontId="5"/>
  </si>
  <si>
    <t>　　　　　  ①分野から探す→人口・世帯（国勢調査）→令和２年国勢調査</t>
    <rPh sb="8" eb="10">
      <t>ブンヤ</t>
    </rPh>
    <rPh sb="12" eb="13">
      <t>サガ</t>
    </rPh>
    <rPh sb="15" eb="17">
      <t>ジンコウ</t>
    </rPh>
    <rPh sb="18" eb="20">
      <t>セタイ</t>
    </rPh>
    <rPh sb="21" eb="23">
      <t>コクセイ</t>
    </rPh>
    <rPh sb="23" eb="25">
      <t>チョウサ</t>
    </rPh>
    <rPh sb="27" eb="28">
      <t>レイ</t>
    </rPh>
    <rPh sb="28" eb="29">
      <t>ワ</t>
    </rPh>
    <rPh sb="30" eb="31">
      <t>ネン</t>
    </rPh>
    <rPh sb="31" eb="33">
      <t>コクセイ</t>
    </rPh>
    <rPh sb="33" eb="35">
      <t>チョウサ</t>
    </rPh>
    <phoneticPr fontId="5"/>
  </si>
  <si>
    <t>　又は　  ②キーワード検索→「令和２年国勢調査」と入力</t>
    <rPh sb="1" eb="2">
      <t>マタ</t>
    </rPh>
    <rPh sb="12" eb="14">
      <t>ケンサク</t>
    </rPh>
    <rPh sb="16" eb="18">
      <t>レイワ</t>
    </rPh>
    <rPh sb="19" eb="20">
      <t>ネン</t>
    </rPh>
    <rPh sb="20" eb="22">
      <t>コクセイ</t>
    </rPh>
    <rPh sb="22" eb="24">
      <t>チョウサ</t>
    </rPh>
    <rPh sb="26" eb="28">
      <t>ニュウリョク</t>
    </rPh>
    <phoneticPr fontId="5"/>
  </si>
  <si>
    <t>市　　　　　民　　　　　の</t>
    <rPh sb="0" eb="1">
      <t>シ</t>
    </rPh>
    <rPh sb="6" eb="7">
      <t>タミ</t>
    </rPh>
    <phoneticPr fontId="5"/>
  </si>
  <si>
    <t>転　　入</t>
    <rPh sb="0" eb="1">
      <t>テン</t>
    </rPh>
    <rPh sb="3" eb="4">
      <t>イ</t>
    </rPh>
    <phoneticPr fontId="5"/>
  </si>
  <si>
    <t>令和3年</t>
    <rPh sb="0" eb="1">
      <t>レイ</t>
    </rPh>
    <rPh sb="1" eb="2">
      <t>ワ</t>
    </rPh>
    <rPh sb="3" eb="4">
      <t>ネン</t>
    </rPh>
    <phoneticPr fontId="5"/>
  </si>
  <si>
    <t>転　　出</t>
    <rPh sb="0" eb="1">
      <t>テン</t>
    </rPh>
    <rPh sb="3" eb="4">
      <t>デ</t>
    </rPh>
    <phoneticPr fontId="5"/>
  </si>
  <si>
    <t>出　　生</t>
    <rPh sb="0" eb="1">
      <t>デ</t>
    </rPh>
    <rPh sb="3" eb="4">
      <t>ショウ</t>
    </rPh>
    <phoneticPr fontId="5"/>
  </si>
  <si>
    <t>2,653人（1日に　7.3人）</t>
    <rPh sb="5" eb="6">
      <t>ニン</t>
    </rPh>
    <rPh sb="8" eb="9">
      <t>ニチ</t>
    </rPh>
    <rPh sb="14" eb="15">
      <t>ニン</t>
    </rPh>
    <phoneticPr fontId="5"/>
  </si>
  <si>
    <t>2,572人（1日に　7人）</t>
    <rPh sb="5" eb="6">
      <t>ニン</t>
    </rPh>
    <rPh sb="8" eb="9">
      <t>ニチ</t>
    </rPh>
    <rPh sb="12" eb="13">
      <t>ニン</t>
    </rPh>
    <phoneticPr fontId="5"/>
  </si>
  <si>
    <t>365人（1日に　1人）</t>
    <rPh sb="3" eb="4">
      <t>ニン</t>
    </rPh>
    <rPh sb="6" eb="7">
      <t>ニチ</t>
    </rPh>
    <rPh sb="10" eb="11">
      <t>ニン</t>
    </rPh>
    <phoneticPr fontId="5"/>
  </si>
  <si>
    <t>死　　亡</t>
    <rPh sb="0" eb="1">
      <t>シ</t>
    </rPh>
    <rPh sb="3" eb="4">
      <t>ボウ</t>
    </rPh>
    <phoneticPr fontId="5"/>
  </si>
  <si>
    <t>婚　　姻</t>
    <rPh sb="0" eb="1">
      <t>コン</t>
    </rPh>
    <rPh sb="3" eb="4">
      <t>トツ</t>
    </rPh>
    <phoneticPr fontId="5"/>
  </si>
  <si>
    <t>離　　婚</t>
    <rPh sb="0" eb="1">
      <t>リ</t>
    </rPh>
    <rPh sb="3" eb="4">
      <t>コン</t>
    </rPh>
    <phoneticPr fontId="5"/>
  </si>
  <si>
    <t>939人（1日に　2.6人）</t>
    <rPh sb="3" eb="4">
      <t>ニン</t>
    </rPh>
    <rPh sb="6" eb="7">
      <t>ニチ</t>
    </rPh>
    <rPh sb="12" eb="13">
      <t>ニン</t>
    </rPh>
    <phoneticPr fontId="5"/>
  </si>
  <si>
    <t>234組（1日に　0.6組）</t>
    <rPh sb="3" eb="4">
      <t>クミ</t>
    </rPh>
    <rPh sb="6" eb="7">
      <t>ニチ</t>
    </rPh>
    <rPh sb="12" eb="13">
      <t>クミ</t>
    </rPh>
    <phoneticPr fontId="5"/>
  </si>
  <si>
    <t>105組（3.5日に 1組）</t>
    <rPh sb="3" eb="4">
      <t>クミ</t>
    </rPh>
    <rPh sb="8" eb="9">
      <t>ニチ</t>
    </rPh>
    <rPh sb="12" eb="13">
      <t>クミ</t>
    </rPh>
    <phoneticPr fontId="5"/>
  </si>
  <si>
    <t>交通事故</t>
    <rPh sb="0" eb="2">
      <t>コウツウ</t>
    </rPh>
    <rPh sb="2" eb="4">
      <t>ジコ</t>
    </rPh>
    <phoneticPr fontId="5"/>
  </si>
  <si>
    <t>犯　　罪</t>
    <rPh sb="0" eb="1">
      <t>ハン</t>
    </rPh>
    <rPh sb="3" eb="4">
      <t>ツミ</t>
    </rPh>
    <phoneticPr fontId="5"/>
  </si>
  <si>
    <t>火　　事</t>
    <rPh sb="0" eb="1">
      <t>ヒ</t>
    </rPh>
    <rPh sb="3" eb="4">
      <t>コト</t>
    </rPh>
    <phoneticPr fontId="5"/>
  </si>
  <si>
    <t>272件（1日に　0.7件）</t>
    <rPh sb="3" eb="4">
      <t>ケン</t>
    </rPh>
    <rPh sb="6" eb="7">
      <t>ニチ</t>
    </rPh>
    <rPh sb="12" eb="13">
      <t>ケン</t>
    </rPh>
    <phoneticPr fontId="5"/>
  </si>
  <si>
    <t>408件（1日に　1.1件）</t>
    <rPh sb="3" eb="4">
      <t>ケン</t>
    </rPh>
    <rPh sb="6" eb="7">
      <t>ニチ</t>
    </rPh>
    <rPh sb="12" eb="13">
      <t>ケン</t>
    </rPh>
    <phoneticPr fontId="5"/>
  </si>
  <si>
    <t>35件（10.4日に　1件）</t>
    <rPh sb="2" eb="3">
      <t>ケン</t>
    </rPh>
    <rPh sb="8" eb="9">
      <t>カ</t>
    </rPh>
    <rPh sb="12" eb="13">
      <t>ケン</t>
    </rPh>
    <phoneticPr fontId="5"/>
  </si>
  <si>
    <t>く　　　　　ら　　　　　し</t>
    <phoneticPr fontId="5"/>
  </si>
  <si>
    <t>人口密度</t>
    <rPh sb="0" eb="2">
      <t>ジンコウ</t>
    </rPh>
    <rPh sb="2" eb="4">
      <t>ミツド</t>
    </rPh>
    <phoneticPr fontId="5"/>
  </si>
  <si>
    <t>令和4.１.１</t>
    <phoneticPr fontId="5"/>
  </si>
  <si>
    <t>世帯人員</t>
    <rPh sb="0" eb="2">
      <t>セタイ</t>
    </rPh>
    <rPh sb="2" eb="4">
      <t>ジンイン</t>
    </rPh>
    <phoneticPr fontId="5"/>
  </si>
  <si>
    <t>平均年齢</t>
    <rPh sb="0" eb="2">
      <t>ヘイキン</t>
    </rPh>
    <rPh sb="2" eb="4">
      <t>ネンレイ</t>
    </rPh>
    <phoneticPr fontId="5"/>
  </si>
  <si>
    <t>1k㎡当たり　　407人</t>
    <rPh sb="3" eb="4">
      <t>ア</t>
    </rPh>
    <rPh sb="11" eb="12">
      <t>ニン</t>
    </rPh>
    <phoneticPr fontId="5"/>
  </si>
  <si>
    <t>1世帯当たり　　2.2人</t>
    <rPh sb="1" eb="3">
      <t>セタイ</t>
    </rPh>
    <rPh sb="3" eb="4">
      <t>ア</t>
    </rPh>
    <rPh sb="11" eb="12">
      <t>ニン</t>
    </rPh>
    <phoneticPr fontId="5"/>
  </si>
  <si>
    <t>48.9歳</t>
    <rPh sb="4" eb="5">
      <t>サイ</t>
    </rPh>
    <phoneticPr fontId="5"/>
  </si>
  <si>
    <t>令和3.5.1</t>
    <rPh sb="0" eb="1">
      <t>レイ</t>
    </rPh>
    <rPh sb="1" eb="2">
      <t>ワ</t>
    </rPh>
    <phoneticPr fontId="5"/>
  </si>
  <si>
    <t>乗降客数</t>
    <rPh sb="0" eb="3">
      <t>ジョウコウキャク</t>
    </rPh>
    <rPh sb="3" eb="4">
      <t>スウ</t>
    </rPh>
    <phoneticPr fontId="5"/>
  </si>
  <si>
    <t>令和2年度</t>
    <rPh sb="0" eb="1">
      <t>レイ</t>
    </rPh>
    <rPh sb="1" eb="2">
      <t>ワ</t>
    </rPh>
    <rPh sb="3" eb="5">
      <t>ネンド</t>
    </rPh>
    <rPh sb="4" eb="5">
      <t>ガンネン</t>
    </rPh>
    <phoneticPr fontId="5"/>
  </si>
  <si>
    <t>医療施設</t>
    <rPh sb="0" eb="2">
      <t>イリョウ</t>
    </rPh>
    <rPh sb="2" eb="4">
      <t>シセツ</t>
    </rPh>
    <phoneticPr fontId="5"/>
  </si>
  <si>
    <t>令和元.10.1</t>
    <rPh sb="0" eb="2">
      <t>レイワ</t>
    </rPh>
    <rPh sb="2" eb="3">
      <t>モト</t>
    </rPh>
    <phoneticPr fontId="5"/>
  </si>
  <si>
    <t>小学生　　3,496人</t>
    <rPh sb="0" eb="3">
      <t>ショウガクセイ</t>
    </rPh>
    <rPh sb="10" eb="11">
      <t>ニン</t>
    </rPh>
    <phoneticPr fontId="5"/>
  </si>
  <si>
    <t>病　　　院　　 7</t>
    <rPh sb="0" eb="1">
      <t>ヤマイ</t>
    </rPh>
    <rPh sb="4" eb="5">
      <t>イン</t>
    </rPh>
    <phoneticPr fontId="5"/>
  </si>
  <si>
    <t>中学生　　2,106人</t>
    <rPh sb="0" eb="3">
      <t>チュウガクセイ</t>
    </rPh>
    <rPh sb="10" eb="11">
      <t>ニン</t>
    </rPh>
    <phoneticPr fontId="5"/>
  </si>
  <si>
    <t>1日平均6駅で　35,343人</t>
    <rPh sb="1" eb="2">
      <t>ニチ</t>
    </rPh>
    <rPh sb="2" eb="4">
      <t>ヘイキン</t>
    </rPh>
    <rPh sb="5" eb="6">
      <t>エキ</t>
    </rPh>
    <rPh sb="14" eb="15">
      <t>ニン</t>
    </rPh>
    <phoneticPr fontId="5"/>
  </si>
  <si>
    <t>診　療　所　　46</t>
    <phoneticPr fontId="5"/>
  </si>
  <si>
    <t>高校生　　2,672人</t>
    <rPh sb="0" eb="3">
      <t>コウコウセイ</t>
    </rPh>
    <rPh sb="10" eb="11">
      <t>ニン</t>
    </rPh>
    <phoneticPr fontId="5"/>
  </si>
  <si>
    <t>歯科診療所　  37</t>
    <rPh sb="0" eb="2">
      <t>シカ</t>
    </rPh>
    <rPh sb="2" eb="4">
      <t>シンリョウ</t>
    </rPh>
    <rPh sb="4" eb="5">
      <t>ジョ</t>
    </rPh>
    <phoneticPr fontId="5"/>
  </si>
  <si>
    <r>
      <t xml:space="preserve">工　場　数　　
</t>
    </r>
    <r>
      <rPr>
        <b/>
        <sz val="9"/>
        <color indexed="8"/>
        <rFont val="ＭＳ ゴシック"/>
        <family val="3"/>
        <charset val="128"/>
      </rPr>
      <t>（４人以上）</t>
    </r>
    <rPh sb="0" eb="1">
      <t>コウ</t>
    </rPh>
    <rPh sb="2" eb="3">
      <t>バ</t>
    </rPh>
    <rPh sb="4" eb="5">
      <t>スウ</t>
    </rPh>
    <rPh sb="10" eb="11">
      <t>ニン</t>
    </rPh>
    <rPh sb="11" eb="13">
      <t>イジョウ</t>
    </rPh>
    <phoneticPr fontId="5"/>
  </si>
  <si>
    <t>令和2.6.1</t>
    <rPh sb="0" eb="1">
      <t>レイ</t>
    </rPh>
    <rPh sb="1" eb="2">
      <t>ワ</t>
    </rPh>
    <phoneticPr fontId="5"/>
  </si>
  <si>
    <r>
      <t xml:space="preserve">商　店　数
</t>
    </r>
    <r>
      <rPr>
        <b/>
        <sz val="9"/>
        <color indexed="8"/>
        <rFont val="ＭＳ ゴシック"/>
        <family val="3"/>
        <charset val="128"/>
      </rPr>
      <t>（卸売業・小売業）</t>
    </r>
    <rPh sb="0" eb="1">
      <t>ショウ</t>
    </rPh>
    <rPh sb="2" eb="3">
      <t>ミセ</t>
    </rPh>
    <rPh sb="4" eb="5">
      <t>スウ</t>
    </rPh>
    <rPh sb="7" eb="9">
      <t>オロシウリ</t>
    </rPh>
    <rPh sb="9" eb="10">
      <t>ギョウ</t>
    </rPh>
    <rPh sb="11" eb="14">
      <t>コウリギョウ</t>
    </rPh>
    <phoneticPr fontId="5"/>
  </si>
  <si>
    <t>平成29.6.1</t>
    <rPh sb="0" eb="2">
      <t>ヘイセイ</t>
    </rPh>
    <phoneticPr fontId="5"/>
  </si>
  <si>
    <t>就業・通学</t>
    <rPh sb="0" eb="2">
      <t>シュウギョウ</t>
    </rPh>
    <rPh sb="3" eb="5">
      <t>ツウガク</t>
    </rPh>
    <phoneticPr fontId="5"/>
  </si>
  <si>
    <t>平成28.10.1</t>
    <rPh sb="0" eb="2">
      <t>ヘイセイ</t>
    </rPh>
    <phoneticPr fontId="5"/>
  </si>
  <si>
    <t>119事業所</t>
    <rPh sb="3" eb="6">
      <t>ジギョウショ</t>
    </rPh>
    <phoneticPr fontId="5"/>
  </si>
  <si>
    <t>539店</t>
    <rPh sb="3" eb="4">
      <t>テン</t>
    </rPh>
    <phoneticPr fontId="5"/>
  </si>
  <si>
    <t>市　内　で　18,337人
市　外　で　24,006人</t>
    <rPh sb="0" eb="1">
      <t>シ</t>
    </rPh>
    <rPh sb="2" eb="3">
      <t>ウチ</t>
    </rPh>
    <rPh sb="12" eb="13">
      <t>ニン</t>
    </rPh>
    <phoneticPr fontId="5"/>
  </si>
  <si>
    <t>飯　能　市　の　花　・　木　・　鳥　</t>
    <rPh sb="0" eb="1">
      <t>メシ</t>
    </rPh>
    <rPh sb="2" eb="3">
      <t>ノウ</t>
    </rPh>
    <rPh sb="4" eb="5">
      <t>シ</t>
    </rPh>
    <rPh sb="8" eb="9">
      <t>ハナ</t>
    </rPh>
    <rPh sb="12" eb="13">
      <t>キ</t>
    </rPh>
    <rPh sb="16" eb="17">
      <t>トリ</t>
    </rPh>
    <phoneticPr fontId="5"/>
  </si>
  <si>
    <t>飯能市の　花</t>
    <rPh sb="0" eb="3">
      <t>ハンノウシ</t>
    </rPh>
    <rPh sb="5" eb="6">
      <t>ハナ</t>
    </rPh>
    <phoneticPr fontId="5"/>
  </si>
  <si>
    <t>飯能市の　木</t>
    <rPh sb="0" eb="3">
      <t>ハンノウシ</t>
    </rPh>
    <rPh sb="5" eb="6">
      <t>キ</t>
    </rPh>
    <phoneticPr fontId="5"/>
  </si>
  <si>
    <t>飯能市の　鳥</t>
    <rPh sb="0" eb="3">
      <t>ハンノウシ</t>
    </rPh>
    <rPh sb="5" eb="6">
      <t>トリ</t>
    </rPh>
    <phoneticPr fontId="5"/>
  </si>
  <si>
    <t>《　つつじ　》</t>
    <phoneticPr fontId="5"/>
  </si>
  <si>
    <t>《　すぎ　》</t>
    <phoneticPr fontId="5"/>
  </si>
  <si>
    <t>《　うぐいす　》</t>
    <phoneticPr fontId="5"/>
  </si>
  <si>
    <t>飯能市のシンボルマーク　</t>
    <rPh sb="0" eb="1">
      <t>メシ</t>
    </rPh>
    <rPh sb="1" eb="2">
      <t>ノウ</t>
    </rPh>
    <rPh sb="2" eb="3">
      <t>シ</t>
    </rPh>
    <phoneticPr fontId="5"/>
  </si>
  <si>
    <t>主要改正点一覧</t>
    <rPh sb="0" eb="2">
      <t>シュヨウ</t>
    </rPh>
    <rPh sb="2" eb="4">
      <t>カイセイ</t>
    </rPh>
    <rPh sb="4" eb="5">
      <t>テン</t>
    </rPh>
    <rPh sb="5" eb="7">
      <t>イチラン</t>
    </rPh>
    <phoneticPr fontId="5"/>
  </si>
  <si>
    <t>統計項目</t>
    <rPh sb="0" eb="2">
      <t>トウケイ</t>
    </rPh>
    <rPh sb="2" eb="4">
      <t>コウモク</t>
    </rPh>
    <phoneticPr fontId="5"/>
  </si>
  <si>
    <t>改正内容</t>
    <rPh sb="0" eb="2">
      <t>カイセイ</t>
    </rPh>
    <rPh sb="2" eb="4">
      <t>ナイヨウ</t>
    </rPh>
    <phoneticPr fontId="5"/>
  </si>
  <si>
    <t>４　農林業</t>
    <rPh sb="2" eb="5">
      <t>ノウリンギョウ</t>
    </rPh>
    <phoneticPr fontId="5"/>
  </si>
  <si>
    <t>農家数及び経営耕地面積</t>
  </si>
  <si>
    <t>耕作放棄地のある農家数と耕作放棄地</t>
  </si>
  <si>
    <t>耕作放棄地面積は農家の申告による主観ベースの数値であり、平成２０年</t>
    <phoneticPr fontId="5"/>
  </si>
  <si>
    <t>面積(販売農家）</t>
    <phoneticPr fontId="5"/>
  </si>
  <si>
    <t>より農業委員会による客観ベースの荒廃農地の把握が行われていることか</t>
    <rPh sb="2" eb="4">
      <t>ノウギョウ</t>
    </rPh>
    <rPh sb="4" eb="7">
      <t>イインカイ</t>
    </rPh>
    <rPh sb="10" eb="12">
      <t>キャッカン</t>
    </rPh>
    <rPh sb="16" eb="18">
      <t>コウハイ</t>
    </rPh>
    <rPh sb="18" eb="20">
      <t>ノウチ</t>
    </rPh>
    <rPh sb="21" eb="23">
      <t>ハアク</t>
    </rPh>
    <rPh sb="24" eb="25">
      <t>オコナ</t>
    </rPh>
    <phoneticPr fontId="2"/>
  </si>
  <si>
    <t>ら、２０２０年農林業センサスから集計を廃止。</t>
    <rPh sb="6" eb="7">
      <t>ネン</t>
    </rPh>
    <rPh sb="7" eb="10">
      <t>ノウリンギョウ</t>
    </rPh>
    <rPh sb="16" eb="18">
      <t>シュウケイ</t>
    </rPh>
    <rPh sb="19" eb="21">
      <t>ハイシ</t>
    </rPh>
    <phoneticPr fontId="2"/>
  </si>
  <si>
    <t>国道２９９号車種別交通量</t>
  </si>
  <si>
    <t>令和２年については調査を実施していない</t>
  </si>
  <si>
    <t>県道飯能・下名栗線車種別交通量</t>
  </si>
  <si>
    <t>１０　社 会 福 祉</t>
  </si>
  <si>
    <t>総合福祉センター利用状況</t>
  </si>
  <si>
    <t>赤い羽根共同募金状況</t>
    <phoneticPr fontId="5"/>
  </si>
  <si>
    <t>令和２年度は新型コロナウイルス感染拡大防止のため街頭での募金活動は</t>
    <phoneticPr fontId="5"/>
  </si>
  <si>
    <t>中止しました。</t>
  </si>
  <si>
    <t>歳末たすけあい募金状況</t>
  </si>
  <si>
    <t>令和２年度は新型コロナウイルス感染拡大防止のため街頭での募金活動は</t>
  </si>
  <si>
    <t>１５　建設・住居・水道</t>
  </si>
  <si>
    <t>利用関係別、種類別着工新設住宅数</t>
  </si>
  <si>
    <t>構造別着工建築物数</t>
  </si>
  <si>
    <t>１６　教育・文化</t>
  </si>
  <si>
    <t>小学校・中学校・高等学校学年別平均</t>
    <phoneticPr fontId="5"/>
  </si>
  <si>
    <t>体位（埼玉県）</t>
  </si>
  <si>
    <t>総　　　目　　　次</t>
    <rPh sb="0" eb="1">
      <t>ソウ</t>
    </rPh>
    <rPh sb="4" eb="5">
      <t>メ</t>
    </rPh>
    <rPh sb="8" eb="9">
      <t>ツギ</t>
    </rPh>
    <phoneticPr fontId="27"/>
  </si>
  <si>
    <t>１</t>
    <phoneticPr fontId="27"/>
  </si>
  <si>
    <t>土地・気象</t>
  </si>
  <si>
    <t>・・・・・・・・・・・・</t>
    <phoneticPr fontId="27"/>
  </si>
  <si>
    <t>２</t>
    <phoneticPr fontId="27"/>
  </si>
  <si>
    <t>人口</t>
  </si>
  <si>
    <t>３</t>
    <phoneticPr fontId="27"/>
  </si>
  <si>
    <t>事業所</t>
  </si>
  <si>
    <t>４</t>
  </si>
  <si>
    <t>農林業</t>
  </si>
  <si>
    <t>５</t>
  </si>
  <si>
    <t>工業</t>
  </si>
  <si>
    <t>６</t>
  </si>
  <si>
    <t>商業</t>
  </si>
  <si>
    <t>７</t>
  </si>
  <si>
    <t>労働</t>
  </si>
  <si>
    <t>８</t>
  </si>
  <si>
    <t>市民経済計算</t>
  </si>
  <si>
    <t>９</t>
  </si>
  <si>
    <t>運輸</t>
  </si>
  <si>
    <t>１０</t>
  </si>
  <si>
    <t>社会福祉</t>
  </si>
  <si>
    <t>１１</t>
  </si>
  <si>
    <t>保健・衛生</t>
  </si>
  <si>
    <t>１２</t>
  </si>
  <si>
    <t>物価</t>
  </si>
  <si>
    <t>１３</t>
  </si>
  <si>
    <t>保険・年金</t>
  </si>
  <si>
    <t>１４</t>
  </si>
  <si>
    <t>財政</t>
  </si>
  <si>
    <t>１５</t>
  </si>
  <si>
    <t>建設・住居・水道</t>
  </si>
  <si>
    <t>１６</t>
  </si>
  <si>
    <t>教育・文化</t>
  </si>
  <si>
    <t>１７</t>
  </si>
  <si>
    <t>選挙</t>
    <phoneticPr fontId="27"/>
  </si>
  <si>
    <t>１８</t>
  </si>
  <si>
    <t>治安</t>
  </si>
  <si>
    <t>１９</t>
  </si>
  <si>
    <t>付録</t>
  </si>
  <si>
    <t>細　　　　目　　　　次</t>
  </si>
  <si>
    <t>３９　　自営農業従事日数別の農業就業人口</t>
    <phoneticPr fontId="27"/>
  </si>
  <si>
    <t>53</t>
  </si>
  <si>
    <t>　　　　（販売農家）　</t>
    <phoneticPr fontId="27"/>
  </si>
  <si>
    <t xml:space="preserve">１　　　市の位置と面積　 </t>
    <phoneticPr fontId="27"/>
  </si>
  <si>
    <t>3</t>
  </si>
  <si>
    <t>４０　　過去１年間の生活の主な状態別世帯員数</t>
    <phoneticPr fontId="27"/>
  </si>
  <si>
    <t xml:space="preserve">２　　　市役所の位置 </t>
    <phoneticPr fontId="27"/>
  </si>
  <si>
    <t xml:space="preserve">３　　　市域の変遷 </t>
    <phoneticPr fontId="27"/>
  </si>
  <si>
    <t>４１　　単一経営農家数（販売農家）　</t>
  </si>
  <si>
    <t>54</t>
  </si>
  <si>
    <t xml:space="preserve">４　　　地目別土地面積 </t>
    <phoneticPr fontId="27"/>
  </si>
  <si>
    <t>４２　　複合経営農家数（販売農家）　</t>
  </si>
  <si>
    <t xml:space="preserve">５　　　町（大字）別土地面積（推計） </t>
    <phoneticPr fontId="27"/>
  </si>
  <si>
    <t>４３　　農産物販売金額規模別農家数（販売農家）　</t>
  </si>
  <si>
    <t>55</t>
  </si>
  <si>
    <t>４４　　経営耕地のある農家数と経営耕地面積</t>
    <phoneticPr fontId="27"/>
  </si>
  <si>
    <t>56</t>
  </si>
  <si>
    <t xml:space="preserve">７　　　気象 </t>
    <phoneticPr fontId="27"/>
  </si>
  <si>
    <t>４５　　耕作放棄地のある農家数と耕作放棄地面積</t>
    <phoneticPr fontId="27"/>
  </si>
  <si>
    <t>４６　　販売目的で作付け（栽培）した作物の類別作</t>
    <phoneticPr fontId="27"/>
  </si>
  <si>
    <t>12</t>
  </si>
  <si>
    <t>　　　　付（栽培）経営体数と面積　</t>
    <phoneticPr fontId="27"/>
  </si>
  <si>
    <t xml:space="preserve">１０　　地区別人口  </t>
  </si>
  <si>
    <t>58</t>
  </si>
  <si>
    <t>１１　　地区別世帯数　</t>
  </si>
  <si>
    <t>13</t>
  </si>
  <si>
    <t>４８　　保有山林面積規模別面積　</t>
  </si>
  <si>
    <t>１２　　人口動態　</t>
  </si>
  <si>
    <t>１３　　外国人住民人口　</t>
  </si>
  <si>
    <t>14</t>
  </si>
  <si>
    <t>４９　　工業の推移　</t>
  </si>
  <si>
    <t>60</t>
  </si>
  <si>
    <t>１５　　年齢別人口　</t>
  </si>
  <si>
    <t>16</t>
  </si>
  <si>
    <t>１６　　町（大字）別平均年齢　　</t>
  </si>
  <si>
    <t>18</t>
  </si>
  <si>
    <t>５１    敷地面積及び建築面積　</t>
  </si>
  <si>
    <t>19</t>
  </si>
  <si>
    <t>５２　  産業別従業者規模別事業所数の推移　</t>
  </si>
  <si>
    <t>61</t>
  </si>
  <si>
    <t>62</t>
  </si>
  <si>
    <t>１９　　国勢調査県内各市の人口及び世帯数等　</t>
  </si>
  <si>
    <t>22</t>
  </si>
  <si>
    <t>６　商　　業</t>
  </si>
  <si>
    <t>66</t>
  </si>
  <si>
    <t>２２　　人口集中地区の人口及び面積　</t>
  </si>
  <si>
    <t>24</t>
  </si>
  <si>
    <t>２４　　国勢調査国籍別外国人数　</t>
  </si>
  <si>
    <t>２５　　世帯人員別６５歳以上世帯員のいる一般世帯</t>
    <phoneticPr fontId="27"/>
  </si>
  <si>
    <t>25</t>
  </si>
  <si>
    <t>67</t>
  </si>
  <si>
    <t>　　　　数、一般世帯人員及び６５歳以上世帯人員</t>
    <phoneticPr fontId="27"/>
  </si>
  <si>
    <t>２６　　施設等の世帯の種類、世帯人員別施設等の世</t>
    <phoneticPr fontId="27"/>
  </si>
  <si>
    <t>５８　  小売業種別商店数　</t>
  </si>
  <si>
    <t>71</t>
  </si>
  <si>
    <t xml:space="preserve">        帯数及び施設等の世帯人員　</t>
    <phoneticPr fontId="27"/>
  </si>
  <si>
    <t>２７　　世帯の家族類型別一般世帯数及び一般世帯人員　</t>
    <phoneticPr fontId="27"/>
  </si>
  <si>
    <t>26</t>
  </si>
  <si>
    <t>７　労　　働</t>
  </si>
  <si>
    <t>２８　　産業、従業上の地位別１５歳以上就業者数　</t>
    <phoneticPr fontId="27"/>
  </si>
  <si>
    <t>28</t>
  </si>
  <si>
    <t>５９    一般職業紹介状況（パートを除く）　</t>
  </si>
  <si>
    <t>74</t>
  </si>
  <si>
    <t>30</t>
  </si>
  <si>
    <t>６０　  新規学校卒業者職業紹介状況（中学校）　</t>
  </si>
  <si>
    <t xml:space="preserve">        び１５歳以上就業者数　</t>
    <phoneticPr fontId="27"/>
  </si>
  <si>
    <t>６１　  新規学校卒業者職業紹介状況（高等学校）　</t>
  </si>
  <si>
    <t>75</t>
  </si>
  <si>
    <t>32</t>
  </si>
  <si>
    <t>６２　  一般雇用保険失業給付状況　</t>
  </si>
  <si>
    <t>　　　　就業者数及び通学者数　</t>
    <phoneticPr fontId="27"/>
  </si>
  <si>
    <t>34</t>
  </si>
  <si>
    <t>８　市　民　経　済　計　算</t>
  </si>
  <si>
    <t>　　　　上就業者数及び通学者数　</t>
    <phoneticPr fontId="27"/>
  </si>
  <si>
    <t>６３    市民所得の分配　</t>
  </si>
  <si>
    <t>78</t>
  </si>
  <si>
    <t>６４　  産業（大分類）別市内総生産の推移　</t>
  </si>
  <si>
    <t>79</t>
  </si>
  <si>
    <t>６５　  就業者１人当たり純生産の推移　</t>
  </si>
  <si>
    <t>３２　　産業大分類別事業所数及び従業者数　</t>
  </si>
  <si>
    <t>38</t>
  </si>
  <si>
    <t>６６    就業者１人当たり純生産の増加率　</t>
  </si>
  <si>
    <t>３３　　大字別、産業大分類別事業所数及び従業者数　</t>
  </si>
  <si>
    <t>42</t>
  </si>
  <si>
    <t>６７　  市内通勤就業者の推移（昼間就業者）　</t>
  </si>
  <si>
    <t>３４　　県内各市事業所数及び従業者数の推移　</t>
  </si>
  <si>
    <t>48</t>
  </si>
  <si>
    <t>６８　　自動車登録台数　</t>
  </si>
  <si>
    <t>82</t>
  </si>
  <si>
    <t>３５　　農家数及び経営耕地面積　</t>
  </si>
  <si>
    <t>６９　　駅別乗降客数（１日平均）　</t>
  </si>
  <si>
    <t>３６　　経営耕地面積規模別経営体数　</t>
  </si>
  <si>
    <t>７０　　国道２９９号車種別交通量　</t>
  </si>
  <si>
    <t>83</t>
  </si>
  <si>
    <t>３７　　年齢別世帯員数（販売農家）　</t>
  </si>
  <si>
    <t>51</t>
  </si>
  <si>
    <t>３８　　年齢別の農業就業人口（販売農家）　</t>
  </si>
  <si>
    <t>52</t>
  </si>
  <si>
    <t>７２　　民生委員児童委員活動状況　</t>
  </si>
  <si>
    <t>86</t>
  </si>
  <si>
    <t>　　　　護センター利用状況　</t>
    <phoneticPr fontId="27"/>
  </si>
  <si>
    <t>７３　　生活保護状況　</t>
  </si>
  <si>
    <t>87</t>
  </si>
  <si>
    <t>７４　　生活保護扶助別支給額　</t>
  </si>
  <si>
    <t>１４　財　　政</t>
  </si>
  <si>
    <t>88</t>
  </si>
  <si>
    <t>１２０　一般会計歳入歳出当初予算額及び決算額の推移　</t>
  </si>
  <si>
    <t>１２１　特別会計歳入歳出当初予算額及び決算額の推移　</t>
  </si>
  <si>
    <t>　　　　証所持者状況　</t>
    <phoneticPr fontId="27"/>
  </si>
  <si>
    <t>１２２　市税の推移　</t>
  </si>
  <si>
    <t>７７　　重度心身障害者手当支給状況　</t>
  </si>
  <si>
    <t>89</t>
  </si>
  <si>
    <t>７８　　敬老祝金支給状況　</t>
  </si>
  <si>
    <t>７９　　ねたきり老人手当支給状況　</t>
  </si>
  <si>
    <t>１２３　団地別市営住宅数及び入居者数　</t>
  </si>
  <si>
    <t>８０　　老人ホームの措置状況　</t>
  </si>
  <si>
    <t>１２４  公共下水道状況　</t>
  </si>
  <si>
    <t>８１　　老人クラブの状況　</t>
  </si>
  <si>
    <t>１２５  道路状況　</t>
  </si>
  <si>
    <t>８２　　飯能市老人ホーム入所状況　</t>
  </si>
  <si>
    <t>１２６  上水道給水状況　</t>
  </si>
  <si>
    <t>８３　　地域包括支援センター相談状況　</t>
  </si>
  <si>
    <t>１２７  建築確認申請件数の推移　</t>
  </si>
  <si>
    <t>８４　　重度心身障害者医療費支給状況　</t>
  </si>
  <si>
    <t>８５　　後期高齢者医療の医療費支給状況　</t>
  </si>
  <si>
    <t>91</t>
  </si>
  <si>
    <t>８６　　子ども医療費支給状況　</t>
  </si>
  <si>
    <t>１２９　住宅の建て方別住宅に住む６５歳以上世帯員</t>
    <phoneticPr fontId="27"/>
  </si>
  <si>
    <t>８７　　ひとり親家庭等医療費支給状況　</t>
  </si>
  <si>
    <t>　　　　のいる主世帯数、主世帯人員、６５歳以上世</t>
    <phoneticPr fontId="27"/>
  </si>
  <si>
    <t>92</t>
  </si>
  <si>
    <t>　　　　帯人員及び１世帯当たり人員</t>
    <phoneticPr fontId="27"/>
  </si>
  <si>
    <t>８９　　保育所別在籍児童数　</t>
  </si>
  <si>
    <t>９０　　家庭児童相談室における相談状況　</t>
  </si>
  <si>
    <t>９１　　シルバー人材センター登録者数　</t>
  </si>
  <si>
    <t>93</t>
  </si>
  <si>
    <t>１３１　居住世帯の有無別住宅並びに世帯の種類別世</t>
    <phoneticPr fontId="27"/>
  </si>
  <si>
    <t>９２　　シルバー人材センター就業状況（延べ人数）　</t>
  </si>
  <si>
    <t>　　　　帯数及び世帯人員　</t>
    <phoneticPr fontId="27"/>
  </si>
  <si>
    <t>９３　　総合福祉センター利用状況　</t>
  </si>
  <si>
    <t>９４　　赤い羽根共同募金状況　</t>
  </si>
  <si>
    <t>94</t>
  </si>
  <si>
    <t>　　　　１住宅当たり居住室数、畳数、延べ面積</t>
    <phoneticPr fontId="27"/>
  </si>
  <si>
    <t>９５　　歳末たすけあい募金状況　</t>
  </si>
  <si>
    <t>１３３　１か月当たり家賃別借家（専用住宅）数　</t>
  </si>
  <si>
    <t>１３５　世帯の年間収入階級別普通世帯数　</t>
  </si>
  <si>
    <t>１３６　利用関係別、種類別着工新設住宅数　</t>
  </si>
  <si>
    <t>９７    医療関係状況　</t>
  </si>
  <si>
    <t>96</t>
  </si>
  <si>
    <t>１３７　構造別着工建築物数　</t>
  </si>
  <si>
    <t>９８    原因別死亡者数　</t>
  </si>
  <si>
    <t>１３８　高齢者等のための設備状況別住宅数　</t>
  </si>
  <si>
    <t>９９    診療科目別病院数　</t>
  </si>
  <si>
    <t>97</t>
  </si>
  <si>
    <t>１００  診療科目別一般診療所数　</t>
  </si>
  <si>
    <t>１０１　年齢階層別死亡者数　</t>
  </si>
  <si>
    <t>１０２  各種予防接種状況　</t>
  </si>
  <si>
    <t>98</t>
  </si>
  <si>
    <t>１４０　学校種別学校数　</t>
  </si>
  <si>
    <t>１０３　健康診断受診状況　</t>
  </si>
  <si>
    <t>１０４　乳児健康診査の状況　</t>
  </si>
  <si>
    <t>99</t>
  </si>
  <si>
    <t>１０５　１歳６か月児健康診査の状況　</t>
  </si>
  <si>
    <t>１０６　３歳児健康診査の状況　</t>
  </si>
  <si>
    <t>１０７　じんかい処理状況　</t>
  </si>
  <si>
    <t>１０８　し尿処理状況　</t>
  </si>
  <si>
    <t>１０９　資源再利用集団回収状況　</t>
  </si>
  <si>
    <t>１１０　大気汚染の状況　</t>
  </si>
  <si>
    <t>１４８　中学校卒業者の進路状況　</t>
  </si>
  <si>
    <t>１１１　水質汚濁の状況　</t>
  </si>
  <si>
    <t>１５０　地区行政センター利用状況　</t>
  </si>
  <si>
    <t>１２　物　　価</t>
  </si>
  <si>
    <t>１５１　図書館所蔵資料数　</t>
  </si>
  <si>
    <t>１１２　土地の標準価格　</t>
  </si>
  <si>
    <t>１５２　図書館利用状況　</t>
  </si>
  <si>
    <t>１５３　博物館入館者数　</t>
  </si>
  <si>
    <t>１５４　博物館資料利用件数　</t>
  </si>
  <si>
    <t>１１３　国民健康保険加入状況　</t>
  </si>
  <si>
    <t>１５５　市民活動センター利用状況　</t>
  </si>
  <si>
    <t>１１４　国民健康保険給付状況　</t>
  </si>
  <si>
    <t>１５６　市民会館利用状況　</t>
  </si>
  <si>
    <t>１１５　国民年金被保険者数　</t>
  </si>
  <si>
    <t>１５７　都市公園運動施設等の利用状況　</t>
  </si>
  <si>
    <t>１１６　国民年金保険料　</t>
  </si>
  <si>
    <t>１１７　国民年金受給者状況　</t>
  </si>
  <si>
    <t>１１８　診療所利用状況　</t>
  </si>
  <si>
    <t>１５８　各選挙の投票状況　</t>
  </si>
  <si>
    <t>１５９　選挙人名簿登録者数の推移　</t>
  </si>
  <si>
    <t>１６０　投票区別選挙人名簿登録者数　</t>
  </si>
  <si>
    <t>１６１　飯能市長選挙の投票状況の推移　</t>
  </si>
  <si>
    <t>１６２　飯能市議会議員一般選挙投票状況の推移　</t>
  </si>
  <si>
    <t>１６３　犯罪発生件数及び検挙状況　</t>
  </si>
  <si>
    <t>１６４　交通事故発生及び取締状況　</t>
  </si>
  <si>
    <t>１６５　救急出場状況　</t>
  </si>
  <si>
    <t>１６６　月別火災件数の推移　</t>
  </si>
  <si>
    <t>１６７　火災発生状況　</t>
  </si>
  <si>
    <t>１６８　消防施設等の状況　</t>
  </si>
  <si>
    <t>１６９　原因別火災発生状況　</t>
  </si>
  <si>
    <t>１７０　消費生活相談件数の推移　</t>
  </si>
  <si>
    <t>１９　付　　録</t>
  </si>
  <si>
    <t>Ⅰ　　統計から見た飯能市の地位</t>
  </si>
  <si>
    <t>Ⅱ　　統計から見た埼玉県の地位</t>
  </si>
  <si>
    <t>Ⅲ　　飯能市行政機構図　</t>
  </si>
  <si>
    <t>１　土 地・気 象</t>
    <rPh sb="2" eb="3">
      <t>ツチ</t>
    </rPh>
    <rPh sb="4" eb="5">
      <t>チ</t>
    </rPh>
    <rPh sb="6" eb="7">
      <t>ケ</t>
    </rPh>
    <rPh sb="8" eb="9">
      <t>ゾウ</t>
    </rPh>
    <phoneticPr fontId="5"/>
  </si>
  <si>
    <t>土地面積</t>
    <rPh sb="0" eb="2">
      <t>トチ</t>
    </rPh>
    <rPh sb="2" eb="4">
      <t>メンセキ</t>
    </rPh>
    <phoneticPr fontId="5"/>
  </si>
  <si>
    <t>土地面積割合</t>
    <rPh sb="0" eb="2">
      <t>トチ</t>
    </rPh>
    <rPh sb="2" eb="4">
      <t>メンセキ</t>
    </rPh>
    <rPh sb="4" eb="6">
      <t>ワリアイ</t>
    </rPh>
    <phoneticPr fontId="5"/>
  </si>
  <si>
    <t>市街化区域</t>
    <rPh sb="0" eb="3">
      <t>シガイカ</t>
    </rPh>
    <rPh sb="3" eb="5">
      <t>クイキ</t>
    </rPh>
    <phoneticPr fontId="5"/>
  </si>
  <si>
    <t>市街化調整区域</t>
    <rPh sb="0" eb="3">
      <t>シガイカ</t>
    </rPh>
    <rPh sb="3" eb="5">
      <t>チョウセイ</t>
    </rPh>
    <rPh sb="5" eb="7">
      <t>クイキ</t>
    </rPh>
    <phoneticPr fontId="5"/>
  </si>
  <si>
    <t>無指定区域</t>
    <rPh sb="0" eb="3">
      <t>ムシテイ</t>
    </rPh>
    <rPh sb="3" eb="5">
      <t>クイキ</t>
    </rPh>
    <phoneticPr fontId="5"/>
  </si>
  <si>
    <t>年</t>
    <rPh sb="0" eb="1">
      <t>トシ</t>
    </rPh>
    <phoneticPr fontId="5"/>
  </si>
  <si>
    <t>降水量</t>
    <rPh sb="0" eb="3">
      <t>コウスイリョウ</t>
    </rPh>
    <phoneticPr fontId="5"/>
  </si>
  <si>
    <t>平成24年</t>
    <rPh sb="0" eb="2">
      <t>ヘイセイ</t>
    </rPh>
    <phoneticPr fontId="5"/>
  </si>
  <si>
    <t>25年</t>
    <phoneticPr fontId="5"/>
  </si>
  <si>
    <t>26年</t>
    <phoneticPr fontId="5"/>
  </si>
  <si>
    <t>27年</t>
  </si>
  <si>
    <t>28年</t>
  </si>
  <si>
    <t>29年</t>
  </si>
  <si>
    <t>30年</t>
  </si>
  <si>
    <t>令和元年</t>
    <rPh sb="0" eb="2">
      <t>レイワ</t>
    </rPh>
    <rPh sb="2" eb="3">
      <t>モト</t>
    </rPh>
    <phoneticPr fontId="5"/>
  </si>
  <si>
    <t>2年</t>
    <rPh sb="1" eb="2">
      <t>ドシ</t>
    </rPh>
    <phoneticPr fontId="5"/>
  </si>
  <si>
    <t>3年</t>
    <rPh sb="1" eb="2">
      <t>ネン</t>
    </rPh>
    <phoneticPr fontId="5"/>
  </si>
  <si>
    <t>月</t>
    <rPh sb="0" eb="1">
      <t>ツキ</t>
    </rPh>
    <phoneticPr fontId="5"/>
  </si>
  <si>
    <t>平均気温</t>
    <rPh sb="0" eb="2">
      <t>ヘイキン</t>
    </rPh>
    <rPh sb="2" eb="4">
      <t>キオン</t>
    </rPh>
    <phoneticPr fontId="5"/>
  </si>
  <si>
    <t>令和３年１月</t>
    <rPh sb="0" eb="2">
      <t>レイワ</t>
    </rPh>
    <rPh sb="3" eb="4">
      <t>ネン</t>
    </rPh>
    <rPh sb="5" eb="6">
      <t>ツキ</t>
    </rPh>
    <phoneticPr fontId="5"/>
  </si>
  <si>
    <t>２月</t>
    <rPh sb="1" eb="2">
      <t>ガツ</t>
    </rPh>
    <phoneticPr fontId="5"/>
  </si>
  <si>
    <t>３月</t>
  </si>
  <si>
    <t>４月</t>
  </si>
  <si>
    <t>５月</t>
  </si>
  <si>
    <t>６月</t>
  </si>
  <si>
    <t>７月</t>
  </si>
  <si>
    <t>８月</t>
  </si>
  <si>
    <t>９月</t>
  </si>
  <si>
    <t>１０月</t>
  </si>
  <si>
    <t>１１月</t>
  </si>
  <si>
    <t>１２月</t>
  </si>
  <si>
    <t>１　市の位置と面積</t>
    <rPh sb="2" eb="3">
      <t>シ</t>
    </rPh>
    <rPh sb="4" eb="6">
      <t>イチ</t>
    </rPh>
    <rPh sb="7" eb="9">
      <t>メンセキ</t>
    </rPh>
    <phoneticPr fontId="5"/>
  </si>
  <si>
    <t>　</t>
    <phoneticPr fontId="5"/>
  </si>
  <si>
    <t>経緯度極点</t>
    <rPh sb="0" eb="3">
      <t>ケイイド</t>
    </rPh>
    <rPh sb="3" eb="5">
      <t>キョクテン</t>
    </rPh>
    <phoneticPr fontId="5"/>
  </si>
  <si>
    <t>広　ぼ　う</t>
    <rPh sb="0" eb="1">
      <t>コウ</t>
    </rPh>
    <phoneticPr fontId="5"/>
  </si>
  <si>
    <t>面　積</t>
    <rPh sb="0" eb="1">
      <t>メン</t>
    </rPh>
    <rPh sb="2" eb="3">
      <t>セキ</t>
    </rPh>
    <phoneticPr fontId="5"/>
  </si>
  <si>
    <t>東　経</t>
    <rPh sb="0" eb="1">
      <t>ヒガシ</t>
    </rPh>
    <rPh sb="2" eb="3">
      <t>ヘ</t>
    </rPh>
    <phoneticPr fontId="5"/>
  </si>
  <si>
    <t>北　緯</t>
    <rPh sb="0" eb="1">
      <t>キタ</t>
    </rPh>
    <rPh sb="2" eb="3">
      <t>ヨコイト</t>
    </rPh>
    <phoneticPr fontId="5"/>
  </si>
  <si>
    <t>東　西</t>
    <rPh sb="0" eb="1">
      <t>ヒガシ</t>
    </rPh>
    <rPh sb="2" eb="3">
      <t>ニシ</t>
    </rPh>
    <phoneticPr fontId="5"/>
  </si>
  <si>
    <t>南　北</t>
    <rPh sb="0" eb="1">
      <t>ミナミ</t>
    </rPh>
    <rPh sb="2" eb="3">
      <t>キタ</t>
    </rPh>
    <phoneticPr fontId="5"/>
  </si>
  <si>
    <t xml:space="preserve">       度　分  </t>
    <rPh sb="7" eb="8">
      <t>ド</t>
    </rPh>
    <rPh sb="9" eb="10">
      <t>フン</t>
    </rPh>
    <phoneticPr fontId="5"/>
  </si>
  <si>
    <t xml:space="preserve">       度　分</t>
    <rPh sb="7" eb="8">
      <t>ド</t>
    </rPh>
    <rPh sb="9" eb="10">
      <t>フン</t>
    </rPh>
    <phoneticPr fontId="5"/>
  </si>
  <si>
    <t>㎞</t>
    <phoneticPr fontId="5"/>
  </si>
  <si>
    <t>k㎡</t>
    <phoneticPr fontId="5"/>
  </si>
  <si>
    <t>東　139.22</t>
    <rPh sb="0" eb="1">
      <t>ヒガシ</t>
    </rPh>
    <phoneticPr fontId="5"/>
  </si>
  <si>
    <t>南　　35.49</t>
    <rPh sb="0" eb="1">
      <t>ナン</t>
    </rPh>
    <phoneticPr fontId="5"/>
  </si>
  <si>
    <t>西　139.06</t>
    <rPh sb="0" eb="1">
      <t>ニシ</t>
    </rPh>
    <phoneticPr fontId="5"/>
  </si>
  <si>
    <t>北　　35.58</t>
    <rPh sb="0" eb="1">
      <t>キタ</t>
    </rPh>
    <phoneticPr fontId="5"/>
  </si>
  <si>
    <t>資料：国土地理院（世界測地系）（全国都道府県市区町村別面積調）</t>
    <phoneticPr fontId="5"/>
  </si>
  <si>
    <t>２　市役所の位置</t>
    <rPh sb="2" eb="5">
      <t>シヤクショ</t>
    </rPh>
    <rPh sb="6" eb="8">
      <t>イチ</t>
    </rPh>
    <phoneticPr fontId="5"/>
  </si>
  <si>
    <t>所在地</t>
    <rPh sb="0" eb="3">
      <t>ショザイチ</t>
    </rPh>
    <phoneticPr fontId="5"/>
  </si>
  <si>
    <t>　経　緯　度</t>
    <rPh sb="1" eb="2">
      <t>キョウ</t>
    </rPh>
    <rPh sb="3" eb="4">
      <t>ヨコイト</t>
    </rPh>
    <rPh sb="5" eb="6">
      <t>タビ</t>
    </rPh>
    <phoneticPr fontId="5"/>
  </si>
  <si>
    <t>海　　抜</t>
    <rPh sb="0" eb="1">
      <t>ウミ</t>
    </rPh>
    <rPh sb="3" eb="4">
      <t>ヌ</t>
    </rPh>
    <phoneticPr fontId="5"/>
  </si>
  <si>
    <t>利用交通機関名及び下車駅</t>
    <rPh sb="0" eb="2">
      <t>リヨウ</t>
    </rPh>
    <rPh sb="2" eb="4">
      <t>コウツウ</t>
    </rPh>
    <rPh sb="4" eb="6">
      <t>キカン</t>
    </rPh>
    <rPh sb="6" eb="7">
      <t>メイ</t>
    </rPh>
    <rPh sb="7" eb="8">
      <t>オヨ</t>
    </rPh>
    <rPh sb="9" eb="11">
      <t>ゲシャ</t>
    </rPh>
    <rPh sb="11" eb="12">
      <t>エキ</t>
    </rPh>
    <phoneticPr fontId="5"/>
  </si>
  <si>
    <t xml:space="preserve">          度　分</t>
    <rPh sb="10" eb="11">
      <t>ド</t>
    </rPh>
    <rPh sb="12" eb="13">
      <t>フン</t>
    </rPh>
    <phoneticPr fontId="5"/>
  </si>
  <si>
    <t>m</t>
    <phoneticPr fontId="5"/>
  </si>
  <si>
    <t>飯能市大字　　　　双柳１番地の１</t>
    <rPh sb="0" eb="3">
      <t>ハンノウシ</t>
    </rPh>
    <rPh sb="3" eb="5">
      <t>オオアザ</t>
    </rPh>
    <rPh sb="9" eb="11">
      <t>ナミヤナギ</t>
    </rPh>
    <rPh sb="12" eb="14">
      <t>バンチ</t>
    </rPh>
    <phoneticPr fontId="5"/>
  </si>
  <si>
    <t>東経　139.19</t>
    <rPh sb="0" eb="2">
      <t>トウケイ</t>
    </rPh>
    <phoneticPr fontId="5"/>
  </si>
  <si>
    <t>北緯　　35.51</t>
    <rPh sb="0" eb="2">
      <t>ホクイ</t>
    </rPh>
    <phoneticPr fontId="5"/>
  </si>
  <si>
    <t>資料：国土地理院（世界測地系（公共基準点10A65））・道路公園課</t>
    <rPh sb="0" eb="2">
      <t>シリョウ</t>
    </rPh>
    <rPh sb="3" eb="5">
      <t>コクド</t>
    </rPh>
    <rPh sb="5" eb="7">
      <t>チリ</t>
    </rPh>
    <rPh sb="7" eb="8">
      <t>イン</t>
    </rPh>
    <rPh sb="9" eb="11">
      <t>セカイ</t>
    </rPh>
    <rPh sb="11" eb="13">
      <t>ソクチ</t>
    </rPh>
    <rPh sb="13" eb="14">
      <t>ケイ</t>
    </rPh>
    <rPh sb="15" eb="17">
      <t>コウキョウ</t>
    </rPh>
    <rPh sb="17" eb="20">
      <t>キジュンテン</t>
    </rPh>
    <rPh sb="28" eb="30">
      <t>ドウロ</t>
    </rPh>
    <rPh sb="30" eb="33">
      <t>コウエンカ</t>
    </rPh>
    <phoneticPr fontId="5"/>
  </si>
  <si>
    <t>３　市域の変遷</t>
    <rPh sb="2" eb="3">
      <t>シ</t>
    </rPh>
    <rPh sb="3" eb="4">
      <t>イキ</t>
    </rPh>
    <rPh sb="5" eb="7">
      <t>ヘンセン</t>
    </rPh>
    <phoneticPr fontId="5"/>
  </si>
  <si>
    <t>変　　　　　遷　　　　　地　　　　　域</t>
    <rPh sb="0" eb="1">
      <t>ヘン</t>
    </rPh>
    <rPh sb="6" eb="7">
      <t>ウツ</t>
    </rPh>
    <rPh sb="12" eb="13">
      <t>チ</t>
    </rPh>
    <rPh sb="18" eb="19">
      <t>イキ</t>
    </rPh>
    <phoneticPr fontId="5"/>
  </si>
  <si>
    <t>年　月　日</t>
    <rPh sb="0" eb="1">
      <t>トシ</t>
    </rPh>
    <rPh sb="2" eb="3">
      <t>ツキ</t>
    </rPh>
    <rPh sb="4" eb="5">
      <t>ヒ</t>
    </rPh>
    <phoneticPr fontId="5"/>
  </si>
  <si>
    <t>面　　積</t>
    <rPh sb="0" eb="1">
      <t>メン</t>
    </rPh>
    <rPh sb="3" eb="4">
      <t>セキ</t>
    </rPh>
    <phoneticPr fontId="5"/>
  </si>
  <si>
    <t>人　　口</t>
    <rPh sb="0" eb="1">
      <t>ヒト</t>
    </rPh>
    <rPh sb="3" eb="4">
      <t>クチ</t>
    </rPh>
    <phoneticPr fontId="5"/>
  </si>
  <si>
    <t>人</t>
    <rPh sb="0" eb="1">
      <t>ニン</t>
    </rPh>
    <phoneticPr fontId="5"/>
  </si>
  <si>
    <t>精明・加治・元加治・南高麗の4か村が飯能町へ合併</t>
    <phoneticPr fontId="5"/>
  </si>
  <si>
    <t>入間郡水富村の一部を飯能町に編入</t>
    <phoneticPr fontId="5"/>
  </si>
  <si>
    <t>…</t>
    <phoneticPr fontId="5"/>
  </si>
  <si>
    <t>（人口異動なし）</t>
    <rPh sb="1" eb="3">
      <t>ジンコウ</t>
    </rPh>
    <rPh sb="3" eb="5">
      <t>イドウ</t>
    </rPh>
    <phoneticPr fontId="5"/>
  </si>
  <si>
    <t>旧元加治村と新光の一部が分離</t>
    <phoneticPr fontId="5"/>
  </si>
  <si>
    <t>原市場・東吾野・吾野の３か村が飯能市と合併</t>
    <phoneticPr fontId="5"/>
  </si>
  <si>
    <t>国土地理院の計測法の変更による面積の修正</t>
    <rPh sb="0" eb="2">
      <t>コクド</t>
    </rPh>
    <rPh sb="2" eb="4">
      <t>チリ</t>
    </rPh>
    <rPh sb="4" eb="5">
      <t>イン</t>
    </rPh>
    <rPh sb="6" eb="8">
      <t>ケイソク</t>
    </rPh>
    <rPh sb="8" eb="9">
      <t>ホウ</t>
    </rPh>
    <rPh sb="10" eb="12">
      <t>ヘンコウ</t>
    </rPh>
    <rPh sb="15" eb="17">
      <t>メンセキ</t>
    </rPh>
    <rPh sb="18" eb="20">
      <t>シュウセイ</t>
    </rPh>
    <phoneticPr fontId="5"/>
  </si>
  <si>
    <t>名栗村が飯能市と合併</t>
    <rPh sb="0" eb="2">
      <t>ナグリ</t>
    </rPh>
    <rPh sb="2" eb="3">
      <t>ムラ</t>
    </rPh>
    <phoneticPr fontId="5"/>
  </si>
  <si>
    <t>国土地理院の再計測による面積の修正</t>
    <rPh sb="0" eb="2">
      <t>コクド</t>
    </rPh>
    <rPh sb="2" eb="4">
      <t>チリ</t>
    </rPh>
    <rPh sb="4" eb="5">
      <t>イン</t>
    </rPh>
    <rPh sb="6" eb="9">
      <t>サイケイソク</t>
    </rPh>
    <rPh sb="12" eb="14">
      <t>メンセキ</t>
    </rPh>
    <rPh sb="15" eb="17">
      <t>シュウセイ</t>
    </rPh>
    <phoneticPr fontId="5"/>
  </si>
  <si>
    <t>４　地目別土地面積</t>
    <rPh sb="2" eb="4">
      <t>チモク</t>
    </rPh>
    <rPh sb="4" eb="5">
      <t>ベツ</t>
    </rPh>
    <rPh sb="5" eb="7">
      <t>トチ</t>
    </rPh>
    <rPh sb="7" eb="9">
      <t>メンセキ</t>
    </rPh>
    <phoneticPr fontId="5"/>
  </si>
  <si>
    <t>各年１月１日現在（単位：ha)</t>
    <rPh sb="0" eb="2">
      <t>カクネン</t>
    </rPh>
    <rPh sb="3" eb="4">
      <t>ガツ</t>
    </rPh>
    <rPh sb="5" eb="6">
      <t>ニチ</t>
    </rPh>
    <rPh sb="6" eb="8">
      <t>ゲンザイ</t>
    </rPh>
    <rPh sb="9" eb="11">
      <t>タンイ</t>
    </rPh>
    <phoneticPr fontId="5"/>
  </si>
  <si>
    <t>年      次</t>
    <rPh sb="0" eb="1">
      <t>ネン</t>
    </rPh>
    <rPh sb="7" eb="8">
      <t>ツギ</t>
    </rPh>
    <phoneticPr fontId="5"/>
  </si>
  <si>
    <t>総　　数</t>
    <rPh sb="0" eb="1">
      <t>フサ</t>
    </rPh>
    <rPh sb="3" eb="4">
      <t>カズ</t>
    </rPh>
    <phoneticPr fontId="5"/>
  </si>
  <si>
    <t>田</t>
    <rPh sb="0" eb="1">
      <t>タ</t>
    </rPh>
    <phoneticPr fontId="5"/>
  </si>
  <si>
    <t>畑</t>
    <rPh sb="0" eb="1">
      <t>ハタ</t>
    </rPh>
    <phoneticPr fontId="5"/>
  </si>
  <si>
    <t>宅　　地</t>
    <rPh sb="0" eb="1">
      <t>タク</t>
    </rPh>
    <rPh sb="3" eb="4">
      <t>チ</t>
    </rPh>
    <phoneticPr fontId="5"/>
  </si>
  <si>
    <t>池　　沼</t>
    <rPh sb="0" eb="1">
      <t>イケ</t>
    </rPh>
    <rPh sb="3" eb="4">
      <t>ヌマ</t>
    </rPh>
    <phoneticPr fontId="5"/>
  </si>
  <si>
    <t>山　　林</t>
    <rPh sb="0" eb="1">
      <t>ヤマ</t>
    </rPh>
    <rPh sb="3" eb="4">
      <t>ハヤシ</t>
    </rPh>
    <phoneticPr fontId="5"/>
  </si>
  <si>
    <t>原　　野</t>
    <rPh sb="0" eb="1">
      <t>ハラ</t>
    </rPh>
    <rPh sb="3" eb="4">
      <t>ノ</t>
    </rPh>
    <phoneticPr fontId="5"/>
  </si>
  <si>
    <t>そ　の　他</t>
    <rPh sb="4" eb="5">
      <t>タ</t>
    </rPh>
    <phoneticPr fontId="5"/>
  </si>
  <si>
    <t>平成</t>
    <rPh sb="0" eb="2">
      <t>ヘイセイ</t>
    </rPh>
    <phoneticPr fontId="5"/>
  </si>
  <si>
    <t>年</t>
    <rPh sb="0" eb="1">
      <t>ネン</t>
    </rPh>
    <phoneticPr fontId="5"/>
  </si>
  <si>
    <t>令和</t>
    <rPh sb="0" eb="2">
      <t>レイワ</t>
    </rPh>
    <phoneticPr fontId="5"/>
  </si>
  <si>
    <t>元</t>
    <rPh sb="0" eb="1">
      <t>モト</t>
    </rPh>
    <phoneticPr fontId="5"/>
  </si>
  <si>
    <t>※この表は、固定資産課税台帳に登録された地積であり、面積の総数は、</t>
    <rPh sb="3" eb="4">
      <t>ヒョウ</t>
    </rPh>
    <rPh sb="6" eb="8">
      <t>コテイ</t>
    </rPh>
    <rPh sb="8" eb="10">
      <t>シサン</t>
    </rPh>
    <rPh sb="10" eb="12">
      <t>カゼイ</t>
    </rPh>
    <rPh sb="12" eb="14">
      <t>ダイチョウ</t>
    </rPh>
    <rPh sb="15" eb="17">
      <t>トウロク</t>
    </rPh>
    <rPh sb="20" eb="22">
      <t>チセキ</t>
    </rPh>
    <rPh sb="26" eb="28">
      <t>メンセキ</t>
    </rPh>
    <rPh sb="29" eb="31">
      <t>ソウスウ</t>
    </rPh>
    <phoneticPr fontId="5"/>
  </si>
  <si>
    <t>資料：全国都道府県市町村別面積調・資産税課</t>
    <rPh sb="0" eb="2">
      <t>シリョウ</t>
    </rPh>
    <rPh sb="3" eb="5">
      <t>ゼンコク</t>
    </rPh>
    <rPh sb="5" eb="9">
      <t>トドウフケン</t>
    </rPh>
    <rPh sb="9" eb="12">
      <t>シチョウソン</t>
    </rPh>
    <rPh sb="12" eb="13">
      <t>ベツ</t>
    </rPh>
    <rPh sb="13" eb="15">
      <t>メンセキ</t>
    </rPh>
    <rPh sb="15" eb="16">
      <t>シラ</t>
    </rPh>
    <rPh sb="17" eb="20">
      <t>シサンゼイ</t>
    </rPh>
    <rPh sb="20" eb="21">
      <t>カ</t>
    </rPh>
    <phoneticPr fontId="5"/>
  </si>
  <si>
    <t>５　町（大字）別土地面積（推計）</t>
    <rPh sb="2" eb="3">
      <t>マチ</t>
    </rPh>
    <rPh sb="4" eb="6">
      <t>オオアザ</t>
    </rPh>
    <rPh sb="7" eb="8">
      <t>ベツ</t>
    </rPh>
    <rPh sb="8" eb="10">
      <t>トチ</t>
    </rPh>
    <rPh sb="10" eb="12">
      <t>メンセキ</t>
    </rPh>
    <rPh sb="13" eb="15">
      <t>スイケイ</t>
    </rPh>
    <phoneticPr fontId="5"/>
  </si>
  <si>
    <t>平成２８年３月３１日現在（単位：ｈａ）</t>
    <rPh sb="0" eb="2">
      <t>ヘイセイ</t>
    </rPh>
    <rPh sb="4" eb="5">
      <t>ネン</t>
    </rPh>
    <rPh sb="6" eb="7">
      <t>ガツ</t>
    </rPh>
    <rPh sb="9" eb="10">
      <t>ヒ</t>
    </rPh>
    <rPh sb="10" eb="12">
      <t>ゲンザイ</t>
    </rPh>
    <rPh sb="13" eb="15">
      <t>タンイ</t>
    </rPh>
    <phoneticPr fontId="5"/>
  </si>
  <si>
    <t>総　数</t>
    <rPh sb="0" eb="1">
      <t>フサ</t>
    </rPh>
    <rPh sb="2" eb="3">
      <t>カズ</t>
    </rPh>
    <phoneticPr fontId="5"/>
  </si>
  <si>
    <t>飯能地区</t>
    <rPh sb="0" eb="2">
      <t>ハンノウ</t>
    </rPh>
    <rPh sb="2" eb="4">
      <t>チク</t>
    </rPh>
    <phoneticPr fontId="5"/>
  </si>
  <si>
    <t>加治地区</t>
    <rPh sb="0" eb="1">
      <t>クワ</t>
    </rPh>
    <rPh sb="1" eb="2">
      <t>オサム</t>
    </rPh>
    <rPh sb="2" eb="4">
      <t>チク</t>
    </rPh>
    <phoneticPr fontId="5"/>
  </si>
  <si>
    <t>東吾野地区</t>
    <rPh sb="0" eb="1">
      <t>ヒガシ</t>
    </rPh>
    <rPh sb="1" eb="3">
      <t>アガノ</t>
    </rPh>
    <rPh sb="3" eb="5">
      <t>チク</t>
    </rPh>
    <phoneticPr fontId="5"/>
  </si>
  <si>
    <t>山手町</t>
    <rPh sb="0" eb="3">
      <t>ヤマテチョウ</t>
    </rPh>
    <phoneticPr fontId="5"/>
  </si>
  <si>
    <t>岩　沢</t>
    <rPh sb="0" eb="1">
      <t>イワ</t>
    </rPh>
    <rPh sb="2" eb="3">
      <t>サワ</t>
    </rPh>
    <phoneticPr fontId="5"/>
  </si>
  <si>
    <t>白　子</t>
    <rPh sb="0" eb="1">
      <t>シロ</t>
    </rPh>
    <rPh sb="2" eb="3">
      <t>コ</t>
    </rPh>
    <phoneticPr fontId="5"/>
  </si>
  <si>
    <t>本　町</t>
    <rPh sb="0" eb="1">
      <t>ホン</t>
    </rPh>
    <rPh sb="2" eb="3">
      <t>マチ</t>
    </rPh>
    <phoneticPr fontId="5"/>
  </si>
  <si>
    <t>笠　縫</t>
    <rPh sb="0" eb="1">
      <t>カサ</t>
    </rPh>
    <rPh sb="2" eb="3">
      <t>ヌ</t>
    </rPh>
    <phoneticPr fontId="5"/>
  </si>
  <si>
    <t>平　戸</t>
    <rPh sb="0" eb="1">
      <t>ヒラ</t>
    </rPh>
    <rPh sb="2" eb="3">
      <t>ト</t>
    </rPh>
    <phoneticPr fontId="5"/>
  </si>
  <si>
    <t>八幡町</t>
    <rPh sb="0" eb="3">
      <t>ハチマンチョウ</t>
    </rPh>
    <phoneticPr fontId="5"/>
  </si>
  <si>
    <t>川　寺</t>
    <rPh sb="0" eb="1">
      <t>カワ</t>
    </rPh>
    <rPh sb="2" eb="3">
      <t>テラ</t>
    </rPh>
    <phoneticPr fontId="5"/>
  </si>
  <si>
    <t>虎　秀</t>
    <rPh sb="0" eb="1">
      <t>トラ</t>
    </rPh>
    <rPh sb="2" eb="3">
      <t>ヒデ</t>
    </rPh>
    <phoneticPr fontId="5"/>
  </si>
  <si>
    <t>新　町</t>
    <rPh sb="0" eb="1">
      <t>シン</t>
    </rPh>
    <rPh sb="2" eb="3">
      <t>マチ</t>
    </rPh>
    <phoneticPr fontId="5"/>
  </si>
  <si>
    <t>阿　須</t>
    <rPh sb="0" eb="1">
      <t>オモネ</t>
    </rPh>
    <rPh sb="2" eb="3">
      <t>ス</t>
    </rPh>
    <phoneticPr fontId="5"/>
  </si>
  <si>
    <t>井　上</t>
    <rPh sb="0" eb="1">
      <t>イ</t>
    </rPh>
    <rPh sb="2" eb="3">
      <t>ウエ</t>
    </rPh>
    <phoneticPr fontId="5"/>
  </si>
  <si>
    <t>東　町</t>
    <rPh sb="0" eb="1">
      <t>ヒガシ</t>
    </rPh>
    <rPh sb="2" eb="3">
      <t>マチ</t>
    </rPh>
    <phoneticPr fontId="5"/>
  </si>
  <si>
    <t>落　合</t>
    <rPh sb="0" eb="1">
      <t>ラク</t>
    </rPh>
    <rPh sb="2" eb="3">
      <t>ゴウ</t>
    </rPh>
    <phoneticPr fontId="5"/>
  </si>
  <si>
    <t>長　沢</t>
    <rPh sb="0" eb="1">
      <t>チョウ</t>
    </rPh>
    <rPh sb="2" eb="3">
      <t>サワ</t>
    </rPh>
    <phoneticPr fontId="5"/>
  </si>
  <si>
    <t>柳　町</t>
    <rPh sb="0" eb="1">
      <t>ヤナギ</t>
    </rPh>
    <rPh sb="2" eb="3">
      <t>マチ</t>
    </rPh>
    <phoneticPr fontId="5"/>
  </si>
  <si>
    <t>前ヶ貫</t>
    <rPh sb="0" eb="1">
      <t>マエ</t>
    </rPh>
    <rPh sb="2" eb="3">
      <t>ヌキ</t>
    </rPh>
    <phoneticPr fontId="5"/>
  </si>
  <si>
    <t>仲　町</t>
    <rPh sb="0" eb="1">
      <t>ナカ</t>
    </rPh>
    <rPh sb="2" eb="3">
      <t>チョウ</t>
    </rPh>
    <phoneticPr fontId="5"/>
  </si>
  <si>
    <t>矢　颪</t>
    <rPh sb="0" eb="1">
      <t>ヤ</t>
    </rPh>
    <rPh sb="2" eb="3">
      <t>オロシ</t>
    </rPh>
    <phoneticPr fontId="5"/>
  </si>
  <si>
    <t>原市場地区</t>
    <rPh sb="0" eb="3">
      <t>ハライチバ</t>
    </rPh>
    <rPh sb="3" eb="5">
      <t>チク</t>
    </rPh>
    <phoneticPr fontId="5"/>
  </si>
  <si>
    <t>稲荷町</t>
    <rPh sb="0" eb="3">
      <t>イナリチョウ</t>
    </rPh>
    <phoneticPr fontId="5"/>
  </si>
  <si>
    <t>征矢町</t>
    <rPh sb="0" eb="1">
      <t>セイ</t>
    </rPh>
    <rPh sb="1" eb="2">
      <t>ヤ</t>
    </rPh>
    <rPh sb="2" eb="3">
      <t>チョウ</t>
    </rPh>
    <phoneticPr fontId="5"/>
  </si>
  <si>
    <t>原市場</t>
    <rPh sb="0" eb="3">
      <t>ハライチバ</t>
    </rPh>
    <phoneticPr fontId="5"/>
  </si>
  <si>
    <t>南　町</t>
    <rPh sb="0" eb="1">
      <t>ミナミ</t>
    </rPh>
    <rPh sb="2" eb="3">
      <t>チョウ</t>
    </rPh>
    <phoneticPr fontId="5"/>
  </si>
  <si>
    <t>下赤工</t>
    <rPh sb="0" eb="3">
      <t>シモアカダクミ</t>
    </rPh>
    <phoneticPr fontId="5"/>
  </si>
  <si>
    <t>飯　能</t>
    <rPh sb="0" eb="1">
      <t>メシ</t>
    </rPh>
    <rPh sb="2" eb="3">
      <t>ノウ</t>
    </rPh>
    <phoneticPr fontId="5"/>
  </si>
  <si>
    <t>美杉台地区</t>
    <rPh sb="0" eb="1">
      <t>ミ</t>
    </rPh>
    <rPh sb="1" eb="2">
      <t>スギ</t>
    </rPh>
    <rPh sb="2" eb="3">
      <t>ダイ</t>
    </rPh>
    <rPh sb="3" eb="5">
      <t>チク</t>
    </rPh>
    <phoneticPr fontId="5"/>
  </si>
  <si>
    <t>上赤工</t>
    <rPh sb="0" eb="3">
      <t>カミアカダクミ</t>
    </rPh>
    <phoneticPr fontId="5"/>
  </si>
  <si>
    <t>原　町</t>
    <rPh sb="0" eb="1">
      <t>ハラ</t>
    </rPh>
    <rPh sb="2" eb="3">
      <t>マチ</t>
    </rPh>
    <phoneticPr fontId="5"/>
  </si>
  <si>
    <t>美杉台一丁目</t>
    <rPh sb="0" eb="1">
      <t>ミ</t>
    </rPh>
    <rPh sb="1" eb="2">
      <t>スギ</t>
    </rPh>
    <rPh sb="2" eb="3">
      <t>ダイ</t>
    </rPh>
    <rPh sb="3" eb="6">
      <t>イッチョウメ</t>
    </rPh>
    <phoneticPr fontId="5"/>
  </si>
  <si>
    <t>赤　沢</t>
    <rPh sb="0" eb="1">
      <t>アカ</t>
    </rPh>
    <rPh sb="2" eb="3">
      <t>サワ</t>
    </rPh>
    <phoneticPr fontId="5"/>
  </si>
  <si>
    <t>久　下</t>
    <rPh sb="0" eb="1">
      <t>ヒサシ</t>
    </rPh>
    <rPh sb="2" eb="3">
      <t>モト</t>
    </rPh>
    <phoneticPr fontId="5"/>
  </si>
  <si>
    <t>美杉台二丁目</t>
    <rPh sb="0" eb="1">
      <t>ミ</t>
    </rPh>
    <rPh sb="1" eb="2">
      <t>スギ</t>
    </rPh>
    <rPh sb="2" eb="3">
      <t>ダイ</t>
    </rPh>
    <rPh sb="3" eb="4">
      <t>ニ</t>
    </rPh>
    <rPh sb="4" eb="6">
      <t>チョウメ</t>
    </rPh>
    <phoneticPr fontId="5"/>
  </si>
  <si>
    <t>唐　竹</t>
    <rPh sb="0" eb="1">
      <t>トウ</t>
    </rPh>
    <rPh sb="2" eb="3">
      <t>タケ</t>
    </rPh>
    <phoneticPr fontId="5"/>
  </si>
  <si>
    <t>中　山</t>
    <rPh sb="0" eb="1">
      <t>ナカ</t>
    </rPh>
    <rPh sb="2" eb="3">
      <t>ヤマ</t>
    </rPh>
    <phoneticPr fontId="5"/>
  </si>
  <si>
    <t>美杉台三丁目</t>
    <rPh sb="0" eb="1">
      <t>ミ</t>
    </rPh>
    <rPh sb="1" eb="2">
      <t>スギ</t>
    </rPh>
    <rPh sb="2" eb="3">
      <t>ダイ</t>
    </rPh>
    <rPh sb="3" eb="6">
      <t>サンチョウメ</t>
    </rPh>
    <phoneticPr fontId="5"/>
  </si>
  <si>
    <t>中藤下郷</t>
    <rPh sb="0" eb="4">
      <t>ナカトウシモゴウ</t>
    </rPh>
    <phoneticPr fontId="5"/>
  </si>
  <si>
    <t>久須美</t>
    <rPh sb="0" eb="3">
      <t>クスミ</t>
    </rPh>
    <phoneticPr fontId="5"/>
  </si>
  <si>
    <t>美杉台四丁目</t>
    <rPh sb="0" eb="1">
      <t>ミ</t>
    </rPh>
    <rPh sb="1" eb="2">
      <t>スギ</t>
    </rPh>
    <rPh sb="2" eb="3">
      <t>ダイ</t>
    </rPh>
    <rPh sb="3" eb="4">
      <t>ヨン</t>
    </rPh>
    <rPh sb="4" eb="6">
      <t>チョウメ</t>
    </rPh>
    <phoneticPr fontId="5"/>
  </si>
  <si>
    <t>中藤中郷</t>
    <rPh sb="0" eb="4">
      <t>ナカトウナカゴウ</t>
    </rPh>
    <phoneticPr fontId="5"/>
  </si>
  <si>
    <t>小瀬戸</t>
    <rPh sb="0" eb="3">
      <t>コセド</t>
    </rPh>
    <phoneticPr fontId="5"/>
  </si>
  <si>
    <t>美杉台五丁目</t>
    <rPh sb="0" eb="1">
      <t>ミ</t>
    </rPh>
    <rPh sb="1" eb="2">
      <t>スギ</t>
    </rPh>
    <rPh sb="2" eb="3">
      <t>ダイ</t>
    </rPh>
    <rPh sb="3" eb="4">
      <t>ゴ</t>
    </rPh>
    <rPh sb="4" eb="6">
      <t>チョウメ</t>
    </rPh>
    <phoneticPr fontId="5"/>
  </si>
  <si>
    <t>中藤上郷</t>
    <rPh sb="0" eb="4">
      <t>ナカトウカミゴウ</t>
    </rPh>
    <phoneticPr fontId="5"/>
  </si>
  <si>
    <t>大河原</t>
    <rPh sb="0" eb="3">
      <t>オオカワラ</t>
    </rPh>
    <phoneticPr fontId="5"/>
  </si>
  <si>
    <t>美杉台六、七丁目</t>
    <rPh sb="0" eb="3">
      <t>ミスギダイ</t>
    </rPh>
    <rPh sb="3" eb="4">
      <t>ロク</t>
    </rPh>
    <rPh sb="5" eb="6">
      <t>ナナ</t>
    </rPh>
    <rPh sb="6" eb="8">
      <t>チョウメ</t>
    </rPh>
    <phoneticPr fontId="5"/>
  </si>
  <si>
    <t>南</t>
    <rPh sb="0" eb="1">
      <t>ナン</t>
    </rPh>
    <phoneticPr fontId="5"/>
  </si>
  <si>
    <t>小岩井</t>
    <rPh sb="0" eb="3">
      <t>コイワイ</t>
    </rPh>
    <phoneticPr fontId="5"/>
  </si>
  <si>
    <t>永　田</t>
    <rPh sb="0" eb="1">
      <t>ヒサシ</t>
    </rPh>
    <rPh sb="2" eb="3">
      <t>タ</t>
    </rPh>
    <phoneticPr fontId="5"/>
  </si>
  <si>
    <t>南高麗地区</t>
    <rPh sb="0" eb="1">
      <t>ミナミ</t>
    </rPh>
    <rPh sb="1" eb="2">
      <t>タカ</t>
    </rPh>
    <rPh sb="2" eb="3">
      <t>レイ</t>
    </rPh>
    <rPh sb="3" eb="5">
      <t>チク</t>
    </rPh>
    <phoneticPr fontId="5"/>
  </si>
  <si>
    <t>名栗地区</t>
    <rPh sb="0" eb="1">
      <t>メイ</t>
    </rPh>
    <rPh sb="1" eb="2">
      <t>クリ</t>
    </rPh>
    <rPh sb="2" eb="4">
      <t>チク</t>
    </rPh>
    <phoneticPr fontId="5"/>
  </si>
  <si>
    <t>栄　町</t>
    <rPh sb="0" eb="1">
      <t>エイ</t>
    </rPh>
    <rPh sb="2" eb="3">
      <t>マチ</t>
    </rPh>
    <phoneticPr fontId="5"/>
  </si>
  <si>
    <t>岩　渕</t>
    <rPh sb="0" eb="1">
      <t>イワ</t>
    </rPh>
    <rPh sb="2" eb="3">
      <t>フチ</t>
    </rPh>
    <phoneticPr fontId="5"/>
  </si>
  <si>
    <t>下名栗</t>
    <rPh sb="0" eb="1">
      <t>シタ</t>
    </rPh>
    <rPh sb="1" eb="3">
      <t>ナグリ</t>
    </rPh>
    <phoneticPr fontId="5"/>
  </si>
  <si>
    <t>緑　町</t>
    <rPh sb="0" eb="1">
      <t>ミドリ</t>
    </rPh>
    <rPh sb="2" eb="3">
      <t>チョウ</t>
    </rPh>
    <phoneticPr fontId="5"/>
  </si>
  <si>
    <t>下　畑</t>
    <rPh sb="0" eb="1">
      <t>シタ</t>
    </rPh>
    <rPh sb="2" eb="3">
      <t>ハタケ</t>
    </rPh>
    <phoneticPr fontId="5"/>
  </si>
  <si>
    <t>上名栗</t>
    <rPh sb="0" eb="1">
      <t>ウエ</t>
    </rPh>
    <rPh sb="1" eb="3">
      <t>ナグリ</t>
    </rPh>
    <phoneticPr fontId="5"/>
  </si>
  <si>
    <t>永田台一丁目</t>
    <rPh sb="0" eb="3">
      <t>ナガタダイ</t>
    </rPh>
    <phoneticPr fontId="5"/>
  </si>
  <si>
    <t>上　畑</t>
    <rPh sb="0" eb="1">
      <t>ウエ</t>
    </rPh>
    <rPh sb="2" eb="3">
      <t>ハタケ</t>
    </rPh>
    <phoneticPr fontId="5"/>
  </si>
  <si>
    <t>永田台二丁目</t>
    <rPh sb="0" eb="3">
      <t>ナガタダイ</t>
    </rPh>
    <phoneticPr fontId="5"/>
  </si>
  <si>
    <t>苅　生</t>
    <rPh sb="0" eb="1">
      <t>ガイ</t>
    </rPh>
    <rPh sb="2" eb="3">
      <t>ショウ</t>
    </rPh>
    <phoneticPr fontId="5"/>
  </si>
  <si>
    <t>永田台三丁目</t>
    <rPh sb="0" eb="3">
      <t>ナガタダイ</t>
    </rPh>
    <phoneticPr fontId="5"/>
  </si>
  <si>
    <t>下直竹</t>
    <rPh sb="0" eb="1">
      <t>シタ</t>
    </rPh>
    <rPh sb="1" eb="2">
      <t>チョク</t>
    </rPh>
    <rPh sb="2" eb="3">
      <t>タケ</t>
    </rPh>
    <phoneticPr fontId="5"/>
  </si>
  <si>
    <t>茜　台</t>
    <rPh sb="0" eb="1">
      <t>アカネ</t>
    </rPh>
    <rPh sb="2" eb="3">
      <t>ダイ</t>
    </rPh>
    <phoneticPr fontId="5"/>
  </si>
  <si>
    <t>上直竹下分</t>
    <rPh sb="0" eb="1">
      <t>ウエ</t>
    </rPh>
    <rPh sb="1" eb="2">
      <t>チョク</t>
    </rPh>
    <rPh sb="2" eb="4">
      <t>タケシタ</t>
    </rPh>
    <rPh sb="4" eb="5">
      <t>ブン</t>
    </rPh>
    <phoneticPr fontId="5"/>
  </si>
  <si>
    <t>上直竹上分</t>
    <rPh sb="0" eb="1">
      <t>カミ</t>
    </rPh>
    <rPh sb="1" eb="2">
      <t>チョク</t>
    </rPh>
    <rPh sb="2" eb="3">
      <t>タケ</t>
    </rPh>
    <rPh sb="3" eb="4">
      <t>ウエ</t>
    </rPh>
    <rPh sb="4" eb="5">
      <t>ブン</t>
    </rPh>
    <phoneticPr fontId="5"/>
  </si>
  <si>
    <t>精明地区</t>
    <rPh sb="0" eb="1">
      <t>セイ</t>
    </rPh>
    <rPh sb="1" eb="2">
      <t>メイ</t>
    </rPh>
    <rPh sb="2" eb="4">
      <t>チク</t>
    </rPh>
    <phoneticPr fontId="5"/>
  </si>
  <si>
    <t>下加治</t>
    <rPh sb="0" eb="3">
      <t>シモカジ</t>
    </rPh>
    <phoneticPr fontId="5"/>
  </si>
  <si>
    <t>吾野地区</t>
    <rPh sb="0" eb="1">
      <t>ワレ</t>
    </rPh>
    <rPh sb="1" eb="2">
      <t>ノ</t>
    </rPh>
    <rPh sb="2" eb="4">
      <t>チク</t>
    </rPh>
    <phoneticPr fontId="5"/>
  </si>
  <si>
    <t>小久保</t>
    <rPh sb="0" eb="3">
      <t>コクボ</t>
    </rPh>
    <phoneticPr fontId="5"/>
  </si>
  <si>
    <t>坂石町分</t>
    <rPh sb="0" eb="4">
      <t>サカイシマチブン</t>
    </rPh>
    <phoneticPr fontId="5"/>
  </si>
  <si>
    <t>宮　沢</t>
    <rPh sb="0" eb="1">
      <t>ミヤ</t>
    </rPh>
    <rPh sb="2" eb="3">
      <t>サワ</t>
    </rPh>
    <phoneticPr fontId="5"/>
  </si>
  <si>
    <t>坂　石</t>
    <rPh sb="0" eb="1">
      <t>サカ</t>
    </rPh>
    <rPh sb="2" eb="3">
      <t>イシ</t>
    </rPh>
    <phoneticPr fontId="5"/>
  </si>
  <si>
    <t>平　松</t>
    <rPh sb="0" eb="1">
      <t>ヒラ</t>
    </rPh>
    <rPh sb="2" eb="3">
      <t>マツ</t>
    </rPh>
    <phoneticPr fontId="5"/>
  </si>
  <si>
    <t>吾　野</t>
    <rPh sb="0" eb="1">
      <t>ワレ</t>
    </rPh>
    <rPh sb="2" eb="3">
      <t>ノ</t>
    </rPh>
    <phoneticPr fontId="5"/>
  </si>
  <si>
    <t>川　崎</t>
    <rPh sb="0" eb="1">
      <t>カワ</t>
    </rPh>
    <rPh sb="2" eb="3">
      <t>ザキ</t>
    </rPh>
    <phoneticPr fontId="5"/>
  </si>
  <si>
    <t>上長沢</t>
    <rPh sb="0" eb="3">
      <t>カミナガサワ</t>
    </rPh>
    <phoneticPr fontId="5"/>
  </si>
  <si>
    <t>下川崎</t>
    <rPh sb="0" eb="1">
      <t>シタ</t>
    </rPh>
    <rPh sb="1" eb="3">
      <t>カワサキ</t>
    </rPh>
    <phoneticPr fontId="5"/>
  </si>
  <si>
    <t>高　山</t>
    <rPh sb="0" eb="1">
      <t>タカ</t>
    </rPh>
    <rPh sb="2" eb="3">
      <t>ヤマ</t>
    </rPh>
    <phoneticPr fontId="5"/>
  </si>
  <si>
    <t>新　光</t>
    <rPh sb="0" eb="1">
      <t>シン</t>
    </rPh>
    <rPh sb="2" eb="3">
      <t>ヒカリ</t>
    </rPh>
    <phoneticPr fontId="5"/>
  </si>
  <si>
    <t>北　川</t>
    <rPh sb="0" eb="1">
      <t>キタ</t>
    </rPh>
    <rPh sb="2" eb="3">
      <t>カワ</t>
    </rPh>
    <phoneticPr fontId="5"/>
  </si>
  <si>
    <t>芦苅場</t>
    <rPh sb="0" eb="3">
      <t>アシカリバ</t>
    </rPh>
    <phoneticPr fontId="5"/>
  </si>
  <si>
    <t>坂　元</t>
    <rPh sb="0" eb="1">
      <t>サカ</t>
    </rPh>
    <rPh sb="2" eb="3">
      <t>モト</t>
    </rPh>
    <phoneticPr fontId="5"/>
  </si>
  <si>
    <t>双　柳</t>
    <rPh sb="0" eb="1">
      <t>ソウ</t>
    </rPh>
    <rPh sb="2" eb="3">
      <t>ヤナギ</t>
    </rPh>
    <phoneticPr fontId="5"/>
  </si>
  <si>
    <t>南　川</t>
    <rPh sb="0" eb="1">
      <t>ミナミ</t>
    </rPh>
    <rPh sb="2" eb="3">
      <t>カワ</t>
    </rPh>
    <phoneticPr fontId="5"/>
  </si>
  <si>
    <t>青　木</t>
    <rPh sb="0" eb="1">
      <t>アオ</t>
    </rPh>
    <rPh sb="2" eb="3">
      <t>キ</t>
    </rPh>
    <phoneticPr fontId="5"/>
  </si>
  <si>
    <t>中　居</t>
    <rPh sb="0" eb="1">
      <t>ナカ</t>
    </rPh>
    <rPh sb="2" eb="3">
      <t>イ</t>
    </rPh>
    <phoneticPr fontId="5"/>
  </si>
  <si>
    <t>資料：まちづくり推進課（都市計画基礎調査区調書）</t>
    <rPh sb="8" eb="10">
      <t>スイシン</t>
    </rPh>
    <rPh sb="10" eb="11">
      <t>カ</t>
    </rPh>
    <phoneticPr fontId="5"/>
  </si>
  <si>
    <t>６　都市計画区域面積・用途地域指定面積</t>
    <rPh sb="2" eb="4">
      <t>トシ</t>
    </rPh>
    <rPh sb="4" eb="6">
      <t>ケイカク</t>
    </rPh>
    <rPh sb="6" eb="8">
      <t>クイキ</t>
    </rPh>
    <rPh sb="8" eb="10">
      <t>メンセキ</t>
    </rPh>
    <rPh sb="11" eb="13">
      <t>ヨウト</t>
    </rPh>
    <rPh sb="13" eb="15">
      <t>チイキ</t>
    </rPh>
    <rPh sb="15" eb="17">
      <t>シテイ</t>
    </rPh>
    <rPh sb="17" eb="19">
      <t>メンセキ</t>
    </rPh>
    <phoneticPr fontId="5"/>
  </si>
  <si>
    <t>令和３年４月１日現在</t>
    <rPh sb="0" eb="2">
      <t>レイワ</t>
    </rPh>
    <rPh sb="3" eb="4">
      <t>ネン</t>
    </rPh>
    <rPh sb="5" eb="6">
      <t>ガツ</t>
    </rPh>
    <rPh sb="7" eb="8">
      <t>ニチ</t>
    </rPh>
    <rPh sb="8" eb="10">
      <t>ゲンザイ</t>
    </rPh>
    <phoneticPr fontId="5"/>
  </si>
  <si>
    <t>区　　　　　分</t>
    <rPh sb="0" eb="1">
      <t>ク</t>
    </rPh>
    <rPh sb="6" eb="7">
      <t>ブン</t>
    </rPh>
    <phoneticPr fontId="5"/>
  </si>
  <si>
    <t>構　成　比</t>
    <rPh sb="0" eb="1">
      <t>ガマエ</t>
    </rPh>
    <rPh sb="2" eb="3">
      <t>シゲル</t>
    </rPh>
    <rPh sb="4" eb="5">
      <t>ヒ</t>
    </rPh>
    <phoneticPr fontId="5"/>
  </si>
  <si>
    <t>ｈａ</t>
    <phoneticPr fontId="5"/>
  </si>
  <si>
    <t>％</t>
    <phoneticPr fontId="5"/>
  </si>
  <si>
    <t>市　街　化　区　域</t>
    <rPh sb="0" eb="1">
      <t>シ</t>
    </rPh>
    <rPh sb="2" eb="3">
      <t>マチ</t>
    </rPh>
    <rPh sb="4" eb="5">
      <t>カ</t>
    </rPh>
    <rPh sb="6" eb="7">
      <t>ク</t>
    </rPh>
    <rPh sb="8" eb="9">
      <t>イキ</t>
    </rPh>
    <phoneticPr fontId="5"/>
  </si>
  <si>
    <t>市街化調整区域</t>
    <rPh sb="0" eb="3">
      <t>シガイカ</t>
    </rPh>
    <rPh sb="3" eb="5">
      <t>チョウセイ</t>
    </rPh>
    <rPh sb="5" eb="7">
      <t>クイキ</t>
    </rPh>
    <phoneticPr fontId="5"/>
  </si>
  <si>
    <t>　用　　途　　地　　域</t>
    <rPh sb="1" eb="2">
      <t>ヨウ</t>
    </rPh>
    <rPh sb="4" eb="5">
      <t>ト</t>
    </rPh>
    <rPh sb="7" eb="8">
      <t>チ</t>
    </rPh>
    <rPh sb="10" eb="11">
      <t>イキ</t>
    </rPh>
    <phoneticPr fontId="5"/>
  </si>
  <si>
    <t>第一種低層住居専用地域</t>
    <rPh sb="0" eb="1">
      <t>ダイ</t>
    </rPh>
    <rPh sb="1" eb="2">
      <t>イチ</t>
    </rPh>
    <rPh sb="2" eb="3">
      <t>シュ</t>
    </rPh>
    <rPh sb="3" eb="4">
      <t>テイ</t>
    </rPh>
    <rPh sb="4" eb="5">
      <t>ソウ</t>
    </rPh>
    <rPh sb="5" eb="7">
      <t>ジュウキョ</t>
    </rPh>
    <rPh sb="7" eb="9">
      <t>センヨウ</t>
    </rPh>
    <rPh sb="9" eb="11">
      <t>チイキ</t>
    </rPh>
    <phoneticPr fontId="5"/>
  </si>
  <si>
    <t>第二種低層住居専用地域</t>
    <rPh sb="0" eb="1">
      <t>ダイ</t>
    </rPh>
    <rPh sb="1" eb="2">
      <t>ニ</t>
    </rPh>
    <rPh sb="2" eb="3">
      <t>シュ</t>
    </rPh>
    <rPh sb="3" eb="5">
      <t>テイソウ</t>
    </rPh>
    <rPh sb="5" eb="7">
      <t>ジュウキョ</t>
    </rPh>
    <rPh sb="7" eb="9">
      <t>センヨウ</t>
    </rPh>
    <rPh sb="9" eb="11">
      <t>チイキ</t>
    </rPh>
    <phoneticPr fontId="5"/>
  </si>
  <si>
    <t>第一種中高層住居専用地域</t>
    <rPh sb="0" eb="1">
      <t>ダイ</t>
    </rPh>
    <rPh sb="1" eb="2">
      <t>イチ</t>
    </rPh>
    <rPh sb="2" eb="3">
      <t>シュ</t>
    </rPh>
    <rPh sb="3" eb="5">
      <t>チュウコウ</t>
    </rPh>
    <rPh sb="5" eb="6">
      <t>ソウ</t>
    </rPh>
    <rPh sb="6" eb="8">
      <t>ジュウキョ</t>
    </rPh>
    <rPh sb="8" eb="10">
      <t>センヨウ</t>
    </rPh>
    <rPh sb="10" eb="12">
      <t>チイキ</t>
    </rPh>
    <phoneticPr fontId="5"/>
  </si>
  <si>
    <t>第二種中高層住居専用地域</t>
    <rPh sb="0" eb="1">
      <t>ダイ</t>
    </rPh>
    <rPh sb="1" eb="2">
      <t>ニ</t>
    </rPh>
    <rPh sb="2" eb="3">
      <t>シュ</t>
    </rPh>
    <rPh sb="3" eb="5">
      <t>チュウコウ</t>
    </rPh>
    <rPh sb="5" eb="6">
      <t>ソウ</t>
    </rPh>
    <rPh sb="6" eb="8">
      <t>ジュウキョ</t>
    </rPh>
    <rPh sb="8" eb="10">
      <t>センヨウ</t>
    </rPh>
    <rPh sb="10" eb="12">
      <t>チイキ</t>
    </rPh>
    <phoneticPr fontId="5"/>
  </si>
  <si>
    <t>第一種住居地域</t>
    <rPh sb="0" eb="1">
      <t>ダイ</t>
    </rPh>
    <rPh sb="1" eb="2">
      <t>イチ</t>
    </rPh>
    <rPh sb="2" eb="3">
      <t>シュ</t>
    </rPh>
    <rPh sb="3" eb="5">
      <t>ジュウキョ</t>
    </rPh>
    <rPh sb="5" eb="7">
      <t>チイキ</t>
    </rPh>
    <phoneticPr fontId="5"/>
  </si>
  <si>
    <t>第二種住居地域</t>
    <rPh sb="0" eb="1">
      <t>ダイ</t>
    </rPh>
    <rPh sb="1" eb="2">
      <t>ニ</t>
    </rPh>
    <rPh sb="2" eb="3">
      <t>シュ</t>
    </rPh>
    <rPh sb="3" eb="5">
      <t>ジュウキョ</t>
    </rPh>
    <rPh sb="5" eb="7">
      <t>チイキ</t>
    </rPh>
    <phoneticPr fontId="5"/>
  </si>
  <si>
    <t>準住居地域</t>
    <rPh sb="0" eb="1">
      <t>ジュン</t>
    </rPh>
    <rPh sb="1" eb="3">
      <t>ジュウキョ</t>
    </rPh>
    <rPh sb="3" eb="5">
      <t>チイキ</t>
    </rPh>
    <phoneticPr fontId="5"/>
  </si>
  <si>
    <t>近隣商業地域</t>
    <rPh sb="0" eb="2">
      <t>キンリン</t>
    </rPh>
    <rPh sb="2" eb="4">
      <t>ショウギョウ</t>
    </rPh>
    <rPh sb="4" eb="6">
      <t>チイキ</t>
    </rPh>
    <phoneticPr fontId="5"/>
  </si>
  <si>
    <t>商業地域</t>
    <rPh sb="0" eb="2">
      <t>ショウギョウ</t>
    </rPh>
    <rPh sb="2" eb="4">
      <t>チイキ</t>
    </rPh>
    <phoneticPr fontId="5"/>
  </si>
  <si>
    <t>準工業地域</t>
    <rPh sb="0" eb="1">
      <t>ジュン</t>
    </rPh>
    <rPh sb="1" eb="3">
      <t>コウギョウ</t>
    </rPh>
    <rPh sb="3" eb="5">
      <t>チイキ</t>
    </rPh>
    <phoneticPr fontId="5"/>
  </si>
  <si>
    <t>工業地域</t>
    <rPh sb="0" eb="2">
      <t>コウギョウ</t>
    </rPh>
    <rPh sb="2" eb="4">
      <t>チイキ</t>
    </rPh>
    <phoneticPr fontId="5"/>
  </si>
  <si>
    <t>工業専用地域</t>
    <rPh sb="0" eb="2">
      <t>コウギョウ</t>
    </rPh>
    <rPh sb="2" eb="4">
      <t>センヨウ</t>
    </rPh>
    <rPh sb="4" eb="6">
      <t>チイキ</t>
    </rPh>
    <phoneticPr fontId="5"/>
  </si>
  <si>
    <t>田園住居地域</t>
    <rPh sb="0" eb="2">
      <t>デンエン</t>
    </rPh>
    <rPh sb="2" eb="4">
      <t>ジュウキョ</t>
    </rPh>
    <rPh sb="4" eb="6">
      <t>チイキ</t>
    </rPh>
    <phoneticPr fontId="5"/>
  </si>
  <si>
    <t>※計測方法の変更により市の面積が19,305haに修正されたが、</t>
    <phoneticPr fontId="5"/>
  </si>
  <si>
    <t>資料：まちづくり推進課</t>
    <rPh sb="0" eb="2">
      <t>シリョウ</t>
    </rPh>
    <rPh sb="8" eb="10">
      <t>スイシン</t>
    </rPh>
    <rPh sb="10" eb="11">
      <t>カ</t>
    </rPh>
    <phoneticPr fontId="5"/>
  </si>
  <si>
    <t>７　　　気　　　象</t>
    <rPh sb="4" eb="5">
      <t>キ</t>
    </rPh>
    <rPh sb="8" eb="9">
      <t>ゾウ</t>
    </rPh>
    <phoneticPr fontId="32"/>
  </si>
  <si>
    <t>年　月</t>
    <rPh sb="0" eb="1">
      <t>ネン</t>
    </rPh>
    <rPh sb="2" eb="3">
      <t>ガツ</t>
    </rPh>
    <phoneticPr fontId="32"/>
  </si>
  <si>
    <t>気　　　温　（℃）</t>
    <rPh sb="0" eb="1">
      <t>キ</t>
    </rPh>
    <rPh sb="4" eb="5">
      <t>アツシ</t>
    </rPh>
    <phoneticPr fontId="32"/>
  </si>
  <si>
    <t>最　　高</t>
    <rPh sb="0" eb="1">
      <t>サイ</t>
    </rPh>
    <rPh sb="3" eb="4">
      <t>タカ</t>
    </rPh>
    <phoneticPr fontId="32"/>
  </si>
  <si>
    <t>最　　低</t>
    <rPh sb="0" eb="1">
      <t>サイ</t>
    </rPh>
    <rPh sb="3" eb="4">
      <t>テイ</t>
    </rPh>
    <phoneticPr fontId="32"/>
  </si>
  <si>
    <t>月</t>
  </si>
  <si>
    <t>※飯能日高消防署管内による。</t>
    <phoneticPr fontId="32"/>
  </si>
  <si>
    <t>資料：埼玉西部消防局</t>
    <rPh sb="0" eb="2">
      <t>シリョウ</t>
    </rPh>
    <rPh sb="3" eb="5">
      <t>サイタマ</t>
    </rPh>
    <rPh sb="5" eb="7">
      <t>セイブ</t>
    </rPh>
    <rPh sb="7" eb="9">
      <t>ショウボウ</t>
    </rPh>
    <rPh sb="9" eb="10">
      <t>キョク</t>
    </rPh>
    <phoneticPr fontId="32"/>
  </si>
  <si>
    <t>２　人 口</t>
    <phoneticPr fontId="5"/>
  </si>
  <si>
    <t>世　帯　数</t>
    <rPh sb="0" eb="1">
      <t>ヨ</t>
    </rPh>
    <rPh sb="2" eb="3">
      <t>オビ</t>
    </rPh>
    <rPh sb="4" eb="5">
      <t>カズ</t>
    </rPh>
    <phoneticPr fontId="5"/>
  </si>
  <si>
    <t>昭和56年</t>
    <rPh sb="0" eb="2">
      <t>ショウワ</t>
    </rPh>
    <rPh sb="4" eb="5">
      <t>ネン</t>
    </rPh>
    <phoneticPr fontId="5"/>
  </si>
  <si>
    <t>61年</t>
    <rPh sb="2" eb="3">
      <t>ネン</t>
    </rPh>
    <phoneticPr fontId="5"/>
  </si>
  <si>
    <t>平成3年</t>
    <rPh sb="0" eb="2">
      <t>ヘイセイ</t>
    </rPh>
    <rPh sb="3" eb="4">
      <t>ネン</t>
    </rPh>
    <phoneticPr fontId="5"/>
  </si>
  <si>
    <t>8年</t>
    <rPh sb="1" eb="2">
      <t>ネン</t>
    </rPh>
    <phoneticPr fontId="5"/>
  </si>
  <si>
    <t>13年</t>
    <rPh sb="2" eb="3">
      <t>ネン</t>
    </rPh>
    <phoneticPr fontId="5"/>
  </si>
  <si>
    <t>18年</t>
    <rPh sb="2" eb="3">
      <t>ネン</t>
    </rPh>
    <phoneticPr fontId="5"/>
  </si>
  <si>
    <t>23年</t>
    <rPh sb="2" eb="3">
      <t>ネン</t>
    </rPh>
    <phoneticPr fontId="5"/>
  </si>
  <si>
    <t>28年</t>
    <rPh sb="2" eb="3">
      <t>ネン</t>
    </rPh>
    <phoneticPr fontId="5"/>
  </si>
  <si>
    <t>令和3年</t>
    <rPh sb="0" eb="2">
      <t>レイワ</t>
    </rPh>
    <phoneticPr fontId="5"/>
  </si>
  <si>
    <t>総　　数</t>
    <rPh sb="0" eb="1">
      <t>フサ</t>
    </rPh>
    <rPh sb="3" eb="4">
      <t>カズ</t>
    </rPh>
    <phoneticPr fontId="5"/>
  </si>
  <si>
    <t>男</t>
    <rPh sb="0" eb="1">
      <t>オトコ</t>
    </rPh>
    <phoneticPr fontId="5"/>
  </si>
  <si>
    <t>女</t>
    <rPh sb="0" eb="1">
      <t>オンナ</t>
    </rPh>
    <phoneticPr fontId="5"/>
  </si>
  <si>
    <t>年　次</t>
    <rPh sb="0" eb="1">
      <t>トシ</t>
    </rPh>
    <rPh sb="2" eb="3">
      <t>ツギ</t>
    </rPh>
    <phoneticPr fontId="5"/>
  </si>
  <si>
    <t>名　栗</t>
    <rPh sb="0" eb="1">
      <t>メイ</t>
    </rPh>
    <rPh sb="2" eb="3">
      <t>クリ</t>
    </rPh>
    <phoneticPr fontId="5"/>
  </si>
  <si>
    <t>原市場</t>
    <rPh sb="0" eb="3">
      <t>ハライチバ</t>
    </rPh>
    <phoneticPr fontId="5"/>
  </si>
  <si>
    <t>東吾野</t>
    <rPh sb="0" eb="3">
      <t>ヒガシアガノ</t>
    </rPh>
    <phoneticPr fontId="5"/>
  </si>
  <si>
    <t>吾　野</t>
    <rPh sb="0" eb="1">
      <t>ワレ</t>
    </rPh>
    <rPh sb="2" eb="3">
      <t>ノ</t>
    </rPh>
    <phoneticPr fontId="5"/>
  </si>
  <si>
    <t>南高麗</t>
    <rPh sb="0" eb="1">
      <t>ミナミ</t>
    </rPh>
    <rPh sb="1" eb="3">
      <t>コウライ</t>
    </rPh>
    <phoneticPr fontId="5"/>
  </si>
  <si>
    <t>美杉台</t>
    <rPh sb="0" eb="1">
      <t>ミ</t>
    </rPh>
    <rPh sb="1" eb="2">
      <t>スギ</t>
    </rPh>
    <rPh sb="2" eb="3">
      <t>ダイ</t>
    </rPh>
    <phoneticPr fontId="5"/>
  </si>
  <si>
    <t>加　治</t>
    <rPh sb="0" eb="1">
      <t>クワ</t>
    </rPh>
    <rPh sb="2" eb="3">
      <t>オサム</t>
    </rPh>
    <phoneticPr fontId="5"/>
  </si>
  <si>
    <t>精　明</t>
    <rPh sb="0" eb="1">
      <t>セイ</t>
    </rPh>
    <rPh sb="2" eb="3">
      <t>メイ</t>
    </rPh>
    <phoneticPr fontId="5"/>
  </si>
  <si>
    <t>飯　能</t>
    <rPh sb="0" eb="1">
      <t>メシ</t>
    </rPh>
    <rPh sb="2" eb="3">
      <t>ノウ</t>
    </rPh>
    <phoneticPr fontId="5"/>
  </si>
  <si>
    <t>令和3年</t>
    <rPh sb="0" eb="2">
      <t>レイワ</t>
    </rPh>
    <rPh sb="3" eb="4">
      <t>ネン</t>
    </rPh>
    <phoneticPr fontId="5"/>
  </si>
  <si>
    <t>平成31年</t>
    <rPh sb="0" eb="2">
      <t>ヘイセイ</t>
    </rPh>
    <rPh sb="4" eb="5">
      <t>ネン</t>
    </rPh>
    <phoneticPr fontId="5"/>
  </si>
  <si>
    <t>平成29年</t>
    <rPh sb="0" eb="2">
      <t>ヘイセイ</t>
    </rPh>
    <rPh sb="4" eb="5">
      <t>ネン</t>
    </rPh>
    <phoneticPr fontId="5"/>
  </si>
  <si>
    <t>平成27年</t>
    <rPh sb="0" eb="2">
      <t>ヘイセイ</t>
    </rPh>
    <rPh sb="4" eb="5">
      <t>ネン</t>
    </rPh>
    <phoneticPr fontId="5"/>
  </si>
  <si>
    <t>平成25年</t>
    <rPh sb="0" eb="2">
      <t>ヘイセイ</t>
    </rPh>
    <rPh sb="4" eb="5">
      <t>ネン</t>
    </rPh>
    <phoneticPr fontId="5"/>
  </si>
  <si>
    <t>年　齢</t>
    <rPh sb="0" eb="1">
      <t>トシ</t>
    </rPh>
    <rPh sb="2" eb="3">
      <t>ヨワイ</t>
    </rPh>
    <phoneticPr fontId="5"/>
  </si>
  <si>
    <t>０～４</t>
    <phoneticPr fontId="5"/>
  </si>
  <si>
    <t>５～９</t>
    <phoneticPr fontId="5"/>
  </si>
  <si>
    <t>１０～１４</t>
    <phoneticPr fontId="5"/>
  </si>
  <si>
    <t>１５～１９</t>
    <phoneticPr fontId="5"/>
  </si>
  <si>
    <t>２０～２４</t>
    <phoneticPr fontId="5"/>
  </si>
  <si>
    <t>２５～２９</t>
    <phoneticPr fontId="5"/>
  </si>
  <si>
    <t>３０～３４</t>
    <phoneticPr fontId="5"/>
  </si>
  <si>
    <t>３５～３９</t>
    <phoneticPr fontId="5"/>
  </si>
  <si>
    <t>４０～４４</t>
    <phoneticPr fontId="5"/>
  </si>
  <si>
    <t>４５～４９</t>
    <phoneticPr fontId="5"/>
  </si>
  <si>
    <t>５０～５４</t>
    <phoneticPr fontId="5"/>
  </si>
  <si>
    <t>５５～５９</t>
    <phoneticPr fontId="5"/>
  </si>
  <si>
    <t>６０～６４</t>
    <phoneticPr fontId="5"/>
  </si>
  <si>
    <t>６５～６９</t>
    <phoneticPr fontId="5"/>
  </si>
  <si>
    <t>７０～７４</t>
    <phoneticPr fontId="5"/>
  </si>
  <si>
    <t>７５～７９</t>
    <phoneticPr fontId="5"/>
  </si>
  <si>
    <t>８０～８４</t>
    <phoneticPr fontId="5"/>
  </si>
  <si>
    <t>８５～８９</t>
    <phoneticPr fontId="5"/>
  </si>
  <si>
    <t>９０～９４</t>
    <phoneticPr fontId="5"/>
  </si>
  <si>
    <t>９５～９９</t>
    <phoneticPr fontId="5"/>
  </si>
  <si>
    <t>１００歳以上</t>
    <rPh sb="3" eb="6">
      <t>サイイジョウ</t>
    </rPh>
    <phoneticPr fontId="5"/>
  </si>
  <si>
    <t>８　人 口 ・ 世 帯 数</t>
    <rPh sb="2" eb="3">
      <t>ヒト</t>
    </rPh>
    <rPh sb="4" eb="5">
      <t>クチ</t>
    </rPh>
    <rPh sb="8" eb="9">
      <t>ヨ</t>
    </rPh>
    <rPh sb="10" eb="11">
      <t>オビ</t>
    </rPh>
    <rPh sb="12" eb="13">
      <t>カズ</t>
    </rPh>
    <phoneticPr fontId="5"/>
  </si>
  <si>
    <t>年　　次</t>
    <rPh sb="0" eb="1">
      <t>トシ</t>
    </rPh>
    <rPh sb="3" eb="4">
      <t>ツギ</t>
    </rPh>
    <phoneticPr fontId="5"/>
  </si>
  <si>
    <t>世　帯　数</t>
    <rPh sb="0" eb="1">
      <t>ヨ</t>
    </rPh>
    <rPh sb="2" eb="3">
      <t>オビ</t>
    </rPh>
    <rPh sb="4" eb="5">
      <t>カズ</t>
    </rPh>
    <phoneticPr fontId="5"/>
  </si>
  <si>
    <t>世　　帯</t>
    <rPh sb="0" eb="1">
      <t>ヨ</t>
    </rPh>
    <rPh sb="3" eb="4">
      <t>オビ</t>
    </rPh>
    <phoneticPr fontId="5"/>
  </si>
  <si>
    <t>人　　　　　口</t>
    <rPh sb="0" eb="1">
      <t>ヒト</t>
    </rPh>
    <rPh sb="6" eb="7">
      <t>クチ</t>
    </rPh>
    <phoneticPr fontId="5"/>
  </si>
  <si>
    <t>増　減　率</t>
    <rPh sb="0" eb="1">
      <t>ゾウ</t>
    </rPh>
    <rPh sb="2" eb="3">
      <t>ゲン</t>
    </rPh>
    <rPh sb="4" eb="5">
      <t>リツ</t>
    </rPh>
    <phoneticPr fontId="5"/>
  </si>
  <si>
    <t>男</t>
    <rPh sb="0" eb="1">
      <t>オトコ</t>
    </rPh>
    <phoneticPr fontId="5"/>
  </si>
  <si>
    <t>女</t>
    <rPh sb="0" eb="1">
      <t>オンナ</t>
    </rPh>
    <phoneticPr fontId="5"/>
  </si>
  <si>
    <t>世帯</t>
    <rPh sb="0" eb="2">
      <t>セタイ</t>
    </rPh>
    <phoneticPr fontId="5"/>
  </si>
  <si>
    <t>大正</t>
    <rPh sb="0" eb="2">
      <t>タイショウ</t>
    </rPh>
    <phoneticPr fontId="5"/>
  </si>
  <si>
    <t>年</t>
    <rPh sb="0" eb="1">
      <t>ネン</t>
    </rPh>
    <phoneticPr fontId="5"/>
  </si>
  <si>
    <t>－</t>
    <phoneticPr fontId="5"/>
  </si>
  <si>
    <t>国勢調査（10．1）</t>
    <rPh sb="0" eb="2">
      <t>コクセイ</t>
    </rPh>
    <rPh sb="2" eb="4">
      <t>チョウサ</t>
    </rPh>
    <phoneticPr fontId="5"/>
  </si>
  <si>
    <t>〃</t>
    <phoneticPr fontId="5"/>
  </si>
  <si>
    <t>昭和</t>
    <rPh sb="0" eb="2">
      <t>ショウワ</t>
    </rPh>
    <phoneticPr fontId="5"/>
  </si>
  <si>
    <t>人口調査（合併人口）</t>
    <rPh sb="0" eb="2">
      <t>ジンコウ</t>
    </rPh>
    <rPh sb="2" eb="4">
      <t>チョウサ</t>
    </rPh>
    <rPh sb="5" eb="7">
      <t>ガッペイ</t>
    </rPh>
    <rPh sb="7" eb="9">
      <t>ジンコウ</t>
    </rPh>
    <phoneticPr fontId="5"/>
  </si>
  <si>
    <t>△1.9</t>
    <phoneticPr fontId="5"/>
  </si>
  <si>
    <t>臨時国勢調査（10．1）</t>
    <rPh sb="0" eb="2">
      <t>リンジ</t>
    </rPh>
    <rPh sb="2" eb="4">
      <t>コクセイ</t>
    </rPh>
    <rPh sb="4" eb="6">
      <t>チョウサ</t>
    </rPh>
    <phoneticPr fontId="5"/>
  </si>
  <si>
    <t>常住人口調査</t>
    <rPh sb="0" eb="2">
      <t>ジョウジュウ</t>
    </rPh>
    <rPh sb="2" eb="4">
      <t>ジンコウ</t>
    </rPh>
    <rPh sb="4" eb="6">
      <t>チョウサ</t>
    </rPh>
    <phoneticPr fontId="5"/>
  </si>
  <si>
    <t>人口調査</t>
    <rPh sb="0" eb="2">
      <t>ジンコウ</t>
    </rPh>
    <rPh sb="2" eb="4">
      <t>チョウサ</t>
    </rPh>
    <phoneticPr fontId="5"/>
  </si>
  <si>
    <t>△1.2</t>
    <phoneticPr fontId="5"/>
  </si>
  <si>
    <t>△0.5</t>
    <phoneticPr fontId="5"/>
  </si>
  <si>
    <t>住民登録人口（7．1）</t>
    <rPh sb="0" eb="2">
      <t>ジュウミン</t>
    </rPh>
    <rPh sb="2" eb="4">
      <t>トウロク</t>
    </rPh>
    <rPh sb="4" eb="6">
      <t>ジンコウ</t>
    </rPh>
    <phoneticPr fontId="5"/>
  </si>
  <si>
    <t>〃（3．30）</t>
    <phoneticPr fontId="5"/>
  </si>
  <si>
    <t>市制施行人口（1．1）</t>
    <rPh sb="0" eb="2">
      <t>シセイ</t>
    </rPh>
    <rPh sb="2" eb="4">
      <t>セコウ</t>
    </rPh>
    <rPh sb="4" eb="6">
      <t>ジンコウ</t>
    </rPh>
    <phoneticPr fontId="5"/>
  </si>
  <si>
    <t>△17.6</t>
    <phoneticPr fontId="5"/>
  </si>
  <si>
    <t>元加治村分離（4．1）</t>
    <rPh sb="0" eb="3">
      <t>モトカジ</t>
    </rPh>
    <rPh sb="3" eb="4">
      <t>ムラ</t>
    </rPh>
    <rPh sb="4" eb="6">
      <t>ブンリ</t>
    </rPh>
    <phoneticPr fontId="5"/>
  </si>
  <si>
    <t>住民登録人口（1．1）</t>
    <rPh sb="0" eb="2">
      <t>ジュウミン</t>
    </rPh>
    <rPh sb="2" eb="4">
      <t>トウロク</t>
    </rPh>
    <rPh sb="4" eb="6">
      <t>ジンコウ</t>
    </rPh>
    <phoneticPr fontId="5"/>
  </si>
  <si>
    <t>合併人口（9．30）</t>
    <rPh sb="0" eb="2">
      <t>ガッペイ</t>
    </rPh>
    <rPh sb="2" eb="4">
      <t>ジンコウ</t>
    </rPh>
    <phoneticPr fontId="5"/>
  </si>
  <si>
    <t>総人口（１．１）</t>
    <rPh sb="0" eb="3">
      <t>ソウジンコウ</t>
    </rPh>
    <phoneticPr fontId="5"/>
  </si>
  <si>
    <t>〃</t>
  </si>
  <si>
    <t>の 推 移</t>
  </si>
  <si>
    <t>年　　次</t>
  </si>
  <si>
    <t>世　帯　数</t>
  </si>
  <si>
    <t>世  　　帯</t>
  </si>
  <si>
    <t>人　　　　　口</t>
  </si>
  <si>
    <t>人　　口</t>
  </si>
  <si>
    <t>増　減　率</t>
  </si>
  <si>
    <t>総　　数</t>
  </si>
  <si>
    <t>男</t>
  </si>
  <si>
    <t>女</t>
  </si>
  <si>
    <t>世帯</t>
  </si>
  <si>
    <t>％</t>
  </si>
  <si>
    <t>人</t>
  </si>
  <si>
    <t>昭和</t>
  </si>
  <si>
    <t>総人口（１．１）</t>
  </si>
  <si>
    <t>平成</t>
  </si>
  <si>
    <t>合併総人口（１．１）</t>
  </si>
  <si>
    <t>△ 0.7</t>
  </si>
  <si>
    <t>△ 0.1</t>
  </si>
  <si>
    <t>△ 0.5</t>
  </si>
  <si>
    <t>△ 0.3</t>
  </si>
  <si>
    <t>△ 0.2</t>
  </si>
  <si>
    <t>△0.2</t>
  </si>
  <si>
    <t>△ 0.4</t>
    <phoneticPr fontId="5"/>
  </si>
  <si>
    <t>△ 0.3</t>
    <phoneticPr fontId="5"/>
  </si>
  <si>
    <t>△ 0.5</t>
    <phoneticPr fontId="5"/>
  </si>
  <si>
    <t>△ 0.2</t>
    <phoneticPr fontId="5"/>
  </si>
  <si>
    <t>〃</t>
    <phoneticPr fontId="5"/>
  </si>
  <si>
    <t>資料：庶務課・市民課</t>
    <phoneticPr fontId="5"/>
  </si>
  <si>
    <t>９　人口・世帯数</t>
    <phoneticPr fontId="5"/>
  </si>
  <si>
    <t>各年1月1日現在</t>
  </si>
  <si>
    <t>年 　次</t>
    <phoneticPr fontId="5"/>
  </si>
  <si>
    <t>世帯数</t>
  </si>
  <si>
    <t>人　　　口</t>
  </si>
  <si>
    <t>人口増加率</t>
  </si>
  <si>
    <t>総　数</t>
  </si>
  <si>
    <t>27</t>
  </si>
  <si>
    <t>29</t>
  </si>
  <si>
    <t>31</t>
    <phoneticPr fontId="5"/>
  </si>
  <si>
    <t>2</t>
  </si>
  <si>
    <t>4</t>
    <phoneticPr fontId="5"/>
  </si>
  <si>
    <t>※外国人住民及び世帯を含む。</t>
    <rPh sb="6" eb="7">
      <t>オヨ</t>
    </rPh>
    <rPh sb="8" eb="10">
      <t>セタイ</t>
    </rPh>
    <phoneticPr fontId="5"/>
  </si>
  <si>
    <t>資料：市民課</t>
    <phoneticPr fontId="5"/>
  </si>
  <si>
    <t>１０　地区別人口</t>
    <phoneticPr fontId="5"/>
  </si>
  <si>
    <t>各年1月１日現在（単位：人）</t>
  </si>
  <si>
    <t>年　次</t>
  </si>
  <si>
    <t>飯　能</t>
  </si>
  <si>
    <t>精　明</t>
  </si>
  <si>
    <t>加　治</t>
  </si>
  <si>
    <t>美杉台</t>
  </si>
  <si>
    <t>南高麗</t>
  </si>
  <si>
    <t>吾　野</t>
  </si>
  <si>
    <t>東吾野</t>
  </si>
  <si>
    <t>原市場</t>
  </si>
  <si>
    <t>名　栗</t>
  </si>
  <si>
    <t>※外国人住民を含む。</t>
    <phoneticPr fontId="5"/>
  </si>
  <si>
    <t>１１　地区別世帯数</t>
  </si>
  <si>
    <t>各年1月1日現在（単位：世帯）</t>
  </si>
  <si>
    <t>１２　人口動態</t>
  </si>
  <si>
    <t>各年1月～12月</t>
  </si>
  <si>
    <t>自　然　動　態</t>
  </si>
  <si>
    <t>社　会　動　態</t>
  </si>
  <si>
    <t>死　産</t>
  </si>
  <si>
    <t>婚　姻</t>
  </si>
  <si>
    <t>離　婚</t>
  </si>
  <si>
    <t>出　生</t>
  </si>
  <si>
    <t>死　亡</t>
  </si>
  <si>
    <t>増加数</t>
  </si>
  <si>
    <t>転入等</t>
    <rPh sb="0" eb="2">
      <t>テンニュウ</t>
    </rPh>
    <rPh sb="2" eb="3">
      <t>トウ</t>
    </rPh>
    <phoneticPr fontId="5"/>
  </si>
  <si>
    <t>転出等</t>
    <rPh sb="0" eb="2">
      <t>テンシュツ</t>
    </rPh>
    <rPh sb="2" eb="3">
      <t>トウ</t>
    </rPh>
    <phoneticPr fontId="5"/>
  </si>
  <si>
    <t>件</t>
  </si>
  <si>
    <t>件</t>
    <rPh sb="0" eb="1">
      <t>ケン</t>
    </rPh>
    <phoneticPr fontId="5"/>
  </si>
  <si>
    <t>※転入・転出には、職権による記載・消除の数を含む。</t>
    <phoneticPr fontId="5"/>
  </si>
  <si>
    <t>※死産・婚姻・離婚は、飯能市への戸籍届出件数である。　　　</t>
    <phoneticPr fontId="5"/>
  </si>
  <si>
    <t>各年1月1日現在（単位：人）</t>
  </si>
  <si>
    <t>インドネシア</t>
  </si>
  <si>
    <t>カナダ</t>
  </si>
  <si>
    <t>フィリピン</t>
  </si>
  <si>
    <t>ブラジル</t>
  </si>
  <si>
    <t>ペルー</t>
  </si>
  <si>
    <t>その他</t>
  </si>
  <si>
    <t>北朝鮮</t>
  </si>
  <si>
    <t>平成</t>
    <phoneticPr fontId="5"/>
  </si>
  <si>
    <t>資料：市民課</t>
  </si>
  <si>
    <t>１４　町（大字）別人口・世帯数</t>
  </si>
  <si>
    <t>令和４年１月１日現在</t>
    <phoneticPr fontId="5"/>
  </si>
  <si>
    <t>町(大字)</t>
  </si>
  <si>
    <t>人　口</t>
  </si>
  <si>
    <t>総　　　数</t>
  </si>
  <si>
    <t>飯　　能</t>
  </si>
  <si>
    <t>原　　町</t>
  </si>
  <si>
    <t>飯能地区</t>
  </si>
  <si>
    <t>久　　下</t>
  </si>
  <si>
    <t>山手町</t>
  </si>
  <si>
    <t>中　　山</t>
  </si>
  <si>
    <t>本　　町</t>
  </si>
  <si>
    <t>久須美</t>
  </si>
  <si>
    <t>八幡町</t>
  </si>
  <si>
    <t>小瀬戸</t>
  </si>
  <si>
    <t>新　　町</t>
  </si>
  <si>
    <t>大河原</t>
  </si>
  <si>
    <t>東　　町</t>
  </si>
  <si>
    <t>小岩井</t>
  </si>
  <si>
    <t>柳　　町</t>
  </si>
  <si>
    <t>永田</t>
  </si>
  <si>
    <t>仲　　町</t>
  </si>
  <si>
    <t>栄町</t>
  </si>
  <si>
    <t>稲荷町</t>
  </si>
  <si>
    <t>緑町</t>
  </si>
  <si>
    <t>南　　町</t>
  </si>
  <si>
    <t>永田台一丁目</t>
  </si>
  <si>
    <t>（つづき）</t>
  </si>
  <si>
    <t>町・大字名</t>
  </si>
  <si>
    <t>総数</t>
  </si>
  <si>
    <t>永田台二丁目</t>
  </si>
  <si>
    <t>岩渕</t>
  </si>
  <si>
    <t>永田台三丁目</t>
  </si>
  <si>
    <t>-</t>
    <phoneticPr fontId="5"/>
  </si>
  <si>
    <t>下畑</t>
  </si>
  <si>
    <t>茜台一丁目</t>
  </si>
  <si>
    <t>上畑</t>
  </si>
  <si>
    <t>茜台二丁目</t>
  </si>
  <si>
    <t>苅生</t>
  </si>
  <si>
    <t>茜台三丁目</t>
  </si>
  <si>
    <t>下直竹</t>
  </si>
  <si>
    <t>上直竹下分</t>
  </si>
  <si>
    <t>精明地区</t>
  </si>
  <si>
    <t>上直竹上分</t>
  </si>
  <si>
    <t>下加治</t>
  </si>
  <si>
    <t>小久保</t>
  </si>
  <si>
    <t>吾野地区</t>
  </si>
  <si>
    <t>宮沢</t>
  </si>
  <si>
    <t>坂石町分</t>
  </si>
  <si>
    <t>平松</t>
  </si>
  <si>
    <t>坂石</t>
  </si>
  <si>
    <t>川崎</t>
  </si>
  <si>
    <t>吾野</t>
  </si>
  <si>
    <t>下川崎</t>
  </si>
  <si>
    <t>上長沢</t>
  </si>
  <si>
    <t>新光</t>
  </si>
  <si>
    <t>高山</t>
  </si>
  <si>
    <t>芦苅場</t>
  </si>
  <si>
    <t>北川</t>
  </si>
  <si>
    <t>双柳</t>
  </si>
  <si>
    <t>坂元</t>
  </si>
  <si>
    <t>青木</t>
  </si>
  <si>
    <t>南川</t>
  </si>
  <si>
    <t>中居</t>
  </si>
  <si>
    <t>東吾野地区</t>
  </si>
  <si>
    <t>加治地区</t>
  </si>
  <si>
    <t>白子</t>
  </si>
  <si>
    <t>岩沢</t>
  </si>
  <si>
    <t>平戸</t>
  </si>
  <si>
    <t>笠縫</t>
  </si>
  <si>
    <t>虎秀</t>
  </si>
  <si>
    <t>川寺</t>
  </si>
  <si>
    <t>井上</t>
  </si>
  <si>
    <t>阿須</t>
  </si>
  <si>
    <t>長沢</t>
  </si>
  <si>
    <t>落合</t>
  </si>
  <si>
    <t>前ヶ貫</t>
  </si>
  <si>
    <t>原市場地区</t>
  </si>
  <si>
    <t>矢颪</t>
  </si>
  <si>
    <t>征矢町</t>
  </si>
  <si>
    <t>下赤工</t>
  </si>
  <si>
    <t>上赤工</t>
  </si>
  <si>
    <t>美杉台地区</t>
  </si>
  <si>
    <t>赤沢</t>
  </si>
  <si>
    <t>美杉台一丁目</t>
  </si>
  <si>
    <t>唐竹</t>
  </si>
  <si>
    <t>美杉台二丁目</t>
  </si>
  <si>
    <t>中藤下郷</t>
  </si>
  <si>
    <t>美杉台三丁目</t>
  </si>
  <si>
    <t>中藤中郷</t>
  </si>
  <si>
    <t>美杉台四丁目</t>
  </si>
  <si>
    <t>中藤上郷</t>
  </si>
  <si>
    <t>美杉台五丁目</t>
  </si>
  <si>
    <t>南</t>
  </si>
  <si>
    <t>美杉台六丁目</t>
  </si>
  <si>
    <t>美杉台七丁目</t>
  </si>
  <si>
    <t>名栗地区</t>
  </si>
  <si>
    <t>下名栗</t>
  </si>
  <si>
    <t>南高麗地区</t>
  </si>
  <si>
    <t>上名栗</t>
  </si>
  <si>
    <t>１５　年齢別人口</t>
    <rPh sb="3" eb="5">
      <t>ネンレイ</t>
    </rPh>
    <rPh sb="5" eb="6">
      <t>ベツ</t>
    </rPh>
    <rPh sb="6" eb="8">
      <t>ジンコウ</t>
    </rPh>
    <phoneticPr fontId="5"/>
  </si>
  <si>
    <t>年　齢</t>
    <rPh sb="0" eb="1">
      <t>トシ</t>
    </rPh>
    <rPh sb="2" eb="3">
      <t>ヨワイ</t>
    </rPh>
    <phoneticPr fontId="5"/>
  </si>
  <si>
    <t>0～4歳</t>
    <rPh sb="3" eb="4">
      <t>サイ</t>
    </rPh>
    <phoneticPr fontId="5"/>
  </si>
  <si>
    <t>25～29歳</t>
    <rPh sb="5" eb="6">
      <t>サイ</t>
    </rPh>
    <phoneticPr fontId="5"/>
  </si>
  <si>
    <t>5～9歳</t>
    <rPh sb="3" eb="4">
      <t>サイ</t>
    </rPh>
    <phoneticPr fontId="5"/>
  </si>
  <si>
    <t>30～34歳</t>
    <rPh sb="5" eb="6">
      <t>サイ</t>
    </rPh>
    <phoneticPr fontId="5"/>
  </si>
  <si>
    <t>10～14歳</t>
    <rPh sb="5" eb="6">
      <t>サイ</t>
    </rPh>
    <phoneticPr fontId="5"/>
  </si>
  <si>
    <t>35～39歳</t>
    <rPh sb="5" eb="6">
      <t>サイ</t>
    </rPh>
    <phoneticPr fontId="5"/>
  </si>
  <si>
    <t>15～19歳</t>
    <rPh sb="5" eb="6">
      <t>サイ</t>
    </rPh>
    <phoneticPr fontId="5"/>
  </si>
  <si>
    <t>40～44歳</t>
    <rPh sb="5" eb="6">
      <t>サイ</t>
    </rPh>
    <phoneticPr fontId="5"/>
  </si>
  <si>
    <t>20～24歳</t>
    <rPh sb="5" eb="6">
      <t>サイ</t>
    </rPh>
    <phoneticPr fontId="5"/>
  </si>
  <si>
    <t>45～49歳</t>
    <rPh sb="5" eb="6">
      <t>サイ</t>
    </rPh>
    <phoneticPr fontId="5"/>
  </si>
  <si>
    <t>（つづき）</t>
    <phoneticPr fontId="5"/>
  </si>
  <si>
    <t>令和４年１月１日現在　(単位：人）</t>
    <rPh sb="0" eb="2">
      <t>レ</t>
    </rPh>
    <rPh sb="3" eb="4">
      <t>ネン</t>
    </rPh>
    <rPh sb="4" eb="5">
      <t>ヘイネン</t>
    </rPh>
    <rPh sb="5" eb="6">
      <t>ガツ</t>
    </rPh>
    <rPh sb="7" eb="8">
      <t>ニチ</t>
    </rPh>
    <rPh sb="8" eb="10">
      <t>ゲンザイ</t>
    </rPh>
    <rPh sb="12" eb="14">
      <t>タンイ</t>
    </rPh>
    <rPh sb="15" eb="16">
      <t>ニン</t>
    </rPh>
    <phoneticPr fontId="5"/>
  </si>
  <si>
    <t>50～54歳</t>
    <rPh sb="5" eb="6">
      <t>サイ</t>
    </rPh>
    <phoneticPr fontId="5"/>
  </si>
  <si>
    <t>75～79歳</t>
    <rPh sb="5" eb="6">
      <t>サイ</t>
    </rPh>
    <phoneticPr fontId="5"/>
  </si>
  <si>
    <t>55～59歳</t>
    <rPh sb="5" eb="6">
      <t>サイ</t>
    </rPh>
    <phoneticPr fontId="5"/>
  </si>
  <si>
    <t>80～84歳</t>
    <rPh sb="5" eb="6">
      <t>サイ</t>
    </rPh>
    <phoneticPr fontId="5"/>
  </si>
  <si>
    <t>60～64歳</t>
    <rPh sb="5" eb="6">
      <t>サイ</t>
    </rPh>
    <phoneticPr fontId="5"/>
  </si>
  <si>
    <t>85～89歳</t>
    <rPh sb="5" eb="6">
      <t>サイ</t>
    </rPh>
    <phoneticPr fontId="5"/>
  </si>
  <si>
    <t>65～69歳</t>
    <rPh sb="5" eb="6">
      <t>サイ</t>
    </rPh>
    <phoneticPr fontId="5"/>
  </si>
  <si>
    <t>90～94歳</t>
    <rPh sb="5" eb="6">
      <t>サイ</t>
    </rPh>
    <phoneticPr fontId="5"/>
  </si>
  <si>
    <t>70～74歳</t>
    <rPh sb="5" eb="6">
      <t>サイ</t>
    </rPh>
    <phoneticPr fontId="5"/>
  </si>
  <si>
    <t>95～99歳</t>
    <rPh sb="5" eb="6">
      <t>サイ</t>
    </rPh>
    <phoneticPr fontId="5"/>
  </si>
  <si>
    <t>100歳以上</t>
    <rPh sb="3" eb="6">
      <t>サイイジョウ</t>
    </rPh>
    <phoneticPr fontId="5"/>
  </si>
  <si>
    <t>資料：庶務課（住民基本台帳人口）</t>
    <rPh sb="0" eb="2">
      <t>シリョウ</t>
    </rPh>
    <rPh sb="3" eb="6">
      <t>ショムカ</t>
    </rPh>
    <phoneticPr fontId="5"/>
  </si>
  <si>
    <t>１６　町（大字）別平均年齢</t>
    <rPh sb="3" eb="4">
      <t>マチ</t>
    </rPh>
    <rPh sb="5" eb="7">
      <t>オオアザ</t>
    </rPh>
    <rPh sb="8" eb="9">
      <t>ベツ</t>
    </rPh>
    <rPh sb="9" eb="11">
      <t>ヘイキン</t>
    </rPh>
    <rPh sb="11" eb="13">
      <t>ネンレイ</t>
    </rPh>
    <phoneticPr fontId="5"/>
  </si>
  <si>
    <t xml:space="preserve"> </t>
    <phoneticPr fontId="5"/>
  </si>
  <si>
    <t>令和４年１月１日現在（単位：歳）</t>
    <rPh sb="3" eb="4">
      <t>ネン</t>
    </rPh>
    <rPh sb="5" eb="6">
      <t>ガツ</t>
    </rPh>
    <rPh sb="7" eb="8">
      <t>ニチ</t>
    </rPh>
    <rPh sb="8" eb="10">
      <t>ゲンザイ</t>
    </rPh>
    <rPh sb="11" eb="13">
      <t>タンイ</t>
    </rPh>
    <rPh sb="14" eb="15">
      <t>サイ</t>
    </rPh>
    <phoneticPr fontId="5"/>
  </si>
  <si>
    <t>町(大字)</t>
    <rPh sb="0" eb="1">
      <t>マチ</t>
    </rPh>
    <rPh sb="2" eb="4">
      <t>オオアザ</t>
    </rPh>
    <phoneticPr fontId="5"/>
  </si>
  <si>
    <t>平　均</t>
    <rPh sb="0" eb="1">
      <t>ヒラ</t>
    </rPh>
    <rPh sb="2" eb="3">
      <t>ヒトシ</t>
    </rPh>
    <phoneticPr fontId="5"/>
  </si>
  <si>
    <t>全市</t>
    <rPh sb="0" eb="1">
      <t>ゼン</t>
    </rPh>
    <rPh sb="1" eb="2">
      <t>シ</t>
    </rPh>
    <phoneticPr fontId="5"/>
  </si>
  <si>
    <t>美杉台地区</t>
    <rPh sb="0" eb="2">
      <t>ミスギ</t>
    </rPh>
    <rPh sb="2" eb="3">
      <t>ダイ</t>
    </rPh>
    <rPh sb="3" eb="5">
      <t>チク</t>
    </rPh>
    <phoneticPr fontId="5"/>
  </si>
  <si>
    <t>美杉台一丁目</t>
    <rPh sb="0" eb="1">
      <t>ミ</t>
    </rPh>
    <rPh sb="1" eb="2">
      <t>スギ</t>
    </rPh>
    <rPh sb="2" eb="3">
      <t>ダイ</t>
    </rPh>
    <rPh sb="3" eb="6">
      <t>イッチョウメ</t>
    </rPh>
    <phoneticPr fontId="33"/>
  </si>
  <si>
    <t>美杉台二丁目</t>
    <rPh sb="0" eb="1">
      <t>ミ</t>
    </rPh>
    <rPh sb="1" eb="2">
      <t>スギ</t>
    </rPh>
    <rPh sb="2" eb="3">
      <t>ダイ</t>
    </rPh>
    <rPh sb="3" eb="4">
      <t>ニ</t>
    </rPh>
    <rPh sb="4" eb="6">
      <t>チョウメ</t>
    </rPh>
    <phoneticPr fontId="33"/>
  </si>
  <si>
    <t>美杉台三丁目</t>
    <rPh sb="0" eb="1">
      <t>ミ</t>
    </rPh>
    <rPh sb="1" eb="2">
      <t>スギ</t>
    </rPh>
    <rPh sb="2" eb="3">
      <t>ダイ</t>
    </rPh>
    <rPh sb="3" eb="6">
      <t>サンチョウメ</t>
    </rPh>
    <phoneticPr fontId="33"/>
  </si>
  <si>
    <t>本町</t>
    <rPh sb="0" eb="2">
      <t>ホンチョウ</t>
    </rPh>
    <phoneticPr fontId="5"/>
  </si>
  <si>
    <t>美杉台四丁目</t>
    <rPh sb="0" eb="1">
      <t>ミ</t>
    </rPh>
    <rPh sb="1" eb="2">
      <t>スギ</t>
    </rPh>
    <rPh sb="2" eb="3">
      <t>ダイ</t>
    </rPh>
    <rPh sb="3" eb="4">
      <t>ヨン</t>
    </rPh>
    <rPh sb="4" eb="6">
      <t>チョウメ</t>
    </rPh>
    <phoneticPr fontId="33"/>
  </si>
  <si>
    <t>美杉台五丁目</t>
    <rPh sb="0" eb="1">
      <t>ミ</t>
    </rPh>
    <rPh sb="1" eb="2">
      <t>スギ</t>
    </rPh>
    <rPh sb="2" eb="3">
      <t>ダイ</t>
    </rPh>
    <rPh sb="3" eb="4">
      <t>ゴ</t>
    </rPh>
    <rPh sb="4" eb="6">
      <t>チョウメ</t>
    </rPh>
    <phoneticPr fontId="33"/>
  </si>
  <si>
    <t>新町</t>
    <rPh sb="0" eb="2">
      <t>シンマチ</t>
    </rPh>
    <phoneticPr fontId="5"/>
  </si>
  <si>
    <t>美杉台六丁目</t>
    <rPh sb="0" eb="1">
      <t>ミ</t>
    </rPh>
    <rPh sb="1" eb="2">
      <t>スギ</t>
    </rPh>
    <rPh sb="2" eb="3">
      <t>ダイ</t>
    </rPh>
    <rPh sb="3" eb="4">
      <t>ロク</t>
    </rPh>
    <rPh sb="4" eb="6">
      <t>チョウメ</t>
    </rPh>
    <phoneticPr fontId="33"/>
  </si>
  <si>
    <t>東町</t>
    <rPh sb="0" eb="2">
      <t>アズマチョウ</t>
    </rPh>
    <phoneticPr fontId="5"/>
  </si>
  <si>
    <t>美杉台七丁目</t>
    <rPh sb="0" eb="1">
      <t>ミ</t>
    </rPh>
    <rPh sb="1" eb="2">
      <t>スギ</t>
    </rPh>
    <rPh sb="2" eb="3">
      <t>ダイ</t>
    </rPh>
    <rPh sb="3" eb="4">
      <t>ナナ</t>
    </rPh>
    <rPh sb="4" eb="6">
      <t>チョウメ</t>
    </rPh>
    <phoneticPr fontId="33"/>
  </si>
  <si>
    <t>柳町</t>
    <rPh sb="0" eb="2">
      <t>ヤナギチョウ</t>
    </rPh>
    <phoneticPr fontId="5"/>
  </si>
  <si>
    <t>仲町</t>
    <rPh sb="0" eb="2">
      <t>ナカマチ</t>
    </rPh>
    <phoneticPr fontId="5"/>
  </si>
  <si>
    <t>南高麗地区</t>
    <rPh sb="0" eb="3">
      <t>ミナミコウライ</t>
    </rPh>
    <rPh sb="3" eb="5">
      <t>チク</t>
    </rPh>
    <phoneticPr fontId="5"/>
  </si>
  <si>
    <t>岩渕</t>
    <rPh sb="0" eb="2">
      <t>イワブチ</t>
    </rPh>
    <phoneticPr fontId="5"/>
  </si>
  <si>
    <t>南町</t>
    <rPh sb="0" eb="2">
      <t>ミナミチョウ</t>
    </rPh>
    <phoneticPr fontId="5"/>
  </si>
  <si>
    <t>下畑</t>
    <rPh sb="0" eb="2">
      <t>シモハタ</t>
    </rPh>
    <phoneticPr fontId="5"/>
  </si>
  <si>
    <t>飯能</t>
    <rPh sb="0" eb="2">
      <t>ハンノウ</t>
    </rPh>
    <phoneticPr fontId="5"/>
  </si>
  <si>
    <t>上畑</t>
    <rPh sb="0" eb="2">
      <t>カミハタ</t>
    </rPh>
    <phoneticPr fontId="5"/>
  </si>
  <si>
    <t>原町</t>
    <rPh sb="0" eb="2">
      <t>ハラマチ</t>
    </rPh>
    <phoneticPr fontId="5"/>
  </si>
  <si>
    <t>苅生</t>
    <rPh sb="0" eb="1">
      <t>ガイ</t>
    </rPh>
    <rPh sb="1" eb="2">
      <t>イ</t>
    </rPh>
    <phoneticPr fontId="5"/>
  </si>
  <si>
    <t>久下</t>
    <rPh sb="0" eb="2">
      <t>クゲ</t>
    </rPh>
    <phoneticPr fontId="5"/>
  </si>
  <si>
    <t>中山</t>
    <rPh sb="0" eb="2">
      <t>ナカヤマ</t>
    </rPh>
    <phoneticPr fontId="5"/>
  </si>
  <si>
    <t>上直竹下分</t>
    <rPh sb="0" eb="1">
      <t>カミ</t>
    </rPh>
    <rPh sb="1" eb="2">
      <t>ナオ</t>
    </rPh>
    <rPh sb="2" eb="3">
      <t>タケ</t>
    </rPh>
    <rPh sb="3" eb="4">
      <t>シモ</t>
    </rPh>
    <rPh sb="4" eb="5">
      <t>ブン</t>
    </rPh>
    <phoneticPr fontId="5"/>
  </si>
  <si>
    <t>上直竹上分</t>
    <rPh sb="0" eb="1">
      <t>カミ</t>
    </rPh>
    <rPh sb="1" eb="2">
      <t>ナオ</t>
    </rPh>
    <rPh sb="2" eb="3">
      <t>タケ</t>
    </rPh>
    <rPh sb="3" eb="4">
      <t>カミ</t>
    </rPh>
    <rPh sb="4" eb="5">
      <t>ブン</t>
    </rPh>
    <phoneticPr fontId="5"/>
  </si>
  <si>
    <t>吾野地区</t>
    <rPh sb="0" eb="2">
      <t>アガノ</t>
    </rPh>
    <rPh sb="2" eb="4">
      <t>チク</t>
    </rPh>
    <phoneticPr fontId="5"/>
  </si>
  <si>
    <t>坂石町分</t>
    <rPh sb="0" eb="1">
      <t>サカ</t>
    </rPh>
    <rPh sb="1" eb="2">
      <t>イシ</t>
    </rPh>
    <rPh sb="2" eb="3">
      <t>マチ</t>
    </rPh>
    <rPh sb="3" eb="4">
      <t>ブン</t>
    </rPh>
    <phoneticPr fontId="5"/>
  </si>
  <si>
    <t>永田</t>
    <rPh sb="0" eb="2">
      <t>ナガタ</t>
    </rPh>
    <phoneticPr fontId="5"/>
  </si>
  <si>
    <t>坂石</t>
    <rPh sb="0" eb="2">
      <t>サカイシ</t>
    </rPh>
    <phoneticPr fontId="5"/>
  </si>
  <si>
    <t>栄町</t>
    <rPh sb="0" eb="2">
      <t>サカエチョウ</t>
    </rPh>
    <phoneticPr fontId="5"/>
  </si>
  <si>
    <t>吾野</t>
    <rPh sb="0" eb="2">
      <t>アガノ</t>
    </rPh>
    <phoneticPr fontId="5"/>
  </si>
  <si>
    <t>緑町</t>
    <rPh sb="0" eb="2">
      <t>ミドリチョウ</t>
    </rPh>
    <phoneticPr fontId="5"/>
  </si>
  <si>
    <t>上長沢</t>
    <rPh sb="0" eb="1">
      <t>カミ</t>
    </rPh>
    <rPh sb="1" eb="3">
      <t>ナガサワ</t>
    </rPh>
    <phoneticPr fontId="5"/>
  </si>
  <si>
    <t>永田台一丁目</t>
    <rPh sb="0" eb="3">
      <t>ナガタダイ</t>
    </rPh>
    <phoneticPr fontId="33"/>
  </si>
  <si>
    <t>高山</t>
    <rPh sb="0" eb="2">
      <t>タカヤマ</t>
    </rPh>
    <phoneticPr fontId="5"/>
  </si>
  <si>
    <t>永田台二丁目</t>
    <rPh sb="0" eb="3">
      <t>ナガタダイ</t>
    </rPh>
    <phoneticPr fontId="33"/>
  </si>
  <si>
    <t>北川</t>
    <rPh sb="0" eb="2">
      <t>キタガワ</t>
    </rPh>
    <phoneticPr fontId="5"/>
  </si>
  <si>
    <t>永田台三丁目</t>
    <rPh sb="0" eb="3">
      <t>ナガタダイ</t>
    </rPh>
    <phoneticPr fontId="33"/>
  </si>
  <si>
    <t>坂元</t>
    <rPh sb="0" eb="2">
      <t>サカモト</t>
    </rPh>
    <phoneticPr fontId="5"/>
  </si>
  <si>
    <t>茜台一丁目</t>
    <rPh sb="0" eb="1">
      <t>アカネ</t>
    </rPh>
    <rPh sb="1" eb="2">
      <t>ダイ</t>
    </rPh>
    <rPh sb="2" eb="3">
      <t>イチ</t>
    </rPh>
    <rPh sb="3" eb="5">
      <t>チョウメ</t>
    </rPh>
    <phoneticPr fontId="33"/>
  </si>
  <si>
    <t>南川</t>
    <rPh sb="0" eb="2">
      <t>ミナミカワ</t>
    </rPh>
    <phoneticPr fontId="5"/>
  </si>
  <si>
    <t>茜台二丁目</t>
    <rPh sb="0" eb="1">
      <t>アカネ</t>
    </rPh>
    <rPh sb="1" eb="2">
      <t>ダイ</t>
    </rPh>
    <rPh sb="2" eb="3">
      <t>２</t>
    </rPh>
    <rPh sb="3" eb="5">
      <t>チョウメ</t>
    </rPh>
    <phoneticPr fontId="33"/>
  </si>
  <si>
    <t>茜台三丁目</t>
    <rPh sb="0" eb="1">
      <t>アカネ</t>
    </rPh>
    <rPh sb="1" eb="2">
      <t>ダイ</t>
    </rPh>
    <rPh sb="2" eb="3">
      <t>３</t>
    </rPh>
    <rPh sb="3" eb="5">
      <t>チョウメ</t>
    </rPh>
    <phoneticPr fontId="33"/>
  </si>
  <si>
    <t>東吾野地区</t>
    <rPh sb="0" eb="3">
      <t>ヒガシアガノ</t>
    </rPh>
    <rPh sb="3" eb="5">
      <t>チク</t>
    </rPh>
    <phoneticPr fontId="5"/>
  </si>
  <si>
    <t>白子</t>
    <rPh sb="0" eb="2">
      <t>シラコ</t>
    </rPh>
    <phoneticPr fontId="5"/>
  </si>
  <si>
    <t>平戸</t>
    <rPh sb="0" eb="1">
      <t>ヒラ</t>
    </rPh>
    <rPh sb="1" eb="2">
      <t>ト</t>
    </rPh>
    <phoneticPr fontId="5"/>
  </si>
  <si>
    <t>虎秀</t>
    <rPh sb="0" eb="2">
      <t>コシュウ</t>
    </rPh>
    <phoneticPr fontId="5"/>
  </si>
  <si>
    <t>井上</t>
    <rPh sb="0" eb="2">
      <t>イノウエ</t>
    </rPh>
    <phoneticPr fontId="5"/>
  </si>
  <si>
    <t>宮沢</t>
    <rPh sb="0" eb="2">
      <t>ミヤザワ</t>
    </rPh>
    <phoneticPr fontId="5"/>
  </si>
  <si>
    <t>長沢</t>
    <rPh sb="0" eb="2">
      <t>ナガサワ</t>
    </rPh>
    <phoneticPr fontId="5"/>
  </si>
  <si>
    <t>平松</t>
    <rPh sb="0" eb="2">
      <t>ヒラマツ</t>
    </rPh>
    <phoneticPr fontId="5"/>
  </si>
  <si>
    <t>川崎</t>
    <rPh sb="0" eb="2">
      <t>カワサキ</t>
    </rPh>
    <phoneticPr fontId="5"/>
  </si>
  <si>
    <t>下川崎</t>
    <rPh sb="0" eb="3">
      <t>シモカワサキ</t>
    </rPh>
    <phoneticPr fontId="5"/>
  </si>
  <si>
    <t>新光</t>
    <rPh sb="0" eb="2">
      <t>シンコウ</t>
    </rPh>
    <phoneticPr fontId="5"/>
  </si>
  <si>
    <t>芦苅場</t>
    <rPh sb="0" eb="3">
      <t>アシカリバ</t>
    </rPh>
    <phoneticPr fontId="5"/>
  </si>
  <si>
    <t>双柳</t>
    <rPh sb="0" eb="2">
      <t>ナミヤナギ</t>
    </rPh>
    <phoneticPr fontId="5"/>
  </si>
  <si>
    <t>赤沢</t>
    <rPh sb="0" eb="2">
      <t>アカザワ</t>
    </rPh>
    <phoneticPr fontId="5"/>
  </si>
  <si>
    <t>青木</t>
    <rPh sb="0" eb="2">
      <t>アオキ</t>
    </rPh>
    <phoneticPr fontId="5"/>
  </si>
  <si>
    <t>唐竹</t>
    <rPh sb="0" eb="2">
      <t>カラタケ</t>
    </rPh>
    <phoneticPr fontId="5"/>
  </si>
  <si>
    <t>中居</t>
    <rPh sb="0" eb="2">
      <t>ナカイ</t>
    </rPh>
    <phoneticPr fontId="5"/>
  </si>
  <si>
    <t>加治地区</t>
    <rPh sb="0" eb="2">
      <t>カジ</t>
    </rPh>
    <rPh sb="2" eb="4">
      <t>チク</t>
    </rPh>
    <phoneticPr fontId="5"/>
  </si>
  <si>
    <t>岩沢</t>
    <rPh sb="0" eb="2">
      <t>イワサワ</t>
    </rPh>
    <phoneticPr fontId="5"/>
  </si>
  <si>
    <t>南</t>
    <rPh sb="0" eb="1">
      <t>ミナミ</t>
    </rPh>
    <phoneticPr fontId="5"/>
  </si>
  <si>
    <t>笠縫</t>
    <rPh sb="0" eb="2">
      <t>カサヌイ</t>
    </rPh>
    <phoneticPr fontId="5"/>
  </si>
  <si>
    <t>川寺</t>
    <rPh sb="0" eb="2">
      <t>カワデラ</t>
    </rPh>
    <phoneticPr fontId="5"/>
  </si>
  <si>
    <t>名栗地区</t>
    <rPh sb="0" eb="2">
      <t>ナグリ</t>
    </rPh>
    <rPh sb="2" eb="4">
      <t>チク</t>
    </rPh>
    <phoneticPr fontId="5"/>
  </si>
  <si>
    <t>阿須</t>
    <rPh sb="0" eb="2">
      <t>アズ</t>
    </rPh>
    <phoneticPr fontId="5"/>
  </si>
  <si>
    <t>下名栗</t>
    <rPh sb="0" eb="1">
      <t>シモ</t>
    </rPh>
    <rPh sb="1" eb="3">
      <t>ナグリ</t>
    </rPh>
    <phoneticPr fontId="5"/>
  </si>
  <si>
    <t>落合</t>
    <rPh sb="0" eb="2">
      <t>オチアイ</t>
    </rPh>
    <phoneticPr fontId="5"/>
  </si>
  <si>
    <t>上名栗</t>
    <rPh sb="0" eb="1">
      <t>カミ</t>
    </rPh>
    <rPh sb="1" eb="3">
      <t>ナグリ</t>
    </rPh>
    <phoneticPr fontId="5"/>
  </si>
  <si>
    <t>矢颪</t>
    <rPh sb="0" eb="2">
      <t>ヤオロシ</t>
    </rPh>
    <phoneticPr fontId="5"/>
  </si>
  <si>
    <t>征矢町</t>
    <rPh sb="0" eb="2">
      <t>ソヤ</t>
    </rPh>
    <rPh sb="2" eb="3">
      <t>チョウ</t>
    </rPh>
    <phoneticPr fontId="5"/>
  </si>
  <si>
    <t>資料：庶務課（住民基本台帳人口）</t>
    <rPh sb="0" eb="2">
      <t>シリョウ</t>
    </rPh>
    <rPh sb="3" eb="6">
      <t>ショムカ</t>
    </rPh>
    <rPh sb="13" eb="15">
      <t>ジンコウ</t>
    </rPh>
    <phoneticPr fontId="5"/>
  </si>
  <si>
    <t>１７　国勢調査人口・世帯数の推移</t>
    <rPh sb="3" eb="5">
      <t>コクセイ</t>
    </rPh>
    <rPh sb="5" eb="7">
      <t>チョウサ</t>
    </rPh>
    <rPh sb="7" eb="9">
      <t>ジンコウ</t>
    </rPh>
    <rPh sb="10" eb="13">
      <t>セタイスウ</t>
    </rPh>
    <rPh sb="14" eb="16">
      <t>スイイ</t>
    </rPh>
    <phoneticPr fontId="5"/>
  </si>
  <si>
    <t>各年１０月１日現在</t>
    <rPh sb="0" eb="2">
      <t>カクネン</t>
    </rPh>
    <rPh sb="4" eb="5">
      <t>ガツ</t>
    </rPh>
    <rPh sb="6" eb="7">
      <t>ニチ</t>
    </rPh>
    <rPh sb="7" eb="9">
      <t>ゲンザイ</t>
    </rPh>
    <phoneticPr fontId="5"/>
  </si>
  <si>
    <t>人口密度</t>
    <rPh sb="0" eb="2">
      <t>ジンコウ</t>
    </rPh>
    <rPh sb="2" eb="4">
      <t>ミツド</t>
    </rPh>
    <phoneticPr fontId="5"/>
  </si>
  <si>
    <t>１世帯当たり</t>
    <rPh sb="1" eb="3">
      <t>セタイ</t>
    </rPh>
    <rPh sb="3" eb="4">
      <t>ア</t>
    </rPh>
    <phoneticPr fontId="5"/>
  </si>
  <si>
    <t>人</t>
    <rPh sb="0" eb="1">
      <t>ヒト</t>
    </rPh>
    <phoneticPr fontId="5"/>
  </si>
  <si>
    <t>人/k㎡</t>
    <rPh sb="0" eb="1">
      <t>ニン</t>
    </rPh>
    <phoneticPr fontId="5"/>
  </si>
  <si>
    <t>昭和</t>
    <rPh sb="0" eb="2">
      <t>ショウワ</t>
    </rPh>
    <phoneticPr fontId="5"/>
  </si>
  <si>
    <t>平成</t>
    <rPh sb="0" eb="2">
      <t>ヘイセイ</t>
    </rPh>
    <phoneticPr fontId="5"/>
  </si>
  <si>
    <t xml:space="preserve">※世帯数には、世帯の種類「不詳」を含む。
</t>
    <rPh sb="1" eb="4">
      <t>セタイスウ</t>
    </rPh>
    <rPh sb="7" eb="9">
      <t>セタイ</t>
    </rPh>
    <rPh sb="10" eb="12">
      <t>シュルイ</t>
    </rPh>
    <rPh sb="13" eb="15">
      <t>フショウ</t>
    </rPh>
    <rPh sb="17" eb="18">
      <t>フク</t>
    </rPh>
    <phoneticPr fontId="5"/>
  </si>
  <si>
    <t>資料：国勢調査</t>
    <rPh sb="0" eb="2">
      <t>シリョウ</t>
    </rPh>
    <rPh sb="3" eb="5">
      <t>コクセイ</t>
    </rPh>
    <rPh sb="5" eb="7">
      <t>チョウサ</t>
    </rPh>
    <phoneticPr fontId="5"/>
  </si>
  <si>
    <t>※人口密度は、対１k㎡当たりの人口である。</t>
  </si>
  <si>
    <t>１８　年少・生産年齢・老年人口の推移</t>
    <rPh sb="3" eb="5">
      <t>ネンショウ</t>
    </rPh>
    <rPh sb="6" eb="8">
      <t>セイサン</t>
    </rPh>
    <rPh sb="8" eb="10">
      <t>ネンレイ</t>
    </rPh>
    <rPh sb="11" eb="13">
      <t>ロウネン</t>
    </rPh>
    <rPh sb="13" eb="15">
      <t>ジンコウ</t>
    </rPh>
    <rPh sb="16" eb="18">
      <t>スイイ</t>
    </rPh>
    <phoneticPr fontId="5"/>
  </si>
  <si>
    <t>各年１０月１日現在（単位：人）</t>
    <rPh sb="0" eb="2">
      <t>カクネン</t>
    </rPh>
    <rPh sb="4" eb="5">
      <t>ガツ</t>
    </rPh>
    <rPh sb="6" eb="7">
      <t>ニチ</t>
    </rPh>
    <rPh sb="7" eb="9">
      <t>ゲンザイ</t>
    </rPh>
    <rPh sb="10" eb="12">
      <t>タンイ</t>
    </rPh>
    <rPh sb="13" eb="14">
      <t>ニン</t>
    </rPh>
    <phoneticPr fontId="5"/>
  </si>
  <si>
    <t>年　　齢</t>
    <rPh sb="0" eb="1">
      <t>トシ</t>
    </rPh>
    <rPh sb="3" eb="4">
      <t>ヨワイ</t>
    </rPh>
    <phoneticPr fontId="5"/>
  </si>
  <si>
    <t>昭和60年</t>
    <rPh sb="0" eb="2">
      <t>ショウワ</t>
    </rPh>
    <rPh sb="4" eb="5">
      <t>ネン</t>
    </rPh>
    <phoneticPr fontId="5"/>
  </si>
  <si>
    <t>平成2年</t>
    <rPh sb="0" eb="2">
      <t>ヘイセイ</t>
    </rPh>
    <rPh sb="3" eb="4">
      <t>ネン</t>
    </rPh>
    <phoneticPr fontId="5"/>
  </si>
  <si>
    <t>平成7年</t>
    <rPh sb="0" eb="2">
      <t>ヘイセイ</t>
    </rPh>
    <rPh sb="3" eb="4">
      <t>ネン</t>
    </rPh>
    <phoneticPr fontId="5"/>
  </si>
  <si>
    <t>平成12年</t>
    <rPh sb="0" eb="2">
      <t>ヘイセイ</t>
    </rPh>
    <rPh sb="4" eb="5">
      <t>ネン</t>
    </rPh>
    <phoneticPr fontId="5"/>
  </si>
  <si>
    <t>平成17年</t>
    <rPh sb="0" eb="2">
      <t>ヘイセイ</t>
    </rPh>
    <rPh sb="4" eb="5">
      <t>ネン</t>
    </rPh>
    <phoneticPr fontId="5"/>
  </si>
  <si>
    <t>平成22年</t>
    <rPh sb="0" eb="2">
      <t>ヘイセイ</t>
    </rPh>
    <rPh sb="4" eb="5">
      <t>ネン</t>
    </rPh>
    <phoneticPr fontId="5"/>
  </si>
  <si>
    <t>平成27年</t>
    <rPh sb="0" eb="2">
      <t>ヘイセイ</t>
    </rPh>
    <rPh sb="4" eb="5">
      <t>ネン</t>
    </rPh>
    <phoneticPr fontId="5"/>
  </si>
  <si>
    <t>令和2年</t>
    <rPh sb="0" eb="2">
      <t>レイワ</t>
    </rPh>
    <rPh sb="3" eb="4">
      <t>ネン</t>
    </rPh>
    <phoneticPr fontId="5"/>
  </si>
  <si>
    <t>～</t>
    <phoneticPr fontId="5"/>
  </si>
  <si>
    <t>歳</t>
    <rPh sb="0" eb="1">
      <t>サイ</t>
    </rPh>
    <phoneticPr fontId="5"/>
  </si>
  <si>
    <t>以</t>
    <rPh sb="0" eb="1">
      <t>イ</t>
    </rPh>
    <phoneticPr fontId="5"/>
  </si>
  <si>
    <t>上</t>
    <rPh sb="0" eb="1">
      <t>ウエ</t>
    </rPh>
    <phoneticPr fontId="5"/>
  </si>
  <si>
    <t>※総数には、年齢「不詳」を含む。</t>
    <rPh sb="1" eb="3">
      <t>ソウスウ</t>
    </rPh>
    <rPh sb="6" eb="8">
      <t>ネンレイ</t>
    </rPh>
    <rPh sb="9" eb="11">
      <t>フショウ</t>
    </rPh>
    <rPh sb="13" eb="14">
      <t>フク</t>
    </rPh>
    <phoneticPr fontId="5"/>
  </si>
  <si>
    <t>１９　国勢調査県内各市の</t>
    <rPh sb="3" eb="5">
      <t>コクセイ</t>
    </rPh>
    <rPh sb="5" eb="7">
      <t>チョウサ</t>
    </rPh>
    <rPh sb="7" eb="9">
      <t>ケンナイ</t>
    </rPh>
    <rPh sb="9" eb="11">
      <t>カクシ</t>
    </rPh>
    <phoneticPr fontId="35"/>
  </si>
  <si>
    <t>市</t>
    <rPh sb="0" eb="1">
      <t>シ</t>
    </rPh>
    <phoneticPr fontId="35"/>
  </si>
  <si>
    <t>人　　　　　　　口</t>
    <rPh sb="0" eb="1">
      <t>ヒト</t>
    </rPh>
    <rPh sb="8" eb="9">
      <t>クチ</t>
    </rPh>
    <phoneticPr fontId="35"/>
  </si>
  <si>
    <t>平成２７～令和２年の人口増減</t>
    <rPh sb="0" eb="2">
      <t>ヘイセイ</t>
    </rPh>
    <rPh sb="5" eb="7">
      <t>レイワ</t>
    </rPh>
    <rPh sb="8" eb="9">
      <t>ネン</t>
    </rPh>
    <rPh sb="10" eb="12">
      <t>ジンコウ</t>
    </rPh>
    <rPh sb="12" eb="14">
      <t>ゾウゲン</t>
    </rPh>
    <phoneticPr fontId="5"/>
  </si>
  <si>
    <t>人口密度</t>
    <rPh sb="0" eb="2">
      <t>ジンコウ</t>
    </rPh>
    <rPh sb="2" eb="4">
      <t>ミツド</t>
    </rPh>
    <phoneticPr fontId="35"/>
  </si>
  <si>
    <t>外国人</t>
    <rPh sb="0" eb="2">
      <t>ガイコク</t>
    </rPh>
    <rPh sb="2" eb="3">
      <t>ジン</t>
    </rPh>
    <phoneticPr fontId="35"/>
  </si>
  <si>
    <t>総　　　数</t>
    <rPh sb="0" eb="1">
      <t>フサ</t>
    </rPh>
    <rPh sb="4" eb="5">
      <t>カズ</t>
    </rPh>
    <phoneticPr fontId="35"/>
  </si>
  <si>
    <t>男</t>
    <rPh sb="0" eb="1">
      <t>オトコ</t>
    </rPh>
    <phoneticPr fontId="35"/>
  </si>
  <si>
    <t>女</t>
    <rPh sb="0" eb="1">
      <t>オンナ</t>
    </rPh>
    <phoneticPr fontId="35"/>
  </si>
  <si>
    <t>増加数</t>
    <rPh sb="0" eb="3">
      <t>ゾウカスウ</t>
    </rPh>
    <phoneticPr fontId="35"/>
  </si>
  <si>
    <t>増加率</t>
    <rPh sb="0" eb="2">
      <t>ゾウカ</t>
    </rPh>
    <rPh sb="2" eb="3">
      <t>リツ</t>
    </rPh>
    <phoneticPr fontId="35"/>
  </si>
  <si>
    <t>人</t>
    <rPh sb="0" eb="1">
      <t>ヒト</t>
    </rPh>
    <phoneticPr fontId="35"/>
  </si>
  <si>
    <t>人</t>
    <rPh sb="0" eb="1">
      <t>ニン</t>
    </rPh>
    <phoneticPr fontId="35"/>
  </si>
  <si>
    <t>％</t>
    <phoneticPr fontId="35"/>
  </si>
  <si>
    <t xml:space="preserve">　人/k㎡  </t>
    <rPh sb="1" eb="2">
      <t>ニン</t>
    </rPh>
    <phoneticPr fontId="35"/>
  </si>
  <si>
    <t>県　　　　計</t>
    <rPh sb="0" eb="1">
      <t>ケン</t>
    </rPh>
    <rPh sb="5" eb="6">
      <t>ケイ</t>
    </rPh>
    <phoneticPr fontId="35"/>
  </si>
  <si>
    <t>市　　　　計</t>
    <rPh sb="5" eb="6">
      <t>ケイ</t>
    </rPh>
    <phoneticPr fontId="35"/>
  </si>
  <si>
    <t>さいたま市</t>
    <rPh sb="4" eb="5">
      <t>シ</t>
    </rPh>
    <phoneticPr fontId="35"/>
  </si>
  <si>
    <t>1</t>
    <phoneticPr fontId="35"/>
  </si>
  <si>
    <t>川越市　　　　</t>
    <phoneticPr fontId="35"/>
  </si>
  <si>
    <t>2</t>
    <phoneticPr fontId="35"/>
  </si>
  <si>
    <t>熊谷市　　　　</t>
    <phoneticPr fontId="35"/>
  </si>
  <si>
    <t>3</t>
    <phoneticPr fontId="35"/>
  </si>
  <si>
    <t>川口市　　　　</t>
    <phoneticPr fontId="35"/>
  </si>
  <si>
    <t>4</t>
    <phoneticPr fontId="35"/>
  </si>
  <si>
    <t>行田市　　　　</t>
    <phoneticPr fontId="35"/>
  </si>
  <si>
    <t>5</t>
    <phoneticPr fontId="35"/>
  </si>
  <si>
    <t>秩父市　　　　</t>
    <phoneticPr fontId="35"/>
  </si>
  <si>
    <t>6</t>
    <phoneticPr fontId="35"/>
  </si>
  <si>
    <t>所沢市　　　　</t>
    <phoneticPr fontId="35"/>
  </si>
  <si>
    <t>7</t>
    <phoneticPr fontId="35"/>
  </si>
  <si>
    <t>飯能市　　　　</t>
    <phoneticPr fontId="35"/>
  </si>
  <si>
    <t>8</t>
    <phoneticPr fontId="35"/>
  </si>
  <si>
    <t>加須市　　　　</t>
    <phoneticPr fontId="35"/>
  </si>
  <si>
    <t>9</t>
    <phoneticPr fontId="35"/>
  </si>
  <si>
    <t>本庄市　　　　</t>
    <phoneticPr fontId="35"/>
  </si>
  <si>
    <t>10</t>
    <phoneticPr fontId="35"/>
  </si>
  <si>
    <t>東松山市　　　</t>
    <phoneticPr fontId="35"/>
  </si>
  <si>
    <t>11</t>
    <phoneticPr fontId="35"/>
  </si>
  <si>
    <t>春日部市　　　</t>
    <phoneticPr fontId="35"/>
  </si>
  <si>
    <t>12</t>
    <phoneticPr fontId="35"/>
  </si>
  <si>
    <t>狭山市　　　　</t>
    <phoneticPr fontId="35"/>
  </si>
  <si>
    <t>13</t>
    <phoneticPr fontId="35"/>
  </si>
  <si>
    <t>羽生市　　　　</t>
    <phoneticPr fontId="35"/>
  </si>
  <si>
    <t>14</t>
    <phoneticPr fontId="35"/>
  </si>
  <si>
    <t>鴻巣市　　　　</t>
    <phoneticPr fontId="35"/>
  </si>
  <si>
    <t>15</t>
    <phoneticPr fontId="35"/>
  </si>
  <si>
    <t>深谷市　　　　</t>
    <phoneticPr fontId="35"/>
  </si>
  <si>
    <t>16</t>
    <phoneticPr fontId="35"/>
  </si>
  <si>
    <t>上尾市　　　　</t>
    <phoneticPr fontId="35"/>
  </si>
  <si>
    <t>17</t>
    <phoneticPr fontId="35"/>
  </si>
  <si>
    <t>草加市　　　　</t>
    <phoneticPr fontId="35"/>
  </si>
  <si>
    <t>18</t>
    <phoneticPr fontId="35"/>
  </si>
  <si>
    <t>越谷市　　　　</t>
    <phoneticPr fontId="35"/>
  </si>
  <si>
    <t>19</t>
    <phoneticPr fontId="35"/>
  </si>
  <si>
    <t>蕨市　　　　　</t>
    <phoneticPr fontId="35"/>
  </si>
  <si>
    <t>20</t>
    <phoneticPr fontId="35"/>
  </si>
  <si>
    <t>戸田市　　　　</t>
    <phoneticPr fontId="35"/>
  </si>
  <si>
    <t>21</t>
    <phoneticPr fontId="35"/>
  </si>
  <si>
    <t>入間市　　　　</t>
    <phoneticPr fontId="35"/>
  </si>
  <si>
    <t>22</t>
    <phoneticPr fontId="35"/>
  </si>
  <si>
    <t>朝霞市　　　　</t>
    <phoneticPr fontId="35"/>
  </si>
  <si>
    <t>23</t>
    <phoneticPr fontId="35"/>
  </si>
  <si>
    <t>志木市　　　　</t>
    <phoneticPr fontId="35"/>
  </si>
  <si>
    <t>24</t>
    <phoneticPr fontId="35"/>
  </si>
  <si>
    <t>和光市　　　　</t>
    <phoneticPr fontId="35"/>
  </si>
  <si>
    <t>25</t>
    <phoneticPr fontId="35"/>
  </si>
  <si>
    <t>新座市　　　　</t>
    <phoneticPr fontId="35"/>
  </si>
  <si>
    <t>26</t>
    <phoneticPr fontId="35"/>
  </si>
  <si>
    <t>桶川市　　　　</t>
    <phoneticPr fontId="35"/>
  </si>
  <si>
    <t>27</t>
    <phoneticPr fontId="35"/>
  </si>
  <si>
    <t>久喜市　　　　</t>
    <phoneticPr fontId="35"/>
  </si>
  <si>
    <t>28</t>
    <phoneticPr fontId="35"/>
  </si>
  <si>
    <t>北本市　　　　</t>
    <phoneticPr fontId="35"/>
  </si>
  <si>
    <t>29</t>
    <phoneticPr fontId="35"/>
  </si>
  <si>
    <t>八潮市　　　　</t>
    <phoneticPr fontId="35"/>
  </si>
  <si>
    <t>30</t>
    <phoneticPr fontId="35"/>
  </si>
  <si>
    <t>富士見市　　　</t>
    <phoneticPr fontId="35"/>
  </si>
  <si>
    <t>31</t>
    <phoneticPr fontId="35"/>
  </si>
  <si>
    <t>三郷市　　　　</t>
    <phoneticPr fontId="35"/>
  </si>
  <si>
    <t>32</t>
    <phoneticPr fontId="35"/>
  </si>
  <si>
    <t>蓮田市　　　　</t>
    <phoneticPr fontId="35"/>
  </si>
  <si>
    <t>33</t>
    <phoneticPr fontId="35"/>
  </si>
  <si>
    <t>坂戸市　　　　</t>
    <phoneticPr fontId="35"/>
  </si>
  <si>
    <t>34</t>
    <phoneticPr fontId="35"/>
  </si>
  <si>
    <t>幸手市　　　　</t>
    <phoneticPr fontId="35"/>
  </si>
  <si>
    <t>35</t>
    <phoneticPr fontId="35"/>
  </si>
  <si>
    <t>鶴ヶ島市　　　</t>
    <phoneticPr fontId="35"/>
  </si>
  <si>
    <t>36</t>
    <phoneticPr fontId="35"/>
  </si>
  <si>
    <t>日高市　　　　</t>
    <phoneticPr fontId="35"/>
  </si>
  <si>
    <t>37</t>
    <phoneticPr fontId="35"/>
  </si>
  <si>
    <t>吉川市　　　</t>
    <phoneticPr fontId="35"/>
  </si>
  <si>
    <t>38</t>
    <phoneticPr fontId="35"/>
  </si>
  <si>
    <t>ふじみ野市</t>
    <rPh sb="3" eb="4">
      <t>ノ</t>
    </rPh>
    <rPh sb="4" eb="5">
      <t>シ</t>
    </rPh>
    <phoneticPr fontId="35"/>
  </si>
  <si>
    <t>39</t>
    <phoneticPr fontId="35"/>
  </si>
  <si>
    <t>白岡市</t>
    <rPh sb="0" eb="2">
      <t>シラオカ</t>
    </rPh>
    <rPh sb="2" eb="3">
      <t>シ</t>
    </rPh>
    <phoneticPr fontId="35"/>
  </si>
  <si>
    <t>人口及び世帯数等</t>
    <rPh sb="0" eb="2">
      <t>ジンコウ</t>
    </rPh>
    <rPh sb="2" eb="3">
      <t>オヨ</t>
    </rPh>
    <rPh sb="4" eb="7">
      <t>セタイスウ</t>
    </rPh>
    <rPh sb="7" eb="8">
      <t>トウ</t>
    </rPh>
    <phoneticPr fontId="35"/>
  </si>
  <si>
    <t>令和２年１０月１日現在</t>
    <rPh sb="0" eb="2">
      <t>レイワ</t>
    </rPh>
    <rPh sb="3" eb="4">
      <t>ネン</t>
    </rPh>
    <rPh sb="6" eb="7">
      <t>ガツ</t>
    </rPh>
    <rPh sb="8" eb="9">
      <t>ニチ</t>
    </rPh>
    <rPh sb="9" eb="11">
      <t>ゲンザイ</t>
    </rPh>
    <phoneticPr fontId="35"/>
  </si>
  <si>
    <t>15歳未満</t>
    <rPh sb="2" eb="5">
      <t>サイミマン</t>
    </rPh>
    <phoneticPr fontId="35"/>
  </si>
  <si>
    <t>15～64歳</t>
    <rPh sb="5" eb="6">
      <t>サイ</t>
    </rPh>
    <phoneticPr fontId="35"/>
  </si>
  <si>
    <t>65歳以上</t>
    <rPh sb="2" eb="5">
      <t>サイイジョウ</t>
    </rPh>
    <phoneticPr fontId="35"/>
  </si>
  <si>
    <t>老年人口</t>
    <rPh sb="0" eb="2">
      <t>ロウネン</t>
    </rPh>
    <rPh sb="2" eb="4">
      <t>ジンコウ</t>
    </rPh>
    <phoneticPr fontId="5"/>
  </si>
  <si>
    <t>平均年齢</t>
    <rPh sb="0" eb="2">
      <t>ヘイキン</t>
    </rPh>
    <rPh sb="2" eb="4">
      <t>ネンレイ</t>
    </rPh>
    <phoneticPr fontId="35"/>
  </si>
  <si>
    <t>世帯数</t>
    <rPh sb="0" eb="3">
      <t>セタイスウ</t>
    </rPh>
    <phoneticPr fontId="35"/>
  </si>
  <si>
    <t>市　番　号</t>
    <rPh sb="0" eb="1">
      <t>シ</t>
    </rPh>
    <rPh sb="2" eb="3">
      <t>バン</t>
    </rPh>
    <rPh sb="4" eb="5">
      <t>ゴウ</t>
    </rPh>
    <phoneticPr fontId="35"/>
  </si>
  <si>
    <t>歳</t>
    <rPh sb="0" eb="1">
      <t>サイ</t>
    </rPh>
    <phoneticPr fontId="35"/>
  </si>
  <si>
    <t>世帯</t>
    <rPh sb="0" eb="2">
      <t>セタイ</t>
    </rPh>
    <phoneticPr fontId="35"/>
  </si>
  <si>
    <t>県　　計</t>
    <rPh sb="0" eb="1">
      <t>ケン</t>
    </rPh>
    <rPh sb="3" eb="4">
      <t>ケイ</t>
    </rPh>
    <phoneticPr fontId="35"/>
  </si>
  <si>
    <t>市　　計</t>
    <rPh sb="0" eb="1">
      <t>シ</t>
    </rPh>
    <rPh sb="3" eb="4">
      <t>ケイ</t>
    </rPh>
    <phoneticPr fontId="35"/>
  </si>
  <si>
    <t>40</t>
    <phoneticPr fontId="35"/>
  </si>
  <si>
    <t>41</t>
    <phoneticPr fontId="35"/>
  </si>
  <si>
    <t>42</t>
    <phoneticPr fontId="35"/>
  </si>
  <si>
    <t>43</t>
    <phoneticPr fontId="35"/>
  </si>
  <si>
    <t>45</t>
    <phoneticPr fontId="35"/>
  </si>
  <si>
    <t>46</t>
    <phoneticPr fontId="35"/>
  </si>
  <si>
    <t>　</t>
    <phoneticPr fontId="35"/>
  </si>
  <si>
    <t xml:space="preserve">※世帯数には、世帯の種類「不詳」を含む。外国人には、無国籍及び国名「不詳」を含む。                 
</t>
    <phoneticPr fontId="35"/>
  </si>
  <si>
    <t xml:space="preserve">※老年人口割合は、６５歳以上の割合である。                          </t>
  </si>
  <si>
    <t>２０　昼間・常住人口の推移</t>
    <rPh sb="3" eb="5">
      <t>チュウカン</t>
    </rPh>
    <rPh sb="6" eb="8">
      <t>ジョウジュウ</t>
    </rPh>
    <rPh sb="8" eb="10">
      <t>ジンコウ</t>
    </rPh>
    <rPh sb="11" eb="13">
      <t>スイイ</t>
    </rPh>
    <phoneticPr fontId="5"/>
  </si>
  <si>
    <t>年  次</t>
    <rPh sb="0" eb="1">
      <t>トシ</t>
    </rPh>
    <rPh sb="3" eb="4">
      <t>ツギ</t>
    </rPh>
    <phoneticPr fontId="5"/>
  </si>
  <si>
    <t>常住人口</t>
    <rPh sb="0" eb="2">
      <t>ジョウジュウ</t>
    </rPh>
    <rPh sb="2" eb="4">
      <t>ジンコウ</t>
    </rPh>
    <phoneticPr fontId="5"/>
  </si>
  <si>
    <t>流出人口</t>
    <rPh sb="0" eb="2">
      <t>リュウシュツ</t>
    </rPh>
    <rPh sb="2" eb="4">
      <t>ジンコウ</t>
    </rPh>
    <phoneticPr fontId="5"/>
  </si>
  <si>
    <t>流出割合</t>
    <rPh sb="0" eb="2">
      <t>リュウシュツ</t>
    </rPh>
    <rPh sb="2" eb="4">
      <t>ワリアイ</t>
    </rPh>
    <phoneticPr fontId="5"/>
  </si>
  <si>
    <t>流入人口</t>
    <rPh sb="0" eb="2">
      <t>リュウニュウ</t>
    </rPh>
    <rPh sb="2" eb="4">
      <t>ジンコウ</t>
    </rPh>
    <phoneticPr fontId="5"/>
  </si>
  <si>
    <t>流入割合</t>
    <rPh sb="0" eb="2">
      <t>リュウニュウ</t>
    </rPh>
    <rPh sb="2" eb="4">
      <t>ワリアイ</t>
    </rPh>
    <phoneticPr fontId="5"/>
  </si>
  <si>
    <t>昼間人口</t>
    <rPh sb="0" eb="2">
      <t>チュウカン</t>
    </rPh>
    <rPh sb="2" eb="4">
      <t>ジンコウ</t>
    </rPh>
    <phoneticPr fontId="5"/>
  </si>
  <si>
    <t>対常住人口比率</t>
    <rPh sb="0" eb="1">
      <t>タイ</t>
    </rPh>
    <rPh sb="1" eb="2">
      <t>ツネ</t>
    </rPh>
    <rPh sb="2" eb="3">
      <t>ジュウ</t>
    </rPh>
    <rPh sb="3" eb="4">
      <t>ジン</t>
    </rPh>
    <rPh sb="4" eb="5">
      <t>クチ</t>
    </rPh>
    <rPh sb="5" eb="6">
      <t>ヒ</t>
    </rPh>
    <rPh sb="6" eb="7">
      <t>リツ</t>
    </rPh>
    <phoneticPr fontId="5"/>
  </si>
  <si>
    <t>昭和　</t>
    <rPh sb="0" eb="2">
      <t>ショウワ</t>
    </rPh>
    <phoneticPr fontId="5"/>
  </si>
  <si>
    <t>年</t>
    <rPh sb="0" eb="1">
      <t>ネン</t>
    </rPh>
    <phoneticPr fontId="5"/>
  </si>
  <si>
    <t>平成　</t>
    <rPh sb="0" eb="2">
      <t>ヘイセイ</t>
    </rPh>
    <phoneticPr fontId="5"/>
  </si>
  <si>
    <t>※昭和６０年以降の常住人口には、労働力状態「不詳」を含む。</t>
    <rPh sb="1" eb="3">
      <t>ショウワ</t>
    </rPh>
    <rPh sb="5" eb="6">
      <t>ネン</t>
    </rPh>
    <rPh sb="6" eb="8">
      <t>イコウ</t>
    </rPh>
    <rPh sb="9" eb="11">
      <t>ジョウジュウ</t>
    </rPh>
    <rPh sb="11" eb="13">
      <t>ジンコウ</t>
    </rPh>
    <rPh sb="16" eb="19">
      <t>ロウドウリョク</t>
    </rPh>
    <rPh sb="19" eb="21">
      <t>ジョウタイ</t>
    </rPh>
    <rPh sb="22" eb="24">
      <t>フショウ</t>
    </rPh>
    <rPh sb="26" eb="27">
      <t>フク</t>
    </rPh>
    <phoneticPr fontId="5"/>
  </si>
  <si>
    <t>２１　国勢調査年齢別・男女別人口</t>
    <rPh sb="3" eb="5">
      <t>コクセイ</t>
    </rPh>
    <rPh sb="5" eb="7">
      <t>チョウサ</t>
    </rPh>
    <rPh sb="7" eb="9">
      <t>ネンレイ</t>
    </rPh>
    <rPh sb="9" eb="10">
      <t>ベツ</t>
    </rPh>
    <rPh sb="11" eb="13">
      <t>ダンジョ</t>
    </rPh>
    <rPh sb="13" eb="14">
      <t>ベツ</t>
    </rPh>
    <rPh sb="14" eb="16">
      <t>ジンコウ</t>
    </rPh>
    <phoneticPr fontId="5"/>
  </si>
  <si>
    <t>令和２年１０月１日現在（単位：人）</t>
    <rPh sb="0" eb="2">
      <t>レイワ</t>
    </rPh>
    <rPh sb="3" eb="4">
      <t>ネン</t>
    </rPh>
    <rPh sb="6" eb="7">
      <t>ガツ</t>
    </rPh>
    <rPh sb="8" eb="9">
      <t>ニチ</t>
    </rPh>
    <rPh sb="9" eb="11">
      <t>ゲンザイ</t>
    </rPh>
    <rPh sb="12" eb="14">
      <t>タンイ</t>
    </rPh>
    <rPh sb="15" eb="16">
      <t>ヒト</t>
    </rPh>
    <phoneticPr fontId="5"/>
  </si>
  <si>
    <t>年齢</t>
    <rPh sb="0" eb="1">
      <t>トシ</t>
    </rPh>
    <rPh sb="1" eb="2">
      <t>ヨワイ</t>
    </rPh>
    <phoneticPr fontId="5"/>
  </si>
  <si>
    <t>総数</t>
    <rPh sb="0" eb="2">
      <t>ソウスウ</t>
    </rPh>
    <phoneticPr fontId="5"/>
  </si>
  <si>
    <t>年齢</t>
    <rPh sb="0" eb="2">
      <t>ネンレイ</t>
    </rPh>
    <phoneticPr fontId="5"/>
  </si>
  <si>
    <t>総数</t>
    <rPh sb="0" eb="1">
      <t>フサ</t>
    </rPh>
    <rPh sb="1" eb="2">
      <t>カズ</t>
    </rPh>
    <phoneticPr fontId="5"/>
  </si>
  <si>
    <t>0～4</t>
    <phoneticPr fontId="37"/>
  </si>
  <si>
    <t>歳</t>
    <phoneticPr fontId="37"/>
  </si>
  <si>
    <t>20～24</t>
    <phoneticPr fontId="37"/>
  </si>
  <si>
    <t>歳</t>
    <rPh sb="0" eb="1">
      <t>サイ</t>
    </rPh>
    <phoneticPr fontId="5"/>
  </si>
  <si>
    <t>0</t>
    <phoneticPr fontId="5"/>
  </si>
  <si>
    <t>20</t>
    <phoneticPr fontId="5"/>
  </si>
  <si>
    <t>1</t>
    <phoneticPr fontId="5"/>
  </si>
  <si>
    <t>21</t>
  </si>
  <si>
    <t>2</t>
    <phoneticPr fontId="5"/>
  </si>
  <si>
    <t>3</t>
    <phoneticPr fontId="5"/>
  </si>
  <si>
    <t>23</t>
  </si>
  <si>
    <t>4</t>
    <phoneticPr fontId="5"/>
  </si>
  <si>
    <t xml:space="preserve">5～9 </t>
    <phoneticPr fontId="37"/>
  </si>
  <si>
    <t>25～29</t>
    <phoneticPr fontId="37"/>
  </si>
  <si>
    <t>5</t>
    <phoneticPr fontId="5"/>
  </si>
  <si>
    <t>25</t>
    <phoneticPr fontId="5"/>
  </si>
  <si>
    <t>6</t>
  </si>
  <si>
    <t>7</t>
  </si>
  <si>
    <t>8</t>
  </si>
  <si>
    <t>9</t>
  </si>
  <si>
    <t xml:space="preserve">10～14 </t>
    <phoneticPr fontId="37"/>
  </si>
  <si>
    <t>30～34</t>
    <phoneticPr fontId="37"/>
  </si>
  <si>
    <t>10</t>
    <phoneticPr fontId="5"/>
  </si>
  <si>
    <t>30</t>
    <phoneticPr fontId="5"/>
  </si>
  <si>
    <t>11</t>
  </si>
  <si>
    <t>31</t>
  </si>
  <si>
    <t>33</t>
  </si>
  <si>
    <t xml:space="preserve">15～19 </t>
    <phoneticPr fontId="37"/>
  </si>
  <si>
    <t>35～39</t>
    <phoneticPr fontId="37"/>
  </si>
  <si>
    <t>15</t>
    <phoneticPr fontId="5"/>
  </si>
  <si>
    <t>35</t>
    <phoneticPr fontId="5"/>
  </si>
  <si>
    <t>36</t>
  </si>
  <si>
    <t>17</t>
  </si>
  <si>
    <t>37</t>
  </si>
  <si>
    <t>39</t>
  </si>
  <si>
    <t xml:space="preserve">40～44 </t>
    <phoneticPr fontId="37"/>
  </si>
  <si>
    <t>歳</t>
    <rPh sb="0" eb="1">
      <t>サイ</t>
    </rPh>
    <phoneticPr fontId="5"/>
  </si>
  <si>
    <t>70～74</t>
    <phoneticPr fontId="37"/>
  </si>
  <si>
    <t>40</t>
    <phoneticPr fontId="5"/>
  </si>
  <si>
    <t>70</t>
    <phoneticPr fontId="5"/>
  </si>
  <si>
    <t>41</t>
  </si>
  <si>
    <t>72</t>
  </si>
  <si>
    <t>43</t>
  </si>
  <si>
    <t>73</t>
  </si>
  <si>
    <t>44</t>
  </si>
  <si>
    <t>45～49</t>
    <phoneticPr fontId="37"/>
  </si>
  <si>
    <t>75～79</t>
    <phoneticPr fontId="37"/>
  </si>
  <si>
    <t>45</t>
    <phoneticPr fontId="5"/>
  </si>
  <si>
    <t>75</t>
    <phoneticPr fontId="5"/>
  </si>
  <si>
    <t>46</t>
  </si>
  <si>
    <t>76</t>
  </si>
  <si>
    <t>47</t>
  </si>
  <si>
    <t>77</t>
  </si>
  <si>
    <t>49</t>
  </si>
  <si>
    <t>50～54</t>
    <phoneticPr fontId="37"/>
  </si>
  <si>
    <t>80～84</t>
    <phoneticPr fontId="37"/>
  </si>
  <si>
    <t>50</t>
    <phoneticPr fontId="5"/>
  </si>
  <si>
    <t>80</t>
    <phoneticPr fontId="5"/>
  </si>
  <si>
    <t>81</t>
  </si>
  <si>
    <t>84</t>
  </si>
  <si>
    <t>55～59</t>
    <phoneticPr fontId="37"/>
  </si>
  <si>
    <t>85～89</t>
    <phoneticPr fontId="37"/>
  </si>
  <si>
    <t>55</t>
    <phoneticPr fontId="5"/>
  </si>
  <si>
    <t>85</t>
    <phoneticPr fontId="5"/>
  </si>
  <si>
    <t>57</t>
  </si>
  <si>
    <t>59</t>
  </si>
  <si>
    <t>60～64</t>
    <phoneticPr fontId="37"/>
  </si>
  <si>
    <t>90～94</t>
    <phoneticPr fontId="37"/>
  </si>
  <si>
    <t>60</t>
    <phoneticPr fontId="5"/>
  </si>
  <si>
    <t>90</t>
    <phoneticPr fontId="5"/>
  </si>
  <si>
    <t>63</t>
  </si>
  <si>
    <t>64</t>
  </si>
  <si>
    <t xml:space="preserve">65～69    </t>
    <phoneticPr fontId="37"/>
  </si>
  <si>
    <t>95～99</t>
    <phoneticPr fontId="37"/>
  </si>
  <si>
    <t>65</t>
    <phoneticPr fontId="5"/>
  </si>
  <si>
    <t>95</t>
    <phoneticPr fontId="5"/>
  </si>
  <si>
    <t>68</t>
  </si>
  <si>
    <t>69</t>
  </si>
  <si>
    <t>100 歳以上</t>
    <phoneticPr fontId="37"/>
  </si>
  <si>
    <t>不詳</t>
    <phoneticPr fontId="37"/>
  </si>
  <si>
    <t>資料：令和２年国勢調査</t>
    <rPh sb="0" eb="2">
      <t>シリョウ</t>
    </rPh>
    <rPh sb="3" eb="5">
      <t>レイワ</t>
    </rPh>
    <rPh sb="6" eb="7">
      <t>ネン</t>
    </rPh>
    <rPh sb="7" eb="9">
      <t>コクセイ</t>
    </rPh>
    <rPh sb="9" eb="11">
      <t>チョウサ</t>
    </rPh>
    <phoneticPr fontId="5"/>
  </si>
  <si>
    <t>２２　人口集中地区の人口及び面積</t>
    <rPh sb="3" eb="5">
      <t>ジンコウ</t>
    </rPh>
    <rPh sb="5" eb="7">
      <t>シュウチュウ</t>
    </rPh>
    <rPh sb="7" eb="9">
      <t>チク</t>
    </rPh>
    <rPh sb="10" eb="12">
      <t>ジンコウ</t>
    </rPh>
    <rPh sb="12" eb="13">
      <t>オヨ</t>
    </rPh>
    <rPh sb="14" eb="16">
      <t>メンセキ</t>
    </rPh>
    <phoneticPr fontId="5"/>
  </si>
  <si>
    <t>年　次</t>
    <rPh sb="0" eb="1">
      <t>トシ</t>
    </rPh>
    <rPh sb="2" eb="3">
      <t>ツギ</t>
    </rPh>
    <phoneticPr fontId="5"/>
  </si>
  <si>
    <t>人　　　口</t>
    <rPh sb="0" eb="1">
      <t>ヒト</t>
    </rPh>
    <rPh sb="4" eb="5">
      <t>クチ</t>
    </rPh>
    <phoneticPr fontId="5"/>
  </si>
  <si>
    <t>面積</t>
    <rPh sb="0" eb="2">
      <t>メンセキ</t>
    </rPh>
    <phoneticPr fontId="5"/>
  </si>
  <si>
    <t>市全体に対する割合</t>
    <rPh sb="0" eb="3">
      <t>シゼンタイ</t>
    </rPh>
    <rPh sb="4" eb="5">
      <t>タイ</t>
    </rPh>
    <rPh sb="7" eb="9">
      <t>ワリアイ</t>
    </rPh>
    <phoneticPr fontId="5"/>
  </si>
  <si>
    <t>人　口</t>
    <rPh sb="0" eb="1">
      <t>ヒト</t>
    </rPh>
    <rPh sb="2" eb="3">
      <t>クチ</t>
    </rPh>
    <phoneticPr fontId="5"/>
  </si>
  <si>
    <t>　　　　　人</t>
    <rPh sb="5" eb="6">
      <t>ニン</t>
    </rPh>
    <phoneticPr fontId="5"/>
  </si>
  <si>
    <t>　k㎡</t>
    <phoneticPr fontId="5"/>
  </si>
  <si>
    <t>　　％</t>
    <phoneticPr fontId="5"/>
  </si>
  <si>
    <t>令和</t>
    <rPh sb="0" eb="2">
      <t>レイワ</t>
    </rPh>
    <phoneticPr fontId="5"/>
  </si>
  <si>
    <t xml:space="preserve">※人口集中地区（DID）とは、人口密度の高い基本単位区（原則として人口密度1k㎡当たり
　 </t>
    <rPh sb="1" eb="3">
      <t>ジンコウ</t>
    </rPh>
    <rPh sb="3" eb="5">
      <t>シュウチュウ</t>
    </rPh>
    <rPh sb="5" eb="7">
      <t>チク</t>
    </rPh>
    <rPh sb="15" eb="17">
      <t>ジンコウ</t>
    </rPh>
    <rPh sb="17" eb="19">
      <t>ミツド</t>
    </rPh>
    <rPh sb="20" eb="21">
      <t>タカ</t>
    </rPh>
    <rPh sb="22" eb="24">
      <t>キホン</t>
    </rPh>
    <rPh sb="24" eb="26">
      <t>タンイ</t>
    </rPh>
    <rPh sb="26" eb="27">
      <t>ク</t>
    </rPh>
    <rPh sb="28" eb="30">
      <t>ゲンソク</t>
    </rPh>
    <rPh sb="33" eb="35">
      <t>ジンコウ</t>
    </rPh>
    <rPh sb="35" eb="37">
      <t>ミツド</t>
    </rPh>
    <rPh sb="40" eb="41">
      <t>ア</t>
    </rPh>
    <phoneticPr fontId="5"/>
  </si>
  <si>
    <t>２３　国勢調査地区別人口・世帯数</t>
    <rPh sb="3" eb="5">
      <t>コクセイ</t>
    </rPh>
    <rPh sb="5" eb="7">
      <t>チョウサ</t>
    </rPh>
    <rPh sb="7" eb="9">
      <t>チク</t>
    </rPh>
    <rPh sb="9" eb="10">
      <t>ベツ</t>
    </rPh>
    <rPh sb="10" eb="12">
      <t>ジンコウ</t>
    </rPh>
    <rPh sb="13" eb="16">
      <t>セタイスウ</t>
    </rPh>
    <phoneticPr fontId="5"/>
  </si>
  <si>
    <t>令和２年１０月１日現在</t>
    <rPh sb="0" eb="2">
      <t>レイワ</t>
    </rPh>
    <rPh sb="3" eb="4">
      <t>ネン</t>
    </rPh>
    <rPh sb="6" eb="7">
      <t>ガツ</t>
    </rPh>
    <rPh sb="8" eb="11">
      <t>ニチゲンザイ</t>
    </rPh>
    <phoneticPr fontId="5"/>
  </si>
  <si>
    <t>地　　区</t>
    <rPh sb="0" eb="1">
      <t>チ</t>
    </rPh>
    <rPh sb="3" eb="4">
      <t>ク</t>
    </rPh>
    <phoneticPr fontId="5"/>
  </si>
  <si>
    <t>人　　　　　　　　口</t>
    <rPh sb="0" eb="1">
      <t>ヒト</t>
    </rPh>
    <rPh sb="9" eb="10">
      <t>クチ</t>
    </rPh>
    <phoneticPr fontId="5"/>
  </si>
  <si>
    <t>地区人口
割　　　合</t>
    <rPh sb="0" eb="2">
      <t>チク</t>
    </rPh>
    <rPh sb="2" eb="4">
      <t>ジンコウ</t>
    </rPh>
    <rPh sb="5" eb="6">
      <t>ワリ</t>
    </rPh>
    <rPh sb="9" eb="10">
      <t>ゴウ</t>
    </rPh>
    <phoneticPr fontId="5"/>
  </si>
  <si>
    <t>総　　　　数</t>
    <rPh sb="0" eb="1">
      <t>ソウ</t>
    </rPh>
    <rPh sb="5" eb="6">
      <t>スウ</t>
    </rPh>
    <phoneticPr fontId="5"/>
  </si>
  <si>
    <t>飯 　能</t>
    <rPh sb="0" eb="1">
      <t>メシ</t>
    </rPh>
    <rPh sb="3" eb="4">
      <t>ノウ</t>
    </rPh>
    <phoneticPr fontId="5"/>
  </si>
  <si>
    <t>精　 明</t>
    <rPh sb="0" eb="1">
      <t>セイ</t>
    </rPh>
    <rPh sb="3" eb="4">
      <t>メイ</t>
    </rPh>
    <phoneticPr fontId="5"/>
  </si>
  <si>
    <t>加　 治</t>
    <rPh sb="0" eb="1">
      <t>クワ</t>
    </rPh>
    <rPh sb="3" eb="4">
      <t>オサム</t>
    </rPh>
    <phoneticPr fontId="5"/>
  </si>
  <si>
    <t>美杉台</t>
    <rPh sb="0" eb="1">
      <t>ミ</t>
    </rPh>
    <rPh sb="1" eb="2">
      <t>スギ</t>
    </rPh>
    <rPh sb="2" eb="3">
      <t>ダイ</t>
    </rPh>
    <phoneticPr fontId="5"/>
  </si>
  <si>
    <t>南高麗</t>
    <rPh sb="0" eb="1">
      <t>ミナミ</t>
    </rPh>
    <rPh sb="1" eb="3">
      <t>コウライ</t>
    </rPh>
    <phoneticPr fontId="5"/>
  </si>
  <si>
    <t>吾　 野</t>
    <rPh sb="0" eb="1">
      <t>ワレ</t>
    </rPh>
    <rPh sb="3" eb="4">
      <t>ノ</t>
    </rPh>
    <phoneticPr fontId="5"/>
  </si>
  <si>
    <t>東吾野</t>
    <rPh sb="0" eb="1">
      <t>ヒガシ</t>
    </rPh>
    <rPh sb="1" eb="3">
      <t>アガノ</t>
    </rPh>
    <phoneticPr fontId="5"/>
  </si>
  <si>
    <t>名　 栗</t>
    <rPh sb="0" eb="1">
      <t>ナ</t>
    </rPh>
    <rPh sb="3" eb="4">
      <t>クリ</t>
    </rPh>
    <phoneticPr fontId="5"/>
  </si>
  <si>
    <t>２４　国勢調査国籍別外国人数</t>
    <rPh sb="3" eb="5">
      <t>コクセイ</t>
    </rPh>
    <rPh sb="5" eb="7">
      <t>チョウサ</t>
    </rPh>
    <rPh sb="7" eb="9">
      <t>コクセキ</t>
    </rPh>
    <rPh sb="9" eb="10">
      <t>ベツ</t>
    </rPh>
    <rPh sb="10" eb="12">
      <t>ガイコク</t>
    </rPh>
    <rPh sb="12" eb="13">
      <t>ジン</t>
    </rPh>
    <rPh sb="13" eb="14">
      <t>スウ</t>
    </rPh>
    <phoneticPr fontId="5"/>
  </si>
  <si>
    <t>令和２年１０月１日現在</t>
    <rPh sb="0" eb="2">
      <t>レイワ</t>
    </rPh>
    <rPh sb="3" eb="4">
      <t>ネン</t>
    </rPh>
    <rPh sb="6" eb="7">
      <t>ガツ</t>
    </rPh>
    <rPh sb="8" eb="9">
      <t>ニチ</t>
    </rPh>
    <rPh sb="9" eb="11">
      <t>ゲンザイ</t>
    </rPh>
    <phoneticPr fontId="5"/>
  </si>
  <si>
    <t>区　分</t>
    <rPh sb="0" eb="1">
      <t>ク</t>
    </rPh>
    <rPh sb="2" eb="3">
      <t>ブン</t>
    </rPh>
    <phoneticPr fontId="5"/>
  </si>
  <si>
    <t>韓国・朝鮮</t>
    <rPh sb="0" eb="2">
      <t>カンコク</t>
    </rPh>
    <rPh sb="3" eb="5">
      <t>チョウセン</t>
    </rPh>
    <phoneticPr fontId="5"/>
  </si>
  <si>
    <t>中　国</t>
    <rPh sb="0" eb="1">
      <t>ナカ</t>
    </rPh>
    <rPh sb="2" eb="3">
      <t>クニ</t>
    </rPh>
    <phoneticPr fontId="5"/>
  </si>
  <si>
    <t>フィリピン</t>
    <phoneticPr fontId="5"/>
  </si>
  <si>
    <t>タイ</t>
    <phoneticPr fontId="5"/>
  </si>
  <si>
    <t>インドネシア</t>
    <phoneticPr fontId="5"/>
  </si>
  <si>
    <t>ベトナム</t>
    <phoneticPr fontId="5"/>
  </si>
  <si>
    <t>インド</t>
    <phoneticPr fontId="5"/>
  </si>
  <si>
    <t>イギリス</t>
    <phoneticPr fontId="5"/>
  </si>
  <si>
    <t>アメリカ</t>
    <phoneticPr fontId="5"/>
  </si>
  <si>
    <t>ブラジル</t>
    <phoneticPr fontId="5"/>
  </si>
  <si>
    <t>ペルー</t>
    <phoneticPr fontId="5"/>
  </si>
  <si>
    <t>その他</t>
    <rPh sb="2" eb="3">
      <t>タ</t>
    </rPh>
    <phoneticPr fontId="5"/>
  </si>
  <si>
    <t>※総数には、無国籍及び国名「不詳」を含む。</t>
    <rPh sb="1" eb="3">
      <t>ソウスウ</t>
    </rPh>
    <rPh sb="6" eb="9">
      <t>ムコクセキ</t>
    </rPh>
    <rPh sb="9" eb="10">
      <t>オヨ</t>
    </rPh>
    <rPh sb="11" eb="13">
      <t>コクメイ</t>
    </rPh>
    <rPh sb="14" eb="16">
      <t>フショウ</t>
    </rPh>
    <rPh sb="18" eb="19">
      <t>フク</t>
    </rPh>
    <phoneticPr fontId="5"/>
  </si>
  <si>
    <t>２５　世帯人員別６５歳以上世帯員のいる一般世帯数、一般世帯人員及び６５歳以上世帯人員</t>
    <rPh sb="3" eb="5">
      <t>セタイ</t>
    </rPh>
    <rPh sb="5" eb="7">
      <t>ジンイン</t>
    </rPh>
    <rPh sb="7" eb="8">
      <t>ベツ</t>
    </rPh>
    <rPh sb="10" eb="13">
      <t>サイイジョウ</t>
    </rPh>
    <rPh sb="13" eb="16">
      <t>セタイイン</t>
    </rPh>
    <rPh sb="19" eb="21">
      <t>イッパン</t>
    </rPh>
    <rPh sb="21" eb="24">
      <t>セタイスウ</t>
    </rPh>
    <phoneticPr fontId="5"/>
  </si>
  <si>
    <t>令和２年１０月１日現在（単位：世帯、人）</t>
    <rPh sb="0" eb="2">
      <t>レイワ</t>
    </rPh>
    <rPh sb="3" eb="4">
      <t>ネン</t>
    </rPh>
    <rPh sb="6" eb="7">
      <t>ガツ</t>
    </rPh>
    <rPh sb="8" eb="9">
      <t>ニチ</t>
    </rPh>
    <rPh sb="9" eb="11">
      <t>ゲンザイ</t>
    </rPh>
    <rPh sb="12" eb="14">
      <t>タンイ</t>
    </rPh>
    <rPh sb="15" eb="17">
      <t>セタイ</t>
    </rPh>
    <rPh sb="18" eb="19">
      <t>ヒト</t>
    </rPh>
    <phoneticPr fontId="5"/>
  </si>
  <si>
    <t>区　　　  分</t>
    <rPh sb="0" eb="1">
      <t>ク</t>
    </rPh>
    <rPh sb="6" eb="7">
      <t>ブン</t>
    </rPh>
    <phoneticPr fontId="5"/>
  </si>
  <si>
    <t>世帯人員が
１人</t>
    <rPh sb="0" eb="2">
      <t>セタイ</t>
    </rPh>
    <rPh sb="2" eb="4">
      <t>ジンイン</t>
    </rPh>
    <rPh sb="7" eb="8">
      <t>ニン</t>
    </rPh>
    <phoneticPr fontId="5"/>
  </si>
  <si>
    <t>２人</t>
    <rPh sb="1" eb="2">
      <t>ニン</t>
    </rPh>
    <phoneticPr fontId="5"/>
  </si>
  <si>
    <t>３人</t>
    <rPh sb="1" eb="2">
      <t>ニン</t>
    </rPh>
    <phoneticPr fontId="5"/>
  </si>
  <si>
    <t>４人</t>
    <rPh sb="1" eb="2">
      <t>ニン</t>
    </rPh>
    <phoneticPr fontId="5"/>
  </si>
  <si>
    <t>５人</t>
    <rPh sb="1" eb="2">
      <t>ニン</t>
    </rPh>
    <phoneticPr fontId="5"/>
  </si>
  <si>
    <t>６人</t>
    <rPh sb="1" eb="2">
      <t>ニン</t>
    </rPh>
    <phoneticPr fontId="5"/>
  </si>
  <si>
    <t>７人以上</t>
    <rPh sb="1" eb="2">
      <t>ニン</t>
    </rPh>
    <rPh sb="2" eb="4">
      <t>イジョウ</t>
    </rPh>
    <phoneticPr fontId="5"/>
  </si>
  <si>
    <t>世帯数</t>
    <rPh sb="0" eb="3">
      <t>セタイスウ</t>
    </rPh>
    <phoneticPr fontId="5"/>
  </si>
  <si>
    <t>世帯人員</t>
    <rPh sb="0" eb="2">
      <t>セタイ</t>
    </rPh>
    <rPh sb="2" eb="4">
      <t>ジンイン</t>
    </rPh>
    <phoneticPr fontId="5"/>
  </si>
  <si>
    <t>６５歳以上世帯人員</t>
    <rPh sb="5" eb="7">
      <t>セタイ</t>
    </rPh>
    <phoneticPr fontId="5"/>
  </si>
  <si>
    <t>２６　施設等の世帯の種類、世帯人員別施設等の世帯数
及び施設等の世帯人員</t>
    <rPh sb="3" eb="5">
      <t>シセツ</t>
    </rPh>
    <rPh sb="5" eb="6">
      <t>トウ</t>
    </rPh>
    <rPh sb="7" eb="9">
      <t>セタイ</t>
    </rPh>
    <rPh sb="10" eb="12">
      <t>シュルイ</t>
    </rPh>
    <rPh sb="13" eb="15">
      <t>セタイ</t>
    </rPh>
    <rPh sb="15" eb="17">
      <t>ジンイン</t>
    </rPh>
    <rPh sb="17" eb="18">
      <t>ベツ</t>
    </rPh>
    <rPh sb="18" eb="20">
      <t>シセツ</t>
    </rPh>
    <rPh sb="20" eb="21">
      <t>トウ</t>
    </rPh>
    <rPh sb="22" eb="24">
      <t>セタイ</t>
    </rPh>
    <rPh sb="24" eb="25">
      <t>スウ</t>
    </rPh>
    <rPh sb="26" eb="27">
      <t>オヨ</t>
    </rPh>
    <rPh sb="28" eb="30">
      <t>シセツ</t>
    </rPh>
    <rPh sb="30" eb="31">
      <t>トウ</t>
    </rPh>
    <rPh sb="32" eb="34">
      <t>セタイ</t>
    </rPh>
    <rPh sb="34" eb="36">
      <t>ジンイン</t>
    </rPh>
    <phoneticPr fontId="5"/>
  </si>
  <si>
    <t>区　　　分</t>
    <rPh sb="0" eb="1">
      <t>ク</t>
    </rPh>
    <rPh sb="4" eb="5">
      <t>ブン</t>
    </rPh>
    <phoneticPr fontId="5"/>
  </si>
  <si>
    <t>世　　帯　　数</t>
    <rPh sb="0" eb="1">
      <t>ヨ</t>
    </rPh>
    <rPh sb="3" eb="4">
      <t>オビ</t>
    </rPh>
    <rPh sb="6" eb="7">
      <t>カズ</t>
    </rPh>
    <phoneticPr fontId="5"/>
  </si>
  <si>
    <t>世　　帯　　人　　員</t>
    <rPh sb="0" eb="1">
      <t>ヨ</t>
    </rPh>
    <rPh sb="3" eb="4">
      <t>オビ</t>
    </rPh>
    <rPh sb="6" eb="7">
      <t>ヒト</t>
    </rPh>
    <rPh sb="9" eb="10">
      <t>イン</t>
    </rPh>
    <phoneticPr fontId="5"/>
  </si>
  <si>
    <t>世帯人員　　が１～４人</t>
    <rPh sb="0" eb="2">
      <t>セタイ</t>
    </rPh>
    <rPh sb="2" eb="4">
      <t>ジンイン</t>
    </rPh>
    <rPh sb="10" eb="11">
      <t>ニン</t>
    </rPh>
    <phoneticPr fontId="5"/>
  </si>
  <si>
    <t>５
～
２９人</t>
    <rPh sb="6" eb="7">
      <t>ニン</t>
    </rPh>
    <phoneticPr fontId="5"/>
  </si>
  <si>
    <t>３０
～
４９人</t>
    <rPh sb="7" eb="8">
      <t>ニン</t>
    </rPh>
    <phoneticPr fontId="5"/>
  </si>
  <si>
    <t>５０人　　　　以上</t>
    <rPh sb="2" eb="3">
      <t>ニン</t>
    </rPh>
    <rPh sb="7" eb="9">
      <t>イジョウ</t>
    </rPh>
    <phoneticPr fontId="5"/>
  </si>
  <si>
    <t>寮・寄宿舎の学生・生徒</t>
    <rPh sb="0" eb="1">
      <t>リョウ</t>
    </rPh>
    <rPh sb="2" eb="5">
      <t>キシュクシャ</t>
    </rPh>
    <rPh sb="6" eb="8">
      <t>ガクセイ</t>
    </rPh>
    <rPh sb="9" eb="11">
      <t>セイト</t>
    </rPh>
    <phoneticPr fontId="5"/>
  </si>
  <si>
    <t>病院・療養所の入院者</t>
    <rPh sb="0" eb="2">
      <t>ビョウイン</t>
    </rPh>
    <rPh sb="3" eb="5">
      <t>リョウヨウ</t>
    </rPh>
    <rPh sb="5" eb="6">
      <t>ジョ</t>
    </rPh>
    <rPh sb="7" eb="10">
      <t>ニュウインシャ</t>
    </rPh>
    <phoneticPr fontId="5"/>
  </si>
  <si>
    <t>社会施設の入所者</t>
    <rPh sb="0" eb="2">
      <t>シャカイ</t>
    </rPh>
    <rPh sb="2" eb="4">
      <t>シセツ</t>
    </rPh>
    <rPh sb="5" eb="8">
      <t>ニュウショシャ</t>
    </rPh>
    <phoneticPr fontId="5"/>
  </si>
  <si>
    <t>自衛隊営舎内居住者</t>
    <rPh sb="0" eb="3">
      <t>ジエイタイ</t>
    </rPh>
    <rPh sb="3" eb="5">
      <t>エイシャ</t>
    </rPh>
    <rPh sb="5" eb="6">
      <t>ナイ</t>
    </rPh>
    <rPh sb="6" eb="9">
      <t>キョジュウシャ</t>
    </rPh>
    <phoneticPr fontId="5"/>
  </si>
  <si>
    <t>－</t>
  </si>
  <si>
    <t>矯正施設の入所者</t>
    <rPh sb="0" eb="2">
      <t>キョウセイ</t>
    </rPh>
    <rPh sb="2" eb="4">
      <t>シセツ</t>
    </rPh>
    <rPh sb="5" eb="7">
      <t>ニュウショ</t>
    </rPh>
    <rPh sb="7" eb="8">
      <t>シャ</t>
    </rPh>
    <phoneticPr fontId="5"/>
  </si>
  <si>
    <t>２７　世帯の家族類型別一般世帯数</t>
    <rPh sb="3" eb="5">
      <t>セタイ</t>
    </rPh>
    <rPh sb="6" eb="8">
      <t>カゾク</t>
    </rPh>
    <rPh sb="8" eb="10">
      <t>ルイケイ</t>
    </rPh>
    <rPh sb="10" eb="11">
      <t>ベツ</t>
    </rPh>
    <rPh sb="11" eb="13">
      <t>イッパン</t>
    </rPh>
    <rPh sb="13" eb="16">
      <t>セタイスウ</t>
    </rPh>
    <phoneticPr fontId="40"/>
  </si>
  <si>
    <t>世　帯　の　家　族　類　型</t>
    <rPh sb="0" eb="1">
      <t>ヨ</t>
    </rPh>
    <rPh sb="2" eb="3">
      <t>オビ</t>
    </rPh>
    <rPh sb="6" eb="7">
      <t>イエ</t>
    </rPh>
    <rPh sb="8" eb="9">
      <t>ヤカラ</t>
    </rPh>
    <rPh sb="10" eb="11">
      <t>タグイ</t>
    </rPh>
    <rPh sb="12" eb="13">
      <t>カタ</t>
    </rPh>
    <phoneticPr fontId="40"/>
  </si>
  <si>
    <t>一般世帯数</t>
    <rPh sb="0" eb="2">
      <t>イッパン</t>
    </rPh>
    <rPh sb="2" eb="5">
      <t>セタイスウ</t>
    </rPh>
    <phoneticPr fontId="40"/>
  </si>
  <si>
    <t>一般世帯人員</t>
    <rPh sb="0" eb="2">
      <t>イッパン</t>
    </rPh>
    <rPh sb="2" eb="4">
      <t>セタイ</t>
    </rPh>
    <rPh sb="4" eb="6">
      <t>ジンイン</t>
    </rPh>
    <phoneticPr fontId="40"/>
  </si>
  <si>
    <t xml:space="preserve">６歳未満世帯員のいる一般世帯 </t>
    <rPh sb="4" eb="6">
      <t>セタイ</t>
    </rPh>
    <rPh sb="6" eb="7">
      <t>イン</t>
    </rPh>
    <rPh sb="10" eb="12">
      <t>イッパン</t>
    </rPh>
    <rPh sb="12" eb="14">
      <t>セタイ</t>
    </rPh>
    <phoneticPr fontId="37"/>
  </si>
  <si>
    <t>世帯数</t>
    <phoneticPr fontId="37"/>
  </si>
  <si>
    <t>世帯人員</t>
    <phoneticPr fontId="37"/>
  </si>
  <si>
    <t xml:space="preserve">総数   </t>
    <phoneticPr fontId="37"/>
  </si>
  <si>
    <t>親族のみの世帯</t>
    <phoneticPr fontId="37"/>
  </si>
  <si>
    <t>核家族世帯</t>
    <phoneticPr fontId="37"/>
  </si>
  <si>
    <t>夫婦のみの世帯</t>
    <phoneticPr fontId="37"/>
  </si>
  <si>
    <t>-</t>
  </si>
  <si>
    <t>夫婦と子供から成る世帯</t>
    <phoneticPr fontId="37"/>
  </si>
  <si>
    <t xml:space="preserve">男親と子供から成る世帯 </t>
    <phoneticPr fontId="37"/>
  </si>
  <si>
    <t>女親と子供から成る世帯</t>
    <phoneticPr fontId="37"/>
  </si>
  <si>
    <t>核家族以外の世帯</t>
    <rPh sb="0" eb="3">
      <t>カクカゾク</t>
    </rPh>
    <rPh sb="3" eb="5">
      <t>イガイ</t>
    </rPh>
    <phoneticPr fontId="37"/>
  </si>
  <si>
    <t>夫婦と両親から成る世帯</t>
    <phoneticPr fontId="37"/>
  </si>
  <si>
    <t>夫婦と夫の親から成る世帯</t>
    <phoneticPr fontId="37"/>
  </si>
  <si>
    <t>夫婦と妻の親から成る世帯</t>
    <phoneticPr fontId="37"/>
  </si>
  <si>
    <t>夫婦とひとり親から成る世帯</t>
    <phoneticPr fontId="37"/>
  </si>
  <si>
    <t>夫婦，子供と両親から成る世帯※1</t>
    <phoneticPr fontId="37"/>
  </si>
  <si>
    <t>夫婦，子供と夫の親から成る世帯</t>
    <phoneticPr fontId="37"/>
  </si>
  <si>
    <t>夫婦，子供と妻の親から成る世帯</t>
    <rPh sb="6" eb="7">
      <t>ツマ</t>
    </rPh>
    <phoneticPr fontId="37"/>
  </si>
  <si>
    <t>夫婦と他の親族（親，子供を含まない）から成る世帯</t>
    <rPh sb="20" eb="21">
      <t>ナ</t>
    </rPh>
    <rPh sb="22" eb="24">
      <t>セタイ</t>
    </rPh>
    <phoneticPr fontId="37"/>
  </si>
  <si>
    <t>夫婦，子供と他の親族（親を含まない）から成る世帯</t>
    <rPh sb="20" eb="21">
      <t>ナ</t>
    </rPh>
    <rPh sb="22" eb="24">
      <t>セタイ</t>
    </rPh>
    <phoneticPr fontId="37"/>
  </si>
  <si>
    <t>夫婦，親と他の親族（子供を含まない）から成る世帯※1</t>
    <rPh sb="20" eb="21">
      <t>ナ</t>
    </rPh>
    <rPh sb="22" eb="24">
      <t>セタイ</t>
    </rPh>
    <phoneticPr fontId="37"/>
  </si>
  <si>
    <t>夫婦，子供，夫の親と他の親族から成る世帯</t>
    <rPh sb="16" eb="17">
      <t>ナ</t>
    </rPh>
    <rPh sb="18" eb="20">
      <t>セタイ</t>
    </rPh>
    <phoneticPr fontId="37"/>
  </si>
  <si>
    <t>夫婦，子供，妻の親と他の親族から成る世帯</t>
    <rPh sb="16" eb="17">
      <t>ナ</t>
    </rPh>
    <rPh sb="18" eb="20">
      <t>セタイ</t>
    </rPh>
    <phoneticPr fontId="37"/>
  </si>
  <si>
    <t>兄弟姉妹のみから成る世帯</t>
    <phoneticPr fontId="37"/>
  </si>
  <si>
    <t>他に分類されない世帯</t>
    <phoneticPr fontId="37"/>
  </si>
  <si>
    <t>非親族を含む世帯</t>
    <rPh sb="4" eb="5">
      <t>フク</t>
    </rPh>
    <phoneticPr fontId="37"/>
  </si>
  <si>
    <t>単独世帯</t>
    <phoneticPr fontId="37"/>
  </si>
  <si>
    <t>世帯の家族類型「不詳」</t>
    <rPh sb="0" eb="2">
      <t>セタイ</t>
    </rPh>
    <rPh sb="3" eb="5">
      <t>カゾク</t>
    </rPh>
    <rPh sb="5" eb="7">
      <t>ルイケイ</t>
    </rPh>
    <rPh sb="8" eb="10">
      <t>フショウ</t>
    </rPh>
    <phoneticPr fontId="40"/>
  </si>
  <si>
    <t>（再掲）母子世帯　　</t>
  </si>
  <si>
    <t>（再掲）父子世帯</t>
    <rPh sb="1" eb="3">
      <t>サイケイ</t>
    </rPh>
    <rPh sb="4" eb="5">
      <t>チチ</t>
    </rPh>
    <rPh sb="5" eb="6">
      <t>コ</t>
    </rPh>
    <rPh sb="6" eb="7">
      <t>ヨ</t>
    </rPh>
    <rPh sb="7" eb="8">
      <t>タイ</t>
    </rPh>
    <phoneticPr fontId="40"/>
  </si>
  <si>
    <t>※1夫の親か妻の親か特定できない場合を含む</t>
    <rPh sb="2" eb="3">
      <t>オット</t>
    </rPh>
    <rPh sb="4" eb="5">
      <t>オヤ</t>
    </rPh>
    <rPh sb="6" eb="7">
      <t>ツマ</t>
    </rPh>
    <rPh sb="8" eb="9">
      <t>オヤ</t>
    </rPh>
    <rPh sb="10" eb="12">
      <t>トクテイ</t>
    </rPh>
    <rPh sb="16" eb="18">
      <t>バアイ</t>
    </rPh>
    <rPh sb="19" eb="20">
      <t>フク</t>
    </rPh>
    <phoneticPr fontId="40"/>
  </si>
  <si>
    <t>※2未婚、死別または離別の女親（男親）と、その未婚の20歳未満の子どものみから成る一般世帯</t>
    <rPh sb="2" eb="4">
      <t>ミコン</t>
    </rPh>
    <rPh sb="5" eb="7">
      <t>シベツ</t>
    </rPh>
    <rPh sb="10" eb="12">
      <t>リベツ</t>
    </rPh>
    <rPh sb="13" eb="14">
      <t>オンナ</t>
    </rPh>
    <rPh sb="14" eb="15">
      <t>オヤ</t>
    </rPh>
    <rPh sb="16" eb="17">
      <t>オトコ</t>
    </rPh>
    <rPh sb="17" eb="18">
      <t>オヤ</t>
    </rPh>
    <rPh sb="23" eb="25">
      <t>ミコン</t>
    </rPh>
    <rPh sb="28" eb="29">
      <t>サイ</t>
    </rPh>
    <rPh sb="29" eb="31">
      <t>ミマン</t>
    </rPh>
    <rPh sb="32" eb="33">
      <t>コ</t>
    </rPh>
    <rPh sb="39" eb="40">
      <t>ナ</t>
    </rPh>
    <rPh sb="41" eb="43">
      <t>イッパン</t>
    </rPh>
    <rPh sb="43" eb="45">
      <t>セタイ</t>
    </rPh>
    <phoneticPr fontId="40"/>
  </si>
  <si>
    <t>及び一般世帯人員</t>
    <rPh sb="0" eb="1">
      <t>オヨ</t>
    </rPh>
    <rPh sb="2" eb="4">
      <t>イッパン</t>
    </rPh>
    <rPh sb="4" eb="6">
      <t>セタイ</t>
    </rPh>
    <rPh sb="6" eb="8">
      <t>ジンイン</t>
    </rPh>
    <phoneticPr fontId="40"/>
  </si>
  <si>
    <t>令和２年１０月１日現在（単位：人、世帯）</t>
    <rPh sb="0" eb="2">
      <t>レイワ</t>
    </rPh>
    <rPh sb="3" eb="4">
      <t>ネン</t>
    </rPh>
    <rPh sb="6" eb="7">
      <t>ガツ</t>
    </rPh>
    <rPh sb="8" eb="9">
      <t>ニチ</t>
    </rPh>
    <rPh sb="9" eb="11">
      <t>ゲンザイ</t>
    </rPh>
    <rPh sb="12" eb="14">
      <t>タンイ</t>
    </rPh>
    <rPh sb="15" eb="16">
      <t>ニン</t>
    </rPh>
    <rPh sb="17" eb="19">
      <t>セタイ</t>
    </rPh>
    <phoneticPr fontId="40"/>
  </si>
  <si>
    <t>１８歳未満世帯員のいる一般世帯</t>
    <rPh sb="2" eb="3">
      <t>サイ</t>
    </rPh>
    <rPh sb="3" eb="5">
      <t>ミマン</t>
    </rPh>
    <rPh sb="5" eb="7">
      <t>セタイ</t>
    </rPh>
    <rPh sb="7" eb="8">
      <t>イン</t>
    </rPh>
    <rPh sb="11" eb="13">
      <t>イッパン</t>
    </rPh>
    <rPh sb="13" eb="15">
      <t>セタイ</t>
    </rPh>
    <phoneticPr fontId="40"/>
  </si>
  <si>
    <t>（再掲）３　世　代　世　帯</t>
    <rPh sb="1" eb="3">
      <t>サイケイ</t>
    </rPh>
    <rPh sb="6" eb="7">
      <t>ヨ</t>
    </rPh>
    <rPh sb="8" eb="9">
      <t>ダイ</t>
    </rPh>
    <rPh sb="10" eb="11">
      <t>ヨ</t>
    </rPh>
    <rPh sb="12" eb="13">
      <t>オビ</t>
    </rPh>
    <phoneticPr fontId="40"/>
  </si>
  <si>
    <t>６ 歳 未 満
世 帯 人 員</t>
    <rPh sb="8" eb="9">
      <t>ヨ</t>
    </rPh>
    <rPh sb="10" eb="11">
      <t>オビ</t>
    </rPh>
    <phoneticPr fontId="37"/>
  </si>
  <si>
    <t>世  帯  数</t>
    <phoneticPr fontId="37"/>
  </si>
  <si>
    <t>世 帯 人 員</t>
    <phoneticPr fontId="37"/>
  </si>
  <si>
    <t>１８ 歳 未 満
世 帯 人 員</t>
    <rPh sb="9" eb="10">
      <t>ヨ</t>
    </rPh>
    <rPh sb="11" eb="12">
      <t>オビ</t>
    </rPh>
    <phoneticPr fontId="37"/>
  </si>
  <si>
    <t>資料：令和２年国勢調査</t>
    <rPh sb="0" eb="2">
      <t>シリョウ</t>
    </rPh>
    <rPh sb="3" eb="5">
      <t>レイワ</t>
    </rPh>
    <rPh sb="6" eb="7">
      <t>ネン</t>
    </rPh>
    <rPh sb="7" eb="9">
      <t>コクセイ</t>
    </rPh>
    <rPh sb="9" eb="11">
      <t>チョウサ</t>
    </rPh>
    <phoneticPr fontId="40"/>
  </si>
  <si>
    <t>２８　産業、従業上の地位別</t>
    <rPh sb="3" eb="5">
      <t>サンギョウ</t>
    </rPh>
    <rPh sb="6" eb="7">
      <t>ジュウ</t>
    </rPh>
    <rPh sb="7" eb="8">
      <t>ギョウ</t>
    </rPh>
    <rPh sb="8" eb="9">
      <t>ジョウ</t>
    </rPh>
    <rPh sb="10" eb="12">
      <t>チイ</t>
    </rPh>
    <rPh sb="12" eb="13">
      <t>ベツ</t>
    </rPh>
    <phoneticPr fontId="5"/>
  </si>
  <si>
    <t>大　　分　　類</t>
    <rPh sb="0" eb="1">
      <t>ダイ</t>
    </rPh>
    <rPh sb="3" eb="4">
      <t>ブン</t>
    </rPh>
    <rPh sb="6" eb="7">
      <t>タグイ</t>
    </rPh>
    <phoneticPr fontId="5"/>
  </si>
  <si>
    <t>総　　　　　　　　　　　数</t>
    <rPh sb="0" eb="1">
      <t>フサ</t>
    </rPh>
    <rPh sb="12" eb="13">
      <t>カズ</t>
    </rPh>
    <phoneticPr fontId="5"/>
  </si>
  <si>
    <t>雇用者</t>
    <rPh sb="0" eb="3">
      <t>コヨウシャ</t>
    </rPh>
    <phoneticPr fontId="5"/>
  </si>
  <si>
    <t>役　　員</t>
    <rPh sb="0" eb="1">
      <t>ヤク</t>
    </rPh>
    <rPh sb="3" eb="4">
      <t>イン</t>
    </rPh>
    <phoneticPr fontId="5"/>
  </si>
  <si>
    <t>雇人の
ある業主</t>
    <rPh sb="0" eb="1">
      <t>ヤト</t>
    </rPh>
    <rPh sb="1" eb="2">
      <t>ニン</t>
    </rPh>
    <rPh sb="6" eb="8">
      <t>ギョウシュ</t>
    </rPh>
    <phoneticPr fontId="5"/>
  </si>
  <si>
    <t>雇人の
ない業主</t>
    <rPh sb="0" eb="1">
      <t>ヤト</t>
    </rPh>
    <rPh sb="1" eb="2">
      <t>ニン</t>
    </rPh>
    <rPh sb="6" eb="8">
      <t>ギョウシュ</t>
    </rPh>
    <phoneticPr fontId="5"/>
  </si>
  <si>
    <t>家族
従業者</t>
    <rPh sb="0" eb="2">
      <t>カゾク</t>
    </rPh>
    <rPh sb="3" eb="6">
      <t>ジュウギョウシャ</t>
    </rPh>
    <phoneticPr fontId="5"/>
  </si>
  <si>
    <t>家庭
内職者</t>
    <phoneticPr fontId="24"/>
  </si>
  <si>
    <t>第１次産業</t>
    <rPh sb="0" eb="1">
      <t>ダイ</t>
    </rPh>
    <rPh sb="2" eb="3">
      <t>ジ</t>
    </rPh>
    <rPh sb="3" eb="5">
      <t>サンギョウ</t>
    </rPh>
    <phoneticPr fontId="5"/>
  </si>
  <si>
    <t>農業，林業</t>
    <phoneticPr fontId="5"/>
  </si>
  <si>
    <t>　　うち農業</t>
  </si>
  <si>
    <t>漁業</t>
    <phoneticPr fontId="5"/>
  </si>
  <si>
    <t>第２次産業</t>
    <rPh sb="0" eb="1">
      <t>ダイ</t>
    </rPh>
    <rPh sb="2" eb="3">
      <t>ジ</t>
    </rPh>
    <rPh sb="3" eb="5">
      <t>サンギョウ</t>
    </rPh>
    <phoneticPr fontId="5"/>
  </si>
  <si>
    <t>鉱業，採石業，
砂利採取業</t>
    <rPh sb="0" eb="2">
      <t>コウギョウ</t>
    </rPh>
    <phoneticPr fontId="5"/>
  </si>
  <si>
    <t>建設業</t>
    <rPh sb="0" eb="3">
      <t>ケンセツギョウ</t>
    </rPh>
    <phoneticPr fontId="5"/>
  </si>
  <si>
    <t>製造業</t>
    <rPh sb="0" eb="3">
      <t>セイゾウギョウ</t>
    </rPh>
    <phoneticPr fontId="5"/>
  </si>
  <si>
    <t>第３次産業</t>
    <rPh sb="0" eb="1">
      <t>ダイ</t>
    </rPh>
    <rPh sb="2" eb="3">
      <t>ジ</t>
    </rPh>
    <rPh sb="3" eb="5">
      <t>サンギョウ</t>
    </rPh>
    <phoneticPr fontId="5"/>
  </si>
  <si>
    <t>電気・ガス・
熱供給・水道業</t>
    <phoneticPr fontId="5"/>
  </si>
  <si>
    <t>情報通信業</t>
    <phoneticPr fontId="5"/>
  </si>
  <si>
    <t>運輸業，郵便業</t>
    <phoneticPr fontId="5"/>
  </si>
  <si>
    <t>卸売業，小売業</t>
    <phoneticPr fontId="5"/>
  </si>
  <si>
    <t>金融業，保険業</t>
    <phoneticPr fontId="5"/>
  </si>
  <si>
    <t>不動産業，
物品賃貸業</t>
    <phoneticPr fontId="5"/>
  </si>
  <si>
    <t>学術研究，専門・技術サービス業</t>
    <phoneticPr fontId="5"/>
  </si>
  <si>
    <t>宿泊業，飲食
サービス業</t>
    <phoneticPr fontId="5"/>
  </si>
  <si>
    <t>生活関連サービス業，娯楽業</t>
    <phoneticPr fontId="5"/>
  </si>
  <si>
    <t>教育，学習支援業</t>
    <phoneticPr fontId="5"/>
  </si>
  <si>
    <t>医療，福祉</t>
    <phoneticPr fontId="5"/>
  </si>
  <si>
    <t>複合サービス事業</t>
    <phoneticPr fontId="5"/>
  </si>
  <si>
    <t>サービス業（他に分類されないもの）</t>
    <phoneticPr fontId="5"/>
  </si>
  <si>
    <t>公務（他に分類されるものを除く）</t>
    <phoneticPr fontId="5"/>
  </si>
  <si>
    <t>分類不能の産業</t>
    <rPh sb="0" eb="2">
      <t>ブンルイ</t>
    </rPh>
    <rPh sb="2" eb="4">
      <t>フノウ</t>
    </rPh>
    <rPh sb="5" eb="7">
      <t>サンギョウ</t>
    </rPh>
    <phoneticPr fontId="5"/>
  </si>
  <si>
    <t>※総数には、従業上の地位「不詳」を含む。</t>
  </si>
  <si>
    <t>１５歳以上就業者数</t>
    <rPh sb="2" eb="3">
      <t>サイ</t>
    </rPh>
    <rPh sb="3" eb="5">
      <t>イジョウ</t>
    </rPh>
    <rPh sb="5" eb="8">
      <t>シュウギョウシャ</t>
    </rPh>
    <rPh sb="8" eb="9">
      <t>スウ</t>
    </rPh>
    <phoneticPr fontId="5"/>
  </si>
  <si>
    <t>平成２７年１０月１日現在（単位：人）</t>
    <rPh sb="0" eb="2">
      <t>ヘイセイ</t>
    </rPh>
    <rPh sb="4" eb="5">
      <t>ネン</t>
    </rPh>
    <rPh sb="7" eb="8">
      <t>ガツ</t>
    </rPh>
    <rPh sb="9" eb="10">
      <t>ニチ</t>
    </rPh>
    <rPh sb="10" eb="12">
      <t>ゲンザイ</t>
    </rPh>
    <rPh sb="13" eb="15">
      <t>タンイ</t>
    </rPh>
    <rPh sb="16" eb="17">
      <t>ヒト</t>
    </rPh>
    <phoneticPr fontId="5"/>
  </si>
  <si>
    <t>男</t>
    <rPh sb="0" eb="1">
      <t>オトコ</t>
    </rPh>
    <phoneticPr fontId="5"/>
  </si>
  <si>
    <t>役　員</t>
    <rPh sb="0" eb="1">
      <t>ヤク</t>
    </rPh>
    <rPh sb="2" eb="3">
      <t>イン</t>
    </rPh>
    <phoneticPr fontId="5"/>
  </si>
  <si>
    <t>雇人の　　ある業主</t>
    <rPh sb="0" eb="1">
      <t>ヤト</t>
    </rPh>
    <rPh sb="1" eb="2">
      <t>ニン</t>
    </rPh>
    <rPh sb="7" eb="9">
      <t>ギョウシュ</t>
    </rPh>
    <phoneticPr fontId="5"/>
  </si>
  <si>
    <t>雇人の　　
ない業主</t>
    <rPh sb="0" eb="1">
      <t>ヤト</t>
    </rPh>
    <rPh sb="1" eb="2">
      <t>ニン</t>
    </rPh>
    <rPh sb="8" eb="10">
      <t>ギョウシュ</t>
    </rPh>
    <phoneticPr fontId="5"/>
  </si>
  <si>
    <t>資料：平成２７年国勢調査</t>
    <rPh sb="0" eb="2">
      <t>シリョウ</t>
    </rPh>
    <rPh sb="3" eb="5">
      <t>ヘイセイ</t>
    </rPh>
    <rPh sb="7" eb="8">
      <t>ネン</t>
    </rPh>
    <rPh sb="8" eb="10">
      <t>コクセイ</t>
    </rPh>
    <rPh sb="10" eb="12">
      <t>チョウサ</t>
    </rPh>
    <phoneticPr fontId="5"/>
  </si>
  <si>
    <t>２９　常住地又は従業地・通学地による</t>
    <rPh sb="3" eb="5">
      <t>ジョウジュウ</t>
    </rPh>
    <rPh sb="5" eb="6">
      <t>チ</t>
    </rPh>
    <rPh sb="6" eb="7">
      <t>マタ</t>
    </rPh>
    <rPh sb="8" eb="10">
      <t>ジュウギョウ</t>
    </rPh>
    <rPh sb="10" eb="11">
      <t>チ</t>
    </rPh>
    <rPh sb="12" eb="14">
      <t>ツウガク</t>
    </rPh>
    <rPh sb="14" eb="15">
      <t>チ</t>
    </rPh>
    <phoneticPr fontId="5"/>
  </si>
  <si>
    <t>区　　分</t>
    <rPh sb="0" eb="1">
      <t>ク</t>
    </rPh>
    <rPh sb="3" eb="4">
      <t>ブン</t>
    </rPh>
    <phoneticPr fontId="5"/>
  </si>
  <si>
    <t>常　住　地　に　よ　る　人　口</t>
    <rPh sb="0" eb="1">
      <t>ツネ</t>
    </rPh>
    <rPh sb="2" eb="3">
      <t>ジュウ</t>
    </rPh>
    <rPh sb="4" eb="5">
      <t>チ</t>
    </rPh>
    <rPh sb="12" eb="13">
      <t>ヒト</t>
    </rPh>
    <rPh sb="14" eb="15">
      <t>クチ</t>
    </rPh>
    <phoneticPr fontId="5"/>
  </si>
  <si>
    <t>常　住　地　に</t>
    <rPh sb="0" eb="1">
      <t>ツネ</t>
    </rPh>
    <rPh sb="2" eb="3">
      <t>ジュウ</t>
    </rPh>
    <rPh sb="4" eb="5">
      <t>チ</t>
    </rPh>
    <phoneticPr fontId="5"/>
  </si>
  <si>
    <t>従業も通学もしていない</t>
    <rPh sb="0" eb="2">
      <t>ジュウギョウ</t>
    </rPh>
    <rPh sb="3" eb="5">
      <t>ツウガク</t>
    </rPh>
    <phoneticPr fontId="5"/>
  </si>
  <si>
    <t>自宅で
従業</t>
    <rPh sb="0" eb="2">
      <t>ジタク</t>
    </rPh>
    <rPh sb="4" eb="5">
      <t>ジュウ</t>
    </rPh>
    <rPh sb="5" eb="6">
      <t>ギョウ</t>
    </rPh>
    <phoneticPr fontId="5"/>
  </si>
  <si>
    <t>自宅外の市内で従業・通学</t>
    <rPh sb="0" eb="2">
      <t>ジタク</t>
    </rPh>
    <rPh sb="2" eb="3">
      <t>ガイ</t>
    </rPh>
    <rPh sb="4" eb="6">
      <t>シナイ</t>
    </rPh>
    <rPh sb="7" eb="9">
      <t>ジュウギョウ</t>
    </rPh>
    <rPh sb="10" eb="12">
      <t>ツウガク</t>
    </rPh>
    <phoneticPr fontId="5"/>
  </si>
  <si>
    <t>他市区町村で従業・通学</t>
    <phoneticPr fontId="5"/>
  </si>
  <si>
    <t>不　詳</t>
    <rPh sb="0" eb="1">
      <t>フ</t>
    </rPh>
    <rPh sb="2" eb="3">
      <t>ショウ</t>
    </rPh>
    <phoneticPr fontId="5"/>
  </si>
  <si>
    <t>総　数</t>
    <rPh sb="0" eb="1">
      <t>ソウ</t>
    </rPh>
    <rPh sb="2" eb="3">
      <t>カズ</t>
    </rPh>
    <phoneticPr fontId="5"/>
  </si>
  <si>
    <t>県内他市区町村で従業・通学</t>
    <rPh sb="0" eb="2">
      <t>ケンナイ</t>
    </rPh>
    <rPh sb="2" eb="3">
      <t>タ</t>
    </rPh>
    <rPh sb="4" eb="5">
      <t>ク</t>
    </rPh>
    <rPh sb="5" eb="7">
      <t>チョウソン</t>
    </rPh>
    <rPh sb="8" eb="10">
      <t>ジュウギョウ</t>
    </rPh>
    <rPh sb="11" eb="13">
      <t>ツウガク</t>
    </rPh>
    <phoneticPr fontId="5"/>
  </si>
  <si>
    <t>他県で従業・通学</t>
    <rPh sb="0" eb="2">
      <t>タケン</t>
    </rPh>
    <rPh sb="3" eb="5">
      <t>ジュウギョウ</t>
    </rPh>
    <rPh sb="6" eb="8">
      <t>ツウガク</t>
    </rPh>
    <phoneticPr fontId="5"/>
  </si>
  <si>
    <t>１５歳未満</t>
    <rPh sb="2" eb="3">
      <t>サイ</t>
    </rPh>
    <rPh sb="3" eb="5">
      <t>ミマン</t>
    </rPh>
    <phoneticPr fontId="5"/>
  </si>
  <si>
    <t>１５～１９</t>
    <phoneticPr fontId="5"/>
  </si>
  <si>
    <t>２０～２４</t>
    <phoneticPr fontId="5"/>
  </si>
  <si>
    <t>２５～２９</t>
    <phoneticPr fontId="5"/>
  </si>
  <si>
    <t>３０～３４</t>
    <phoneticPr fontId="5"/>
  </si>
  <si>
    <t>３５～４４</t>
    <phoneticPr fontId="5"/>
  </si>
  <si>
    <t>４５～５４</t>
    <phoneticPr fontId="5"/>
  </si>
  <si>
    <t>５５～６４</t>
    <phoneticPr fontId="5"/>
  </si>
  <si>
    <t>６５～７４</t>
    <phoneticPr fontId="5"/>
  </si>
  <si>
    <t>７５歳以上</t>
    <rPh sb="2" eb="5">
      <t>サイイジョウ</t>
    </rPh>
    <phoneticPr fontId="5"/>
  </si>
  <si>
    <t>※常住地による人口の総数には、労働力状態「不詳」を含む。</t>
    <rPh sb="1" eb="3">
      <t>ジョウジュウ</t>
    </rPh>
    <rPh sb="3" eb="4">
      <t>チ</t>
    </rPh>
    <rPh sb="7" eb="9">
      <t>ジンコウ</t>
    </rPh>
    <rPh sb="10" eb="12">
      <t>ソウスウ</t>
    </rPh>
    <rPh sb="15" eb="18">
      <t>ロウドウリョク</t>
    </rPh>
    <rPh sb="18" eb="20">
      <t>ジョウタイ</t>
    </rPh>
    <rPh sb="21" eb="23">
      <t>フショウ</t>
    </rPh>
    <rPh sb="25" eb="26">
      <t>フク</t>
    </rPh>
    <phoneticPr fontId="5"/>
  </si>
  <si>
    <t>※他市区町村で従業・通学の総数には、従業地・通学地「不詳」を含む。</t>
    <rPh sb="1" eb="2">
      <t>タ</t>
    </rPh>
    <rPh sb="2" eb="6">
      <t>シクチョウソン</t>
    </rPh>
    <rPh sb="7" eb="9">
      <t>ジュウギョウ</t>
    </rPh>
    <rPh sb="10" eb="12">
      <t>ツウガク</t>
    </rPh>
    <rPh sb="13" eb="15">
      <t>ソウスウ</t>
    </rPh>
    <rPh sb="18" eb="20">
      <t>ジュウギョウ</t>
    </rPh>
    <rPh sb="20" eb="21">
      <t>チ</t>
    </rPh>
    <rPh sb="22" eb="24">
      <t>ツウガク</t>
    </rPh>
    <rPh sb="24" eb="25">
      <t>チ</t>
    </rPh>
    <rPh sb="26" eb="28">
      <t>フショウ</t>
    </rPh>
    <rPh sb="30" eb="31">
      <t>フク</t>
    </rPh>
    <phoneticPr fontId="5"/>
  </si>
  <si>
    <t>年齢別人口及び１５歳以上就業者数</t>
    <rPh sb="0" eb="2">
      <t>ネンレイ</t>
    </rPh>
    <rPh sb="2" eb="3">
      <t>ベツ</t>
    </rPh>
    <rPh sb="3" eb="5">
      <t>ジンコウ</t>
    </rPh>
    <rPh sb="5" eb="6">
      <t>オヨ</t>
    </rPh>
    <rPh sb="9" eb="12">
      <t>サイイジョウ</t>
    </rPh>
    <rPh sb="12" eb="15">
      <t>シュウギョウシャ</t>
    </rPh>
    <rPh sb="15" eb="16">
      <t>スウ</t>
    </rPh>
    <phoneticPr fontId="5"/>
  </si>
  <si>
    <t>よる就業者数</t>
    <rPh sb="2" eb="3">
      <t>ジュ</t>
    </rPh>
    <rPh sb="3" eb="4">
      <t>ギョウ</t>
    </rPh>
    <rPh sb="4" eb="5">
      <t>モノ</t>
    </rPh>
    <rPh sb="5" eb="6">
      <t>スウ</t>
    </rPh>
    <phoneticPr fontId="5"/>
  </si>
  <si>
    <t>従業地・通学地による人口</t>
    <rPh sb="0" eb="2">
      <t>ジュウギョウ</t>
    </rPh>
    <rPh sb="2" eb="3">
      <t>チ</t>
    </rPh>
    <rPh sb="4" eb="6">
      <t>ツウガク</t>
    </rPh>
    <rPh sb="6" eb="7">
      <t>チ</t>
    </rPh>
    <rPh sb="10" eb="12">
      <t>ジンコウ</t>
    </rPh>
    <phoneticPr fontId="5"/>
  </si>
  <si>
    <t>従業地による就業者数</t>
    <rPh sb="0" eb="2">
      <t>ジュウギョウ</t>
    </rPh>
    <rPh sb="2" eb="3">
      <t>チ</t>
    </rPh>
    <rPh sb="6" eb="9">
      <t>シュウギョウシャ</t>
    </rPh>
    <rPh sb="9" eb="10">
      <t>スウ</t>
    </rPh>
    <phoneticPr fontId="5"/>
  </si>
  <si>
    <t>自宅外の市内で従業</t>
    <rPh sb="0" eb="2">
      <t>ジタク</t>
    </rPh>
    <rPh sb="2" eb="3">
      <t>ガイ</t>
    </rPh>
    <rPh sb="4" eb="6">
      <t>シナイ</t>
    </rPh>
    <rPh sb="7" eb="9">
      <t>ジュウギョウ</t>
    </rPh>
    <phoneticPr fontId="5"/>
  </si>
  <si>
    <t>他市区町村で従業</t>
    <rPh sb="0" eb="1">
      <t>タ</t>
    </rPh>
    <rPh sb="1" eb="3">
      <t>シク</t>
    </rPh>
    <rPh sb="3" eb="5">
      <t>チョウソン</t>
    </rPh>
    <rPh sb="6" eb="8">
      <t>ジュウギョウ</t>
    </rPh>
    <phoneticPr fontId="5"/>
  </si>
  <si>
    <t>県内他市区町村に常住</t>
    <rPh sb="0" eb="2">
      <t>ケンナイ</t>
    </rPh>
    <rPh sb="2" eb="3">
      <t>タ</t>
    </rPh>
    <rPh sb="3" eb="5">
      <t>シク</t>
    </rPh>
    <rPh sb="5" eb="7">
      <t>チョウソン</t>
    </rPh>
    <rPh sb="8" eb="10">
      <t>ジョウジュウ</t>
    </rPh>
    <phoneticPr fontId="5"/>
  </si>
  <si>
    <t>他県に
常住</t>
    <rPh sb="0" eb="2">
      <t>タケン</t>
    </rPh>
    <rPh sb="4" eb="6">
      <t>ジョウジュウ</t>
    </rPh>
    <phoneticPr fontId="5"/>
  </si>
  <si>
    <t>県内他市区町村で従業</t>
    <rPh sb="0" eb="2">
      <t>ケンナイ</t>
    </rPh>
    <rPh sb="2" eb="4">
      <t>タシ</t>
    </rPh>
    <rPh sb="4" eb="5">
      <t>ク</t>
    </rPh>
    <rPh sb="5" eb="7">
      <t>チョウソン</t>
    </rPh>
    <rPh sb="8" eb="10">
      <t>ジュウギョウ</t>
    </rPh>
    <phoneticPr fontId="5"/>
  </si>
  <si>
    <t>他県で従業</t>
    <rPh sb="0" eb="2">
      <t>タケン</t>
    </rPh>
    <rPh sb="3" eb="5">
      <t>ジュウギョウ</t>
    </rPh>
    <phoneticPr fontId="5"/>
  </si>
  <si>
    <t>※他市区町村で従業の総数には、従業地・通学地「不詳」を含む。</t>
    <rPh sb="1" eb="2">
      <t>タ</t>
    </rPh>
    <rPh sb="2" eb="4">
      <t>シク</t>
    </rPh>
    <rPh sb="4" eb="6">
      <t>チョウソン</t>
    </rPh>
    <rPh sb="7" eb="9">
      <t>ジュウギョウ</t>
    </rPh>
    <rPh sb="10" eb="12">
      <t>ソウスウ</t>
    </rPh>
    <rPh sb="15" eb="17">
      <t>ジュウギョウ</t>
    </rPh>
    <rPh sb="17" eb="18">
      <t>チ</t>
    </rPh>
    <rPh sb="19" eb="21">
      <t>ツウガク</t>
    </rPh>
    <rPh sb="21" eb="22">
      <t>チ</t>
    </rPh>
    <rPh sb="23" eb="25">
      <t>フショウ</t>
    </rPh>
    <rPh sb="27" eb="28">
      <t>フク</t>
    </rPh>
    <phoneticPr fontId="5"/>
  </si>
  <si>
    <t>※常住地による人口は、本市に常時居住している人口であり、従業地・通学地による人口は、</t>
    <phoneticPr fontId="5"/>
  </si>
  <si>
    <t>３０　常住地による従業・通学市区町村</t>
    <rPh sb="3" eb="5">
      <t>ジョウジュウ</t>
    </rPh>
    <rPh sb="5" eb="6">
      <t>チ</t>
    </rPh>
    <rPh sb="9" eb="11">
      <t>ジュウギョウ</t>
    </rPh>
    <rPh sb="12" eb="14">
      <t>ツウガク</t>
    </rPh>
    <rPh sb="14" eb="16">
      <t>シク</t>
    </rPh>
    <rPh sb="16" eb="18">
      <t>チョウソン</t>
    </rPh>
    <phoneticPr fontId="5"/>
  </si>
  <si>
    <t>（飯能市から他市・他県への</t>
    <rPh sb="1" eb="3">
      <t>ハンノウ</t>
    </rPh>
    <rPh sb="3" eb="4">
      <t>シ</t>
    </rPh>
    <rPh sb="6" eb="8">
      <t>タシ</t>
    </rPh>
    <rPh sb="9" eb="11">
      <t>タケン</t>
    </rPh>
    <phoneticPr fontId="5"/>
  </si>
  <si>
    <t>区　　　分</t>
    <rPh sb="0" eb="1">
      <t>ク</t>
    </rPh>
    <rPh sb="4" eb="5">
      <t>ブン</t>
    </rPh>
    <phoneticPr fontId="24"/>
  </si>
  <si>
    <t>総　数</t>
    <rPh sb="0" eb="1">
      <t>フサ</t>
    </rPh>
    <rPh sb="2" eb="3">
      <t>カズ</t>
    </rPh>
    <phoneticPr fontId="24"/>
  </si>
  <si>
    <t>就業者</t>
    <rPh sb="0" eb="3">
      <t>シュウギョウシャ</t>
    </rPh>
    <phoneticPr fontId="24"/>
  </si>
  <si>
    <t>通学者</t>
    <rPh sb="0" eb="3">
      <t>ツウガクシャ</t>
    </rPh>
    <phoneticPr fontId="24"/>
  </si>
  <si>
    <t>当地に常住する就業者・通学者</t>
    <phoneticPr fontId="24"/>
  </si>
  <si>
    <t>朝霞市</t>
  </si>
  <si>
    <t>自市町村で従業・通学</t>
    <phoneticPr fontId="24"/>
  </si>
  <si>
    <t>志木市</t>
  </si>
  <si>
    <t>自宅</t>
    <phoneticPr fontId="24"/>
  </si>
  <si>
    <t>和光市</t>
  </si>
  <si>
    <t>自宅外</t>
    <phoneticPr fontId="24"/>
  </si>
  <si>
    <t>新座市</t>
  </si>
  <si>
    <t>他市区町村で
従業・通学</t>
    <phoneticPr fontId="24"/>
  </si>
  <si>
    <t>富士見市</t>
  </si>
  <si>
    <t>坂戸市</t>
  </si>
  <si>
    <t>県内</t>
    <phoneticPr fontId="24"/>
  </si>
  <si>
    <t>鶴ヶ島市</t>
  </si>
  <si>
    <t>さいたま市</t>
    <rPh sb="4" eb="5">
      <t>シ</t>
    </rPh>
    <phoneticPr fontId="5"/>
  </si>
  <si>
    <t>日高市</t>
  </si>
  <si>
    <t>西区</t>
    <rPh sb="0" eb="2">
      <t>ニシク</t>
    </rPh>
    <phoneticPr fontId="5"/>
  </si>
  <si>
    <t>ふじみ野市</t>
  </si>
  <si>
    <t>北区</t>
    <rPh sb="0" eb="1">
      <t>キタ</t>
    </rPh>
    <rPh sb="1" eb="2">
      <t>ク</t>
    </rPh>
    <phoneticPr fontId="5"/>
  </si>
  <si>
    <t>伊奈町</t>
  </si>
  <si>
    <t>大宮区</t>
    <rPh sb="0" eb="2">
      <t>オオミヤ</t>
    </rPh>
    <rPh sb="2" eb="3">
      <t>ク</t>
    </rPh>
    <phoneticPr fontId="5"/>
  </si>
  <si>
    <t>三芳町</t>
  </si>
  <si>
    <t>見沼区</t>
    <rPh sb="0" eb="2">
      <t>ミヌマ</t>
    </rPh>
    <rPh sb="2" eb="3">
      <t>ク</t>
    </rPh>
    <phoneticPr fontId="5"/>
  </si>
  <si>
    <t>毛呂山町</t>
  </si>
  <si>
    <t>中央区</t>
    <rPh sb="0" eb="3">
      <t>チュウオウク</t>
    </rPh>
    <phoneticPr fontId="5"/>
  </si>
  <si>
    <t>越生町</t>
  </si>
  <si>
    <t>桜区</t>
    <rPh sb="0" eb="1">
      <t>サクラ</t>
    </rPh>
    <rPh sb="1" eb="2">
      <t>ク</t>
    </rPh>
    <phoneticPr fontId="5"/>
  </si>
  <si>
    <t>嵐山町</t>
  </si>
  <si>
    <t>浦和区</t>
    <rPh sb="0" eb="2">
      <t>ウラワ</t>
    </rPh>
    <rPh sb="2" eb="3">
      <t>ク</t>
    </rPh>
    <phoneticPr fontId="5"/>
  </si>
  <si>
    <t>小川町</t>
  </si>
  <si>
    <t>南区</t>
    <rPh sb="0" eb="1">
      <t>ミナミ</t>
    </rPh>
    <rPh sb="1" eb="2">
      <t>ク</t>
    </rPh>
    <phoneticPr fontId="5"/>
  </si>
  <si>
    <t>川島町</t>
  </si>
  <si>
    <t>その他の区</t>
    <rPh sb="2" eb="3">
      <t>タ</t>
    </rPh>
    <rPh sb="4" eb="5">
      <t>ク</t>
    </rPh>
    <phoneticPr fontId="5"/>
  </si>
  <si>
    <t>鳩山町</t>
  </si>
  <si>
    <t>川越市</t>
  </si>
  <si>
    <t>ときがわ町</t>
  </si>
  <si>
    <t>熊谷市</t>
  </si>
  <si>
    <t>横瀬町</t>
  </si>
  <si>
    <t>川口市</t>
  </si>
  <si>
    <t>寄居町</t>
  </si>
  <si>
    <t>秩父市</t>
  </si>
  <si>
    <t>その他の市町村</t>
    <rPh sb="2" eb="3">
      <t>タ</t>
    </rPh>
    <rPh sb="4" eb="7">
      <t>シチョウソン</t>
    </rPh>
    <phoneticPr fontId="5"/>
  </si>
  <si>
    <t>所沢市</t>
  </si>
  <si>
    <t>東松山市</t>
  </si>
  <si>
    <t>他県</t>
    <rPh sb="0" eb="1">
      <t>タ</t>
    </rPh>
    <rPh sb="1" eb="2">
      <t>ケン</t>
    </rPh>
    <phoneticPr fontId="24"/>
  </si>
  <si>
    <t>狭山市</t>
  </si>
  <si>
    <t>茨城県</t>
    <rPh sb="0" eb="2">
      <t>イバラキ</t>
    </rPh>
    <rPh sb="2" eb="3">
      <t>ケン</t>
    </rPh>
    <phoneticPr fontId="5"/>
  </si>
  <si>
    <t>鴻巣市</t>
  </si>
  <si>
    <t>栃木県</t>
    <phoneticPr fontId="24"/>
  </si>
  <si>
    <t>深谷市</t>
  </si>
  <si>
    <t>群馬県</t>
    <phoneticPr fontId="24"/>
  </si>
  <si>
    <t>上尾市</t>
  </si>
  <si>
    <t>千葉県</t>
    <phoneticPr fontId="24"/>
  </si>
  <si>
    <t>草加市</t>
  </si>
  <si>
    <t>東京都</t>
    <phoneticPr fontId="24"/>
  </si>
  <si>
    <t>越谷市</t>
  </si>
  <si>
    <t>特別区部</t>
    <phoneticPr fontId="24"/>
  </si>
  <si>
    <t>戸田市</t>
  </si>
  <si>
    <t>千代田区</t>
    <rPh sb="0" eb="4">
      <t>チヨダク</t>
    </rPh>
    <phoneticPr fontId="24"/>
  </si>
  <si>
    <t>入間市</t>
  </si>
  <si>
    <t>中央区</t>
    <rPh sb="0" eb="3">
      <t>チュウオウク</t>
    </rPh>
    <phoneticPr fontId="24"/>
  </si>
  <si>
    <t>※当地に常住する就業者・通学者には、従業地・通学地「不詳」を含む。</t>
  </si>
  <si>
    <t>※他市区町村で従業・通学には、他市区町村に従業・通学で、従業地・通学地「不詳」を含む。</t>
  </si>
  <si>
    <t>別１５歳以上就業者数及び通学者数</t>
    <rPh sb="0" eb="1">
      <t>ベツ</t>
    </rPh>
    <rPh sb="3" eb="4">
      <t>サイ</t>
    </rPh>
    <rPh sb="4" eb="6">
      <t>イジョウ</t>
    </rPh>
    <rPh sb="6" eb="8">
      <t>シュウギョウ</t>
    </rPh>
    <rPh sb="8" eb="9">
      <t>シャ</t>
    </rPh>
    <rPh sb="9" eb="10">
      <t>スウ</t>
    </rPh>
    <rPh sb="10" eb="11">
      <t>オヨ</t>
    </rPh>
    <rPh sb="12" eb="15">
      <t>ツウガクシャ</t>
    </rPh>
    <rPh sb="15" eb="16">
      <t>スウ</t>
    </rPh>
    <phoneticPr fontId="5"/>
  </si>
  <si>
    <t>通勤・通学者）</t>
    <phoneticPr fontId="5"/>
  </si>
  <si>
    <t>平成２７年１０月１日現在（単位：人）</t>
    <rPh sb="0" eb="2">
      <t>ヘイセイ</t>
    </rPh>
    <rPh sb="4" eb="5">
      <t>ネン</t>
    </rPh>
    <rPh sb="7" eb="8">
      <t>ガツ</t>
    </rPh>
    <rPh sb="9" eb="10">
      <t>ニチ</t>
    </rPh>
    <rPh sb="10" eb="12">
      <t>ゲンザイ</t>
    </rPh>
    <rPh sb="13" eb="15">
      <t>タンイ</t>
    </rPh>
    <rPh sb="16" eb="17">
      <t>ニン</t>
    </rPh>
    <phoneticPr fontId="5"/>
  </si>
  <si>
    <t>港区</t>
  </si>
  <si>
    <t>小平市</t>
  </si>
  <si>
    <t>新宿区</t>
  </si>
  <si>
    <t>日野市</t>
  </si>
  <si>
    <t>文京区</t>
  </si>
  <si>
    <t>東村山市</t>
  </si>
  <si>
    <t>台東区</t>
  </si>
  <si>
    <t>国分寺市</t>
  </si>
  <si>
    <t>墨田区</t>
  </si>
  <si>
    <t>国立市</t>
  </si>
  <si>
    <t>江東区</t>
  </si>
  <si>
    <t>福生市</t>
  </si>
  <si>
    <t>品川区</t>
  </si>
  <si>
    <t>東大和市</t>
  </si>
  <si>
    <t>目黒区</t>
  </si>
  <si>
    <t>清瀬市</t>
  </si>
  <si>
    <t>大田区</t>
  </si>
  <si>
    <t>東久留米市</t>
  </si>
  <si>
    <t>世田谷区</t>
  </si>
  <si>
    <t>武蔵村山市</t>
  </si>
  <si>
    <t>渋谷区</t>
  </si>
  <si>
    <t>多摩市</t>
  </si>
  <si>
    <t>中野区</t>
  </si>
  <si>
    <t>稲城市</t>
  </si>
  <si>
    <t>杉並区</t>
  </si>
  <si>
    <t>羽村市</t>
  </si>
  <si>
    <t>豊島区</t>
  </si>
  <si>
    <t>あきる野市</t>
  </si>
  <si>
    <t>北区</t>
  </si>
  <si>
    <t>西東京市</t>
  </si>
  <si>
    <t>荒川区</t>
  </si>
  <si>
    <t>瑞穂町</t>
  </si>
  <si>
    <t>板橋区</t>
  </si>
  <si>
    <t>日の出町</t>
  </si>
  <si>
    <t>練馬区</t>
  </si>
  <si>
    <t>奥多摩町</t>
  </si>
  <si>
    <t>足立区</t>
  </si>
  <si>
    <t>葛飾区</t>
  </si>
  <si>
    <t>神奈川県</t>
  </si>
  <si>
    <t>江戸川区</t>
  </si>
  <si>
    <t>横浜市</t>
  </si>
  <si>
    <t>八王子市</t>
  </si>
  <si>
    <t>川崎市</t>
  </si>
  <si>
    <t>立川市</t>
  </si>
  <si>
    <t>相模原市</t>
  </si>
  <si>
    <t>武蔵野市</t>
  </si>
  <si>
    <t>厚木市</t>
  </si>
  <si>
    <t>三鷹市</t>
  </si>
  <si>
    <t>青梅市</t>
  </si>
  <si>
    <t>山梨県</t>
  </si>
  <si>
    <t>府中市</t>
  </si>
  <si>
    <t>昭島市</t>
  </si>
  <si>
    <t>その他の都道府県</t>
    <rPh sb="4" eb="8">
      <t>トドウフケン</t>
    </rPh>
    <phoneticPr fontId="5"/>
  </si>
  <si>
    <t>調布市</t>
  </si>
  <si>
    <t>町田市</t>
  </si>
  <si>
    <t>小金井市</t>
  </si>
  <si>
    <t>（他市・他県から飯能市への</t>
    <rPh sb="1" eb="3">
      <t>タシ</t>
    </rPh>
    <rPh sb="4" eb="6">
      <t>タケン</t>
    </rPh>
    <rPh sb="8" eb="11">
      <t>ハンノウシ</t>
    </rPh>
    <phoneticPr fontId="5"/>
  </si>
  <si>
    <t>当地で従業・通学する者</t>
    <rPh sb="3" eb="5">
      <t>ジュウギョウ</t>
    </rPh>
    <phoneticPr fontId="24"/>
  </si>
  <si>
    <t>自市町村に常住</t>
    <rPh sb="5" eb="7">
      <t>ジョウジュウ</t>
    </rPh>
    <phoneticPr fontId="24"/>
  </si>
  <si>
    <t>自宅外</t>
  </si>
  <si>
    <t>他市区町村に常住</t>
    <rPh sb="6" eb="8">
      <t>ジョウジュウ</t>
    </rPh>
    <phoneticPr fontId="24"/>
  </si>
  <si>
    <t>桶川市</t>
  </si>
  <si>
    <t>北本市</t>
  </si>
  <si>
    <t>中央区</t>
    <rPh sb="0" eb="2">
      <t>チュウオウ</t>
    </rPh>
    <rPh sb="2" eb="3">
      <t>ク</t>
    </rPh>
    <phoneticPr fontId="5"/>
  </si>
  <si>
    <t>滑川町</t>
  </si>
  <si>
    <t>緑区　</t>
    <rPh sb="0" eb="2">
      <t>ミドリク</t>
    </rPh>
    <phoneticPr fontId="5"/>
  </si>
  <si>
    <t>岩槻区</t>
    <rPh sb="0" eb="2">
      <t>イワツキ</t>
    </rPh>
    <rPh sb="2" eb="3">
      <t>ク</t>
    </rPh>
    <phoneticPr fontId="5"/>
  </si>
  <si>
    <t>皆野町</t>
  </si>
  <si>
    <t>小鹿野町</t>
  </si>
  <si>
    <t>他県</t>
    <rPh sb="0" eb="2">
      <t>タケン</t>
    </rPh>
    <phoneticPr fontId="5"/>
  </si>
  <si>
    <t>福島県</t>
    <rPh sb="0" eb="3">
      <t>フクシマケン</t>
    </rPh>
    <phoneticPr fontId="24"/>
  </si>
  <si>
    <t>茨城県</t>
    <rPh sb="0" eb="2">
      <t>イバラギ</t>
    </rPh>
    <phoneticPr fontId="24"/>
  </si>
  <si>
    <t>栃木県</t>
    <rPh sb="0" eb="3">
      <t>トチギケン</t>
    </rPh>
    <phoneticPr fontId="5"/>
  </si>
  <si>
    <t>※当地で従業・通学する者には、従業地・通学地｢不詳｣で、当地に常住している者を含む。</t>
  </si>
  <si>
    <t>区町村別１５歳以上就業者数及び通学者数</t>
    <rPh sb="0" eb="1">
      <t>ク</t>
    </rPh>
    <rPh sb="1" eb="3">
      <t>チョウソン</t>
    </rPh>
    <rPh sb="3" eb="4">
      <t>ベツ</t>
    </rPh>
    <rPh sb="6" eb="7">
      <t>サイ</t>
    </rPh>
    <rPh sb="7" eb="9">
      <t>イジョウ</t>
    </rPh>
    <rPh sb="9" eb="12">
      <t>シュウギョウシャ</t>
    </rPh>
    <rPh sb="12" eb="13">
      <t>スウ</t>
    </rPh>
    <rPh sb="13" eb="14">
      <t>オヨ</t>
    </rPh>
    <rPh sb="15" eb="18">
      <t>ツウガクシャ</t>
    </rPh>
    <rPh sb="18" eb="19">
      <t>スウ</t>
    </rPh>
    <phoneticPr fontId="5"/>
  </si>
  <si>
    <t>群馬県</t>
    <rPh sb="0" eb="2">
      <t>グンマ</t>
    </rPh>
    <rPh sb="2" eb="3">
      <t>ケン</t>
    </rPh>
    <phoneticPr fontId="5"/>
  </si>
  <si>
    <t>千葉県</t>
    <rPh sb="0" eb="3">
      <t>チバケン</t>
    </rPh>
    <phoneticPr fontId="24"/>
  </si>
  <si>
    <t>東京都</t>
    <rPh sb="0" eb="3">
      <t>トウキョウト</t>
    </rPh>
    <phoneticPr fontId="24"/>
  </si>
  <si>
    <t>特別区部</t>
    <rPh sb="0" eb="2">
      <t>トクベツ</t>
    </rPh>
    <rPh sb="2" eb="4">
      <t>クブ</t>
    </rPh>
    <phoneticPr fontId="24"/>
  </si>
  <si>
    <t>神奈川県</t>
    <phoneticPr fontId="24"/>
  </si>
  <si>
    <t>山梨県</t>
    <rPh sb="0" eb="2">
      <t>ヤマナシ</t>
    </rPh>
    <rPh sb="2" eb="3">
      <t>ケン</t>
    </rPh>
    <phoneticPr fontId="24"/>
  </si>
  <si>
    <t>その他の都道府県</t>
  </si>
  <si>
    <t>３　事 業 所</t>
    <rPh sb="2" eb="3">
      <t>コト</t>
    </rPh>
    <rPh sb="4" eb="5">
      <t>ギョウ</t>
    </rPh>
    <rPh sb="6" eb="7">
      <t>トコロ</t>
    </rPh>
    <phoneticPr fontId="5"/>
  </si>
  <si>
    <t>事業所数</t>
    <rPh sb="0" eb="3">
      <t>ジギョウショ</t>
    </rPh>
    <rPh sb="3" eb="4">
      <t>スウ</t>
    </rPh>
    <phoneticPr fontId="5"/>
  </si>
  <si>
    <t>従業者数</t>
    <rPh sb="0" eb="3">
      <t>ジュウギョウシャ</t>
    </rPh>
    <rPh sb="3" eb="4">
      <t>スウ</t>
    </rPh>
    <phoneticPr fontId="5"/>
  </si>
  <si>
    <t>平成18年</t>
    <rPh sb="0" eb="2">
      <t>ヘイセイ</t>
    </rPh>
    <rPh sb="4" eb="5">
      <t>ネン</t>
    </rPh>
    <phoneticPr fontId="5"/>
  </si>
  <si>
    <t>21年</t>
    <rPh sb="2" eb="3">
      <t>ネン</t>
    </rPh>
    <phoneticPr fontId="5"/>
  </si>
  <si>
    <t>24年</t>
    <rPh sb="2" eb="3">
      <t>ネン</t>
    </rPh>
    <phoneticPr fontId="5"/>
  </si>
  <si>
    <t>26年</t>
    <rPh sb="2" eb="3">
      <t>ネン</t>
    </rPh>
    <phoneticPr fontId="5"/>
  </si>
  <si>
    <t>卸売業、小売業</t>
    <rPh sb="0" eb="3">
      <t>オロシウリギョウ</t>
    </rPh>
    <rPh sb="4" eb="7">
      <t>コウリギョウ</t>
    </rPh>
    <phoneticPr fontId="5"/>
  </si>
  <si>
    <t>宿泊業、飲食ｻｰﾋﾞｽ業</t>
    <rPh sb="0" eb="2">
      <t>シュクハク</t>
    </rPh>
    <rPh sb="2" eb="3">
      <t>ギョウ</t>
    </rPh>
    <rPh sb="4" eb="6">
      <t>インショク</t>
    </rPh>
    <rPh sb="11" eb="12">
      <t>ギョウ</t>
    </rPh>
    <phoneticPr fontId="5"/>
  </si>
  <si>
    <t>建設業</t>
    <rPh sb="0" eb="3">
      <t>ケンセツギョウ</t>
    </rPh>
    <phoneticPr fontId="5"/>
  </si>
  <si>
    <t>製造業</t>
    <rPh sb="0" eb="3">
      <t>セイゾウギョウ</t>
    </rPh>
    <phoneticPr fontId="5"/>
  </si>
  <si>
    <t>生活関連ｻｰﾋﾞｽ業、
娯楽業</t>
    <rPh sb="0" eb="2">
      <t>セイカツ</t>
    </rPh>
    <rPh sb="2" eb="4">
      <t>カンレン</t>
    </rPh>
    <rPh sb="9" eb="10">
      <t>ギョウ</t>
    </rPh>
    <rPh sb="12" eb="15">
      <t>ゴラクギョウ</t>
    </rPh>
    <phoneticPr fontId="5"/>
  </si>
  <si>
    <t>医療、福祉</t>
    <rPh sb="0" eb="2">
      <t>イリョウ</t>
    </rPh>
    <rPh sb="3" eb="5">
      <t>フクシ</t>
    </rPh>
    <phoneticPr fontId="5"/>
  </si>
  <si>
    <t>サービス業</t>
    <rPh sb="4" eb="5">
      <t>ギョウ</t>
    </rPh>
    <phoneticPr fontId="5"/>
  </si>
  <si>
    <t>不動産業、物品賃貸業</t>
    <rPh sb="0" eb="3">
      <t>フドウサン</t>
    </rPh>
    <rPh sb="3" eb="4">
      <t>ギョウ</t>
    </rPh>
    <rPh sb="5" eb="7">
      <t>ブッピン</t>
    </rPh>
    <rPh sb="7" eb="10">
      <t>チンタイギョウ</t>
    </rPh>
    <phoneticPr fontId="5"/>
  </si>
  <si>
    <t>教育、学習支援業</t>
    <rPh sb="0" eb="2">
      <t>キョウイク</t>
    </rPh>
    <rPh sb="3" eb="5">
      <t>ガクシュウ</t>
    </rPh>
    <rPh sb="5" eb="7">
      <t>シエン</t>
    </rPh>
    <rPh sb="7" eb="8">
      <t>ギョウ</t>
    </rPh>
    <phoneticPr fontId="5"/>
  </si>
  <si>
    <t>学術研究、
専門・技術ｻｰﾋﾞｽ業</t>
    <rPh sb="0" eb="2">
      <t>ガクジュツ</t>
    </rPh>
    <rPh sb="2" eb="4">
      <t>ケンキュウ</t>
    </rPh>
    <rPh sb="6" eb="8">
      <t>センモン</t>
    </rPh>
    <rPh sb="9" eb="11">
      <t>ギジュツ</t>
    </rPh>
    <rPh sb="16" eb="17">
      <t>ギョウ</t>
    </rPh>
    <phoneticPr fontId="5"/>
  </si>
  <si>
    <t>運輸業、郵便業</t>
    <rPh sb="0" eb="3">
      <t>ウンユギョウ</t>
    </rPh>
    <rPh sb="4" eb="6">
      <t>ユウビン</t>
    </rPh>
    <rPh sb="6" eb="7">
      <t>ギョウ</t>
    </rPh>
    <phoneticPr fontId="5"/>
  </si>
  <si>
    <t>金融業、保険業</t>
    <rPh sb="0" eb="2">
      <t>キンユウ</t>
    </rPh>
    <rPh sb="4" eb="7">
      <t>ホケンギョウ</t>
    </rPh>
    <phoneticPr fontId="5"/>
  </si>
  <si>
    <t>その他</t>
    <rPh sb="2" eb="3">
      <t>タ</t>
    </rPh>
    <phoneticPr fontId="5"/>
  </si>
  <si>
    <t>情報通信業</t>
  </si>
  <si>
    <t>公務</t>
    <rPh sb="0" eb="2">
      <t>コウム</t>
    </rPh>
    <phoneticPr fontId="5"/>
  </si>
  <si>
    <t>-</t>
    <phoneticPr fontId="5"/>
  </si>
  <si>
    <t>３２　産業大分類別事業所数</t>
    <rPh sb="3" eb="6">
      <t>サンギョウダイ</t>
    </rPh>
    <rPh sb="6" eb="8">
      <t>ブンルイ</t>
    </rPh>
    <rPh sb="8" eb="9">
      <t>ベツ</t>
    </rPh>
    <rPh sb="9" eb="12">
      <t>ジギョウショ</t>
    </rPh>
    <rPh sb="12" eb="13">
      <t>スウ</t>
    </rPh>
    <phoneticPr fontId="5"/>
  </si>
  <si>
    <t>産業大分類</t>
    <rPh sb="0" eb="3">
      <t>サンギョウダイ</t>
    </rPh>
    <rPh sb="3" eb="5">
      <t>ブンルイ</t>
    </rPh>
    <phoneticPr fontId="5"/>
  </si>
  <si>
    <t>総　　　数</t>
    <rPh sb="0" eb="1">
      <t>フサ</t>
    </rPh>
    <rPh sb="4" eb="5">
      <t>カズ</t>
    </rPh>
    <phoneticPr fontId="5"/>
  </si>
  <si>
    <t>民　　　　　　　　営</t>
    <rPh sb="0" eb="1">
      <t>タミ</t>
    </rPh>
    <rPh sb="9" eb="10">
      <t>エイ</t>
    </rPh>
    <phoneticPr fontId="5"/>
  </si>
  <si>
    <t>従業者数</t>
    <rPh sb="0" eb="1">
      <t>ジュウ</t>
    </rPh>
    <rPh sb="1" eb="4">
      <t>ギョウシャスウ</t>
    </rPh>
    <phoneticPr fontId="5"/>
  </si>
  <si>
    <t>１～４人</t>
    <rPh sb="3" eb="4">
      <t>ニン</t>
    </rPh>
    <phoneticPr fontId="5"/>
  </si>
  <si>
    <t>５～９人</t>
    <phoneticPr fontId="5"/>
  </si>
  <si>
    <t>平成２１年（7.1）</t>
    <rPh sb="0" eb="2">
      <t>ヘイセイ</t>
    </rPh>
    <rPh sb="4" eb="5">
      <t>ネン</t>
    </rPh>
    <phoneticPr fontId="5"/>
  </si>
  <si>
    <t>総数</t>
    <rPh sb="0" eb="2">
      <t>ソウスウ</t>
    </rPh>
    <phoneticPr fontId="5"/>
  </si>
  <si>
    <t>農林漁業</t>
    <rPh sb="0" eb="2">
      <t>ノウリン</t>
    </rPh>
    <rPh sb="2" eb="4">
      <t>ギョギョウ</t>
    </rPh>
    <phoneticPr fontId="41"/>
  </si>
  <si>
    <t>鉱業、採石業、
砂利採取業</t>
  </si>
  <si>
    <t>建設業</t>
  </si>
  <si>
    <t>製造業</t>
  </si>
  <si>
    <t>電気・ガス・熱供給・
水道業</t>
    <rPh sb="0" eb="2">
      <t>デンキ</t>
    </rPh>
    <rPh sb="6" eb="7">
      <t>ネツ</t>
    </rPh>
    <rPh sb="7" eb="9">
      <t>キョウキュウ</t>
    </rPh>
    <rPh sb="11" eb="14">
      <t>スイドウギョウ</t>
    </rPh>
    <phoneticPr fontId="5"/>
  </si>
  <si>
    <t>情報通信業</t>
    <rPh sb="0" eb="2">
      <t>ジョウホウ</t>
    </rPh>
    <rPh sb="2" eb="4">
      <t>ツウシン</t>
    </rPh>
    <rPh sb="4" eb="5">
      <t>ギョウ</t>
    </rPh>
    <phoneticPr fontId="5"/>
  </si>
  <si>
    <t>運輸業、郵便業</t>
  </si>
  <si>
    <t>卸売業、小売業</t>
  </si>
  <si>
    <t>金融業、保険業</t>
  </si>
  <si>
    <t>不動産業、物品賃貸業</t>
  </si>
  <si>
    <t>学術研究、専門・
技術サービス業</t>
    <phoneticPr fontId="5"/>
  </si>
  <si>
    <t>宿泊業、飲食サービス業</t>
  </si>
  <si>
    <t>生活関連サービス
業、娯楽業</t>
    <phoneticPr fontId="5"/>
  </si>
  <si>
    <t>教育、学習支援業</t>
  </si>
  <si>
    <t>医療、福祉</t>
  </si>
  <si>
    <t>複合サービス事業</t>
  </si>
  <si>
    <t>サービス業（他に分類されないもの）</t>
  </si>
  <si>
    <t>公務</t>
  </si>
  <si>
    <t>平成２４年（2.1）</t>
    <rPh sb="0" eb="2">
      <t>ヘイセイ</t>
    </rPh>
    <rPh sb="4" eb="5">
      <t>ネン</t>
    </rPh>
    <phoneticPr fontId="5"/>
  </si>
  <si>
    <t>…</t>
  </si>
  <si>
    <t>及び従業者数</t>
    <rPh sb="0" eb="1">
      <t>オヨ</t>
    </rPh>
    <rPh sb="2" eb="3">
      <t>ジュウ</t>
    </rPh>
    <rPh sb="3" eb="6">
      <t>ギョウシャスウ</t>
    </rPh>
    <phoneticPr fontId="5"/>
  </si>
  <si>
    <t>国・公共企業体</t>
    <rPh sb="0" eb="1">
      <t>クニ</t>
    </rPh>
    <rPh sb="2" eb="4">
      <t>コウキョウ</t>
    </rPh>
    <rPh sb="4" eb="7">
      <t>キギョウタイ</t>
    </rPh>
    <phoneticPr fontId="5"/>
  </si>
  <si>
    <t>１０～１９人</t>
    <rPh sb="5" eb="6">
      <t>ニン</t>
    </rPh>
    <phoneticPr fontId="5"/>
  </si>
  <si>
    <t>２０～２９人</t>
    <rPh sb="5" eb="6">
      <t>ニン</t>
    </rPh>
    <phoneticPr fontId="5"/>
  </si>
  <si>
    <t>３０人以上</t>
    <rPh sb="2" eb="5">
      <t>ニンイジョウ</t>
    </rPh>
    <phoneticPr fontId="5"/>
  </si>
  <si>
    <t>出向・派遣従業者のみ</t>
    <rPh sb="0" eb="2">
      <t>シュッコウ</t>
    </rPh>
    <rPh sb="3" eb="5">
      <t>ハケン</t>
    </rPh>
    <rPh sb="5" eb="8">
      <t>ジュウギョウシャ</t>
    </rPh>
    <phoneticPr fontId="5"/>
  </si>
  <si>
    <t>地方公共団体</t>
    <rPh sb="0" eb="2">
      <t>チホウ</t>
    </rPh>
    <rPh sb="2" eb="4">
      <t>コウキョウ</t>
    </rPh>
    <rPh sb="4" eb="6">
      <t>ダンタイ</t>
    </rPh>
    <phoneticPr fontId="5"/>
  </si>
  <si>
    <t>（つづき）</t>
    <phoneticPr fontId="5"/>
  </si>
  <si>
    <t>平成26年（7.1）</t>
    <rPh sb="0" eb="2">
      <t>ヘイセイ</t>
    </rPh>
    <rPh sb="4" eb="5">
      <t>ネン</t>
    </rPh>
    <phoneticPr fontId="5"/>
  </si>
  <si>
    <t>公務（他に分類されるものを除く）</t>
    <rPh sb="0" eb="2">
      <t>コウム</t>
    </rPh>
    <rPh sb="3" eb="4">
      <t>タ</t>
    </rPh>
    <rPh sb="5" eb="7">
      <t>ブンルイ</t>
    </rPh>
    <rPh sb="13" eb="14">
      <t>ノゾ</t>
    </rPh>
    <phoneticPr fontId="5"/>
  </si>
  <si>
    <t>平成28年（6.1）</t>
    <rPh sb="0" eb="2">
      <t>ヘイセイ</t>
    </rPh>
    <rPh sb="4" eb="5">
      <t>ネン</t>
    </rPh>
    <phoneticPr fontId="5"/>
  </si>
  <si>
    <t>（単位：事業所、人）</t>
    <rPh sb="1" eb="3">
      <t>タンイ</t>
    </rPh>
    <rPh sb="4" eb="7">
      <t>ジギョウショ</t>
    </rPh>
    <rPh sb="8" eb="9">
      <t>ニン</t>
    </rPh>
    <phoneticPr fontId="5"/>
  </si>
  <si>
    <t>※平成21年は事業所数及び従業者数に</t>
    <rPh sb="1" eb="3">
      <t>ヘイセイ</t>
    </rPh>
    <rPh sb="5" eb="6">
      <t>ネン</t>
    </rPh>
    <rPh sb="7" eb="9">
      <t>ジギョウ</t>
    </rPh>
    <rPh sb="9" eb="10">
      <t>ショ</t>
    </rPh>
    <rPh sb="10" eb="11">
      <t>スウ</t>
    </rPh>
    <rPh sb="11" eb="12">
      <t>オヨ</t>
    </rPh>
    <rPh sb="13" eb="16">
      <t>ジュウギョウシャ</t>
    </rPh>
    <phoneticPr fontId="5"/>
  </si>
  <si>
    <t>資料：平成21･26年は「経済センサス－基礎調査」</t>
    <rPh sb="0" eb="2">
      <t>シリョウ</t>
    </rPh>
    <rPh sb="3" eb="5">
      <t>ヘイセイ</t>
    </rPh>
    <rPh sb="10" eb="11">
      <t>ネン</t>
    </rPh>
    <rPh sb="13" eb="15">
      <t>ケイザイ</t>
    </rPh>
    <rPh sb="20" eb="22">
      <t>キソ</t>
    </rPh>
    <rPh sb="22" eb="24">
      <t>チョウサ</t>
    </rPh>
    <phoneticPr fontId="5"/>
  </si>
  <si>
    <t>平成24・28年は「経済センサス-活動調査」</t>
  </si>
  <si>
    <t>３３　大字別、産業大分類別</t>
    <rPh sb="3" eb="5">
      <t>オオアザ</t>
    </rPh>
    <rPh sb="5" eb="6">
      <t>ベツ</t>
    </rPh>
    <rPh sb="7" eb="9">
      <t>サンギョウ</t>
    </rPh>
    <rPh sb="9" eb="12">
      <t>ダイブンルイ</t>
    </rPh>
    <rPh sb="12" eb="13">
      <t>ベツ</t>
    </rPh>
    <phoneticPr fontId="40"/>
  </si>
  <si>
    <t>大　　字</t>
    <rPh sb="0" eb="1">
      <t>ダイ</t>
    </rPh>
    <rPh sb="3" eb="4">
      <t>ジ</t>
    </rPh>
    <phoneticPr fontId="40"/>
  </si>
  <si>
    <t>事業
所数</t>
    <rPh sb="0" eb="1">
      <t>コト</t>
    </rPh>
    <rPh sb="1" eb="2">
      <t>ギョウ</t>
    </rPh>
    <rPh sb="3" eb="4">
      <t>トコロ</t>
    </rPh>
    <rPh sb="4" eb="5">
      <t>スウ</t>
    </rPh>
    <phoneticPr fontId="40"/>
  </si>
  <si>
    <t>従　業　者　数</t>
    <rPh sb="0" eb="1">
      <t>ジュウ</t>
    </rPh>
    <rPh sb="2" eb="3">
      <t>ギョウ</t>
    </rPh>
    <rPh sb="4" eb="5">
      <t>シャ</t>
    </rPh>
    <rPh sb="6" eb="7">
      <t>スウ</t>
    </rPh>
    <phoneticPr fontId="40"/>
  </si>
  <si>
    <t>農林漁業</t>
    <rPh sb="0" eb="1">
      <t>ノウ</t>
    </rPh>
    <rPh sb="1" eb="2">
      <t>ハヤシ</t>
    </rPh>
    <rPh sb="2" eb="3">
      <t>ギョ</t>
    </rPh>
    <rPh sb="3" eb="4">
      <t>ギョウ</t>
    </rPh>
    <phoneticPr fontId="40"/>
  </si>
  <si>
    <t>建　設　業</t>
    <rPh sb="0" eb="1">
      <t>タツル</t>
    </rPh>
    <rPh sb="2" eb="3">
      <t>セツ</t>
    </rPh>
    <rPh sb="4" eb="5">
      <t>ギョウ</t>
    </rPh>
    <phoneticPr fontId="40"/>
  </si>
  <si>
    <t>製　造　業</t>
    <rPh sb="0" eb="1">
      <t>セイ</t>
    </rPh>
    <rPh sb="2" eb="3">
      <t>ヅクリ</t>
    </rPh>
    <rPh sb="4" eb="5">
      <t>ギョウ</t>
    </rPh>
    <phoneticPr fontId="40"/>
  </si>
  <si>
    <t>電気・ガス・
熱供給・水道業</t>
    <rPh sb="0" eb="2">
      <t>デンキ</t>
    </rPh>
    <rPh sb="7" eb="8">
      <t>ネツ</t>
    </rPh>
    <rPh sb="8" eb="10">
      <t>キョウキュウ</t>
    </rPh>
    <rPh sb="11" eb="14">
      <t>スイドウギョウ</t>
    </rPh>
    <phoneticPr fontId="40"/>
  </si>
  <si>
    <t>情報通信業</t>
    <rPh sb="0" eb="2">
      <t>ジョウホウ</t>
    </rPh>
    <rPh sb="2" eb="5">
      <t>ツウシンギョウ</t>
    </rPh>
    <phoneticPr fontId="40"/>
  </si>
  <si>
    <t>運輸業、
郵便業</t>
    <rPh sb="0" eb="3">
      <t>ウンユギョウ</t>
    </rPh>
    <rPh sb="5" eb="7">
      <t>ユウビン</t>
    </rPh>
    <rPh sb="7" eb="8">
      <t>ギョウ</t>
    </rPh>
    <phoneticPr fontId="40"/>
  </si>
  <si>
    <t>総数</t>
    <rPh sb="0" eb="2">
      <t>ソウスウ</t>
    </rPh>
    <phoneticPr fontId="40"/>
  </si>
  <si>
    <t>男</t>
    <rPh sb="0" eb="1">
      <t>オトコ</t>
    </rPh>
    <phoneticPr fontId="40"/>
  </si>
  <si>
    <t>女</t>
    <rPh sb="0" eb="1">
      <t>オンナ</t>
    </rPh>
    <phoneticPr fontId="40"/>
  </si>
  <si>
    <t>事業
所数</t>
    <rPh sb="0" eb="2">
      <t>ジギョウ</t>
    </rPh>
    <rPh sb="3" eb="4">
      <t>トコロ</t>
    </rPh>
    <rPh sb="4" eb="5">
      <t>スウ</t>
    </rPh>
    <phoneticPr fontId="40"/>
  </si>
  <si>
    <t>従業
者数</t>
    <rPh sb="0" eb="1">
      <t>ジュウ</t>
    </rPh>
    <rPh sb="1" eb="2">
      <t>ギョウ</t>
    </rPh>
    <rPh sb="3" eb="4">
      <t>モノ</t>
    </rPh>
    <rPh sb="4" eb="5">
      <t>カズ</t>
    </rPh>
    <phoneticPr fontId="40"/>
  </si>
  <si>
    <t>飯能</t>
    <rPh sb="0" eb="2">
      <t>ハンノウ</t>
    </rPh>
    <phoneticPr fontId="40"/>
  </si>
  <si>
    <t>-</t>
    <phoneticPr fontId="40"/>
  </si>
  <si>
    <t xml:space="preserve"> 1</t>
    <phoneticPr fontId="40"/>
  </si>
  <si>
    <t>山手町　　　　　　　　　　　　　　　　　　　　　　　　　　　</t>
    <phoneticPr fontId="5"/>
  </si>
  <si>
    <t xml:space="preserve"> 2</t>
    <phoneticPr fontId="40"/>
  </si>
  <si>
    <t>本町　　　　　　　　　　　　　　　　　　　　　　　　　　　　</t>
    <phoneticPr fontId="5"/>
  </si>
  <si>
    <t xml:space="preserve"> 3</t>
    <phoneticPr fontId="40"/>
  </si>
  <si>
    <t>八幡町　　　　　　　　　　　　　　　　　　　　　　　　　　　</t>
    <phoneticPr fontId="5"/>
  </si>
  <si>
    <t xml:space="preserve"> 4</t>
    <phoneticPr fontId="40"/>
  </si>
  <si>
    <t>新町　　　　　　　　　　　　　　　　　　　　　　　　　　　　</t>
    <phoneticPr fontId="5"/>
  </si>
  <si>
    <t xml:space="preserve"> 5</t>
    <phoneticPr fontId="40"/>
  </si>
  <si>
    <t>東町　　　　　　　　　　　　　　　　　　　　　　　　　　　　</t>
    <phoneticPr fontId="5"/>
  </si>
  <si>
    <t xml:space="preserve"> 6</t>
    <phoneticPr fontId="40"/>
  </si>
  <si>
    <t>柳町　　　　　　　　　　　　　　　　　　　　　　　　　　　　</t>
    <phoneticPr fontId="5"/>
  </si>
  <si>
    <t xml:space="preserve"> 7</t>
    <phoneticPr fontId="40"/>
  </si>
  <si>
    <t>仲町　　　　　　　　　　　　　　　　　　　　　　　　　　　　</t>
    <phoneticPr fontId="5"/>
  </si>
  <si>
    <t xml:space="preserve"> 8</t>
    <phoneticPr fontId="40"/>
  </si>
  <si>
    <t>稲荷町　　　　　　　　　　　　　　　　　　　　　　　　　　　</t>
    <phoneticPr fontId="5"/>
  </si>
  <si>
    <t xml:space="preserve"> 9</t>
    <phoneticPr fontId="40"/>
  </si>
  <si>
    <t>南町　　　　　　　　　　　　　　　　　　　　　　　　　　　　</t>
    <phoneticPr fontId="5"/>
  </si>
  <si>
    <t>10</t>
    <phoneticPr fontId="40"/>
  </si>
  <si>
    <t>飯能　　　　　　　　　　　　　　　　　　　　　　　　　　</t>
    <phoneticPr fontId="5"/>
  </si>
  <si>
    <t>11</t>
    <phoneticPr fontId="40"/>
  </si>
  <si>
    <t>原町　　　　　　　　　　　　　　　　　　　　　　　　　　　　</t>
    <phoneticPr fontId="5"/>
  </si>
  <si>
    <t>12</t>
    <phoneticPr fontId="40"/>
  </si>
  <si>
    <t>久下　　　　　　　　　　　　　　　　　　　　　　　　　　</t>
    <phoneticPr fontId="5"/>
  </si>
  <si>
    <t>13</t>
    <phoneticPr fontId="40"/>
  </si>
  <si>
    <t>中山　　　　　　　　　　　　　　　　　　　　　　　　　　</t>
    <phoneticPr fontId="5"/>
  </si>
  <si>
    <t>14</t>
    <phoneticPr fontId="40"/>
  </si>
  <si>
    <t>久須美　　　　　　　　　　　　　　　　　　　　　　　　　</t>
    <phoneticPr fontId="5"/>
  </si>
  <si>
    <t>15</t>
    <phoneticPr fontId="40"/>
  </si>
  <si>
    <t>小瀬戸　　　　　　　　　　　　　　　　　　　　　　　　　</t>
    <phoneticPr fontId="5"/>
  </si>
  <si>
    <t>16</t>
    <phoneticPr fontId="40"/>
  </si>
  <si>
    <t>大河原　　　　　　　　　　　　　　　　　　　　　　　　　</t>
    <phoneticPr fontId="5"/>
  </si>
  <si>
    <t>17</t>
    <phoneticPr fontId="40"/>
  </si>
  <si>
    <t>小岩井　　　　　　　　　　　　　　　　　　　　　　　　　</t>
    <phoneticPr fontId="5"/>
  </si>
  <si>
    <t>18</t>
    <phoneticPr fontId="40"/>
  </si>
  <si>
    <t>永田　　　　　　　　　　　　　　　　　　　　　　　　　　</t>
    <phoneticPr fontId="5"/>
  </si>
  <si>
    <t>19</t>
    <phoneticPr fontId="40"/>
  </si>
  <si>
    <t>栄町　　　　　　　　　　　　　　　　　　　　　　　　　　　　</t>
    <phoneticPr fontId="5"/>
  </si>
  <si>
    <t>20</t>
    <phoneticPr fontId="40"/>
  </si>
  <si>
    <t>緑町　　　　　　　　　　　　　　　　　　　　　　　　　　　　</t>
    <phoneticPr fontId="5"/>
  </si>
  <si>
    <t>21</t>
    <phoneticPr fontId="40"/>
  </si>
  <si>
    <t>永田台１丁目</t>
    <rPh sb="0" eb="3">
      <t>ナガタダイ</t>
    </rPh>
    <rPh sb="4" eb="6">
      <t>チョウメ</t>
    </rPh>
    <phoneticPr fontId="40"/>
  </si>
  <si>
    <t>茜台２丁目</t>
    <rPh sb="0" eb="1">
      <t>アカネ</t>
    </rPh>
    <rPh sb="1" eb="2">
      <t>ダイ</t>
    </rPh>
    <rPh sb="3" eb="5">
      <t>チョウメ</t>
    </rPh>
    <phoneticPr fontId="40"/>
  </si>
  <si>
    <t>茜台３丁目</t>
    <rPh sb="0" eb="1">
      <t>アカネ</t>
    </rPh>
    <rPh sb="1" eb="2">
      <t>ダイ</t>
    </rPh>
    <rPh sb="3" eb="5">
      <t>チョウメ</t>
    </rPh>
    <phoneticPr fontId="40"/>
  </si>
  <si>
    <t>精明</t>
    <rPh sb="0" eb="1">
      <t>セイ</t>
    </rPh>
    <rPh sb="1" eb="2">
      <t>メイ</t>
    </rPh>
    <phoneticPr fontId="40"/>
  </si>
  <si>
    <t>24</t>
    <phoneticPr fontId="40"/>
  </si>
  <si>
    <t>下加治　　　　　　　　　　　　　　　　　　　　　　　　　</t>
    <phoneticPr fontId="5"/>
  </si>
  <si>
    <t>25</t>
    <phoneticPr fontId="40"/>
  </si>
  <si>
    <t>小久保　　　　　　　　　　　　　　　　　　　　　　　　　</t>
    <phoneticPr fontId="5"/>
  </si>
  <si>
    <t>26</t>
    <phoneticPr fontId="40"/>
  </si>
  <si>
    <t>宮沢　　　　　　　　　　　　　　　　　　　　　　　　　　</t>
    <phoneticPr fontId="5"/>
  </si>
  <si>
    <t>27</t>
    <phoneticPr fontId="40"/>
  </si>
  <si>
    <t>平松　　　　　　　　　　　　　　　　　　　　　　　　　　</t>
    <phoneticPr fontId="5"/>
  </si>
  <si>
    <t>※従業者数のうちの総数は、男女別の不詳を含む。</t>
    <rPh sb="1" eb="4">
      <t>ジュウギョウシャ</t>
    </rPh>
    <rPh sb="4" eb="5">
      <t>スウ</t>
    </rPh>
    <rPh sb="9" eb="11">
      <t>ソウスウ</t>
    </rPh>
    <rPh sb="13" eb="15">
      <t>ダンジョ</t>
    </rPh>
    <rPh sb="15" eb="16">
      <t>ベツ</t>
    </rPh>
    <rPh sb="17" eb="19">
      <t>フショウ</t>
    </rPh>
    <rPh sb="20" eb="21">
      <t>フク</t>
    </rPh>
    <phoneticPr fontId="40"/>
  </si>
  <si>
    <t>事業所数及び従業者数</t>
    <rPh sb="0" eb="3">
      <t>ジギョウショ</t>
    </rPh>
    <rPh sb="3" eb="4">
      <t>スウ</t>
    </rPh>
    <rPh sb="4" eb="5">
      <t>オヨ</t>
    </rPh>
    <rPh sb="6" eb="9">
      <t>ジュウギョウシャ</t>
    </rPh>
    <rPh sb="9" eb="10">
      <t>スウ</t>
    </rPh>
    <phoneticPr fontId="40"/>
  </si>
  <si>
    <t>平成２８年６月１日現在（単位：事業所、人）</t>
    <phoneticPr fontId="40"/>
  </si>
  <si>
    <t>卸売業、
小売業</t>
    <rPh sb="0" eb="3">
      <t>オロシウリギョウ</t>
    </rPh>
    <rPh sb="5" eb="8">
      <t>コウリギョウ</t>
    </rPh>
    <phoneticPr fontId="40"/>
  </si>
  <si>
    <t>金融業、
保険業</t>
    <rPh sb="0" eb="3">
      <t>キンユウギョウ</t>
    </rPh>
    <rPh sb="5" eb="7">
      <t>ホケン</t>
    </rPh>
    <rPh sb="7" eb="8">
      <t>ギョウ</t>
    </rPh>
    <phoneticPr fontId="40"/>
  </si>
  <si>
    <t>不動産業、
物品賃貸業</t>
    <rPh sb="0" eb="3">
      <t>フドウサン</t>
    </rPh>
    <rPh sb="3" eb="4">
      <t>ギョウ</t>
    </rPh>
    <rPh sb="6" eb="8">
      <t>ブッピン</t>
    </rPh>
    <rPh sb="8" eb="11">
      <t>チンタイギョウ</t>
    </rPh>
    <phoneticPr fontId="40"/>
  </si>
  <si>
    <t>学術研究、
専門・技術サービス業</t>
    <rPh sb="0" eb="2">
      <t>ガクジュツ</t>
    </rPh>
    <rPh sb="2" eb="4">
      <t>ケンキュウ</t>
    </rPh>
    <rPh sb="6" eb="8">
      <t>センモン</t>
    </rPh>
    <phoneticPr fontId="40"/>
  </si>
  <si>
    <t>宿泊業、
飲食サービス業</t>
    <rPh sb="0" eb="2">
      <t>シュクハク</t>
    </rPh>
    <rPh sb="2" eb="3">
      <t>ギョウ</t>
    </rPh>
    <rPh sb="5" eb="7">
      <t>インショク</t>
    </rPh>
    <rPh sb="11" eb="12">
      <t>ギョウ</t>
    </rPh>
    <phoneticPr fontId="40"/>
  </si>
  <si>
    <t>教育、学習支援業　</t>
    <rPh sb="0" eb="2">
      <t>キョウイク</t>
    </rPh>
    <rPh sb="3" eb="5">
      <t>ガクシュウ</t>
    </rPh>
    <rPh sb="5" eb="7">
      <t>シエン</t>
    </rPh>
    <rPh sb="7" eb="8">
      <t>ギョウ</t>
    </rPh>
    <phoneticPr fontId="40"/>
  </si>
  <si>
    <t>医療、福祉</t>
    <phoneticPr fontId="40"/>
  </si>
  <si>
    <t>サービス業（他に分類されないもの）</t>
    <phoneticPr fontId="40"/>
  </si>
  <si>
    <t>公務（他に分類されるものを除く）</t>
    <rPh sb="0" eb="2">
      <t>コウム</t>
    </rPh>
    <phoneticPr fontId="40"/>
  </si>
  <si>
    <t>22</t>
    <phoneticPr fontId="40"/>
  </si>
  <si>
    <t>23</t>
    <phoneticPr fontId="40"/>
  </si>
  <si>
    <t>28</t>
    <phoneticPr fontId="40"/>
  </si>
  <si>
    <t>川崎　　　　　　　　　　　　　　　　　　　　　　　　　　</t>
    <phoneticPr fontId="5"/>
  </si>
  <si>
    <t>29</t>
    <phoneticPr fontId="40"/>
  </si>
  <si>
    <t>下川崎　　　　　　　　　　　　　　　　　　　　　　　　　</t>
    <phoneticPr fontId="5"/>
  </si>
  <si>
    <t>30</t>
    <phoneticPr fontId="40"/>
  </si>
  <si>
    <t>新光　　　　　　　　　　　　　　　　　　　　　　　　　　</t>
    <phoneticPr fontId="5"/>
  </si>
  <si>
    <t>31</t>
    <phoneticPr fontId="40"/>
  </si>
  <si>
    <t>芦苅場　　　　　　　　　　　　　　　　　　　　　　　　　</t>
    <phoneticPr fontId="5"/>
  </si>
  <si>
    <t>32</t>
    <phoneticPr fontId="40"/>
  </si>
  <si>
    <t>双柳　　　　　　　　　　　　　　　　　　　　　　　　　　</t>
    <phoneticPr fontId="5"/>
  </si>
  <si>
    <t>33</t>
    <phoneticPr fontId="40"/>
  </si>
  <si>
    <t>青木　　　　　　　　　　　　　　　　　　　　　　　　　　</t>
    <phoneticPr fontId="5"/>
  </si>
  <si>
    <t>34</t>
    <phoneticPr fontId="40"/>
  </si>
  <si>
    <t>中居　　　　　　　　　　　　　　　　　　　　　　　　　　</t>
    <phoneticPr fontId="5"/>
  </si>
  <si>
    <t>加治</t>
    <rPh sb="0" eb="2">
      <t>カジ</t>
    </rPh>
    <phoneticPr fontId="40"/>
  </si>
  <si>
    <t>35</t>
    <phoneticPr fontId="40"/>
  </si>
  <si>
    <t>岩沢　　　　　　　　　　　　　　　　　　　　　　　　　　</t>
    <phoneticPr fontId="5"/>
  </si>
  <si>
    <t>36</t>
    <phoneticPr fontId="40"/>
  </si>
  <si>
    <t>笠縫　　　　　　　　　　　　　　　　　　　　　　　　　　</t>
    <phoneticPr fontId="5"/>
  </si>
  <si>
    <t>川寺　　　　　　　　　　　　　　　　　　　　　　　　　　</t>
    <phoneticPr fontId="5"/>
  </si>
  <si>
    <t>阿須　　　　　　　　　　　　　　　　　　　　　　　　　　</t>
    <phoneticPr fontId="5"/>
  </si>
  <si>
    <t>落合　　　　　　　　　　　　　　　　　　　　　　　　　　</t>
    <phoneticPr fontId="5"/>
  </si>
  <si>
    <t>40</t>
  </si>
  <si>
    <t>前ヶ貫　　　　　　　　　　　　　　　　　　　　　　　　　</t>
    <phoneticPr fontId="5"/>
  </si>
  <si>
    <t>矢颪　　　　　　　　　　　　　　　　　　　　　　　　　　</t>
    <phoneticPr fontId="5"/>
  </si>
  <si>
    <t>征矢町　　　　　　　　　　　　　　　　　　　　　　　　　　　</t>
  </si>
  <si>
    <t>美杉台</t>
    <rPh sb="0" eb="1">
      <t>ミ</t>
    </rPh>
    <rPh sb="1" eb="2">
      <t>スギ</t>
    </rPh>
    <rPh sb="2" eb="3">
      <t>ダイ</t>
    </rPh>
    <phoneticPr fontId="40"/>
  </si>
  <si>
    <t>43</t>
    <phoneticPr fontId="40"/>
  </si>
  <si>
    <t>美杉台１丁目　　　　　　　　　　　　　　　　　　　　　　　　</t>
    <phoneticPr fontId="5"/>
  </si>
  <si>
    <t>44</t>
    <phoneticPr fontId="40"/>
  </si>
  <si>
    <t>美杉台２丁目　　　　　　　　　　　　　　　　　　　　　　　　</t>
    <phoneticPr fontId="5"/>
  </si>
  <si>
    <t>45</t>
    <phoneticPr fontId="40"/>
  </si>
  <si>
    <t>美杉台３丁目　　　　　　　　　　　　　　　　　　　　　　　　</t>
    <phoneticPr fontId="5"/>
  </si>
  <si>
    <t>46</t>
    <phoneticPr fontId="40"/>
  </si>
  <si>
    <t>美杉台４丁目　　　　　　　　　　　　　　　　　　　　　　　　</t>
    <phoneticPr fontId="5"/>
  </si>
  <si>
    <t>47</t>
    <phoneticPr fontId="40"/>
  </si>
  <si>
    <t>美杉台５丁目　　　　　　　　　　　　　　　　　　　　　　　　</t>
    <phoneticPr fontId="5"/>
  </si>
  <si>
    <t>美杉台６丁目　　　　　　　　　　　　　　　　　　　　　　　　</t>
  </si>
  <si>
    <t>美杉台７丁目　　　　　　　　　　　　　　　　　　　　　　　　</t>
  </si>
  <si>
    <t>南高麗</t>
    <rPh sb="0" eb="1">
      <t>ミナミ</t>
    </rPh>
    <rPh sb="1" eb="3">
      <t>コウライ</t>
    </rPh>
    <phoneticPr fontId="40"/>
  </si>
  <si>
    <t>50</t>
    <phoneticPr fontId="40"/>
  </si>
  <si>
    <t>岩渕　　　　　　　　　　　　　　　　　　　　　　　　　　</t>
    <phoneticPr fontId="5"/>
  </si>
  <si>
    <t>51</t>
    <phoneticPr fontId="40"/>
  </si>
  <si>
    <t>下畑　　　　　　　　　　　　　　　　　　　　　　　　　　</t>
    <phoneticPr fontId="5"/>
  </si>
  <si>
    <t>上畑　　　　　　　　　　　　　　　　　　　　　　　　　　</t>
    <phoneticPr fontId="5"/>
  </si>
  <si>
    <t>苅生　　　　　　　　　　　　　　　　　　　　　　　　　　</t>
    <phoneticPr fontId="5"/>
  </si>
  <si>
    <t>45</t>
  </si>
  <si>
    <t>…</t>
    <phoneticPr fontId="40"/>
  </si>
  <si>
    <t>下直竹　　　　　　　　　　　　　　　　　　　　　　　　　</t>
    <phoneticPr fontId="5"/>
  </si>
  <si>
    <t>上直竹下分　　　　　　　　　　　　　　　　　　　　　　　</t>
    <phoneticPr fontId="5"/>
  </si>
  <si>
    <t>上直竹上分　　　　　　　　　　　　　　　　　　　　　　　</t>
    <rPh sb="3" eb="4">
      <t>ウエ</t>
    </rPh>
    <phoneticPr fontId="5"/>
  </si>
  <si>
    <t>吾野</t>
    <rPh sb="0" eb="2">
      <t>アガノ</t>
    </rPh>
    <phoneticPr fontId="40"/>
  </si>
  <si>
    <t>57</t>
    <phoneticPr fontId="40"/>
  </si>
  <si>
    <t>坂石町分　　　　　　　　　　　　　　　　　　　　　　　　</t>
    <phoneticPr fontId="5"/>
  </si>
  <si>
    <t>58</t>
    <phoneticPr fontId="40"/>
  </si>
  <si>
    <t>坂石　　　　　　　　　　　　　　　　　　　　　　　　　　</t>
    <phoneticPr fontId="5"/>
  </si>
  <si>
    <t>吾野　　　　　　　　　　　　　　　　　　　　　　　　　　</t>
    <phoneticPr fontId="5"/>
  </si>
  <si>
    <t>坂元　　　　　　　　　　　　　　　　　　　　　　　　　　</t>
    <phoneticPr fontId="5"/>
  </si>
  <si>
    <t>北川　　　　　　　　　　　　　　　　　　　　　　　　　　</t>
    <phoneticPr fontId="5"/>
  </si>
  <si>
    <t>南川　　　　　　　　　　　　　　　　　　　　　　　　　　</t>
    <phoneticPr fontId="5"/>
  </si>
  <si>
    <t>東吾野</t>
    <rPh sb="0" eb="3">
      <t>ヒガシアガノ</t>
    </rPh>
    <phoneticPr fontId="40"/>
  </si>
  <si>
    <t>63</t>
    <phoneticPr fontId="40"/>
  </si>
  <si>
    <t>白子　　　　　　　　　　　　　　　　　　　　　　　　　　</t>
    <phoneticPr fontId="5"/>
  </si>
  <si>
    <t>64</t>
    <phoneticPr fontId="40"/>
  </si>
  <si>
    <t>平戸　　　　　　　　　　　　　　　　　　　　　　　　　　</t>
    <phoneticPr fontId="5"/>
  </si>
  <si>
    <t>65</t>
  </si>
  <si>
    <t>虎秀　　　　　　　　　　　　　　　　　　　　　　　　　　</t>
    <phoneticPr fontId="5"/>
  </si>
  <si>
    <t>井上　　　　　　　　　　　　　　　　　　　　　　　　　　</t>
    <phoneticPr fontId="5"/>
  </si>
  <si>
    <t>長沢　　　　　　　　　　　　　　　　　　　　　　　　　　</t>
    <phoneticPr fontId="5"/>
  </si>
  <si>
    <t>原市場</t>
    <rPh sb="0" eb="3">
      <t>ハライチバ</t>
    </rPh>
    <phoneticPr fontId="40"/>
  </si>
  <si>
    <t>68</t>
    <phoneticPr fontId="40"/>
  </si>
  <si>
    <t>原市場　　　　　　　　　　　　　　　　　　　　　　　　　</t>
    <phoneticPr fontId="5"/>
  </si>
  <si>
    <t>69</t>
    <phoneticPr fontId="40"/>
  </si>
  <si>
    <t>下赤工　　　　　　　　　　　　　　　　　　　　　　　　　</t>
    <phoneticPr fontId="5"/>
  </si>
  <si>
    <t>70</t>
  </si>
  <si>
    <t>上赤工　　　　　　　　　　　　　　　　　　　　　　　　　</t>
    <phoneticPr fontId="5"/>
  </si>
  <si>
    <t>赤沢　　　　　　　　　　　　　　　　　　　　　　　　　　</t>
    <phoneticPr fontId="5"/>
  </si>
  <si>
    <t>唐竹　　　　　　　　　　　　　　　　　　　　　　　　　　</t>
    <phoneticPr fontId="5"/>
  </si>
  <si>
    <t>中藤下郷　　　　　　　　　　　　　　　　　　　　　　　　</t>
    <phoneticPr fontId="5"/>
  </si>
  <si>
    <t>中藤中郷　　　　　　　　　　　　　　　　　　　　　　　　</t>
    <phoneticPr fontId="5"/>
  </si>
  <si>
    <t>中藤上郷　　　　　　　　　　　　　　　　　　　　　　　　</t>
    <phoneticPr fontId="5"/>
  </si>
  <si>
    <t>南　　　　　　　　　　　　　　　　　　　　　　　　　　　</t>
    <phoneticPr fontId="5"/>
  </si>
  <si>
    <t>名栗</t>
    <phoneticPr fontId="40"/>
  </si>
  <si>
    <t>77</t>
    <phoneticPr fontId="40"/>
  </si>
  <si>
    <t>下名栗　　　　　　　　　　　　　　　　　　　　　　　　　</t>
    <phoneticPr fontId="40"/>
  </si>
  <si>
    <t>78</t>
    <phoneticPr fontId="40"/>
  </si>
  <si>
    <t>上名栗　　　　　　　　　　　　　　　　　　　　　　　　　</t>
    <rPh sb="0" eb="1">
      <t>カミ</t>
    </rPh>
    <phoneticPr fontId="40"/>
  </si>
  <si>
    <t>65</t>
    <phoneticPr fontId="40"/>
  </si>
  <si>
    <t>66</t>
    <phoneticPr fontId="40"/>
  </si>
  <si>
    <t>67</t>
    <phoneticPr fontId="40"/>
  </si>
  <si>
    <t>資料：平成２８年経済センサス－活動調査</t>
    <rPh sb="3" eb="5">
      <t>ヘイセイ</t>
    </rPh>
    <rPh sb="7" eb="8">
      <t>ネン</t>
    </rPh>
    <rPh sb="15" eb="17">
      <t>カツドウ</t>
    </rPh>
    <rPh sb="17" eb="19">
      <t>チョウサ</t>
    </rPh>
    <phoneticPr fontId="40"/>
  </si>
  <si>
    <t>３４　県内各市事業所数及び従業者数の推移</t>
    <rPh sb="3" eb="5">
      <t>ケンナイ</t>
    </rPh>
    <rPh sb="5" eb="7">
      <t>カクシ</t>
    </rPh>
    <rPh sb="7" eb="10">
      <t>ジギョウショ</t>
    </rPh>
    <rPh sb="10" eb="11">
      <t>スウ</t>
    </rPh>
    <rPh sb="11" eb="12">
      <t>オヨ</t>
    </rPh>
    <rPh sb="13" eb="14">
      <t>ジュウ</t>
    </rPh>
    <rPh sb="14" eb="17">
      <t>ギョウシャスウ</t>
    </rPh>
    <rPh sb="18" eb="20">
      <t>スイイ</t>
    </rPh>
    <phoneticPr fontId="5"/>
  </si>
  <si>
    <t>市　　名</t>
    <rPh sb="0" eb="1">
      <t>シ</t>
    </rPh>
    <rPh sb="3" eb="4">
      <t>メイ</t>
    </rPh>
    <phoneticPr fontId="5"/>
  </si>
  <si>
    <t>事業所数（単位：事業所）</t>
    <rPh sb="0" eb="3">
      <t>ジギョウショ</t>
    </rPh>
    <rPh sb="3" eb="4">
      <t>スウ</t>
    </rPh>
    <rPh sb="5" eb="7">
      <t>タンイ</t>
    </rPh>
    <rPh sb="8" eb="11">
      <t>ジギョウショ</t>
    </rPh>
    <phoneticPr fontId="40"/>
  </si>
  <si>
    <t>従業者数（単位：人）</t>
    <rPh sb="0" eb="3">
      <t>ジュウギョウシャ</t>
    </rPh>
    <rPh sb="3" eb="4">
      <t>スウ</t>
    </rPh>
    <rPh sb="5" eb="7">
      <t>タンイ</t>
    </rPh>
    <rPh sb="8" eb="9">
      <t>ニン</t>
    </rPh>
    <phoneticPr fontId="40"/>
  </si>
  <si>
    <t>平成24年</t>
    <rPh sb="0" eb="2">
      <t>ヘイセイ</t>
    </rPh>
    <rPh sb="4" eb="5">
      <t>ネン</t>
    </rPh>
    <phoneticPr fontId="40"/>
  </si>
  <si>
    <t>平成26年</t>
    <rPh sb="0" eb="2">
      <t>ヘイセイ</t>
    </rPh>
    <rPh sb="4" eb="5">
      <t>ネン</t>
    </rPh>
    <phoneticPr fontId="40"/>
  </si>
  <si>
    <t>平成28年</t>
    <rPh sb="0" eb="2">
      <t>ヘイセイ</t>
    </rPh>
    <rPh sb="4" eb="5">
      <t>ネン</t>
    </rPh>
    <phoneticPr fontId="40"/>
  </si>
  <si>
    <t>埼　 玉　 県</t>
    <phoneticPr fontId="40"/>
  </si>
  <si>
    <t>市　　　部</t>
    <rPh sb="0" eb="1">
      <t>シ</t>
    </rPh>
    <rPh sb="4" eb="5">
      <t>ブ</t>
    </rPh>
    <phoneticPr fontId="5"/>
  </si>
  <si>
    <t>郡 　   部</t>
    <phoneticPr fontId="40"/>
  </si>
  <si>
    <t>さいたま市</t>
    <phoneticPr fontId="40"/>
  </si>
  <si>
    <t>川 　越 　市</t>
    <phoneticPr fontId="40"/>
  </si>
  <si>
    <t>熊 　谷 　市</t>
    <phoneticPr fontId="40"/>
  </si>
  <si>
    <t>川 　口 　市</t>
    <phoneticPr fontId="40"/>
  </si>
  <si>
    <t>行 　田 　市</t>
    <phoneticPr fontId="40"/>
  </si>
  <si>
    <t>秩 　父 　市</t>
    <phoneticPr fontId="40"/>
  </si>
  <si>
    <t>所 　沢   市</t>
    <phoneticPr fontId="40"/>
  </si>
  <si>
    <t>飯 　能 　市</t>
    <phoneticPr fontId="40"/>
  </si>
  <si>
    <t>加 　須 　市</t>
    <phoneticPr fontId="40"/>
  </si>
  <si>
    <t>本 　庄 　市</t>
    <phoneticPr fontId="40"/>
  </si>
  <si>
    <t>東 松 山　市</t>
    <phoneticPr fontId="40"/>
  </si>
  <si>
    <t>春 日 部　市</t>
    <phoneticPr fontId="40"/>
  </si>
  <si>
    <t>狭 　山 　市</t>
    <phoneticPr fontId="40"/>
  </si>
  <si>
    <t>羽 　生 　市</t>
    <phoneticPr fontId="40"/>
  </si>
  <si>
    <t>鴻 　巣 　市</t>
    <phoneticPr fontId="40"/>
  </si>
  <si>
    <t>深 　谷 　市</t>
    <phoneticPr fontId="40"/>
  </si>
  <si>
    <t>上 　尾 　市</t>
    <phoneticPr fontId="40"/>
  </si>
  <si>
    <t>草 　加 　市</t>
    <phoneticPr fontId="40"/>
  </si>
  <si>
    <t>越 　谷 　市</t>
    <phoneticPr fontId="40"/>
  </si>
  <si>
    <t>蕨　　　　市</t>
    <phoneticPr fontId="40"/>
  </si>
  <si>
    <t>戸 　田 　市</t>
    <phoneticPr fontId="40"/>
  </si>
  <si>
    <t>入 　間 　市</t>
    <phoneticPr fontId="40"/>
  </si>
  <si>
    <t>朝 　霞 　市</t>
    <phoneticPr fontId="40"/>
  </si>
  <si>
    <t>志 　木 　市</t>
    <phoneticPr fontId="40"/>
  </si>
  <si>
    <t>和 　光 　市</t>
    <phoneticPr fontId="40"/>
  </si>
  <si>
    <t>新 　座 　市</t>
    <phoneticPr fontId="40"/>
  </si>
  <si>
    <t>桶 　川 　市</t>
    <phoneticPr fontId="40"/>
  </si>
  <si>
    <t>久 　喜 　市</t>
    <phoneticPr fontId="40"/>
  </si>
  <si>
    <t>北 　本 　市</t>
    <phoneticPr fontId="40"/>
  </si>
  <si>
    <t>八 　潮 　市</t>
    <phoneticPr fontId="40"/>
  </si>
  <si>
    <t>富 士 見　市</t>
    <phoneticPr fontId="40"/>
  </si>
  <si>
    <t>三 　郷 　市</t>
    <phoneticPr fontId="40"/>
  </si>
  <si>
    <t>蓮 　田 　市</t>
    <phoneticPr fontId="40"/>
  </si>
  <si>
    <t>坂   戸 　市</t>
    <phoneticPr fontId="40"/>
  </si>
  <si>
    <t>幸 　手 　市</t>
    <phoneticPr fontId="40"/>
  </si>
  <si>
    <t>鶴 ヶ 島　市</t>
    <phoneticPr fontId="40"/>
  </si>
  <si>
    <t>日 　高 　市</t>
    <phoneticPr fontId="40"/>
  </si>
  <si>
    <t>吉 　川　 市</t>
    <phoneticPr fontId="40"/>
  </si>
  <si>
    <t>ふじみ野市</t>
    <rPh sb="3" eb="4">
      <t>ノ</t>
    </rPh>
    <rPh sb="4" eb="5">
      <t>シ</t>
    </rPh>
    <phoneticPr fontId="5"/>
  </si>
  <si>
    <t>白岡市</t>
    <rPh sb="0" eb="2">
      <t>シラオカ</t>
    </rPh>
    <rPh sb="2" eb="3">
      <t>シ</t>
    </rPh>
    <phoneticPr fontId="5"/>
  </si>
  <si>
    <t>４　農 林 業</t>
    <phoneticPr fontId="5"/>
  </si>
  <si>
    <t>樹園地</t>
    <rPh sb="0" eb="1">
      <t>キ</t>
    </rPh>
    <rPh sb="1" eb="3">
      <t>エンチ</t>
    </rPh>
    <rPh sb="2" eb="3">
      <t>チ</t>
    </rPh>
    <phoneticPr fontId="5"/>
  </si>
  <si>
    <t>畑</t>
    <rPh sb="0" eb="1">
      <t>ハタケ</t>
    </rPh>
    <phoneticPr fontId="5"/>
  </si>
  <si>
    <t>３５　農家数及び経営耕地面積</t>
    <rPh sb="3" eb="5">
      <t>ノウカ</t>
    </rPh>
    <rPh sb="5" eb="6">
      <t>スウ</t>
    </rPh>
    <rPh sb="6" eb="7">
      <t>オヨ</t>
    </rPh>
    <rPh sb="8" eb="10">
      <t>ケイエイ</t>
    </rPh>
    <rPh sb="10" eb="12">
      <t>コウチ</t>
    </rPh>
    <rPh sb="12" eb="14">
      <t>メンセキ</t>
    </rPh>
    <phoneticPr fontId="5"/>
  </si>
  <si>
    <t>農家数（戸）</t>
    <rPh sb="0" eb="2">
      <t>ノウカ</t>
    </rPh>
    <rPh sb="2" eb="3">
      <t>スウ</t>
    </rPh>
    <rPh sb="4" eb="5">
      <t>コ</t>
    </rPh>
    <phoneticPr fontId="5"/>
  </si>
  <si>
    <t>経営耕地面積（ｈａ）</t>
    <rPh sb="0" eb="2">
      <t>ケイエイ</t>
    </rPh>
    <rPh sb="2" eb="4">
      <t>コウチ</t>
    </rPh>
    <rPh sb="4" eb="6">
      <t>メンセキ</t>
    </rPh>
    <phoneticPr fontId="5"/>
  </si>
  <si>
    <t>総農家数</t>
    <rPh sb="0" eb="1">
      <t>ソウ</t>
    </rPh>
    <rPh sb="1" eb="3">
      <t>ノウカ</t>
    </rPh>
    <rPh sb="3" eb="4">
      <t>スウ</t>
    </rPh>
    <phoneticPr fontId="5"/>
  </si>
  <si>
    <t>自給的
農家</t>
    <rPh sb="0" eb="3">
      <t>ジキュウテキ</t>
    </rPh>
    <rPh sb="4" eb="6">
      <t>ノウカ</t>
    </rPh>
    <phoneticPr fontId="5"/>
  </si>
  <si>
    <t>販売農家</t>
    <rPh sb="0" eb="2">
      <t>ハンバイ</t>
    </rPh>
    <rPh sb="2" eb="4">
      <t>ノウカ</t>
    </rPh>
    <phoneticPr fontId="5"/>
  </si>
  <si>
    <t>計</t>
    <rPh sb="0" eb="1">
      <t>ケイ</t>
    </rPh>
    <phoneticPr fontId="5"/>
  </si>
  <si>
    <t>専業</t>
    <rPh sb="0" eb="2">
      <t>センギョウ</t>
    </rPh>
    <phoneticPr fontId="5"/>
  </si>
  <si>
    <t>兼業</t>
    <rPh sb="0" eb="2">
      <t>ケンギョウ</t>
    </rPh>
    <phoneticPr fontId="5"/>
  </si>
  <si>
    <t>畑（樹園地を除く）</t>
    <rPh sb="0" eb="1">
      <t>ハタケ</t>
    </rPh>
    <rPh sb="2" eb="3">
      <t>キ</t>
    </rPh>
    <rPh sb="3" eb="5">
      <t>エンチ</t>
    </rPh>
    <rPh sb="6" eb="7">
      <t>ノゾ</t>
    </rPh>
    <phoneticPr fontId="5"/>
  </si>
  <si>
    <t>樹園地</t>
    <rPh sb="0" eb="1">
      <t>キ</t>
    </rPh>
    <rPh sb="1" eb="3">
      <t>エンチ</t>
    </rPh>
    <phoneticPr fontId="5"/>
  </si>
  <si>
    <t>27</t>
    <phoneticPr fontId="5"/>
  </si>
  <si>
    <t>100a=1haで10の位を四捨五入した。</t>
    <rPh sb="12" eb="13">
      <t>クライ</t>
    </rPh>
    <rPh sb="14" eb="18">
      <t>シシャゴニュウ</t>
    </rPh>
    <phoneticPr fontId="5"/>
  </si>
  <si>
    <t>３６　経営耕地面積規模別経営体数</t>
    <phoneticPr fontId="5"/>
  </si>
  <si>
    <t>地　区</t>
    <rPh sb="0" eb="1">
      <t>チ</t>
    </rPh>
    <rPh sb="2" eb="3">
      <t>ク</t>
    </rPh>
    <phoneticPr fontId="5"/>
  </si>
  <si>
    <t>飯能</t>
    <rPh sb="0" eb="1">
      <t>メシ</t>
    </rPh>
    <rPh sb="1" eb="2">
      <t>ノウ</t>
    </rPh>
    <phoneticPr fontId="5"/>
  </si>
  <si>
    <t>＊</t>
    <phoneticPr fontId="5"/>
  </si>
  <si>
    <t>精明</t>
    <rPh sb="0" eb="1">
      <t>セイ</t>
    </rPh>
    <rPh sb="1" eb="2">
      <t>メイ</t>
    </rPh>
    <phoneticPr fontId="5"/>
  </si>
  <si>
    <t>加治</t>
    <rPh sb="0" eb="1">
      <t>クワ</t>
    </rPh>
    <rPh sb="1" eb="2">
      <t>オサム</t>
    </rPh>
    <phoneticPr fontId="5"/>
  </si>
  <si>
    <t>南高麗</t>
    <rPh sb="0" eb="1">
      <t>ミナミ</t>
    </rPh>
    <rPh sb="1" eb="3">
      <t>コマ</t>
    </rPh>
    <phoneticPr fontId="5"/>
  </si>
  <si>
    <t>吾野</t>
    <rPh sb="0" eb="1">
      <t>ワレ</t>
    </rPh>
    <rPh sb="1" eb="2">
      <t>ノ</t>
    </rPh>
    <phoneticPr fontId="5"/>
  </si>
  <si>
    <t>名栗</t>
    <rPh sb="0" eb="1">
      <t>メイ</t>
    </rPh>
    <rPh sb="1" eb="2">
      <t>クリ</t>
    </rPh>
    <phoneticPr fontId="5"/>
  </si>
  <si>
    <t>３７　年齢別世帯員数(販売農家）</t>
    <rPh sb="11" eb="13">
      <t>ハンバイ</t>
    </rPh>
    <rPh sb="13" eb="15">
      <t>ノウカ</t>
    </rPh>
    <phoneticPr fontId="5"/>
  </si>
  <si>
    <t>男　　女　　計</t>
    <rPh sb="0" eb="1">
      <t>オトコ</t>
    </rPh>
    <rPh sb="3" eb="4">
      <t>オンナ</t>
    </rPh>
    <rPh sb="6" eb="7">
      <t>ケイ</t>
    </rPh>
    <phoneticPr fontId="5"/>
  </si>
  <si>
    <t>14歳以下</t>
    <rPh sb="2" eb="3">
      <t>サイ</t>
    </rPh>
    <rPh sb="3" eb="5">
      <t>イカ</t>
    </rPh>
    <phoneticPr fontId="5"/>
  </si>
  <si>
    <t>15 ～ 19</t>
    <phoneticPr fontId="5"/>
  </si>
  <si>
    <t>20 ～ 24</t>
    <phoneticPr fontId="5"/>
  </si>
  <si>
    <t>25 ～ 29</t>
    <phoneticPr fontId="5"/>
  </si>
  <si>
    <t>30 ～ 34</t>
    <phoneticPr fontId="5"/>
  </si>
  <si>
    <t>35 ～ 39</t>
    <phoneticPr fontId="5"/>
  </si>
  <si>
    <t>40 ～ 44</t>
    <phoneticPr fontId="5"/>
  </si>
  <si>
    <t>x</t>
    <phoneticPr fontId="5"/>
  </si>
  <si>
    <t>45 ～ 49</t>
    <phoneticPr fontId="5"/>
  </si>
  <si>
    <t>50 ～ 54</t>
    <phoneticPr fontId="5"/>
  </si>
  <si>
    <t>55 ～ 59</t>
    <phoneticPr fontId="5"/>
  </si>
  <si>
    <t>60 ～ 64</t>
    <phoneticPr fontId="5"/>
  </si>
  <si>
    <t>65 ～ 69</t>
    <phoneticPr fontId="5"/>
  </si>
  <si>
    <t>75歳以上</t>
    <rPh sb="2" eb="3">
      <t>サイ</t>
    </rPh>
    <rPh sb="3" eb="5">
      <t>イジョウ</t>
    </rPh>
    <phoneticPr fontId="5"/>
  </si>
  <si>
    <t>x</t>
  </si>
  <si>
    <t xml:space="preserve">３８　年齢別の農業就業人口 </t>
    <rPh sb="3" eb="6">
      <t>ネンレイベツ</t>
    </rPh>
    <rPh sb="7" eb="9">
      <t>ノウギョウ</t>
    </rPh>
    <rPh sb="9" eb="11">
      <t>シュウギョウ</t>
    </rPh>
    <rPh sb="11" eb="13">
      <t>ジンコウ</t>
    </rPh>
    <phoneticPr fontId="5"/>
  </si>
  <si>
    <t xml:space="preserve"> （自営農業に主として従事した世帯員数）(販売農家）</t>
    <rPh sb="2" eb="4">
      <t>ジエイ</t>
    </rPh>
    <rPh sb="4" eb="6">
      <t>ノウギョウ</t>
    </rPh>
    <rPh sb="7" eb="8">
      <t>シュ</t>
    </rPh>
    <rPh sb="11" eb="13">
      <t>ジュウジ</t>
    </rPh>
    <rPh sb="15" eb="18">
      <t>セタイイン</t>
    </rPh>
    <rPh sb="18" eb="19">
      <t>スウ</t>
    </rPh>
    <rPh sb="21" eb="23">
      <t>ハンバイ</t>
    </rPh>
    <rPh sb="23" eb="25">
      <t>ノウカ</t>
    </rPh>
    <phoneticPr fontId="5"/>
  </si>
  <si>
    <t>令和２年２月１日現在　単位：人</t>
    <rPh sb="0" eb="2">
      <t>レイワ</t>
    </rPh>
    <rPh sb="3" eb="4">
      <t>ネン</t>
    </rPh>
    <rPh sb="5" eb="6">
      <t>ガツ</t>
    </rPh>
    <rPh sb="7" eb="8">
      <t>ヒ</t>
    </rPh>
    <rPh sb="8" eb="10">
      <t>ゲンザイ</t>
    </rPh>
    <rPh sb="11" eb="13">
      <t>タンイ</t>
    </rPh>
    <rPh sb="14" eb="15">
      <t>ニン</t>
    </rPh>
    <phoneticPr fontId="5"/>
  </si>
  <si>
    <t>男　　女　　計</t>
    <rPh sb="0" eb="1">
      <t>オトコ</t>
    </rPh>
    <rPh sb="3" eb="4">
      <t>ジョ</t>
    </rPh>
    <rPh sb="6" eb="7">
      <t>ケイ</t>
    </rPh>
    <phoneticPr fontId="5"/>
  </si>
  <si>
    <t>75 ～ 79</t>
    <phoneticPr fontId="5"/>
  </si>
  <si>
    <t>85歳以上</t>
    <rPh sb="2" eb="3">
      <t>サイ</t>
    </rPh>
    <rPh sb="3" eb="5">
      <t>イジョウ</t>
    </rPh>
    <phoneticPr fontId="5"/>
  </si>
  <si>
    <t>資料：２０２０年農林業センサス</t>
    <rPh sb="0" eb="2">
      <t>シリョウ</t>
    </rPh>
    <rPh sb="7" eb="8">
      <t>ネン</t>
    </rPh>
    <rPh sb="8" eb="11">
      <t>ノウリンギョウ</t>
    </rPh>
    <phoneticPr fontId="5"/>
  </si>
  <si>
    <t>３９　自営農業従事日数別の農業就業人口</t>
    <phoneticPr fontId="5"/>
  </si>
  <si>
    <t>（自営農業に主として従事した世帯員数）(販売農家）</t>
    <rPh sb="20" eb="22">
      <t>ハンバイ</t>
    </rPh>
    <rPh sb="22" eb="24">
      <t>ノウカ</t>
    </rPh>
    <phoneticPr fontId="5"/>
  </si>
  <si>
    <t>29日以下</t>
    <rPh sb="2" eb="3">
      <t>ニチ</t>
    </rPh>
    <rPh sb="3" eb="5">
      <t>イカ</t>
    </rPh>
    <phoneticPr fontId="5"/>
  </si>
  <si>
    <t>30～59</t>
    <phoneticPr fontId="5"/>
  </si>
  <si>
    <t>60～99</t>
    <phoneticPr fontId="5"/>
  </si>
  <si>
    <t>100～149</t>
    <phoneticPr fontId="5"/>
  </si>
  <si>
    <t>150～199</t>
    <phoneticPr fontId="5"/>
  </si>
  <si>
    <t>200～249</t>
    <phoneticPr fontId="5"/>
  </si>
  <si>
    <t>250日以上</t>
    <rPh sb="3" eb="4">
      <t>ニチ</t>
    </rPh>
    <rPh sb="4" eb="6">
      <t>イジョウ</t>
    </rPh>
    <phoneticPr fontId="5"/>
  </si>
  <si>
    <t>４０　過去１年間の生活の主な状態別世帯員数（販売農家）</t>
    <rPh sb="22" eb="24">
      <t>ハンバイ</t>
    </rPh>
    <rPh sb="24" eb="26">
      <t>ノウカ</t>
    </rPh>
    <phoneticPr fontId="5"/>
  </si>
  <si>
    <t>令和２年２月１日現在　単位：人</t>
    <rPh sb="0" eb="2">
      <t>レイワ</t>
    </rPh>
    <phoneticPr fontId="5"/>
  </si>
  <si>
    <t>主に仕事</t>
    <rPh sb="0" eb="1">
      <t>オモ</t>
    </rPh>
    <rPh sb="2" eb="4">
      <t>シゴト</t>
    </rPh>
    <phoneticPr fontId="5"/>
  </si>
  <si>
    <t>小計</t>
    <rPh sb="0" eb="2">
      <t>ショウケイ</t>
    </rPh>
    <phoneticPr fontId="5"/>
  </si>
  <si>
    <t>勤務が主</t>
    <rPh sb="0" eb="2">
      <t>キンム</t>
    </rPh>
    <rPh sb="3" eb="4">
      <t>シュ</t>
    </rPh>
    <phoneticPr fontId="5"/>
  </si>
  <si>
    <t>農業以外の
自営業が主</t>
    <rPh sb="0" eb="2">
      <t>ノウギョウ</t>
    </rPh>
    <rPh sb="2" eb="4">
      <t>イガイ</t>
    </rPh>
    <rPh sb="6" eb="9">
      <t>ジエイギョウ</t>
    </rPh>
    <rPh sb="10" eb="11">
      <t>シュ</t>
    </rPh>
    <phoneticPr fontId="5"/>
  </si>
  <si>
    <t>新たに
継承</t>
    <rPh sb="0" eb="1">
      <t>アラ</t>
    </rPh>
    <rPh sb="4" eb="6">
      <t>ケイショウ</t>
    </rPh>
    <phoneticPr fontId="5"/>
  </si>
  <si>
    <t>別部門を開始</t>
    <rPh sb="0" eb="1">
      <t>ベツ</t>
    </rPh>
    <rPh sb="1" eb="3">
      <t>ブモン</t>
    </rPh>
    <rPh sb="4" eb="6">
      <t>カイシ</t>
    </rPh>
    <phoneticPr fontId="5"/>
  </si>
  <si>
    <t>資料：２０２０年農林業センサス</t>
    <phoneticPr fontId="5"/>
  </si>
  <si>
    <t>単一経営
経営体数</t>
  </si>
  <si>
    <t>稲作</t>
  </si>
  <si>
    <t>麦類作</t>
  </si>
  <si>
    <t>雑穀
いも類
豆類</t>
  </si>
  <si>
    <t>工芸農作物</t>
  </si>
  <si>
    <t>露地野菜</t>
  </si>
  <si>
    <t>施設野菜</t>
  </si>
  <si>
    <t>果樹類</t>
  </si>
  <si>
    <t>花き
花木</t>
    <phoneticPr fontId="5"/>
  </si>
  <si>
    <t>その他の
作物</t>
  </si>
  <si>
    <t>酪農</t>
  </si>
  <si>
    <t>肉用牛</t>
  </si>
  <si>
    <t>養豚</t>
  </si>
  <si>
    <t>養鶏</t>
  </si>
  <si>
    <t>養蚕</t>
  </si>
  <si>
    <t>その他
の畜産</t>
  </si>
  <si>
    <t>主位部門の販売金額が６割以上８割未満の経営農家数（準単一複合経営）</t>
    <rPh sb="21" eb="23">
      <t>ノウカ</t>
    </rPh>
    <rPh sb="23" eb="24">
      <t>スウ</t>
    </rPh>
    <phoneticPr fontId="5"/>
  </si>
  <si>
    <t>計</t>
  </si>
  <si>
    <t>稲作が主位部門で２位が</t>
  </si>
  <si>
    <t>雑穀</t>
  </si>
  <si>
    <t>小計</t>
  </si>
  <si>
    <t>いも類</t>
    <phoneticPr fontId="5"/>
  </si>
  <si>
    <t>豆類</t>
    <phoneticPr fontId="5"/>
  </si>
  <si>
    <t>花き・花木</t>
  </si>
  <si>
    <t>雑穀</t>
    <phoneticPr fontId="5"/>
  </si>
  <si>
    <t>花き
花木が
主位のもの</t>
    <phoneticPr fontId="5"/>
  </si>
  <si>
    <t>その他の
畜産</t>
  </si>
  <si>
    <t>麦類作が</t>
  </si>
  <si>
    <t>工芸農作物が</t>
  </si>
  <si>
    <t>露地野菜が</t>
  </si>
  <si>
    <t>施設野菜が</t>
  </si>
  <si>
    <t>果樹類が</t>
  </si>
  <si>
    <t>主位のもの</t>
  </si>
  <si>
    <t>豆類が</t>
    <phoneticPr fontId="5"/>
  </si>
  <si>
    <t>主位のもの</t>
    <phoneticPr fontId="5"/>
  </si>
  <si>
    <t>主位部門の
販売金額が
６割未満の
経営農家数</t>
    <rPh sb="20" eb="22">
      <t>ノウカ</t>
    </rPh>
    <rPh sb="22" eb="23">
      <t>スウ</t>
    </rPh>
    <phoneticPr fontId="5"/>
  </si>
  <si>
    <t>その他の
作物が
主位のもの</t>
    <phoneticPr fontId="5"/>
  </si>
  <si>
    <t>その他の
畜産が主
位のもの</t>
  </si>
  <si>
    <t>酪農が</t>
  </si>
  <si>
    <t>肉用牛が</t>
  </si>
  <si>
    <t>養豚が</t>
  </si>
  <si>
    <t>養鶏が</t>
  </si>
  <si>
    <t>養蚕が</t>
  </si>
  <si>
    <t>４３　農産物販売金額規模別農家数（販売農家）</t>
    <rPh sb="13" eb="15">
      <t>ノウカ</t>
    </rPh>
    <rPh sb="17" eb="19">
      <t>ハンバイ</t>
    </rPh>
    <rPh sb="19" eb="21">
      <t>ノウカ</t>
    </rPh>
    <phoneticPr fontId="5"/>
  </si>
  <si>
    <t>令和２年２月１日現在　単位：戸</t>
  </si>
  <si>
    <t>　　100万円</t>
    <phoneticPr fontId="5"/>
  </si>
  <si>
    <t>販売なし</t>
    <rPh sb="0" eb="2">
      <t>ハンバイ</t>
    </rPh>
    <phoneticPr fontId="5"/>
  </si>
  <si>
    <t>100万円未満</t>
  </si>
  <si>
    <t>　～</t>
    <phoneticPr fontId="5"/>
  </si>
  <si>
    <t>　　500万円未満</t>
    <rPh sb="7" eb="9">
      <t>ミマン</t>
    </rPh>
    <phoneticPr fontId="5"/>
  </si>
  <si>
    <t>　　500万円</t>
    <phoneticPr fontId="5"/>
  </si>
  <si>
    <t>1,000万円 ～</t>
    <phoneticPr fontId="5"/>
  </si>
  <si>
    <t>　　1,000万円未満</t>
    <rPh sb="9" eb="11">
      <t>ミマン</t>
    </rPh>
    <phoneticPr fontId="5"/>
  </si>
  <si>
    <t>４４　経営耕地のある農家数と経営耕地面積(販売農家）</t>
    <rPh sb="10" eb="12">
      <t>ノウカ</t>
    </rPh>
    <rPh sb="21" eb="23">
      <t>ハンバイ</t>
    </rPh>
    <rPh sb="23" eb="25">
      <t>ノウカ</t>
    </rPh>
    <phoneticPr fontId="5"/>
  </si>
  <si>
    <t>畑（樹園地を除く）</t>
    <rPh sb="0" eb="1">
      <t>ハタ</t>
    </rPh>
    <rPh sb="2" eb="3">
      <t>ジュ</t>
    </rPh>
    <rPh sb="3" eb="5">
      <t>エンチ</t>
    </rPh>
    <rPh sb="6" eb="7">
      <t>ノゾ</t>
    </rPh>
    <phoneticPr fontId="5"/>
  </si>
  <si>
    <t>樹　　園　　地</t>
    <rPh sb="0" eb="1">
      <t>ジュ</t>
    </rPh>
    <rPh sb="3" eb="7">
      <t>エンチ</t>
    </rPh>
    <phoneticPr fontId="5"/>
  </si>
  <si>
    <t>実農家数</t>
    <phoneticPr fontId="5"/>
  </si>
  <si>
    <t>面　積</t>
    <phoneticPr fontId="5"/>
  </si>
  <si>
    <t>農家数</t>
    <phoneticPr fontId="5"/>
  </si>
  <si>
    <t>４５　耕作放棄地のある農家数と耕作放棄地面積(販売農家）</t>
    <rPh sb="11" eb="13">
      <t>ノウカ</t>
    </rPh>
    <rPh sb="23" eb="25">
      <t>ハンバイ</t>
    </rPh>
    <rPh sb="25" eb="27">
      <t>ノウカ</t>
    </rPh>
    <phoneticPr fontId="5"/>
  </si>
  <si>
    <t>ｘ</t>
    <phoneticPr fontId="5"/>
  </si>
  <si>
    <t>※耕作放棄地面積は農家の申告による主観ベースの数値であり、</t>
    <rPh sb="1" eb="3">
      <t>コウサク</t>
    </rPh>
    <rPh sb="3" eb="5">
      <t>ホウキ</t>
    </rPh>
    <rPh sb="5" eb="6">
      <t>チ</t>
    </rPh>
    <rPh sb="6" eb="8">
      <t>メンセキ</t>
    </rPh>
    <rPh sb="9" eb="11">
      <t>ノウカ</t>
    </rPh>
    <rPh sb="12" eb="14">
      <t>シンコク</t>
    </rPh>
    <rPh sb="17" eb="19">
      <t>シュカン</t>
    </rPh>
    <rPh sb="23" eb="25">
      <t>スウチ</t>
    </rPh>
    <phoneticPr fontId="5"/>
  </si>
  <si>
    <t>令和２年２月１日現在　単位：経営体：経営体　面積：ａ</t>
    <rPh sb="0" eb="2">
      <t>レイワ</t>
    </rPh>
    <rPh sb="11" eb="13">
      <t>タンイ</t>
    </rPh>
    <rPh sb="14" eb="17">
      <t>ケイエイタイ</t>
    </rPh>
    <rPh sb="22" eb="24">
      <t>メンセキ</t>
    </rPh>
    <phoneticPr fontId="5"/>
  </si>
  <si>
    <t>類別作付（栽培）経営体数</t>
    <rPh sb="5" eb="6">
      <t>サイ</t>
    </rPh>
    <rPh sb="6" eb="7">
      <t>ツチカウ</t>
    </rPh>
    <rPh sb="8" eb="9">
      <t>キョウ</t>
    </rPh>
    <rPh sb="9" eb="10">
      <t>エイ</t>
    </rPh>
    <rPh sb="10" eb="11">
      <t>カラダ</t>
    </rPh>
    <rPh sb="11" eb="12">
      <t>カズ</t>
    </rPh>
    <phoneticPr fontId="5"/>
  </si>
  <si>
    <t>稲</t>
    <phoneticPr fontId="5"/>
  </si>
  <si>
    <t>麦　　類</t>
    <phoneticPr fontId="5"/>
  </si>
  <si>
    <t>雑　　穀</t>
    <phoneticPr fontId="5"/>
  </si>
  <si>
    <t>い も 類</t>
    <phoneticPr fontId="5"/>
  </si>
  <si>
    <t>豆　　類</t>
    <phoneticPr fontId="5"/>
  </si>
  <si>
    <t>工芸農作物</t>
    <phoneticPr fontId="5"/>
  </si>
  <si>
    <t>実経営体数</t>
    <rPh sb="1" eb="4">
      <t>ケイエイタイ</t>
    </rPh>
    <phoneticPr fontId="5"/>
  </si>
  <si>
    <t>経営体数</t>
    <rPh sb="0" eb="3">
      <t>ケイエイタイ</t>
    </rPh>
    <phoneticPr fontId="5"/>
  </si>
  <si>
    <t>野 菜 類</t>
    <phoneticPr fontId="5"/>
  </si>
  <si>
    <t>果樹類</t>
    <rPh sb="0" eb="2">
      <t>カジュ</t>
    </rPh>
    <rPh sb="2" eb="3">
      <t>ルイ</t>
    </rPh>
    <phoneticPr fontId="5"/>
  </si>
  <si>
    <t>花き類・花木</t>
    <phoneticPr fontId="5"/>
  </si>
  <si>
    <t>露地</t>
    <rPh sb="0" eb="2">
      <t>ロジ</t>
    </rPh>
    <phoneticPr fontId="5"/>
  </si>
  <si>
    <t>施設</t>
    <rPh sb="0" eb="2">
      <t>シセツ</t>
    </rPh>
    <phoneticPr fontId="5"/>
  </si>
  <si>
    <t>その他（稲（飼料用）を含む）</t>
    <phoneticPr fontId="5"/>
  </si>
  <si>
    <t>４７　保有山林の状況</t>
    <phoneticPr fontId="5"/>
  </si>
  <si>
    <t>組織形態別</t>
    <rPh sb="0" eb="2">
      <t>ソシキ</t>
    </rPh>
    <rPh sb="2" eb="4">
      <t>ケイタイ</t>
    </rPh>
    <rPh sb="4" eb="5">
      <t>ベツ</t>
    </rPh>
    <phoneticPr fontId="5"/>
  </si>
  <si>
    <t>所有山林</t>
    <rPh sb="0" eb="2">
      <t>ショユウ</t>
    </rPh>
    <rPh sb="2" eb="4">
      <t>サンリン</t>
    </rPh>
    <phoneticPr fontId="5"/>
  </si>
  <si>
    <t>貸付山林</t>
    <rPh sb="0" eb="2">
      <t>カシツケ</t>
    </rPh>
    <rPh sb="2" eb="4">
      <t>サンリン</t>
    </rPh>
    <phoneticPr fontId="5"/>
  </si>
  <si>
    <t>借入山林</t>
    <rPh sb="0" eb="2">
      <t>カリイレ</t>
    </rPh>
    <rPh sb="2" eb="4">
      <t>サンリン</t>
    </rPh>
    <phoneticPr fontId="5"/>
  </si>
  <si>
    <t>保有山林</t>
    <rPh sb="0" eb="2">
      <t>ホユウ</t>
    </rPh>
    <rPh sb="2" eb="4">
      <t>サンリン</t>
    </rPh>
    <phoneticPr fontId="5"/>
  </si>
  <si>
    <t>計</t>
    <rPh sb="0" eb="1">
      <t>ケイ</t>
    </rPh>
    <phoneticPr fontId="40"/>
  </si>
  <si>
    <t>法人経営</t>
    <rPh sb="0" eb="2">
      <t>ホウジン</t>
    </rPh>
    <rPh sb="2" eb="4">
      <t>ケイエイ</t>
    </rPh>
    <phoneticPr fontId="5"/>
  </si>
  <si>
    <t>農事組合法人</t>
    <rPh sb="0" eb="1">
      <t>ノウ</t>
    </rPh>
    <rPh sb="1" eb="2">
      <t>コト</t>
    </rPh>
    <rPh sb="2" eb="3">
      <t>クミ</t>
    </rPh>
    <rPh sb="3" eb="4">
      <t>ゴウ</t>
    </rPh>
    <rPh sb="4" eb="5">
      <t>ホウ</t>
    </rPh>
    <rPh sb="5" eb="6">
      <t>ヒト</t>
    </rPh>
    <phoneticPr fontId="40"/>
  </si>
  <si>
    <t>会社</t>
    <rPh sb="0" eb="1">
      <t>カイ</t>
    </rPh>
    <rPh sb="1" eb="2">
      <t>シャ</t>
    </rPh>
    <phoneticPr fontId="40"/>
  </si>
  <si>
    <t>株式会社</t>
    <rPh sb="0" eb="4">
      <t>カブシキガイシャ</t>
    </rPh>
    <phoneticPr fontId="5"/>
  </si>
  <si>
    <t>合名・合資会社</t>
    <rPh sb="0" eb="2">
      <t>ゴウメイ</t>
    </rPh>
    <rPh sb="3" eb="5">
      <t>ゴウシ</t>
    </rPh>
    <rPh sb="5" eb="7">
      <t>ガイシャ</t>
    </rPh>
    <phoneticPr fontId="40"/>
  </si>
  <si>
    <t>合同会社</t>
    <rPh sb="0" eb="2">
      <t>ゴウドウ</t>
    </rPh>
    <rPh sb="2" eb="4">
      <t>カイシャ</t>
    </rPh>
    <phoneticPr fontId="40"/>
  </si>
  <si>
    <t>相互会社</t>
    <rPh sb="0" eb="2">
      <t>ソウゴ</t>
    </rPh>
    <rPh sb="2" eb="4">
      <t>ガイシャ</t>
    </rPh>
    <phoneticPr fontId="40"/>
  </si>
  <si>
    <t>各種団体</t>
    <rPh sb="0" eb="2">
      <t>カクシュ</t>
    </rPh>
    <rPh sb="2" eb="4">
      <t>ダンタイ</t>
    </rPh>
    <phoneticPr fontId="40"/>
  </si>
  <si>
    <t>農協</t>
    <rPh sb="0" eb="2">
      <t>ノウキョウ</t>
    </rPh>
    <phoneticPr fontId="40"/>
  </si>
  <si>
    <t>森林組合</t>
    <rPh sb="0" eb="2">
      <t>シンリン</t>
    </rPh>
    <rPh sb="2" eb="4">
      <t>クミアイ</t>
    </rPh>
    <phoneticPr fontId="40"/>
  </si>
  <si>
    <t>その他の各種団体</t>
    <rPh sb="2" eb="3">
      <t>タ</t>
    </rPh>
    <rPh sb="4" eb="5">
      <t>オノオノ</t>
    </rPh>
    <rPh sb="5" eb="6">
      <t>タネ</t>
    </rPh>
    <rPh sb="6" eb="7">
      <t>ダン</t>
    </rPh>
    <rPh sb="7" eb="8">
      <t>カラダ</t>
    </rPh>
    <phoneticPr fontId="40"/>
  </si>
  <si>
    <t>その他の法人</t>
    <rPh sb="2" eb="3">
      <t>タ</t>
    </rPh>
    <rPh sb="4" eb="6">
      <t>ホウジン</t>
    </rPh>
    <phoneticPr fontId="5"/>
  </si>
  <si>
    <t>法人でない経営</t>
    <rPh sb="0" eb="2">
      <t>ホウジン</t>
    </rPh>
    <rPh sb="5" eb="7">
      <t>ケイエイ</t>
    </rPh>
    <phoneticPr fontId="5"/>
  </si>
  <si>
    <t>個人経営体</t>
    <rPh sb="0" eb="2">
      <t>コジン</t>
    </rPh>
    <rPh sb="2" eb="4">
      <t>ケイエイ</t>
    </rPh>
    <rPh sb="4" eb="5">
      <t>タイ</t>
    </rPh>
    <phoneticPr fontId="5"/>
  </si>
  <si>
    <t>地方公共団体・財産区</t>
    <rPh sb="0" eb="2">
      <t>チホウ</t>
    </rPh>
    <rPh sb="2" eb="4">
      <t>コウキョウ</t>
    </rPh>
    <rPh sb="4" eb="6">
      <t>ダンタイ</t>
    </rPh>
    <rPh sb="7" eb="9">
      <t>ザイサン</t>
    </rPh>
    <rPh sb="9" eb="10">
      <t>ク</t>
    </rPh>
    <phoneticPr fontId="40"/>
  </si>
  <si>
    <t>４８　保有山林面積規模別面積</t>
    <phoneticPr fontId="5"/>
  </si>
  <si>
    <t>組織形態別</t>
  </si>
  <si>
    <t>３ha未満</t>
    <rPh sb="3" eb="5">
      <t>ミマン</t>
    </rPh>
    <phoneticPr fontId="5"/>
  </si>
  <si>
    <t>３ ～ ５ha</t>
    <phoneticPr fontId="5"/>
  </si>
  <si>
    <t>５ ～ 10</t>
    <phoneticPr fontId="5"/>
  </si>
  <si>
    <t>10 ～ 20</t>
    <phoneticPr fontId="5"/>
  </si>
  <si>
    <t>20 ～ 30</t>
    <phoneticPr fontId="5"/>
  </si>
  <si>
    <t>30 ～ 50</t>
    <phoneticPr fontId="5"/>
  </si>
  <si>
    <t>50 ～ 100</t>
    <phoneticPr fontId="5"/>
  </si>
  <si>
    <t>100 ～ 500</t>
    <phoneticPr fontId="5"/>
  </si>
  <si>
    <t>500～1,000</t>
    <phoneticPr fontId="5"/>
  </si>
  <si>
    <t>1,000ha以上</t>
    <rPh sb="7" eb="9">
      <t>イジョウ</t>
    </rPh>
    <phoneticPr fontId="5"/>
  </si>
  <si>
    <t>５　工 業</t>
    <rPh sb="2" eb="3">
      <t>タクミ</t>
    </rPh>
    <rPh sb="4" eb="5">
      <t>ギョウ</t>
    </rPh>
    <phoneticPr fontId="5"/>
  </si>
  <si>
    <t>製造品出荷額等</t>
    <rPh sb="0" eb="2">
      <t>セイゾウ</t>
    </rPh>
    <rPh sb="2" eb="3">
      <t>ヒン</t>
    </rPh>
    <rPh sb="3" eb="5">
      <t>シュッカ</t>
    </rPh>
    <rPh sb="5" eb="6">
      <t>ガク</t>
    </rPh>
    <rPh sb="6" eb="7">
      <t>トウ</t>
    </rPh>
    <phoneticPr fontId="5"/>
  </si>
  <si>
    <t>平成19年</t>
    <rPh sb="0" eb="2">
      <t>ヘイセイ</t>
    </rPh>
    <rPh sb="4" eb="5">
      <t>ネン</t>
    </rPh>
    <phoneticPr fontId="5"/>
  </si>
  <si>
    <r>
      <t>20年</t>
    </r>
    <r>
      <rPr>
        <sz val="11"/>
        <rFont val="ＭＳ Ｐゴシック"/>
        <family val="3"/>
        <charset val="128"/>
      </rPr>
      <t/>
    </r>
    <rPh sb="2" eb="3">
      <t>ネン</t>
    </rPh>
    <phoneticPr fontId="5"/>
  </si>
  <si>
    <r>
      <t>21年</t>
    </r>
    <r>
      <rPr>
        <sz val="11"/>
        <rFont val="ＭＳ Ｐゴシック"/>
        <family val="3"/>
        <charset val="128"/>
      </rPr>
      <t/>
    </r>
    <rPh sb="2" eb="3">
      <t>ネン</t>
    </rPh>
    <phoneticPr fontId="5"/>
  </si>
  <si>
    <r>
      <t>22年</t>
    </r>
    <r>
      <rPr>
        <sz val="11"/>
        <rFont val="ＭＳ Ｐゴシック"/>
        <family val="3"/>
        <charset val="128"/>
      </rPr>
      <t/>
    </r>
    <rPh sb="2" eb="3">
      <t>ネン</t>
    </rPh>
    <phoneticPr fontId="5"/>
  </si>
  <si>
    <r>
      <t>23年</t>
    </r>
    <r>
      <rPr>
        <sz val="11"/>
        <rFont val="ＭＳ Ｐゴシック"/>
        <family val="3"/>
        <charset val="128"/>
      </rPr>
      <t/>
    </r>
    <rPh sb="2" eb="3">
      <t>ネン</t>
    </rPh>
    <phoneticPr fontId="5"/>
  </si>
  <si>
    <r>
      <t>24年</t>
    </r>
    <r>
      <rPr>
        <sz val="11"/>
        <rFont val="ＭＳ Ｐゴシック"/>
        <family val="3"/>
        <charset val="128"/>
      </rPr>
      <t/>
    </r>
    <rPh sb="2" eb="3">
      <t>ネン</t>
    </rPh>
    <phoneticPr fontId="5"/>
  </si>
  <si>
    <r>
      <t>25年</t>
    </r>
    <r>
      <rPr>
        <sz val="11"/>
        <rFont val="ＭＳ Ｐゴシック"/>
        <family val="3"/>
        <charset val="128"/>
      </rPr>
      <t/>
    </r>
    <rPh sb="2" eb="3">
      <t>ネン</t>
    </rPh>
    <phoneticPr fontId="5"/>
  </si>
  <si>
    <r>
      <t>26年</t>
    </r>
    <r>
      <rPr>
        <sz val="11"/>
        <rFont val="ＭＳ Ｐゴシック"/>
        <family val="3"/>
        <charset val="128"/>
      </rPr>
      <t/>
    </r>
    <rPh sb="2" eb="3">
      <t>ネン</t>
    </rPh>
    <phoneticPr fontId="5"/>
  </si>
  <si>
    <r>
      <t>27年</t>
    </r>
    <r>
      <rPr>
        <sz val="11"/>
        <rFont val="ＭＳ Ｐゴシック"/>
        <family val="3"/>
        <charset val="128"/>
      </rPr>
      <t/>
    </r>
    <rPh sb="2" eb="3">
      <t>ネン</t>
    </rPh>
    <phoneticPr fontId="5"/>
  </si>
  <si>
    <r>
      <t>28年</t>
    </r>
    <r>
      <rPr>
        <sz val="11"/>
        <rFont val="ＭＳ Ｐゴシック"/>
        <family val="3"/>
        <charset val="128"/>
      </rPr>
      <t/>
    </r>
    <rPh sb="2" eb="3">
      <t>ネン</t>
    </rPh>
    <phoneticPr fontId="5"/>
  </si>
  <si>
    <r>
      <t>29年</t>
    </r>
    <r>
      <rPr>
        <sz val="11"/>
        <rFont val="ＭＳ Ｐゴシック"/>
        <family val="3"/>
        <charset val="128"/>
      </rPr>
      <t/>
    </r>
    <rPh sb="2" eb="3">
      <t>ネン</t>
    </rPh>
    <phoneticPr fontId="5"/>
  </si>
  <si>
    <r>
      <t>30年</t>
    </r>
    <r>
      <rPr>
        <sz val="11"/>
        <rFont val="ＭＳ Ｐゴシック"/>
        <family val="3"/>
        <charset val="128"/>
      </rPr>
      <t/>
    </r>
    <rPh sb="2" eb="3">
      <t>ネン</t>
    </rPh>
    <phoneticPr fontId="5"/>
  </si>
  <si>
    <t>令和元年</t>
    <rPh sb="0" eb="2">
      <t>レイワ</t>
    </rPh>
    <rPh sb="2" eb="3">
      <t>モト</t>
    </rPh>
    <rPh sb="3" eb="4">
      <t>ネン</t>
    </rPh>
    <phoneticPr fontId="5"/>
  </si>
  <si>
    <t>Ｒ1</t>
    <phoneticPr fontId="5"/>
  </si>
  <si>
    <t>食品</t>
    <rPh sb="0" eb="2">
      <t>ショクヒン</t>
    </rPh>
    <phoneticPr fontId="5"/>
  </si>
  <si>
    <t>飲 料 ･たばこ・ 飼 料</t>
    <rPh sb="0" eb="1">
      <t>イン</t>
    </rPh>
    <rPh sb="2" eb="3">
      <t>リョウ</t>
    </rPh>
    <rPh sb="10" eb="11">
      <t>ジ</t>
    </rPh>
    <rPh sb="12" eb="13">
      <t>リョウ</t>
    </rPh>
    <phoneticPr fontId="5"/>
  </si>
  <si>
    <t>繊維</t>
    <rPh sb="0" eb="2">
      <t>センイ</t>
    </rPh>
    <phoneticPr fontId="5"/>
  </si>
  <si>
    <t>木 材・木製品</t>
    <rPh sb="0" eb="1">
      <t>キ</t>
    </rPh>
    <rPh sb="2" eb="3">
      <t>ザイ</t>
    </rPh>
    <rPh sb="4" eb="7">
      <t>モクセイヒン</t>
    </rPh>
    <phoneticPr fontId="5"/>
  </si>
  <si>
    <t>家具・装備品</t>
    <rPh sb="0" eb="2">
      <t>カグ</t>
    </rPh>
    <rPh sb="3" eb="6">
      <t>ソウビヒン</t>
    </rPh>
    <phoneticPr fontId="5"/>
  </si>
  <si>
    <t>パルプ・紙・紙加工品</t>
    <rPh sb="4" eb="5">
      <t>カミ</t>
    </rPh>
    <rPh sb="6" eb="10">
      <t>カミカコウヒン</t>
    </rPh>
    <phoneticPr fontId="5"/>
  </si>
  <si>
    <t>印刷・同関連</t>
    <rPh sb="0" eb="2">
      <t>インサツ</t>
    </rPh>
    <rPh sb="3" eb="4">
      <t>ドウ</t>
    </rPh>
    <rPh sb="4" eb="6">
      <t>カンレン</t>
    </rPh>
    <phoneticPr fontId="5"/>
  </si>
  <si>
    <t>化学</t>
    <rPh sb="0" eb="2">
      <t>カガク</t>
    </rPh>
    <phoneticPr fontId="5"/>
  </si>
  <si>
    <t>プラスチック</t>
    <phoneticPr fontId="5"/>
  </si>
  <si>
    <t>ゴム製品</t>
    <rPh sb="2" eb="4">
      <t>セイヒン</t>
    </rPh>
    <phoneticPr fontId="5"/>
  </si>
  <si>
    <t>窯業･土石</t>
    <phoneticPr fontId="5"/>
  </si>
  <si>
    <t>鉄鋼</t>
    <rPh sb="0" eb="2">
      <t>テッコウ</t>
    </rPh>
    <phoneticPr fontId="5"/>
  </si>
  <si>
    <t>非鉄金属</t>
    <rPh sb="0" eb="2">
      <t>ヒテツ</t>
    </rPh>
    <rPh sb="2" eb="4">
      <t>キンゾク</t>
    </rPh>
    <phoneticPr fontId="5"/>
  </si>
  <si>
    <t>金属製品</t>
    <rPh sb="0" eb="2">
      <t>キンゾク</t>
    </rPh>
    <rPh sb="2" eb="4">
      <t>セイヒン</t>
    </rPh>
    <phoneticPr fontId="5"/>
  </si>
  <si>
    <t>はん用機械器具</t>
    <rPh sb="2" eb="3">
      <t>ヨウ</t>
    </rPh>
    <rPh sb="3" eb="5">
      <t>キカイ</t>
    </rPh>
    <rPh sb="5" eb="7">
      <t>キグ</t>
    </rPh>
    <phoneticPr fontId="5"/>
  </si>
  <si>
    <t>生産用機械器具</t>
    <rPh sb="0" eb="3">
      <t>セイサンヨウ</t>
    </rPh>
    <rPh sb="3" eb="5">
      <t>キカイ</t>
    </rPh>
    <rPh sb="5" eb="7">
      <t>キグ</t>
    </rPh>
    <phoneticPr fontId="5"/>
  </si>
  <si>
    <t>業務用機械器具</t>
    <rPh sb="0" eb="3">
      <t>ギョウムヨウ</t>
    </rPh>
    <rPh sb="3" eb="5">
      <t>キカイ</t>
    </rPh>
    <rPh sb="5" eb="7">
      <t>キグ</t>
    </rPh>
    <phoneticPr fontId="5"/>
  </si>
  <si>
    <t>電子部品・デバイス・電子回路</t>
    <rPh sb="0" eb="2">
      <t>デンシ</t>
    </rPh>
    <rPh sb="2" eb="4">
      <t>ブヒン</t>
    </rPh>
    <rPh sb="10" eb="12">
      <t>デンシ</t>
    </rPh>
    <rPh sb="12" eb="14">
      <t>カイロ</t>
    </rPh>
    <phoneticPr fontId="5"/>
  </si>
  <si>
    <t>電気機械器具</t>
    <phoneticPr fontId="5"/>
  </si>
  <si>
    <t>情報通信機械器具</t>
    <rPh sb="0" eb="2">
      <t>ジョウホウ</t>
    </rPh>
    <rPh sb="2" eb="4">
      <t>ツウシン</t>
    </rPh>
    <rPh sb="4" eb="6">
      <t>キカイ</t>
    </rPh>
    <rPh sb="6" eb="8">
      <t>キグ</t>
    </rPh>
    <phoneticPr fontId="5"/>
  </si>
  <si>
    <t>輸送用機械器具</t>
    <phoneticPr fontId="5"/>
  </si>
  <si>
    <t>４９　工業の推移</t>
    <rPh sb="3" eb="5">
      <t>コウギョウ</t>
    </rPh>
    <rPh sb="6" eb="8">
      <t>スイイ</t>
    </rPh>
    <phoneticPr fontId="5"/>
  </si>
  <si>
    <t>各年１２月３１日現在</t>
    <rPh sb="0" eb="2">
      <t>カクネン</t>
    </rPh>
    <rPh sb="4" eb="5">
      <t>ガツ</t>
    </rPh>
    <rPh sb="7" eb="8">
      <t>ニチ</t>
    </rPh>
    <rPh sb="8" eb="10">
      <t>ゲンザイ</t>
    </rPh>
    <phoneticPr fontId="5"/>
  </si>
  <si>
    <t>年　　次</t>
    <rPh sb="0" eb="1">
      <t>トシ</t>
    </rPh>
    <rPh sb="3" eb="4">
      <t>ツギ</t>
    </rPh>
    <phoneticPr fontId="5"/>
  </si>
  <si>
    <t>製　造　品　出　荷　額　等（年間 ）</t>
    <rPh sb="0" eb="1">
      <t>セイ</t>
    </rPh>
    <rPh sb="2" eb="3">
      <t>ヅクリ</t>
    </rPh>
    <rPh sb="4" eb="5">
      <t>シナ</t>
    </rPh>
    <rPh sb="6" eb="7">
      <t>デ</t>
    </rPh>
    <rPh sb="8" eb="9">
      <t>ニ</t>
    </rPh>
    <rPh sb="10" eb="11">
      <t>ガク</t>
    </rPh>
    <rPh sb="12" eb="13">
      <t>トウ</t>
    </rPh>
    <rPh sb="14" eb="16">
      <t>ネンカン</t>
    </rPh>
    <phoneticPr fontId="5"/>
  </si>
  <si>
    <t>総　　　額</t>
    <rPh sb="0" eb="1">
      <t>フサ</t>
    </rPh>
    <rPh sb="4" eb="5">
      <t>ガク</t>
    </rPh>
    <phoneticPr fontId="5"/>
  </si>
  <si>
    <t>製造品出荷額</t>
    <rPh sb="0" eb="3">
      <t>セイゾウヒン</t>
    </rPh>
    <rPh sb="3" eb="5">
      <t>シュッカ</t>
    </rPh>
    <rPh sb="5" eb="6">
      <t>ガク</t>
    </rPh>
    <phoneticPr fontId="5"/>
  </si>
  <si>
    <t>加工賃</t>
    <rPh sb="0" eb="3">
      <t>カコウチン</t>
    </rPh>
    <phoneticPr fontId="5"/>
  </si>
  <si>
    <t>修理料</t>
    <rPh sb="0" eb="2">
      <t>シュウリ</t>
    </rPh>
    <rPh sb="2" eb="3">
      <t>リョウ</t>
    </rPh>
    <phoneticPr fontId="5"/>
  </si>
  <si>
    <t>人</t>
    <rPh sb="0" eb="1">
      <t>ニン</t>
    </rPh>
    <phoneticPr fontId="5"/>
  </si>
  <si>
    <t>万円</t>
    <rPh sb="0" eb="2">
      <t>マンエン</t>
    </rPh>
    <phoneticPr fontId="5"/>
  </si>
  <si>
    <t xml:space="preserve">※従業者４人以上の事業所の数値である。
</t>
    <rPh sb="1" eb="4">
      <t>ジュウギョウシャ</t>
    </rPh>
    <rPh sb="5" eb="6">
      <t>ニン</t>
    </rPh>
    <rPh sb="6" eb="8">
      <t>イジョウ</t>
    </rPh>
    <rPh sb="9" eb="12">
      <t>ジギョウショ</t>
    </rPh>
    <rPh sb="13" eb="15">
      <t>スウチ</t>
    </rPh>
    <phoneticPr fontId="5"/>
  </si>
  <si>
    <t>資料：工業統計調査、経済センサス-活動調査</t>
    <phoneticPr fontId="5"/>
  </si>
  <si>
    <t>※事業所数及び従業者数の数値は、平成２３年は平成２４年２月１日現在、　</t>
  </si>
  <si>
    <t>５０　水源別・用途別１日当たり工業用水</t>
    <rPh sb="3" eb="5">
      <t>スイゲン</t>
    </rPh>
    <rPh sb="5" eb="6">
      <t>ベツ</t>
    </rPh>
    <rPh sb="7" eb="9">
      <t>ヨウト</t>
    </rPh>
    <rPh sb="9" eb="10">
      <t>ベツ</t>
    </rPh>
    <rPh sb="11" eb="12">
      <t>ニチ</t>
    </rPh>
    <rPh sb="12" eb="13">
      <t>ア</t>
    </rPh>
    <rPh sb="15" eb="17">
      <t>コウギョウ</t>
    </rPh>
    <rPh sb="17" eb="19">
      <t>ヨウスイ</t>
    </rPh>
    <phoneticPr fontId="5"/>
  </si>
  <si>
    <t>（従業者３０人以上の事業所）</t>
    <rPh sb="1" eb="4">
      <t>ジュウギョウシャ</t>
    </rPh>
    <rPh sb="6" eb="7">
      <t>ニン</t>
    </rPh>
    <rPh sb="7" eb="9">
      <t>イジョウ</t>
    </rPh>
    <rPh sb="10" eb="13">
      <t>ジギョウショ</t>
    </rPh>
    <phoneticPr fontId="5"/>
  </si>
  <si>
    <t>令和２年（単位：㎥/日）</t>
    <rPh sb="0" eb="2">
      <t>レイワ</t>
    </rPh>
    <phoneticPr fontId="5"/>
  </si>
  <si>
    <t>水　源　別　用　水　量</t>
    <phoneticPr fontId="5"/>
  </si>
  <si>
    <t>公共水道</t>
    <rPh sb="0" eb="2">
      <t>コウキョウ</t>
    </rPh>
    <rPh sb="2" eb="4">
      <t>スイドウ</t>
    </rPh>
    <phoneticPr fontId="5"/>
  </si>
  <si>
    <t>井戸水</t>
    <rPh sb="0" eb="3">
      <t>イドミズ</t>
    </rPh>
    <phoneticPr fontId="5"/>
  </si>
  <si>
    <t>その他の淡水</t>
    <rPh sb="2" eb="3">
      <t>タ</t>
    </rPh>
    <phoneticPr fontId="5"/>
  </si>
  <si>
    <t>工業用
水道</t>
    <rPh sb="5" eb="6">
      <t>ドウ</t>
    </rPh>
    <phoneticPr fontId="5"/>
  </si>
  <si>
    <t>上水道</t>
    <rPh sb="0" eb="3">
      <t>ジョウスイドウ</t>
    </rPh>
    <phoneticPr fontId="5"/>
  </si>
  <si>
    <t>　資料：工業統計調査</t>
    <phoneticPr fontId="5"/>
  </si>
  <si>
    <t>５１　敷地面積及び建築面積</t>
    <rPh sb="3" eb="5">
      <t>シキチ</t>
    </rPh>
    <rPh sb="5" eb="7">
      <t>メンセキ</t>
    </rPh>
    <rPh sb="7" eb="8">
      <t>オヨ</t>
    </rPh>
    <rPh sb="9" eb="11">
      <t>ケンチク</t>
    </rPh>
    <rPh sb="11" eb="13">
      <t>メンセキ</t>
    </rPh>
    <phoneticPr fontId="5"/>
  </si>
  <si>
    <t xml:space="preserve">    （従業者３０人以上の事業所）</t>
    <rPh sb="5" eb="8">
      <t>ジュウギョウシャ</t>
    </rPh>
    <rPh sb="10" eb="13">
      <t>ニンイジョウ</t>
    </rPh>
    <rPh sb="14" eb="17">
      <t>ジギョウショ</t>
    </rPh>
    <phoneticPr fontId="5"/>
  </si>
  <si>
    <t>敷地面積</t>
    <rPh sb="0" eb="2">
      <t>シキチ</t>
    </rPh>
    <rPh sb="2" eb="4">
      <t>メンセキ</t>
    </rPh>
    <phoneticPr fontId="5"/>
  </si>
  <si>
    <t>建築面積</t>
    <rPh sb="0" eb="2">
      <t>ケンチク</t>
    </rPh>
    <rPh sb="2" eb="4">
      <t>メンセキ</t>
    </rPh>
    <phoneticPr fontId="5"/>
  </si>
  <si>
    <t>…</t>
    <phoneticPr fontId="5"/>
  </si>
  <si>
    <t>５２　産業別従業者規模別事業所数の推移</t>
    <rPh sb="3" eb="5">
      <t>サンギョウ</t>
    </rPh>
    <rPh sb="5" eb="6">
      <t>ベツ</t>
    </rPh>
    <rPh sb="6" eb="9">
      <t>ジュウギョウシャ</t>
    </rPh>
    <rPh sb="9" eb="11">
      <t>キボ</t>
    </rPh>
    <rPh sb="11" eb="12">
      <t>ベツ</t>
    </rPh>
    <rPh sb="12" eb="15">
      <t>ジギョウショ</t>
    </rPh>
    <rPh sb="15" eb="16">
      <t>スウ</t>
    </rPh>
    <rPh sb="17" eb="19">
      <t>スイイ</t>
    </rPh>
    <phoneticPr fontId="5"/>
  </si>
  <si>
    <t>各年１２月３１日現在</t>
    <rPh sb="0" eb="2">
      <t>カクネン</t>
    </rPh>
    <rPh sb="4" eb="5">
      <t>ツキ</t>
    </rPh>
    <rPh sb="7" eb="8">
      <t>ニチ</t>
    </rPh>
    <rPh sb="8" eb="10">
      <t>ゲンザイ</t>
    </rPh>
    <phoneticPr fontId="5"/>
  </si>
  <si>
    <t>年  次・産  業</t>
    <rPh sb="0" eb="1">
      <t>トシ</t>
    </rPh>
    <rPh sb="3" eb="4">
      <t>ツギ</t>
    </rPh>
    <rPh sb="5" eb="6">
      <t>サン</t>
    </rPh>
    <rPh sb="8" eb="9">
      <t>ギョウ</t>
    </rPh>
    <phoneticPr fontId="5"/>
  </si>
  <si>
    <t>4～9人</t>
    <rPh sb="3" eb="4">
      <t>ニン</t>
    </rPh>
    <phoneticPr fontId="5"/>
  </si>
  <si>
    <t>10～29人</t>
    <rPh sb="5" eb="6">
      <t>ニン</t>
    </rPh>
    <phoneticPr fontId="5"/>
  </si>
  <si>
    <t>30～99人</t>
    <rPh sb="5" eb="6">
      <t>ニン</t>
    </rPh>
    <phoneticPr fontId="5"/>
  </si>
  <si>
    <t>100～299人</t>
    <rPh sb="7" eb="8">
      <t>ニン</t>
    </rPh>
    <phoneticPr fontId="5"/>
  </si>
  <si>
    <t>300人以上</t>
    <rPh sb="3" eb="4">
      <t>ニン</t>
    </rPh>
    <rPh sb="4" eb="6">
      <t>イジョウ</t>
    </rPh>
    <phoneticPr fontId="5"/>
  </si>
  <si>
    <t>石油･石炭</t>
    <rPh sb="0" eb="2">
      <t>セキユ</t>
    </rPh>
    <rPh sb="3" eb="5">
      <t>セキタン</t>
    </rPh>
    <phoneticPr fontId="5"/>
  </si>
  <si>
    <t>ゴム製品</t>
    <rPh sb="2" eb="3">
      <t>セイ</t>
    </rPh>
    <rPh sb="3" eb="4">
      <t>シナ</t>
    </rPh>
    <phoneticPr fontId="5"/>
  </si>
  <si>
    <t>なめし革・毛皮</t>
    <rPh sb="3" eb="4">
      <t>ガワ</t>
    </rPh>
    <rPh sb="5" eb="7">
      <t>ケガワ</t>
    </rPh>
    <phoneticPr fontId="5"/>
  </si>
  <si>
    <t>窯業･土石</t>
    <rPh sb="0" eb="1">
      <t>カマ</t>
    </rPh>
    <rPh sb="1" eb="2">
      <t>ギョウ</t>
    </rPh>
    <rPh sb="3" eb="4">
      <t>ツチ</t>
    </rPh>
    <rPh sb="4" eb="5">
      <t>イシ</t>
    </rPh>
    <phoneticPr fontId="5"/>
  </si>
  <si>
    <t>非鉄金属</t>
    <rPh sb="0" eb="1">
      <t>ヒ</t>
    </rPh>
    <rPh sb="1" eb="2">
      <t>テツ</t>
    </rPh>
    <rPh sb="2" eb="3">
      <t>キン</t>
    </rPh>
    <rPh sb="3" eb="4">
      <t>ゾク</t>
    </rPh>
    <phoneticPr fontId="5"/>
  </si>
  <si>
    <t>金属製品</t>
    <rPh sb="0" eb="1">
      <t>キン</t>
    </rPh>
    <rPh sb="1" eb="2">
      <t>ゾク</t>
    </rPh>
    <rPh sb="2" eb="3">
      <t>セイ</t>
    </rPh>
    <rPh sb="3" eb="4">
      <t>シナ</t>
    </rPh>
    <phoneticPr fontId="5"/>
  </si>
  <si>
    <t>電気機械器具</t>
    <rPh sb="0" eb="2">
      <t>デンキ</t>
    </rPh>
    <rPh sb="2" eb="4">
      <t>キカイ</t>
    </rPh>
    <rPh sb="4" eb="6">
      <t>キグ</t>
    </rPh>
    <phoneticPr fontId="5"/>
  </si>
  <si>
    <t>輸送用機械器具</t>
    <rPh sb="0" eb="3">
      <t>ユソウヨウ</t>
    </rPh>
    <rPh sb="3" eb="5">
      <t>キカイ</t>
    </rPh>
    <rPh sb="5" eb="7">
      <t>キグ</t>
    </rPh>
    <phoneticPr fontId="5"/>
  </si>
  <si>
    <t>※平成２３年は平成２４年２月１日現在、平成２７年以降は</t>
    <phoneticPr fontId="5"/>
  </si>
  <si>
    <t>※従業者４人以上の事業所の数値である。　　　</t>
    <phoneticPr fontId="5"/>
  </si>
  <si>
    <t>５３　中分類別事業所</t>
    <rPh sb="3" eb="4">
      <t>チュウ</t>
    </rPh>
    <rPh sb="4" eb="6">
      <t>ブンルイ</t>
    </rPh>
    <rPh sb="6" eb="7">
      <t>ベツ</t>
    </rPh>
    <rPh sb="7" eb="9">
      <t>ジギョウ</t>
    </rPh>
    <rPh sb="9" eb="10">
      <t>ショ</t>
    </rPh>
    <phoneticPr fontId="5"/>
  </si>
  <si>
    <t>産      業</t>
    <rPh sb="0" eb="1">
      <t>サン</t>
    </rPh>
    <rPh sb="7" eb="8">
      <t>ギョウ</t>
    </rPh>
    <phoneticPr fontId="5"/>
  </si>
  <si>
    <t>事　　業　　所　　数</t>
    <rPh sb="0" eb="1">
      <t>コト</t>
    </rPh>
    <rPh sb="3" eb="4">
      <t>ギョウ</t>
    </rPh>
    <rPh sb="6" eb="7">
      <t>トコロ</t>
    </rPh>
    <rPh sb="9" eb="10">
      <t>スウ</t>
    </rPh>
    <phoneticPr fontId="5"/>
  </si>
  <si>
    <t>従　　業　　者　　数</t>
    <rPh sb="0" eb="1">
      <t>ジュウ</t>
    </rPh>
    <rPh sb="3" eb="4">
      <t>ギョウ</t>
    </rPh>
    <rPh sb="6" eb="7">
      <t>モノ</t>
    </rPh>
    <rPh sb="9" eb="10">
      <t>スウ</t>
    </rPh>
    <phoneticPr fontId="5"/>
  </si>
  <si>
    <t>現金給与
総　　額</t>
    <rPh sb="0" eb="2">
      <t>ゲンキン</t>
    </rPh>
    <rPh sb="2" eb="4">
      <t>キュウヨ</t>
    </rPh>
    <rPh sb="5" eb="6">
      <t>フサ</t>
    </rPh>
    <rPh sb="8" eb="9">
      <t>ガク</t>
    </rPh>
    <phoneticPr fontId="5"/>
  </si>
  <si>
    <t>会社・組合・法人</t>
    <rPh sb="0" eb="2">
      <t>カイシャ</t>
    </rPh>
    <rPh sb="3" eb="5">
      <t>クミアイ</t>
    </rPh>
    <rPh sb="6" eb="8">
      <t>ホウジン</t>
    </rPh>
    <phoneticPr fontId="5"/>
  </si>
  <si>
    <t>個　　人</t>
    <rPh sb="0" eb="1">
      <t>コ</t>
    </rPh>
    <rPh sb="3" eb="4">
      <t>ヒト</t>
    </rPh>
    <phoneticPr fontId="5"/>
  </si>
  <si>
    <t>Ｘ</t>
  </si>
  <si>
    <t>プラスチック</t>
  </si>
  <si>
    <t>※事業所数及び従業者数は、令和元年6月1日現在の数値である。</t>
    <rPh sb="1" eb="4">
      <t>ジギョウショ</t>
    </rPh>
    <rPh sb="4" eb="5">
      <t>スウ</t>
    </rPh>
    <rPh sb="5" eb="6">
      <t>オヨ</t>
    </rPh>
    <rPh sb="7" eb="8">
      <t>ジュウ</t>
    </rPh>
    <rPh sb="8" eb="11">
      <t>ギョウシャスウ</t>
    </rPh>
    <rPh sb="13" eb="14">
      <t>レイ</t>
    </rPh>
    <rPh sb="14" eb="15">
      <t>ワ</t>
    </rPh>
    <rPh sb="15" eb="17">
      <t>ガンネン</t>
    </rPh>
    <rPh sb="16" eb="17">
      <t>ネン</t>
    </rPh>
    <rPh sb="18" eb="19">
      <t>ガツ</t>
    </rPh>
    <rPh sb="20" eb="21">
      <t>ニチ</t>
    </rPh>
    <rPh sb="21" eb="23">
      <t>ゲンザイ</t>
    </rPh>
    <rPh sb="24" eb="26">
      <t>スウチ</t>
    </rPh>
    <phoneticPr fontId="5"/>
  </si>
  <si>
    <t>※現金給与総額、原材料使用額等、製造品出荷額等、有形固定資産投資総額、生産額、付加価値額は、平成30年の1年間の</t>
    <rPh sb="46" eb="48">
      <t>ヘイセイ</t>
    </rPh>
    <rPh sb="50" eb="51">
      <t>ネン</t>
    </rPh>
    <rPh sb="53" eb="55">
      <t>ネンカン</t>
    </rPh>
    <phoneticPr fontId="5"/>
  </si>
  <si>
    <t>※従業者4人以上の事業所の数値である。　</t>
    <phoneticPr fontId="5"/>
  </si>
  <si>
    <t>数・製造品出荷額等</t>
    <rPh sb="0" eb="1">
      <t>スウ</t>
    </rPh>
    <rPh sb="2" eb="5">
      <t>セイゾウヒン</t>
    </rPh>
    <rPh sb="5" eb="7">
      <t>シュッカ</t>
    </rPh>
    <rPh sb="7" eb="8">
      <t>ガク</t>
    </rPh>
    <rPh sb="8" eb="9">
      <t>トウ</t>
    </rPh>
    <phoneticPr fontId="5"/>
  </si>
  <si>
    <t>原　材　料</t>
    <rPh sb="0" eb="1">
      <t>ハラ</t>
    </rPh>
    <rPh sb="2" eb="3">
      <t>ザイ</t>
    </rPh>
    <rPh sb="4" eb="5">
      <t>リョウ</t>
    </rPh>
    <phoneticPr fontId="5"/>
  </si>
  <si>
    <t>製造品</t>
    <rPh sb="0" eb="3">
      <t>セイゾウヒン</t>
    </rPh>
    <phoneticPr fontId="5"/>
  </si>
  <si>
    <t>有形固定資産</t>
    <rPh sb="0" eb="2">
      <t>ユウケイ</t>
    </rPh>
    <rPh sb="2" eb="4">
      <t>コテイ</t>
    </rPh>
    <rPh sb="4" eb="6">
      <t>シサン</t>
    </rPh>
    <phoneticPr fontId="5"/>
  </si>
  <si>
    <t>生産額</t>
    <rPh sb="0" eb="3">
      <t>セイサンガク</t>
    </rPh>
    <phoneticPr fontId="5"/>
  </si>
  <si>
    <t>付加価値額</t>
    <rPh sb="0" eb="2">
      <t>フカ</t>
    </rPh>
    <rPh sb="2" eb="4">
      <t>カチ</t>
    </rPh>
    <rPh sb="4" eb="5">
      <t>ガク</t>
    </rPh>
    <phoneticPr fontId="5"/>
  </si>
  <si>
    <t>使用額等</t>
    <rPh sb="0" eb="2">
      <t>シヨウ</t>
    </rPh>
    <rPh sb="2" eb="3">
      <t>ガク</t>
    </rPh>
    <rPh sb="3" eb="4">
      <t>トウ</t>
    </rPh>
    <phoneticPr fontId="5"/>
  </si>
  <si>
    <t>出荷額等</t>
    <rPh sb="0" eb="2">
      <t>シュッカ</t>
    </rPh>
    <rPh sb="2" eb="3">
      <t>ガク</t>
    </rPh>
    <rPh sb="3" eb="4">
      <t>トウ</t>
    </rPh>
    <phoneticPr fontId="5"/>
  </si>
  <si>
    <t>投資総額</t>
    <rPh sb="0" eb="2">
      <t>トウシ</t>
    </rPh>
    <rPh sb="2" eb="4">
      <t>ソウガク</t>
    </rPh>
    <phoneticPr fontId="5"/>
  </si>
  <si>
    <t>資料：工業統計調査</t>
    <rPh sb="0" eb="2">
      <t>シリョウ</t>
    </rPh>
    <rPh sb="3" eb="5">
      <t>コウギョウ</t>
    </rPh>
    <rPh sb="5" eb="7">
      <t>トウケイ</t>
    </rPh>
    <phoneticPr fontId="5"/>
  </si>
  <si>
    <t>６　商 業</t>
    <rPh sb="2" eb="3">
      <t>ショウ</t>
    </rPh>
    <rPh sb="4" eb="5">
      <t>ギョウ</t>
    </rPh>
    <phoneticPr fontId="5"/>
  </si>
  <si>
    <t>商店数</t>
    <rPh sb="0" eb="3">
      <t>ショウテンスウ</t>
    </rPh>
    <phoneticPr fontId="5"/>
  </si>
  <si>
    <t>年間商品販売額</t>
    <rPh sb="0" eb="2">
      <t>ネンカン</t>
    </rPh>
    <rPh sb="2" eb="4">
      <t>ショウヒン</t>
    </rPh>
    <rPh sb="4" eb="6">
      <t>ハンバイ</t>
    </rPh>
    <rPh sb="6" eb="7">
      <t>ガク</t>
    </rPh>
    <phoneticPr fontId="5"/>
  </si>
  <si>
    <t>平成１１年</t>
    <rPh sb="0" eb="2">
      <t>ヘイセイ</t>
    </rPh>
    <rPh sb="4" eb="5">
      <t>ネン</t>
    </rPh>
    <phoneticPr fontId="5"/>
  </si>
  <si>
    <t>１４年</t>
    <rPh sb="2" eb="3">
      <t>ネン</t>
    </rPh>
    <phoneticPr fontId="5"/>
  </si>
  <si>
    <t>１６年</t>
    <rPh sb="2" eb="3">
      <t>ネン</t>
    </rPh>
    <phoneticPr fontId="5"/>
  </si>
  <si>
    <t>１９年</t>
    <rPh sb="2" eb="3">
      <t>ネン</t>
    </rPh>
    <phoneticPr fontId="5"/>
  </si>
  <si>
    <t>２４年</t>
    <rPh sb="2" eb="3">
      <t>ネン</t>
    </rPh>
    <phoneticPr fontId="5"/>
  </si>
  <si>
    <t>２６年</t>
    <rPh sb="2" eb="3">
      <t>ネン</t>
    </rPh>
    <phoneticPr fontId="5"/>
  </si>
  <si>
    <t>２８年</t>
    <rPh sb="2" eb="3">
      <t>ネン</t>
    </rPh>
    <phoneticPr fontId="5"/>
  </si>
  <si>
    <t>各種商品小売業</t>
    <rPh sb="0" eb="2">
      <t>カクシュ</t>
    </rPh>
    <rPh sb="2" eb="4">
      <t>ショウヒン</t>
    </rPh>
    <rPh sb="4" eb="7">
      <t>コウリギョウ</t>
    </rPh>
    <phoneticPr fontId="5"/>
  </si>
  <si>
    <t>織物・衣服・身の回り品小売業</t>
    <rPh sb="0" eb="2">
      <t>オリモノ</t>
    </rPh>
    <rPh sb="3" eb="5">
      <t>イフク</t>
    </rPh>
    <rPh sb="6" eb="7">
      <t>ミ</t>
    </rPh>
    <rPh sb="8" eb="9">
      <t>マワ</t>
    </rPh>
    <rPh sb="10" eb="11">
      <t>シナ</t>
    </rPh>
    <rPh sb="11" eb="14">
      <t>コウリギョウ</t>
    </rPh>
    <phoneticPr fontId="5"/>
  </si>
  <si>
    <t>飲食料品小売業</t>
    <rPh sb="0" eb="2">
      <t>インショク</t>
    </rPh>
    <rPh sb="2" eb="3">
      <t>リョウ</t>
    </rPh>
    <rPh sb="3" eb="4">
      <t>シナ</t>
    </rPh>
    <rPh sb="4" eb="7">
      <t>コウリギョウ</t>
    </rPh>
    <phoneticPr fontId="5"/>
  </si>
  <si>
    <t>機械器具小売業</t>
    <rPh sb="0" eb="2">
      <t>キカイ</t>
    </rPh>
    <rPh sb="2" eb="4">
      <t>キグ</t>
    </rPh>
    <rPh sb="4" eb="7">
      <t>コウリギョウ</t>
    </rPh>
    <phoneticPr fontId="5"/>
  </si>
  <si>
    <t>その他の小売業</t>
    <rPh sb="2" eb="3">
      <t>タ</t>
    </rPh>
    <rPh sb="4" eb="7">
      <t>コウリギョウ</t>
    </rPh>
    <phoneticPr fontId="5"/>
  </si>
  <si>
    <t>無店舗小売業</t>
    <rPh sb="0" eb="3">
      <t>ムテンポ</t>
    </rPh>
    <rPh sb="3" eb="6">
      <t>コウリギョウ</t>
    </rPh>
    <phoneticPr fontId="5"/>
  </si>
  <si>
    <t>５４　商業の推移</t>
    <rPh sb="3" eb="5">
      <t>ショウギョウ</t>
    </rPh>
    <rPh sb="6" eb="8">
      <t>スイイ</t>
    </rPh>
    <phoneticPr fontId="5"/>
  </si>
  <si>
    <t>（卸売業・小売業）</t>
    <rPh sb="1" eb="3">
      <t>オロシウ</t>
    </rPh>
    <rPh sb="3" eb="4">
      <t>ギョウ</t>
    </rPh>
    <rPh sb="5" eb="8">
      <t>コウリギョウ</t>
    </rPh>
    <phoneticPr fontId="5"/>
  </si>
  <si>
    <t>経営組織</t>
    <rPh sb="0" eb="2">
      <t>ケイエイ</t>
    </rPh>
    <rPh sb="2" eb="4">
      <t>ソシキ</t>
    </rPh>
    <phoneticPr fontId="5"/>
  </si>
  <si>
    <t>従業者数</t>
    <rPh sb="0" eb="3">
      <t>ジュウギョウシャ</t>
    </rPh>
    <rPh sb="3" eb="4">
      <t>スウ</t>
    </rPh>
    <phoneticPr fontId="5"/>
  </si>
  <si>
    <t>年間
商品販売額</t>
    <rPh sb="0" eb="2">
      <t>ネンカン</t>
    </rPh>
    <phoneticPr fontId="5"/>
  </si>
  <si>
    <t>商品手持額</t>
    <rPh sb="0" eb="2">
      <t>ショウヒン</t>
    </rPh>
    <rPh sb="2" eb="4">
      <t>テモ</t>
    </rPh>
    <rPh sb="4" eb="5">
      <t>ガク</t>
    </rPh>
    <phoneticPr fontId="5"/>
  </si>
  <si>
    <t>売場面積</t>
    <rPh sb="0" eb="2">
      <t>ウリバ</t>
    </rPh>
    <rPh sb="2" eb="4">
      <t>メンセキ</t>
    </rPh>
    <phoneticPr fontId="5"/>
  </si>
  <si>
    <t>法 人</t>
    <rPh sb="0" eb="1">
      <t>ホウ</t>
    </rPh>
    <rPh sb="2" eb="3">
      <t>ヒト</t>
    </rPh>
    <phoneticPr fontId="5"/>
  </si>
  <si>
    <t>個 人</t>
    <rPh sb="0" eb="1">
      <t>コ</t>
    </rPh>
    <rPh sb="2" eb="3">
      <t>ヒト</t>
    </rPh>
    <phoneticPr fontId="5"/>
  </si>
  <si>
    <t>店</t>
    <rPh sb="0" eb="1">
      <t>テン</t>
    </rPh>
    <phoneticPr fontId="5"/>
  </si>
  <si>
    <t>万円</t>
    <rPh sb="0" eb="2">
      <t>マンエン</t>
    </rPh>
    <phoneticPr fontId="5"/>
  </si>
  <si>
    <t>㎡</t>
    <phoneticPr fontId="5"/>
  </si>
  <si>
    <t>（31）</t>
    <phoneticPr fontId="5"/>
  </si>
  <si>
    <t>（5）</t>
    <phoneticPr fontId="5"/>
  </si>
  <si>
    <t>（26）</t>
    <phoneticPr fontId="5"/>
  </si>
  <si>
    <t>（89）</t>
  </si>
  <si>
    <t>（60，065）</t>
  </si>
  <si>
    <t>（…）</t>
  </si>
  <si>
    <t>（938）</t>
  </si>
  <si>
    <t xml:space="preserve">※飲食店を除く数値であり、（）内は旧名栗村の数値である。   </t>
    <phoneticPr fontId="5"/>
  </si>
  <si>
    <t>資料：経済センサス－活動調査</t>
    <phoneticPr fontId="5"/>
  </si>
  <si>
    <t>商業統計調査</t>
  </si>
  <si>
    <t>５５　業種別・商店数・従業者数・年間商品販売額の推移</t>
    <rPh sb="3" eb="5">
      <t>ギョウシュ</t>
    </rPh>
    <rPh sb="5" eb="6">
      <t>ベツ</t>
    </rPh>
    <rPh sb="7" eb="9">
      <t>ショウテン</t>
    </rPh>
    <rPh sb="9" eb="10">
      <t>スウ</t>
    </rPh>
    <rPh sb="11" eb="14">
      <t>ジュウギョウシャ</t>
    </rPh>
    <rPh sb="14" eb="15">
      <t>スウ</t>
    </rPh>
    <rPh sb="16" eb="18">
      <t>ネンカン</t>
    </rPh>
    <rPh sb="18" eb="20">
      <t>ショウヒン</t>
    </rPh>
    <rPh sb="20" eb="22">
      <t>ハンバイ</t>
    </rPh>
    <rPh sb="22" eb="23">
      <t>ガク</t>
    </rPh>
    <rPh sb="24" eb="26">
      <t>スイイ</t>
    </rPh>
    <phoneticPr fontId="5"/>
  </si>
  <si>
    <t>業　　　種</t>
    <rPh sb="0" eb="1">
      <t>ギョウ</t>
    </rPh>
    <rPh sb="4" eb="5">
      <t>タネ</t>
    </rPh>
    <phoneticPr fontId="5"/>
  </si>
  <si>
    <t>商　店　数</t>
    <rPh sb="0" eb="1">
      <t>ショウ</t>
    </rPh>
    <rPh sb="2" eb="3">
      <t>ミセ</t>
    </rPh>
    <rPh sb="4" eb="5">
      <t>スウ</t>
    </rPh>
    <phoneticPr fontId="5"/>
  </si>
  <si>
    <t>従　業　者　数</t>
    <rPh sb="0" eb="1">
      <t>ジュウ</t>
    </rPh>
    <rPh sb="2" eb="3">
      <t>ギョウ</t>
    </rPh>
    <rPh sb="4" eb="5">
      <t>モノ</t>
    </rPh>
    <rPh sb="6" eb="7">
      <t>カズ</t>
    </rPh>
    <phoneticPr fontId="5"/>
  </si>
  <si>
    <t>年　間　商　品　販　売　額</t>
    <rPh sb="0" eb="1">
      <t>トシ</t>
    </rPh>
    <rPh sb="2" eb="3">
      <t>アイダ</t>
    </rPh>
    <rPh sb="4" eb="5">
      <t>ショウ</t>
    </rPh>
    <rPh sb="6" eb="7">
      <t>シナ</t>
    </rPh>
    <rPh sb="8" eb="9">
      <t>ハン</t>
    </rPh>
    <rPh sb="10" eb="11">
      <t>バイ</t>
    </rPh>
    <rPh sb="12" eb="13">
      <t>ガク</t>
    </rPh>
    <phoneticPr fontId="5"/>
  </si>
  <si>
    <t>26年</t>
    <rPh sb="2" eb="3">
      <t>ネン</t>
    </rPh>
    <phoneticPr fontId="5"/>
  </si>
  <si>
    <t>28年</t>
    <rPh sb="2" eb="3">
      <t>ネン</t>
    </rPh>
    <phoneticPr fontId="5"/>
  </si>
  <si>
    <t>卸売業</t>
  </si>
  <si>
    <t>小売業</t>
    <rPh sb="0" eb="3">
      <t>コウリギョウ</t>
    </rPh>
    <phoneticPr fontId="5"/>
  </si>
  <si>
    <t>X</t>
    <phoneticPr fontId="5"/>
  </si>
  <si>
    <t>織物・衣服・身の回り品小売業</t>
    <rPh sb="0" eb="2">
      <t>オリモノ</t>
    </rPh>
    <rPh sb="3" eb="5">
      <t>イフク</t>
    </rPh>
    <rPh sb="6" eb="7">
      <t>ミ</t>
    </rPh>
    <rPh sb="8" eb="9">
      <t>マワ</t>
    </rPh>
    <rPh sb="10" eb="11">
      <t>ヒン</t>
    </rPh>
    <rPh sb="11" eb="14">
      <t>コウリギョウ</t>
    </rPh>
    <phoneticPr fontId="5"/>
  </si>
  <si>
    <t>飲食料品小売業</t>
    <rPh sb="0" eb="2">
      <t>インショク</t>
    </rPh>
    <rPh sb="2" eb="3">
      <t>リョウ</t>
    </rPh>
    <rPh sb="3" eb="4">
      <t>ヒン</t>
    </rPh>
    <rPh sb="4" eb="7">
      <t>コウリギョウ</t>
    </rPh>
    <phoneticPr fontId="5"/>
  </si>
  <si>
    <t xml:space="preserve"> 資料：経済センサス－活動調査</t>
    <phoneticPr fontId="5"/>
  </si>
  <si>
    <t>商業統計調査</t>
    <phoneticPr fontId="5"/>
  </si>
  <si>
    <t>５６　従業者規模別商店数の推移</t>
    <rPh sb="3" eb="6">
      <t>ジュウギョウシャ</t>
    </rPh>
    <rPh sb="6" eb="8">
      <t>キボ</t>
    </rPh>
    <rPh sb="8" eb="9">
      <t>ベツ</t>
    </rPh>
    <rPh sb="9" eb="11">
      <t>ショウテン</t>
    </rPh>
    <rPh sb="11" eb="12">
      <t>スウ</t>
    </rPh>
    <rPh sb="13" eb="15">
      <t>スイイ</t>
    </rPh>
    <phoneticPr fontId="5"/>
  </si>
  <si>
    <t>（卸売業・小売業）</t>
    <rPh sb="1" eb="4">
      <t>オロシウリギョウ</t>
    </rPh>
    <rPh sb="5" eb="8">
      <t>コウリギョウ</t>
    </rPh>
    <phoneticPr fontId="5"/>
  </si>
  <si>
    <t>年　　　次</t>
    <rPh sb="0" eb="1">
      <t>トシ</t>
    </rPh>
    <rPh sb="4" eb="5">
      <t>ツギ</t>
    </rPh>
    <phoneticPr fontId="5"/>
  </si>
  <si>
    <t>従　　業　　者　　規　　模　　別</t>
    <rPh sb="0" eb="1">
      <t>ジュウ</t>
    </rPh>
    <rPh sb="3" eb="4">
      <t>ギョウ</t>
    </rPh>
    <rPh sb="6" eb="7">
      <t>モノ</t>
    </rPh>
    <rPh sb="9" eb="10">
      <t>キ</t>
    </rPh>
    <rPh sb="12" eb="13">
      <t>ノット</t>
    </rPh>
    <rPh sb="15" eb="16">
      <t>ベツ</t>
    </rPh>
    <phoneticPr fontId="5"/>
  </si>
  <si>
    <t>０～２人</t>
    <rPh sb="3" eb="4">
      <t>ニン</t>
    </rPh>
    <phoneticPr fontId="5"/>
  </si>
  <si>
    <t>３～４</t>
    <phoneticPr fontId="5"/>
  </si>
  <si>
    <t>５～９</t>
    <phoneticPr fontId="5"/>
  </si>
  <si>
    <t>１０～１９</t>
    <phoneticPr fontId="5"/>
  </si>
  <si>
    <t>２０～２９</t>
    <phoneticPr fontId="5"/>
  </si>
  <si>
    <t>３０～４９</t>
    <phoneticPr fontId="5"/>
  </si>
  <si>
    <t>５０～９９</t>
    <phoneticPr fontId="5"/>
  </si>
  <si>
    <t>１００人以上</t>
    <rPh sb="3" eb="6">
      <t>ニンイジョウ</t>
    </rPh>
    <phoneticPr fontId="5"/>
  </si>
  <si>
    <t>（20）</t>
    <phoneticPr fontId="5"/>
  </si>
  <si>
    <t>（8）</t>
    <phoneticPr fontId="5"/>
  </si>
  <si>
    <t>（2）</t>
    <phoneticPr fontId="5"/>
  </si>
  <si>
    <t>（1）</t>
    <phoneticPr fontId="5"/>
  </si>
  <si>
    <t>（-）</t>
    <phoneticPr fontId="5"/>
  </si>
  <si>
    <t>※（）内は、旧名栗村の数値である。</t>
    <phoneticPr fontId="5"/>
  </si>
  <si>
    <t>※平成24年の従業者規模別の「４４７」店は、１～４人の区別</t>
    <phoneticPr fontId="5"/>
  </si>
  <si>
    <t>５７　産業（細分類）別商店数・従業者数・年間商品販売額</t>
    <rPh sb="3" eb="5">
      <t>サンギョウ</t>
    </rPh>
    <rPh sb="6" eb="9">
      <t>サイブンルイ</t>
    </rPh>
    <rPh sb="10" eb="11">
      <t>ベツ</t>
    </rPh>
    <rPh sb="11" eb="13">
      <t>ショウテン</t>
    </rPh>
    <rPh sb="13" eb="14">
      <t>スウ</t>
    </rPh>
    <rPh sb="15" eb="16">
      <t>ジュウ</t>
    </rPh>
    <rPh sb="16" eb="19">
      <t>ギョウシャスウ</t>
    </rPh>
    <rPh sb="20" eb="22">
      <t>ネンカン</t>
    </rPh>
    <rPh sb="22" eb="24">
      <t>ショウヒン</t>
    </rPh>
    <rPh sb="24" eb="26">
      <t>ハンバイ</t>
    </rPh>
    <rPh sb="26" eb="27">
      <t>ガク</t>
    </rPh>
    <phoneticPr fontId="5"/>
  </si>
  <si>
    <t>平成２８年６月１日現在</t>
    <rPh sb="0" eb="2">
      <t>ヘイセイ</t>
    </rPh>
    <rPh sb="4" eb="5">
      <t>ネン</t>
    </rPh>
    <rPh sb="6" eb="7">
      <t>ガツ</t>
    </rPh>
    <rPh sb="8" eb="9">
      <t>ニチ</t>
    </rPh>
    <rPh sb="9" eb="11">
      <t>ゲンザイ</t>
    </rPh>
    <phoneticPr fontId="5"/>
  </si>
  <si>
    <t>細　　分　　類</t>
    <rPh sb="0" eb="1">
      <t>サイ</t>
    </rPh>
    <rPh sb="3" eb="4">
      <t>ブン</t>
    </rPh>
    <rPh sb="6" eb="7">
      <t>タグイ</t>
    </rPh>
    <phoneticPr fontId="5"/>
  </si>
  <si>
    <t>件</t>
    <rPh sb="0" eb="1">
      <t>ケン</t>
    </rPh>
    <phoneticPr fontId="5"/>
  </si>
  <si>
    <t>各種商品卸売業（従業者が常時１００人以上のもの）</t>
    <rPh sb="0" eb="2">
      <t>カクシュ</t>
    </rPh>
    <rPh sb="2" eb="4">
      <t>ショウヒン</t>
    </rPh>
    <rPh sb="4" eb="7">
      <t>オロシウリギョウ</t>
    </rPh>
    <rPh sb="8" eb="11">
      <t>ジュウギョウシャ</t>
    </rPh>
    <rPh sb="12" eb="14">
      <t>ジョウジ</t>
    </rPh>
    <rPh sb="17" eb="20">
      <t>ニンイジョウ</t>
    </rPh>
    <phoneticPr fontId="5"/>
  </si>
  <si>
    <t>その他の各種商品卸売業</t>
  </si>
  <si>
    <t>繊維原料卸売業</t>
    <phoneticPr fontId="5"/>
  </si>
  <si>
    <t>糸卸売業</t>
  </si>
  <si>
    <t>織物卸売業（室内装飾繊維品を除く）</t>
    <phoneticPr fontId="5"/>
  </si>
  <si>
    <t>男子服卸売業</t>
  </si>
  <si>
    <t>婦人・子供服卸売業</t>
  </si>
  <si>
    <t>下着類卸売業</t>
  </si>
  <si>
    <t>その他の衣服卸売業</t>
    <phoneticPr fontId="5"/>
  </si>
  <si>
    <t>寝具類卸売業</t>
  </si>
  <si>
    <t>靴・履物卸売業</t>
    <rPh sb="2" eb="4">
      <t>ハキモノ</t>
    </rPh>
    <phoneticPr fontId="5"/>
  </si>
  <si>
    <t>かばん・袋物卸売業</t>
  </si>
  <si>
    <t>その他の身の回り品卸売業</t>
    <phoneticPr fontId="5"/>
  </si>
  <si>
    <t>米麦卸売業</t>
  </si>
  <si>
    <t>雑穀・豆類卸売業</t>
  </si>
  <si>
    <t>野菜卸売業</t>
  </si>
  <si>
    <t>果実卸売業</t>
  </si>
  <si>
    <t>食肉卸売業</t>
  </si>
  <si>
    <t>生鮮魚介卸売業</t>
  </si>
  <si>
    <t>その他の農畜産物・水産物卸売業</t>
    <phoneticPr fontId="5"/>
  </si>
  <si>
    <t>砂糖・味そ・しょう油卸売業</t>
    <rPh sb="3" eb="4">
      <t>ミ</t>
    </rPh>
    <rPh sb="9" eb="10">
      <t>ユ</t>
    </rPh>
    <rPh sb="10" eb="13">
      <t>オロシウリギョウ</t>
    </rPh>
    <phoneticPr fontId="5"/>
  </si>
  <si>
    <t>酒類卸売業</t>
  </si>
  <si>
    <t>乾物卸売業</t>
  </si>
  <si>
    <t>菓子・パン類卸売業</t>
  </si>
  <si>
    <t>飲料卸売業（別掲を除く）</t>
    <rPh sb="6" eb="8">
      <t>ベッケイ</t>
    </rPh>
    <rPh sb="9" eb="10">
      <t>ノゾ</t>
    </rPh>
    <phoneticPr fontId="5"/>
  </si>
  <si>
    <t>茶類卸売業</t>
  </si>
  <si>
    <t>牛乳・乳製品卸売業</t>
    <rPh sb="0" eb="2">
      <t>ギュウニュウ</t>
    </rPh>
    <rPh sb="3" eb="6">
      <t>ニュウセイヒン</t>
    </rPh>
    <rPh sb="6" eb="9">
      <t>オロシウリギョウ</t>
    </rPh>
    <phoneticPr fontId="5"/>
  </si>
  <si>
    <t>その他の食料・飲料卸売業</t>
  </si>
  <si>
    <t>木材・竹材卸売業</t>
  </si>
  <si>
    <t>セメント卸売業</t>
  </si>
  <si>
    <t>板ガラス卸売業</t>
  </si>
  <si>
    <t>建築用金属製品卸売業(建築用金物を除く)</t>
    <phoneticPr fontId="5"/>
  </si>
  <si>
    <t>その他の建築材料卸売業</t>
  </si>
  <si>
    <t>塗料卸売業</t>
  </si>
  <si>
    <t>プラスチック卸売業</t>
    <phoneticPr fontId="5"/>
  </si>
  <si>
    <t>その他の化学製品卸売業</t>
  </si>
  <si>
    <t>石油卸売業</t>
  </si>
  <si>
    <t>鉱物卸売業（石油を除く）</t>
  </si>
  <si>
    <t>鉄鋼粗製品卸売業</t>
    <phoneticPr fontId="5"/>
  </si>
  <si>
    <t>鉄鋼一次製品卸売業</t>
    <phoneticPr fontId="5"/>
  </si>
  <si>
    <t>その他の鉄鋼製品卸売業</t>
    <phoneticPr fontId="5"/>
  </si>
  <si>
    <t>非鉄金属地金卸売業</t>
    <phoneticPr fontId="5"/>
  </si>
  <si>
    <t>非鉄金属製品卸売業</t>
    <phoneticPr fontId="5"/>
  </si>
  <si>
    <t>空瓶・空缶等空容器卸売業</t>
  </si>
  <si>
    <t>鉄スクラップ卸売業</t>
  </si>
  <si>
    <t>非鉄金属スクラップ卸売業</t>
  </si>
  <si>
    <t>古紙卸売業</t>
  </si>
  <si>
    <t>その他の再生資源卸売業</t>
  </si>
  <si>
    <t>農業用機械器具卸売業</t>
  </si>
  <si>
    <t>建設機械・鉱山機械卸売業</t>
  </si>
  <si>
    <t>金属加工機械卸売業</t>
  </si>
  <si>
    <t>事務用機械器具卸売業</t>
  </si>
  <si>
    <t>その他の産業機械器具卸売業</t>
    <rPh sb="4" eb="6">
      <t>サンギョウ</t>
    </rPh>
    <phoneticPr fontId="5"/>
  </si>
  <si>
    <t>自動車卸売業（二輪自動車を含む）</t>
    <phoneticPr fontId="5"/>
  </si>
  <si>
    <t>自動車部分品・附属品卸売業（中古品を除く）</t>
    <phoneticPr fontId="5"/>
  </si>
  <si>
    <t>自動車中古部品卸売業</t>
  </si>
  <si>
    <t>家庭用電気機械器具卸売業</t>
  </si>
  <si>
    <t>電気機械器具卸売業（家庭用電気機械器具を除く）</t>
    <phoneticPr fontId="5"/>
  </si>
  <si>
    <t>輸送用機械器具卸売業（自動車を除く）</t>
    <phoneticPr fontId="5"/>
  </si>
  <si>
    <t>計量器・理化学機械器具・光学機械器具等卸売業</t>
    <phoneticPr fontId="5"/>
  </si>
  <si>
    <t>医療用機械器具卸売業（歯科用機械器具を含む）</t>
    <phoneticPr fontId="5"/>
  </si>
  <si>
    <t>家具・建具卸売業</t>
  </si>
  <si>
    <t>荒物卸売業</t>
  </si>
  <si>
    <t>畳卸売業</t>
  </si>
  <si>
    <t>室内装飾繊維品卸売業</t>
  </si>
  <si>
    <t>陶磁器・ガラス器卸売業</t>
  </si>
  <si>
    <t>その他のじゅう器卸売業</t>
  </si>
  <si>
    <t>医薬品卸売業</t>
  </si>
  <si>
    <t>医療用品卸売業</t>
  </si>
  <si>
    <t>化粧品卸売業</t>
  </si>
  <si>
    <t>合成洗剤卸売業</t>
  </si>
  <si>
    <t>紙卸売業</t>
    <phoneticPr fontId="5"/>
  </si>
  <si>
    <t>紙製品卸売業</t>
    <phoneticPr fontId="5"/>
  </si>
  <si>
    <t>金物卸売業</t>
  </si>
  <si>
    <t>肥料・飼料卸売業</t>
  </si>
  <si>
    <t>スポーツ用品卸売業</t>
    <phoneticPr fontId="5"/>
  </si>
  <si>
    <t>娯楽用品・がん具卸売業</t>
    <phoneticPr fontId="5"/>
  </si>
  <si>
    <t>たばこ卸売業</t>
  </si>
  <si>
    <t>ジュエリ－製品卸売業</t>
  </si>
  <si>
    <t>書籍・雑誌卸売業</t>
    <phoneticPr fontId="5"/>
  </si>
  <si>
    <t>代理商，仲立業</t>
  </si>
  <si>
    <t>他に分類されないその他の卸売業</t>
    <phoneticPr fontId="5"/>
  </si>
  <si>
    <t>百貨店，総合ス－パ－</t>
  </si>
  <si>
    <t>その他の各種商品小売業（従業者が常時50人未満のもの）</t>
    <phoneticPr fontId="5"/>
  </si>
  <si>
    <t>呉服・服地小売業</t>
  </si>
  <si>
    <t>寝具小売業</t>
  </si>
  <si>
    <t>男子服小売業</t>
  </si>
  <si>
    <t>婦人服小売業</t>
  </si>
  <si>
    <t>子供服小売業</t>
  </si>
  <si>
    <t>靴小売業</t>
  </si>
  <si>
    <t>履物小売業（靴を除く）</t>
  </si>
  <si>
    <t>かばん・袋物小売業</t>
  </si>
  <si>
    <t>下着類小売業</t>
    <phoneticPr fontId="5"/>
  </si>
  <si>
    <t>洋品雑貨・小間物小売業</t>
  </si>
  <si>
    <t>他に分類されない織物・衣服・身の回り品小売業</t>
    <phoneticPr fontId="5"/>
  </si>
  <si>
    <t>各種食料品小売業</t>
  </si>
  <si>
    <t>野菜小売業</t>
  </si>
  <si>
    <t>果実小売業</t>
  </si>
  <si>
    <t>食肉小売業（卵， 鳥肉を除く）</t>
  </si>
  <si>
    <t>卵・鳥肉小売業</t>
  </si>
  <si>
    <t>鮮魚小売業</t>
  </si>
  <si>
    <t>酒小売業</t>
  </si>
  <si>
    <t>菓子小売業（製造小売）</t>
  </si>
  <si>
    <t>菓子小売業（製造小売でないもの）</t>
    <phoneticPr fontId="5"/>
  </si>
  <si>
    <t>パン小売業（製造小売）</t>
    <phoneticPr fontId="5"/>
  </si>
  <si>
    <t>パン小売業（製造小売でないもの）</t>
    <phoneticPr fontId="5"/>
  </si>
  <si>
    <t>コンビニエンスストア
（飲食料品を中心とするものに限る）</t>
    <phoneticPr fontId="5"/>
  </si>
  <si>
    <t>牛乳小売業</t>
  </si>
  <si>
    <t>飲料小売業（別掲を除く）</t>
    <rPh sb="6" eb="8">
      <t>ベッケイ</t>
    </rPh>
    <rPh sb="9" eb="10">
      <t>ノゾ</t>
    </rPh>
    <phoneticPr fontId="5"/>
  </si>
  <si>
    <t>茶類小売業</t>
  </si>
  <si>
    <t>料理品小売業</t>
  </si>
  <si>
    <t>米穀類小売業</t>
    <phoneticPr fontId="5"/>
  </si>
  <si>
    <t>豆腐・かまぼこ等加工食品小売業</t>
    <phoneticPr fontId="5"/>
  </si>
  <si>
    <t>乾物小売業</t>
  </si>
  <si>
    <t>他に分類されない飲食料品小売業</t>
    <phoneticPr fontId="5"/>
  </si>
  <si>
    <t>自動車（新車）小売業</t>
  </si>
  <si>
    <t>中古自動車小売業</t>
  </si>
  <si>
    <t>自動車部分品・附属品小売業</t>
  </si>
  <si>
    <t>二輪自動車小売業（原動機付自転車を含む）</t>
    <phoneticPr fontId="5"/>
  </si>
  <si>
    <t>自転車小売業</t>
  </si>
  <si>
    <t>電気機械器具小売業（中古品を除く）</t>
    <rPh sb="10" eb="12">
      <t>チュウコ</t>
    </rPh>
    <rPh sb="12" eb="13">
      <t>ヒン</t>
    </rPh>
    <rPh sb="14" eb="15">
      <t>ノゾ</t>
    </rPh>
    <phoneticPr fontId="5"/>
  </si>
  <si>
    <t>電気事務機械器具小売業（中古品を除く）</t>
    <rPh sb="12" eb="14">
      <t>チュウコ</t>
    </rPh>
    <rPh sb="14" eb="15">
      <t>ヒン</t>
    </rPh>
    <rPh sb="16" eb="17">
      <t>ノゾ</t>
    </rPh>
    <phoneticPr fontId="5"/>
  </si>
  <si>
    <t>中古電気製品小売業</t>
    <phoneticPr fontId="5"/>
  </si>
  <si>
    <t>その他の機械器具小売業</t>
  </si>
  <si>
    <t>家具小売業</t>
  </si>
  <si>
    <t>建具小売業</t>
  </si>
  <si>
    <t>畳小売業</t>
  </si>
  <si>
    <t>宗教用具小売業</t>
  </si>
  <si>
    <t>金物小売業</t>
  </si>
  <si>
    <t>荒物小売業</t>
  </si>
  <si>
    <t>陶磁器・ガラス器小売業</t>
  </si>
  <si>
    <t>他に分類されないじゅう器小売業</t>
    <phoneticPr fontId="5"/>
  </si>
  <si>
    <t>ドラッグストア</t>
    <phoneticPr fontId="5"/>
  </si>
  <si>
    <t>医薬品小売業（調剤薬局を除く）</t>
  </si>
  <si>
    <t>調剤薬局</t>
  </si>
  <si>
    <t>化粧品小売業</t>
  </si>
  <si>
    <t>農業用機械器具小売業</t>
  </si>
  <si>
    <t>苗・種子小売業</t>
  </si>
  <si>
    <t>肥料･飼料小売業</t>
  </si>
  <si>
    <t>ガソリンスタンド</t>
  </si>
  <si>
    <t>燃料小売業（ガソリンスタンドを除く）</t>
    <phoneticPr fontId="5"/>
  </si>
  <si>
    <t>書籍・雑誌小売業（古本を除く）</t>
    <rPh sb="9" eb="11">
      <t>フルホン</t>
    </rPh>
    <rPh sb="12" eb="13">
      <t>ノゾ</t>
    </rPh>
    <phoneticPr fontId="5"/>
  </si>
  <si>
    <t>古本小売業</t>
    <phoneticPr fontId="5"/>
  </si>
  <si>
    <t>新聞小売業</t>
  </si>
  <si>
    <t>紙・文房具小売業</t>
  </si>
  <si>
    <t>スポ－ツ用品小売業</t>
  </si>
  <si>
    <t>がん具・娯楽用品小売業</t>
  </si>
  <si>
    <t>楽器小売業</t>
  </si>
  <si>
    <t>写真機・写真材料小売業</t>
  </si>
  <si>
    <t>時計・眼鏡・光学機械小売業</t>
  </si>
  <si>
    <t>ホームセンター</t>
    <phoneticPr fontId="5"/>
  </si>
  <si>
    <t>たばこ・喫煙具専門小売業</t>
  </si>
  <si>
    <t>花・植木小売業</t>
  </si>
  <si>
    <t>建築材料小売業</t>
  </si>
  <si>
    <t>ジュエリ－製品小売業</t>
    <phoneticPr fontId="5"/>
  </si>
  <si>
    <t>ペット・ペット用品小売業</t>
  </si>
  <si>
    <t>骨とう品小売業</t>
  </si>
  <si>
    <t>中古品小売業（骨とう品を除く）</t>
    <phoneticPr fontId="5"/>
  </si>
  <si>
    <t>他に分類されないその他の小売業</t>
    <phoneticPr fontId="5"/>
  </si>
  <si>
    <t>無店舗小売業(各種商品小売)</t>
    <phoneticPr fontId="5"/>
  </si>
  <si>
    <t>無店舗小売業(織物・衣服・身の回り品小売)</t>
    <phoneticPr fontId="5"/>
  </si>
  <si>
    <t>無店舗小売業(飲食料品小売)</t>
    <phoneticPr fontId="5"/>
  </si>
  <si>
    <t>無店舗小売業(機械器具小売)</t>
    <phoneticPr fontId="5"/>
  </si>
  <si>
    <t>無店舗小売業(その他の小売)</t>
    <phoneticPr fontId="5"/>
  </si>
  <si>
    <t>自動販売機による小売業</t>
    <phoneticPr fontId="5"/>
  </si>
  <si>
    <t>その他の無店舗小売業</t>
    <phoneticPr fontId="5"/>
  </si>
  <si>
    <t>資料：経済センサスー活動調査</t>
    <rPh sb="0" eb="2">
      <t>シリョウ</t>
    </rPh>
    <rPh sb="3" eb="5">
      <t>ケイザイ</t>
    </rPh>
    <rPh sb="10" eb="12">
      <t>カツドウ</t>
    </rPh>
    <rPh sb="12" eb="14">
      <t>チョウサ</t>
    </rPh>
    <phoneticPr fontId="5"/>
  </si>
  <si>
    <t>※年間商品販売額は、平成27年の１年間の数値である。</t>
    <rPh sb="1" eb="3">
      <t>ネンカン</t>
    </rPh>
    <rPh sb="3" eb="5">
      <t>ショウヒン</t>
    </rPh>
    <rPh sb="5" eb="7">
      <t>ハンバイ</t>
    </rPh>
    <rPh sb="7" eb="8">
      <t>ガク</t>
    </rPh>
    <rPh sb="10" eb="12">
      <t>ヘイセイ</t>
    </rPh>
    <rPh sb="14" eb="15">
      <t>ネン</t>
    </rPh>
    <rPh sb="17" eb="19">
      <t>ネンカン</t>
    </rPh>
    <rPh sb="20" eb="22">
      <t>スウチ</t>
    </rPh>
    <phoneticPr fontId="5"/>
  </si>
  <si>
    <t>５８　小売業種別商店数</t>
    <rPh sb="3" eb="5">
      <t>コウリ</t>
    </rPh>
    <rPh sb="5" eb="7">
      <t>ギョウシュ</t>
    </rPh>
    <rPh sb="7" eb="8">
      <t>ベツ</t>
    </rPh>
    <rPh sb="8" eb="10">
      <t>ショウテン</t>
    </rPh>
    <rPh sb="10" eb="11">
      <t>スウ</t>
    </rPh>
    <phoneticPr fontId="5"/>
  </si>
  <si>
    <t>平成２８年６月１日現在（単位：店）</t>
    <rPh sb="0" eb="2">
      <t>ヘイセイ</t>
    </rPh>
    <rPh sb="4" eb="5">
      <t>ネン</t>
    </rPh>
    <rPh sb="6" eb="7">
      <t>ガツ</t>
    </rPh>
    <rPh sb="8" eb="9">
      <t>ニチ</t>
    </rPh>
    <rPh sb="9" eb="11">
      <t>ゲンザイ</t>
    </rPh>
    <rPh sb="12" eb="14">
      <t>タンイ</t>
    </rPh>
    <rPh sb="15" eb="16">
      <t>テン</t>
    </rPh>
    <phoneticPr fontId="5"/>
  </si>
  <si>
    <t>業　　　　　　　　種</t>
    <rPh sb="0" eb="1">
      <t>ギョウ</t>
    </rPh>
    <rPh sb="9" eb="10">
      <t>タネ</t>
    </rPh>
    <phoneticPr fontId="5"/>
  </si>
  <si>
    <t>商店数</t>
    <rPh sb="0" eb="2">
      <t>ショウテン</t>
    </rPh>
    <rPh sb="2" eb="3">
      <t>スウ</t>
    </rPh>
    <phoneticPr fontId="5"/>
  </si>
  <si>
    <t>百貨店，総合スーパー</t>
    <phoneticPr fontId="5"/>
  </si>
  <si>
    <t>書籍・文房具小売</t>
    <rPh sb="0" eb="2">
      <t>ショセキ</t>
    </rPh>
    <rPh sb="3" eb="6">
      <t>ブンボウグ</t>
    </rPh>
    <rPh sb="6" eb="8">
      <t>コウリ</t>
    </rPh>
    <phoneticPr fontId="5"/>
  </si>
  <si>
    <t>その他の各種商品小売
（従業者が常時50人未満）</t>
    <phoneticPr fontId="5"/>
  </si>
  <si>
    <t>スポーツ用品・がん具・娯楽用品・楽器小売</t>
    <rPh sb="4" eb="6">
      <t>ヨウヒン</t>
    </rPh>
    <rPh sb="9" eb="10">
      <t>グ</t>
    </rPh>
    <rPh sb="11" eb="13">
      <t>ゴラク</t>
    </rPh>
    <rPh sb="13" eb="15">
      <t>ヨウヒン</t>
    </rPh>
    <rPh sb="16" eb="18">
      <t>ガッキ</t>
    </rPh>
    <rPh sb="18" eb="20">
      <t>コウリ</t>
    </rPh>
    <phoneticPr fontId="5"/>
  </si>
  <si>
    <t>呉服・服地・寝具小売</t>
  </si>
  <si>
    <t>写真機・時計・眼鏡小売</t>
    <rPh sb="0" eb="3">
      <t>シャシンキ</t>
    </rPh>
    <rPh sb="4" eb="6">
      <t>トケイ</t>
    </rPh>
    <rPh sb="7" eb="9">
      <t>メガネ</t>
    </rPh>
    <rPh sb="9" eb="11">
      <t>コウリ</t>
    </rPh>
    <phoneticPr fontId="5"/>
  </si>
  <si>
    <t>男子服小売</t>
  </si>
  <si>
    <t>他に分類されない小売</t>
    <rPh sb="0" eb="1">
      <t>タ</t>
    </rPh>
    <rPh sb="2" eb="4">
      <t>ブンルイ</t>
    </rPh>
    <rPh sb="8" eb="10">
      <t>コウリ</t>
    </rPh>
    <phoneticPr fontId="5"/>
  </si>
  <si>
    <t>婦人・子供服小売</t>
  </si>
  <si>
    <t>通信販売・訪問販売小売</t>
    <rPh sb="0" eb="2">
      <t>ツウシン</t>
    </rPh>
    <rPh sb="2" eb="4">
      <t>ハンバイ</t>
    </rPh>
    <rPh sb="5" eb="7">
      <t>ホウモン</t>
    </rPh>
    <rPh sb="7" eb="9">
      <t>ハンバイ</t>
    </rPh>
    <rPh sb="9" eb="11">
      <t>コウリ</t>
    </rPh>
    <phoneticPr fontId="5"/>
  </si>
  <si>
    <t>靴・履物小売</t>
  </si>
  <si>
    <t>自動販売機による小売</t>
    <rPh sb="0" eb="2">
      <t>ジドウ</t>
    </rPh>
    <rPh sb="2" eb="5">
      <t>ハンバイキ</t>
    </rPh>
    <rPh sb="8" eb="10">
      <t>コウリ</t>
    </rPh>
    <phoneticPr fontId="5"/>
  </si>
  <si>
    <t>その他の織物・衣服
・身の回り品小売</t>
    <phoneticPr fontId="5"/>
  </si>
  <si>
    <t>その他の無店舗小売</t>
    <rPh sb="2" eb="3">
      <t>タ</t>
    </rPh>
    <rPh sb="4" eb="5">
      <t>ム</t>
    </rPh>
    <rPh sb="5" eb="7">
      <t>テンポ</t>
    </rPh>
    <rPh sb="7" eb="9">
      <t>コウリ</t>
    </rPh>
    <phoneticPr fontId="5"/>
  </si>
  <si>
    <t>各種食料品小売</t>
  </si>
  <si>
    <t>野菜・果実小売</t>
  </si>
  <si>
    <t>食肉小売</t>
  </si>
  <si>
    <t>鮮魚小売</t>
  </si>
  <si>
    <t>酒小売</t>
  </si>
  <si>
    <t>菓子・パン小売</t>
  </si>
  <si>
    <t>その他の飲食料品小売</t>
    <phoneticPr fontId="5"/>
  </si>
  <si>
    <t>自動車小売</t>
    <phoneticPr fontId="5"/>
  </si>
  <si>
    <t>自転車小売</t>
  </si>
  <si>
    <t>機械器具小売業
（自動車、自転車を除く）</t>
    <rPh sb="0" eb="2">
      <t>キカイ</t>
    </rPh>
    <rPh sb="2" eb="4">
      <t>キグ</t>
    </rPh>
    <rPh sb="4" eb="7">
      <t>コウリギョウ</t>
    </rPh>
    <rPh sb="9" eb="12">
      <t>ジドウシャ</t>
    </rPh>
    <rPh sb="13" eb="16">
      <t>ジテンシャ</t>
    </rPh>
    <rPh sb="17" eb="18">
      <t>ノゾ</t>
    </rPh>
    <phoneticPr fontId="5"/>
  </si>
  <si>
    <t>家具・建具・畳小売</t>
  </si>
  <si>
    <t>じゅう器小売</t>
    <rPh sb="3" eb="4">
      <t>キ</t>
    </rPh>
    <rPh sb="4" eb="6">
      <t>コウリ</t>
    </rPh>
    <phoneticPr fontId="5"/>
  </si>
  <si>
    <t>医薬品・化粧品小売</t>
    <rPh sb="0" eb="3">
      <t>イヤクヒン</t>
    </rPh>
    <rPh sb="4" eb="7">
      <t>ケショウヒン</t>
    </rPh>
    <rPh sb="7" eb="9">
      <t>コウリ</t>
    </rPh>
    <phoneticPr fontId="5"/>
  </si>
  <si>
    <t>農耕用品小売</t>
    <rPh sb="0" eb="3">
      <t>ノウコウヨウ</t>
    </rPh>
    <rPh sb="3" eb="4">
      <t>ヒン</t>
    </rPh>
    <rPh sb="4" eb="6">
      <t>コウリ</t>
    </rPh>
    <phoneticPr fontId="5"/>
  </si>
  <si>
    <t>燃料小売</t>
    <phoneticPr fontId="5"/>
  </si>
  <si>
    <t>資料：経済センサス－活動調査</t>
    <rPh sb="0" eb="2">
      <t>シリョウ</t>
    </rPh>
    <rPh sb="3" eb="5">
      <t>ケイザイ</t>
    </rPh>
    <rPh sb="10" eb="14">
      <t>カツドウチョウサ</t>
    </rPh>
    <phoneticPr fontId="5"/>
  </si>
  <si>
    <t>資料：経済センサス－活動調査</t>
    <rPh sb="0" eb="2">
      <t>シリョウ</t>
    </rPh>
    <rPh sb="3" eb="5">
      <t>ケイザイ</t>
    </rPh>
    <rPh sb="10" eb="12">
      <t>カツドウ</t>
    </rPh>
    <rPh sb="12" eb="14">
      <t>チョウサ</t>
    </rPh>
    <phoneticPr fontId="5"/>
  </si>
  <si>
    <t>７　労 働</t>
    <rPh sb="2" eb="3">
      <t>ロウ</t>
    </rPh>
    <rPh sb="4" eb="5">
      <t>ドウ</t>
    </rPh>
    <phoneticPr fontId="5"/>
  </si>
  <si>
    <t>受給実人数</t>
    <rPh sb="0" eb="2">
      <t>ジュキュウ</t>
    </rPh>
    <rPh sb="2" eb="3">
      <t>ジツ</t>
    </rPh>
    <rPh sb="3" eb="5">
      <t>ニンズウ</t>
    </rPh>
    <phoneticPr fontId="5"/>
  </si>
  <si>
    <t>雇用保険支給金額</t>
    <rPh sb="0" eb="2">
      <t>コヨウ</t>
    </rPh>
    <rPh sb="2" eb="4">
      <t>ホケン</t>
    </rPh>
    <rPh sb="4" eb="6">
      <t>シキュウ</t>
    </rPh>
    <rPh sb="6" eb="8">
      <t>キンガク</t>
    </rPh>
    <phoneticPr fontId="5"/>
  </si>
  <si>
    <t>平成24年</t>
    <rPh sb="0" eb="2">
      <t>ヘイセイ</t>
    </rPh>
    <rPh sb="4" eb="5">
      <t>ネン</t>
    </rPh>
    <phoneticPr fontId="5"/>
  </si>
  <si>
    <t>25年</t>
    <rPh sb="2" eb="3">
      <t>ネン</t>
    </rPh>
    <phoneticPr fontId="5"/>
  </si>
  <si>
    <t>27年</t>
    <rPh sb="2" eb="3">
      <t>ネン</t>
    </rPh>
    <phoneticPr fontId="5"/>
  </si>
  <si>
    <t>29年</t>
    <rPh sb="2" eb="3">
      <t>ネン</t>
    </rPh>
    <phoneticPr fontId="5"/>
  </si>
  <si>
    <t>30年</t>
    <rPh sb="2" eb="3">
      <t>ネン</t>
    </rPh>
    <phoneticPr fontId="5"/>
  </si>
  <si>
    <t>令和元年</t>
    <rPh sb="0" eb="2">
      <t>レイワ</t>
    </rPh>
    <rPh sb="2" eb="4">
      <t>ガンネン</t>
    </rPh>
    <phoneticPr fontId="5"/>
  </si>
  <si>
    <t>５９　一般職業紹介状況（パートを除く）</t>
    <rPh sb="3" eb="5">
      <t>イッパン</t>
    </rPh>
    <rPh sb="5" eb="7">
      <t>ショクギョウ</t>
    </rPh>
    <rPh sb="7" eb="9">
      <t>ショウカイ</t>
    </rPh>
    <rPh sb="9" eb="11">
      <t>ジョウキョウ</t>
    </rPh>
    <rPh sb="16" eb="17">
      <t>ノゾ</t>
    </rPh>
    <phoneticPr fontId="5"/>
  </si>
  <si>
    <t>（単位：人）</t>
    <rPh sb="1" eb="3">
      <t>タンイ</t>
    </rPh>
    <rPh sb="4" eb="5">
      <t>ニン</t>
    </rPh>
    <phoneticPr fontId="5"/>
  </si>
  <si>
    <t>年　　度</t>
    <rPh sb="0" eb="1">
      <t>トシ</t>
    </rPh>
    <rPh sb="3" eb="4">
      <t>タビ</t>
    </rPh>
    <phoneticPr fontId="5"/>
  </si>
  <si>
    <t>求人
総数</t>
    <rPh sb="0" eb="1">
      <t>モトム</t>
    </rPh>
    <rPh sb="1" eb="2">
      <t>ヒト</t>
    </rPh>
    <phoneticPr fontId="5"/>
  </si>
  <si>
    <t>求　　職</t>
    <rPh sb="0" eb="1">
      <t>モトム</t>
    </rPh>
    <rPh sb="3" eb="4">
      <t>ショク</t>
    </rPh>
    <phoneticPr fontId="5"/>
  </si>
  <si>
    <t>紹　　介</t>
    <rPh sb="0" eb="1">
      <t>ジョウ</t>
    </rPh>
    <rPh sb="3" eb="4">
      <t>スケ</t>
    </rPh>
    <phoneticPr fontId="5"/>
  </si>
  <si>
    <t>就　　職</t>
    <rPh sb="0" eb="1">
      <t>ジュ</t>
    </rPh>
    <rPh sb="3" eb="4">
      <t>ショク</t>
    </rPh>
    <phoneticPr fontId="5"/>
  </si>
  <si>
    <t>元</t>
    <rPh sb="0" eb="1">
      <t>モト</t>
    </rPh>
    <phoneticPr fontId="5"/>
  </si>
  <si>
    <t>※飯能出張所管内（飯能市、入間市野田・新光・仏子、日高市、 越生町、毛呂山町）</t>
    <rPh sb="1" eb="3">
      <t>ハンノウ</t>
    </rPh>
    <rPh sb="3" eb="5">
      <t>シュッチョウ</t>
    </rPh>
    <rPh sb="5" eb="6">
      <t>ショ</t>
    </rPh>
    <rPh sb="6" eb="8">
      <t>カンナイ</t>
    </rPh>
    <rPh sb="9" eb="12">
      <t>ハンノウシ</t>
    </rPh>
    <rPh sb="13" eb="16">
      <t>イルマシ</t>
    </rPh>
    <rPh sb="16" eb="18">
      <t>ノダ</t>
    </rPh>
    <rPh sb="19" eb="21">
      <t>シンコウ</t>
    </rPh>
    <rPh sb="22" eb="24">
      <t>ブシ</t>
    </rPh>
    <rPh sb="25" eb="28">
      <t>ヒダカシ</t>
    </rPh>
    <phoneticPr fontId="5"/>
  </si>
  <si>
    <t>資料：所沢公共職業安定所飯能出張所</t>
    <rPh sb="0" eb="2">
      <t>シリョウ</t>
    </rPh>
    <rPh sb="3" eb="4">
      <t>トコロ</t>
    </rPh>
    <rPh sb="4" eb="5">
      <t>サワ</t>
    </rPh>
    <rPh sb="5" eb="7">
      <t>コウキョウ</t>
    </rPh>
    <rPh sb="7" eb="9">
      <t>ショクギョウ</t>
    </rPh>
    <rPh sb="9" eb="11">
      <t>アンテイ</t>
    </rPh>
    <rPh sb="11" eb="12">
      <t>ショ</t>
    </rPh>
    <rPh sb="12" eb="14">
      <t>ハンノウ</t>
    </rPh>
    <rPh sb="14" eb="16">
      <t>シュッチョウ</t>
    </rPh>
    <rPh sb="16" eb="17">
      <t>ジョ</t>
    </rPh>
    <phoneticPr fontId="5"/>
  </si>
  <si>
    <t>※性別の記入は任意のため、男女の合計値と総数が一致しない場合もある。</t>
    <rPh sb="1" eb="3">
      <t>セイベツ</t>
    </rPh>
    <rPh sb="4" eb="6">
      <t>キニュウ</t>
    </rPh>
    <rPh sb="7" eb="9">
      <t>ニンイ</t>
    </rPh>
    <rPh sb="13" eb="15">
      <t>ダンジョ</t>
    </rPh>
    <rPh sb="16" eb="19">
      <t>ゴウケイチ</t>
    </rPh>
    <rPh sb="20" eb="22">
      <t>ソウスウ</t>
    </rPh>
    <rPh sb="23" eb="25">
      <t>イッチ</t>
    </rPh>
    <rPh sb="28" eb="30">
      <t>バアイ</t>
    </rPh>
    <phoneticPr fontId="5"/>
  </si>
  <si>
    <t>６０　新規学校卒業者職業紹介状況（中学校）</t>
    <rPh sb="3" eb="5">
      <t>シンキ</t>
    </rPh>
    <rPh sb="5" eb="7">
      <t>ガッコウ</t>
    </rPh>
    <rPh sb="7" eb="9">
      <t>ソツギョウ</t>
    </rPh>
    <rPh sb="9" eb="10">
      <t>シャ</t>
    </rPh>
    <rPh sb="10" eb="12">
      <t>ショクギョウ</t>
    </rPh>
    <rPh sb="12" eb="14">
      <t>ショウカイ</t>
    </rPh>
    <rPh sb="14" eb="16">
      <t>ジョウキョウ</t>
    </rPh>
    <rPh sb="17" eb="18">
      <t>チュウ</t>
    </rPh>
    <rPh sb="18" eb="20">
      <t>ガッコウ</t>
    </rPh>
    <phoneticPr fontId="5"/>
  </si>
  <si>
    <t>新規求職申込者数</t>
    <rPh sb="0" eb="2">
      <t>シンキ</t>
    </rPh>
    <rPh sb="2" eb="4">
      <t>キュウショク</t>
    </rPh>
    <rPh sb="4" eb="6">
      <t>モウシコミ</t>
    </rPh>
    <rPh sb="6" eb="7">
      <t>シャ</t>
    </rPh>
    <rPh sb="7" eb="8">
      <t>カズ</t>
    </rPh>
    <phoneticPr fontId="5"/>
  </si>
  <si>
    <t>新規求人件数</t>
    <rPh sb="0" eb="1">
      <t>シン</t>
    </rPh>
    <rPh sb="1" eb="2">
      <t>キ</t>
    </rPh>
    <rPh sb="2" eb="4">
      <t>キュウジン</t>
    </rPh>
    <rPh sb="4" eb="6">
      <t>ケンスウ</t>
    </rPh>
    <phoneticPr fontId="5"/>
  </si>
  <si>
    <t>新規求人数</t>
    <rPh sb="0" eb="1">
      <t>シン</t>
    </rPh>
    <rPh sb="1" eb="2">
      <t>キ</t>
    </rPh>
    <rPh sb="2" eb="5">
      <t>キュウジンスウ</t>
    </rPh>
    <phoneticPr fontId="5"/>
  </si>
  <si>
    <t>就　　　　職　　　　件　　　　数</t>
    <rPh sb="0" eb="1">
      <t>ジュ</t>
    </rPh>
    <rPh sb="5" eb="6">
      <t>ショク</t>
    </rPh>
    <rPh sb="10" eb="11">
      <t>ケン</t>
    </rPh>
    <rPh sb="15" eb="16">
      <t>カズ</t>
    </rPh>
    <phoneticPr fontId="5"/>
  </si>
  <si>
    <t>管内への就職</t>
    <rPh sb="0" eb="2">
      <t>カンナイ</t>
    </rPh>
    <rPh sb="4" eb="6">
      <t>シュウショク</t>
    </rPh>
    <phoneticPr fontId="5"/>
  </si>
  <si>
    <t>管外への就職</t>
    <rPh sb="0" eb="1">
      <t>カン</t>
    </rPh>
    <rPh sb="1" eb="2">
      <t>ガイ</t>
    </rPh>
    <rPh sb="4" eb="6">
      <t>シュウショク</t>
    </rPh>
    <phoneticPr fontId="5"/>
  </si>
  <si>
    <t>他県への就職</t>
    <rPh sb="0" eb="2">
      <t>タケン</t>
    </rPh>
    <rPh sb="4" eb="6">
      <t>シュウショク</t>
    </rPh>
    <phoneticPr fontId="5"/>
  </si>
  <si>
    <t>0</t>
    <phoneticPr fontId="5"/>
  </si>
  <si>
    <t>※飯能出張所管内（飯能市、入間市野田・新光・仏子、日高市、 越生町、毛呂山町）</t>
    <rPh sb="1" eb="3">
      <t>ハンノウ</t>
    </rPh>
    <rPh sb="3" eb="5">
      <t>シュッチョウ</t>
    </rPh>
    <rPh sb="5" eb="6">
      <t>ショ</t>
    </rPh>
    <rPh sb="6" eb="8">
      <t>カンナイ</t>
    </rPh>
    <rPh sb="9" eb="12">
      <t>ハンノウシ</t>
    </rPh>
    <rPh sb="13" eb="16">
      <t>イルマシ</t>
    </rPh>
    <rPh sb="16" eb="18">
      <t>ノダ</t>
    </rPh>
    <rPh sb="19" eb="21">
      <t>シンコウ</t>
    </rPh>
    <rPh sb="22" eb="24">
      <t>ブシ</t>
    </rPh>
    <rPh sb="25" eb="28">
      <t>ヒダカシ</t>
    </rPh>
    <rPh sb="30" eb="33">
      <t>オゴセマチ</t>
    </rPh>
    <rPh sb="34" eb="37">
      <t>モロヤマ</t>
    </rPh>
    <phoneticPr fontId="5"/>
  </si>
  <si>
    <t>６１　新規学校卒業者職業紹介状況（高等学校）</t>
    <rPh sb="3" eb="5">
      <t>シンキ</t>
    </rPh>
    <rPh sb="5" eb="7">
      <t>ガッコウ</t>
    </rPh>
    <rPh sb="7" eb="9">
      <t>ソツギョウ</t>
    </rPh>
    <rPh sb="9" eb="10">
      <t>シャ</t>
    </rPh>
    <rPh sb="10" eb="12">
      <t>ショクギョウ</t>
    </rPh>
    <rPh sb="12" eb="14">
      <t>ショウカイ</t>
    </rPh>
    <rPh sb="14" eb="16">
      <t>ジョウキョウ</t>
    </rPh>
    <rPh sb="17" eb="19">
      <t>コウトウ</t>
    </rPh>
    <rPh sb="19" eb="21">
      <t>ガッコウ</t>
    </rPh>
    <phoneticPr fontId="5"/>
  </si>
  <si>
    <t>新規求職　　申込者数</t>
    <rPh sb="0" eb="2">
      <t>シンキ</t>
    </rPh>
    <rPh sb="2" eb="4">
      <t>キュウショク</t>
    </rPh>
    <rPh sb="6" eb="8">
      <t>モウシコミ</t>
    </rPh>
    <rPh sb="8" eb="9">
      <t>シャ</t>
    </rPh>
    <rPh sb="9" eb="10">
      <t>カズ</t>
    </rPh>
    <phoneticPr fontId="5"/>
  </si>
  <si>
    <t>新規
求人件数</t>
    <rPh sb="0" eb="1">
      <t>シン</t>
    </rPh>
    <rPh sb="1" eb="2">
      <t>キ</t>
    </rPh>
    <rPh sb="3" eb="5">
      <t>キュウジン</t>
    </rPh>
    <rPh sb="5" eb="7">
      <t>ケンスウ</t>
    </rPh>
    <phoneticPr fontId="5"/>
  </si>
  <si>
    <t>新規
求人数</t>
    <rPh sb="0" eb="1">
      <t>シン</t>
    </rPh>
    <rPh sb="1" eb="2">
      <t>キ</t>
    </rPh>
    <rPh sb="3" eb="5">
      <t>キュウジン</t>
    </rPh>
    <rPh sb="5" eb="6">
      <t>スウ</t>
    </rPh>
    <phoneticPr fontId="5"/>
  </si>
  <si>
    <t>管内への就職</t>
    <phoneticPr fontId="5"/>
  </si>
  <si>
    <t>管外への就職</t>
    <phoneticPr fontId="5"/>
  </si>
  <si>
    <t>58</t>
    <phoneticPr fontId="5"/>
  </si>
  <si>
    <t>54</t>
    <phoneticPr fontId="5"/>
  </si>
  <si>
    <t>63</t>
    <phoneticPr fontId="5"/>
  </si>
  <si>
    <t>62</t>
    <phoneticPr fontId="5"/>
  </si>
  <si>
    <t>※飯能出張所管内（飯能市、入間市野田・新光・仏子、日高市、越生町、毛呂山町）</t>
    <rPh sb="1" eb="3">
      <t>ハンノウ</t>
    </rPh>
    <rPh sb="3" eb="5">
      <t>シュッチョウ</t>
    </rPh>
    <rPh sb="5" eb="6">
      <t>ショ</t>
    </rPh>
    <rPh sb="6" eb="8">
      <t>カンナイ</t>
    </rPh>
    <rPh sb="9" eb="12">
      <t>ハンノウシ</t>
    </rPh>
    <rPh sb="13" eb="16">
      <t>イルマシ</t>
    </rPh>
    <rPh sb="16" eb="18">
      <t>ノダ</t>
    </rPh>
    <rPh sb="19" eb="21">
      <t>シンコウ</t>
    </rPh>
    <rPh sb="22" eb="24">
      <t>ブシ</t>
    </rPh>
    <rPh sb="25" eb="28">
      <t>ヒダカシ</t>
    </rPh>
    <phoneticPr fontId="5"/>
  </si>
  <si>
    <t>６２　一般雇用保険失業給付状況</t>
    <rPh sb="3" eb="5">
      <t>イッパン</t>
    </rPh>
    <rPh sb="5" eb="7">
      <t>コヨウ</t>
    </rPh>
    <rPh sb="7" eb="9">
      <t>ホケン</t>
    </rPh>
    <rPh sb="9" eb="11">
      <t>シツギョウ</t>
    </rPh>
    <rPh sb="11" eb="13">
      <t>キュウフ</t>
    </rPh>
    <rPh sb="13" eb="15">
      <t>ジョウキョウ</t>
    </rPh>
    <phoneticPr fontId="5"/>
  </si>
  <si>
    <t>年　度</t>
    <rPh sb="0" eb="1">
      <t>トシ</t>
    </rPh>
    <rPh sb="2" eb="3">
      <t>タビ</t>
    </rPh>
    <phoneticPr fontId="5"/>
  </si>
  <si>
    <t>受給資格決定件数</t>
    <rPh sb="0" eb="2">
      <t>ジュキュウ</t>
    </rPh>
    <rPh sb="2" eb="4">
      <t>シカク</t>
    </rPh>
    <rPh sb="4" eb="6">
      <t>ケッテイ</t>
    </rPh>
    <rPh sb="6" eb="8">
      <t>ケンスウ</t>
    </rPh>
    <phoneticPr fontId="5"/>
  </si>
  <si>
    <t>受　給　者　実　人　数</t>
    <rPh sb="0" eb="1">
      <t>ウケ</t>
    </rPh>
    <rPh sb="2" eb="3">
      <t>キュウ</t>
    </rPh>
    <rPh sb="4" eb="5">
      <t>モノ</t>
    </rPh>
    <rPh sb="6" eb="7">
      <t>ジツ</t>
    </rPh>
    <rPh sb="8" eb="9">
      <t>ヒト</t>
    </rPh>
    <rPh sb="10" eb="11">
      <t>カズ</t>
    </rPh>
    <phoneticPr fontId="5"/>
  </si>
  <si>
    <t>雇用保険支給金額</t>
    <rPh sb="0" eb="2">
      <t>コヨウ</t>
    </rPh>
    <rPh sb="2" eb="4">
      <t>ホケン</t>
    </rPh>
    <rPh sb="4" eb="6">
      <t>シキュウ</t>
    </rPh>
    <rPh sb="6" eb="8">
      <t>キンガク</t>
    </rPh>
    <phoneticPr fontId="5"/>
  </si>
  <si>
    <t>件</t>
    <rPh sb="0" eb="1">
      <t>ケン</t>
    </rPh>
    <phoneticPr fontId="5"/>
  </si>
  <si>
    <t>人</t>
    <rPh sb="0" eb="1">
      <t>ヒト</t>
    </rPh>
    <phoneticPr fontId="5"/>
  </si>
  <si>
    <t>千円</t>
    <rPh sb="0" eb="2">
      <t>センエン</t>
    </rPh>
    <phoneticPr fontId="5"/>
  </si>
  <si>
    <t>８　市 民 経 済 計 算</t>
    <rPh sb="2" eb="3">
      <t>シ</t>
    </rPh>
    <rPh sb="4" eb="5">
      <t>ミン</t>
    </rPh>
    <rPh sb="6" eb="7">
      <t>ケイ</t>
    </rPh>
    <rPh sb="8" eb="9">
      <t>ズミ</t>
    </rPh>
    <rPh sb="10" eb="11">
      <t>ケイ</t>
    </rPh>
    <rPh sb="12" eb="13">
      <t>サン</t>
    </rPh>
    <phoneticPr fontId="5"/>
  </si>
  <si>
    <t>市内総生産の推移</t>
    <rPh sb="0" eb="2">
      <t>シナイ</t>
    </rPh>
    <rPh sb="2" eb="3">
      <t>ソウ</t>
    </rPh>
    <rPh sb="3" eb="4">
      <t>セイ</t>
    </rPh>
    <rPh sb="4" eb="5">
      <t>サン</t>
    </rPh>
    <rPh sb="6" eb="8">
      <t>スイイ</t>
    </rPh>
    <phoneticPr fontId="5"/>
  </si>
  <si>
    <t>平成26年度</t>
    <rPh sb="0" eb="2">
      <t>ヘイセイ</t>
    </rPh>
    <rPh sb="4" eb="6">
      <t>ネンド</t>
    </rPh>
    <phoneticPr fontId="5"/>
  </si>
  <si>
    <t>27年度</t>
    <rPh sb="2" eb="4">
      <t>ネンド</t>
    </rPh>
    <phoneticPr fontId="5"/>
  </si>
  <si>
    <t>28年度</t>
    <rPh sb="2" eb="4">
      <t>ネンド</t>
    </rPh>
    <phoneticPr fontId="5"/>
  </si>
  <si>
    <t>29年度</t>
    <rPh sb="2" eb="4">
      <t>ネンド</t>
    </rPh>
    <phoneticPr fontId="5"/>
  </si>
  <si>
    <t>30年度</t>
    <rPh sb="2" eb="4">
      <t>ネンド</t>
    </rPh>
    <phoneticPr fontId="5"/>
  </si>
  <si>
    <t>１人当たりの市民所得</t>
    <rPh sb="1" eb="2">
      <t>ニン</t>
    </rPh>
    <rPh sb="2" eb="3">
      <t>ア</t>
    </rPh>
    <rPh sb="6" eb="8">
      <t>シミン</t>
    </rPh>
    <rPh sb="8" eb="10">
      <t>ショトク</t>
    </rPh>
    <phoneticPr fontId="5"/>
  </si>
  <si>
    <t>６３　市民所得の分配</t>
    <rPh sb="3" eb="5">
      <t>シミン</t>
    </rPh>
    <rPh sb="5" eb="7">
      <t>ショトク</t>
    </rPh>
    <rPh sb="8" eb="10">
      <t>ブンパイ</t>
    </rPh>
    <phoneticPr fontId="5"/>
  </si>
  <si>
    <t>（単位：千円）</t>
    <rPh sb="1" eb="3">
      <t>タンイ</t>
    </rPh>
    <rPh sb="4" eb="6">
      <t>センエン</t>
    </rPh>
    <phoneticPr fontId="5"/>
  </si>
  <si>
    <t>項　　　　目</t>
    <rPh sb="0" eb="1">
      <t>コウ</t>
    </rPh>
    <rPh sb="5" eb="6">
      <t>メ</t>
    </rPh>
    <phoneticPr fontId="5"/>
  </si>
  <si>
    <t>平成27年度</t>
    <rPh sb="0" eb="2">
      <t>ヘイセイ</t>
    </rPh>
    <rPh sb="4" eb="6">
      <t>ネンド</t>
    </rPh>
    <phoneticPr fontId="5"/>
  </si>
  <si>
    <t>平成28年度</t>
    <rPh sb="0" eb="2">
      <t>ヘイセイ</t>
    </rPh>
    <rPh sb="4" eb="6">
      <t>ネンド</t>
    </rPh>
    <phoneticPr fontId="5"/>
  </si>
  <si>
    <t>平成29年度</t>
    <rPh sb="0" eb="2">
      <t>ヘイセイ</t>
    </rPh>
    <rPh sb="4" eb="6">
      <t>ネンド</t>
    </rPh>
    <phoneticPr fontId="5"/>
  </si>
  <si>
    <t>平成30年度</t>
    <rPh sb="0" eb="2">
      <t>ヘイセイ</t>
    </rPh>
    <rPh sb="4" eb="6">
      <t>ネンド</t>
    </rPh>
    <phoneticPr fontId="5"/>
  </si>
  <si>
    <t>市民所得(分配)</t>
    <rPh sb="0" eb="2">
      <t>シミン</t>
    </rPh>
    <rPh sb="1" eb="2">
      <t>ミン</t>
    </rPh>
    <rPh sb="2" eb="4">
      <t>ショトク</t>
    </rPh>
    <rPh sb="5" eb="7">
      <t>ブンパイ</t>
    </rPh>
    <phoneticPr fontId="5"/>
  </si>
  <si>
    <t>１人当たりの市民所得</t>
    <phoneticPr fontId="5"/>
  </si>
  <si>
    <t>雇用者報酬</t>
  </si>
  <si>
    <t>賃金・俸給</t>
    <rPh sb="0" eb="2">
      <t>チンギン</t>
    </rPh>
    <rPh sb="3" eb="5">
      <t>ホウキュウ</t>
    </rPh>
    <phoneticPr fontId="5"/>
  </si>
  <si>
    <t>雇主の社会負担</t>
  </si>
  <si>
    <t>雇主の現実社会負担</t>
    <phoneticPr fontId="5"/>
  </si>
  <si>
    <t>雇主の帰属社会負担</t>
    <phoneticPr fontId="5"/>
  </si>
  <si>
    <t>財産所得</t>
  </si>
  <si>
    <t>受取</t>
  </si>
  <si>
    <t>支払</t>
    <rPh sb="0" eb="2">
      <t>シハラ</t>
    </rPh>
    <phoneticPr fontId="5"/>
  </si>
  <si>
    <t>一般政府</t>
    <rPh sb="0" eb="2">
      <t>イッパン</t>
    </rPh>
    <rPh sb="2" eb="4">
      <t>セイフ</t>
    </rPh>
    <phoneticPr fontId="5"/>
  </si>
  <si>
    <t>受取</t>
    <rPh sb="0" eb="2">
      <t>ウケトリ</t>
    </rPh>
    <phoneticPr fontId="5"/>
  </si>
  <si>
    <t>家計</t>
    <rPh sb="0" eb="2">
      <t>カケイ</t>
    </rPh>
    <phoneticPr fontId="5"/>
  </si>
  <si>
    <t>利子</t>
    <rPh sb="0" eb="2">
      <t>リシ</t>
    </rPh>
    <phoneticPr fontId="5"/>
  </si>
  <si>
    <t>配当（受取）</t>
    <rPh sb="0" eb="2">
      <t>ハイトウ</t>
    </rPh>
    <rPh sb="3" eb="5">
      <t>ウケトリ</t>
    </rPh>
    <phoneticPr fontId="5"/>
  </si>
  <si>
    <t>その他の投資所得(受取)</t>
    <phoneticPr fontId="5"/>
  </si>
  <si>
    <t>賃貸料(受取)</t>
  </si>
  <si>
    <t>対家計民間非営利団体</t>
    <phoneticPr fontId="5"/>
  </si>
  <si>
    <t>企業所得</t>
    <phoneticPr fontId="5"/>
  </si>
  <si>
    <t>民間法人企業</t>
    <rPh sb="0" eb="2">
      <t>ミンカン</t>
    </rPh>
    <rPh sb="2" eb="4">
      <t>ホウジン</t>
    </rPh>
    <rPh sb="4" eb="6">
      <t>キギョウ</t>
    </rPh>
    <phoneticPr fontId="5"/>
  </si>
  <si>
    <t>公的企業</t>
    <rPh sb="0" eb="2">
      <t>コウテキ</t>
    </rPh>
    <rPh sb="2" eb="4">
      <t>キギョウ</t>
    </rPh>
    <phoneticPr fontId="5"/>
  </si>
  <si>
    <t>個人企業</t>
    <rPh sb="0" eb="2">
      <t>コジン</t>
    </rPh>
    <rPh sb="2" eb="4">
      <t>キギョウ</t>
    </rPh>
    <phoneticPr fontId="5"/>
  </si>
  <si>
    <t>農林水産業</t>
    <phoneticPr fontId="5"/>
  </si>
  <si>
    <t>その他の産業</t>
    <phoneticPr fontId="5"/>
  </si>
  <si>
    <t>持ち家</t>
    <rPh sb="0" eb="1">
      <t>モ</t>
    </rPh>
    <rPh sb="2" eb="3">
      <t>イエ</t>
    </rPh>
    <phoneticPr fontId="5"/>
  </si>
  <si>
    <t>※毎年遡及推計（改訂）を行っているため、前年度までの数値も改定される。</t>
    <rPh sb="1" eb="3">
      <t>マイトシ</t>
    </rPh>
    <rPh sb="3" eb="4">
      <t>サカノボ</t>
    </rPh>
    <rPh sb="4" eb="5">
      <t>キュウ</t>
    </rPh>
    <rPh sb="5" eb="7">
      <t>スイケイ</t>
    </rPh>
    <rPh sb="8" eb="10">
      <t>カイテイ</t>
    </rPh>
    <rPh sb="12" eb="13">
      <t>オコナ</t>
    </rPh>
    <rPh sb="20" eb="21">
      <t>マエ</t>
    </rPh>
    <rPh sb="21" eb="23">
      <t>ネンド</t>
    </rPh>
    <rPh sb="26" eb="28">
      <t>スウチ</t>
    </rPh>
    <rPh sb="29" eb="31">
      <t>カイテイ</t>
    </rPh>
    <phoneticPr fontId="5"/>
  </si>
  <si>
    <t>資料：埼玉県統計課「埼玉県市町村民経済計算」</t>
    <rPh sb="0" eb="2">
      <t>シリョウ</t>
    </rPh>
    <rPh sb="10" eb="13">
      <t>サイタマケン</t>
    </rPh>
    <rPh sb="13" eb="16">
      <t>シチョウソン</t>
    </rPh>
    <rPh sb="16" eb="17">
      <t>ミン</t>
    </rPh>
    <rPh sb="17" eb="19">
      <t>ケイザイ</t>
    </rPh>
    <rPh sb="19" eb="21">
      <t>ケイサン</t>
    </rPh>
    <phoneticPr fontId="5"/>
  </si>
  <si>
    <t>６４　産業（大分類）別市内総生産の推移</t>
    <rPh sb="3" eb="5">
      <t>サンギョウ</t>
    </rPh>
    <rPh sb="6" eb="9">
      <t>ダイブンルイ</t>
    </rPh>
    <rPh sb="10" eb="11">
      <t>ベツ</t>
    </rPh>
    <rPh sb="11" eb="13">
      <t>シナイ</t>
    </rPh>
    <rPh sb="13" eb="14">
      <t>ソウ</t>
    </rPh>
    <rPh sb="14" eb="16">
      <t>セイサン</t>
    </rPh>
    <rPh sb="17" eb="19">
      <t>スイイ</t>
    </rPh>
    <phoneticPr fontId="5"/>
  </si>
  <si>
    <t>（単位：千円）</t>
  </si>
  <si>
    <t>項　　　　　目</t>
    <rPh sb="0" eb="1">
      <t>コウ</t>
    </rPh>
    <rPh sb="6" eb="7">
      <t>メ</t>
    </rPh>
    <phoneticPr fontId="5"/>
  </si>
  <si>
    <t>第１次産業</t>
    <rPh sb="0" eb="1">
      <t>ダイ</t>
    </rPh>
    <rPh sb="2" eb="3">
      <t>ジ</t>
    </rPh>
    <rPh sb="3" eb="5">
      <t>サンギョウ</t>
    </rPh>
    <phoneticPr fontId="42"/>
  </si>
  <si>
    <t>農業</t>
    <rPh sb="0" eb="2">
      <t>ノウギョウ</t>
    </rPh>
    <phoneticPr fontId="42"/>
  </si>
  <si>
    <t>林業</t>
    <rPh sb="0" eb="2">
      <t>リンギョウ</t>
    </rPh>
    <phoneticPr fontId="42"/>
  </si>
  <si>
    <t>水産業</t>
    <rPh sb="0" eb="3">
      <t>スイサンギョウ</t>
    </rPh>
    <phoneticPr fontId="42"/>
  </si>
  <si>
    <t>第２次産業</t>
    <rPh sb="0" eb="1">
      <t>ダイ</t>
    </rPh>
    <rPh sb="2" eb="3">
      <t>ジ</t>
    </rPh>
    <rPh sb="3" eb="5">
      <t>サンギョウ</t>
    </rPh>
    <phoneticPr fontId="42"/>
  </si>
  <si>
    <t>鉱業</t>
    <rPh sb="0" eb="2">
      <t>コウギョウ</t>
    </rPh>
    <phoneticPr fontId="42"/>
  </si>
  <si>
    <t>製造業</t>
    <rPh sb="0" eb="3">
      <t>セイゾウギョウ</t>
    </rPh>
    <phoneticPr fontId="42"/>
  </si>
  <si>
    <t>建設業</t>
    <rPh sb="0" eb="3">
      <t>ケンセツギョウ</t>
    </rPh>
    <phoneticPr fontId="42"/>
  </si>
  <si>
    <t>第３次産業</t>
    <rPh sb="0" eb="1">
      <t>ダイ</t>
    </rPh>
    <rPh sb="2" eb="3">
      <t>ジ</t>
    </rPh>
    <rPh sb="3" eb="5">
      <t>サンギョウ</t>
    </rPh>
    <phoneticPr fontId="42"/>
  </si>
  <si>
    <t>電気･ガス･水道
・廃棄物処理業</t>
    <rPh sb="0" eb="1">
      <t>デン</t>
    </rPh>
    <phoneticPr fontId="42"/>
  </si>
  <si>
    <t>卸売･小売業</t>
  </si>
  <si>
    <t>運輸・郵便業</t>
    <rPh sb="0" eb="1">
      <t>ウン</t>
    </rPh>
    <rPh sb="3" eb="5">
      <t>ユウビン</t>
    </rPh>
    <rPh sb="5" eb="6">
      <t>ギョウ</t>
    </rPh>
    <phoneticPr fontId="42"/>
  </si>
  <si>
    <t>宿泊・飲食サービス業</t>
    <phoneticPr fontId="5"/>
  </si>
  <si>
    <t>情報通信業</t>
    <rPh sb="0" eb="2">
      <t>ジョウホウ</t>
    </rPh>
    <phoneticPr fontId="42"/>
  </si>
  <si>
    <t>金融・保険業</t>
  </si>
  <si>
    <t>不動産業</t>
  </si>
  <si>
    <t>専門・科学技術、
業務支援サービス業</t>
    <phoneticPr fontId="5"/>
  </si>
  <si>
    <t>公務</t>
    <rPh sb="0" eb="2">
      <t>コウム</t>
    </rPh>
    <phoneticPr fontId="42"/>
  </si>
  <si>
    <t>教育</t>
    <rPh sb="0" eb="2">
      <t>キョウイク</t>
    </rPh>
    <phoneticPr fontId="42"/>
  </si>
  <si>
    <t>保健衛生・社会事業</t>
  </si>
  <si>
    <t>その他のサービス</t>
    <rPh sb="2" eb="3">
      <t>タ</t>
    </rPh>
    <phoneticPr fontId="42"/>
  </si>
  <si>
    <t>輸入品に課される
税・関税</t>
    <phoneticPr fontId="5"/>
  </si>
  <si>
    <t>(控除)総資本形成に
係る消費税</t>
    <phoneticPr fontId="5"/>
  </si>
  <si>
    <t>※毎年遡及推計（改訂）を行っているため、前年度までの数値も改定される。</t>
    <rPh sb="1" eb="3">
      <t>マイトシ</t>
    </rPh>
    <rPh sb="3" eb="4">
      <t>サカノボ</t>
    </rPh>
    <rPh sb="4" eb="5">
      <t>キュウ</t>
    </rPh>
    <rPh sb="5" eb="7">
      <t>スイケイ</t>
    </rPh>
    <rPh sb="8" eb="10">
      <t>カイテイ</t>
    </rPh>
    <rPh sb="12" eb="13">
      <t>オコナ</t>
    </rPh>
    <rPh sb="20" eb="23">
      <t>ゼンネンド</t>
    </rPh>
    <rPh sb="26" eb="28">
      <t>スウチ</t>
    </rPh>
    <rPh sb="29" eb="31">
      <t>カイテイ</t>
    </rPh>
    <phoneticPr fontId="5"/>
  </si>
  <si>
    <t>６５　就業者１人当たり純生産の推移</t>
    <rPh sb="3" eb="6">
      <t>シュウギョウシャ</t>
    </rPh>
    <rPh sb="7" eb="8">
      <t>ニン</t>
    </rPh>
    <rPh sb="8" eb="9">
      <t>ア</t>
    </rPh>
    <rPh sb="15" eb="17">
      <t>スイイ</t>
    </rPh>
    <phoneticPr fontId="5"/>
  </si>
  <si>
    <t>年　　度</t>
    <rPh sb="0" eb="1">
      <t>トシ</t>
    </rPh>
    <rPh sb="3" eb="4">
      <t>ド</t>
    </rPh>
    <phoneticPr fontId="5"/>
  </si>
  <si>
    <t>純　生　産　額</t>
    <rPh sb="0" eb="1">
      <t>ジュン</t>
    </rPh>
    <rPh sb="2" eb="3">
      <t>ショウ</t>
    </rPh>
    <rPh sb="4" eb="5">
      <t>サン</t>
    </rPh>
    <rPh sb="6" eb="7">
      <t>ガク</t>
    </rPh>
    <phoneticPr fontId="5"/>
  </si>
  <si>
    <t>平 成</t>
    <rPh sb="0" eb="1">
      <t>ヒラ</t>
    </rPh>
    <rPh sb="2" eb="3">
      <t>シゲル</t>
    </rPh>
    <phoneticPr fontId="5"/>
  </si>
  <si>
    <t>※毎年遡及推計（改訂）を行って</t>
    <rPh sb="1" eb="3">
      <t>マイトシ</t>
    </rPh>
    <rPh sb="3" eb="5">
      <t>ソキュウ</t>
    </rPh>
    <rPh sb="5" eb="7">
      <t>スイケイ</t>
    </rPh>
    <rPh sb="8" eb="10">
      <t>カイテイ</t>
    </rPh>
    <rPh sb="12" eb="13">
      <t>オコナ</t>
    </rPh>
    <phoneticPr fontId="5"/>
  </si>
  <si>
    <t>資料：埼玉県統計課　「埼玉県市町村民経済計算」</t>
    <phoneticPr fontId="5"/>
  </si>
  <si>
    <t>６６　就業者１人当たり純生産の増加率</t>
    <rPh sb="3" eb="6">
      <t>シュウギョウシャ</t>
    </rPh>
    <rPh sb="7" eb="8">
      <t>ニン</t>
    </rPh>
    <rPh sb="8" eb="9">
      <t>ア</t>
    </rPh>
    <rPh sb="15" eb="17">
      <t>ゾウカ</t>
    </rPh>
    <rPh sb="17" eb="18">
      <t>リツ</t>
    </rPh>
    <phoneticPr fontId="5"/>
  </si>
  <si>
    <t>（単位：％）</t>
    <rPh sb="1" eb="3">
      <t>タンイ</t>
    </rPh>
    <phoneticPr fontId="5"/>
  </si>
  <si>
    <t>増　加　率</t>
    <rPh sb="0" eb="1">
      <t>ゾウ</t>
    </rPh>
    <rPh sb="2" eb="3">
      <t>カ</t>
    </rPh>
    <rPh sb="4" eb="5">
      <t>リツ</t>
    </rPh>
    <phoneticPr fontId="5"/>
  </si>
  <si>
    <t>資料：埼玉県統計課「埼玉県市町村民経済計算」</t>
    <rPh sb="12" eb="13">
      <t>ケン</t>
    </rPh>
    <phoneticPr fontId="5"/>
  </si>
  <si>
    <t>６７　市内通勤就業者の推移（昼間就業者）</t>
    <rPh sb="3" eb="5">
      <t>シナイ</t>
    </rPh>
    <rPh sb="5" eb="7">
      <t>ツウキン</t>
    </rPh>
    <rPh sb="7" eb="10">
      <t>シュウギョウシャ</t>
    </rPh>
    <rPh sb="11" eb="13">
      <t>スイイ</t>
    </rPh>
    <rPh sb="14" eb="16">
      <t>チュウカン</t>
    </rPh>
    <rPh sb="16" eb="19">
      <t>シュウギョウシャ</t>
    </rPh>
    <phoneticPr fontId="5"/>
  </si>
  <si>
    <t>昼間就業者</t>
    <rPh sb="0" eb="2">
      <t>ヒルマ</t>
    </rPh>
    <rPh sb="2" eb="5">
      <t>シュウギョウシャ</t>
    </rPh>
    <phoneticPr fontId="5"/>
  </si>
  <si>
    <t>９　運 輸</t>
    <rPh sb="2" eb="3">
      <t>ウン</t>
    </rPh>
    <rPh sb="4" eb="5">
      <t>ユ</t>
    </rPh>
    <phoneticPr fontId="5"/>
  </si>
  <si>
    <t>自動車登録台数</t>
    <rPh sb="0" eb="3">
      <t>ジドウシャ</t>
    </rPh>
    <rPh sb="3" eb="5">
      <t>トウロク</t>
    </rPh>
    <rPh sb="5" eb="7">
      <t>ダイスウ</t>
    </rPh>
    <phoneticPr fontId="5"/>
  </si>
  <si>
    <t>31年</t>
    <rPh sb="2" eb="3">
      <t>ネン</t>
    </rPh>
    <phoneticPr fontId="5"/>
  </si>
  <si>
    <t>30年</t>
    <rPh sb="2" eb="3">
      <t>ネン</t>
    </rPh>
    <phoneticPr fontId="5"/>
  </si>
  <si>
    <t>29年</t>
    <rPh sb="2" eb="3">
      <t>ネン</t>
    </rPh>
    <phoneticPr fontId="5"/>
  </si>
  <si>
    <t>27年</t>
    <rPh sb="2" eb="3">
      <t>ネン</t>
    </rPh>
    <phoneticPr fontId="5"/>
  </si>
  <si>
    <t>平成25年</t>
    <rPh sb="0" eb="2">
      <t>ヘイセイ</t>
    </rPh>
    <rPh sb="4" eb="5">
      <t>ネン</t>
    </rPh>
    <phoneticPr fontId="5"/>
  </si>
  <si>
    <t>乗降客数の推移</t>
    <rPh sb="0" eb="3">
      <t>ジョウコウキャク</t>
    </rPh>
    <rPh sb="3" eb="4">
      <t>スウ</t>
    </rPh>
    <rPh sb="5" eb="7">
      <t>スイイ</t>
    </rPh>
    <phoneticPr fontId="5"/>
  </si>
  <si>
    <t>飯能駅</t>
    <rPh sb="0" eb="2">
      <t>ハンノウ</t>
    </rPh>
    <rPh sb="2" eb="3">
      <t>エキ</t>
    </rPh>
    <phoneticPr fontId="5"/>
  </si>
  <si>
    <t>東飯能駅</t>
    <rPh sb="0" eb="3">
      <t>ヒガシハンノウ</t>
    </rPh>
    <rPh sb="3" eb="4">
      <t>エキ</t>
    </rPh>
    <phoneticPr fontId="5"/>
  </si>
  <si>
    <t>東吾野駅</t>
    <rPh sb="0" eb="3">
      <t>ヒガシアガノ</t>
    </rPh>
    <rPh sb="3" eb="4">
      <t>エキ</t>
    </rPh>
    <phoneticPr fontId="5"/>
  </si>
  <si>
    <t>吾野駅</t>
    <rPh sb="0" eb="2">
      <t>アガノ</t>
    </rPh>
    <rPh sb="2" eb="3">
      <t>エキ</t>
    </rPh>
    <phoneticPr fontId="5"/>
  </si>
  <si>
    <t>西吾野駅</t>
    <rPh sb="0" eb="3">
      <t>ニシアガノ</t>
    </rPh>
    <rPh sb="3" eb="4">
      <t>エキ</t>
    </rPh>
    <phoneticPr fontId="5"/>
  </si>
  <si>
    <t>正丸駅</t>
    <rPh sb="0" eb="3">
      <t>ショウマルエキ</t>
    </rPh>
    <phoneticPr fontId="5"/>
  </si>
  <si>
    <t>平成24年</t>
    <rPh sb="0" eb="2">
      <t>ヘイセイ</t>
    </rPh>
    <phoneticPr fontId="5"/>
  </si>
  <si>
    <t>25年</t>
    <phoneticPr fontId="5"/>
  </si>
  <si>
    <t>26年</t>
    <phoneticPr fontId="5"/>
  </si>
  <si>
    <t>2年</t>
    <rPh sb="1" eb="2">
      <t>ネン</t>
    </rPh>
    <phoneticPr fontId="5"/>
  </si>
  <si>
    <t>６８　自動車登録台数</t>
    <rPh sb="3" eb="6">
      <t>ジドウシャ</t>
    </rPh>
    <rPh sb="6" eb="8">
      <t>トウロク</t>
    </rPh>
    <rPh sb="8" eb="10">
      <t>ダイスウ</t>
    </rPh>
    <phoneticPr fontId="5"/>
  </si>
  <si>
    <t>各年3月31日現在（単位：台）</t>
    <rPh sb="0" eb="2">
      <t>カクネン</t>
    </rPh>
    <rPh sb="3" eb="4">
      <t>ガツ</t>
    </rPh>
    <rPh sb="6" eb="7">
      <t>ニチ</t>
    </rPh>
    <rPh sb="7" eb="9">
      <t>ゲンザイ</t>
    </rPh>
    <rPh sb="10" eb="12">
      <t>タンイ</t>
    </rPh>
    <rPh sb="13" eb="14">
      <t>ダイ</t>
    </rPh>
    <phoneticPr fontId="5"/>
  </si>
  <si>
    <t>乗　用　車</t>
    <rPh sb="0" eb="1">
      <t>ジョウ</t>
    </rPh>
    <rPh sb="2" eb="3">
      <t>ヨウ</t>
    </rPh>
    <rPh sb="4" eb="5">
      <t>クルマ</t>
    </rPh>
    <phoneticPr fontId="5"/>
  </si>
  <si>
    <t>貨　物　車</t>
    <rPh sb="0" eb="1">
      <t>カ</t>
    </rPh>
    <rPh sb="2" eb="3">
      <t>モノ</t>
    </rPh>
    <rPh sb="4" eb="5">
      <t>クルマ</t>
    </rPh>
    <phoneticPr fontId="5"/>
  </si>
  <si>
    <t>乗　　合</t>
    <rPh sb="0" eb="1">
      <t>ジョウ</t>
    </rPh>
    <rPh sb="3" eb="4">
      <t>ゴウ</t>
    </rPh>
    <phoneticPr fontId="5"/>
  </si>
  <si>
    <t>特　　種</t>
    <rPh sb="0" eb="1">
      <t>トク</t>
    </rPh>
    <rPh sb="3" eb="4">
      <t>タネ</t>
    </rPh>
    <phoneticPr fontId="5"/>
  </si>
  <si>
    <t>特　　殊</t>
    <rPh sb="0" eb="1">
      <t>トク</t>
    </rPh>
    <rPh sb="3" eb="4">
      <t>コト</t>
    </rPh>
    <phoneticPr fontId="5"/>
  </si>
  <si>
    <t>軽自動車</t>
    <rPh sb="0" eb="4">
      <t>ケイジドウシャ</t>
    </rPh>
    <phoneticPr fontId="5"/>
  </si>
  <si>
    <t>小型二輪</t>
    <rPh sb="0" eb="2">
      <t>コガタ</t>
    </rPh>
    <rPh sb="2" eb="4">
      <t>ニリン</t>
    </rPh>
    <phoneticPr fontId="5"/>
  </si>
  <si>
    <t>普通</t>
    <rPh sb="0" eb="2">
      <t>フツウ</t>
    </rPh>
    <phoneticPr fontId="5"/>
  </si>
  <si>
    <t>小型</t>
    <rPh sb="0" eb="2">
      <t>コガタ</t>
    </rPh>
    <phoneticPr fontId="5"/>
  </si>
  <si>
    <t>※軽自動車は、軽２・３・４輪車である。</t>
    <rPh sb="1" eb="5">
      <t>ケイジドウシャ</t>
    </rPh>
    <rPh sb="7" eb="8">
      <t>ケイ</t>
    </rPh>
    <rPh sb="13" eb="14">
      <t>リン</t>
    </rPh>
    <rPh sb="14" eb="15">
      <t>シャ</t>
    </rPh>
    <phoneticPr fontId="5"/>
  </si>
  <si>
    <t>　資料：関東運輸局埼玉運輸支局所沢自動車検査登録事務所・市民税課</t>
    <rPh sb="11" eb="13">
      <t>ウンユ</t>
    </rPh>
    <phoneticPr fontId="5"/>
  </si>
  <si>
    <t xml:space="preserve">６９　駅別乗降客数（1日平均）  </t>
    <rPh sb="3" eb="4">
      <t>エキ</t>
    </rPh>
    <rPh sb="4" eb="5">
      <t>ベツ</t>
    </rPh>
    <rPh sb="5" eb="7">
      <t>ジョウコウ</t>
    </rPh>
    <rPh sb="7" eb="8">
      <t>キャク</t>
    </rPh>
    <rPh sb="8" eb="9">
      <t>スウ</t>
    </rPh>
    <rPh sb="11" eb="12">
      <t>ニチ</t>
    </rPh>
    <rPh sb="12" eb="14">
      <t>ヘイキン</t>
    </rPh>
    <phoneticPr fontId="5"/>
  </si>
  <si>
    <t>東飯能駅</t>
    <rPh sb="0" eb="4">
      <t>ヒガシハンノウエキ</t>
    </rPh>
    <phoneticPr fontId="5"/>
  </si>
  <si>
    <t>東吾野駅</t>
    <rPh sb="0" eb="1">
      <t>ヒガシ</t>
    </rPh>
    <rPh sb="1" eb="3">
      <t>アガノ</t>
    </rPh>
    <rPh sb="3" eb="4">
      <t>エキ</t>
    </rPh>
    <phoneticPr fontId="5"/>
  </si>
  <si>
    <t>正丸駅</t>
    <rPh sb="0" eb="2">
      <t>ショウマル</t>
    </rPh>
    <rPh sb="2" eb="3">
      <t>エキ</t>
    </rPh>
    <phoneticPr fontId="5"/>
  </si>
  <si>
    <t>（西武）</t>
    <rPh sb="1" eb="3">
      <t>セイブ</t>
    </rPh>
    <phoneticPr fontId="5"/>
  </si>
  <si>
    <t>（JR）</t>
    <phoneticPr fontId="5"/>
  </si>
  <si>
    <t xml:space="preserve">※東飯能駅の東日本旅客鉄道（ＪＲ）分の旅客降車数は、調査されていないため、
</t>
    <phoneticPr fontId="5"/>
  </si>
  <si>
    <t>資料：西武鉄道・ＪＲ東日本ホームページ</t>
    <phoneticPr fontId="5"/>
  </si>
  <si>
    <t>７０　国道２９９号車種別交通量</t>
    <rPh sb="3" eb="5">
      <t>コクドウ</t>
    </rPh>
    <rPh sb="8" eb="9">
      <t>ゴウ</t>
    </rPh>
    <rPh sb="9" eb="11">
      <t>シャシュ</t>
    </rPh>
    <rPh sb="11" eb="12">
      <t>ベツ</t>
    </rPh>
    <rPh sb="12" eb="14">
      <t>コウツウ</t>
    </rPh>
    <rPh sb="14" eb="15">
      <t>リョウ</t>
    </rPh>
    <phoneticPr fontId="5"/>
  </si>
  <si>
    <t>（大字双柳地点）</t>
    <rPh sb="1" eb="3">
      <t>オオアザ</t>
    </rPh>
    <rPh sb="3" eb="5">
      <t>ナミヤナギ</t>
    </rPh>
    <rPh sb="5" eb="7">
      <t>チテン</t>
    </rPh>
    <phoneticPr fontId="5"/>
  </si>
  <si>
    <t>（単位：台）</t>
    <rPh sb="1" eb="3">
      <t>タンイ</t>
    </rPh>
    <rPh sb="4" eb="5">
      <t>ダイ</t>
    </rPh>
    <phoneticPr fontId="5"/>
  </si>
  <si>
    <t>年　　次</t>
    <rPh sb="0" eb="1">
      <t>トシ</t>
    </rPh>
    <rPh sb="3" eb="4">
      <t>ジ</t>
    </rPh>
    <phoneticPr fontId="5"/>
  </si>
  <si>
    <t>自　　　動　　　車</t>
    <rPh sb="0" eb="1">
      <t>ジ</t>
    </rPh>
    <rPh sb="4" eb="5">
      <t>ドウ</t>
    </rPh>
    <rPh sb="8" eb="9">
      <t>クルマ</t>
    </rPh>
    <phoneticPr fontId="5"/>
  </si>
  <si>
    <t>原付・自動
二　輪　車</t>
    <rPh sb="0" eb="2">
      <t>ゲンツキ</t>
    </rPh>
    <rPh sb="3" eb="5">
      <t>ジドウ</t>
    </rPh>
    <rPh sb="6" eb="7">
      <t>ニ</t>
    </rPh>
    <rPh sb="8" eb="9">
      <t>ワ</t>
    </rPh>
    <rPh sb="10" eb="11">
      <t>クルマ</t>
    </rPh>
    <phoneticPr fontId="5"/>
  </si>
  <si>
    <t>乗用車</t>
    <rPh sb="0" eb="3">
      <t>ジョウヨウシャ</t>
    </rPh>
    <phoneticPr fontId="5"/>
  </si>
  <si>
    <t>バ　　ス</t>
    <phoneticPr fontId="5"/>
  </si>
  <si>
    <t>小型貨物</t>
    <rPh sb="0" eb="2">
      <t>コガタ</t>
    </rPh>
    <rPh sb="2" eb="4">
      <t>カモツ</t>
    </rPh>
    <phoneticPr fontId="5"/>
  </si>
  <si>
    <t>大型貨物</t>
    <rPh sb="0" eb="2">
      <t>オオガタ</t>
    </rPh>
    <rPh sb="2" eb="4">
      <t>カモツ</t>
    </rPh>
    <phoneticPr fontId="5"/>
  </si>
  <si>
    <t>※平成22年から分類が変更となったため、別表に記載</t>
    <rPh sb="8" eb="10">
      <t>ブンルイ</t>
    </rPh>
    <rPh sb="11" eb="13">
      <t>ヘンコウ</t>
    </rPh>
    <phoneticPr fontId="5"/>
  </si>
  <si>
    <t>別　　表</t>
    <rPh sb="0" eb="1">
      <t>ベツ</t>
    </rPh>
    <rPh sb="3" eb="4">
      <t>ヒョウ</t>
    </rPh>
    <phoneticPr fontId="5"/>
  </si>
  <si>
    <t>年　　次</t>
    <phoneticPr fontId="5"/>
  </si>
  <si>
    <t>総　　数</t>
    <phoneticPr fontId="5"/>
  </si>
  <si>
    <t>原付・自動
二　輪　車</t>
    <phoneticPr fontId="5"/>
  </si>
  <si>
    <t>大型車</t>
    <rPh sb="0" eb="3">
      <t>オオガタシャ</t>
    </rPh>
    <phoneticPr fontId="5"/>
  </si>
  <si>
    <t>小型車</t>
    <rPh sb="0" eb="3">
      <t>コガタシャ</t>
    </rPh>
    <phoneticPr fontId="5"/>
  </si>
  <si>
    <t xml:space="preserve">※平日12時間の交通量
</t>
    <rPh sb="1" eb="3">
      <t>ヘイジツ</t>
    </rPh>
    <rPh sb="5" eb="7">
      <t>ジカン</t>
    </rPh>
    <rPh sb="8" eb="10">
      <t>コウツウ</t>
    </rPh>
    <rPh sb="10" eb="11">
      <t>リョウ</t>
    </rPh>
    <phoneticPr fontId="5"/>
  </si>
  <si>
    <t>資料：飯能県土整備事務所</t>
    <rPh sb="0" eb="2">
      <t>シリョウ</t>
    </rPh>
    <rPh sb="3" eb="5">
      <t>ハンノウ</t>
    </rPh>
    <rPh sb="5" eb="6">
      <t>ケン</t>
    </rPh>
    <rPh sb="6" eb="7">
      <t>ド</t>
    </rPh>
    <rPh sb="7" eb="9">
      <t>セイビ</t>
    </rPh>
    <rPh sb="9" eb="11">
      <t>ジム</t>
    </rPh>
    <rPh sb="11" eb="12">
      <t>ショ</t>
    </rPh>
    <phoneticPr fontId="5"/>
  </si>
  <si>
    <t>※おおむね5年ごとに調査を実施</t>
  </si>
  <si>
    <t>※令和２年については調査を実施していない</t>
    <phoneticPr fontId="5"/>
  </si>
  <si>
    <t>（吾野地区・三社地点）</t>
    <rPh sb="1" eb="3">
      <t>アガノ</t>
    </rPh>
    <rPh sb="3" eb="5">
      <t>チク</t>
    </rPh>
    <rPh sb="6" eb="8">
      <t>サンシャ</t>
    </rPh>
    <rPh sb="8" eb="10">
      <t>チテン</t>
    </rPh>
    <phoneticPr fontId="5"/>
  </si>
  <si>
    <t>原付・自動　　　　
二　輪　車</t>
    <rPh sb="0" eb="2">
      <t>ゲンツキ</t>
    </rPh>
    <rPh sb="3" eb="5">
      <t>ジドウ</t>
    </rPh>
    <rPh sb="10" eb="11">
      <t>ニ</t>
    </rPh>
    <rPh sb="12" eb="13">
      <t>ワ</t>
    </rPh>
    <rPh sb="14" eb="15">
      <t>クルマ</t>
    </rPh>
    <phoneticPr fontId="5"/>
  </si>
  <si>
    <t xml:space="preserve">※平日12時間の交通量
</t>
    <rPh sb="1" eb="3">
      <t>ヘイジツ</t>
    </rPh>
    <rPh sb="5" eb="7">
      <t>ジカン</t>
    </rPh>
    <rPh sb="8" eb="10">
      <t>コウツウ</t>
    </rPh>
    <rPh sb="10" eb="11">
      <t>リョウ</t>
    </rPh>
    <phoneticPr fontId="5"/>
  </si>
  <si>
    <t>※令和２年については調査を実施していない</t>
  </si>
  <si>
    <t>７１　県道飯能・下名栗線車種別交通量</t>
    <rPh sb="3" eb="5">
      <t>ケンドウ</t>
    </rPh>
    <rPh sb="5" eb="7">
      <t>ハンノウ</t>
    </rPh>
    <rPh sb="8" eb="9">
      <t>シタ</t>
    </rPh>
    <rPh sb="9" eb="11">
      <t>ナグリ</t>
    </rPh>
    <rPh sb="11" eb="12">
      <t>セン</t>
    </rPh>
    <rPh sb="12" eb="14">
      <t>シャシュ</t>
    </rPh>
    <rPh sb="14" eb="15">
      <t>ベツ</t>
    </rPh>
    <rPh sb="15" eb="17">
      <t>コウツウ</t>
    </rPh>
    <rPh sb="17" eb="18">
      <t>リョウ</t>
    </rPh>
    <phoneticPr fontId="5"/>
  </si>
  <si>
    <t>（大字久須美地点）</t>
    <rPh sb="1" eb="3">
      <t>オオアザ</t>
    </rPh>
    <rPh sb="3" eb="6">
      <t>クスミ</t>
    </rPh>
    <rPh sb="6" eb="8">
      <t>チテン</t>
    </rPh>
    <phoneticPr fontId="5"/>
  </si>
  <si>
    <t>原付・自動　　　　
二　輪　車</t>
  </si>
  <si>
    <t>平成</t>
    <rPh sb="0" eb="2">
      <t>ヘイセイ</t>
    </rPh>
    <phoneticPr fontId="5"/>
  </si>
  <si>
    <t>※平日12時間の交通量</t>
    <rPh sb="1" eb="3">
      <t>ヘイジツ</t>
    </rPh>
    <rPh sb="5" eb="7">
      <t>ジカン</t>
    </rPh>
    <rPh sb="8" eb="10">
      <t>コウツウ</t>
    </rPh>
    <rPh sb="10" eb="11">
      <t>リョウ</t>
    </rPh>
    <phoneticPr fontId="5"/>
  </si>
  <si>
    <t>１０　社 会 福 祉</t>
    <rPh sb="3" eb="4">
      <t>シャ</t>
    </rPh>
    <rPh sb="5" eb="6">
      <t>カイ</t>
    </rPh>
    <rPh sb="7" eb="8">
      <t>フク</t>
    </rPh>
    <rPh sb="9" eb="10">
      <t>シ</t>
    </rPh>
    <phoneticPr fontId="5"/>
  </si>
  <si>
    <t>保護世帯</t>
    <rPh sb="0" eb="2">
      <t>ホゴ</t>
    </rPh>
    <rPh sb="2" eb="4">
      <t>セタイ</t>
    </rPh>
    <phoneticPr fontId="5"/>
  </si>
  <si>
    <t>支給総額</t>
    <rPh sb="0" eb="2">
      <t>シキュウ</t>
    </rPh>
    <rPh sb="2" eb="4">
      <t>ソウガク</t>
    </rPh>
    <phoneticPr fontId="5"/>
  </si>
  <si>
    <t>平成24年度</t>
    <rPh sb="0" eb="2">
      <t>ヘイセイ</t>
    </rPh>
    <rPh sb="4" eb="5">
      <t>ネン</t>
    </rPh>
    <rPh sb="5" eb="6">
      <t>ド</t>
    </rPh>
    <phoneticPr fontId="5"/>
  </si>
  <si>
    <t>25年度</t>
    <rPh sb="2" eb="3">
      <t>ネン</t>
    </rPh>
    <rPh sb="3" eb="4">
      <t>ド</t>
    </rPh>
    <phoneticPr fontId="5"/>
  </si>
  <si>
    <t>26年度</t>
    <rPh sb="2" eb="3">
      <t>ネン</t>
    </rPh>
    <rPh sb="3" eb="4">
      <t>ド</t>
    </rPh>
    <phoneticPr fontId="5"/>
  </si>
  <si>
    <t>27年度</t>
    <rPh sb="2" eb="3">
      <t>ネン</t>
    </rPh>
    <rPh sb="3" eb="4">
      <t>ド</t>
    </rPh>
    <phoneticPr fontId="5"/>
  </si>
  <si>
    <t>28年度</t>
    <rPh sb="2" eb="3">
      <t>ネン</t>
    </rPh>
    <rPh sb="3" eb="4">
      <t>ド</t>
    </rPh>
    <phoneticPr fontId="5"/>
  </si>
  <si>
    <t>29年度</t>
    <rPh sb="2" eb="3">
      <t>ネン</t>
    </rPh>
    <rPh sb="3" eb="4">
      <t>ド</t>
    </rPh>
    <phoneticPr fontId="5"/>
  </si>
  <si>
    <t>30年度</t>
    <rPh sb="2" eb="3">
      <t>ネン</t>
    </rPh>
    <rPh sb="3" eb="4">
      <t>ド</t>
    </rPh>
    <phoneticPr fontId="5"/>
  </si>
  <si>
    <t>令和元年度</t>
    <rPh sb="0" eb="2">
      <t>レイワ</t>
    </rPh>
    <rPh sb="2" eb="3">
      <t>モト</t>
    </rPh>
    <rPh sb="3" eb="4">
      <t>ネン</t>
    </rPh>
    <rPh sb="4" eb="5">
      <t>ド</t>
    </rPh>
    <phoneticPr fontId="5"/>
  </si>
  <si>
    <t>2年度</t>
    <rPh sb="1" eb="3">
      <t>ネンド</t>
    </rPh>
    <rPh sb="2" eb="3">
      <t>ド</t>
    </rPh>
    <phoneticPr fontId="5"/>
  </si>
  <si>
    <t>支給件数</t>
    <rPh sb="0" eb="2">
      <t>シキュウ</t>
    </rPh>
    <rPh sb="2" eb="3">
      <t>ケン</t>
    </rPh>
    <rPh sb="3" eb="4">
      <t>カズ</t>
    </rPh>
    <phoneticPr fontId="5"/>
  </si>
  <si>
    <t>７２　民生委員児童委員活動状況</t>
    <rPh sb="3" eb="7">
      <t>ミンセイイイン</t>
    </rPh>
    <rPh sb="7" eb="9">
      <t>ジドウ</t>
    </rPh>
    <rPh sb="9" eb="11">
      <t>イイン</t>
    </rPh>
    <phoneticPr fontId="5"/>
  </si>
  <si>
    <t>（単位：件）</t>
  </si>
  <si>
    <t>高齢者に関すること</t>
    <rPh sb="0" eb="3">
      <t>コウレイシャ</t>
    </rPh>
    <rPh sb="4" eb="5">
      <t>カン</t>
    </rPh>
    <phoneticPr fontId="5"/>
  </si>
  <si>
    <t>障害者に関すること</t>
    <rPh sb="0" eb="3">
      <t>ショウガイシャ</t>
    </rPh>
    <rPh sb="4" eb="5">
      <t>カン</t>
    </rPh>
    <phoneticPr fontId="5"/>
  </si>
  <si>
    <t>子どもに
関すること</t>
    <rPh sb="0" eb="1">
      <t>コ</t>
    </rPh>
    <rPh sb="5" eb="6">
      <t>カン</t>
    </rPh>
    <phoneticPr fontId="5"/>
  </si>
  <si>
    <t>調査・
実態把握</t>
    <phoneticPr fontId="5"/>
  </si>
  <si>
    <t>行事・事業
・会議への
参加・協力</t>
    <phoneticPr fontId="5"/>
  </si>
  <si>
    <t>活動日数</t>
  </si>
  <si>
    <t>民児協運営
･研修</t>
    <phoneticPr fontId="5"/>
  </si>
  <si>
    <t>証明事務</t>
  </si>
  <si>
    <t>要保護児童の発見の
通告･仲介</t>
    <rPh sb="0" eb="1">
      <t>ヨウ</t>
    </rPh>
    <rPh sb="1" eb="3">
      <t>ホゴ</t>
    </rPh>
    <rPh sb="3" eb="5">
      <t>ジドウ</t>
    </rPh>
    <rPh sb="6" eb="8">
      <t>ハッケン</t>
    </rPh>
    <rPh sb="10" eb="12">
      <t>ツウコク</t>
    </rPh>
    <rPh sb="13" eb="15">
      <t>チュウカイ</t>
    </rPh>
    <phoneticPr fontId="5"/>
  </si>
  <si>
    <t>訪問･連絡
活動</t>
    <rPh sb="0" eb="2">
      <t>ホウモン</t>
    </rPh>
    <rPh sb="3" eb="5">
      <t>レンラク</t>
    </rPh>
    <rPh sb="6" eb="8">
      <t>カツドウ</t>
    </rPh>
    <phoneticPr fontId="5"/>
  </si>
  <si>
    <t>委員相互</t>
  </si>
  <si>
    <t>その他の
関係機関</t>
    <rPh sb="2" eb="3">
      <t>タ</t>
    </rPh>
    <rPh sb="5" eb="7">
      <t>カンケイ</t>
    </rPh>
    <rPh sb="7" eb="9">
      <t>キカン</t>
    </rPh>
    <phoneticPr fontId="5"/>
  </si>
  <si>
    <t>回</t>
    <rPh sb="0" eb="1">
      <t>カイ</t>
    </rPh>
    <phoneticPr fontId="5"/>
  </si>
  <si>
    <t>日</t>
    <rPh sb="0" eb="1">
      <t>ニチ</t>
    </rPh>
    <phoneticPr fontId="5"/>
  </si>
  <si>
    <t>※各年度とも上段は、民生委員児童委員、</t>
    <rPh sb="1" eb="4">
      <t>カクネンド</t>
    </rPh>
    <rPh sb="6" eb="8">
      <t>ジョウダン</t>
    </rPh>
    <rPh sb="10" eb="12">
      <t>ミンセイ</t>
    </rPh>
    <rPh sb="12" eb="14">
      <t>イイン</t>
    </rPh>
    <rPh sb="14" eb="16">
      <t>ジドウ</t>
    </rPh>
    <rPh sb="16" eb="18">
      <t>イイン</t>
    </rPh>
    <phoneticPr fontId="5"/>
  </si>
  <si>
    <t>資料：地域・生活福祉課</t>
    <rPh sb="0" eb="2">
      <t>シリョウ</t>
    </rPh>
    <rPh sb="3" eb="5">
      <t>チイキ</t>
    </rPh>
    <rPh sb="6" eb="8">
      <t>セイカツ</t>
    </rPh>
    <rPh sb="8" eb="10">
      <t>フクシ</t>
    </rPh>
    <rPh sb="10" eb="11">
      <t>カ</t>
    </rPh>
    <phoneticPr fontId="5"/>
  </si>
  <si>
    <t>７３　生活保護状況</t>
    <rPh sb="3" eb="5">
      <t>セイカツ</t>
    </rPh>
    <rPh sb="5" eb="7">
      <t>ホゴ</t>
    </rPh>
    <rPh sb="7" eb="9">
      <t>ジョウキョウ</t>
    </rPh>
    <phoneticPr fontId="5"/>
  </si>
  <si>
    <t>人　　員</t>
    <rPh sb="0" eb="1">
      <t>ヒト</t>
    </rPh>
    <rPh sb="3" eb="4">
      <t>イン</t>
    </rPh>
    <phoneticPr fontId="5"/>
  </si>
  <si>
    <t>扶　　助　　別　　内　　容</t>
    <rPh sb="0" eb="1">
      <t>タス</t>
    </rPh>
    <rPh sb="3" eb="4">
      <t>スケ</t>
    </rPh>
    <rPh sb="6" eb="7">
      <t>ベツ</t>
    </rPh>
    <rPh sb="9" eb="10">
      <t>ウチ</t>
    </rPh>
    <rPh sb="12" eb="13">
      <t>カタチ</t>
    </rPh>
    <phoneticPr fontId="5"/>
  </si>
  <si>
    <t>生活扶助</t>
    <rPh sb="0" eb="2">
      <t>セイカツ</t>
    </rPh>
    <rPh sb="2" eb="4">
      <t>フジョ</t>
    </rPh>
    <phoneticPr fontId="5"/>
  </si>
  <si>
    <t>住宅扶助</t>
    <rPh sb="0" eb="2">
      <t>ジュウタク</t>
    </rPh>
    <rPh sb="2" eb="4">
      <t>フジョ</t>
    </rPh>
    <phoneticPr fontId="5"/>
  </si>
  <si>
    <t>教育扶助</t>
    <rPh sb="0" eb="2">
      <t>キョウイク</t>
    </rPh>
    <rPh sb="2" eb="4">
      <t>フジョ</t>
    </rPh>
    <phoneticPr fontId="5"/>
  </si>
  <si>
    <t>介護扶助</t>
    <rPh sb="0" eb="2">
      <t>カイゴ</t>
    </rPh>
    <rPh sb="2" eb="4">
      <t>フジョ</t>
    </rPh>
    <phoneticPr fontId="5"/>
  </si>
  <si>
    <t>医療扶助</t>
    <rPh sb="0" eb="2">
      <t>イリョウ</t>
    </rPh>
    <rPh sb="2" eb="4">
      <t>フジョ</t>
    </rPh>
    <phoneticPr fontId="5"/>
  </si>
  <si>
    <t>資料：地域・生活福祉課</t>
  </si>
  <si>
    <t>７４　生活保護扶助別支給額</t>
    <rPh sb="3" eb="5">
      <t>セイカツ</t>
    </rPh>
    <rPh sb="5" eb="7">
      <t>ホゴ</t>
    </rPh>
    <rPh sb="7" eb="9">
      <t>フジョ</t>
    </rPh>
    <rPh sb="9" eb="10">
      <t>ベツ</t>
    </rPh>
    <rPh sb="10" eb="13">
      <t>シキュウガク</t>
    </rPh>
    <phoneticPr fontId="5"/>
  </si>
  <si>
    <t>　　　　　（単位：千円）</t>
    <rPh sb="6" eb="8">
      <t>タンイ</t>
    </rPh>
    <rPh sb="9" eb="11">
      <t>センエン</t>
    </rPh>
    <phoneticPr fontId="5"/>
  </si>
  <si>
    <t>総  額</t>
    <rPh sb="0" eb="1">
      <t>フサ</t>
    </rPh>
    <rPh sb="3" eb="4">
      <t>ガク</t>
    </rPh>
    <phoneticPr fontId="5"/>
  </si>
  <si>
    <t>資料：地域・生活福祉課</t>
    <phoneticPr fontId="5"/>
  </si>
  <si>
    <t>７５　身体障害者手帳・療育手帳所持者状況</t>
    <rPh sb="3" eb="5">
      <t>シンタイ</t>
    </rPh>
    <rPh sb="5" eb="8">
      <t>ショウガイシャ</t>
    </rPh>
    <rPh sb="8" eb="10">
      <t>テチョウ</t>
    </rPh>
    <rPh sb="11" eb="13">
      <t>リョウイク</t>
    </rPh>
    <rPh sb="13" eb="15">
      <t>テチョウ</t>
    </rPh>
    <rPh sb="15" eb="18">
      <t>ショジシャ</t>
    </rPh>
    <rPh sb="18" eb="20">
      <t>ジョウキョウ</t>
    </rPh>
    <phoneticPr fontId="5"/>
  </si>
  <si>
    <t>各年度末現在（単位：人）</t>
    <rPh sb="0" eb="4">
      <t>カクネンドマツ</t>
    </rPh>
    <rPh sb="4" eb="6">
      <t>ゲンザイ</t>
    </rPh>
    <rPh sb="7" eb="9">
      <t>タンイ</t>
    </rPh>
    <rPh sb="10" eb="11">
      <t>ニン</t>
    </rPh>
    <phoneticPr fontId="5"/>
  </si>
  <si>
    <t>身体障害者手帳所持者</t>
    <rPh sb="0" eb="2">
      <t>シンタイ</t>
    </rPh>
    <rPh sb="2" eb="5">
      <t>ショウガイシャ</t>
    </rPh>
    <rPh sb="5" eb="7">
      <t>テチョウ</t>
    </rPh>
    <rPh sb="7" eb="10">
      <t>ショジシャ</t>
    </rPh>
    <phoneticPr fontId="5"/>
  </si>
  <si>
    <t>療育手帳
所持者</t>
    <rPh sb="0" eb="2">
      <t>リョウイク</t>
    </rPh>
    <rPh sb="2" eb="4">
      <t>テチョウ</t>
    </rPh>
    <rPh sb="5" eb="8">
      <t>ショジシャ</t>
    </rPh>
    <phoneticPr fontId="5"/>
  </si>
  <si>
    <t>視覚障害</t>
    <rPh sb="0" eb="2">
      <t>シカク</t>
    </rPh>
    <rPh sb="2" eb="4">
      <t>ショウガイ</t>
    </rPh>
    <phoneticPr fontId="5"/>
  </si>
  <si>
    <t>聴覚障害</t>
    <rPh sb="0" eb="2">
      <t>チョウカク</t>
    </rPh>
    <rPh sb="2" eb="4">
      <t>ショウガイ</t>
    </rPh>
    <phoneticPr fontId="5"/>
  </si>
  <si>
    <t>音声・言語
・そしゃく
・機能障害</t>
    <rPh sb="0" eb="2">
      <t>オンセイ</t>
    </rPh>
    <rPh sb="3" eb="5">
      <t>ゲンゴ</t>
    </rPh>
    <rPh sb="13" eb="15">
      <t>キノウ</t>
    </rPh>
    <rPh sb="15" eb="17">
      <t>ショウガイ</t>
    </rPh>
    <phoneticPr fontId="5"/>
  </si>
  <si>
    <t>内部障害</t>
    <rPh sb="0" eb="2">
      <t>ナイブ</t>
    </rPh>
    <rPh sb="2" eb="4">
      <t>ショウガイ</t>
    </rPh>
    <phoneticPr fontId="5"/>
  </si>
  <si>
    <t>肢体不自由</t>
    <rPh sb="0" eb="2">
      <t>シタイ</t>
    </rPh>
    <rPh sb="2" eb="5">
      <t>フジユウ</t>
    </rPh>
    <phoneticPr fontId="5"/>
  </si>
  <si>
    <t>元</t>
    <phoneticPr fontId="5"/>
  </si>
  <si>
    <t>資料：障害者福祉課</t>
    <phoneticPr fontId="5"/>
  </si>
  <si>
    <t>７６　精神障害者保健福祉手帳・自立支援医療受給者証</t>
    <rPh sb="3" eb="5">
      <t>セイシン</t>
    </rPh>
    <rPh sb="5" eb="7">
      <t>ショウガイ</t>
    </rPh>
    <rPh sb="7" eb="8">
      <t>シャ</t>
    </rPh>
    <rPh sb="8" eb="10">
      <t>ホケン</t>
    </rPh>
    <rPh sb="10" eb="12">
      <t>フクシ</t>
    </rPh>
    <rPh sb="12" eb="14">
      <t>テチョウ</t>
    </rPh>
    <rPh sb="15" eb="17">
      <t>ジリツ</t>
    </rPh>
    <rPh sb="17" eb="19">
      <t>シエン</t>
    </rPh>
    <rPh sb="19" eb="21">
      <t>イリョウ</t>
    </rPh>
    <rPh sb="21" eb="23">
      <t>ジュキュウ</t>
    </rPh>
    <rPh sb="23" eb="24">
      <t>シャ</t>
    </rPh>
    <rPh sb="24" eb="25">
      <t>ショウ</t>
    </rPh>
    <phoneticPr fontId="5"/>
  </si>
  <si>
    <t>所持者状況</t>
    <phoneticPr fontId="5"/>
  </si>
  <si>
    <t>精神障害者保健福祉手帳所持者</t>
    <rPh sb="0" eb="2">
      <t>セイシン</t>
    </rPh>
    <rPh sb="2" eb="4">
      <t>ショウガイ</t>
    </rPh>
    <rPh sb="4" eb="5">
      <t>シャ</t>
    </rPh>
    <rPh sb="5" eb="7">
      <t>ホケン</t>
    </rPh>
    <rPh sb="7" eb="9">
      <t>フクシ</t>
    </rPh>
    <rPh sb="9" eb="11">
      <t>テチョウ</t>
    </rPh>
    <rPh sb="11" eb="14">
      <t>ショジシャ</t>
    </rPh>
    <phoneticPr fontId="5"/>
  </si>
  <si>
    <t>自立支援医療（精神通院）受給者証所持者</t>
    <rPh sb="0" eb="2">
      <t>ジリツ</t>
    </rPh>
    <rPh sb="2" eb="4">
      <t>シエン</t>
    </rPh>
    <rPh sb="4" eb="6">
      <t>イリョウ</t>
    </rPh>
    <rPh sb="7" eb="9">
      <t>セイシン</t>
    </rPh>
    <rPh sb="9" eb="11">
      <t>ツウイン</t>
    </rPh>
    <rPh sb="12" eb="15">
      <t>ジュキュウシャ</t>
    </rPh>
    <rPh sb="14" eb="15">
      <t>シャ</t>
    </rPh>
    <rPh sb="15" eb="16">
      <t>アカシ</t>
    </rPh>
    <rPh sb="16" eb="18">
      <t>ショジ</t>
    </rPh>
    <rPh sb="18" eb="19">
      <t>シャ</t>
    </rPh>
    <phoneticPr fontId="5"/>
  </si>
  <si>
    <t>７７　重度心身障害者手当支給状況</t>
    <rPh sb="3" eb="5">
      <t>ジュウド</t>
    </rPh>
    <rPh sb="5" eb="7">
      <t>シンシン</t>
    </rPh>
    <rPh sb="7" eb="10">
      <t>ショウガイシャ</t>
    </rPh>
    <rPh sb="10" eb="12">
      <t>テア</t>
    </rPh>
    <rPh sb="12" eb="14">
      <t>シキュウ</t>
    </rPh>
    <rPh sb="14" eb="16">
      <t>ジョウキョウ</t>
    </rPh>
    <phoneticPr fontId="5"/>
  </si>
  <si>
    <t>７８　敬老祝金支給状況</t>
    <rPh sb="3" eb="5">
      <t>ケイロウ</t>
    </rPh>
    <rPh sb="5" eb="6">
      <t>イワイ</t>
    </rPh>
    <rPh sb="6" eb="7">
      <t>キン</t>
    </rPh>
    <rPh sb="7" eb="9">
      <t>シキュウ</t>
    </rPh>
    <rPh sb="9" eb="11">
      <t>ジョウキョウ</t>
    </rPh>
    <phoneticPr fontId="5"/>
  </si>
  <si>
    <t>各年度末現在</t>
    <rPh sb="0" eb="4">
      <t>カクネンドマツ</t>
    </rPh>
    <rPh sb="4" eb="6">
      <t>ゲンザイ</t>
    </rPh>
    <phoneticPr fontId="5"/>
  </si>
  <si>
    <t>延べ支給人員</t>
    <rPh sb="0" eb="1">
      <t>ノ</t>
    </rPh>
    <rPh sb="2" eb="4">
      <t>シキュウ</t>
    </rPh>
    <rPh sb="4" eb="6">
      <t>ジンイン</t>
    </rPh>
    <phoneticPr fontId="5"/>
  </si>
  <si>
    <t>支　　給　　額</t>
    <rPh sb="0" eb="1">
      <t>ササ</t>
    </rPh>
    <rPh sb="3" eb="4">
      <t>キュウ</t>
    </rPh>
    <rPh sb="6" eb="7">
      <t>ガク</t>
    </rPh>
    <phoneticPr fontId="5"/>
  </si>
  <si>
    <t>受給者数</t>
    <rPh sb="0" eb="3">
      <t>ジュキュウシャ</t>
    </rPh>
    <rPh sb="3" eb="4">
      <t>スウ</t>
    </rPh>
    <phoneticPr fontId="5"/>
  </si>
  <si>
    <t>千円</t>
    <rPh sb="0" eb="2">
      <t>センエン</t>
    </rPh>
    <phoneticPr fontId="5"/>
  </si>
  <si>
    <t xml:space="preserve">        -</t>
    <phoneticPr fontId="5"/>
  </si>
  <si>
    <t xml:space="preserve">      -</t>
    <phoneticPr fontId="5"/>
  </si>
  <si>
    <t>※平成29年度末において事業終了</t>
    <rPh sb="1" eb="3">
      <t>ヘイセイ</t>
    </rPh>
    <rPh sb="5" eb="7">
      <t>ネンド</t>
    </rPh>
    <rPh sb="7" eb="8">
      <t>マツ</t>
    </rPh>
    <rPh sb="12" eb="14">
      <t>ジギョウ</t>
    </rPh>
    <rPh sb="14" eb="16">
      <t>シュウリョウ</t>
    </rPh>
    <phoneticPr fontId="5"/>
  </si>
  <si>
    <t>資料：障害者福祉課</t>
    <rPh sb="0" eb="2">
      <t>シリョウ</t>
    </rPh>
    <rPh sb="3" eb="6">
      <t>ショウガイシャ</t>
    </rPh>
    <rPh sb="6" eb="8">
      <t>フクシ</t>
    </rPh>
    <rPh sb="8" eb="9">
      <t>カ</t>
    </rPh>
    <phoneticPr fontId="5"/>
  </si>
  <si>
    <t>資料：介護福祉課</t>
    <rPh sb="0" eb="2">
      <t>シリョウ</t>
    </rPh>
    <rPh sb="3" eb="5">
      <t>カイゴ</t>
    </rPh>
    <rPh sb="5" eb="8">
      <t>フクシカ</t>
    </rPh>
    <phoneticPr fontId="5"/>
  </si>
  <si>
    <t>７９　ねたきり老人手当支給状況</t>
    <rPh sb="7" eb="9">
      <t>ロウジン</t>
    </rPh>
    <rPh sb="9" eb="11">
      <t>テアテ</t>
    </rPh>
    <rPh sb="11" eb="13">
      <t>シキュウ</t>
    </rPh>
    <rPh sb="13" eb="15">
      <t>ジョウキョウ</t>
    </rPh>
    <phoneticPr fontId="5"/>
  </si>
  <si>
    <t>８０　老人ホームの措置状況</t>
    <rPh sb="3" eb="5">
      <t>ロウジン</t>
    </rPh>
    <rPh sb="9" eb="11">
      <t>ソチ</t>
    </rPh>
    <rPh sb="11" eb="13">
      <t>ジョウキョウ</t>
    </rPh>
    <phoneticPr fontId="5"/>
  </si>
  <si>
    <t>支　給　人　員</t>
    <rPh sb="0" eb="1">
      <t>ササ</t>
    </rPh>
    <rPh sb="2" eb="3">
      <t>キュウ</t>
    </rPh>
    <rPh sb="4" eb="5">
      <t>ヒト</t>
    </rPh>
    <rPh sb="6" eb="7">
      <t>イン</t>
    </rPh>
    <phoneticPr fontId="5"/>
  </si>
  <si>
    <t>支　給　額</t>
    <rPh sb="0" eb="1">
      <t>ササ</t>
    </rPh>
    <rPh sb="2" eb="3">
      <t>キュウ</t>
    </rPh>
    <rPh sb="4" eb="5">
      <t>ガク</t>
    </rPh>
    <phoneticPr fontId="5"/>
  </si>
  <si>
    <t>養護老人ホーム</t>
    <rPh sb="0" eb="2">
      <t>ヨウゴ</t>
    </rPh>
    <rPh sb="2" eb="4">
      <t>ロウジン</t>
    </rPh>
    <phoneticPr fontId="5"/>
  </si>
  <si>
    <t>特別養護老人ホーム</t>
    <rPh sb="0" eb="2">
      <t>トクベツ</t>
    </rPh>
    <rPh sb="2" eb="4">
      <t>ヨウゴ</t>
    </rPh>
    <rPh sb="4" eb="6">
      <t>ロウジン</t>
    </rPh>
    <phoneticPr fontId="5"/>
  </si>
  <si>
    <t>８１　老人クラブの状況</t>
    <rPh sb="3" eb="5">
      <t>ロウジン</t>
    </rPh>
    <rPh sb="9" eb="11">
      <t>ジョウキョウ</t>
    </rPh>
    <phoneticPr fontId="5"/>
  </si>
  <si>
    <t>８２ 　飯能市老人ホーム入所状況</t>
    <rPh sb="4" eb="7">
      <t>ハンノウシ</t>
    </rPh>
    <rPh sb="7" eb="9">
      <t>ロウジン</t>
    </rPh>
    <rPh sb="12" eb="14">
      <t>ニュウショ</t>
    </rPh>
    <rPh sb="14" eb="16">
      <t>ジョウキョウ</t>
    </rPh>
    <phoneticPr fontId="5"/>
  </si>
  <si>
    <t>各年4月１日現在（単位：人）</t>
    <rPh sb="0" eb="2">
      <t>カクネン</t>
    </rPh>
    <rPh sb="3" eb="4">
      <t>ガツ</t>
    </rPh>
    <rPh sb="5" eb="6">
      <t>ニチ</t>
    </rPh>
    <rPh sb="6" eb="8">
      <t>ゲンザイ</t>
    </rPh>
    <rPh sb="9" eb="11">
      <t>タンイ</t>
    </rPh>
    <rPh sb="12" eb="13">
      <t>ニン</t>
    </rPh>
    <phoneticPr fontId="5"/>
  </si>
  <si>
    <t>クラブ数</t>
    <rPh sb="3" eb="4">
      <t>スウ</t>
    </rPh>
    <phoneticPr fontId="5"/>
  </si>
  <si>
    <t>加入者数</t>
    <rPh sb="0" eb="3">
      <t>カニュウシャ</t>
    </rPh>
    <rPh sb="3" eb="4">
      <t>スウ</t>
    </rPh>
    <phoneticPr fontId="5"/>
  </si>
  <si>
    <t>補助金額</t>
    <rPh sb="0" eb="3">
      <t>ホジョキン</t>
    </rPh>
    <rPh sb="3" eb="4">
      <t>ガク</t>
    </rPh>
    <phoneticPr fontId="5"/>
  </si>
  <si>
    <t>市　　民</t>
    <rPh sb="0" eb="1">
      <t>シ</t>
    </rPh>
    <rPh sb="3" eb="4">
      <t>タミ</t>
    </rPh>
    <phoneticPr fontId="5"/>
  </si>
  <si>
    <t>クラブ</t>
    <phoneticPr fontId="5"/>
  </si>
  <si>
    <t>資料：介護福祉課</t>
    <rPh sb="0" eb="2">
      <t>シリョウ</t>
    </rPh>
    <rPh sb="3" eb="5">
      <t>カイゴ</t>
    </rPh>
    <rPh sb="5" eb="7">
      <t>フクシ</t>
    </rPh>
    <rPh sb="7" eb="8">
      <t>カ</t>
    </rPh>
    <phoneticPr fontId="5"/>
  </si>
  <si>
    <t>資料：介護福祉課（敬愛園）</t>
    <rPh sb="0" eb="2">
      <t>シリョウ</t>
    </rPh>
    <rPh sb="3" eb="5">
      <t>カイゴ</t>
    </rPh>
    <rPh sb="5" eb="8">
      <t>フクシカ</t>
    </rPh>
    <rPh sb="9" eb="11">
      <t>ケイアイ</t>
    </rPh>
    <rPh sb="11" eb="12">
      <t>エン</t>
    </rPh>
    <phoneticPr fontId="5"/>
  </si>
  <si>
    <t>８３　地域包括支援センター相談状況</t>
    <phoneticPr fontId="5"/>
  </si>
  <si>
    <t>年　　度</t>
    <rPh sb="0" eb="1">
      <t>ネン</t>
    </rPh>
    <rPh sb="3" eb="4">
      <t>ド</t>
    </rPh>
    <phoneticPr fontId="5"/>
  </si>
  <si>
    <t>地域包括
支援ｾﾝﾀｰ</t>
    <rPh sb="0" eb="2">
      <t>チイキ</t>
    </rPh>
    <rPh sb="2" eb="4">
      <t>ホウカツ</t>
    </rPh>
    <rPh sb="5" eb="7">
      <t>シエン</t>
    </rPh>
    <phoneticPr fontId="5"/>
  </si>
  <si>
    <t>延べ人数（実人数）</t>
    <phoneticPr fontId="5"/>
  </si>
  <si>
    <t>特定高齢者関係</t>
    <rPh sb="0" eb="2">
      <t>トクテイ</t>
    </rPh>
    <rPh sb="2" eb="5">
      <t>コウレイシャ</t>
    </rPh>
    <rPh sb="5" eb="7">
      <t>カンケイ</t>
    </rPh>
    <phoneticPr fontId="5"/>
  </si>
  <si>
    <t>一般高齢者関係</t>
    <rPh sb="0" eb="2">
      <t>イッパン</t>
    </rPh>
    <rPh sb="2" eb="5">
      <t>コウレイシャ</t>
    </rPh>
    <rPh sb="5" eb="7">
      <t>カンケイ</t>
    </rPh>
    <phoneticPr fontId="5"/>
  </si>
  <si>
    <t>成年後見制度・
高齢者虐待関係</t>
    <rPh sb="0" eb="2">
      <t>セイネン</t>
    </rPh>
    <rPh sb="2" eb="4">
      <t>コウケン</t>
    </rPh>
    <rPh sb="4" eb="6">
      <t>セイド</t>
    </rPh>
    <rPh sb="8" eb="11">
      <t>コウレイシャ</t>
    </rPh>
    <rPh sb="11" eb="13">
      <t>ギャクタイ</t>
    </rPh>
    <rPh sb="13" eb="15">
      <t>カンケイ</t>
    </rPh>
    <phoneticPr fontId="5"/>
  </si>
  <si>
    <t>介護支援専門員・
サービス事業者相談関係</t>
    <rPh sb="0" eb="2">
      <t>カイゴ</t>
    </rPh>
    <rPh sb="2" eb="4">
      <t>シエン</t>
    </rPh>
    <rPh sb="4" eb="7">
      <t>センモンイン</t>
    </rPh>
    <rPh sb="13" eb="15">
      <t>ジギョウ</t>
    </rPh>
    <rPh sb="15" eb="16">
      <t>シャ</t>
    </rPh>
    <rPh sb="16" eb="18">
      <t>ソウダン</t>
    </rPh>
    <rPh sb="18" eb="20">
      <t>カンケイ</t>
    </rPh>
    <phoneticPr fontId="5"/>
  </si>
  <si>
    <t>基幹型いなり町</t>
    <rPh sb="0" eb="3">
      <t>キカンガタ</t>
    </rPh>
    <rPh sb="6" eb="7">
      <t>チョウ</t>
    </rPh>
    <phoneticPr fontId="5"/>
  </si>
  <si>
    <t>815 (509)</t>
  </si>
  <si>
    <t>455 (217)</t>
    <phoneticPr fontId="5"/>
  </si>
  <si>
    <t>258 (196)</t>
    <phoneticPr fontId="5"/>
  </si>
  <si>
    <t>20 (14)</t>
    <phoneticPr fontId="5"/>
  </si>
  <si>
    <t>82 (82)</t>
    <phoneticPr fontId="5"/>
  </si>
  <si>
    <t>さかえ町</t>
    <rPh sb="3" eb="4">
      <t>チョウ</t>
    </rPh>
    <phoneticPr fontId="5"/>
  </si>
  <si>
    <t>1,031 (839)</t>
  </si>
  <si>
    <t>710 (580)</t>
    <phoneticPr fontId="5"/>
  </si>
  <si>
    <t>263 (218)</t>
    <phoneticPr fontId="5"/>
  </si>
  <si>
    <t>38 (25)</t>
    <phoneticPr fontId="5"/>
  </si>
  <si>
    <t>18 (14)</t>
    <phoneticPr fontId="5"/>
  </si>
  <si>
    <t>みなみ町</t>
    <rPh sb="3" eb="4">
      <t>チョウ</t>
    </rPh>
    <phoneticPr fontId="5"/>
  </si>
  <si>
    <t>1,024 (793)</t>
  </si>
  <si>
    <t>676 (516)</t>
    <phoneticPr fontId="5"/>
  </si>
  <si>
    <t>211 (158)</t>
    <phoneticPr fontId="5"/>
  </si>
  <si>
    <t>50 (39)</t>
    <phoneticPr fontId="5"/>
  </si>
  <si>
    <t>81 (74)</t>
    <phoneticPr fontId="5"/>
  </si>
  <si>
    <t>はちまん町</t>
    <rPh sb="4" eb="5">
      <t>チョウ</t>
    </rPh>
    <phoneticPr fontId="5"/>
  </si>
  <si>
    <t>951 (834)</t>
  </si>
  <si>
    <t>661 (567)</t>
    <phoneticPr fontId="5"/>
  </si>
  <si>
    <t>236 (217)</t>
    <phoneticPr fontId="5"/>
  </si>
  <si>
    <t xml:space="preserve"> 7  ( 7)</t>
    <phoneticPr fontId="5"/>
  </si>
  <si>
    <t>24 (24)</t>
    <phoneticPr fontId="5"/>
  </si>
  <si>
    <t>833 (445)</t>
  </si>
  <si>
    <t>473 (159)</t>
    <phoneticPr fontId="5"/>
  </si>
  <si>
    <t>282 (209)</t>
    <phoneticPr fontId="5"/>
  </si>
  <si>
    <t>10 (12)</t>
    <phoneticPr fontId="5"/>
  </si>
  <si>
    <t>68 (65)</t>
    <phoneticPr fontId="5"/>
  </si>
  <si>
    <t>1,058 (532)</t>
  </si>
  <si>
    <t>625 (264)</t>
    <phoneticPr fontId="5"/>
  </si>
  <si>
    <t>294 (191)</t>
    <phoneticPr fontId="5"/>
  </si>
  <si>
    <t>47 (28)</t>
    <phoneticPr fontId="5"/>
  </si>
  <si>
    <t>76 (48)</t>
    <phoneticPr fontId="5"/>
  </si>
  <si>
    <t>824 (655)</t>
  </si>
  <si>
    <t>506 (371)</t>
    <phoneticPr fontId="5"/>
  </si>
  <si>
    <t>221 (187)</t>
    <phoneticPr fontId="5"/>
  </si>
  <si>
    <t>27 (27)</t>
    <phoneticPr fontId="5"/>
  </si>
  <si>
    <t>70 (70)</t>
    <phoneticPr fontId="5"/>
  </si>
  <si>
    <t>908 (814)</t>
  </si>
  <si>
    <t>602 (542)</t>
    <phoneticPr fontId="5"/>
  </si>
  <si>
    <t>228 (199)</t>
    <phoneticPr fontId="5"/>
  </si>
  <si>
    <t>5 ( 5)</t>
    <phoneticPr fontId="5"/>
  </si>
  <si>
    <t>42 (42)</t>
    <phoneticPr fontId="5"/>
  </si>
  <si>
    <t>いなり町</t>
    <rPh sb="3" eb="4">
      <t>チョウ</t>
    </rPh>
    <phoneticPr fontId="5"/>
  </si>
  <si>
    <t>774 (636)</t>
  </si>
  <si>
    <t>266 (222)</t>
    <phoneticPr fontId="5"/>
  </si>
  <si>
    <t>293 (221)</t>
    <phoneticPr fontId="5"/>
  </si>
  <si>
    <t>22 (17)</t>
    <phoneticPr fontId="5"/>
  </si>
  <si>
    <t>77 (74)</t>
    <phoneticPr fontId="5"/>
  </si>
  <si>
    <t>1,013 (698)</t>
  </si>
  <si>
    <t>267 (185)</t>
    <phoneticPr fontId="5"/>
  </si>
  <si>
    <t>323 (231)</t>
    <phoneticPr fontId="5"/>
  </si>
  <si>
    <t>37 (24)</t>
    <phoneticPr fontId="5"/>
  </si>
  <si>
    <t>　　　108 (77)</t>
    <phoneticPr fontId="5"/>
  </si>
  <si>
    <t>913 (662)</t>
  </si>
  <si>
    <t>152 (112)</t>
    <phoneticPr fontId="5"/>
  </si>
  <si>
    <t>448 (327)</t>
    <phoneticPr fontId="5"/>
  </si>
  <si>
    <t>41 (31)</t>
    <phoneticPr fontId="5"/>
  </si>
  <si>
    <t>38 (37)</t>
    <phoneticPr fontId="5"/>
  </si>
  <si>
    <t>689 (679)</t>
  </si>
  <si>
    <t>204 (203)</t>
    <phoneticPr fontId="5"/>
  </si>
  <si>
    <t>357 (348)</t>
    <phoneticPr fontId="5"/>
  </si>
  <si>
    <t>9 ( 9)</t>
    <phoneticPr fontId="5"/>
  </si>
  <si>
    <t>992 (694)</t>
  </si>
  <si>
    <t>337 (238)</t>
    <phoneticPr fontId="5"/>
  </si>
  <si>
    <t>412 (282)</t>
    <phoneticPr fontId="5"/>
  </si>
  <si>
    <t>78 (36)</t>
    <phoneticPr fontId="5"/>
  </si>
  <si>
    <t>165 (138)</t>
    <phoneticPr fontId="5"/>
  </si>
  <si>
    <t>981 (694)</t>
  </si>
  <si>
    <t>314 (240)</t>
    <phoneticPr fontId="5"/>
  </si>
  <si>
    <t>552 (374)</t>
    <phoneticPr fontId="5"/>
  </si>
  <si>
    <t>53 (31)</t>
    <phoneticPr fontId="5"/>
  </si>
  <si>
    <t>62 (49)</t>
    <phoneticPr fontId="5"/>
  </si>
  <si>
    <t>694 (528)</t>
  </si>
  <si>
    <t>244 (189)</t>
    <phoneticPr fontId="5"/>
  </si>
  <si>
    <t>397 (292)</t>
    <phoneticPr fontId="5"/>
  </si>
  <si>
    <t>27 (24)</t>
    <phoneticPr fontId="5"/>
  </si>
  <si>
    <t>26 (23)</t>
    <phoneticPr fontId="5"/>
  </si>
  <si>
    <t>807 (799)</t>
  </si>
  <si>
    <t>329 (329)</t>
    <phoneticPr fontId="5"/>
  </si>
  <si>
    <t>473 (465)</t>
    <phoneticPr fontId="5"/>
  </si>
  <si>
    <t>3 ( 3)</t>
    <phoneticPr fontId="5"/>
  </si>
  <si>
    <t>2 ( 2)</t>
    <phoneticPr fontId="5"/>
  </si>
  <si>
    <t>事業対象者</t>
    <rPh sb="0" eb="2">
      <t>ジギョウ</t>
    </rPh>
    <rPh sb="2" eb="5">
      <t>タイショウシャ</t>
    </rPh>
    <phoneticPr fontId="5"/>
  </si>
  <si>
    <t>予防（介護）給付</t>
    <rPh sb="0" eb="2">
      <t>ヨボウ</t>
    </rPh>
    <rPh sb="3" eb="5">
      <t>カイゴ</t>
    </rPh>
    <rPh sb="6" eb="8">
      <t>キュウフ</t>
    </rPh>
    <phoneticPr fontId="5"/>
  </si>
  <si>
    <t>一般高齢</t>
    <rPh sb="0" eb="2">
      <t>イッパン</t>
    </rPh>
    <rPh sb="2" eb="4">
      <t>コウレイ</t>
    </rPh>
    <phoneticPr fontId="5"/>
  </si>
  <si>
    <t>成年後見</t>
    <rPh sb="0" eb="2">
      <t>セイネン</t>
    </rPh>
    <rPh sb="2" eb="4">
      <t>コウケン</t>
    </rPh>
    <phoneticPr fontId="5"/>
  </si>
  <si>
    <t>高齢者虐待</t>
    <rPh sb="0" eb="3">
      <t>コウレイシャ</t>
    </rPh>
    <rPh sb="3" eb="5">
      <t>ギャクタイ</t>
    </rPh>
    <phoneticPr fontId="5"/>
  </si>
  <si>
    <t>ケアマネ相談</t>
    <rPh sb="4" eb="6">
      <t>ソウダン</t>
    </rPh>
    <phoneticPr fontId="5"/>
  </si>
  <si>
    <t>事業所相談</t>
    <rPh sb="0" eb="2">
      <t>ジギョウ</t>
    </rPh>
    <rPh sb="2" eb="3">
      <t>ショ</t>
    </rPh>
    <rPh sb="3" eb="5">
      <t>ソウダン</t>
    </rPh>
    <phoneticPr fontId="5"/>
  </si>
  <si>
    <t>※平成３０年度より相談内容の分類を見直した。</t>
    <phoneticPr fontId="5"/>
  </si>
  <si>
    <t>８４　重度心身障害者医療費支給状況</t>
    <rPh sb="3" eb="5">
      <t>ジュウド</t>
    </rPh>
    <rPh sb="5" eb="7">
      <t>シンシン</t>
    </rPh>
    <rPh sb="7" eb="9">
      <t>ショウガイ</t>
    </rPh>
    <rPh sb="9" eb="10">
      <t>シャ</t>
    </rPh>
    <rPh sb="10" eb="13">
      <t>イリョウヒ</t>
    </rPh>
    <rPh sb="13" eb="15">
      <t>シキュウ</t>
    </rPh>
    <rPh sb="15" eb="17">
      <t>ジョウキョウ</t>
    </rPh>
    <phoneticPr fontId="5"/>
  </si>
  <si>
    <t>総　　額</t>
    <rPh sb="0" eb="1">
      <t>フサ</t>
    </rPh>
    <rPh sb="3" eb="4">
      <t>ガク</t>
    </rPh>
    <phoneticPr fontId="5"/>
  </si>
  <si>
    <t>国民健康保険</t>
    <rPh sb="0" eb="2">
      <t>コクミン</t>
    </rPh>
    <rPh sb="2" eb="4">
      <t>ケンコウ</t>
    </rPh>
    <rPh sb="4" eb="6">
      <t>ホケン</t>
    </rPh>
    <phoneticPr fontId="5"/>
  </si>
  <si>
    <t>社　会　保　険</t>
    <rPh sb="0" eb="1">
      <t>シャ</t>
    </rPh>
    <rPh sb="2" eb="3">
      <t>カイ</t>
    </rPh>
    <rPh sb="4" eb="5">
      <t>タモツ</t>
    </rPh>
    <rPh sb="6" eb="7">
      <t>ケン</t>
    </rPh>
    <phoneticPr fontId="5"/>
  </si>
  <si>
    <t xml:space="preserve">後期高齢者医療
</t>
    <rPh sb="0" eb="2">
      <t>コウキ</t>
    </rPh>
    <rPh sb="2" eb="5">
      <t>コウレイシャ</t>
    </rPh>
    <rPh sb="5" eb="7">
      <t>イリョウ</t>
    </rPh>
    <phoneticPr fontId="5"/>
  </si>
  <si>
    <t>件　数</t>
    <rPh sb="0" eb="1">
      <t>ケン</t>
    </rPh>
    <rPh sb="2" eb="3">
      <t>カズ</t>
    </rPh>
    <phoneticPr fontId="5"/>
  </si>
  <si>
    <t>金　額</t>
    <phoneticPr fontId="5"/>
  </si>
  <si>
    <t>金　額</t>
    <rPh sb="0" eb="1">
      <t>キン</t>
    </rPh>
    <rPh sb="2" eb="3">
      <t>ガク</t>
    </rPh>
    <phoneticPr fontId="5"/>
  </si>
  <si>
    <t>資料：保険年金課</t>
    <rPh sb="0" eb="2">
      <t>シリョウ</t>
    </rPh>
    <rPh sb="3" eb="5">
      <t>ホケン</t>
    </rPh>
    <rPh sb="5" eb="7">
      <t>ネンキン</t>
    </rPh>
    <rPh sb="7" eb="8">
      <t>カ</t>
    </rPh>
    <phoneticPr fontId="5"/>
  </si>
  <si>
    <t>８５　後期高齢者医療の医療費支給状況</t>
    <phoneticPr fontId="5"/>
  </si>
  <si>
    <t>年　度</t>
    <rPh sb="0" eb="1">
      <t>トシ</t>
    </rPh>
    <rPh sb="2" eb="3">
      <t>ド</t>
    </rPh>
    <phoneticPr fontId="5"/>
  </si>
  <si>
    <t>被保険者数</t>
    <rPh sb="0" eb="4">
      <t>ヒホケンシャ</t>
    </rPh>
    <rPh sb="4" eb="5">
      <t>スウ</t>
    </rPh>
    <phoneticPr fontId="5"/>
  </si>
  <si>
    <t>療　養　給　付　費　等</t>
    <rPh sb="0" eb="1">
      <t>リョウ</t>
    </rPh>
    <rPh sb="2" eb="3">
      <t>オサム</t>
    </rPh>
    <rPh sb="4" eb="5">
      <t>キュウ</t>
    </rPh>
    <rPh sb="6" eb="7">
      <t>ヅケ</t>
    </rPh>
    <rPh sb="8" eb="9">
      <t>ヒ</t>
    </rPh>
    <rPh sb="10" eb="11">
      <t>トウ</t>
    </rPh>
    <phoneticPr fontId="5"/>
  </si>
  <si>
    <t>費用額
（基準額）</t>
    <rPh sb="0" eb="2">
      <t>ヒヨウ</t>
    </rPh>
    <rPh sb="2" eb="3">
      <t>ガク</t>
    </rPh>
    <rPh sb="5" eb="7">
      <t>キジュン</t>
    </rPh>
    <rPh sb="7" eb="8">
      <t>ガク</t>
    </rPh>
    <phoneticPr fontId="5"/>
  </si>
  <si>
    <t>保険者
負担分</t>
    <rPh sb="0" eb="3">
      <t>ホケンシャ</t>
    </rPh>
    <rPh sb="4" eb="7">
      <t>フタンブン</t>
    </rPh>
    <phoneticPr fontId="5"/>
  </si>
  <si>
    <t>高額療養費
（現物分）</t>
    <rPh sb="0" eb="2">
      <t>コウガク</t>
    </rPh>
    <rPh sb="2" eb="5">
      <t>リョウヨウヒ</t>
    </rPh>
    <rPh sb="7" eb="9">
      <t>ゲンブツ</t>
    </rPh>
    <rPh sb="9" eb="10">
      <t>ブン</t>
    </rPh>
    <phoneticPr fontId="5"/>
  </si>
  <si>
    <t>高額療養費
（現金分）</t>
    <rPh sb="0" eb="2">
      <t>コウガク</t>
    </rPh>
    <rPh sb="2" eb="5">
      <t>リョウヨウヒ</t>
    </rPh>
    <rPh sb="7" eb="9">
      <t>ゲンキン</t>
    </rPh>
    <rPh sb="9" eb="10">
      <t>ブン</t>
    </rPh>
    <phoneticPr fontId="5"/>
  </si>
  <si>
    <t>療養費
（現金分）</t>
    <rPh sb="0" eb="3">
      <t>リョウヨウヒ</t>
    </rPh>
    <rPh sb="5" eb="7">
      <t>ゲンキン</t>
    </rPh>
    <rPh sb="7" eb="8">
      <t>ブン</t>
    </rPh>
    <phoneticPr fontId="5"/>
  </si>
  <si>
    <t>平成</t>
    <phoneticPr fontId="5"/>
  </si>
  <si>
    <t>資料：埼玉県後期高齢者医療広域連合</t>
    <rPh sb="0" eb="2">
      <t>シリョウ</t>
    </rPh>
    <rPh sb="3" eb="6">
      <t>サイタマケン</t>
    </rPh>
    <rPh sb="6" eb="8">
      <t>コウキ</t>
    </rPh>
    <rPh sb="8" eb="11">
      <t>コウレイシャ</t>
    </rPh>
    <rPh sb="11" eb="12">
      <t>イ</t>
    </rPh>
    <rPh sb="12" eb="13">
      <t>リョウ</t>
    </rPh>
    <rPh sb="13" eb="15">
      <t>コウイキ</t>
    </rPh>
    <rPh sb="15" eb="17">
      <t>レンゴウ</t>
    </rPh>
    <phoneticPr fontId="5"/>
  </si>
  <si>
    <t>８６　子ども医療費支給状況</t>
    <rPh sb="3" eb="4">
      <t>コ</t>
    </rPh>
    <rPh sb="6" eb="8">
      <t>イリョウ</t>
    </rPh>
    <rPh sb="8" eb="9">
      <t>ヒ</t>
    </rPh>
    <rPh sb="9" eb="11">
      <t>シキュウ</t>
    </rPh>
    <rPh sb="11" eb="13">
      <t>ジョウキョウ</t>
    </rPh>
    <phoneticPr fontId="5"/>
  </si>
  <si>
    <t>国　民　健　康　保　険</t>
    <rPh sb="0" eb="1">
      <t>クニ</t>
    </rPh>
    <rPh sb="2" eb="3">
      <t>タミ</t>
    </rPh>
    <rPh sb="4" eb="5">
      <t>ケン</t>
    </rPh>
    <rPh sb="6" eb="7">
      <t>ヤスシ</t>
    </rPh>
    <rPh sb="8" eb="9">
      <t>タモツ</t>
    </rPh>
    <rPh sb="10" eb="11">
      <t>ケン</t>
    </rPh>
    <phoneticPr fontId="5"/>
  </si>
  <si>
    <t xml:space="preserve">８７　ひとり親家庭等医療費支給状況 </t>
    <rPh sb="6" eb="7">
      <t>オヤ</t>
    </rPh>
    <rPh sb="7" eb="9">
      <t>カテイ</t>
    </rPh>
    <rPh sb="9" eb="10">
      <t>トウ</t>
    </rPh>
    <rPh sb="10" eb="13">
      <t>イリョウヒ</t>
    </rPh>
    <rPh sb="13" eb="15">
      <t>シキュウ</t>
    </rPh>
    <rPh sb="15" eb="17">
      <t>ジョウキョウ</t>
    </rPh>
    <phoneticPr fontId="5"/>
  </si>
  <si>
    <t>８８　児童扶養手当・特別児童扶養手当受給者状況</t>
    <rPh sb="3" eb="5">
      <t>ジドウ</t>
    </rPh>
    <rPh sb="5" eb="7">
      <t>フヨウ</t>
    </rPh>
    <rPh sb="7" eb="9">
      <t>テアテ</t>
    </rPh>
    <rPh sb="10" eb="12">
      <t>トクベツ</t>
    </rPh>
    <rPh sb="12" eb="14">
      <t>ジドウ</t>
    </rPh>
    <rPh sb="14" eb="16">
      <t>フヨウ</t>
    </rPh>
    <rPh sb="16" eb="18">
      <t>テアテ</t>
    </rPh>
    <rPh sb="18" eb="20">
      <t>ジュキュウ</t>
    </rPh>
    <rPh sb="20" eb="21">
      <t>シャ</t>
    </rPh>
    <rPh sb="21" eb="23">
      <t>ジョウキョウ</t>
    </rPh>
    <phoneticPr fontId="5"/>
  </si>
  <si>
    <t>（単位：件）</t>
    <rPh sb="1" eb="3">
      <t>タンイ</t>
    </rPh>
    <rPh sb="4" eb="5">
      <t>ケン</t>
    </rPh>
    <phoneticPr fontId="5"/>
  </si>
  <si>
    <t>児　童　扶　養　手　当</t>
    <rPh sb="0" eb="1">
      <t>ジ</t>
    </rPh>
    <rPh sb="2" eb="3">
      <t>ワラベ</t>
    </rPh>
    <rPh sb="4" eb="5">
      <t>タス</t>
    </rPh>
    <rPh sb="6" eb="7">
      <t>マモル</t>
    </rPh>
    <rPh sb="8" eb="9">
      <t>テ</t>
    </rPh>
    <rPh sb="10" eb="11">
      <t>トウ</t>
    </rPh>
    <phoneticPr fontId="5"/>
  </si>
  <si>
    <t>特　別　児　童　扶　養　手　当</t>
    <rPh sb="0" eb="1">
      <t>トク</t>
    </rPh>
    <rPh sb="2" eb="3">
      <t>ベツ</t>
    </rPh>
    <rPh sb="4" eb="5">
      <t>コ</t>
    </rPh>
    <rPh sb="6" eb="7">
      <t>ワラベ</t>
    </rPh>
    <rPh sb="8" eb="9">
      <t>タス</t>
    </rPh>
    <rPh sb="10" eb="11">
      <t>マモル</t>
    </rPh>
    <rPh sb="12" eb="13">
      <t>テ</t>
    </rPh>
    <rPh sb="14" eb="15">
      <t>トウ</t>
    </rPh>
    <phoneticPr fontId="5"/>
  </si>
  <si>
    <t>受給件数（うち新規認定件数）</t>
    <rPh sb="0" eb="2">
      <t>ジュキュウ</t>
    </rPh>
    <rPh sb="2" eb="4">
      <t>ケンスウ</t>
    </rPh>
    <rPh sb="7" eb="9">
      <t>シンキ</t>
    </rPh>
    <rPh sb="9" eb="11">
      <t>ニンテイ</t>
    </rPh>
    <rPh sb="11" eb="13">
      <t>ケンスウ</t>
    </rPh>
    <phoneticPr fontId="5"/>
  </si>
  <si>
    <t>受給件数（うち新規認定件数）</t>
    <rPh sb="7" eb="9">
      <t>シンキ</t>
    </rPh>
    <rPh sb="9" eb="11">
      <t>ニンテイ</t>
    </rPh>
    <rPh sb="11" eb="13">
      <t>ケンスウ</t>
    </rPh>
    <phoneticPr fontId="5"/>
  </si>
  <si>
    <t>553（82）</t>
    <phoneticPr fontId="5"/>
  </si>
  <si>
    <t>100（16）</t>
  </si>
  <si>
    <t>546（79）</t>
    <phoneticPr fontId="5"/>
  </si>
  <si>
    <t>95（11）</t>
  </si>
  <si>
    <t>541（91）</t>
    <phoneticPr fontId="5"/>
  </si>
  <si>
    <t>88（ 9）</t>
    <phoneticPr fontId="5"/>
  </si>
  <si>
    <t>508（69）</t>
    <phoneticPr fontId="5"/>
  </si>
  <si>
    <t>88（11）</t>
    <phoneticPr fontId="5"/>
  </si>
  <si>
    <t>514（83）</t>
    <phoneticPr fontId="5"/>
  </si>
  <si>
    <t>81（14）</t>
    <phoneticPr fontId="5"/>
  </si>
  <si>
    <t>492（55）</t>
    <phoneticPr fontId="5"/>
  </si>
  <si>
    <t>85（12）</t>
    <phoneticPr fontId="5"/>
  </si>
  <si>
    <t>487（72）</t>
    <phoneticPr fontId="5"/>
  </si>
  <si>
    <t>88（ 6）</t>
    <phoneticPr fontId="5"/>
  </si>
  <si>
    <t>475（67）</t>
    <phoneticPr fontId="5"/>
  </si>
  <si>
    <t>87（15）</t>
  </si>
  <si>
    <t>449（44）</t>
    <phoneticPr fontId="5"/>
  </si>
  <si>
    <t>87（12）</t>
    <phoneticPr fontId="5"/>
  </si>
  <si>
    <t>資料：子育て支援課</t>
    <rPh sb="0" eb="2">
      <t>シリョウ</t>
    </rPh>
    <rPh sb="3" eb="5">
      <t>コソダ</t>
    </rPh>
    <rPh sb="6" eb="8">
      <t>シエン</t>
    </rPh>
    <rPh sb="8" eb="9">
      <t>カ</t>
    </rPh>
    <phoneticPr fontId="5"/>
  </si>
  <si>
    <t>８９　保育所別在籍児童数</t>
    <phoneticPr fontId="5"/>
  </si>
  <si>
    <t>令和３年４月１日現在（単位：人）</t>
    <rPh sb="0" eb="2">
      <t>レイワ</t>
    </rPh>
    <rPh sb="3" eb="4">
      <t>ネン</t>
    </rPh>
    <rPh sb="5" eb="6">
      <t>ガツ</t>
    </rPh>
    <rPh sb="7" eb="8">
      <t>ニチ</t>
    </rPh>
    <rPh sb="8" eb="10">
      <t>ゲンザイ</t>
    </rPh>
    <rPh sb="11" eb="13">
      <t>タンイ</t>
    </rPh>
    <rPh sb="14" eb="15">
      <t>ニン</t>
    </rPh>
    <phoneticPr fontId="5"/>
  </si>
  <si>
    <t>保 育 所 名</t>
    <rPh sb="0" eb="1">
      <t>タモツ</t>
    </rPh>
    <rPh sb="2" eb="3">
      <t>イク</t>
    </rPh>
    <rPh sb="4" eb="5">
      <t>ショ</t>
    </rPh>
    <rPh sb="6" eb="7">
      <t>メイ</t>
    </rPh>
    <phoneticPr fontId="5"/>
  </si>
  <si>
    <t>総　　　数</t>
    <rPh sb="0" eb="1">
      <t>フサ</t>
    </rPh>
    <rPh sb="4" eb="5">
      <t>カズ</t>
    </rPh>
    <phoneticPr fontId="5"/>
  </si>
  <si>
    <t>内　　　　　訳</t>
    <rPh sb="0" eb="1">
      <t>ウチ</t>
    </rPh>
    <rPh sb="6" eb="7">
      <t>ヤク</t>
    </rPh>
    <phoneticPr fontId="5"/>
  </si>
  <si>
    <t>３　歳　未　満</t>
    <rPh sb="2" eb="3">
      <t>サイ</t>
    </rPh>
    <rPh sb="4" eb="5">
      <t>ミ</t>
    </rPh>
    <rPh sb="6" eb="7">
      <t>マン</t>
    </rPh>
    <phoneticPr fontId="5"/>
  </si>
  <si>
    <t>３　　　歳</t>
    <rPh sb="4" eb="5">
      <t>サイ</t>
    </rPh>
    <phoneticPr fontId="5"/>
  </si>
  <si>
    <t>４　歳　以　上</t>
    <rPh sb="2" eb="3">
      <t>トシ</t>
    </rPh>
    <rPh sb="4" eb="5">
      <t>イ</t>
    </rPh>
    <rPh sb="6" eb="7">
      <t>ウエ</t>
    </rPh>
    <phoneticPr fontId="5"/>
  </si>
  <si>
    <t>総　　　　数</t>
    <rPh sb="0" eb="1">
      <t>フサ</t>
    </rPh>
    <rPh sb="5" eb="6">
      <t>カズ</t>
    </rPh>
    <phoneticPr fontId="5"/>
  </si>
  <si>
    <t>山手保育所</t>
    <rPh sb="0" eb="2">
      <t>ヤマテ</t>
    </rPh>
    <rPh sb="2" eb="4">
      <t>ホイク</t>
    </rPh>
    <rPh sb="4" eb="5">
      <t>ショ</t>
    </rPh>
    <phoneticPr fontId="5"/>
  </si>
  <si>
    <t>第二区保育所</t>
    <rPh sb="0" eb="3">
      <t>ダイニク</t>
    </rPh>
    <rPh sb="3" eb="5">
      <t>ホイク</t>
    </rPh>
    <rPh sb="5" eb="6">
      <t>ショ</t>
    </rPh>
    <phoneticPr fontId="5"/>
  </si>
  <si>
    <t>富士見保育所</t>
    <rPh sb="0" eb="3">
      <t>フジミ</t>
    </rPh>
    <rPh sb="3" eb="5">
      <t>ホイク</t>
    </rPh>
    <rPh sb="5" eb="6">
      <t>ショ</t>
    </rPh>
    <phoneticPr fontId="5"/>
  </si>
  <si>
    <t>浅間保育所</t>
    <rPh sb="0" eb="2">
      <t>アサマ</t>
    </rPh>
    <rPh sb="2" eb="4">
      <t>ホイク</t>
    </rPh>
    <rPh sb="4" eb="5">
      <t>ショ</t>
    </rPh>
    <phoneticPr fontId="5"/>
  </si>
  <si>
    <t>加治保育所</t>
    <rPh sb="0" eb="2">
      <t>カジ</t>
    </rPh>
    <rPh sb="2" eb="4">
      <t>ホイク</t>
    </rPh>
    <rPh sb="4" eb="5">
      <t>ショ</t>
    </rPh>
    <phoneticPr fontId="5"/>
  </si>
  <si>
    <t>加治東保育所</t>
    <rPh sb="0" eb="2">
      <t>カジ</t>
    </rPh>
    <rPh sb="2" eb="3">
      <t>ヒガシ</t>
    </rPh>
    <rPh sb="3" eb="5">
      <t>ホイク</t>
    </rPh>
    <rPh sb="5" eb="6">
      <t>ショ</t>
    </rPh>
    <phoneticPr fontId="5"/>
  </si>
  <si>
    <t>美杉台保育所</t>
    <rPh sb="0" eb="1">
      <t>ミ</t>
    </rPh>
    <rPh sb="1" eb="2">
      <t>スギ</t>
    </rPh>
    <rPh sb="2" eb="3">
      <t>ダイ</t>
    </rPh>
    <rPh sb="3" eb="5">
      <t>ホイク</t>
    </rPh>
    <rPh sb="5" eb="6">
      <t>ショ</t>
    </rPh>
    <phoneticPr fontId="5"/>
  </si>
  <si>
    <t>吾野保育所</t>
    <rPh sb="0" eb="2">
      <t>アガノ</t>
    </rPh>
    <rPh sb="2" eb="4">
      <t>ホイク</t>
    </rPh>
    <rPh sb="4" eb="5">
      <t>ショ</t>
    </rPh>
    <phoneticPr fontId="5"/>
  </si>
  <si>
    <t>原市場保育所</t>
    <rPh sb="0" eb="3">
      <t>ハライチバ</t>
    </rPh>
    <rPh sb="3" eb="5">
      <t>ホイク</t>
    </rPh>
    <rPh sb="5" eb="6">
      <t>ショ</t>
    </rPh>
    <phoneticPr fontId="5"/>
  </si>
  <si>
    <t>資料：保育課</t>
    <rPh sb="0" eb="2">
      <t>シリョウ</t>
    </rPh>
    <rPh sb="3" eb="5">
      <t>ホイク</t>
    </rPh>
    <rPh sb="5" eb="6">
      <t>カ</t>
    </rPh>
    <phoneticPr fontId="5"/>
  </si>
  <si>
    <t>９０　家庭児童相談室における相談状況</t>
    <rPh sb="3" eb="5">
      <t>カテイ</t>
    </rPh>
    <rPh sb="5" eb="7">
      <t>ジドウ</t>
    </rPh>
    <rPh sb="7" eb="9">
      <t>ソウダン</t>
    </rPh>
    <rPh sb="9" eb="10">
      <t>シツ</t>
    </rPh>
    <rPh sb="14" eb="16">
      <t>ソウダン</t>
    </rPh>
    <rPh sb="16" eb="18">
      <t>ジョウキョウ</t>
    </rPh>
    <phoneticPr fontId="5"/>
  </si>
  <si>
    <t>養護相談</t>
    <rPh sb="0" eb="2">
      <t>ヨウゴ</t>
    </rPh>
    <rPh sb="2" eb="4">
      <t>ソウダン</t>
    </rPh>
    <phoneticPr fontId="5"/>
  </si>
  <si>
    <t>保健相談</t>
    <rPh sb="0" eb="2">
      <t>ホケン</t>
    </rPh>
    <rPh sb="2" eb="4">
      <t>ソウダン</t>
    </rPh>
    <phoneticPr fontId="5"/>
  </si>
  <si>
    <t>障害相談</t>
    <rPh sb="0" eb="2">
      <t>ショウガイ</t>
    </rPh>
    <rPh sb="2" eb="4">
      <t>ソウダン</t>
    </rPh>
    <phoneticPr fontId="5"/>
  </si>
  <si>
    <t>非行相談</t>
    <rPh sb="0" eb="2">
      <t>ヒコウ</t>
    </rPh>
    <rPh sb="2" eb="4">
      <t>ソウダン</t>
    </rPh>
    <phoneticPr fontId="5"/>
  </si>
  <si>
    <t>育成相談</t>
    <rPh sb="0" eb="2">
      <t>イクセイ</t>
    </rPh>
    <rPh sb="2" eb="4">
      <t>ソウダン</t>
    </rPh>
    <phoneticPr fontId="5"/>
  </si>
  <si>
    <t>その他の
相談</t>
    <rPh sb="2" eb="3">
      <t>タ</t>
    </rPh>
    <rPh sb="5" eb="7">
      <t>ソウダン</t>
    </rPh>
    <phoneticPr fontId="5"/>
  </si>
  <si>
    <t>資料：子育て支援課</t>
    <rPh sb="3" eb="5">
      <t>コソダ</t>
    </rPh>
    <rPh sb="6" eb="8">
      <t>シエン</t>
    </rPh>
    <phoneticPr fontId="5"/>
  </si>
  <si>
    <t>９１　シルバー人材センター登録者数</t>
    <rPh sb="7" eb="9">
      <t>ジンザイ</t>
    </rPh>
    <rPh sb="13" eb="16">
      <t>トウロクシャ</t>
    </rPh>
    <rPh sb="16" eb="17">
      <t>スウ</t>
    </rPh>
    <phoneticPr fontId="5"/>
  </si>
  <si>
    <t>各年3月31日現在（単位：人）</t>
    <rPh sb="0" eb="2">
      <t>カクネン</t>
    </rPh>
    <rPh sb="3" eb="4">
      <t>ガツ</t>
    </rPh>
    <rPh sb="6" eb="7">
      <t>ニチ</t>
    </rPh>
    <rPh sb="7" eb="9">
      <t>ゲンザイ</t>
    </rPh>
    <rPh sb="10" eb="12">
      <t>タンイ</t>
    </rPh>
    <rPh sb="13" eb="14">
      <t>ニン</t>
    </rPh>
    <phoneticPr fontId="5"/>
  </si>
  <si>
    <t>６０～６４歳</t>
    <rPh sb="5" eb="6">
      <t>サイ</t>
    </rPh>
    <phoneticPr fontId="5"/>
  </si>
  <si>
    <t>６５～６９歳</t>
    <rPh sb="5" eb="6">
      <t>サイ</t>
    </rPh>
    <phoneticPr fontId="5"/>
  </si>
  <si>
    <t>７０～７４歳</t>
    <rPh sb="5" eb="6">
      <t>サイ</t>
    </rPh>
    <phoneticPr fontId="5"/>
  </si>
  <si>
    <t>７５～７９歳</t>
    <rPh sb="5" eb="6">
      <t>サイ</t>
    </rPh>
    <phoneticPr fontId="5"/>
  </si>
  <si>
    <t>８０歳以上</t>
    <rPh sb="2" eb="3">
      <t>サイ</t>
    </rPh>
    <rPh sb="3" eb="5">
      <t>イジョウ</t>
    </rPh>
    <phoneticPr fontId="5"/>
  </si>
  <si>
    <t>平成28</t>
    <rPh sb="0" eb="2">
      <t>ヘイセイ</t>
    </rPh>
    <phoneticPr fontId="5"/>
  </si>
  <si>
    <t>令和元</t>
    <rPh sb="0" eb="2">
      <t>レ</t>
    </rPh>
    <rPh sb="2" eb="3">
      <t>モト</t>
    </rPh>
    <phoneticPr fontId="5"/>
  </si>
  <si>
    <t>資料：シルバー人材センター</t>
    <rPh sb="0" eb="2">
      <t>シリョウ</t>
    </rPh>
    <rPh sb="7" eb="9">
      <t>ジンザイ</t>
    </rPh>
    <phoneticPr fontId="5"/>
  </si>
  <si>
    <t>９２　シルバー人材センタ－就業状況（延べ人数）</t>
    <rPh sb="7" eb="9">
      <t>ジンザイ</t>
    </rPh>
    <rPh sb="13" eb="15">
      <t>シュウギョウ</t>
    </rPh>
    <rPh sb="15" eb="17">
      <t>ジョウキョウ</t>
    </rPh>
    <rPh sb="18" eb="19">
      <t>ノ</t>
    </rPh>
    <rPh sb="20" eb="22">
      <t>ニンズウ</t>
    </rPh>
    <phoneticPr fontId="5"/>
  </si>
  <si>
    <t>植　　木</t>
    <rPh sb="0" eb="1">
      <t>ショク</t>
    </rPh>
    <rPh sb="3" eb="4">
      <t>キ</t>
    </rPh>
    <phoneticPr fontId="5"/>
  </si>
  <si>
    <t>除　　草</t>
    <rPh sb="0" eb="1">
      <t>ジョ</t>
    </rPh>
    <rPh sb="3" eb="4">
      <t>クサ</t>
    </rPh>
    <phoneticPr fontId="5"/>
  </si>
  <si>
    <t>雑　　役</t>
    <rPh sb="0" eb="1">
      <t>ザツ</t>
    </rPh>
    <rPh sb="3" eb="4">
      <t>ヤク</t>
    </rPh>
    <phoneticPr fontId="5"/>
  </si>
  <si>
    <t>ふすま　　　張　り</t>
    <rPh sb="6" eb="7">
      <t>ハ</t>
    </rPh>
    <phoneticPr fontId="5"/>
  </si>
  <si>
    <t>清　　掃</t>
    <rPh sb="0" eb="1">
      <t>キヨシ</t>
    </rPh>
    <rPh sb="3" eb="4">
      <t>ハ</t>
    </rPh>
    <phoneticPr fontId="5"/>
  </si>
  <si>
    <t>車運転</t>
    <rPh sb="0" eb="1">
      <t>クルマ</t>
    </rPh>
    <rPh sb="1" eb="3">
      <t>ウンテン</t>
    </rPh>
    <phoneticPr fontId="5"/>
  </si>
  <si>
    <t>‐</t>
    <phoneticPr fontId="5"/>
  </si>
  <si>
    <t>‐</t>
  </si>
  <si>
    <t>９３　総合福祉センター利用状況</t>
    <rPh sb="3" eb="5">
      <t>ソウゴウ</t>
    </rPh>
    <rPh sb="5" eb="7">
      <t>フクシ</t>
    </rPh>
    <rPh sb="11" eb="13">
      <t>リヨウ</t>
    </rPh>
    <rPh sb="13" eb="15">
      <t>ジョウキョウ</t>
    </rPh>
    <phoneticPr fontId="32"/>
  </si>
  <si>
    <t>年　　度</t>
    <rPh sb="0" eb="1">
      <t>トシ</t>
    </rPh>
    <rPh sb="3" eb="4">
      <t>タビ</t>
    </rPh>
    <phoneticPr fontId="32"/>
  </si>
  <si>
    <t>総　　　　数</t>
    <rPh sb="0" eb="1">
      <t>フサ</t>
    </rPh>
    <rPh sb="5" eb="6">
      <t>カズ</t>
    </rPh>
    <phoneticPr fontId="32"/>
  </si>
  <si>
    <t>個　　　　人</t>
    <rPh sb="0" eb="1">
      <t>コ</t>
    </rPh>
    <rPh sb="5" eb="6">
      <t>ヒト</t>
    </rPh>
    <phoneticPr fontId="32"/>
  </si>
  <si>
    <t>団　　　　　体</t>
    <rPh sb="0" eb="1">
      <t>ダン</t>
    </rPh>
    <rPh sb="6" eb="7">
      <t>カラダ</t>
    </rPh>
    <phoneticPr fontId="32"/>
  </si>
  <si>
    <t>件　　　　　数</t>
    <rPh sb="0" eb="1">
      <t>ケン</t>
    </rPh>
    <rPh sb="6" eb="7">
      <t>カズ</t>
    </rPh>
    <phoneticPr fontId="32"/>
  </si>
  <si>
    <t>人　　　　　員</t>
    <rPh sb="0" eb="1">
      <t>ヒト</t>
    </rPh>
    <rPh sb="6" eb="7">
      <t>イン</t>
    </rPh>
    <phoneticPr fontId="32"/>
  </si>
  <si>
    <t>人</t>
    <rPh sb="0" eb="1">
      <t>ニン</t>
    </rPh>
    <phoneticPr fontId="32"/>
  </si>
  <si>
    <t>件</t>
    <rPh sb="0" eb="1">
      <t>ケン</t>
    </rPh>
    <phoneticPr fontId="32"/>
  </si>
  <si>
    <t>平成28</t>
    <rPh sb="0" eb="2">
      <t>ヘイセイ</t>
    </rPh>
    <phoneticPr fontId="32"/>
  </si>
  <si>
    <t>令和元</t>
    <rPh sb="0" eb="2">
      <t>レ</t>
    </rPh>
    <rPh sb="2" eb="3">
      <t>モト</t>
    </rPh>
    <phoneticPr fontId="32"/>
  </si>
  <si>
    <t>資料：飯能市社会福祉協議会</t>
    <rPh sb="0" eb="2">
      <t>シリョウ</t>
    </rPh>
    <rPh sb="3" eb="6">
      <t>ハンノウシ</t>
    </rPh>
    <rPh sb="6" eb="8">
      <t>シャカイ</t>
    </rPh>
    <rPh sb="8" eb="10">
      <t>フクシ</t>
    </rPh>
    <rPh sb="10" eb="13">
      <t>キョウギカイ</t>
    </rPh>
    <phoneticPr fontId="32"/>
  </si>
  <si>
    <t>９４　赤い羽根共同募金状況</t>
    <rPh sb="3" eb="4">
      <t>アカ</t>
    </rPh>
    <rPh sb="5" eb="7">
      <t>ハネ</t>
    </rPh>
    <rPh sb="7" eb="9">
      <t>キョウドウ</t>
    </rPh>
    <rPh sb="9" eb="11">
      <t>ボキン</t>
    </rPh>
    <rPh sb="11" eb="13">
      <t>ジョウキョウ</t>
    </rPh>
    <phoneticPr fontId="32"/>
  </si>
  <si>
    <t>年　度</t>
    <rPh sb="0" eb="1">
      <t>トシ</t>
    </rPh>
    <rPh sb="2" eb="3">
      <t>ド</t>
    </rPh>
    <phoneticPr fontId="32"/>
  </si>
  <si>
    <t>総額</t>
    <rPh sb="0" eb="2">
      <t>ソウガク</t>
    </rPh>
    <phoneticPr fontId="32"/>
  </si>
  <si>
    <t>戸別募金</t>
    <phoneticPr fontId="32"/>
  </si>
  <si>
    <t>街頭募金</t>
    <phoneticPr fontId="32"/>
  </si>
  <si>
    <t>学校募金</t>
    <rPh sb="0" eb="2">
      <t>ガッコウ</t>
    </rPh>
    <rPh sb="2" eb="4">
      <t>ボキン</t>
    </rPh>
    <phoneticPr fontId="32"/>
  </si>
  <si>
    <t>職域募金</t>
    <rPh sb="0" eb="2">
      <t>ショクイキ</t>
    </rPh>
    <rPh sb="2" eb="4">
      <t>ボキン</t>
    </rPh>
    <phoneticPr fontId="32"/>
  </si>
  <si>
    <t>個人大口募金</t>
    <rPh sb="0" eb="2">
      <t>コジン</t>
    </rPh>
    <rPh sb="2" eb="4">
      <t>オオグチ</t>
    </rPh>
    <phoneticPr fontId="32"/>
  </si>
  <si>
    <t>法人募金</t>
    <rPh sb="0" eb="2">
      <t>ホウジン</t>
    </rPh>
    <rPh sb="2" eb="4">
      <t>ボキン</t>
    </rPh>
    <phoneticPr fontId="32"/>
  </si>
  <si>
    <t>円</t>
    <rPh sb="0" eb="1">
      <t>エン</t>
    </rPh>
    <phoneticPr fontId="32"/>
  </si>
  <si>
    <t>元</t>
    <rPh sb="0" eb="1">
      <t>モト</t>
    </rPh>
    <phoneticPr fontId="32"/>
  </si>
  <si>
    <t>※募金期間：１０月１日から３月３１日</t>
    <rPh sb="1" eb="3">
      <t>ボキン</t>
    </rPh>
    <rPh sb="3" eb="5">
      <t>キカン</t>
    </rPh>
    <rPh sb="8" eb="9">
      <t>ガツ</t>
    </rPh>
    <rPh sb="10" eb="11">
      <t>ニチ</t>
    </rPh>
    <rPh sb="14" eb="15">
      <t>ガツ</t>
    </rPh>
    <rPh sb="17" eb="18">
      <t>ニチ</t>
    </rPh>
    <phoneticPr fontId="32"/>
  </si>
  <si>
    <t>資料：埼玉県共同募金会飯能市支会</t>
    <phoneticPr fontId="32"/>
  </si>
  <si>
    <t>（飯能市社会福祉協議会内）</t>
  </si>
  <si>
    <t xml:space="preserve">　 </t>
    <phoneticPr fontId="5"/>
  </si>
  <si>
    <t>９５　歳末たすけあい募金状況</t>
    <rPh sb="12" eb="14">
      <t>ジョウキョウ</t>
    </rPh>
    <phoneticPr fontId="32"/>
  </si>
  <si>
    <t>年　度</t>
    <rPh sb="0" eb="1">
      <t>ネン</t>
    </rPh>
    <rPh sb="2" eb="3">
      <t>ド</t>
    </rPh>
    <phoneticPr fontId="32"/>
  </si>
  <si>
    <t>平成27</t>
    <phoneticPr fontId="32"/>
  </si>
  <si>
    <t>平成28</t>
    <phoneticPr fontId="32"/>
  </si>
  <si>
    <t>平成29</t>
    <rPh sb="0" eb="2">
      <t>ヘイセイ</t>
    </rPh>
    <phoneticPr fontId="32"/>
  </si>
  <si>
    <t>平成30</t>
    <rPh sb="0" eb="2">
      <t>ヘイセイ</t>
    </rPh>
    <phoneticPr fontId="32"/>
  </si>
  <si>
    <t>令和元</t>
    <rPh sb="0" eb="2">
      <t>レ</t>
    </rPh>
    <rPh sb="2" eb="3">
      <t>モト</t>
    </rPh>
    <phoneticPr fontId="32"/>
  </si>
  <si>
    <t>令和2</t>
    <rPh sb="0" eb="2">
      <t>レ</t>
    </rPh>
    <phoneticPr fontId="32"/>
  </si>
  <si>
    <t>総　額</t>
    <rPh sb="0" eb="1">
      <t>ソウ</t>
    </rPh>
    <rPh sb="2" eb="3">
      <t>ガク</t>
    </rPh>
    <phoneticPr fontId="32"/>
  </si>
  <si>
    <t xml:space="preserve">※募金期間：１２月１日から１２月３１日
</t>
    <rPh sb="3" eb="5">
      <t>キカン</t>
    </rPh>
    <phoneticPr fontId="32"/>
  </si>
  <si>
    <t xml:space="preserve">資料：埼玉県共同募金会飯能市支会　　 </t>
    <rPh sb="0" eb="2">
      <t>シリョウ</t>
    </rPh>
    <rPh sb="3" eb="6">
      <t>サイタマケン</t>
    </rPh>
    <rPh sb="6" eb="8">
      <t>キョウドウ</t>
    </rPh>
    <rPh sb="8" eb="11">
      <t>ボキンカイ</t>
    </rPh>
    <rPh sb="11" eb="14">
      <t>ハンノウシ</t>
    </rPh>
    <rPh sb="14" eb="15">
      <t>シ</t>
    </rPh>
    <rPh sb="15" eb="16">
      <t>カイ</t>
    </rPh>
    <phoneticPr fontId="32"/>
  </si>
  <si>
    <t xml:space="preserve"> 　（飯能市社会福祉協議会内）</t>
  </si>
  <si>
    <t>９６　日本赤十字社活動資金募集状況</t>
    <rPh sb="3" eb="5">
      <t>ニホン</t>
    </rPh>
    <rPh sb="5" eb="8">
      <t>セキジュウジ</t>
    </rPh>
    <rPh sb="8" eb="9">
      <t>シャ</t>
    </rPh>
    <rPh sb="9" eb="11">
      <t>カツドウ</t>
    </rPh>
    <rPh sb="11" eb="13">
      <t>シキン</t>
    </rPh>
    <rPh sb="13" eb="15">
      <t>ボシュウ</t>
    </rPh>
    <rPh sb="15" eb="17">
      <t>ジョウキョウ</t>
    </rPh>
    <phoneticPr fontId="5"/>
  </si>
  <si>
    <t>目　　標　　額</t>
    <rPh sb="0" eb="1">
      <t>メ</t>
    </rPh>
    <rPh sb="3" eb="4">
      <t>シルベ</t>
    </rPh>
    <rPh sb="6" eb="7">
      <t>ガク</t>
    </rPh>
    <phoneticPr fontId="5"/>
  </si>
  <si>
    <t>実　　績　　額</t>
    <rPh sb="0" eb="1">
      <t>ミノル</t>
    </rPh>
    <rPh sb="3" eb="4">
      <t>イサオ</t>
    </rPh>
    <rPh sb="6" eb="7">
      <t>ガク</t>
    </rPh>
    <phoneticPr fontId="5"/>
  </si>
  <si>
    <t>達　　成　　率</t>
    <rPh sb="0" eb="1">
      <t>タッ</t>
    </rPh>
    <rPh sb="3" eb="4">
      <t>セイ</t>
    </rPh>
    <rPh sb="6" eb="7">
      <t>リツ</t>
    </rPh>
    <phoneticPr fontId="5"/>
  </si>
  <si>
    <t>円</t>
    <rPh sb="0" eb="1">
      <t>エン</t>
    </rPh>
    <phoneticPr fontId="5"/>
  </si>
  <si>
    <t>１１　保健・衛生</t>
    <rPh sb="3" eb="5">
      <t>ホケン</t>
    </rPh>
    <rPh sb="6" eb="8">
      <t>エイセイ</t>
    </rPh>
    <phoneticPr fontId="5"/>
  </si>
  <si>
    <t>悪性新生物</t>
    <rPh sb="0" eb="1">
      <t>アク</t>
    </rPh>
    <rPh sb="1" eb="2">
      <t>セイ</t>
    </rPh>
    <rPh sb="2" eb="3">
      <t>シン</t>
    </rPh>
    <rPh sb="3" eb="5">
      <t>セイブツ</t>
    </rPh>
    <phoneticPr fontId="5"/>
  </si>
  <si>
    <t>心疾患</t>
    <rPh sb="0" eb="3">
      <t>シンシッカン</t>
    </rPh>
    <phoneticPr fontId="5"/>
  </si>
  <si>
    <t>老衰</t>
    <rPh sb="0" eb="1">
      <t>ロウ</t>
    </rPh>
    <rPh sb="1" eb="2">
      <t>オトロ</t>
    </rPh>
    <phoneticPr fontId="5"/>
  </si>
  <si>
    <t>脳血管疾患</t>
    <rPh sb="0" eb="1">
      <t>ノウ</t>
    </rPh>
    <rPh sb="1" eb="3">
      <t>ケッカン</t>
    </rPh>
    <phoneticPr fontId="5"/>
  </si>
  <si>
    <t>事故</t>
    <rPh sb="0" eb="1">
      <t>コト</t>
    </rPh>
    <rPh sb="1" eb="2">
      <t>ユエ</t>
    </rPh>
    <phoneticPr fontId="5"/>
  </si>
  <si>
    <t>結核</t>
    <rPh sb="0" eb="2">
      <t>ケッカク</t>
    </rPh>
    <phoneticPr fontId="5"/>
  </si>
  <si>
    <t>年度</t>
    <rPh sb="0" eb="2">
      <t>ネンド</t>
    </rPh>
    <phoneticPr fontId="5"/>
  </si>
  <si>
    <t>処理人口</t>
    <rPh sb="0" eb="2">
      <t>ショリ</t>
    </rPh>
    <rPh sb="2" eb="4">
      <t>ジンコウ</t>
    </rPh>
    <phoneticPr fontId="5"/>
  </si>
  <si>
    <t>処理量</t>
    <rPh sb="0" eb="2">
      <t>ショリ</t>
    </rPh>
    <rPh sb="2" eb="3">
      <t>リョウ</t>
    </rPh>
    <phoneticPr fontId="5"/>
  </si>
  <si>
    <t>年間処理量</t>
    <rPh sb="0" eb="2">
      <t>ネンカン</t>
    </rPh>
    <rPh sb="2" eb="4">
      <t>ショリ</t>
    </rPh>
    <rPh sb="4" eb="5">
      <t>リョウ</t>
    </rPh>
    <phoneticPr fontId="5"/>
  </si>
  <si>
    <t>1人当たり年間処理量</t>
    <rPh sb="1" eb="2">
      <t>ニン</t>
    </rPh>
    <rPh sb="2" eb="3">
      <t>ア</t>
    </rPh>
    <rPh sb="5" eb="7">
      <t>ネンカン</t>
    </rPh>
    <rPh sb="7" eb="9">
      <t>ショリ</t>
    </rPh>
    <rPh sb="9" eb="10">
      <t>リョウ</t>
    </rPh>
    <phoneticPr fontId="5"/>
  </si>
  <si>
    <t>25年度</t>
    <rPh sb="3" eb="4">
      <t>ド</t>
    </rPh>
    <phoneticPr fontId="5"/>
  </si>
  <si>
    <t>26年度</t>
    <rPh sb="3" eb="4">
      <t>ド</t>
    </rPh>
    <phoneticPr fontId="5"/>
  </si>
  <si>
    <t>27年度</t>
    <rPh sb="3" eb="4">
      <t>ド</t>
    </rPh>
    <phoneticPr fontId="5"/>
  </si>
  <si>
    <t>28年度</t>
    <rPh sb="3" eb="4">
      <t>ド</t>
    </rPh>
    <phoneticPr fontId="5"/>
  </si>
  <si>
    <t>29年度</t>
    <rPh sb="3" eb="4">
      <t>ド</t>
    </rPh>
    <phoneticPr fontId="5"/>
  </si>
  <si>
    <t>30年度</t>
    <rPh sb="3" eb="4">
      <t>ド</t>
    </rPh>
    <phoneticPr fontId="5"/>
  </si>
  <si>
    <t>平成31年度</t>
    <rPh sb="0" eb="2">
      <t>ヘイセイ</t>
    </rPh>
    <rPh sb="4" eb="5">
      <t>ネン</t>
    </rPh>
    <rPh sb="5" eb="6">
      <t>ド</t>
    </rPh>
    <phoneticPr fontId="5"/>
  </si>
  <si>
    <t>令和2年度</t>
    <rPh sb="0" eb="2">
      <t>レイワ</t>
    </rPh>
    <rPh sb="3" eb="5">
      <t>ネンド</t>
    </rPh>
    <rPh sb="4" eb="5">
      <t>ド</t>
    </rPh>
    <phoneticPr fontId="5"/>
  </si>
  <si>
    <t>※　処理人口は年度末の総人口</t>
    <rPh sb="2" eb="4">
      <t>ショリ</t>
    </rPh>
    <rPh sb="4" eb="6">
      <t>ジンコウ</t>
    </rPh>
    <rPh sb="7" eb="10">
      <t>ネンドマツ</t>
    </rPh>
    <rPh sb="11" eb="14">
      <t>ソウジンコウ</t>
    </rPh>
    <phoneticPr fontId="5"/>
  </si>
  <si>
    <t>９７　医療関係状況</t>
    <rPh sb="3" eb="5">
      <t>イリョウ</t>
    </rPh>
    <rPh sb="5" eb="7">
      <t>カンケイ</t>
    </rPh>
    <rPh sb="7" eb="9">
      <t>ジョウキョウ</t>
    </rPh>
    <phoneticPr fontId="5"/>
  </si>
  <si>
    <t>各年１２月３１日現在</t>
  </si>
  <si>
    <t>各年１２月３１日現在（平成２８年まで）</t>
    <phoneticPr fontId="5"/>
  </si>
  <si>
    <t>各年１０月１日現在（平成２９年以降）</t>
    <phoneticPr fontId="5"/>
  </si>
  <si>
    <t>医師</t>
    <rPh sb="0" eb="2">
      <t>イシ</t>
    </rPh>
    <phoneticPr fontId="5"/>
  </si>
  <si>
    <t>歯  科     医  師</t>
    <phoneticPr fontId="5"/>
  </si>
  <si>
    <t>薬剤師</t>
    <rPh sb="0" eb="3">
      <t>ヤクザイシ</t>
    </rPh>
    <phoneticPr fontId="5"/>
  </si>
  <si>
    <t>保健師</t>
    <rPh sb="0" eb="2">
      <t>ホケン</t>
    </rPh>
    <rPh sb="2" eb="3">
      <t>シ</t>
    </rPh>
    <phoneticPr fontId="5"/>
  </si>
  <si>
    <t>助産師</t>
    <rPh sb="0" eb="2">
      <t>ジョサン</t>
    </rPh>
    <rPh sb="2" eb="3">
      <t>シ</t>
    </rPh>
    <phoneticPr fontId="5"/>
  </si>
  <si>
    <t>看護師</t>
    <rPh sb="0" eb="2">
      <t>カンゴ</t>
    </rPh>
    <rPh sb="2" eb="3">
      <t>シ</t>
    </rPh>
    <phoneticPr fontId="5"/>
  </si>
  <si>
    <t>准  看    護  師</t>
    <rPh sb="11" eb="12">
      <t>シ</t>
    </rPh>
    <phoneticPr fontId="5"/>
  </si>
  <si>
    <t>病　　　院　　　等</t>
    <rPh sb="0" eb="1">
      <t>ヤマイ</t>
    </rPh>
    <rPh sb="4" eb="5">
      <t>イン</t>
    </rPh>
    <rPh sb="8" eb="9">
      <t>トウ</t>
    </rPh>
    <phoneticPr fontId="5"/>
  </si>
  <si>
    <t>病床数</t>
    <rPh sb="0" eb="2">
      <t>ビョウショウ</t>
    </rPh>
    <rPh sb="2" eb="3">
      <t>スウ</t>
    </rPh>
    <phoneticPr fontId="5"/>
  </si>
  <si>
    <t>病院</t>
    <rPh sb="0" eb="2">
      <t>ビョウイン</t>
    </rPh>
    <phoneticPr fontId="5"/>
  </si>
  <si>
    <t>診療所</t>
    <rPh sb="0" eb="3">
      <t>シンリョウジョ</t>
    </rPh>
    <phoneticPr fontId="5"/>
  </si>
  <si>
    <t>歯科診療所</t>
    <rPh sb="2" eb="4">
      <t>シンリョウ</t>
    </rPh>
    <rPh sb="4" eb="5">
      <t>ジョ</t>
    </rPh>
    <phoneticPr fontId="5"/>
  </si>
  <si>
    <t>床</t>
    <rPh sb="0" eb="1">
      <t>ユカ</t>
    </rPh>
    <phoneticPr fontId="5"/>
  </si>
  <si>
    <t xml:space="preserve">・・・ </t>
    <phoneticPr fontId="5"/>
  </si>
  <si>
    <t>・・・</t>
    <phoneticPr fontId="5"/>
  </si>
  <si>
    <t xml:space="preserve">・・・ </t>
  </si>
  <si>
    <t>・・・</t>
  </si>
  <si>
    <t>※病院等の施設数及び病床数については、</t>
    <rPh sb="1" eb="3">
      <t>ビョウイン</t>
    </rPh>
    <rPh sb="3" eb="4">
      <t>トウ</t>
    </rPh>
    <rPh sb="5" eb="8">
      <t>シセツスウ</t>
    </rPh>
    <rPh sb="8" eb="9">
      <t>オヨ</t>
    </rPh>
    <rPh sb="10" eb="13">
      <t>ビョウショウスウ</t>
    </rPh>
    <phoneticPr fontId="5"/>
  </si>
  <si>
    <t>９８　原因別死亡者数</t>
    <rPh sb="3" eb="5">
      <t>ゲンイン</t>
    </rPh>
    <rPh sb="5" eb="6">
      <t>ベツ</t>
    </rPh>
    <rPh sb="6" eb="9">
      <t>シボウシャ</t>
    </rPh>
    <rPh sb="9" eb="10">
      <t>スウ</t>
    </rPh>
    <phoneticPr fontId="5"/>
  </si>
  <si>
    <t>（単位：人）</t>
  </si>
  <si>
    <t>脳血管　　疾  患</t>
    <rPh sb="0" eb="1">
      <t>ノウ</t>
    </rPh>
    <rPh sb="1" eb="3">
      <t>ケッカン</t>
    </rPh>
    <phoneticPr fontId="5"/>
  </si>
  <si>
    <t>悪　　性　　　　新生物</t>
    <rPh sb="0" eb="1">
      <t>アク</t>
    </rPh>
    <rPh sb="3" eb="4">
      <t>セイ</t>
    </rPh>
    <rPh sb="8" eb="9">
      <t>シン</t>
    </rPh>
    <rPh sb="9" eb="11">
      <t>セイブツ</t>
    </rPh>
    <phoneticPr fontId="5"/>
  </si>
  <si>
    <t>老　　衰</t>
    <rPh sb="0" eb="1">
      <t>ロウ</t>
    </rPh>
    <rPh sb="3" eb="4">
      <t>オトロ</t>
    </rPh>
    <phoneticPr fontId="5"/>
  </si>
  <si>
    <t>不慮の
事　　故</t>
    <rPh sb="0" eb="2">
      <t>フリョ</t>
    </rPh>
    <rPh sb="4" eb="5">
      <t>コト</t>
    </rPh>
    <rPh sb="7" eb="8">
      <t>ユエ</t>
    </rPh>
    <phoneticPr fontId="5"/>
  </si>
  <si>
    <t>結　　核</t>
    <rPh sb="0" eb="1">
      <t>ケツ</t>
    </rPh>
    <rPh sb="3" eb="4">
      <t>カク</t>
    </rPh>
    <phoneticPr fontId="5"/>
  </si>
  <si>
    <t>（うち肺炎）</t>
    <rPh sb="3" eb="5">
      <t>ハイエン</t>
    </rPh>
    <phoneticPr fontId="5"/>
  </si>
  <si>
    <t>資料：埼玉県保健統計年報</t>
    <rPh sb="3" eb="6">
      <t>サイタマケン</t>
    </rPh>
    <rPh sb="6" eb="8">
      <t>ホケン</t>
    </rPh>
    <rPh sb="8" eb="10">
      <t>トウケイ</t>
    </rPh>
    <rPh sb="10" eb="12">
      <t>ネンポウ</t>
    </rPh>
    <phoneticPr fontId="5"/>
  </si>
  <si>
    <t>９９　診療科目別病院数</t>
    <rPh sb="3" eb="5">
      <t>シンリョウ</t>
    </rPh>
    <rPh sb="5" eb="7">
      <t>カモク</t>
    </rPh>
    <rPh sb="7" eb="8">
      <t>ベツ</t>
    </rPh>
    <rPh sb="8" eb="10">
      <t>ビョウイン</t>
    </rPh>
    <rPh sb="10" eb="11">
      <t>スウ</t>
    </rPh>
    <phoneticPr fontId="5"/>
  </si>
  <si>
    <t>令和元年１０月１日現在</t>
    <rPh sb="0" eb="2">
      <t>レイワ</t>
    </rPh>
    <rPh sb="2" eb="3">
      <t>モト</t>
    </rPh>
    <phoneticPr fontId="5"/>
  </si>
  <si>
    <t>施設数</t>
    <rPh sb="0" eb="1">
      <t>ホドコ</t>
    </rPh>
    <rPh sb="1" eb="2">
      <t>セツ</t>
    </rPh>
    <rPh sb="2" eb="3">
      <t>スウ</t>
    </rPh>
    <phoneticPr fontId="5"/>
  </si>
  <si>
    <t>内科</t>
  </si>
  <si>
    <t>呼吸器内科</t>
  </si>
  <si>
    <t>循環器内科</t>
  </si>
  <si>
    <t>消化器内科
（胃腸内科）</t>
    <rPh sb="0" eb="2">
      <t>ショウカ</t>
    </rPh>
    <rPh sb="2" eb="3">
      <t>キ</t>
    </rPh>
    <rPh sb="3" eb="4">
      <t>ナイ</t>
    </rPh>
    <rPh sb="4" eb="5">
      <t>カ</t>
    </rPh>
    <rPh sb="7" eb="9">
      <t>イチョウ</t>
    </rPh>
    <rPh sb="9" eb="10">
      <t>ナイ</t>
    </rPh>
    <rPh sb="10" eb="11">
      <t>カ</t>
    </rPh>
    <phoneticPr fontId="5"/>
  </si>
  <si>
    <t>腎臓内科</t>
  </si>
  <si>
    <t>神経内科</t>
  </si>
  <si>
    <t>糖尿病内科
（代謝内科）</t>
    <phoneticPr fontId="5"/>
  </si>
  <si>
    <t>血液内科</t>
  </si>
  <si>
    <t>皮膚科</t>
  </si>
  <si>
    <t>アレルギー科</t>
    <rPh sb="5" eb="6">
      <t>カ</t>
    </rPh>
    <phoneticPr fontId="5"/>
  </si>
  <si>
    <t>リウマチ科</t>
  </si>
  <si>
    <t>感染症内科</t>
  </si>
  <si>
    <t>小児科</t>
  </si>
  <si>
    <t>精神科</t>
  </si>
  <si>
    <t>心療内科</t>
  </si>
  <si>
    <t>外科</t>
  </si>
  <si>
    <t>呼吸器外科</t>
  </si>
  <si>
    <t>循環器外科
（心臓・血管外科）</t>
    <phoneticPr fontId="5"/>
  </si>
  <si>
    <t>乳腺外科</t>
  </si>
  <si>
    <t>気管食道外科</t>
  </si>
  <si>
    <t>消化器外科
（胃腸外科）</t>
    <phoneticPr fontId="5"/>
  </si>
  <si>
    <t>泌尿器科</t>
  </si>
  <si>
    <t>肛門外科</t>
  </si>
  <si>
    <t>脳神経外科</t>
  </si>
  <si>
    <t>整形外科</t>
  </si>
  <si>
    <t>形成外科</t>
  </si>
  <si>
    <t>美容外科</t>
  </si>
  <si>
    <t>眼科</t>
  </si>
  <si>
    <t>耳鼻いんこう科</t>
    <rPh sb="6" eb="7">
      <t>カ</t>
    </rPh>
    <phoneticPr fontId="5"/>
  </si>
  <si>
    <t>小児外科</t>
  </si>
  <si>
    <t>産婦人科</t>
  </si>
  <si>
    <t>産科</t>
  </si>
  <si>
    <t>婦人科</t>
  </si>
  <si>
    <t>(つづき）</t>
  </si>
  <si>
    <t>リハビリ
テーション科</t>
    <phoneticPr fontId="5"/>
  </si>
  <si>
    <t>放射線科</t>
  </si>
  <si>
    <t>麻酔科</t>
  </si>
  <si>
    <t>病理診断科</t>
  </si>
  <si>
    <t>臨床検査科</t>
  </si>
  <si>
    <t>救急科</t>
  </si>
  <si>
    <t>歯科</t>
  </si>
  <si>
    <t>矯正歯科</t>
  </si>
  <si>
    <t>小児歯科</t>
  </si>
  <si>
    <t>歯科口腔外科</t>
  </si>
  <si>
    <t>資料：埼玉県保健統計年報</t>
    <phoneticPr fontId="5"/>
  </si>
  <si>
    <t>１００　診療科目別一般診療所数</t>
    <rPh sb="4" eb="6">
      <t>シンリョウ</t>
    </rPh>
    <rPh sb="6" eb="8">
      <t>カモク</t>
    </rPh>
    <rPh sb="8" eb="9">
      <t>ベツ</t>
    </rPh>
    <rPh sb="9" eb="11">
      <t>イッパン</t>
    </rPh>
    <rPh sb="11" eb="14">
      <t>シンリョウジョ</t>
    </rPh>
    <rPh sb="14" eb="15">
      <t>スウ</t>
    </rPh>
    <phoneticPr fontId="5"/>
  </si>
  <si>
    <t>リハビリ
テーション科</t>
    <rPh sb="10" eb="11">
      <t>カ</t>
    </rPh>
    <phoneticPr fontId="5"/>
  </si>
  <si>
    <t>１０１　年齢階層別死亡者数</t>
    <rPh sb="4" eb="6">
      <t>ネンレイ</t>
    </rPh>
    <rPh sb="6" eb="8">
      <t>カイソウ</t>
    </rPh>
    <rPh sb="8" eb="9">
      <t>ベツ</t>
    </rPh>
    <rPh sb="9" eb="11">
      <t>シボウ</t>
    </rPh>
    <rPh sb="11" eb="12">
      <t>シャ</t>
    </rPh>
    <rPh sb="12" eb="13">
      <t>スウ</t>
    </rPh>
    <phoneticPr fontId="5"/>
  </si>
  <si>
    <t>令和元年（単位：人）</t>
    <rPh sb="0" eb="2">
      <t>レイワ</t>
    </rPh>
    <rPh sb="2" eb="3">
      <t>モト</t>
    </rPh>
    <rPh sb="3" eb="4">
      <t>ネン</t>
    </rPh>
    <rPh sb="5" eb="7">
      <t>タンイ</t>
    </rPh>
    <rPh sb="8" eb="9">
      <t>ニン</t>
    </rPh>
    <phoneticPr fontId="5"/>
  </si>
  <si>
    <t>０～４歳</t>
    <rPh sb="3" eb="4">
      <t>サイ</t>
    </rPh>
    <phoneticPr fontId="5"/>
  </si>
  <si>
    <t>１０～１４</t>
    <phoneticPr fontId="5"/>
  </si>
  <si>
    <t>３５～３９</t>
    <phoneticPr fontId="5"/>
  </si>
  <si>
    <t>４０～４４</t>
    <phoneticPr fontId="5"/>
  </si>
  <si>
    <t>４５～４９</t>
    <phoneticPr fontId="5"/>
  </si>
  <si>
    <t>５０～５４</t>
    <phoneticPr fontId="5"/>
  </si>
  <si>
    <t>５５～５９</t>
    <phoneticPr fontId="5"/>
  </si>
  <si>
    <t>６０～６４</t>
    <phoneticPr fontId="5"/>
  </si>
  <si>
    <t>６５～６９</t>
    <phoneticPr fontId="5"/>
  </si>
  <si>
    <t>７０～７４</t>
    <phoneticPr fontId="5"/>
  </si>
  <si>
    <t>(つづき）</t>
    <phoneticPr fontId="5"/>
  </si>
  <si>
    <t>７５～７９</t>
    <phoneticPr fontId="5"/>
  </si>
  <si>
    <t>８０～８４</t>
    <phoneticPr fontId="5"/>
  </si>
  <si>
    <t>８５歳
以上</t>
    <rPh sb="2" eb="3">
      <t>サイ</t>
    </rPh>
    <rPh sb="4" eb="6">
      <t>イジョウ</t>
    </rPh>
    <phoneticPr fontId="5"/>
  </si>
  <si>
    <t>不詳</t>
    <rPh sb="0" eb="2">
      <t>フショウ</t>
    </rPh>
    <phoneticPr fontId="5"/>
  </si>
  <si>
    <t>１０２　各種予防接種状況</t>
    <rPh sb="4" eb="6">
      <t>カクシュ</t>
    </rPh>
    <rPh sb="6" eb="8">
      <t>ヨボウ</t>
    </rPh>
    <rPh sb="8" eb="10">
      <t>セッシュ</t>
    </rPh>
    <rPh sb="10" eb="12">
      <t>ジョウキョウ</t>
    </rPh>
    <phoneticPr fontId="5"/>
  </si>
  <si>
    <t>ＢＣＧ</t>
    <phoneticPr fontId="5"/>
  </si>
  <si>
    <t>ロタ</t>
    <phoneticPr fontId="5"/>
  </si>
  <si>
    <t>日本
脳炎</t>
    <rPh sb="0" eb="2">
      <t>ニホン</t>
    </rPh>
    <rPh sb="3" eb="5">
      <t>ノウエン</t>
    </rPh>
    <phoneticPr fontId="5"/>
  </si>
  <si>
    <t>四種
混合</t>
    <rPh sb="0" eb="1">
      <t>ヨン</t>
    </rPh>
    <rPh sb="1" eb="2">
      <t>シュ</t>
    </rPh>
    <rPh sb="3" eb="5">
      <t>コンゴウ</t>
    </rPh>
    <phoneticPr fontId="5"/>
  </si>
  <si>
    <t>二種
混合</t>
    <rPh sb="0" eb="2">
      <t>ニシュ</t>
    </rPh>
    <rPh sb="3" eb="5">
      <t>コンゴウ</t>
    </rPh>
    <phoneticPr fontId="5"/>
  </si>
  <si>
    <t>麻しん・
風しん混合
（ＭＲ）</t>
    <rPh sb="0" eb="1">
      <t>マ</t>
    </rPh>
    <rPh sb="5" eb="6">
      <t>フウ</t>
    </rPh>
    <rPh sb="8" eb="10">
      <t>コンゴウ</t>
    </rPh>
    <phoneticPr fontId="5"/>
  </si>
  <si>
    <t>ヒブ</t>
    <phoneticPr fontId="5"/>
  </si>
  <si>
    <t>小児用
肺炎球菌</t>
    <rPh sb="0" eb="3">
      <t>ショウニヨウ</t>
    </rPh>
    <rPh sb="4" eb="6">
      <t>ハイエン</t>
    </rPh>
    <rPh sb="6" eb="8">
      <t>キュウキン</t>
    </rPh>
    <phoneticPr fontId="5"/>
  </si>
  <si>
    <t>子宮
頸がん
予防</t>
    <rPh sb="0" eb="2">
      <t>シキュウ</t>
    </rPh>
    <rPh sb="3" eb="4">
      <t>ケイ</t>
    </rPh>
    <rPh sb="7" eb="9">
      <t>ヨボウ</t>
    </rPh>
    <phoneticPr fontId="5"/>
  </si>
  <si>
    <t>水痘
（みずぼうそう）</t>
    <rPh sb="0" eb="2">
      <t>スイトウ</t>
    </rPh>
    <phoneticPr fontId="5"/>
  </si>
  <si>
    <t>Ｂ型
肝炎</t>
    <rPh sb="1" eb="2">
      <t>ガタ</t>
    </rPh>
    <rPh sb="3" eb="5">
      <t>カンエン</t>
    </rPh>
    <phoneticPr fontId="5"/>
  </si>
  <si>
    <t>高齢者
肺炎球菌</t>
    <rPh sb="0" eb="3">
      <t>コウレイシャ</t>
    </rPh>
    <rPh sb="4" eb="6">
      <t>ハイエン</t>
    </rPh>
    <rPh sb="6" eb="8">
      <t>キュウキン</t>
    </rPh>
    <phoneticPr fontId="5"/>
  </si>
  <si>
    <t>高齢者
インフルエンザ</t>
    <rPh sb="0" eb="3">
      <t>コウレイシャ</t>
    </rPh>
    <phoneticPr fontId="5"/>
  </si>
  <si>
    <t>子ども
インフルエンザ</t>
    <rPh sb="0" eb="1">
      <t>コ</t>
    </rPh>
    <phoneticPr fontId="5"/>
  </si>
  <si>
    <t xml:space="preserve">※高齢者インフルエンザ、高齢者肺炎球菌は６５歳以上等の高齢者数である。
</t>
    <phoneticPr fontId="5"/>
  </si>
  <si>
    <t>資料：健康づくり支援課</t>
  </si>
  <si>
    <t>１０３　健康診断受診状況</t>
    <rPh sb="4" eb="6">
      <t>ケンコウ</t>
    </rPh>
    <rPh sb="6" eb="8">
      <t>シンダン</t>
    </rPh>
    <rPh sb="8" eb="10">
      <t>ジュシン</t>
    </rPh>
    <rPh sb="10" eb="12">
      <t>ジョウキョウ</t>
    </rPh>
    <phoneticPr fontId="5"/>
  </si>
  <si>
    <t>胃がん検診</t>
    <rPh sb="0" eb="1">
      <t>イ</t>
    </rPh>
    <rPh sb="3" eb="5">
      <t>ケンシン</t>
    </rPh>
    <phoneticPr fontId="5"/>
  </si>
  <si>
    <t>子宮がん検診</t>
    <rPh sb="0" eb="2">
      <t>シキュウ</t>
    </rPh>
    <rPh sb="4" eb="6">
      <t>ケンシン</t>
    </rPh>
    <phoneticPr fontId="5"/>
  </si>
  <si>
    <t>乳がん検診</t>
    <rPh sb="0" eb="1">
      <t>ニュウ</t>
    </rPh>
    <rPh sb="3" eb="5">
      <t>ケンシン</t>
    </rPh>
    <phoneticPr fontId="5"/>
  </si>
  <si>
    <t>肺がん検診</t>
    <rPh sb="0" eb="1">
      <t>ハイ</t>
    </rPh>
    <rPh sb="3" eb="5">
      <t>ケンシン</t>
    </rPh>
    <phoneticPr fontId="5"/>
  </si>
  <si>
    <t>大腸がん検診</t>
    <rPh sb="0" eb="2">
      <t>ダイチョウ</t>
    </rPh>
    <rPh sb="4" eb="6">
      <t>ケンシン</t>
    </rPh>
    <phoneticPr fontId="5"/>
  </si>
  <si>
    <t>前立腺がん検診</t>
    <rPh sb="0" eb="3">
      <t>ゼンリツセン</t>
    </rPh>
    <rPh sb="5" eb="7">
      <t>ケンシン</t>
    </rPh>
    <phoneticPr fontId="5"/>
  </si>
  <si>
    <t>１０４　乳児健康診査の状況</t>
    <rPh sb="4" eb="6">
      <t>ニュウジ</t>
    </rPh>
    <rPh sb="6" eb="8">
      <t>ケンコウ</t>
    </rPh>
    <rPh sb="8" eb="9">
      <t>ミ</t>
    </rPh>
    <rPh sb="9" eb="10">
      <t>ジャ</t>
    </rPh>
    <rPh sb="11" eb="13">
      <t>ジョウキョウ</t>
    </rPh>
    <phoneticPr fontId="5"/>
  </si>
  <si>
    <t>年　   　度</t>
    <rPh sb="0" eb="1">
      <t>トシ</t>
    </rPh>
    <rPh sb="6" eb="7">
      <t>タビ</t>
    </rPh>
    <phoneticPr fontId="5"/>
  </si>
  <si>
    <t>該　当　人　員</t>
    <rPh sb="0" eb="1">
      <t>ガイ</t>
    </rPh>
    <rPh sb="2" eb="3">
      <t>トウ</t>
    </rPh>
    <rPh sb="4" eb="5">
      <t>ヒト</t>
    </rPh>
    <rPh sb="6" eb="7">
      <t>イン</t>
    </rPh>
    <phoneticPr fontId="5"/>
  </si>
  <si>
    <t>受　診　人　員</t>
    <rPh sb="0" eb="1">
      <t>ウケ</t>
    </rPh>
    <rPh sb="2" eb="3">
      <t>ミ</t>
    </rPh>
    <rPh sb="4" eb="5">
      <t>ヒト</t>
    </rPh>
    <rPh sb="6" eb="7">
      <t>イン</t>
    </rPh>
    <phoneticPr fontId="5"/>
  </si>
  <si>
    <t>受　　診　　率</t>
    <rPh sb="0" eb="1">
      <t>ウケ</t>
    </rPh>
    <rPh sb="3" eb="4">
      <t>ミ</t>
    </rPh>
    <rPh sb="6" eb="7">
      <t>リツ</t>
    </rPh>
    <phoneticPr fontId="5"/>
  </si>
  <si>
    <t>資料：健康づくり支援課</t>
    <rPh sb="0" eb="2">
      <t>シリョウ</t>
    </rPh>
    <rPh sb="3" eb="5">
      <t>ケンコウ</t>
    </rPh>
    <rPh sb="8" eb="10">
      <t>シエン</t>
    </rPh>
    <rPh sb="10" eb="11">
      <t>カ</t>
    </rPh>
    <phoneticPr fontId="5"/>
  </si>
  <si>
    <t>１０５　１歳６か月児健康診査の状況</t>
    <rPh sb="5" eb="6">
      <t>サイ</t>
    </rPh>
    <rPh sb="8" eb="9">
      <t>ゲツ</t>
    </rPh>
    <rPh sb="9" eb="10">
      <t>ジ</t>
    </rPh>
    <rPh sb="10" eb="12">
      <t>ケンコウ</t>
    </rPh>
    <rPh sb="12" eb="13">
      <t>ミ</t>
    </rPh>
    <rPh sb="13" eb="14">
      <t>ジャ</t>
    </rPh>
    <rPh sb="15" eb="17">
      <t>ジョウキョウ</t>
    </rPh>
    <phoneticPr fontId="5"/>
  </si>
  <si>
    <t>１０６　３歳児健康診査の状況</t>
    <rPh sb="4" eb="7">
      <t>サンサイジ</t>
    </rPh>
    <rPh sb="7" eb="9">
      <t>ケンコウ</t>
    </rPh>
    <rPh sb="9" eb="10">
      <t>ミ</t>
    </rPh>
    <rPh sb="10" eb="11">
      <t>ジャ</t>
    </rPh>
    <rPh sb="12" eb="14">
      <t>ジョウキョウ</t>
    </rPh>
    <phoneticPr fontId="5"/>
  </si>
  <si>
    <t>１０７　じんかい処理状況</t>
    <rPh sb="8" eb="10">
      <t>ショリ</t>
    </rPh>
    <rPh sb="10" eb="12">
      <t>ジョウキョウ</t>
    </rPh>
    <phoneticPr fontId="5"/>
  </si>
  <si>
    <t>年   度</t>
    <rPh sb="0" eb="1">
      <t>トシ</t>
    </rPh>
    <rPh sb="4" eb="5">
      <t>タビ</t>
    </rPh>
    <phoneticPr fontId="5"/>
  </si>
  <si>
    <t>年　　　間　　　処　　　理　　　量</t>
    <rPh sb="0" eb="1">
      <t>トシ</t>
    </rPh>
    <rPh sb="4" eb="5">
      <t>アイダ</t>
    </rPh>
    <rPh sb="8" eb="9">
      <t>トコロ</t>
    </rPh>
    <rPh sb="12" eb="13">
      <t>リ</t>
    </rPh>
    <rPh sb="16" eb="17">
      <t>リョウ</t>
    </rPh>
    <phoneticPr fontId="5"/>
  </si>
  <si>
    <t>燃やすごみ</t>
    <rPh sb="0" eb="1">
      <t>ネン</t>
    </rPh>
    <phoneticPr fontId="5"/>
  </si>
  <si>
    <t>燃やさないごみ</t>
  </si>
  <si>
    <t>粗大ごみ</t>
  </si>
  <si>
    <t>t</t>
    <phoneticPr fontId="5"/>
  </si>
  <si>
    <t>１日平均処理量</t>
    <rPh sb="1" eb="2">
      <t>ニチ</t>
    </rPh>
    <rPh sb="2" eb="4">
      <t>ヘイキン</t>
    </rPh>
    <rPh sb="4" eb="6">
      <t>ショリ</t>
    </rPh>
    <rPh sb="6" eb="7">
      <t>リョウ</t>
    </rPh>
    <phoneticPr fontId="5"/>
  </si>
  <si>
    <t>資源化率</t>
    <rPh sb="0" eb="3">
      <t>シゲンカ</t>
    </rPh>
    <rPh sb="3" eb="4">
      <t>リツ</t>
    </rPh>
    <phoneticPr fontId="5"/>
  </si>
  <si>
    <t>資   源   ご   み</t>
    <rPh sb="0" eb="1">
      <t>シ</t>
    </rPh>
    <rPh sb="4" eb="5">
      <t>ミナモト</t>
    </rPh>
    <phoneticPr fontId="5"/>
  </si>
  <si>
    <t>びん</t>
    <phoneticPr fontId="5"/>
  </si>
  <si>
    <t>缶</t>
    <phoneticPr fontId="5"/>
  </si>
  <si>
    <t>紙類・布類</t>
    <rPh sb="0" eb="1">
      <t>カミ</t>
    </rPh>
    <rPh sb="1" eb="2">
      <t>ルイ</t>
    </rPh>
    <rPh sb="3" eb="4">
      <t>ヌノ</t>
    </rPh>
    <rPh sb="4" eb="5">
      <t>ルイ</t>
    </rPh>
    <phoneticPr fontId="5"/>
  </si>
  <si>
    <t>ペットボトル</t>
    <phoneticPr fontId="5"/>
  </si>
  <si>
    <t>プラスチック類</t>
    <rPh sb="6" eb="7">
      <t>ルイ</t>
    </rPh>
    <phoneticPr fontId="5"/>
  </si>
  <si>
    <t>%</t>
    <phoneticPr fontId="5"/>
  </si>
  <si>
    <t>565.16</t>
  </si>
  <si>
    <t>149.36</t>
  </si>
  <si>
    <t>2,866.36</t>
  </si>
  <si>
    <t>213.18</t>
  </si>
  <si>
    <t>1,185.94</t>
  </si>
  <si>
    <t>578.66</t>
  </si>
  <si>
    <t>143.24</t>
  </si>
  <si>
    <t>2,862.56</t>
  </si>
  <si>
    <t>210.75</t>
  </si>
  <si>
    <t>1,169.09</t>
  </si>
  <si>
    <t>575.29</t>
  </si>
  <si>
    <t>137.59</t>
  </si>
  <si>
    <t>2,769.08</t>
  </si>
  <si>
    <t>200.96</t>
  </si>
  <si>
    <t>1,191.80</t>
  </si>
  <si>
    <t>575.83</t>
  </si>
  <si>
    <t>132.16</t>
  </si>
  <si>
    <t>2,717.57</t>
  </si>
  <si>
    <t>199.41</t>
  </si>
  <si>
    <t>1,170.39</t>
  </si>
  <si>
    <t>2,590.88</t>
  </si>
  <si>
    <t>1,163.08</t>
  </si>
  <si>
    <t>525.65</t>
  </si>
  <si>
    <t>128.48</t>
  </si>
  <si>
    <t>2,613.01</t>
  </si>
  <si>
    <t>197.19</t>
  </si>
  <si>
    <t>1,131.64</t>
  </si>
  <si>
    <t>64.24</t>
  </si>
  <si>
    <t>29.81</t>
  </si>
  <si>
    <t>486.43</t>
  </si>
  <si>
    <t>123.32</t>
  </si>
  <si>
    <t>2,519.82</t>
  </si>
  <si>
    <t>209.85</t>
  </si>
  <si>
    <t>1,121.32</t>
  </si>
  <si>
    <t>63.94</t>
  </si>
  <si>
    <t>30.83</t>
  </si>
  <si>
    <t>469.13</t>
  </si>
  <si>
    <t>123.31</t>
  </si>
  <si>
    <t>2,546.05</t>
  </si>
  <si>
    <t>205.30</t>
  </si>
  <si>
    <t>1,090.58</t>
  </si>
  <si>
    <t>64.97</t>
  </si>
  <si>
    <t>30.00</t>
  </si>
  <si>
    <t>資料：資源循環推進課</t>
    <rPh sb="3" eb="5">
      <t>シゲン</t>
    </rPh>
    <rPh sb="5" eb="7">
      <t>ジュンカン</t>
    </rPh>
    <rPh sb="7" eb="9">
      <t>スイシン</t>
    </rPh>
    <rPh sb="9" eb="10">
      <t>カ</t>
    </rPh>
    <phoneticPr fontId="5"/>
  </si>
  <si>
    <t>１０８　し尿処理状況</t>
    <rPh sb="5" eb="6">
      <t>ニョウ</t>
    </rPh>
    <rPh sb="6" eb="8">
      <t>ショリ</t>
    </rPh>
    <rPh sb="8" eb="10">
      <t>ジョウキョウ</t>
    </rPh>
    <phoneticPr fontId="5"/>
  </si>
  <si>
    <t>年   度</t>
  </si>
  <si>
    <t>年  　間　  処　  理　  量</t>
    <rPh sb="0" eb="1">
      <t>トシ</t>
    </rPh>
    <rPh sb="4" eb="5">
      <t>アイダ</t>
    </rPh>
    <rPh sb="8" eb="9">
      <t>トコロ</t>
    </rPh>
    <rPh sb="12" eb="13">
      <t>リ</t>
    </rPh>
    <rPh sb="16" eb="17">
      <t>リョウ</t>
    </rPh>
    <phoneticPr fontId="5"/>
  </si>
  <si>
    <t>し　　　尿</t>
    <rPh sb="4" eb="5">
      <t>ニョウ</t>
    </rPh>
    <phoneticPr fontId="5"/>
  </si>
  <si>
    <t>浄化槽汚泥</t>
    <rPh sb="0" eb="3">
      <t>ジョウカソウ</t>
    </rPh>
    <rPh sb="3" eb="5">
      <t>オデイ</t>
    </rPh>
    <phoneticPr fontId="5"/>
  </si>
  <si>
    <t>合　　　計</t>
    <rPh sb="0" eb="1">
      <t>ゴウ</t>
    </rPh>
    <rPh sb="4" eb="5">
      <t>ケイ</t>
    </rPh>
    <phoneticPr fontId="5"/>
  </si>
  <si>
    <t>kl</t>
    <phoneticPr fontId="5"/>
  </si>
  <si>
    <t>１０９　資源再利用集団回収状況</t>
    <phoneticPr fontId="5"/>
  </si>
  <si>
    <t>年　　度</t>
    <rPh sb="3" eb="4">
      <t>ド</t>
    </rPh>
    <phoneticPr fontId="5"/>
  </si>
  <si>
    <t>延べ回収回数</t>
    <rPh sb="0" eb="1">
      <t>ノ</t>
    </rPh>
    <rPh sb="2" eb="4">
      <t>カイシュウ</t>
    </rPh>
    <rPh sb="4" eb="6">
      <t>カイスウ</t>
    </rPh>
    <phoneticPr fontId="5"/>
  </si>
  <si>
    <t>回　　　　収　　　　資　　　　源</t>
    <phoneticPr fontId="5"/>
  </si>
  <si>
    <t>布 類</t>
    <rPh sb="0" eb="1">
      <t>ヌノ</t>
    </rPh>
    <rPh sb="2" eb="3">
      <t>ルイ</t>
    </rPh>
    <phoneticPr fontId="5"/>
  </si>
  <si>
    <t xml:space="preserve">  紙 類  </t>
    <rPh sb="4" eb="5">
      <t>ルイ</t>
    </rPh>
    <phoneticPr fontId="5"/>
  </si>
  <si>
    <t>金 属</t>
    <phoneticPr fontId="5"/>
  </si>
  <si>
    <t>空き瓶</t>
    <rPh sb="2" eb="3">
      <t>ビン</t>
    </rPh>
    <phoneticPr fontId="5"/>
  </si>
  <si>
    <t>ｋｇ</t>
    <phoneticPr fontId="5"/>
  </si>
  <si>
    <t>※回収資源の単位については、小数点第１位までを求めた。</t>
    <rPh sb="1" eb="3">
      <t>カイシュウ</t>
    </rPh>
    <rPh sb="3" eb="5">
      <t>シゲン</t>
    </rPh>
    <rPh sb="6" eb="8">
      <t>タンイ</t>
    </rPh>
    <rPh sb="14" eb="17">
      <t>ショウスウテン</t>
    </rPh>
    <rPh sb="17" eb="18">
      <t>ダイ</t>
    </rPh>
    <rPh sb="19" eb="20">
      <t>イ</t>
    </rPh>
    <rPh sb="23" eb="24">
      <t>モト</t>
    </rPh>
    <phoneticPr fontId="5"/>
  </si>
  <si>
    <t>資料：資源循環推進課</t>
    <rPh sb="0" eb="2">
      <t>シリョウ</t>
    </rPh>
    <rPh sb="3" eb="5">
      <t>シゲン</t>
    </rPh>
    <rPh sb="5" eb="7">
      <t>ジュンカン</t>
    </rPh>
    <rPh sb="7" eb="9">
      <t>スイシン</t>
    </rPh>
    <rPh sb="9" eb="10">
      <t>カ</t>
    </rPh>
    <phoneticPr fontId="5"/>
  </si>
  <si>
    <t>１１０　大気汚染の状況</t>
    <rPh sb="4" eb="6">
      <t>タイキ</t>
    </rPh>
    <rPh sb="6" eb="8">
      <t>オセン</t>
    </rPh>
    <rPh sb="9" eb="11">
      <t>ジョウキョウ</t>
    </rPh>
    <phoneticPr fontId="5"/>
  </si>
  <si>
    <t>二酸化窒素測定値</t>
    <rPh sb="0" eb="3">
      <t>ニサンカ</t>
    </rPh>
    <rPh sb="3" eb="5">
      <t>チッソ</t>
    </rPh>
    <rPh sb="5" eb="8">
      <t>ソクテイチ</t>
    </rPh>
    <phoneticPr fontId="5"/>
  </si>
  <si>
    <t>浮遊状粒子物質</t>
    <rPh sb="0" eb="2">
      <t>フユウ</t>
    </rPh>
    <rPh sb="2" eb="3">
      <t>ジョウ</t>
    </rPh>
    <rPh sb="3" eb="5">
      <t>リュウシ</t>
    </rPh>
    <rPh sb="5" eb="7">
      <t>ブッシツ</t>
    </rPh>
    <phoneticPr fontId="5"/>
  </si>
  <si>
    <t>光化学スモッグ注意報</t>
    <rPh sb="0" eb="3">
      <t>コウカガク</t>
    </rPh>
    <rPh sb="7" eb="10">
      <t>チュウイホウ</t>
    </rPh>
    <phoneticPr fontId="5"/>
  </si>
  <si>
    <t>（平均値）</t>
    <rPh sb="1" eb="4">
      <t>ヘイキンチ</t>
    </rPh>
    <phoneticPr fontId="5"/>
  </si>
  <si>
    <t>発令日数</t>
    <rPh sb="0" eb="2">
      <t>ハツレイ</t>
    </rPh>
    <rPh sb="2" eb="4">
      <t>ニッスウ</t>
    </rPh>
    <phoneticPr fontId="5"/>
  </si>
  <si>
    <t>ｐｐｍ</t>
    <phoneticPr fontId="5"/>
  </si>
  <si>
    <t>mg/m3</t>
    <phoneticPr fontId="5"/>
  </si>
  <si>
    <t>日</t>
    <rPh sb="0" eb="1">
      <t>ニチ</t>
    </rPh>
    <phoneticPr fontId="5"/>
  </si>
  <si>
    <t>資料：環境緑水課</t>
    <rPh sb="0" eb="2">
      <t>シリョウ</t>
    </rPh>
    <rPh sb="3" eb="5">
      <t>カンキョウ</t>
    </rPh>
    <rPh sb="5" eb="6">
      <t>リョク</t>
    </rPh>
    <rPh sb="6" eb="7">
      <t>スイ</t>
    </rPh>
    <rPh sb="7" eb="8">
      <t>カ</t>
    </rPh>
    <phoneticPr fontId="5"/>
  </si>
  <si>
    <t>１１１　水質汚濁の状況</t>
    <rPh sb="4" eb="6">
      <t>スイシツ</t>
    </rPh>
    <rPh sb="6" eb="8">
      <t>オダク</t>
    </rPh>
    <rPh sb="9" eb="11">
      <t>ジョウキョウ</t>
    </rPh>
    <phoneticPr fontId="5"/>
  </si>
  <si>
    <t>河川名</t>
    <rPh sb="0" eb="2">
      <t>カセン</t>
    </rPh>
    <rPh sb="2" eb="3">
      <t>メイ</t>
    </rPh>
    <phoneticPr fontId="5"/>
  </si>
  <si>
    <t>入間川</t>
    <rPh sb="0" eb="2">
      <t>イルマ</t>
    </rPh>
    <rPh sb="2" eb="3">
      <t>ガワ</t>
    </rPh>
    <phoneticPr fontId="5"/>
  </si>
  <si>
    <t>高麗川</t>
    <rPh sb="0" eb="3">
      <t>コマガワ</t>
    </rPh>
    <phoneticPr fontId="5"/>
  </si>
  <si>
    <t>成木川</t>
    <rPh sb="0" eb="2">
      <t>ナリキ</t>
    </rPh>
    <rPh sb="2" eb="3">
      <t>ガワ</t>
    </rPh>
    <phoneticPr fontId="5"/>
  </si>
  <si>
    <t>調査地点名</t>
    <rPh sb="0" eb="2">
      <t>チョウサ</t>
    </rPh>
    <rPh sb="2" eb="4">
      <t>チテン</t>
    </rPh>
    <rPh sb="4" eb="5">
      <t>メイ</t>
    </rPh>
    <phoneticPr fontId="5"/>
  </si>
  <si>
    <t>中郷橋下</t>
    <rPh sb="0" eb="2">
      <t>ナカゴウ</t>
    </rPh>
    <rPh sb="2" eb="3">
      <t>バシ</t>
    </rPh>
    <rPh sb="3" eb="4">
      <t>シタ</t>
    </rPh>
    <phoneticPr fontId="5"/>
  </si>
  <si>
    <t>弁天河原</t>
    <rPh sb="0" eb="2">
      <t>ベンテン</t>
    </rPh>
    <rPh sb="2" eb="4">
      <t>カワラ</t>
    </rPh>
    <phoneticPr fontId="5"/>
  </si>
  <si>
    <t>開運橋下</t>
    <rPh sb="0" eb="2">
      <t>カイウン</t>
    </rPh>
    <rPh sb="2" eb="3">
      <t>バシ</t>
    </rPh>
    <rPh sb="3" eb="4">
      <t>シタ</t>
    </rPh>
    <phoneticPr fontId="5"/>
  </si>
  <si>
    <t>上赤沢バス
折返場下</t>
    <rPh sb="0" eb="1">
      <t>ウエ</t>
    </rPh>
    <rPh sb="1" eb="3">
      <t>アカザワ</t>
    </rPh>
    <rPh sb="6" eb="7">
      <t>オリ</t>
    </rPh>
    <rPh sb="7" eb="8">
      <t>ヘン</t>
    </rPh>
    <rPh sb="8" eb="9">
      <t>バ</t>
    </rPh>
    <rPh sb="9" eb="10">
      <t>シタ</t>
    </rPh>
    <phoneticPr fontId="5"/>
  </si>
  <si>
    <t>小岩井
取水堰下</t>
    <rPh sb="0" eb="3">
      <t>コイワイ</t>
    </rPh>
    <rPh sb="4" eb="6">
      <t>シュスイ</t>
    </rPh>
    <rPh sb="6" eb="7">
      <t>セキ</t>
    </rPh>
    <rPh sb="7" eb="8">
      <t>シタ</t>
    </rPh>
    <phoneticPr fontId="5"/>
  </si>
  <si>
    <t>割岩橋下</t>
    <rPh sb="0" eb="1">
      <t>ワリ</t>
    </rPh>
    <rPh sb="1" eb="2">
      <t>イワ</t>
    </rPh>
    <rPh sb="2" eb="3">
      <t>ハシ</t>
    </rPh>
    <rPh sb="3" eb="4">
      <t>シタ</t>
    </rPh>
    <phoneticPr fontId="5"/>
  </si>
  <si>
    <t>阿岩橋下</t>
    <rPh sb="0" eb="1">
      <t>ア</t>
    </rPh>
    <rPh sb="1" eb="2">
      <t>イワ</t>
    </rPh>
    <rPh sb="2" eb="3">
      <t>ハシ</t>
    </rPh>
    <rPh sb="3" eb="4">
      <t>シタ</t>
    </rPh>
    <phoneticPr fontId="5"/>
  </si>
  <si>
    <t>坂石橋下</t>
    <rPh sb="0" eb="2">
      <t>サカイシ</t>
    </rPh>
    <rPh sb="2" eb="3">
      <t>バシ</t>
    </rPh>
    <rPh sb="3" eb="4">
      <t>シタ</t>
    </rPh>
    <phoneticPr fontId="5"/>
  </si>
  <si>
    <t>東吾野
橋下</t>
    <rPh sb="0" eb="3">
      <t>ヒガシアガノ</t>
    </rPh>
    <rPh sb="4" eb="5">
      <t>バシ</t>
    </rPh>
    <rPh sb="5" eb="6">
      <t>シタ</t>
    </rPh>
    <phoneticPr fontId="5"/>
  </si>
  <si>
    <t>清川橋下</t>
    <rPh sb="0" eb="2">
      <t>キヨカワ</t>
    </rPh>
    <rPh sb="2" eb="3">
      <t>バシ</t>
    </rPh>
    <rPh sb="3" eb="4">
      <t>シタ</t>
    </rPh>
    <phoneticPr fontId="5"/>
  </si>
  <si>
    <t>項目</t>
    <rPh sb="0" eb="2">
      <t>コウモク</t>
    </rPh>
    <phoneticPr fontId="5"/>
  </si>
  <si>
    <t>令和元</t>
    <rPh sb="0" eb="2">
      <t>レ</t>
    </rPh>
    <rPh sb="2" eb="3">
      <t>モト</t>
    </rPh>
    <phoneticPr fontId="5"/>
  </si>
  <si>
    <t>大腸菌
群数</t>
    <rPh sb="0" eb="3">
      <t>ダイチョウキン</t>
    </rPh>
    <rPh sb="4" eb="5">
      <t>グン</t>
    </rPh>
    <rPh sb="5" eb="6">
      <t>スウ</t>
    </rPh>
    <phoneticPr fontId="5"/>
  </si>
  <si>
    <t>１２　物　価</t>
    <rPh sb="3" eb="4">
      <t>モノ</t>
    </rPh>
    <rPh sb="5" eb="6">
      <t>アタイ</t>
    </rPh>
    <phoneticPr fontId="5"/>
  </si>
  <si>
    <t>住宅地</t>
    <rPh sb="0" eb="3">
      <t>ジュウタクチ</t>
    </rPh>
    <phoneticPr fontId="5"/>
  </si>
  <si>
    <t>商業地</t>
    <rPh sb="0" eb="3">
      <t>ショウギョウチ</t>
    </rPh>
    <phoneticPr fontId="5"/>
  </si>
  <si>
    <t>平成17年</t>
    <rPh sb="0" eb="2">
      <t>ヘイセイ</t>
    </rPh>
    <rPh sb="4" eb="5">
      <t>ネン</t>
    </rPh>
    <phoneticPr fontId="5"/>
  </si>
  <si>
    <t>19年</t>
    <rPh sb="2" eb="3">
      <t>ネン</t>
    </rPh>
    <phoneticPr fontId="5"/>
  </si>
  <si>
    <t>20年</t>
    <rPh sb="2" eb="3">
      <t>ネン</t>
    </rPh>
    <phoneticPr fontId="5"/>
  </si>
  <si>
    <t>22年</t>
    <rPh sb="2" eb="3">
      <t>ネン</t>
    </rPh>
    <phoneticPr fontId="5"/>
  </si>
  <si>
    <t>2年</t>
    <rPh sb="1" eb="2">
      <t>ネン</t>
    </rPh>
    <phoneticPr fontId="5"/>
  </si>
  <si>
    <t>3年</t>
    <rPh sb="1" eb="2">
      <t>ネン</t>
    </rPh>
    <phoneticPr fontId="5"/>
  </si>
  <si>
    <t>１１２　土地の標準価格</t>
    <rPh sb="4" eb="6">
      <t>トチ</t>
    </rPh>
    <rPh sb="7" eb="9">
      <t>ヒョウジュン</t>
    </rPh>
    <rPh sb="9" eb="11">
      <t>カカク</t>
    </rPh>
    <phoneticPr fontId="5"/>
  </si>
  <si>
    <t>　　　　</t>
    <phoneticPr fontId="5"/>
  </si>
  <si>
    <t>各年７月１日現在（単位：価格　円/ｍ2）</t>
    <phoneticPr fontId="5"/>
  </si>
  <si>
    <t>住　宅　地</t>
    <rPh sb="0" eb="1">
      <t>ジュウ</t>
    </rPh>
    <rPh sb="2" eb="3">
      <t>タク</t>
    </rPh>
    <rPh sb="4" eb="5">
      <t>チ</t>
    </rPh>
    <phoneticPr fontId="5"/>
  </si>
  <si>
    <t>商　業　地</t>
    <phoneticPr fontId="5"/>
  </si>
  <si>
    <t>準　工　業　地</t>
    <phoneticPr fontId="5"/>
  </si>
  <si>
    <t>市街化調整区域内宅地</t>
    <phoneticPr fontId="5"/>
  </si>
  <si>
    <t>平　均</t>
    <phoneticPr fontId="5"/>
  </si>
  <si>
    <t>平均価格</t>
    <phoneticPr fontId="5"/>
  </si>
  <si>
    <t>変動率</t>
    <phoneticPr fontId="5"/>
  </si>
  <si>
    <t>（％）</t>
    <phoneticPr fontId="5"/>
  </si>
  <si>
    <t>工　業　地</t>
    <phoneticPr fontId="5"/>
  </si>
  <si>
    <t>元</t>
    <rPh sb="0" eb="1">
      <t>ゲン</t>
    </rPh>
    <phoneticPr fontId="5"/>
  </si>
  <si>
    <t>※制度変更により、平成25年から準工業地と</t>
    <phoneticPr fontId="5"/>
  </si>
  <si>
    <t>資料：埼玉県土地水政策課「埼玉県地価調査」</t>
    <phoneticPr fontId="5"/>
  </si>
  <si>
    <t>（埼玉県統計年鑑）</t>
  </si>
  <si>
    <t>１３　保険・年金</t>
    <rPh sb="3" eb="5">
      <t>ホケン</t>
    </rPh>
    <rPh sb="6" eb="8">
      <t>ネンキン</t>
    </rPh>
    <phoneticPr fontId="5"/>
  </si>
  <si>
    <t>1人当たり療養諸費費用額</t>
    <rPh sb="1" eb="2">
      <t>ニン</t>
    </rPh>
    <rPh sb="2" eb="3">
      <t>ア</t>
    </rPh>
    <rPh sb="5" eb="7">
      <t>リョウヨウ</t>
    </rPh>
    <rPh sb="7" eb="9">
      <t>ショヒ</t>
    </rPh>
    <rPh sb="10" eb="11">
      <t>ヨウ</t>
    </rPh>
    <rPh sb="11" eb="12">
      <t>ガク</t>
    </rPh>
    <phoneticPr fontId="5"/>
  </si>
  <si>
    <t>平成23年度</t>
    <rPh sb="0" eb="2">
      <t>ヘイセイ</t>
    </rPh>
    <rPh sb="4" eb="5">
      <t>ネン</t>
    </rPh>
    <rPh sb="5" eb="6">
      <t>ド</t>
    </rPh>
    <phoneticPr fontId="5"/>
  </si>
  <si>
    <t>24年度</t>
    <rPh sb="2" eb="3">
      <t>ネン</t>
    </rPh>
    <rPh sb="3" eb="4">
      <t>ド</t>
    </rPh>
    <phoneticPr fontId="5"/>
  </si>
  <si>
    <t>１１３　国民健康保険加入状況</t>
    <rPh sb="4" eb="6">
      <t>コクミン</t>
    </rPh>
    <rPh sb="6" eb="8">
      <t>ケンコウ</t>
    </rPh>
    <rPh sb="8" eb="10">
      <t>ホケン</t>
    </rPh>
    <rPh sb="10" eb="12">
      <t>カニュウ</t>
    </rPh>
    <rPh sb="12" eb="14">
      <t>ジョウキョウ</t>
    </rPh>
    <phoneticPr fontId="5"/>
  </si>
  <si>
    <t>総世帯数</t>
    <rPh sb="0" eb="1">
      <t>ソウ</t>
    </rPh>
    <rPh sb="1" eb="4">
      <t>セタイスウ</t>
    </rPh>
    <phoneticPr fontId="5"/>
  </si>
  <si>
    <t>国保世帯数</t>
    <rPh sb="0" eb="2">
      <t>コクホ</t>
    </rPh>
    <rPh sb="2" eb="5">
      <t>セタイスウ</t>
    </rPh>
    <phoneticPr fontId="5"/>
  </si>
  <si>
    <t>加　入　率</t>
    <rPh sb="0" eb="1">
      <t>クワ</t>
    </rPh>
    <rPh sb="2" eb="3">
      <t>イ</t>
    </rPh>
    <rPh sb="4" eb="5">
      <t>リツ</t>
    </rPh>
    <phoneticPr fontId="5"/>
  </si>
  <si>
    <t>総　人　口</t>
    <rPh sb="0" eb="1">
      <t>フサ</t>
    </rPh>
    <rPh sb="2" eb="3">
      <t>ヒト</t>
    </rPh>
    <rPh sb="4" eb="5">
      <t>クチ</t>
    </rPh>
    <phoneticPr fontId="5"/>
  </si>
  <si>
    <t>１１４　国民健康保険給付状況</t>
    <rPh sb="4" eb="6">
      <t>コクミン</t>
    </rPh>
    <rPh sb="6" eb="8">
      <t>ケンコウ</t>
    </rPh>
    <rPh sb="8" eb="10">
      <t>ホケン</t>
    </rPh>
    <rPh sb="10" eb="12">
      <t>キュウフ</t>
    </rPh>
    <rPh sb="12" eb="14">
      <t>ジョウキョウ</t>
    </rPh>
    <phoneticPr fontId="5"/>
  </si>
  <si>
    <t>保　　険　　給　　付　　の　　状　　況</t>
    <rPh sb="0" eb="1">
      <t>タモツ</t>
    </rPh>
    <rPh sb="3" eb="4">
      <t>ケン</t>
    </rPh>
    <rPh sb="6" eb="7">
      <t>キュウ</t>
    </rPh>
    <rPh sb="9" eb="10">
      <t>ヅケ</t>
    </rPh>
    <rPh sb="15" eb="16">
      <t>ジョウ</t>
    </rPh>
    <rPh sb="18" eb="19">
      <t>イワン</t>
    </rPh>
    <phoneticPr fontId="5"/>
  </si>
  <si>
    <t>　1人当たり療養
諸費費用額</t>
    <rPh sb="2" eb="3">
      <t>ニン</t>
    </rPh>
    <rPh sb="3" eb="4">
      <t>ア</t>
    </rPh>
    <rPh sb="6" eb="8">
      <t>リョウヨウ</t>
    </rPh>
    <rPh sb="9" eb="11">
      <t>ショヒ</t>
    </rPh>
    <rPh sb="11" eb="12">
      <t>ヒ</t>
    </rPh>
    <rPh sb="12" eb="13">
      <t>ヨウ</t>
    </rPh>
    <rPh sb="13" eb="14">
      <t>ガク</t>
    </rPh>
    <phoneticPr fontId="5"/>
  </si>
  <si>
    <t>療　養　諸　費　費　用　額</t>
    <rPh sb="0" eb="1">
      <t>リョウ</t>
    </rPh>
    <rPh sb="2" eb="3">
      <t>マモル</t>
    </rPh>
    <rPh sb="4" eb="5">
      <t>モロ</t>
    </rPh>
    <rPh sb="6" eb="7">
      <t>ヒ</t>
    </rPh>
    <rPh sb="8" eb="9">
      <t>ヒ</t>
    </rPh>
    <rPh sb="10" eb="11">
      <t>ヨウ</t>
    </rPh>
    <rPh sb="12" eb="13">
      <t>ガク</t>
    </rPh>
    <phoneticPr fontId="5"/>
  </si>
  <si>
    <t>高額療養費</t>
    <rPh sb="0" eb="1">
      <t>タカ</t>
    </rPh>
    <rPh sb="1" eb="2">
      <t>ガク</t>
    </rPh>
    <rPh sb="2" eb="5">
      <t>リョウヨウヒ</t>
    </rPh>
    <phoneticPr fontId="5"/>
  </si>
  <si>
    <t>その他の保険給付</t>
    <rPh sb="2" eb="3">
      <t>タ</t>
    </rPh>
    <rPh sb="4" eb="5">
      <t>タモツ</t>
    </rPh>
    <rPh sb="5" eb="6">
      <t>ケン</t>
    </rPh>
    <rPh sb="6" eb="7">
      <t>キュウ</t>
    </rPh>
    <rPh sb="7" eb="8">
      <t>ヅケ</t>
    </rPh>
    <phoneticPr fontId="5"/>
  </si>
  <si>
    <t>療養の給付</t>
    <rPh sb="0" eb="2">
      <t>リョウヨウ</t>
    </rPh>
    <rPh sb="3" eb="5">
      <t>キュウフ</t>
    </rPh>
    <phoneticPr fontId="5"/>
  </si>
  <si>
    <t>療　養　費</t>
    <rPh sb="0" eb="1">
      <t>リョウ</t>
    </rPh>
    <rPh sb="2" eb="3">
      <t>マモル</t>
    </rPh>
    <rPh sb="4" eb="5">
      <t>ヒ</t>
    </rPh>
    <phoneticPr fontId="5"/>
  </si>
  <si>
    <t>出産育児一時金</t>
    <rPh sb="0" eb="2">
      <t>シュッサン</t>
    </rPh>
    <rPh sb="2" eb="4">
      <t>イクジ</t>
    </rPh>
    <rPh sb="4" eb="7">
      <t>イチジキン</t>
    </rPh>
    <phoneticPr fontId="5"/>
  </si>
  <si>
    <t>葬　祭　費</t>
    <rPh sb="0" eb="1">
      <t>ソウ</t>
    </rPh>
    <rPh sb="2" eb="3">
      <t>サイ</t>
    </rPh>
    <rPh sb="4" eb="5">
      <t>ヒ</t>
    </rPh>
    <phoneticPr fontId="5"/>
  </si>
  <si>
    <t>１１５　国民年金被保険者数</t>
    <rPh sb="4" eb="6">
      <t>コクミン</t>
    </rPh>
    <rPh sb="6" eb="8">
      <t>ネンキン</t>
    </rPh>
    <rPh sb="8" eb="12">
      <t>ヒホケンシャ</t>
    </rPh>
    <rPh sb="12" eb="13">
      <t>スウ</t>
    </rPh>
    <phoneticPr fontId="5"/>
  </si>
  <si>
    <t>１１６　国民年金保険料</t>
    <rPh sb="4" eb="6">
      <t>コクミン</t>
    </rPh>
    <rPh sb="6" eb="8">
      <t>ネンキン</t>
    </rPh>
    <rPh sb="8" eb="11">
      <t>ホケンリョウ</t>
    </rPh>
    <phoneticPr fontId="5"/>
  </si>
  <si>
    <t>（単位：円）</t>
    <rPh sb="1" eb="3">
      <t>タンイ</t>
    </rPh>
    <rPh sb="4" eb="5">
      <t>エン</t>
    </rPh>
    <phoneticPr fontId="5"/>
  </si>
  <si>
    <t>　第1号被保険者数
（任意加入被保険者数を含む）</t>
    <rPh sb="1" eb="2">
      <t>ダイ</t>
    </rPh>
    <rPh sb="3" eb="4">
      <t>ゴウ</t>
    </rPh>
    <rPh sb="4" eb="8">
      <t>ヒホケンシャ</t>
    </rPh>
    <rPh sb="8" eb="9">
      <t>スウ</t>
    </rPh>
    <rPh sb="11" eb="13">
      <t>ニンイ</t>
    </rPh>
    <rPh sb="13" eb="15">
      <t>カニュウ</t>
    </rPh>
    <rPh sb="15" eb="19">
      <t>ヒホケンシャ</t>
    </rPh>
    <rPh sb="19" eb="20">
      <t>スウ</t>
    </rPh>
    <rPh sb="21" eb="22">
      <t>フク</t>
    </rPh>
    <phoneticPr fontId="5"/>
  </si>
  <si>
    <t>第3号被保険者数</t>
    <rPh sb="0" eb="1">
      <t>ダイ</t>
    </rPh>
    <rPh sb="2" eb="3">
      <t>ゴウ</t>
    </rPh>
    <rPh sb="3" eb="7">
      <t>ヒホケンシャ</t>
    </rPh>
    <rPh sb="7" eb="8">
      <t>スウ</t>
    </rPh>
    <phoneticPr fontId="5"/>
  </si>
  <si>
    <t>定額保険料</t>
    <rPh sb="0" eb="2">
      <t>テイガク</t>
    </rPh>
    <rPh sb="2" eb="5">
      <t>ホケンリョウ</t>
    </rPh>
    <phoneticPr fontId="5"/>
  </si>
  <si>
    <t>付加保険料　　　　　　(定額＋付加）　　</t>
    <phoneticPr fontId="5"/>
  </si>
  <si>
    <t>１１７　国民年金受給者状況</t>
    <rPh sb="4" eb="6">
      <t>コクミン</t>
    </rPh>
    <rPh sb="6" eb="8">
      <t>ネンキン</t>
    </rPh>
    <rPh sb="8" eb="11">
      <t>ジュキュウシャ</t>
    </rPh>
    <rPh sb="11" eb="13">
      <t>ジョウキョウ</t>
    </rPh>
    <phoneticPr fontId="5"/>
  </si>
  <si>
    <t>老　齢　基　礎　年　金</t>
    <rPh sb="0" eb="1">
      <t>ロウ</t>
    </rPh>
    <rPh sb="2" eb="3">
      <t>ヨワイ</t>
    </rPh>
    <rPh sb="4" eb="5">
      <t>モト</t>
    </rPh>
    <rPh sb="6" eb="7">
      <t>イシズエ</t>
    </rPh>
    <rPh sb="8" eb="9">
      <t>トシ</t>
    </rPh>
    <rPh sb="10" eb="11">
      <t>キン</t>
    </rPh>
    <phoneticPr fontId="5"/>
  </si>
  <si>
    <t>障　害　基　礎　年　金</t>
    <rPh sb="0" eb="1">
      <t>サワ</t>
    </rPh>
    <rPh sb="2" eb="3">
      <t>ガイ</t>
    </rPh>
    <rPh sb="4" eb="5">
      <t>モト</t>
    </rPh>
    <rPh sb="6" eb="7">
      <t>イシズエ</t>
    </rPh>
    <rPh sb="8" eb="9">
      <t>トシ</t>
    </rPh>
    <rPh sb="10" eb="11">
      <t>キン</t>
    </rPh>
    <phoneticPr fontId="5"/>
  </si>
  <si>
    <t>遺　族　基　礎　年　金</t>
    <rPh sb="0" eb="1">
      <t>イ</t>
    </rPh>
    <rPh sb="2" eb="3">
      <t>ヤカラ</t>
    </rPh>
    <rPh sb="4" eb="5">
      <t>モト</t>
    </rPh>
    <rPh sb="6" eb="7">
      <t>イシズエ</t>
    </rPh>
    <rPh sb="8" eb="9">
      <t>トシ</t>
    </rPh>
    <rPh sb="10" eb="11">
      <t>キン</t>
    </rPh>
    <phoneticPr fontId="5"/>
  </si>
  <si>
    <t>受給権者</t>
    <rPh sb="0" eb="2">
      <t>ジュキュウ</t>
    </rPh>
    <rPh sb="2" eb="3">
      <t>ケン</t>
    </rPh>
    <rPh sb="3" eb="4">
      <t>シャ</t>
    </rPh>
    <phoneticPr fontId="5"/>
  </si>
  <si>
    <t>年　金　額</t>
    <rPh sb="0" eb="1">
      <t>トシ</t>
    </rPh>
    <rPh sb="2" eb="3">
      <t>キン</t>
    </rPh>
    <rPh sb="4" eb="5">
      <t>ガク</t>
    </rPh>
    <phoneticPr fontId="5"/>
  </si>
  <si>
    <t xml:space="preserve">                   人</t>
    <rPh sb="19" eb="20">
      <t>ニン</t>
    </rPh>
    <phoneticPr fontId="5"/>
  </si>
  <si>
    <t>老　齢　年　金</t>
    <phoneticPr fontId="5"/>
  </si>
  <si>
    <t>通算老齢年金</t>
    <phoneticPr fontId="5"/>
  </si>
  <si>
    <t>障　害　年　金</t>
    <phoneticPr fontId="5"/>
  </si>
  <si>
    <t>寡　婦　年　金</t>
    <phoneticPr fontId="5"/>
  </si>
  <si>
    <t xml:space="preserve">                     人</t>
    <rPh sb="21" eb="22">
      <t>ニン</t>
    </rPh>
    <phoneticPr fontId="5"/>
  </si>
  <si>
    <t>資料：所沢年金事務所</t>
    <rPh sb="0" eb="2">
      <t>シリョウ</t>
    </rPh>
    <rPh sb="3" eb="5">
      <t>トコロザワ</t>
    </rPh>
    <rPh sb="5" eb="7">
      <t>ネンキン</t>
    </rPh>
    <rPh sb="7" eb="9">
      <t>ジム</t>
    </rPh>
    <rPh sb="9" eb="10">
      <t>ショ</t>
    </rPh>
    <phoneticPr fontId="5"/>
  </si>
  <si>
    <t>１１８　診療所利用状況</t>
    <rPh sb="4" eb="6">
      <t>シンリョウ</t>
    </rPh>
    <rPh sb="6" eb="7">
      <t>ジョ</t>
    </rPh>
    <rPh sb="7" eb="9">
      <t>リヨウ</t>
    </rPh>
    <rPh sb="9" eb="11">
      <t>ジョウキョウ</t>
    </rPh>
    <phoneticPr fontId="5"/>
  </si>
  <si>
    <t>（南高麗診療所）</t>
    <rPh sb="1" eb="2">
      <t>ミナミ</t>
    </rPh>
    <rPh sb="2" eb="4">
      <t>コウライ</t>
    </rPh>
    <rPh sb="4" eb="7">
      <t>シンリョウジョ</t>
    </rPh>
    <phoneticPr fontId="5"/>
  </si>
  <si>
    <t>外　　　　　　　　　　　　来</t>
    <rPh sb="0" eb="1">
      <t>ソト</t>
    </rPh>
    <rPh sb="13" eb="14">
      <t>キ</t>
    </rPh>
    <phoneticPr fontId="5"/>
  </si>
  <si>
    <t>件　　数</t>
    <rPh sb="0" eb="1">
      <t>ケン</t>
    </rPh>
    <rPh sb="3" eb="4">
      <t>カズ</t>
    </rPh>
    <phoneticPr fontId="5"/>
  </si>
  <si>
    <t>患　者　数</t>
    <rPh sb="0" eb="1">
      <t>ワズラ</t>
    </rPh>
    <rPh sb="2" eb="3">
      <t>モノ</t>
    </rPh>
    <rPh sb="4" eb="5">
      <t>カズ</t>
    </rPh>
    <phoneticPr fontId="5"/>
  </si>
  <si>
    <t>費　用　額</t>
    <rPh sb="0" eb="1">
      <t>ヒ</t>
    </rPh>
    <rPh sb="2" eb="3">
      <t>ヨウ</t>
    </rPh>
    <rPh sb="4" eb="5">
      <t>ガク</t>
    </rPh>
    <phoneticPr fontId="5"/>
  </si>
  <si>
    <t>１件当たり費用額</t>
    <rPh sb="1" eb="2">
      <t>ケン</t>
    </rPh>
    <rPh sb="2" eb="3">
      <t>ア</t>
    </rPh>
    <rPh sb="5" eb="6">
      <t>ヒ</t>
    </rPh>
    <rPh sb="6" eb="7">
      <t>ヨウ</t>
    </rPh>
    <rPh sb="7" eb="8">
      <t>ガク</t>
    </rPh>
    <phoneticPr fontId="5"/>
  </si>
  <si>
    <t>資料：医療政策室・南高麗診療所</t>
    <rPh sb="0" eb="2">
      <t>シリョウ</t>
    </rPh>
    <rPh sb="3" eb="5">
      <t>イリョウ</t>
    </rPh>
    <rPh sb="5" eb="7">
      <t>セイサク</t>
    </rPh>
    <rPh sb="7" eb="8">
      <t>シツ</t>
    </rPh>
    <rPh sb="9" eb="10">
      <t>ミナミ</t>
    </rPh>
    <rPh sb="10" eb="12">
      <t>コマ</t>
    </rPh>
    <rPh sb="12" eb="14">
      <t>シンリョウ</t>
    </rPh>
    <rPh sb="14" eb="15">
      <t>ショ</t>
    </rPh>
    <phoneticPr fontId="5"/>
  </si>
  <si>
    <t>（名栗診療所）</t>
    <rPh sb="1" eb="3">
      <t>ナグリ</t>
    </rPh>
    <rPh sb="3" eb="6">
      <t>シンリョウジョ</t>
    </rPh>
    <phoneticPr fontId="5"/>
  </si>
  <si>
    <t>令和</t>
  </si>
  <si>
    <t>元</t>
  </si>
  <si>
    <t>資料：医療政策室・名栗診療所</t>
    <rPh sb="0" eb="2">
      <t>シリョウ</t>
    </rPh>
    <rPh sb="3" eb="5">
      <t>イリョウ</t>
    </rPh>
    <rPh sb="5" eb="7">
      <t>セイサク</t>
    </rPh>
    <rPh sb="7" eb="8">
      <t>シツ</t>
    </rPh>
    <rPh sb="9" eb="11">
      <t>ナグリ</t>
    </rPh>
    <phoneticPr fontId="5"/>
  </si>
  <si>
    <t>１１９　訪問看護ステーションほほえみ・東吾野医療介護センター利用状況</t>
    <rPh sb="4" eb="6">
      <t>ホウモン</t>
    </rPh>
    <rPh sb="6" eb="8">
      <t>カンゴ</t>
    </rPh>
    <rPh sb="19" eb="22">
      <t>ヒガシアガノ</t>
    </rPh>
    <rPh sb="22" eb="24">
      <t>イリョウ</t>
    </rPh>
    <rPh sb="24" eb="26">
      <t>カイゴ</t>
    </rPh>
    <rPh sb="30" eb="32">
      <t>リヨウ</t>
    </rPh>
    <rPh sb="32" eb="34">
      <t>ジョウキョウ</t>
    </rPh>
    <phoneticPr fontId="5"/>
  </si>
  <si>
    <t>（訪問看護ステーションほほえみ）</t>
    <rPh sb="1" eb="3">
      <t>ホウモン</t>
    </rPh>
    <rPh sb="3" eb="5">
      <t>カンゴ</t>
    </rPh>
    <phoneticPr fontId="5"/>
  </si>
  <si>
    <t>訪問看護</t>
    <rPh sb="0" eb="2">
      <t>ホウモン</t>
    </rPh>
    <rPh sb="2" eb="4">
      <t>カンゴ</t>
    </rPh>
    <phoneticPr fontId="5"/>
  </si>
  <si>
    <t>訪問リハビリテーション</t>
    <rPh sb="0" eb="2">
      <t>ホウモン</t>
    </rPh>
    <phoneticPr fontId="5"/>
  </si>
  <si>
    <t>ケアプラン作成</t>
    <rPh sb="5" eb="7">
      <t>サクセイ</t>
    </rPh>
    <phoneticPr fontId="5"/>
  </si>
  <si>
    <t>電話相談件数</t>
    <rPh sb="0" eb="2">
      <t>デンワ</t>
    </rPh>
    <rPh sb="2" eb="4">
      <t>ソウダン</t>
    </rPh>
    <rPh sb="4" eb="6">
      <t>ケンスウ</t>
    </rPh>
    <phoneticPr fontId="5"/>
  </si>
  <si>
    <t>資料：医療政策室</t>
    <rPh sb="0" eb="2">
      <t>シリョウ</t>
    </rPh>
    <rPh sb="3" eb="5">
      <t>イリョウ</t>
    </rPh>
    <rPh sb="5" eb="7">
      <t>セイサク</t>
    </rPh>
    <rPh sb="7" eb="8">
      <t>シツ</t>
    </rPh>
    <phoneticPr fontId="5"/>
  </si>
  <si>
    <t>（東吾野医療介護センター）</t>
    <rPh sb="1" eb="4">
      <t>ヒガシアガノ</t>
    </rPh>
    <rPh sb="4" eb="6">
      <t>イリョウ</t>
    </rPh>
    <rPh sb="6" eb="8">
      <t>カイゴ</t>
    </rPh>
    <phoneticPr fontId="5"/>
  </si>
  <si>
    <t>外　　　来</t>
    <rPh sb="0" eb="5">
      <t>ガイライ</t>
    </rPh>
    <phoneticPr fontId="5"/>
  </si>
  <si>
    <t>入　　　院</t>
    <rPh sb="0" eb="5">
      <t>ニュウイン</t>
    </rPh>
    <phoneticPr fontId="5"/>
  </si>
  <si>
    <t>老人保健施設</t>
    <rPh sb="0" eb="2">
      <t>ロウジン</t>
    </rPh>
    <rPh sb="2" eb="4">
      <t>ホケン</t>
    </rPh>
    <rPh sb="4" eb="6">
      <t>シセツ</t>
    </rPh>
    <phoneticPr fontId="5"/>
  </si>
  <si>
    <t>通所リハビリテーション</t>
    <rPh sb="0" eb="2">
      <t>ツウショ</t>
    </rPh>
    <phoneticPr fontId="5"/>
  </si>
  <si>
    <t>　</t>
  </si>
  <si>
    <t>10,548</t>
  </si>
  <si>
    <t>10,552</t>
  </si>
  <si>
    <t>１４　財　政</t>
    <rPh sb="3" eb="4">
      <t>ザイ</t>
    </rPh>
    <rPh sb="5" eb="6">
      <t>セイ</t>
    </rPh>
    <phoneticPr fontId="5"/>
  </si>
  <si>
    <t>一般会計</t>
    <rPh sb="0" eb="2">
      <t>イッパン</t>
    </rPh>
    <rPh sb="2" eb="4">
      <t>カイケイ</t>
    </rPh>
    <phoneticPr fontId="5"/>
  </si>
  <si>
    <t>特別会計</t>
    <rPh sb="0" eb="2">
      <t>トクベツ</t>
    </rPh>
    <rPh sb="2" eb="4">
      <t>カイケイ</t>
    </rPh>
    <phoneticPr fontId="5"/>
  </si>
  <si>
    <t>令和元年度</t>
    <rPh sb="0" eb="2">
      <t>レイワ</t>
    </rPh>
    <rPh sb="2" eb="3">
      <t>モト</t>
    </rPh>
    <rPh sb="3" eb="5">
      <t>ネンド</t>
    </rPh>
    <phoneticPr fontId="5"/>
  </si>
  <si>
    <t>2年度</t>
    <rPh sb="1" eb="3">
      <t>ネンド</t>
    </rPh>
    <phoneticPr fontId="5"/>
  </si>
  <si>
    <t>3年度</t>
    <rPh sb="1" eb="3">
      <t>ネンド</t>
    </rPh>
    <rPh sb="2" eb="3">
      <t>ド</t>
    </rPh>
    <phoneticPr fontId="5"/>
  </si>
  <si>
    <t>総額</t>
    <rPh sb="0" eb="1">
      <t>フサ</t>
    </rPh>
    <rPh sb="1" eb="2">
      <t>ガク</t>
    </rPh>
    <phoneticPr fontId="5"/>
  </si>
  <si>
    <t>市民税</t>
    <rPh sb="0" eb="3">
      <t>シミンゼイ</t>
    </rPh>
    <phoneticPr fontId="5"/>
  </si>
  <si>
    <t>固定資産税</t>
    <rPh sb="0" eb="2">
      <t>コテイ</t>
    </rPh>
    <rPh sb="2" eb="5">
      <t>シサンゼイ</t>
    </rPh>
    <phoneticPr fontId="5"/>
  </si>
  <si>
    <t>軽自動車税</t>
    <rPh sb="0" eb="4">
      <t>ケイジドウシャ</t>
    </rPh>
    <rPh sb="4" eb="5">
      <t>ゼイ</t>
    </rPh>
    <phoneticPr fontId="5"/>
  </si>
  <si>
    <t>市たばこ税</t>
    <rPh sb="0" eb="1">
      <t>シ</t>
    </rPh>
    <rPh sb="4" eb="5">
      <t>ゼイ</t>
    </rPh>
    <phoneticPr fontId="5"/>
  </si>
  <si>
    <t>鉱産税</t>
    <rPh sb="0" eb="2">
      <t>コウサン</t>
    </rPh>
    <rPh sb="2" eb="3">
      <t>ゼイ</t>
    </rPh>
    <phoneticPr fontId="5"/>
  </si>
  <si>
    <t>都市計画税</t>
    <rPh sb="0" eb="2">
      <t>トシ</t>
    </rPh>
    <rPh sb="2" eb="4">
      <t>ケイカク</t>
    </rPh>
    <rPh sb="4" eb="5">
      <t>ゼイ</t>
    </rPh>
    <phoneticPr fontId="5"/>
  </si>
  <si>
    <t>入湯税</t>
    <rPh sb="0" eb="2">
      <t>ニュウトウ</t>
    </rPh>
    <rPh sb="2" eb="3">
      <t>ゼイ</t>
    </rPh>
    <phoneticPr fontId="5"/>
  </si>
  <si>
    <t>１２０　一般会計歳入歳出</t>
    <rPh sb="4" eb="6">
      <t>イッパン</t>
    </rPh>
    <rPh sb="6" eb="8">
      <t>カイケイ</t>
    </rPh>
    <rPh sb="8" eb="10">
      <t>サイニュウ</t>
    </rPh>
    <rPh sb="10" eb="12">
      <t>サイシュツ</t>
    </rPh>
    <phoneticPr fontId="5"/>
  </si>
  <si>
    <t>（歳入）</t>
    <rPh sb="1" eb="3">
      <t>サイニュウ</t>
    </rPh>
    <phoneticPr fontId="5"/>
  </si>
  <si>
    <t>款</t>
    <rPh sb="0" eb="1">
      <t>カン</t>
    </rPh>
    <phoneticPr fontId="5"/>
  </si>
  <si>
    <t>平 成 2 6 年 度</t>
  </si>
  <si>
    <t>平 成 2 7 年 度</t>
  </si>
  <si>
    <t>平 成 2 8 年 度</t>
  </si>
  <si>
    <t>当初予算額</t>
  </si>
  <si>
    <t>決　算　額</t>
    <phoneticPr fontId="5"/>
  </si>
  <si>
    <t>当初予算額</t>
    <phoneticPr fontId="5"/>
  </si>
  <si>
    <t>決 算 額</t>
  </si>
  <si>
    <t>決　算　額</t>
    <rPh sb="0" eb="1">
      <t>ケッ</t>
    </rPh>
    <rPh sb="2" eb="3">
      <t>サン</t>
    </rPh>
    <rPh sb="4" eb="5">
      <t>ガク</t>
    </rPh>
    <phoneticPr fontId="5"/>
  </si>
  <si>
    <t>総額</t>
    <rPh sb="0" eb="2">
      <t>ソウガク</t>
    </rPh>
    <phoneticPr fontId="5"/>
  </si>
  <si>
    <t>市税</t>
    <rPh sb="0" eb="2">
      <t>シゼイ</t>
    </rPh>
    <phoneticPr fontId="5"/>
  </si>
  <si>
    <t>地方譲与税</t>
    <rPh sb="0" eb="2">
      <t>チホウ</t>
    </rPh>
    <rPh sb="2" eb="4">
      <t>ジョウヨ</t>
    </rPh>
    <rPh sb="4" eb="5">
      <t>ゼイ</t>
    </rPh>
    <phoneticPr fontId="5"/>
  </si>
  <si>
    <t>利子割交付金</t>
    <rPh sb="0" eb="2">
      <t>リシ</t>
    </rPh>
    <rPh sb="2" eb="3">
      <t>ワリ</t>
    </rPh>
    <rPh sb="3" eb="6">
      <t>コウフキン</t>
    </rPh>
    <phoneticPr fontId="5"/>
  </si>
  <si>
    <t>配当割交付金</t>
    <rPh sb="0" eb="2">
      <t>ハイトウ</t>
    </rPh>
    <rPh sb="2" eb="3">
      <t>ワリ</t>
    </rPh>
    <rPh sb="3" eb="6">
      <t>コウフキン</t>
    </rPh>
    <phoneticPr fontId="5"/>
  </si>
  <si>
    <t>株式等譲渡所得割交付金</t>
    <rPh sb="0" eb="2">
      <t>カブシキ</t>
    </rPh>
    <rPh sb="2" eb="3">
      <t>トウ</t>
    </rPh>
    <rPh sb="3" eb="5">
      <t>ジョウト</t>
    </rPh>
    <rPh sb="5" eb="7">
      <t>ショトク</t>
    </rPh>
    <rPh sb="7" eb="8">
      <t>ワリ</t>
    </rPh>
    <rPh sb="8" eb="11">
      <t>コウフキン</t>
    </rPh>
    <phoneticPr fontId="5"/>
  </si>
  <si>
    <t>法人事業税交付金</t>
    <rPh sb="0" eb="2">
      <t>ホウジン</t>
    </rPh>
    <rPh sb="2" eb="5">
      <t>ジギョウゼイ</t>
    </rPh>
    <rPh sb="5" eb="8">
      <t>コウフキン</t>
    </rPh>
    <phoneticPr fontId="5"/>
  </si>
  <si>
    <t>地方消費税交付金</t>
    <rPh sb="0" eb="2">
      <t>チホウ</t>
    </rPh>
    <rPh sb="2" eb="5">
      <t>ショウヒゼイ</t>
    </rPh>
    <rPh sb="5" eb="8">
      <t>コウフキン</t>
    </rPh>
    <phoneticPr fontId="5"/>
  </si>
  <si>
    <t>ゴルフ場利用税交付金</t>
    <rPh sb="3" eb="4">
      <t>ジョウ</t>
    </rPh>
    <rPh sb="4" eb="6">
      <t>リヨウ</t>
    </rPh>
    <rPh sb="6" eb="7">
      <t>ゼイ</t>
    </rPh>
    <rPh sb="7" eb="10">
      <t>コウフキン</t>
    </rPh>
    <phoneticPr fontId="5"/>
  </si>
  <si>
    <t>自動車取得税交付金</t>
    <rPh sb="0" eb="3">
      <t>ジドウシャ</t>
    </rPh>
    <rPh sb="3" eb="5">
      <t>シュトク</t>
    </rPh>
    <rPh sb="5" eb="6">
      <t>ゼイ</t>
    </rPh>
    <rPh sb="6" eb="9">
      <t>コウフキン</t>
    </rPh>
    <phoneticPr fontId="5"/>
  </si>
  <si>
    <t>環境性能割交付金</t>
    <rPh sb="0" eb="2">
      <t>カンキョウ</t>
    </rPh>
    <rPh sb="2" eb="4">
      <t>セイノウ</t>
    </rPh>
    <rPh sb="4" eb="5">
      <t>ワリ</t>
    </rPh>
    <rPh sb="5" eb="8">
      <t>コウフキン</t>
    </rPh>
    <phoneticPr fontId="5"/>
  </si>
  <si>
    <t>地方特例交付金</t>
    <rPh sb="0" eb="2">
      <t>チホウ</t>
    </rPh>
    <rPh sb="2" eb="4">
      <t>トクレイ</t>
    </rPh>
    <rPh sb="4" eb="7">
      <t>コウフキン</t>
    </rPh>
    <phoneticPr fontId="5"/>
  </si>
  <si>
    <t>地方交付税</t>
    <rPh sb="0" eb="2">
      <t>チホウ</t>
    </rPh>
    <rPh sb="2" eb="5">
      <t>コウフゼイ</t>
    </rPh>
    <phoneticPr fontId="5"/>
  </si>
  <si>
    <t>交通安全対策特別交付金</t>
    <rPh sb="0" eb="2">
      <t>コウツウ</t>
    </rPh>
    <rPh sb="2" eb="4">
      <t>アンゼン</t>
    </rPh>
    <rPh sb="4" eb="6">
      <t>タイサク</t>
    </rPh>
    <rPh sb="6" eb="8">
      <t>トクベツ</t>
    </rPh>
    <rPh sb="8" eb="11">
      <t>コウフキン</t>
    </rPh>
    <phoneticPr fontId="5"/>
  </si>
  <si>
    <t>分担金及び負担金</t>
    <rPh sb="0" eb="3">
      <t>ブンタンキン</t>
    </rPh>
    <rPh sb="3" eb="4">
      <t>オヨ</t>
    </rPh>
    <rPh sb="5" eb="8">
      <t>フタンキン</t>
    </rPh>
    <phoneticPr fontId="5"/>
  </si>
  <si>
    <t>使用料及び手数料</t>
    <rPh sb="0" eb="3">
      <t>シヨウリョウ</t>
    </rPh>
    <rPh sb="3" eb="4">
      <t>オヨ</t>
    </rPh>
    <rPh sb="5" eb="8">
      <t>テスウリョウ</t>
    </rPh>
    <phoneticPr fontId="5"/>
  </si>
  <si>
    <t>国庫支出金</t>
    <rPh sb="0" eb="2">
      <t>コッコ</t>
    </rPh>
    <rPh sb="2" eb="5">
      <t>シシュツキン</t>
    </rPh>
    <phoneticPr fontId="5"/>
  </si>
  <si>
    <t>県支出金</t>
    <rPh sb="0" eb="1">
      <t>ケン</t>
    </rPh>
    <rPh sb="1" eb="4">
      <t>シシュツキン</t>
    </rPh>
    <phoneticPr fontId="5"/>
  </si>
  <si>
    <t>財産収入</t>
    <rPh sb="0" eb="2">
      <t>ザイサン</t>
    </rPh>
    <rPh sb="2" eb="4">
      <t>シュウニュウ</t>
    </rPh>
    <phoneticPr fontId="5"/>
  </si>
  <si>
    <t>寄附金</t>
    <rPh sb="0" eb="3">
      <t>キフキン</t>
    </rPh>
    <phoneticPr fontId="5"/>
  </si>
  <si>
    <t>繰入金</t>
    <rPh sb="0" eb="2">
      <t>クリイレ</t>
    </rPh>
    <rPh sb="2" eb="3">
      <t>キン</t>
    </rPh>
    <phoneticPr fontId="5"/>
  </si>
  <si>
    <t>繰越金</t>
    <rPh sb="0" eb="2">
      <t>クリコシ</t>
    </rPh>
    <rPh sb="2" eb="3">
      <t>キン</t>
    </rPh>
    <phoneticPr fontId="5"/>
  </si>
  <si>
    <t>諸収入</t>
    <rPh sb="0" eb="1">
      <t>ショ</t>
    </rPh>
    <rPh sb="1" eb="3">
      <t>シュウニュウ</t>
    </rPh>
    <phoneticPr fontId="5"/>
  </si>
  <si>
    <t>市債</t>
    <rPh sb="0" eb="2">
      <t>シサイ</t>
    </rPh>
    <phoneticPr fontId="5"/>
  </si>
  <si>
    <t>（歳出）</t>
    <rPh sb="1" eb="3">
      <t>サイシュツ</t>
    </rPh>
    <phoneticPr fontId="5"/>
  </si>
  <si>
    <t>議会費</t>
    <rPh sb="0" eb="2">
      <t>ギカイ</t>
    </rPh>
    <rPh sb="2" eb="3">
      <t>ヒ</t>
    </rPh>
    <phoneticPr fontId="5"/>
  </si>
  <si>
    <t>総務費</t>
    <rPh sb="0" eb="3">
      <t>ソウムヒ</t>
    </rPh>
    <phoneticPr fontId="5"/>
  </si>
  <si>
    <t>民生費</t>
    <rPh sb="0" eb="2">
      <t>ミンセイ</t>
    </rPh>
    <rPh sb="2" eb="3">
      <t>ヒ</t>
    </rPh>
    <phoneticPr fontId="5"/>
  </si>
  <si>
    <t>衛生費</t>
    <rPh sb="0" eb="3">
      <t>エイセイヒ</t>
    </rPh>
    <phoneticPr fontId="5"/>
  </si>
  <si>
    <t>労働費</t>
    <rPh sb="0" eb="3">
      <t>ロウドウヒ</t>
    </rPh>
    <phoneticPr fontId="5"/>
  </si>
  <si>
    <t>農林水産業費</t>
    <rPh sb="0" eb="2">
      <t>ノウリン</t>
    </rPh>
    <rPh sb="2" eb="4">
      <t>スイサン</t>
    </rPh>
    <rPh sb="4" eb="5">
      <t>ギョウ</t>
    </rPh>
    <rPh sb="5" eb="6">
      <t>ヒ</t>
    </rPh>
    <phoneticPr fontId="5"/>
  </si>
  <si>
    <t>商工費</t>
    <rPh sb="0" eb="2">
      <t>ショウコウ</t>
    </rPh>
    <rPh sb="2" eb="3">
      <t>ヒ</t>
    </rPh>
    <phoneticPr fontId="5"/>
  </si>
  <si>
    <t>土木費</t>
    <rPh sb="0" eb="2">
      <t>ドボク</t>
    </rPh>
    <rPh sb="2" eb="3">
      <t>ヒ</t>
    </rPh>
    <phoneticPr fontId="5"/>
  </si>
  <si>
    <t>消防費</t>
    <rPh sb="0" eb="2">
      <t>ショウボウ</t>
    </rPh>
    <rPh sb="2" eb="3">
      <t>ヒ</t>
    </rPh>
    <phoneticPr fontId="5"/>
  </si>
  <si>
    <t>教育費</t>
    <rPh sb="0" eb="3">
      <t>キョウイクヒ</t>
    </rPh>
    <phoneticPr fontId="5"/>
  </si>
  <si>
    <t>災害復旧費</t>
    <rPh sb="0" eb="2">
      <t>サイガイ</t>
    </rPh>
    <rPh sb="2" eb="4">
      <t>フッキュウ</t>
    </rPh>
    <rPh sb="4" eb="5">
      <t>ヒ</t>
    </rPh>
    <phoneticPr fontId="5"/>
  </si>
  <si>
    <t>公債費</t>
    <rPh sb="0" eb="2">
      <t>コウサイ</t>
    </rPh>
    <rPh sb="2" eb="3">
      <t>ヒ</t>
    </rPh>
    <phoneticPr fontId="5"/>
  </si>
  <si>
    <t>諸支出金</t>
    <rPh sb="0" eb="1">
      <t>ショ</t>
    </rPh>
    <rPh sb="1" eb="4">
      <t>シシュツキン</t>
    </rPh>
    <phoneticPr fontId="5"/>
  </si>
  <si>
    <t>予備費</t>
    <rPh sb="0" eb="3">
      <t>ヨビヒ</t>
    </rPh>
    <phoneticPr fontId="5"/>
  </si>
  <si>
    <t>当初予算額及び決算額の推移</t>
    <rPh sb="0" eb="2">
      <t>トウショ</t>
    </rPh>
    <rPh sb="2" eb="4">
      <t>ヨサン</t>
    </rPh>
    <rPh sb="4" eb="5">
      <t>ガク</t>
    </rPh>
    <rPh sb="5" eb="6">
      <t>オヨ</t>
    </rPh>
    <rPh sb="7" eb="9">
      <t>ケッサン</t>
    </rPh>
    <rPh sb="9" eb="10">
      <t>ガク</t>
    </rPh>
    <rPh sb="11" eb="13">
      <t>スイイ</t>
    </rPh>
    <phoneticPr fontId="5"/>
  </si>
  <si>
    <t>平 成 2 9 年 度</t>
    <rPh sb="0" eb="1">
      <t>ヒラ</t>
    </rPh>
    <rPh sb="2" eb="3">
      <t>シゲル</t>
    </rPh>
    <rPh sb="8" eb="9">
      <t>トシ</t>
    </rPh>
    <rPh sb="10" eb="11">
      <t>ド</t>
    </rPh>
    <phoneticPr fontId="5"/>
  </si>
  <si>
    <t>平 成 3 0 年 度</t>
    <rPh sb="0" eb="1">
      <t>ヒラ</t>
    </rPh>
    <rPh sb="2" eb="3">
      <t>シゲル</t>
    </rPh>
    <rPh sb="8" eb="9">
      <t>トシ</t>
    </rPh>
    <rPh sb="10" eb="11">
      <t>ド</t>
    </rPh>
    <phoneticPr fontId="5"/>
  </si>
  <si>
    <t>令 和 元 年 度</t>
    <phoneticPr fontId="5"/>
  </si>
  <si>
    <t>令 和 2 年 度</t>
    <phoneticPr fontId="5"/>
  </si>
  <si>
    <t>令和3年度</t>
    <rPh sb="0" eb="2">
      <t>レイワ</t>
    </rPh>
    <rPh sb="3" eb="5">
      <t>ネンド</t>
    </rPh>
    <phoneticPr fontId="5"/>
  </si>
  <si>
    <t>当初予算額</t>
    <rPh sb="0" eb="2">
      <t>トウショ</t>
    </rPh>
    <rPh sb="2" eb="4">
      <t>ヨサン</t>
    </rPh>
    <rPh sb="4" eb="5">
      <t>ガク</t>
    </rPh>
    <phoneticPr fontId="5"/>
  </si>
  <si>
    <t>決　算　額</t>
    <rPh sb="0" eb="1">
      <t>ケツ</t>
    </rPh>
    <rPh sb="2" eb="3">
      <t>サン</t>
    </rPh>
    <rPh sb="4" eb="5">
      <t>ガク</t>
    </rPh>
    <phoneticPr fontId="5"/>
  </si>
  <si>
    <t xml:space="preserve">
</t>
    <phoneticPr fontId="5"/>
  </si>
  <si>
    <t>※令和元年度予算額から環境性能割交付金を追加した。</t>
    <phoneticPr fontId="5"/>
  </si>
  <si>
    <t>※令和２年度予算額から法人事業税交付金を追加した。</t>
    <phoneticPr fontId="5"/>
  </si>
  <si>
    <t>資料：財政課・会計課</t>
    <rPh sb="0" eb="2">
      <t>シリョウ</t>
    </rPh>
    <rPh sb="3" eb="5">
      <t>ザイセイ</t>
    </rPh>
    <rPh sb="5" eb="6">
      <t>カ</t>
    </rPh>
    <rPh sb="7" eb="10">
      <t>カイケイカ</t>
    </rPh>
    <phoneticPr fontId="5"/>
  </si>
  <si>
    <t>１２１　特別会計歳入歳出</t>
    <rPh sb="4" eb="6">
      <t>トクベツ</t>
    </rPh>
    <rPh sb="6" eb="8">
      <t>カイケイ</t>
    </rPh>
    <rPh sb="8" eb="10">
      <t>サイニュウ</t>
    </rPh>
    <rPh sb="10" eb="12">
      <t>サイシュツ</t>
    </rPh>
    <phoneticPr fontId="5"/>
  </si>
  <si>
    <t>会　計　区　分</t>
    <rPh sb="0" eb="1">
      <t>カイ</t>
    </rPh>
    <rPh sb="2" eb="3">
      <t>ケイ</t>
    </rPh>
    <rPh sb="4" eb="5">
      <t>ク</t>
    </rPh>
    <rPh sb="6" eb="7">
      <t>ブン</t>
    </rPh>
    <phoneticPr fontId="5"/>
  </si>
  <si>
    <t>平 成 2 6 年 度</t>
    <rPh sb="0" eb="1">
      <t>ヒラ</t>
    </rPh>
    <rPh sb="2" eb="3">
      <t>シゲル</t>
    </rPh>
    <rPh sb="8" eb="9">
      <t>トシ</t>
    </rPh>
    <rPh sb="10" eb="11">
      <t>ド</t>
    </rPh>
    <phoneticPr fontId="5"/>
  </si>
  <si>
    <t>平 成 2 7 年 度</t>
    <phoneticPr fontId="5"/>
  </si>
  <si>
    <t>平 成 2 8 年 度</t>
    <rPh sb="0" eb="1">
      <t>ヒラ</t>
    </rPh>
    <rPh sb="2" eb="3">
      <t>シゲル</t>
    </rPh>
    <rPh sb="8" eb="9">
      <t>トシ</t>
    </rPh>
    <rPh sb="10" eb="11">
      <t>ド</t>
    </rPh>
    <phoneticPr fontId="5"/>
  </si>
  <si>
    <t>決　算　額</t>
  </si>
  <si>
    <t>内訳</t>
    <rPh sb="0" eb="2">
      <t>ウチワケ</t>
    </rPh>
    <phoneticPr fontId="5"/>
  </si>
  <si>
    <t>事　　業　　勘　　定</t>
    <phoneticPr fontId="5"/>
  </si>
  <si>
    <t>名　栗　診　療　所　勘　定</t>
    <phoneticPr fontId="5"/>
  </si>
  <si>
    <t>下水道</t>
    <rPh sb="0" eb="3">
      <t>ゲスイドウ</t>
    </rPh>
    <phoneticPr fontId="5"/>
  </si>
  <si>
    <t>笠縫土地区画整理</t>
    <rPh sb="0" eb="2">
      <t>カサヌイ</t>
    </rPh>
    <rPh sb="2" eb="4">
      <t>トチ</t>
    </rPh>
    <rPh sb="4" eb="6">
      <t>クカク</t>
    </rPh>
    <rPh sb="6" eb="8">
      <t>セイリ</t>
    </rPh>
    <phoneticPr fontId="5"/>
  </si>
  <si>
    <t>双柳南部土地区画整理</t>
    <rPh sb="0" eb="2">
      <t>ナミヤナギ</t>
    </rPh>
    <rPh sb="2" eb="4">
      <t>ナンブ</t>
    </rPh>
    <rPh sb="4" eb="6">
      <t>トチ</t>
    </rPh>
    <rPh sb="6" eb="8">
      <t>クカク</t>
    </rPh>
    <rPh sb="8" eb="10">
      <t>セイリ</t>
    </rPh>
    <phoneticPr fontId="5"/>
  </si>
  <si>
    <t>岩沢北部土地区画整理</t>
    <rPh sb="0" eb="2">
      <t>イワサワ</t>
    </rPh>
    <rPh sb="2" eb="4">
      <t>ホクブ</t>
    </rPh>
    <rPh sb="4" eb="6">
      <t>トチ</t>
    </rPh>
    <rPh sb="6" eb="8">
      <t>クカク</t>
    </rPh>
    <rPh sb="8" eb="10">
      <t>セイリ</t>
    </rPh>
    <phoneticPr fontId="5"/>
  </si>
  <si>
    <t>岩沢南部土地区画整理</t>
    <rPh sb="0" eb="2">
      <t>イワサワ</t>
    </rPh>
    <rPh sb="2" eb="4">
      <t>ナンブ</t>
    </rPh>
    <rPh sb="4" eb="6">
      <t>トチ</t>
    </rPh>
    <rPh sb="6" eb="8">
      <t>クカク</t>
    </rPh>
    <rPh sb="8" eb="10">
      <t>セイリ</t>
    </rPh>
    <phoneticPr fontId="5"/>
  </si>
  <si>
    <t>特定環境保全公共下水道</t>
    <rPh sb="0" eb="2">
      <t>トクテイ</t>
    </rPh>
    <rPh sb="2" eb="4">
      <t>カンキョウ</t>
    </rPh>
    <rPh sb="4" eb="6">
      <t>ホゼン</t>
    </rPh>
    <rPh sb="6" eb="8">
      <t>コウキョウ</t>
    </rPh>
    <rPh sb="8" eb="10">
      <t>ゲスイ</t>
    </rPh>
    <rPh sb="10" eb="11">
      <t>ドウ</t>
    </rPh>
    <phoneticPr fontId="5"/>
  </si>
  <si>
    <t>介護保険</t>
    <rPh sb="0" eb="2">
      <t>カイゴ</t>
    </rPh>
    <rPh sb="2" eb="4">
      <t>ホケン</t>
    </rPh>
    <phoneticPr fontId="5"/>
  </si>
  <si>
    <t>後期高齢者医療</t>
    <rPh sb="0" eb="2">
      <t>コウキ</t>
    </rPh>
    <rPh sb="2" eb="5">
      <t>コウレイシャ</t>
    </rPh>
    <rPh sb="5" eb="7">
      <t>イリョウ</t>
    </rPh>
    <phoneticPr fontId="5"/>
  </si>
  <si>
    <t>訪問看護ステーション</t>
    <rPh sb="0" eb="2">
      <t>ホウモン</t>
    </rPh>
    <rPh sb="2" eb="4">
      <t>カンゴ</t>
    </rPh>
    <phoneticPr fontId="5"/>
  </si>
  <si>
    <t>水道事業</t>
    <rPh sb="0" eb="2">
      <t>スイドウ</t>
    </rPh>
    <rPh sb="2" eb="4">
      <t>ジギョウ</t>
    </rPh>
    <phoneticPr fontId="5"/>
  </si>
  <si>
    <t>下水道事業</t>
    <rPh sb="0" eb="1">
      <t>シタ</t>
    </rPh>
    <rPh sb="1" eb="3">
      <t>スイドウ</t>
    </rPh>
    <rPh sb="3" eb="5">
      <t>ジギョウ</t>
    </rPh>
    <phoneticPr fontId="5"/>
  </si>
  <si>
    <t>平 成 2 7 年 度</t>
    <rPh sb="0" eb="1">
      <t>ヒラ</t>
    </rPh>
    <rPh sb="2" eb="3">
      <t>シゲル</t>
    </rPh>
    <rPh sb="8" eb="9">
      <t>トシ</t>
    </rPh>
    <rPh sb="10" eb="11">
      <t>ド</t>
    </rPh>
    <phoneticPr fontId="5"/>
  </si>
  <si>
    <t>事業勘定</t>
    <rPh sb="0" eb="2">
      <t>ジギョウ</t>
    </rPh>
    <rPh sb="2" eb="4">
      <t>カンジョウ</t>
    </rPh>
    <phoneticPr fontId="5"/>
  </si>
  <si>
    <t>南高麗診療所勘定</t>
    <phoneticPr fontId="5"/>
  </si>
  <si>
    <t>名栗診療所勘定</t>
    <rPh sb="0" eb="2">
      <t>ナグリ</t>
    </rPh>
    <rPh sb="2" eb="5">
      <t>シンリョウジョ</t>
    </rPh>
    <rPh sb="5" eb="7">
      <t>カンジョウ</t>
    </rPh>
    <phoneticPr fontId="5"/>
  </si>
  <si>
    <t>※令和元年版から水洗便所改造資金貸付を削除した。</t>
    <phoneticPr fontId="5"/>
  </si>
  <si>
    <t>※令和元年度予算額から下水道事業を追加した。</t>
    <phoneticPr fontId="5"/>
  </si>
  <si>
    <t>資料：財政課・会計課・上下水道部・医療政策室</t>
    <rPh sb="0" eb="2">
      <t>シリョウ</t>
    </rPh>
    <rPh sb="3" eb="5">
      <t>ザイセイ</t>
    </rPh>
    <rPh sb="5" eb="6">
      <t>カ</t>
    </rPh>
    <rPh sb="7" eb="10">
      <t>カイケイカ</t>
    </rPh>
    <rPh sb="11" eb="13">
      <t>ジョウゲ</t>
    </rPh>
    <rPh sb="13" eb="15">
      <t>スイドウ</t>
    </rPh>
    <rPh sb="15" eb="16">
      <t>ブ</t>
    </rPh>
    <rPh sb="17" eb="19">
      <t>イリョウ</t>
    </rPh>
    <rPh sb="19" eb="21">
      <t>セイサク</t>
    </rPh>
    <rPh sb="21" eb="22">
      <t>シツ</t>
    </rPh>
    <phoneticPr fontId="5"/>
  </si>
  <si>
    <t>１２２　市税の推移</t>
    <rPh sb="4" eb="6">
      <t>シゼイ</t>
    </rPh>
    <rPh sb="7" eb="9">
      <t>スイイ</t>
    </rPh>
    <phoneticPr fontId="5"/>
  </si>
  <si>
    <t>項</t>
    <rPh sb="0" eb="1">
      <t>コウ</t>
    </rPh>
    <phoneticPr fontId="5"/>
  </si>
  <si>
    <t>調　定　額</t>
    <rPh sb="0" eb="1">
      <t>チョウ</t>
    </rPh>
    <rPh sb="2" eb="3">
      <t>テイ</t>
    </rPh>
    <rPh sb="4" eb="5">
      <t>ガク</t>
    </rPh>
    <phoneticPr fontId="5"/>
  </si>
  <si>
    <t>収入済額</t>
    <rPh sb="0" eb="2">
      <t>シュウニュウ</t>
    </rPh>
    <rPh sb="2" eb="3">
      <t>スミ</t>
    </rPh>
    <rPh sb="3" eb="4">
      <t>ガク</t>
    </rPh>
    <phoneticPr fontId="5"/>
  </si>
  <si>
    <t>令　和　元　年　度</t>
    <rPh sb="0" eb="1">
      <t>レイ</t>
    </rPh>
    <rPh sb="2" eb="3">
      <t>ワ</t>
    </rPh>
    <rPh sb="4" eb="5">
      <t>ガン</t>
    </rPh>
    <rPh sb="6" eb="7">
      <t>トシ</t>
    </rPh>
    <rPh sb="8" eb="9">
      <t>タビ</t>
    </rPh>
    <phoneticPr fontId="5"/>
  </si>
  <si>
    <t>１５　建設・住居・水道</t>
    <rPh sb="3" eb="5">
      <t>ケンセツ</t>
    </rPh>
    <rPh sb="6" eb="8">
      <t>ジュウキョ</t>
    </rPh>
    <rPh sb="9" eb="11">
      <t>スイドウ</t>
    </rPh>
    <phoneticPr fontId="5"/>
  </si>
  <si>
    <t>１２７　建築確認申請件数の推移</t>
    <rPh sb="4" eb="6">
      <t>ケンチク</t>
    </rPh>
    <rPh sb="6" eb="8">
      <t>カクニン</t>
    </rPh>
    <rPh sb="8" eb="10">
      <t>シンセイ</t>
    </rPh>
    <rPh sb="10" eb="12">
      <t>ケンスウ</t>
    </rPh>
    <rPh sb="13" eb="15">
      <t>スイイ</t>
    </rPh>
    <phoneticPr fontId="5"/>
  </si>
  <si>
    <t>年　　　度</t>
    <rPh sb="0" eb="1">
      <t>トシ</t>
    </rPh>
    <rPh sb="4" eb="5">
      <t>タビ</t>
    </rPh>
    <phoneticPr fontId="5"/>
  </si>
  <si>
    <t>住　　宅</t>
    <rPh sb="0" eb="1">
      <t>ジュウ</t>
    </rPh>
    <rPh sb="3" eb="4">
      <t>タク</t>
    </rPh>
    <phoneticPr fontId="5"/>
  </si>
  <si>
    <t>共同住宅</t>
    <rPh sb="0" eb="2">
      <t>キョウドウ</t>
    </rPh>
    <rPh sb="2" eb="4">
      <t>ジュウタク</t>
    </rPh>
    <phoneticPr fontId="5"/>
  </si>
  <si>
    <t>事務所・店舗</t>
    <rPh sb="0" eb="2">
      <t>ジム</t>
    </rPh>
    <rPh sb="2" eb="3">
      <t>ショ</t>
    </rPh>
    <rPh sb="4" eb="6">
      <t>テンポ</t>
    </rPh>
    <phoneticPr fontId="5"/>
  </si>
  <si>
    <t>平成２４年</t>
    <rPh sb="0" eb="2">
      <t>ヘイセイ</t>
    </rPh>
    <rPh sb="4" eb="5">
      <t>ネン</t>
    </rPh>
    <phoneticPr fontId="5"/>
  </si>
  <si>
    <t>２５年</t>
    <rPh sb="2" eb="3">
      <t>ネン</t>
    </rPh>
    <phoneticPr fontId="5"/>
  </si>
  <si>
    <t>２７年</t>
    <rPh sb="2" eb="3">
      <t>ネン</t>
    </rPh>
    <phoneticPr fontId="5"/>
  </si>
  <si>
    <t>２９年</t>
    <rPh sb="2" eb="3">
      <t>ネン</t>
    </rPh>
    <phoneticPr fontId="5"/>
  </si>
  <si>
    <t>３０年</t>
    <rPh sb="2" eb="3">
      <t>ネン</t>
    </rPh>
    <phoneticPr fontId="5"/>
  </si>
  <si>
    <t>令和元年</t>
    <rPh sb="0" eb="1">
      <t>レイ</t>
    </rPh>
    <rPh sb="1" eb="2">
      <t>ワ</t>
    </rPh>
    <rPh sb="2" eb="3">
      <t>ガン</t>
    </rPh>
    <rPh sb="3" eb="4">
      <t>ネン</t>
    </rPh>
    <phoneticPr fontId="5"/>
  </si>
  <si>
    <t>２年</t>
    <rPh sb="1" eb="2">
      <t>ネン</t>
    </rPh>
    <phoneticPr fontId="5"/>
  </si>
  <si>
    <t>１２３　団地別市営住宅数及び入居者数</t>
    <rPh sb="4" eb="6">
      <t>ダンチ</t>
    </rPh>
    <rPh sb="6" eb="7">
      <t>ベツ</t>
    </rPh>
    <rPh sb="7" eb="9">
      <t>シエイ</t>
    </rPh>
    <rPh sb="9" eb="11">
      <t>ジュウタク</t>
    </rPh>
    <rPh sb="11" eb="12">
      <t>スウ</t>
    </rPh>
    <rPh sb="12" eb="13">
      <t>オヨ</t>
    </rPh>
    <rPh sb="14" eb="17">
      <t>ニュウキョシャ</t>
    </rPh>
    <rPh sb="17" eb="18">
      <t>スウ</t>
    </rPh>
    <phoneticPr fontId="5"/>
  </si>
  <si>
    <t>団　　　地　　　名</t>
    <rPh sb="0" eb="1">
      <t>ダン</t>
    </rPh>
    <rPh sb="4" eb="5">
      <t>チ</t>
    </rPh>
    <rPh sb="8" eb="9">
      <t>メイ</t>
    </rPh>
    <phoneticPr fontId="5"/>
  </si>
  <si>
    <t>戸　　　　数</t>
    <rPh sb="0" eb="1">
      <t>ト</t>
    </rPh>
    <rPh sb="5" eb="6">
      <t>カズ</t>
    </rPh>
    <phoneticPr fontId="5"/>
  </si>
  <si>
    <t>入　居　者　数</t>
    <rPh sb="0" eb="1">
      <t>イ</t>
    </rPh>
    <rPh sb="2" eb="3">
      <t>キョ</t>
    </rPh>
    <rPh sb="4" eb="5">
      <t>モノ</t>
    </rPh>
    <rPh sb="6" eb="7">
      <t>スウ</t>
    </rPh>
    <phoneticPr fontId="5"/>
  </si>
  <si>
    <t>戸</t>
    <rPh sb="0" eb="1">
      <t>コ</t>
    </rPh>
    <phoneticPr fontId="5"/>
  </si>
  <si>
    <t>富士見</t>
    <rPh sb="0" eb="3">
      <t>フジミ</t>
    </rPh>
    <phoneticPr fontId="5"/>
  </si>
  <si>
    <t>浅間（北）</t>
    <rPh sb="0" eb="2">
      <t>アサマ</t>
    </rPh>
    <rPh sb="3" eb="4">
      <t>キタ</t>
    </rPh>
    <phoneticPr fontId="5"/>
  </si>
  <si>
    <t>向原</t>
    <rPh sb="0" eb="2">
      <t>ムコウハラ</t>
    </rPh>
    <phoneticPr fontId="5"/>
  </si>
  <si>
    <t>新田</t>
    <rPh sb="0" eb="2">
      <t>シンデン</t>
    </rPh>
    <phoneticPr fontId="5"/>
  </si>
  <si>
    <t>資料：建築課</t>
    <rPh sb="0" eb="2">
      <t>シリョウ</t>
    </rPh>
    <rPh sb="3" eb="5">
      <t>ケンチク</t>
    </rPh>
    <rPh sb="5" eb="6">
      <t>カ</t>
    </rPh>
    <phoneticPr fontId="5"/>
  </si>
  <si>
    <t>１２４　公共下水道状況</t>
    <rPh sb="4" eb="6">
      <t>コウキョウ</t>
    </rPh>
    <rPh sb="6" eb="9">
      <t>ゲスイドウ</t>
    </rPh>
    <rPh sb="9" eb="11">
      <t>ジョウキョウ</t>
    </rPh>
    <phoneticPr fontId="5"/>
  </si>
  <si>
    <t>行政人口</t>
    <rPh sb="0" eb="2">
      <t>ギョウセイ</t>
    </rPh>
    <rPh sb="2" eb="4">
      <t>ジンコウ</t>
    </rPh>
    <phoneticPr fontId="5"/>
  </si>
  <si>
    <t>処理区域面積</t>
    <rPh sb="0" eb="2">
      <t>ショリ</t>
    </rPh>
    <rPh sb="2" eb="4">
      <t>クイキ</t>
    </rPh>
    <rPh sb="4" eb="6">
      <t>メンセキ</t>
    </rPh>
    <phoneticPr fontId="5"/>
  </si>
  <si>
    <t>管きょ総延長</t>
    <rPh sb="0" eb="1">
      <t>カン</t>
    </rPh>
    <rPh sb="3" eb="6">
      <t>ソウエンチョウ</t>
    </rPh>
    <phoneticPr fontId="5"/>
  </si>
  <si>
    <t>普　及　率</t>
    <rPh sb="0" eb="1">
      <t>アマネ</t>
    </rPh>
    <rPh sb="2" eb="3">
      <t>オヨ</t>
    </rPh>
    <rPh sb="4" eb="5">
      <t>リツ</t>
    </rPh>
    <phoneticPr fontId="5"/>
  </si>
  <si>
    <t>　　　　　　　　　人</t>
    <rPh sb="9" eb="10">
      <t>ニン</t>
    </rPh>
    <phoneticPr fontId="5"/>
  </si>
  <si>
    <t>m</t>
    <phoneticPr fontId="5"/>
  </si>
  <si>
    <t>※原市場特定環境保全公共下水道分を含む。</t>
    <rPh sb="1" eb="4">
      <t>ハライチバ</t>
    </rPh>
    <rPh sb="4" eb="6">
      <t>トクテイ</t>
    </rPh>
    <rPh sb="6" eb="8">
      <t>カンキョウ</t>
    </rPh>
    <rPh sb="8" eb="10">
      <t>ホゼン</t>
    </rPh>
    <rPh sb="10" eb="12">
      <t>コウキョウ</t>
    </rPh>
    <rPh sb="12" eb="15">
      <t>ゲスイドウ</t>
    </rPh>
    <rPh sb="15" eb="16">
      <t>ブン</t>
    </rPh>
    <rPh sb="17" eb="18">
      <t>フク</t>
    </rPh>
    <phoneticPr fontId="5"/>
  </si>
  <si>
    <t>資料：下水道課</t>
    <rPh sb="0" eb="2">
      <t>シリョウ</t>
    </rPh>
    <rPh sb="3" eb="6">
      <t>ゲスイドウ</t>
    </rPh>
    <rPh sb="6" eb="7">
      <t>カ</t>
    </rPh>
    <phoneticPr fontId="5"/>
  </si>
  <si>
    <t>※行政人口は、各年度3月末の住民基本台帳人口である。</t>
  </si>
  <si>
    <t>１２５　道路状況</t>
    <rPh sb="4" eb="6">
      <t>ドウロ</t>
    </rPh>
    <rPh sb="6" eb="8">
      <t>ジョウキョウ</t>
    </rPh>
    <phoneticPr fontId="5"/>
  </si>
  <si>
    <t>路　線　数</t>
    <rPh sb="0" eb="1">
      <t>ミチ</t>
    </rPh>
    <rPh sb="2" eb="3">
      <t>セン</t>
    </rPh>
    <rPh sb="4" eb="5">
      <t>スウ</t>
    </rPh>
    <phoneticPr fontId="5"/>
  </si>
  <si>
    <t>実　延　長</t>
    <rPh sb="0" eb="1">
      <t>ジツ</t>
    </rPh>
    <rPh sb="2" eb="3">
      <t>エン</t>
    </rPh>
    <rPh sb="4" eb="5">
      <t>チョウ</t>
    </rPh>
    <phoneticPr fontId="5"/>
  </si>
  <si>
    <t>内　　　訳</t>
    <rPh sb="0" eb="1">
      <t>ウチ</t>
    </rPh>
    <rPh sb="4" eb="5">
      <t>ヤク</t>
    </rPh>
    <phoneticPr fontId="5"/>
  </si>
  <si>
    <t>舗　装　道</t>
    <rPh sb="0" eb="1">
      <t>ミセ</t>
    </rPh>
    <rPh sb="2" eb="3">
      <t>ソウ</t>
    </rPh>
    <rPh sb="4" eb="5">
      <t>ドウ</t>
    </rPh>
    <phoneticPr fontId="5"/>
  </si>
  <si>
    <t>砂　利　道</t>
    <rPh sb="0" eb="1">
      <t>スナ</t>
    </rPh>
    <rPh sb="2" eb="3">
      <t>リ</t>
    </rPh>
    <rPh sb="4" eb="5">
      <t>ドウ</t>
    </rPh>
    <phoneticPr fontId="5"/>
  </si>
  <si>
    <t>路線</t>
    <rPh sb="0" eb="2">
      <t>ロセン</t>
    </rPh>
    <phoneticPr fontId="5"/>
  </si>
  <si>
    <t>市　　　道</t>
    <rPh sb="0" eb="1">
      <t>シ</t>
    </rPh>
    <rPh sb="4" eb="5">
      <t>ミチ</t>
    </rPh>
    <phoneticPr fontId="5"/>
  </si>
  <si>
    <t>県　　　道</t>
    <rPh sb="0" eb="1">
      <t>ケン</t>
    </rPh>
    <rPh sb="4" eb="5">
      <t>ミチ</t>
    </rPh>
    <phoneticPr fontId="5"/>
  </si>
  <si>
    <t>国　　　道</t>
    <rPh sb="0" eb="1">
      <t>クニ</t>
    </rPh>
    <rPh sb="4" eb="5">
      <t>ミチ</t>
    </rPh>
    <phoneticPr fontId="5"/>
  </si>
  <si>
    <t>※県道・国道については、令和２年４月１日現在のものである。</t>
    <rPh sb="1" eb="3">
      <t>ケンドウ</t>
    </rPh>
    <rPh sb="4" eb="6">
      <t>コクドウ</t>
    </rPh>
    <rPh sb="12" eb="14">
      <t>レ</t>
    </rPh>
    <rPh sb="15" eb="16">
      <t>ネン</t>
    </rPh>
    <rPh sb="16" eb="17">
      <t>ヘイネン</t>
    </rPh>
    <rPh sb="17" eb="18">
      <t>ガツ</t>
    </rPh>
    <rPh sb="19" eb="20">
      <t>ニチ</t>
    </rPh>
    <rPh sb="20" eb="22">
      <t>ゲンザイ</t>
    </rPh>
    <phoneticPr fontId="5"/>
  </si>
  <si>
    <t>資料：道路公園課・飯能県土整備事務所</t>
    <rPh sb="0" eb="2">
      <t>シリョウ</t>
    </rPh>
    <rPh sb="3" eb="5">
      <t>ドウロ</t>
    </rPh>
    <rPh sb="5" eb="7">
      <t>コウエン</t>
    </rPh>
    <rPh sb="7" eb="8">
      <t>カ</t>
    </rPh>
    <rPh sb="9" eb="11">
      <t>ハンノウ</t>
    </rPh>
    <rPh sb="11" eb="12">
      <t>ケン</t>
    </rPh>
    <rPh sb="12" eb="13">
      <t>ド</t>
    </rPh>
    <rPh sb="13" eb="15">
      <t>セイビ</t>
    </rPh>
    <rPh sb="15" eb="17">
      <t>ジム</t>
    </rPh>
    <rPh sb="17" eb="18">
      <t>ショ</t>
    </rPh>
    <phoneticPr fontId="5"/>
  </si>
  <si>
    <t>１２６　上水道給水状況</t>
    <rPh sb="4" eb="7">
      <t>ジョウスイドウ</t>
    </rPh>
    <rPh sb="7" eb="9">
      <t>キュウスイ</t>
    </rPh>
    <rPh sb="9" eb="11">
      <t>ジョウキョウ</t>
    </rPh>
    <phoneticPr fontId="5"/>
  </si>
  <si>
    <t>戸　数</t>
    <rPh sb="0" eb="1">
      <t>ト</t>
    </rPh>
    <rPh sb="2" eb="3">
      <t>カズ</t>
    </rPh>
    <phoneticPr fontId="5"/>
  </si>
  <si>
    <t>給水人口</t>
    <rPh sb="0" eb="2">
      <t>キュウスイ</t>
    </rPh>
    <rPh sb="2" eb="4">
      <t>ジンコウ</t>
    </rPh>
    <phoneticPr fontId="5"/>
  </si>
  <si>
    <t>給水量</t>
    <rPh sb="0" eb="2">
      <t>キュウスイ</t>
    </rPh>
    <rPh sb="2" eb="3">
      <t>リョウ</t>
    </rPh>
    <phoneticPr fontId="5"/>
  </si>
  <si>
    <t>１日当たり　　　給水量</t>
    <rPh sb="1" eb="2">
      <t>ニチ</t>
    </rPh>
    <rPh sb="2" eb="3">
      <t>ア</t>
    </rPh>
    <rPh sb="8" eb="10">
      <t>キュウスイ</t>
    </rPh>
    <rPh sb="10" eb="11">
      <t>リョウ</t>
    </rPh>
    <phoneticPr fontId="5"/>
  </si>
  <si>
    <t>配水量</t>
    <rPh sb="0" eb="2">
      <t>ハイスイ</t>
    </rPh>
    <rPh sb="2" eb="3">
      <t>リョウ</t>
    </rPh>
    <phoneticPr fontId="5"/>
  </si>
  <si>
    <t>配水管延長</t>
    <rPh sb="0" eb="3">
      <t>ハイスイカン</t>
    </rPh>
    <rPh sb="3" eb="5">
      <t>エンチョウ</t>
    </rPh>
    <phoneticPr fontId="5"/>
  </si>
  <si>
    <r>
      <t>千 ｍ</t>
    </r>
    <r>
      <rPr>
        <vertAlign val="superscript"/>
        <sz val="10"/>
        <rFont val="ＭＳ ゴシック"/>
        <family val="3"/>
        <charset val="128"/>
      </rPr>
      <t>3</t>
    </r>
    <rPh sb="0" eb="1">
      <t>セン</t>
    </rPh>
    <phoneticPr fontId="5"/>
  </si>
  <si>
    <r>
      <t xml:space="preserve"> ｍ</t>
    </r>
    <r>
      <rPr>
        <vertAlign val="superscript"/>
        <sz val="10"/>
        <rFont val="ＭＳ ゴシック"/>
        <family val="3"/>
        <charset val="128"/>
      </rPr>
      <t>3</t>
    </r>
    <phoneticPr fontId="5"/>
  </si>
  <si>
    <t>km</t>
    <phoneticPr fontId="5"/>
  </si>
  <si>
    <t>資料：水道業務課</t>
    <rPh sb="0" eb="2">
      <t>シリョウ</t>
    </rPh>
    <rPh sb="3" eb="5">
      <t>スイドウ</t>
    </rPh>
    <rPh sb="5" eb="7">
      <t>ギョウム</t>
    </rPh>
    <rPh sb="7" eb="8">
      <t>カ</t>
    </rPh>
    <phoneticPr fontId="5"/>
  </si>
  <si>
    <t>１２８　住居の種類・住宅の所有の関係別世帯数、</t>
    <rPh sb="4" eb="6">
      <t>ジュウキョ</t>
    </rPh>
    <rPh sb="7" eb="9">
      <t>シュルイ</t>
    </rPh>
    <rPh sb="10" eb="12">
      <t>ジュウタク</t>
    </rPh>
    <rPh sb="13" eb="15">
      <t>ショユウ</t>
    </rPh>
    <rPh sb="16" eb="18">
      <t>カンケイ</t>
    </rPh>
    <rPh sb="18" eb="19">
      <t>ベツ</t>
    </rPh>
    <rPh sb="19" eb="22">
      <t>セタイスウ</t>
    </rPh>
    <phoneticPr fontId="5"/>
  </si>
  <si>
    <t>世帯人員及び1世帯当たり人員</t>
  </si>
  <si>
    <t>区　　　　　　分</t>
    <rPh sb="0" eb="1">
      <t>ク</t>
    </rPh>
    <rPh sb="7" eb="8">
      <t>ブン</t>
    </rPh>
    <phoneticPr fontId="5"/>
  </si>
  <si>
    <t>１世帯当たり
人　　　　  員</t>
    <rPh sb="1" eb="3">
      <t>セタイ</t>
    </rPh>
    <rPh sb="3" eb="4">
      <t>ア</t>
    </rPh>
    <rPh sb="7" eb="8">
      <t>ヒト</t>
    </rPh>
    <rPh sb="14" eb="15">
      <t>イン</t>
    </rPh>
    <phoneticPr fontId="5"/>
  </si>
  <si>
    <t>一般世帯</t>
    <rPh sb="0" eb="1">
      <t>１</t>
    </rPh>
    <rPh sb="1" eb="2">
      <t>バン</t>
    </rPh>
    <rPh sb="2" eb="3">
      <t>ヨ</t>
    </rPh>
    <rPh sb="3" eb="4">
      <t>オビ</t>
    </rPh>
    <phoneticPr fontId="5"/>
  </si>
  <si>
    <t>住宅に住む一般世帯</t>
    <rPh sb="0" eb="1">
      <t>ジュウ</t>
    </rPh>
    <rPh sb="1" eb="2">
      <t>タク</t>
    </rPh>
    <rPh sb="3" eb="4">
      <t>ス</t>
    </rPh>
    <rPh sb="5" eb="7">
      <t>イッパン</t>
    </rPh>
    <rPh sb="7" eb="9">
      <t>セタイ</t>
    </rPh>
    <phoneticPr fontId="5"/>
  </si>
  <si>
    <t>主世帯</t>
    <rPh sb="0" eb="1">
      <t>シュ</t>
    </rPh>
    <rPh sb="1" eb="2">
      <t>ヨ</t>
    </rPh>
    <rPh sb="2" eb="3">
      <t>オビ</t>
    </rPh>
    <phoneticPr fontId="5"/>
  </si>
  <si>
    <t>公営・都市再生機構・公社の借家</t>
    <rPh sb="0" eb="2">
      <t>コウエイ</t>
    </rPh>
    <rPh sb="3" eb="5">
      <t>トシ</t>
    </rPh>
    <rPh sb="5" eb="7">
      <t>サイセイ</t>
    </rPh>
    <rPh sb="7" eb="9">
      <t>キコウ</t>
    </rPh>
    <rPh sb="10" eb="12">
      <t>コウシャ</t>
    </rPh>
    <rPh sb="13" eb="15">
      <t>シャクヤ</t>
    </rPh>
    <phoneticPr fontId="5"/>
  </si>
  <si>
    <t>民営の借家</t>
    <rPh sb="0" eb="2">
      <t>ミンエイ</t>
    </rPh>
    <rPh sb="3" eb="5">
      <t>シャクヤ</t>
    </rPh>
    <phoneticPr fontId="5"/>
  </si>
  <si>
    <t>給与住宅</t>
    <rPh sb="0" eb="2">
      <t>キュウヨ</t>
    </rPh>
    <rPh sb="2" eb="4">
      <t>ジュウタク</t>
    </rPh>
    <phoneticPr fontId="5"/>
  </si>
  <si>
    <t>間借り</t>
    <rPh sb="0" eb="1">
      <t>アイダ</t>
    </rPh>
    <rPh sb="1" eb="2">
      <t>シャク</t>
    </rPh>
    <phoneticPr fontId="5"/>
  </si>
  <si>
    <t>住宅以外に住む一般世帯</t>
    <rPh sb="0" eb="2">
      <t>ジュウタク</t>
    </rPh>
    <rPh sb="2" eb="4">
      <t>イガイ</t>
    </rPh>
    <rPh sb="5" eb="6">
      <t>ス</t>
    </rPh>
    <rPh sb="7" eb="9">
      <t>イッパン</t>
    </rPh>
    <rPh sb="9" eb="11">
      <t>セタイ</t>
    </rPh>
    <phoneticPr fontId="5"/>
  </si>
  <si>
    <t>※主世帯とは、間借りの世帯を除き、一般世帯とは、学生寮・病院等の施設の世帯を除く。</t>
    <phoneticPr fontId="5"/>
  </si>
  <si>
    <t>※住宅以外とは、寄宿舎・寮など生計を共にしない単身者の集まりを居住させる建物や、病</t>
  </si>
  <si>
    <t xml:space="preserve">  院・学校・旅館・会社・工場・事務所等の居住用でない建物である。</t>
    <rPh sb="2" eb="3">
      <t>イン</t>
    </rPh>
    <phoneticPr fontId="5"/>
  </si>
  <si>
    <t>主世帯数</t>
    <rPh sb="0" eb="1">
      <t>シュ</t>
    </rPh>
    <rPh sb="1" eb="3">
      <t>セタイ</t>
    </rPh>
    <rPh sb="3" eb="4">
      <t>スウ</t>
    </rPh>
    <phoneticPr fontId="5"/>
  </si>
  <si>
    <t>主世帯人員</t>
    <rPh sb="0" eb="1">
      <t>シュ</t>
    </rPh>
    <rPh sb="1" eb="3">
      <t>セタイ</t>
    </rPh>
    <rPh sb="3" eb="5">
      <t>ジンイン</t>
    </rPh>
    <phoneticPr fontId="5"/>
  </si>
  <si>
    <t>６５歳以上世帯人員</t>
    <rPh sb="2" eb="5">
      <t>サイイジョウ</t>
    </rPh>
    <rPh sb="5" eb="7">
      <t>セタイ</t>
    </rPh>
    <rPh sb="7" eb="9">
      <t>ジンイン</t>
    </rPh>
    <phoneticPr fontId="5"/>
  </si>
  <si>
    <t>１世帯当たり人員</t>
    <rPh sb="1" eb="2">
      <t>ヨ</t>
    </rPh>
    <rPh sb="2" eb="3">
      <t>オビ</t>
    </rPh>
    <rPh sb="3" eb="4">
      <t>ア</t>
    </rPh>
    <rPh sb="6" eb="8">
      <t>ジンイン</t>
    </rPh>
    <phoneticPr fontId="5"/>
  </si>
  <si>
    <t>一戸建</t>
    <rPh sb="0" eb="2">
      <t>1コ</t>
    </rPh>
    <rPh sb="2" eb="3">
      <t>タ</t>
    </rPh>
    <phoneticPr fontId="5"/>
  </si>
  <si>
    <t>長屋建</t>
    <rPh sb="0" eb="2">
      <t>ナガヤ</t>
    </rPh>
    <rPh sb="2" eb="3">
      <t>タ</t>
    </rPh>
    <phoneticPr fontId="5"/>
  </si>
  <si>
    <t>建　物　全　体　の　階　数</t>
    <rPh sb="0" eb="1">
      <t>ダテ</t>
    </rPh>
    <rPh sb="2" eb="3">
      <t>モノ</t>
    </rPh>
    <rPh sb="4" eb="5">
      <t>ゼン</t>
    </rPh>
    <rPh sb="6" eb="7">
      <t>カラダ</t>
    </rPh>
    <rPh sb="10" eb="11">
      <t>カイ</t>
    </rPh>
    <rPh sb="12" eb="13">
      <t>カズ</t>
    </rPh>
    <phoneticPr fontId="5"/>
  </si>
  <si>
    <t>１・２階建</t>
    <rPh sb="3" eb="4">
      <t>カイ</t>
    </rPh>
    <rPh sb="4" eb="5">
      <t>タ</t>
    </rPh>
    <phoneticPr fontId="5"/>
  </si>
  <si>
    <t>３～５階建</t>
    <rPh sb="3" eb="4">
      <t>カイ</t>
    </rPh>
    <rPh sb="4" eb="5">
      <t>タ</t>
    </rPh>
    <phoneticPr fontId="5"/>
  </si>
  <si>
    <t>６階建以上</t>
    <rPh sb="1" eb="2">
      <t>カイ</t>
    </rPh>
    <rPh sb="2" eb="3">
      <t>タ</t>
    </rPh>
    <rPh sb="3" eb="5">
      <t>イジョウ</t>
    </rPh>
    <phoneticPr fontId="5"/>
  </si>
  <si>
    <t>※その他とは、工場や事務所等の一部に住宅がある場合である。</t>
    <rPh sb="3" eb="4">
      <t>タ</t>
    </rPh>
    <rPh sb="7" eb="9">
      <t>コウジョウ</t>
    </rPh>
    <rPh sb="10" eb="12">
      <t>ジム</t>
    </rPh>
    <rPh sb="12" eb="13">
      <t>ショ</t>
    </rPh>
    <rPh sb="13" eb="14">
      <t>トウ</t>
    </rPh>
    <rPh sb="15" eb="16">
      <t>1</t>
    </rPh>
    <rPh sb="16" eb="17">
      <t>ブ</t>
    </rPh>
    <rPh sb="18" eb="20">
      <t>ジュウタク</t>
    </rPh>
    <rPh sb="23" eb="25">
      <t>バアイ</t>
    </rPh>
    <phoneticPr fontId="5"/>
  </si>
  <si>
    <t>１３０　延べ面積・住宅の所有の関係別</t>
    <rPh sb="4" eb="5">
      <t>ノ</t>
    </rPh>
    <rPh sb="6" eb="8">
      <t>メンセキ</t>
    </rPh>
    <rPh sb="9" eb="11">
      <t>ジュウタク</t>
    </rPh>
    <rPh sb="12" eb="14">
      <t>ショユウ</t>
    </rPh>
    <rPh sb="15" eb="17">
      <t>カンケイ</t>
    </rPh>
    <rPh sb="17" eb="18">
      <t>ベツ</t>
    </rPh>
    <phoneticPr fontId="5"/>
  </si>
  <si>
    <t>６５歳以上親族のいる一般世帯数</t>
  </si>
  <si>
    <t>平成２２年１０月１日現在（単位：世帯）</t>
    <rPh sb="0" eb="2">
      <t>ヘイセイ</t>
    </rPh>
    <rPh sb="4" eb="5">
      <t>ネン</t>
    </rPh>
    <rPh sb="7" eb="8">
      <t>ガツ</t>
    </rPh>
    <rPh sb="9" eb="10">
      <t>ニチ</t>
    </rPh>
    <rPh sb="10" eb="12">
      <t>ゲンザイ</t>
    </rPh>
    <rPh sb="13" eb="15">
      <t>タンイ</t>
    </rPh>
    <rPh sb="16" eb="18">
      <t>セタイ</t>
    </rPh>
    <phoneticPr fontId="5"/>
  </si>
  <si>
    <t>延　べ　面　積　　　　　　　　　　（１４区分）</t>
    <rPh sb="0" eb="1">
      <t>ノ</t>
    </rPh>
    <rPh sb="4" eb="5">
      <t>メン</t>
    </rPh>
    <rPh sb="6" eb="7">
      <t>セキ</t>
    </rPh>
    <rPh sb="20" eb="21">
      <t>ク</t>
    </rPh>
    <rPh sb="21" eb="22">
      <t>ブン</t>
    </rPh>
    <phoneticPr fontId="5"/>
  </si>
  <si>
    <t>主　　　　世　　　　帯</t>
    <rPh sb="0" eb="1">
      <t>シュ</t>
    </rPh>
    <rPh sb="5" eb="6">
      <t>ヨ</t>
    </rPh>
    <rPh sb="10" eb="11">
      <t>オビ</t>
    </rPh>
    <phoneticPr fontId="5"/>
  </si>
  <si>
    <t>間　借　り</t>
    <rPh sb="0" eb="1">
      <t>アイダ</t>
    </rPh>
    <rPh sb="2" eb="3">
      <t>シャク</t>
    </rPh>
    <phoneticPr fontId="5"/>
  </si>
  <si>
    <t>公営・公団・公社の借家</t>
    <rPh sb="0" eb="2">
      <t>コウエイ</t>
    </rPh>
    <rPh sb="3" eb="5">
      <t>コウダン</t>
    </rPh>
    <rPh sb="6" eb="8">
      <t>コウシャ</t>
    </rPh>
    <rPh sb="9" eb="11">
      <t>シャクヤ</t>
    </rPh>
    <phoneticPr fontId="5"/>
  </si>
  <si>
    <t>～</t>
    <phoneticPr fontId="5"/>
  </si>
  <si>
    <t>以上</t>
    <rPh sb="0" eb="2">
      <t>イジョウ</t>
    </rPh>
    <phoneticPr fontId="5"/>
  </si>
  <si>
    <t>資料：平成２２年国勢調査</t>
    <rPh sb="3" eb="5">
      <t>ヘイセイ</t>
    </rPh>
    <rPh sb="7" eb="8">
      <t>ネン</t>
    </rPh>
    <phoneticPr fontId="5"/>
  </si>
  <si>
    <t>　平成２２年国勢調査の結果を掲載している。</t>
    <phoneticPr fontId="5"/>
  </si>
  <si>
    <t>１３１　居住世帯の有無別住宅並びに世帯の種類別</t>
    <phoneticPr fontId="5"/>
  </si>
  <si>
    <t>世帯数及び世帯人員</t>
  </si>
  <si>
    <t>平成３０年１０月１日現在</t>
    <rPh sb="0" eb="2">
      <t>ヘイセイ</t>
    </rPh>
    <rPh sb="4" eb="5">
      <t>ネン</t>
    </rPh>
    <rPh sb="7" eb="8">
      <t>ガツ</t>
    </rPh>
    <rPh sb="9" eb="10">
      <t>ニチ</t>
    </rPh>
    <rPh sb="10" eb="12">
      <t>ゲンザイ</t>
    </rPh>
    <phoneticPr fontId="5"/>
  </si>
  <si>
    <t>住　宅　の　区　分</t>
    <rPh sb="0" eb="1">
      <t>ジュウ</t>
    </rPh>
    <rPh sb="2" eb="3">
      <t>タク</t>
    </rPh>
    <rPh sb="6" eb="7">
      <t>ク</t>
    </rPh>
    <rPh sb="8" eb="9">
      <t>ブン</t>
    </rPh>
    <phoneticPr fontId="5"/>
  </si>
  <si>
    <t>世　帯　の　種　類</t>
    <rPh sb="0" eb="1">
      <t>ヨ</t>
    </rPh>
    <rPh sb="2" eb="3">
      <t>オビ</t>
    </rPh>
    <rPh sb="6" eb="7">
      <t>タネ</t>
    </rPh>
    <rPh sb="8" eb="9">
      <t>タグイ</t>
    </rPh>
    <phoneticPr fontId="5"/>
  </si>
  <si>
    <t>世 帯 数</t>
    <rPh sb="0" eb="1">
      <t>ヨ</t>
    </rPh>
    <rPh sb="2" eb="3">
      <t>オビ</t>
    </rPh>
    <rPh sb="4" eb="5">
      <t>カズ</t>
    </rPh>
    <phoneticPr fontId="5"/>
  </si>
  <si>
    <t>　　　　　　　　　　　　　　　　　戸</t>
    <rPh sb="17" eb="18">
      <t>コ</t>
    </rPh>
    <phoneticPr fontId="5"/>
  </si>
  <si>
    <t>住宅の総数</t>
    <rPh sb="0" eb="1">
      <t>ジュウ</t>
    </rPh>
    <rPh sb="1" eb="2">
      <t>タク</t>
    </rPh>
    <rPh sb="3" eb="4">
      <t>フサ</t>
    </rPh>
    <rPh sb="4" eb="5">
      <t>カズ</t>
    </rPh>
    <phoneticPr fontId="5"/>
  </si>
  <si>
    <t>世帯の総数</t>
    <rPh sb="0" eb="2">
      <t>セタイ</t>
    </rPh>
    <rPh sb="3" eb="5">
      <t>ソウスウ</t>
    </rPh>
    <phoneticPr fontId="5"/>
  </si>
  <si>
    <t>居住世帯ありの総数</t>
    <rPh sb="0" eb="2">
      <t>キョジュウ</t>
    </rPh>
    <rPh sb="2" eb="4">
      <t>セタイ</t>
    </rPh>
    <rPh sb="7" eb="9">
      <t>ソウスウ</t>
    </rPh>
    <phoneticPr fontId="5"/>
  </si>
  <si>
    <t>1人世帯の総数</t>
    <rPh sb="1" eb="2">
      <t>ニン</t>
    </rPh>
    <rPh sb="2" eb="3">
      <t>ヨ</t>
    </rPh>
    <rPh sb="3" eb="4">
      <t>オビ</t>
    </rPh>
    <rPh sb="5" eb="6">
      <t>フサ</t>
    </rPh>
    <rPh sb="6" eb="7">
      <t>カズ</t>
    </rPh>
    <phoneticPr fontId="5"/>
  </si>
  <si>
    <t>同居世帯なし</t>
    <rPh sb="0" eb="2">
      <t>ドウキョ</t>
    </rPh>
    <rPh sb="2" eb="4">
      <t>セタイ</t>
    </rPh>
    <phoneticPr fontId="5"/>
  </si>
  <si>
    <t>専用住宅</t>
    <rPh sb="0" eb="2">
      <t>センヨウ</t>
    </rPh>
    <rPh sb="2" eb="4">
      <t>ジュウタク</t>
    </rPh>
    <phoneticPr fontId="5"/>
  </si>
  <si>
    <t>同居世帯あり</t>
    <rPh sb="0" eb="2">
      <t>ドウキョ</t>
    </rPh>
    <rPh sb="2" eb="4">
      <t>セタイ</t>
    </rPh>
    <phoneticPr fontId="5"/>
  </si>
  <si>
    <t>店舗その他の併用住宅</t>
    <rPh sb="0" eb="2">
      <t>テンポ</t>
    </rPh>
    <rPh sb="4" eb="5">
      <t>タ</t>
    </rPh>
    <rPh sb="6" eb="8">
      <t>ヘイヨウ</t>
    </rPh>
    <rPh sb="8" eb="10">
      <t>ジュウタク</t>
    </rPh>
    <phoneticPr fontId="5"/>
  </si>
  <si>
    <t>居住世帯なしの総数</t>
    <rPh sb="0" eb="2">
      <t>キョジュウ</t>
    </rPh>
    <rPh sb="2" eb="4">
      <t>セタイ</t>
    </rPh>
    <rPh sb="7" eb="9">
      <t>ソウスウ</t>
    </rPh>
    <phoneticPr fontId="5"/>
  </si>
  <si>
    <t>2人以上の世帯の総数</t>
    <rPh sb="1" eb="2">
      <t>ヒト</t>
    </rPh>
    <rPh sb="2" eb="3">
      <t>イ</t>
    </rPh>
    <rPh sb="3" eb="4">
      <t>ウエ</t>
    </rPh>
    <rPh sb="5" eb="6">
      <t>ヨ</t>
    </rPh>
    <rPh sb="6" eb="7">
      <t>オビ</t>
    </rPh>
    <rPh sb="8" eb="10">
      <t>ソウスウ</t>
    </rPh>
    <phoneticPr fontId="5"/>
  </si>
  <si>
    <t>一時現在者のみ</t>
    <rPh sb="0" eb="2">
      <t>イチジ</t>
    </rPh>
    <rPh sb="2" eb="4">
      <t>ゲンザイ</t>
    </rPh>
    <rPh sb="4" eb="5">
      <t>シャ</t>
    </rPh>
    <phoneticPr fontId="5"/>
  </si>
  <si>
    <t>空き家</t>
    <rPh sb="0" eb="1">
      <t>ア</t>
    </rPh>
    <rPh sb="2" eb="3">
      <t>ヤ</t>
    </rPh>
    <phoneticPr fontId="5"/>
  </si>
  <si>
    <t>建築中</t>
    <rPh sb="0" eb="2">
      <t>ケンチク</t>
    </rPh>
    <rPh sb="2" eb="3">
      <t>チュウ</t>
    </rPh>
    <phoneticPr fontId="5"/>
  </si>
  <si>
    <t>同居世帯の総数</t>
    <rPh sb="0" eb="1">
      <t>ドウ</t>
    </rPh>
    <rPh sb="1" eb="2">
      <t>キョ</t>
    </rPh>
    <rPh sb="2" eb="3">
      <t>ヨ</t>
    </rPh>
    <rPh sb="3" eb="4">
      <t>オビ</t>
    </rPh>
    <rPh sb="5" eb="7">
      <t>ソウスウ</t>
    </rPh>
    <phoneticPr fontId="5"/>
  </si>
  <si>
    <t>住宅以外で人が居住する
建物の総数</t>
    <rPh sb="0" eb="2">
      <t>ジュウタク</t>
    </rPh>
    <rPh sb="2" eb="4">
      <t>イガイ</t>
    </rPh>
    <rPh sb="12" eb="14">
      <t>タテモノ</t>
    </rPh>
    <rPh sb="15" eb="16">
      <t>ソウ</t>
    </rPh>
    <rPh sb="16" eb="17">
      <t>スウ</t>
    </rPh>
    <phoneticPr fontId="5"/>
  </si>
  <si>
    <t>住宅以外の建物に
居住する世帯</t>
    <rPh sb="0" eb="2">
      <t>ジュウタク</t>
    </rPh>
    <rPh sb="2" eb="4">
      <t>イガイ</t>
    </rPh>
    <rPh sb="5" eb="7">
      <t>タテモノ</t>
    </rPh>
    <rPh sb="9" eb="11">
      <t>キョジュウ</t>
    </rPh>
    <rPh sb="13" eb="15">
      <t>セタイ</t>
    </rPh>
    <phoneticPr fontId="5"/>
  </si>
  <si>
    <t>※総数には、「不詳」を含む。</t>
    <rPh sb="1" eb="3">
      <t>ソウスウ</t>
    </rPh>
    <rPh sb="7" eb="9">
      <t>フショウ</t>
    </rPh>
    <rPh sb="11" eb="12">
      <t>フク</t>
    </rPh>
    <phoneticPr fontId="5"/>
  </si>
  <si>
    <t>資料：住宅・土地統計調査</t>
    <rPh sb="0" eb="2">
      <t>シリョウ</t>
    </rPh>
    <rPh sb="3" eb="5">
      <t>ジュウタク</t>
    </rPh>
    <rPh sb="6" eb="8">
      <t>トチ</t>
    </rPh>
    <rPh sb="8" eb="10">
      <t>トウケイ</t>
    </rPh>
    <rPh sb="10" eb="12">
      <t>チョウサ</t>
    </rPh>
    <phoneticPr fontId="5"/>
  </si>
  <si>
    <t>※住宅以外の建物とは、会社の寮･学生寮・下宿屋・宿舎等である。</t>
  </si>
  <si>
    <t>※調査結果は、標本調査による推定値である。</t>
  </si>
  <si>
    <t>１３２　住宅の種類・所有の関係別住宅数、世帯人員、１住宅当たり居住室数、畳数、延べ面積</t>
    <rPh sb="4" eb="6">
      <t>ジュウタク</t>
    </rPh>
    <rPh sb="7" eb="9">
      <t>シュルイ</t>
    </rPh>
    <rPh sb="10" eb="12">
      <t>ショユウ</t>
    </rPh>
    <rPh sb="13" eb="15">
      <t>カンケイ</t>
    </rPh>
    <rPh sb="15" eb="16">
      <t>ベツ</t>
    </rPh>
    <rPh sb="16" eb="18">
      <t>ジュウタク</t>
    </rPh>
    <rPh sb="18" eb="19">
      <t>カズ</t>
    </rPh>
    <rPh sb="20" eb="22">
      <t>セタイ</t>
    </rPh>
    <rPh sb="22" eb="24">
      <t>ジンイン</t>
    </rPh>
    <phoneticPr fontId="5"/>
  </si>
  <si>
    <t>住　宅　数</t>
    <rPh sb="0" eb="1">
      <t>ジュウ</t>
    </rPh>
    <rPh sb="2" eb="3">
      <t>タク</t>
    </rPh>
    <rPh sb="4" eb="5">
      <t>スウ</t>
    </rPh>
    <phoneticPr fontId="5"/>
  </si>
  <si>
    <t>１住宅当たり居住室の畳数</t>
    <rPh sb="1" eb="3">
      <t>ジュウタク</t>
    </rPh>
    <rPh sb="3" eb="4">
      <t>ア</t>
    </rPh>
    <phoneticPr fontId="5"/>
  </si>
  <si>
    <t>１住宅当たり延べ面積</t>
    <rPh sb="1" eb="3">
      <t>ジュウタク</t>
    </rPh>
    <rPh sb="3" eb="4">
      <t>ア</t>
    </rPh>
    <phoneticPr fontId="5"/>
  </si>
  <si>
    <t>室</t>
    <rPh sb="0" eb="1">
      <t>シツ</t>
    </rPh>
    <phoneticPr fontId="5"/>
  </si>
  <si>
    <t>畳</t>
    <rPh sb="0" eb="1">
      <t>ジョウ</t>
    </rPh>
    <phoneticPr fontId="5"/>
  </si>
  <si>
    <t>借家</t>
    <rPh sb="0" eb="2">
      <t>シャクヤ</t>
    </rPh>
    <phoneticPr fontId="5"/>
  </si>
  <si>
    <t>１３３　１か月当たり家賃別借家（専用住宅）数</t>
    <rPh sb="6" eb="7">
      <t>ゲツ</t>
    </rPh>
    <rPh sb="7" eb="8">
      <t>ア</t>
    </rPh>
    <rPh sb="10" eb="12">
      <t>ヤチン</t>
    </rPh>
    <rPh sb="12" eb="13">
      <t>ベツ</t>
    </rPh>
    <rPh sb="13" eb="15">
      <t>シャクヤ</t>
    </rPh>
    <rPh sb="16" eb="18">
      <t>センヨウ</t>
    </rPh>
    <rPh sb="18" eb="20">
      <t>ジュウタク</t>
    </rPh>
    <rPh sb="21" eb="22">
      <t>スウ</t>
    </rPh>
    <phoneticPr fontId="5"/>
  </si>
  <si>
    <t>平成３０年１０月１日現在（単位：戸）</t>
    <rPh sb="0" eb="2">
      <t>ヘイセイ</t>
    </rPh>
    <rPh sb="4" eb="5">
      <t>ネン</t>
    </rPh>
    <rPh sb="7" eb="8">
      <t>ガツ</t>
    </rPh>
    <rPh sb="9" eb="10">
      <t>ニチ</t>
    </rPh>
    <rPh sb="10" eb="12">
      <t>ゲンザイ</t>
    </rPh>
    <rPh sb="13" eb="15">
      <t>タンイ</t>
    </rPh>
    <rPh sb="16" eb="17">
      <t>コ</t>
    </rPh>
    <phoneticPr fontId="5"/>
  </si>
  <si>
    <t>１　　か　　月　　当　　た　　り　　家　　賃　</t>
    <rPh sb="6" eb="7">
      <t>ゲツ</t>
    </rPh>
    <rPh sb="9" eb="10">
      <t>ア</t>
    </rPh>
    <rPh sb="18" eb="19">
      <t>イエ</t>
    </rPh>
    <rPh sb="21" eb="22">
      <t>チン</t>
    </rPh>
    <phoneticPr fontId="5"/>
  </si>
  <si>
    <t>150,000円</t>
    <rPh sb="7" eb="8">
      <t>エン</t>
    </rPh>
    <phoneticPr fontId="5"/>
  </si>
  <si>
    <t>0円</t>
    <rPh sb="1" eb="2">
      <t>エン</t>
    </rPh>
    <phoneticPr fontId="5"/>
  </si>
  <si>
    <t>10,000円</t>
    <rPh sb="6" eb="7">
      <t>エン</t>
    </rPh>
    <phoneticPr fontId="5"/>
  </si>
  <si>
    <t>20,000円</t>
    <rPh sb="6" eb="7">
      <t>エン</t>
    </rPh>
    <phoneticPr fontId="5"/>
  </si>
  <si>
    <t>40,000円</t>
    <rPh sb="6" eb="7">
      <t>エン</t>
    </rPh>
    <phoneticPr fontId="5"/>
  </si>
  <si>
    <t>60,000円</t>
    <rPh sb="6" eb="7">
      <t>エン</t>
    </rPh>
    <phoneticPr fontId="5"/>
  </si>
  <si>
    <t>80,000円</t>
    <rPh sb="6" eb="7">
      <t>エン</t>
    </rPh>
    <phoneticPr fontId="5"/>
  </si>
  <si>
    <t>100,000円</t>
    <rPh sb="7" eb="8">
      <t>エン</t>
    </rPh>
    <phoneticPr fontId="5"/>
  </si>
  <si>
    <t>１３４　住宅の種類・構造・建築の時期別住宅数</t>
    <rPh sb="4" eb="6">
      <t>ジュウタク</t>
    </rPh>
    <rPh sb="7" eb="9">
      <t>シュルイ</t>
    </rPh>
    <rPh sb="10" eb="12">
      <t>コウゾウ</t>
    </rPh>
    <rPh sb="13" eb="15">
      <t>ケンチク</t>
    </rPh>
    <rPh sb="16" eb="18">
      <t>ジキ</t>
    </rPh>
    <rPh sb="18" eb="19">
      <t>ベツ</t>
    </rPh>
    <rPh sb="19" eb="21">
      <t>ジュウタク</t>
    </rPh>
    <rPh sb="21" eb="22">
      <t>スウ</t>
    </rPh>
    <phoneticPr fontId="5"/>
  </si>
  <si>
    <t>建築の時期</t>
    <phoneticPr fontId="37"/>
  </si>
  <si>
    <t>総      数</t>
  </si>
  <si>
    <t xml:space="preserve">住宅の種類 </t>
    <rPh sb="0" eb="2">
      <t>ジュウタク</t>
    </rPh>
    <rPh sb="3" eb="5">
      <t>シュルイ</t>
    </rPh>
    <phoneticPr fontId="37"/>
  </si>
  <si>
    <t xml:space="preserve">構          造     </t>
    <phoneticPr fontId="37"/>
  </si>
  <si>
    <t>専用住宅</t>
    <rPh sb="0" eb="2">
      <t>センヨウ</t>
    </rPh>
    <rPh sb="2" eb="4">
      <t>ジュウタク</t>
    </rPh>
    <phoneticPr fontId="37"/>
  </si>
  <si>
    <t>店　　　舗</t>
    <rPh sb="0" eb="1">
      <t>ミセ</t>
    </rPh>
    <rPh sb="4" eb="5">
      <t>ミセ</t>
    </rPh>
    <phoneticPr fontId="37"/>
  </si>
  <si>
    <t>木造</t>
    <phoneticPr fontId="37"/>
  </si>
  <si>
    <t>防火木造</t>
    <phoneticPr fontId="37"/>
  </si>
  <si>
    <t>鉄骨造</t>
    <rPh sb="0" eb="1">
      <t>テツ</t>
    </rPh>
    <rPh sb="1" eb="2">
      <t>ホネ</t>
    </rPh>
    <rPh sb="2" eb="3">
      <t>ゾウ</t>
    </rPh>
    <phoneticPr fontId="37"/>
  </si>
  <si>
    <t>その他</t>
    <phoneticPr fontId="37"/>
  </si>
  <si>
    <t>その他の</t>
    <rPh sb="2" eb="3">
      <t>タ</t>
    </rPh>
    <phoneticPr fontId="37"/>
  </si>
  <si>
    <t>併用住宅</t>
    <rPh sb="0" eb="2">
      <t>ヘイヨウ</t>
    </rPh>
    <rPh sb="2" eb="4">
      <t>ジュウタク</t>
    </rPh>
    <phoneticPr fontId="37"/>
  </si>
  <si>
    <t>住宅総数</t>
    <phoneticPr fontId="37"/>
  </si>
  <si>
    <t>昭和45年以前</t>
    <rPh sb="0" eb="1">
      <t>アキラ</t>
    </rPh>
    <rPh sb="1" eb="2">
      <t>ワ</t>
    </rPh>
    <rPh sb="4" eb="5">
      <t>ネン</t>
    </rPh>
    <rPh sb="5" eb="6">
      <t>イ</t>
    </rPh>
    <rPh sb="6" eb="7">
      <t>マエ</t>
    </rPh>
    <phoneticPr fontId="37"/>
  </si>
  <si>
    <t>昭和46年～55年　</t>
    <rPh sb="0" eb="2">
      <t>ショウワ</t>
    </rPh>
    <rPh sb="4" eb="5">
      <t>ネン</t>
    </rPh>
    <rPh sb="8" eb="9">
      <t>ネン</t>
    </rPh>
    <phoneticPr fontId="37"/>
  </si>
  <si>
    <t>昭和56年～平成2年</t>
    <rPh sb="0" eb="2">
      <t>ショウワ</t>
    </rPh>
    <rPh sb="4" eb="5">
      <t>ネン</t>
    </rPh>
    <rPh sb="6" eb="8">
      <t>ヘイセイ</t>
    </rPh>
    <rPh sb="9" eb="10">
      <t>ネン</t>
    </rPh>
    <phoneticPr fontId="37"/>
  </si>
  <si>
    <t>平成3年～7年</t>
    <rPh sb="0" eb="2">
      <t>ヘイセイ</t>
    </rPh>
    <rPh sb="3" eb="4">
      <t>ネン</t>
    </rPh>
    <rPh sb="6" eb="7">
      <t>ネン</t>
    </rPh>
    <phoneticPr fontId="37"/>
  </si>
  <si>
    <t>平成8年～12年</t>
    <rPh sb="0" eb="2">
      <t>ヘイセイ</t>
    </rPh>
    <rPh sb="3" eb="4">
      <t>ネン</t>
    </rPh>
    <rPh sb="7" eb="8">
      <t>ネン</t>
    </rPh>
    <phoneticPr fontId="37"/>
  </si>
  <si>
    <t>平成13年～17年</t>
    <rPh sb="0" eb="2">
      <t>ヘイセイ</t>
    </rPh>
    <rPh sb="4" eb="5">
      <t>ネン</t>
    </rPh>
    <rPh sb="8" eb="9">
      <t>ネン</t>
    </rPh>
    <phoneticPr fontId="37"/>
  </si>
  <si>
    <t>平成18年～22年</t>
    <rPh sb="0" eb="2">
      <t>ヘイセイ</t>
    </rPh>
    <rPh sb="4" eb="5">
      <t>ネン</t>
    </rPh>
    <rPh sb="8" eb="9">
      <t>ネン</t>
    </rPh>
    <phoneticPr fontId="37"/>
  </si>
  <si>
    <t>平成23年～27年</t>
    <rPh sb="0" eb="2">
      <t>ヘイセイ</t>
    </rPh>
    <rPh sb="4" eb="5">
      <t>ネン</t>
    </rPh>
    <rPh sb="8" eb="9">
      <t>ネン</t>
    </rPh>
    <phoneticPr fontId="37"/>
  </si>
  <si>
    <t>平成28年～30年9月</t>
    <rPh sb="0" eb="2">
      <t>ヘイセイ</t>
    </rPh>
    <rPh sb="4" eb="5">
      <t>ネン</t>
    </rPh>
    <rPh sb="8" eb="9">
      <t>ネン</t>
    </rPh>
    <rPh sb="10" eb="11">
      <t>ツキ</t>
    </rPh>
    <phoneticPr fontId="37"/>
  </si>
  <si>
    <t>※総数には、「不詳」を含む。</t>
  </si>
  <si>
    <t>１３５　世帯の年間収入階級別普通世帯数</t>
    <rPh sb="4" eb="6">
      <t>セタイ</t>
    </rPh>
    <rPh sb="7" eb="9">
      <t>ネンカン</t>
    </rPh>
    <rPh sb="9" eb="11">
      <t>シュウニュウ</t>
    </rPh>
    <rPh sb="11" eb="13">
      <t>カイキュウ</t>
    </rPh>
    <rPh sb="13" eb="14">
      <t>ベツ</t>
    </rPh>
    <rPh sb="14" eb="16">
      <t>フツウ</t>
    </rPh>
    <rPh sb="16" eb="18">
      <t>セタイ</t>
    </rPh>
    <rPh sb="18" eb="19">
      <t>スウ</t>
    </rPh>
    <phoneticPr fontId="5"/>
  </si>
  <si>
    <t>平成３０年１０月１日現在（単位：世帯）</t>
    <rPh sb="0" eb="2">
      <t>ヘイセイ</t>
    </rPh>
    <rPh sb="4" eb="5">
      <t>ネン</t>
    </rPh>
    <rPh sb="7" eb="8">
      <t>ガツ</t>
    </rPh>
    <rPh sb="9" eb="12">
      <t>ニチゲンザイ</t>
    </rPh>
    <rPh sb="13" eb="15">
      <t>タンイ</t>
    </rPh>
    <rPh sb="16" eb="18">
      <t>セタイ</t>
    </rPh>
    <phoneticPr fontId="5"/>
  </si>
  <si>
    <t>世帯の年間収入階級</t>
    <rPh sb="0" eb="2">
      <t>セタイ</t>
    </rPh>
    <rPh sb="3" eb="5">
      <t>ネンカン</t>
    </rPh>
    <rPh sb="5" eb="7">
      <t>シュウニュウ</t>
    </rPh>
    <rPh sb="7" eb="9">
      <t>カイキュウ</t>
    </rPh>
    <phoneticPr fontId="5"/>
  </si>
  <si>
    <t>主　　　　　世　　　　　帯</t>
    <rPh sb="0" eb="1">
      <t>シュ</t>
    </rPh>
    <rPh sb="6" eb="7">
      <t>ヨ</t>
    </rPh>
    <rPh sb="12" eb="13">
      <t>オビ</t>
    </rPh>
    <phoneticPr fontId="5"/>
  </si>
  <si>
    <t>借　　　　　家</t>
    <rPh sb="0" eb="1">
      <t>シャク</t>
    </rPh>
    <rPh sb="6" eb="7">
      <t>イエ</t>
    </rPh>
    <phoneticPr fontId="5"/>
  </si>
  <si>
    <t>公営の借家</t>
    <rPh sb="0" eb="2">
      <t>コウエイ</t>
    </rPh>
    <rPh sb="3" eb="4">
      <t>シャク</t>
    </rPh>
    <rPh sb="4" eb="5">
      <t>イエ</t>
    </rPh>
    <phoneticPr fontId="5"/>
  </si>
  <si>
    <t>都市再生
機構・公社の借家</t>
    <phoneticPr fontId="5"/>
  </si>
  <si>
    <t>民営借家</t>
    <rPh sb="0" eb="2">
      <t>ミンエイ</t>
    </rPh>
    <rPh sb="2" eb="4">
      <t>シャクヤ</t>
    </rPh>
    <phoneticPr fontId="5"/>
  </si>
  <si>
    <t>普通世帯総数</t>
    <rPh sb="0" eb="2">
      <t>フツウ</t>
    </rPh>
    <rPh sb="2" eb="4">
      <t>セタイ</t>
    </rPh>
    <rPh sb="4" eb="6">
      <t>ソウスウ</t>
    </rPh>
    <phoneticPr fontId="5"/>
  </si>
  <si>
    <t>万円未満</t>
    <rPh sb="0" eb="2">
      <t>マンエン</t>
    </rPh>
    <rPh sb="2" eb="4">
      <t>ミマン</t>
    </rPh>
    <phoneticPr fontId="5"/>
  </si>
  <si>
    <t>万円以上</t>
    <rPh sb="0" eb="2">
      <t>マンエン</t>
    </rPh>
    <rPh sb="2" eb="4">
      <t>イジョウ</t>
    </rPh>
    <phoneticPr fontId="5"/>
  </si>
  <si>
    <t>※総数には、世帯の年間収入階級「不詳」を含む。</t>
    <rPh sb="1" eb="3">
      <t>ソウスウ</t>
    </rPh>
    <rPh sb="6" eb="8">
      <t>セタイ</t>
    </rPh>
    <rPh sb="9" eb="11">
      <t>ネンカン</t>
    </rPh>
    <rPh sb="11" eb="13">
      <t>シュウニュウ</t>
    </rPh>
    <rPh sb="13" eb="15">
      <t>カイキュウ</t>
    </rPh>
    <rPh sb="16" eb="18">
      <t>フショウ</t>
    </rPh>
    <rPh sb="20" eb="21">
      <t>フク</t>
    </rPh>
    <phoneticPr fontId="5"/>
  </si>
  <si>
    <t>１３６　利用関係別、種類別着工新設住宅数</t>
    <rPh sb="4" eb="6">
      <t>リヨウ</t>
    </rPh>
    <rPh sb="6" eb="8">
      <t>カンケイ</t>
    </rPh>
    <rPh sb="8" eb="9">
      <t>ベツ</t>
    </rPh>
    <rPh sb="10" eb="12">
      <t>シュルイ</t>
    </rPh>
    <rPh sb="12" eb="13">
      <t>ベツ</t>
    </rPh>
    <rPh sb="13" eb="15">
      <t>チャッコウ</t>
    </rPh>
    <rPh sb="15" eb="17">
      <t>シンセツ</t>
    </rPh>
    <rPh sb="17" eb="19">
      <t>ジュウタク</t>
    </rPh>
    <rPh sb="19" eb="20">
      <t>スウ</t>
    </rPh>
    <phoneticPr fontId="5"/>
  </si>
  <si>
    <t>（単位：戸）</t>
    <rPh sb="1" eb="3">
      <t>タンイ</t>
    </rPh>
    <rPh sb="4" eb="5">
      <t>コ</t>
    </rPh>
    <phoneticPr fontId="5"/>
  </si>
  <si>
    <t>利　用　関　係　別</t>
    <rPh sb="0" eb="1">
      <t>リ</t>
    </rPh>
    <rPh sb="2" eb="3">
      <t>ヨウ</t>
    </rPh>
    <rPh sb="4" eb="5">
      <t>セキ</t>
    </rPh>
    <rPh sb="6" eb="7">
      <t>カカリ</t>
    </rPh>
    <rPh sb="8" eb="9">
      <t>ベツ</t>
    </rPh>
    <phoneticPr fontId="5"/>
  </si>
  <si>
    <t>種　　　類　　　別</t>
    <rPh sb="0" eb="1">
      <t>タネ</t>
    </rPh>
    <rPh sb="4" eb="5">
      <t>タグイ</t>
    </rPh>
    <rPh sb="8" eb="9">
      <t>ベツ</t>
    </rPh>
    <phoneticPr fontId="5"/>
  </si>
  <si>
    <t>貸　家</t>
    <rPh sb="0" eb="1">
      <t>カシ</t>
    </rPh>
    <rPh sb="2" eb="3">
      <t>イエ</t>
    </rPh>
    <phoneticPr fontId="5"/>
  </si>
  <si>
    <t>分譲住宅</t>
    <rPh sb="0" eb="2">
      <t>ブンジョウ</t>
    </rPh>
    <rPh sb="2" eb="4">
      <t>ジュウタク</t>
    </rPh>
    <phoneticPr fontId="5"/>
  </si>
  <si>
    <t>併用住宅</t>
    <rPh sb="0" eb="2">
      <t>ヘイヨウ</t>
    </rPh>
    <rPh sb="2" eb="4">
      <t>ジュウタク</t>
    </rPh>
    <phoneticPr fontId="5"/>
  </si>
  <si>
    <t>その他の住宅</t>
    <rPh sb="2" eb="3">
      <t>タ</t>
    </rPh>
    <phoneticPr fontId="5"/>
  </si>
  <si>
    <t>平成</t>
    <rPh sb="0" eb="1">
      <t>ヘイ</t>
    </rPh>
    <rPh sb="1" eb="2">
      <t>セイ</t>
    </rPh>
    <phoneticPr fontId="5"/>
  </si>
  <si>
    <t>年</t>
    <phoneticPr fontId="5"/>
  </si>
  <si>
    <t>※令和２年より市町村別集計結果の公表を取りやめたため、</t>
    <rPh sb="1" eb="3">
      <t>レイワ</t>
    </rPh>
    <rPh sb="4" eb="5">
      <t>ネン</t>
    </rPh>
    <rPh sb="7" eb="10">
      <t>シチョウソン</t>
    </rPh>
    <rPh sb="10" eb="11">
      <t>ベツ</t>
    </rPh>
    <rPh sb="11" eb="13">
      <t>シュウケイ</t>
    </rPh>
    <rPh sb="13" eb="15">
      <t>ケッカ</t>
    </rPh>
    <rPh sb="16" eb="18">
      <t>コウヒョウ</t>
    </rPh>
    <rPh sb="19" eb="20">
      <t>ト</t>
    </rPh>
    <phoneticPr fontId="5"/>
  </si>
  <si>
    <t>資料：（一財）建設物価調査会、埼玉県統計年鑑</t>
    <rPh sb="0" eb="2">
      <t>シリョウ</t>
    </rPh>
    <rPh sb="4" eb="5">
      <t>イチ</t>
    </rPh>
    <rPh sb="5" eb="6">
      <t>ザイ</t>
    </rPh>
    <rPh sb="7" eb="9">
      <t>ケンセツ</t>
    </rPh>
    <rPh sb="9" eb="11">
      <t>ブッカ</t>
    </rPh>
    <rPh sb="11" eb="14">
      <t>チョウサカイ</t>
    </rPh>
    <phoneticPr fontId="5"/>
  </si>
  <si>
    <t>国土交通省HP「住宅着工統計」</t>
    <phoneticPr fontId="5"/>
  </si>
  <si>
    <t>１３７　構造別着工建築物数</t>
    <rPh sb="4" eb="6">
      <t>コウゾウ</t>
    </rPh>
    <rPh sb="6" eb="7">
      <t>ベツ</t>
    </rPh>
    <rPh sb="7" eb="9">
      <t>チャッコウ</t>
    </rPh>
    <rPh sb="9" eb="12">
      <t>ケンチクブツ</t>
    </rPh>
    <rPh sb="12" eb="13">
      <t>スウ</t>
    </rPh>
    <phoneticPr fontId="5"/>
  </si>
  <si>
    <t>木　造</t>
    <rPh sb="0" eb="1">
      <t>キ</t>
    </rPh>
    <rPh sb="2" eb="3">
      <t>ヅクリ</t>
    </rPh>
    <phoneticPr fontId="5"/>
  </si>
  <si>
    <t>鉄骨鉄筋
コンクリート造</t>
    <rPh sb="0" eb="2">
      <t>テッコツ</t>
    </rPh>
    <rPh sb="2" eb="4">
      <t>テッキン</t>
    </rPh>
    <rPh sb="11" eb="12">
      <t>ゾウ</t>
    </rPh>
    <phoneticPr fontId="5"/>
  </si>
  <si>
    <t>鉄筋
コンクリート造</t>
    <phoneticPr fontId="5"/>
  </si>
  <si>
    <t>鉄　骨　造</t>
  </si>
  <si>
    <t>コンクリート
ブロック造</t>
    <phoneticPr fontId="5"/>
  </si>
  <si>
    <t>資料：国土交通省HP「建築着工統計」（埼玉県統計年鑑）</t>
    <rPh sb="0" eb="2">
      <t>シリョウ</t>
    </rPh>
    <rPh sb="3" eb="5">
      <t>コクド</t>
    </rPh>
    <rPh sb="5" eb="8">
      <t>コウツウショウ</t>
    </rPh>
    <rPh sb="11" eb="13">
      <t>ケンチク</t>
    </rPh>
    <rPh sb="13" eb="15">
      <t>チャッコウ</t>
    </rPh>
    <rPh sb="15" eb="17">
      <t>トウケイ</t>
    </rPh>
    <rPh sb="19" eb="21">
      <t>サイタマ</t>
    </rPh>
    <rPh sb="21" eb="22">
      <t>ケン</t>
    </rPh>
    <rPh sb="22" eb="24">
      <t>トウケイ</t>
    </rPh>
    <rPh sb="24" eb="26">
      <t>ネンカン</t>
    </rPh>
    <phoneticPr fontId="5"/>
  </si>
  <si>
    <t>１３８　高齢者等のための設備状況別住宅数</t>
    <rPh sb="4" eb="8">
      <t>コウレイシャトウ</t>
    </rPh>
    <rPh sb="12" eb="14">
      <t>セツビ</t>
    </rPh>
    <rPh sb="14" eb="16">
      <t>ジョウキョウ</t>
    </rPh>
    <rPh sb="16" eb="17">
      <t>ベツ</t>
    </rPh>
    <rPh sb="17" eb="19">
      <t>ジュウタク</t>
    </rPh>
    <rPh sb="19" eb="20">
      <t>スウ</t>
    </rPh>
    <phoneticPr fontId="5"/>
  </si>
  <si>
    <t>各年１０月１日現在（単位：戸）</t>
    <rPh sb="0" eb="2">
      <t>カクネン</t>
    </rPh>
    <rPh sb="4" eb="5">
      <t>ガツ</t>
    </rPh>
    <rPh sb="6" eb="7">
      <t>ニチ</t>
    </rPh>
    <rPh sb="7" eb="9">
      <t>ゲンザイ</t>
    </rPh>
    <rPh sb="10" eb="12">
      <t>タンイ</t>
    </rPh>
    <rPh sb="13" eb="14">
      <t>コ</t>
    </rPh>
    <phoneticPr fontId="5"/>
  </si>
  <si>
    <t>総　数</t>
    <phoneticPr fontId="40"/>
  </si>
  <si>
    <t>高齢者等のための設備がある</t>
    <rPh sb="0" eb="3">
      <t>コウレイシャ</t>
    </rPh>
    <rPh sb="3" eb="4">
      <t>トウ</t>
    </rPh>
    <rPh sb="8" eb="10">
      <t>セツビ</t>
    </rPh>
    <phoneticPr fontId="42"/>
  </si>
  <si>
    <t>高齢者等のための設備はない</t>
    <phoneticPr fontId="5"/>
  </si>
  <si>
    <t>手すりがある</t>
    <rPh sb="0" eb="1">
      <t>テ</t>
    </rPh>
    <phoneticPr fontId="42"/>
  </si>
  <si>
    <t>またぎやすい高さの浴槽</t>
    <rPh sb="6" eb="7">
      <t>タカ</t>
    </rPh>
    <phoneticPr fontId="42"/>
  </si>
  <si>
    <t>廊下などが車いすで通行可能な幅</t>
    <phoneticPr fontId="40"/>
  </si>
  <si>
    <t>段差のない屋内</t>
    <phoneticPr fontId="5"/>
  </si>
  <si>
    <t>道路から玄関まで車いすで通行可能</t>
    <phoneticPr fontId="40"/>
  </si>
  <si>
    <t>総数</t>
    <phoneticPr fontId="40"/>
  </si>
  <si>
    <t>玄関</t>
    <phoneticPr fontId="40"/>
  </si>
  <si>
    <t>トイレ</t>
    <phoneticPr fontId="40"/>
  </si>
  <si>
    <t>浴室</t>
    <phoneticPr fontId="40"/>
  </si>
  <si>
    <t>脱衣所</t>
    <rPh sb="0" eb="1">
      <t>ダツ</t>
    </rPh>
    <rPh sb="1" eb="2">
      <t>コロモ</t>
    </rPh>
    <rPh sb="2" eb="3">
      <t>ジョ</t>
    </rPh>
    <phoneticPr fontId="40"/>
  </si>
  <si>
    <t>廊下</t>
    <phoneticPr fontId="40"/>
  </si>
  <si>
    <t>階段</t>
    <phoneticPr fontId="40"/>
  </si>
  <si>
    <t>居住室</t>
    <phoneticPr fontId="40"/>
  </si>
  <si>
    <t>その他</t>
    <phoneticPr fontId="40"/>
  </si>
  <si>
    <t>※総数には、設備状況「不詳」を含む。</t>
    <rPh sb="1" eb="3">
      <t>ソウスウ</t>
    </rPh>
    <rPh sb="6" eb="8">
      <t>セツビ</t>
    </rPh>
    <rPh sb="8" eb="10">
      <t>ジョウキョウ</t>
    </rPh>
    <rPh sb="11" eb="13">
      <t>フショウ</t>
    </rPh>
    <rPh sb="15" eb="16">
      <t>フク</t>
    </rPh>
    <phoneticPr fontId="5"/>
  </si>
  <si>
    <t>１３９　住宅の購入・新築・建て替え等別持ち家数　　　　</t>
    <rPh sb="4" eb="6">
      <t>ジュウタク</t>
    </rPh>
    <rPh sb="7" eb="9">
      <t>コウニュウ</t>
    </rPh>
    <rPh sb="10" eb="12">
      <t>シンチク</t>
    </rPh>
    <rPh sb="13" eb="14">
      <t>タ</t>
    </rPh>
    <rPh sb="15" eb="16">
      <t>カ</t>
    </rPh>
    <rPh sb="17" eb="18">
      <t>トウ</t>
    </rPh>
    <rPh sb="18" eb="19">
      <t>ベツ</t>
    </rPh>
    <rPh sb="19" eb="20">
      <t>モ</t>
    </rPh>
    <rPh sb="21" eb="22">
      <t>イエ</t>
    </rPh>
    <rPh sb="22" eb="23">
      <t>スウ</t>
    </rPh>
    <phoneticPr fontId="5"/>
  </si>
  <si>
    <t>新築の住宅を購入</t>
    <rPh sb="0" eb="2">
      <t>シンチク</t>
    </rPh>
    <rPh sb="3" eb="5">
      <t>ジュウタク</t>
    </rPh>
    <rPh sb="6" eb="8">
      <t>コウニュウ</t>
    </rPh>
    <phoneticPr fontId="5"/>
  </si>
  <si>
    <t>中古住宅
を購入</t>
    <rPh sb="0" eb="2">
      <t>チュウコ</t>
    </rPh>
    <rPh sb="2" eb="4">
      <t>ジュウタク</t>
    </rPh>
    <rPh sb="6" eb="7">
      <t>アガナ</t>
    </rPh>
    <rPh sb="7" eb="8">
      <t>イ</t>
    </rPh>
    <phoneticPr fontId="5"/>
  </si>
  <si>
    <t>新築（建て替えを除く）</t>
    <rPh sb="0" eb="2">
      <t>シンチク</t>
    </rPh>
    <rPh sb="3" eb="4">
      <t>タ</t>
    </rPh>
    <rPh sb="5" eb="6">
      <t>カ</t>
    </rPh>
    <rPh sb="8" eb="9">
      <t>ノゾ</t>
    </rPh>
    <phoneticPr fontId="5"/>
  </si>
  <si>
    <t>建て替え</t>
    <rPh sb="0" eb="1">
      <t>タ</t>
    </rPh>
    <rPh sb="2" eb="3">
      <t>カ</t>
    </rPh>
    <phoneticPr fontId="5"/>
  </si>
  <si>
    <t>相続
贈与</t>
    <rPh sb="0" eb="2">
      <t>ソウゾク</t>
    </rPh>
    <rPh sb="3" eb="5">
      <t>ゾウヨ</t>
    </rPh>
    <phoneticPr fontId="5"/>
  </si>
  <si>
    <t>都市再生機構(UR)・公社など</t>
    <rPh sb="0" eb="2">
      <t>トシ</t>
    </rPh>
    <rPh sb="2" eb="4">
      <t>サイセイ</t>
    </rPh>
    <rPh sb="4" eb="6">
      <t>キコウ</t>
    </rPh>
    <rPh sb="11" eb="13">
      <t>コウシャ</t>
    </rPh>
    <phoneticPr fontId="5"/>
  </si>
  <si>
    <t>民　間</t>
    <rPh sb="0" eb="1">
      <t>タミ</t>
    </rPh>
    <rPh sb="2" eb="3">
      <t>アイダ</t>
    </rPh>
    <phoneticPr fontId="5"/>
  </si>
  <si>
    <t>小学校児童数</t>
    <rPh sb="0" eb="3">
      <t>ショウガッコウ</t>
    </rPh>
    <rPh sb="3" eb="5">
      <t>ジドウ</t>
    </rPh>
    <rPh sb="5" eb="6">
      <t>スウ</t>
    </rPh>
    <phoneticPr fontId="5"/>
  </si>
  <si>
    <t>中学校生徒数</t>
    <rPh sb="0" eb="3">
      <t>チュウガッコウ</t>
    </rPh>
    <rPh sb="3" eb="6">
      <t>セイトスウ</t>
    </rPh>
    <phoneticPr fontId="5"/>
  </si>
  <si>
    <t>高等学校生徒数</t>
    <rPh sb="0" eb="2">
      <t>コウトウ</t>
    </rPh>
    <rPh sb="2" eb="4">
      <t>ガッコウ</t>
    </rPh>
    <rPh sb="4" eb="7">
      <t>セイトスウ</t>
    </rPh>
    <phoneticPr fontId="5"/>
  </si>
  <si>
    <t>１６　教育・文化</t>
    <rPh sb="3" eb="5">
      <t>キョウイク</t>
    </rPh>
    <rPh sb="6" eb="8">
      <t>ブンカ</t>
    </rPh>
    <phoneticPr fontId="5"/>
  </si>
  <si>
    <t>平成7年</t>
    <rPh sb="0" eb="2">
      <t>ヘイセイ</t>
    </rPh>
    <phoneticPr fontId="5"/>
  </si>
  <si>
    <t>12年</t>
    <rPh sb="2" eb="3">
      <t>ネン</t>
    </rPh>
    <phoneticPr fontId="5"/>
  </si>
  <si>
    <t>17年</t>
    <rPh sb="2" eb="3">
      <t>ネン</t>
    </rPh>
    <phoneticPr fontId="5"/>
  </si>
  <si>
    <t>22年</t>
    <rPh sb="2" eb="3">
      <t>ネン</t>
    </rPh>
    <phoneticPr fontId="5"/>
  </si>
  <si>
    <t>令和元年度図書館蔵書冊数</t>
    <rPh sb="0" eb="1">
      <t>レイ</t>
    </rPh>
    <rPh sb="1" eb="2">
      <t>ワ</t>
    </rPh>
    <rPh sb="2" eb="4">
      <t>ガンネン</t>
    </rPh>
    <rPh sb="3" eb="5">
      <t>ネンド</t>
    </rPh>
    <rPh sb="5" eb="8">
      <t>トショカン</t>
    </rPh>
    <rPh sb="8" eb="9">
      <t>ゾウ</t>
    </rPh>
    <rPh sb="9" eb="10">
      <t>ショ</t>
    </rPh>
    <rPh sb="10" eb="12">
      <t>サツスウ</t>
    </rPh>
    <phoneticPr fontId="5"/>
  </si>
  <si>
    <t>総　　記</t>
    <rPh sb="0" eb="1">
      <t>フサ</t>
    </rPh>
    <rPh sb="3" eb="4">
      <t>キ</t>
    </rPh>
    <phoneticPr fontId="5"/>
  </si>
  <si>
    <t>哲　　学</t>
    <rPh sb="0" eb="1">
      <t>テツ</t>
    </rPh>
    <rPh sb="3" eb="4">
      <t>ガク</t>
    </rPh>
    <phoneticPr fontId="5"/>
  </si>
  <si>
    <t>歴　　史</t>
    <rPh sb="0" eb="1">
      <t>レキ</t>
    </rPh>
    <rPh sb="3" eb="4">
      <t>シ</t>
    </rPh>
    <phoneticPr fontId="5"/>
  </si>
  <si>
    <t>社会科学</t>
    <rPh sb="0" eb="2">
      <t>シャカイ</t>
    </rPh>
    <rPh sb="2" eb="4">
      <t>カガク</t>
    </rPh>
    <phoneticPr fontId="5"/>
  </si>
  <si>
    <t>自然科学</t>
    <rPh sb="0" eb="2">
      <t>シゼン</t>
    </rPh>
    <rPh sb="2" eb="4">
      <t>カガク</t>
    </rPh>
    <phoneticPr fontId="5"/>
  </si>
  <si>
    <t>技　術</t>
    <rPh sb="0" eb="1">
      <t>ワザ</t>
    </rPh>
    <rPh sb="2" eb="3">
      <t>ジュツ</t>
    </rPh>
    <phoneticPr fontId="5"/>
  </si>
  <si>
    <t>産　業</t>
    <rPh sb="0" eb="1">
      <t>サン</t>
    </rPh>
    <rPh sb="2" eb="3">
      <t>ギョウ</t>
    </rPh>
    <phoneticPr fontId="5"/>
  </si>
  <si>
    <t>芸　術</t>
    <rPh sb="0" eb="1">
      <t>ゲイ</t>
    </rPh>
    <rPh sb="2" eb="3">
      <t>ジュツ</t>
    </rPh>
    <phoneticPr fontId="5"/>
  </si>
  <si>
    <t>言　語</t>
    <rPh sb="0" eb="1">
      <t>ゲン</t>
    </rPh>
    <rPh sb="2" eb="3">
      <t>ゴ</t>
    </rPh>
    <phoneticPr fontId="5"/>
  </si>
  <si>
    <t>文　学</t>
    <rPh sb="0" eb="1">
      <t>ブン</t>
    </rPh>
    <rPh sb="2" eb="3">
      <t>ガク</t>
    </rPh>
    <phoneticPr fontId="5"/>
  </si>
  <si>
    <t>洋 書</t>
    <rPh sb="0" eb="1">
      <t>ヨウ</t>
    </rPh>
    <rPh sb="2" eb="3">
      <t>ショ</t>
    </rPh>
    <phoneticPr fontId="5"/>
  </si>
  <si>
    <t>児童図書</t>
    <rPh sb="0" eb="2">
      <t>ジドウ</t>
    </rPh>
    <rPh sb="2" eb="4">
      <t>トショ</t>
    </rPh>
    <phoneticPr fontId="5"/>
  </si>
  <si>
    <t>郷土資料</t>
    <rPh sb="0" eb="2">
      <t>キョウド</t>
    </rPh>
    <rPh sb="2" eb="4">
      <t>シリョウ</t>
    </rPh>
    <phoneticPr fontId="5"/>
  </si>
  <si>
    <t>ＣＤ</t>
    <phoneticPr fontId="5"/>
  </si>
  <si>
    <t>ＤＶＤ</t>
    <phoneticPr fontId="5"/>
  </si>
  <si>
    <t>計</t>
    <rPh sb="0" eb="1">
      <t>ケイ</t>
    </rPh>
    <phoneticPr fontId="5"/>
  </si>
  <si>
    <t>１４０　学校種別学校数</t>
    <rPh sb="4" eb="6">
      <t>ガッコウ</t>
    </rPh>
    <rPh sb="6" eb="7">
      <t>シュ</t>
    </rPh>
    <rPh sb="7" eb="8">
      <t>ベツ</t>
    </rPh>
    <rPh sb="8" eb="10">
      <t>ガッコウ</t>
    </rPh>
    <rPh sb="10" eb="11">
      <t>スウ</t>
    </rPh>
    <phoneticPr fontId="5"/>
  </si>
  <si>
    <t>各年５月１日現在</t>
    <rPh sb="0" eb="2">
      <t>カクネン</t>
    </rPh>
    <rPh sb="3" eb="4">
      <t>ガツ</t>
    </rPh>
    <rPh sb="5" eb="6">
      <t>ニチ</t>
    </rPh>
    <rPh sb="6" eb="8">
      <t>ゲンザイ</t>
    </rPh>
    <phoneticPr fontId="5"/>
  </si>
  <si>
    <t>小学校</t>
    <rPh sb="0" eb="3">
      <t>ショウガッコウ</t>
    </rPh>
    <phoneticPr fontId="5"/>
  </si>
  <si>
    <t>中学校</t>
    <rPh sb="0" eb="3">
      <t>チュウガッコウ</t>
    </rPh>
    <phoneticPr fontId="5"/>
  </si>
  <si>
    <t>高等学校</t>
    <rPh sb="0" eb="2">
      <t>コウトウ</t>
    </rPh>
    <rPh sb="2" eb="4">
      <t>ガッコウ</t>
    </rPh>
    <phoneticPr fontId="5"/>
  </si>
  <si>
    <t>幼稚園</t>
    <rPh sb="0" eb="3">
      <t>ヨウチエン</t>
    </rPh>
    <phoneticPr fontId="5"/>
  </si>
  <si>
    <t>認定
こども園</t>
    <rPh sb="0" eb="2">
      <t>ニンテイ</t>
    </rPh>
    <rPh sb="6" eb="7">
      <t>エン</t>
    </rPh>
    <phoneticPr fontId="5"/>
  </si>
  <si>
    <t>専修学校</t>
    <rPh sb="0" eb="4">
      <t>センシュウガッコウ</t>
    </rPh>
    <phoneticPr fontId="5"/>
  </si>
  <si>
    <t>各種学校</t>
    <rPh sb="0" eb="4">
      <t>カクシュガッコウ</t>
    </rPh>
    <phoneticPr fontId="5"/>
  </si>
  <si>
    <t>校</t>
    <rPh sb="0" eb="1">
      <t>コウ</t>
    </rPh>
    <phoneticPr fontId="5"/>
  </si>
  <si>
    <t>園</t>
    <rPh sb="0" eb="1">
      <t>エン</t>
    </rPh>
    <phoneticPr fontId="5"/>
  </si>
  <si>
    <t>※公立・私立の合計数値である。</t>
    <rPh sb="1" eb="3">
      <t>コウリツ</t>
    </rPh>
    <rPh sb="4" eb="6">
      <t>シリツ</t>
    </rPh>
    <rPh sb="7" eb="9">
      <t>ゴウケイ</t>
    </rPh>
    <rPh sb="9" eb="11">
      <t>スウチ</t>
    </rPh>
    <phoneticPr fontId="5"/>
  </si>
  <si>
    <t>資料：学校基本調査・学校教育課</t>
    <rPh sb="0" eb="2">
      <t>シリョウ</t>
    </rPh>
    <rPh sb="3" eb="5">
      <t>ガッコウ</t>
    </rPh>
    <rPh sb="5" eb="7">
      <t>キホン</t>
    </rPh>
    <rPh sb="7" eb="9">
      <t>チョウサ</t>
    </rPh>
    <rPh sb="10" eb="12">
      <t>ガッコウ</t>
    </rPh>
    <rPh sb="12" eb="14">
      <t>キョウイク</t>
    </rPh>
    <rPh sb="14" eb="15">
      <t>カ</t>
    </rPh>
    <phoneticPr fontId="5"/>
  </si>
  <si>
    <t>※平成30年から認定こども園を追加した。</t>
    <rPh sb="1" eb="3">
      <t>ヘイセイ</t>
    </rPh>
    <rPh sb="5" eb="6">
      <t>ネン</t>
    </rPh>
    <rPh sb="8" eb="10">
      <t>ニンテイ</t>
    </rPh>
    <rPh sb="13" eb="14">
      <t>エン</t>
    </rPh>
    <rPh sb="15" eb="17">
      <t>ツイカ</t>
    </rPh>
    <phoneticPr fontId="5"/>
  </si>
  <si>
    <t>１４１　小学校別児童数・教員数（公立）</t>
    <rPh sb="4" eb="5">
      <t>ショウ</t>
    </rPh>
    <rPh sb="5" eb="7">
      <t>ガッコウ</t>
    </rPh>
    <rPh sb="7" eb="8">
      <t>ベツ</t>
    </rPh>
    <rPh sb="8" eb="10">
      <t>ジドウ</t>
    </rPh>
    <rPh sb="10" eb="11">
      <t>スウ</t>
    </rPh>
    <rPh sb="12" eb="14">
      <t>キョウイン</t>
    </rPh>
    <rPh sb="14" eb="15">
      <t>スウ</t>
    </rPh>
    <rPh sb="16" eb="18">
      <t>コウリツ</t>
    </rPh>
    <phoneticPr fontId="5"/>
  </si>
  <si>
    <t>令和３年５月１日現在</t>
    <rPh sb="0" eb="2">
      <t>レイワ</t>
    </rPh>
    <rPh sb="3" eb="4">
      <t>ネン</t>
    </rPh>
    <rPh sb="5" eb="6">
      <t>ガツ</t>
    </rPh>
    <rPh sb="7" eb="8">
      <t>ニチ</t>
    </rPh>
    <rPh sb="8" eb="10">
      <t>ゲンザイ</t>
    </rPh>
    <phoneticPr fontId="5"/>
  </si>
  <si>
    <t>学　　校　　名</t>
    <rPh sb="0" eb="1">
      <t>ガク</t>
    </rPh>
    <rPh sb="3" eb="4">
      <t>コウ</t>
    </rPh>
    <rPh sb="6" eb="7">
      <t>メイ</t>
    </rPh>
    <phoneticPr fontId="5"/>
  </si>
  <si>
    <t>児　　　童　　　数</t>
    <rPh sb="0" eb="1">
      <t>ジ</t>
    </rPh>
    <rPh sb="4" eb="5">
      <t>ワラベ</t>
    </rPh>
    <rPh sb="8" eb="9">
      <t>スウ</t>
    </rPh>
    <phoneticPr fontId="5"/>
  </si>
  <si>
    <t>学級数</t>
    <rPh sb="0" eb="2">
      <t>ガッキュウ</t>
    </rPh>
    <rPh sb="2" eb="3">
      <t>スウ</t>
    </rPh>
    <phoneticPr fontId="5"/>
  </si>
  <si>
    <t>教員数</t>
    <rPh sb="0" eb="2">
      <t>キョウイン</t>
    </rPh>
    <rPh sb="2" eb="3">
      <t>スウ</t>
    </rPh>
    <phoneticPr fontId="5"/>
  </si>
  <si>
    <t>１年</t>
    <rPh sb="1" eb="2">
      <t>ネン</t>
    </rPh>
    <phoneticPr fontId="5"/>
  </si>
  <si>
    <t>３年</t>
    <rPh sb="1" eb="2">
      <t>ネン</t>
    </rPh>
    <phoneticPr fontId="5"/>
  </si>
  <si>
    <t>４年</t>
    <rPh sb="1" eb="2">
      <t>ネン</t>
    </rPh>
    <phoneticPr fontId="5"/>
  </si>
  <si>
    <t>５年</t>
    <rPh sb="1" eb="2">
      <t>ネン</t>
    </rPh>
    <phoneticPr fontId="5"/>
  </si>
  <si>
    <t>６年</t>
    <rPh sb="1" eb="2">
      <t>ネン</t>
    </rPh>
    <phoneticPr fontId="5"/>
  </si>
  <si>
    <t>特別支援学級</t>
    <rPh sb="0" eb="2">
      <t>トクベツ</t>
    </rPh>
    <rPh sb="2" eb="4">
      <t>シエン</t>
    </rPh>
    <rPh sb="4" eb="6">
      <t>ガッキュウ</t>
    </rPh>
    <phoneticPr fontId="5"/>
  </si>
  <si>
    <t>学級</t>
    <rPh sb="0" eb="2">
      <t>ガッキュウ</t>
    </rPh>
    <phoneticPr fontId="5"/>
  </si>
  <si>
    <t>飯能第一小学校</t>
    <rPh sb="0" eb="2">
      <t>ハンノウ</t>
    </rPh>
    <rPh sb="2" eb="4">
      <t>ダイイチ</t>
    </rPh>
    <rPh sb="4" eb="7">
      <t>ショウガッコウ</t>
    </rPh>
    <phoneticPr fontId="5"/>
  </si>
  <si>
    <t>飯能第二小学校</t>
    <rPh sb="0" eb="2">
      <t>ハンノウ</t>
    </rPh>
    <rPh sb="2" eb="4">
      <t>ダイ2</t>
    </rPh>
    <rPh sb="4" eb="7">
      <t>ショウガッコウ</t>
    </rPh>
    <phoneticPr fontId="5"/>
  </si>
  <si>
    <t>南高麗小学校</t>
    <rPh sb="0" eb="1">
      <t>ミナミ</t>
    </rPh>
    <rPh sb="1" eb="3">
      <t>コウライ</t>
    </rPh>
    <rPh sb="3" eb="6">
      <t>ショウガッコウ</t>
    </rPh>
    <phoneticPr fontId="5"/>
  </si>
  <si>
    <t>加治小学校</t>
    <rPh sb="0" eb="2">
      <t>カジ</t>
    </rPh>
    <rPh sb="2" eb="5">
      <t>ショウガッコウ</t>
    </rPh>
    <phoneticPr fontId="5"/>
  </si>
  <si>
    <t>精明小学校</t>
    <rPh sb="0" eb="1">
      <t>セイ</t>
    </rPh>
    <rPh sb="1" eb="2">
      <t>メイ</t>
    </rPh>
    <rPh sb="2" eb="5">
      <t>ショウガッコウ</t>
    </rPh>
    <phoneticPr fontId="5"/>
  </si>
  <si>
    <t>原市場小学校</t>
    <rPh sb="0" eb="3">
      <t>ハライチバ</t>
    </rPh>
    <rPh sb="3" eb="6">
      <t>ショウガッコウ</t>
    </rPh>
    <phoneticPr fontId="5"/>
  </si>
  <si>
    <t>富士見小学校</t>
    <rPh sb="0" eb="3">
      <t>フジミ</t>
    </rPh>
    <rPh sb="3" eb="6">
      <t>ショウガッコウ</t>
    </rPh>
    <phoneticPr fontId="5"/>
  </si>
  <si>
    <t>加治東小学校</t>
    <rPh sb="0" eb="2">
      <t>カジ</t>
    </rPh>
    <rPh sb="2" eb="3">
      <t>ヒガシ</t>
    </rPh>
    <rPh sb="3" eb="6">
      <t>ショウガッコウ</t>
    </rPh>
    <phoneticPr fontId="5"/>
  </si>
  <si>
    <t>双柳小学校</t>
    <rPh sb="0" eb="2">
      <t>ナミヤナギ</t>
    </rPh>
    <rPh sb="2" eb="5">
      <t>ショウガッコウ</t>
    </rPh>
    <phoneticPr fontId="5"/>
  </si>
  <si>
    <t>美杉台小学校</t>
    <rPh sb="0" eb="2">
      <t>ミスギ</t>
    </rPh>
    <rPh sb="2" eb="3">
      <t>ダイ</t>
    </rPh>
    <rPh sb="3" eb="6">
      <t>ショウガッコウ</t>
    </rPh>
    <phoneticPr fontId="5"/>
  </si>
  <si>
    <t>奥武蔵小学校</t>
    <rPh sb="0" eb="1">
      <t>オク</t>
    </rPh>
    <rPh sb="1" eb="3">
      <t>ムサシ</t>
    </rPh>
    <rPh sb="3" eb="4">
      <t>ショウ</t>
    </rPh>
    <rPh sb="4" eb="6">
      <t>ガッコウ</t>
    </rPh>
    <phoneticPr fontId="5"/>
  </si>
  <si>
    <t>名栗小学校</t>
    <rPh sb="0" eb="1">
      <t>メイ</t>
    </rPh>
    <rPh sb="1" eb="2">
      <t>クリ</t>
    </rPh>
    <rPh sb="2" eb="3">
      <t>ショウ</t>
    </rPh>
    <rPh sb="3" eb="4">
      <t>ガク</t>
    </rPh>
    <rPh sb="4" eb="5">
      <t>コウ</t>
    </rPh>
    <phoneticPr fontId="5"/>
  </si>
  <si>
    <t>１４２　中学校別生徒数・教員数（公立）</t>
    <rPh sb="4" eb="7">
      <t>チュウガッコウ</t>
    </rPh>
    <rPh sb="7" eb="8">
      <t>ベツ</t>
    </rPh>
    <rPh sb="8" eb="11">
      <t>セイトスウ</t>
    </rPh>
    <rPh sb="12" eb="14">
      <t>キョウイン</t>
    </rPh>
    <rPh sb="14" eb="15">
      <t>スウ</t>
    </rPh>
    <rPh sb="16" eb="18">
      <t>コウリツ</t>
    </rPh>
    <phoneticPr fontId="5"/>
  </si>
  <si>
    <t>学　校　名</t>
    <rPh sb="0" eb="1">
      <t>ガク</t>
    </rPh>
    <rPh sb="2" eb="3">
      <t>コウ</t>
    </rPh>
    <rPh sb="4" eb="5">
      <t>メイ</t>
    </rPh>
    <phoneticPr fontId="5"/>
  </si>
  <si>
    <t>生　　　徒　　　数</t>
    <rPh sb="0" eb="1">
      <t>ショウ</t>
    </rPh>
    <rPh sb="4" eb="5">
      <t>タダ</t>
    </rPh>
    <rPh sb="8" eb="9">
      <t>カズ</t>
    </rPh>
    <phoneticPr fontId="5"/>
  </si>
  <si>
    <t>１　年</t>
    <rPh sb="2" eb="3">
      <t>ネン</t>
    </rPh>
    <phoneticPr fontId="5"/>
  </si>
  <si>
    <t>２　年</t>
    <rPh sb="2" eb="3">
      <t>ネン</t>
    </rPh>
    <phoneticPr fontId="5"/>
  </si>
  <si>
    <t>３　年</t>
    <rPh sb="2" eb="3">
      <t>ネン</t>
    </rPh>
    <phoneticPr fontId="5"/>
  </si>
  <si>
    <t>飯能第一中学校</t>
    <rPh sb="0" eb="2">
      <t>ハンノウ</t>
    </rPh>
    <rPh sb="2" eb="4">
      <t>ダイイチ</t>
    </rPh>
    <rPh sb="4" eb="7">
      <t>チュウガッコウ</t>
    </rPh>
    <phoneticPr fontId="5"/>
  </si>
  <si>
    <t>南高麗中学校</t>
    <rPh sb="0" eb="3">
      <t>ミナミコウライ</t>
    </rPh>
    <rPh sb="3" eb="6">
      <t>チュウガッコウ</t>
    </rPh>
    <phoneticPr fontId="5"/>
  </si>
  <si>
    <t>原市場中学校</t>
    <rPh sb="0" eb="3">
      <t>ハライチバ</t>
    </rPh>
    <rPh sb="3" eb="6">
      <t>チュウガッコウ</t>
    </rPh>
    <phoneticPr fontId="5"/>
  </si>
  <si>
    <t>飯能西中学校</t>
    <rPh sb="0" eb="2">
      <t>ハンノウ</t>
    </rPh>
    <rPh sb="2" eb="3">
      <t>ニシ</t>
    </rPh>
    <rPh sb="3" eb="6">
      <t>チュウガッコウ</t>
    </rPh>
    <phoneticPr fontId="5"/>
  </si>
  <si>
    <t>加治中学校</t>
    <rPh sb="0" eb="2">
      <t>カジ</t>
    </rPh>
    <rPh sb="2" eb="5">
      <t>チュウガッコウ</t>
    </rPh>
    <phoneticPr fontId="5"/>
  </si>
  <si>
    <t>美杉台中学校</t>
    <rPh sb="0" eb="2">
      <t>ミスギ</t>
    </rPh>
    <rPh sb="2" eb="3">
      <t>ダイ</t>
    </rPh>
    <rPh sb="3" eb="6">
      <t>チュウガッコウ</t>
    </rPh>
    <phoneticPr fontId="5"/>
  </si>
  <si>
    <t>奥武蔵中学校</t>
    <rPh sb="0" eb="1">
      <t>オク</t>
    </rPh>
    <rPh sb="1" eb="3">
      <t>ムサシ</t>
    </rPh>
    <rPh sb="3" eb="6">
      <t>チュウガッコウ</t>
    </rPh>
    <phoneticPr fontId="5"/>
  </si>
  <si>
    <t>名栗中学校</t>
    <rPh sb="0" eb="2">
      <t>ナグリ</t>
    </rPh>
    <rPh sb="2" eb="5">
      <t>チュウガッコウ</t>
    </rPh>
    <phoneticPr fontId="5"/>
  </si>
  <si>
    <t>１４３　幼稚園数及び園児数・教員数</t>
    <rPh sb="4" eb="7">
      <t>ヨウチエン</t>
    </rPh>
    <rPh sb="7" eb="8">
      <t>スウ</t>
    </rPh>
    <rPh sb="8" eb="9">
      <t>オヨ</t>
    </rPh>
    <rPh sb="10" eb="12">
      <t>エンジ</t>
    </rPh>
    <rPh sb="12" eb="13">
      <t>スウ</t>
    </rPh>
    <rPh sb="14" eb="16">
      <t>キョウイン</t>
    </rPh>
    <rPh sb="16" eb="17">
      <t>スウ</t>
    </rPh>
    <phoneticPr fontId="5"/>
  </si>
  <si>
    <t>年　次</t>
    <rPh sb="0" eb="1">
      <t>ネン</t>
    </rPh>
    <rPh sb="2" eb="3">
      <t>ツギ</t>
    </rPh>
    <phoneticPr fontId="5"/>
  </si>
  <si>
    <t>園　数</t>
    <rPh sb="0" eb="1">
      <t>エン</t>
    </rPh>
    <rPh sb="2" eb="3">
      <t>スウ</t>
    </rPh>
    <phoneticPr fontId="5"/>
  </si>
  <si>
    <t>園　　　児　　　数</t>
    <rPh sb="0" eb="1">
      <t>エン</t>
    </rPh>
    <rPh sb="4" eb="5">
      <t>コ</t>
    </rPh>
    <rPh sb="8" eb="9">
      <t>スウ</t>
    </rPh>
    <phoneticPr fontId="5"/>
  </si>
  <si>
    <t>教　　員　　数</t>
    <rPh sb="0" eb="1">
      <t>キョウ</t>
    </rPh>
    <rPh sb="3" eb="4">
      <t>イン</t>
    </rPh>
    <rPh sb="6" eb="7">
      <t>スウ</t>
    </rPh>
    <phoneticPr fontId="5"/>
  </si>
  <si>
    <t>３　歳</t>
    <rPh sb="2" eb="3">
      <t>サイ</t>
    </rPh>
    <phoneticPr fontId="5"/>
  </si>
  <si>
    <t>４　歳</t>
    <rPh sb="2" eb="3">
      <t>サイ</t>
    </rPh>
    <phoneticPr fontId="5"/>
  </si>
  <si>
    <t>５　歳</t>
    <rPh sb="2" eb="3">
      <t>サイ</t>
    </rPh>
    <phoneticPr fontId="5"/>
  </si>
  <si>
    <t>１４４　認定こども園数及び園児数・教育・保育職員数</t>
    <rPh sb="4" eb="6">
      <t>ニンテイ</t>
    </rPh>
    <rPh sb="9" eb="10">
      <t>エン</t>
    </rPh>
    <rPh sb="10" eb="11">
      <t>スウ</t>
    </rPh>
    <rPh sb="11" eb="12">
      <t>オヨ</t>
    </rPh>
    <rPh sb="13" eb="15">
      <t>エンジ</t>
    </rPh>
    <rPh sb="15" eb="16">
      <t>スウ</t>
    </rPh>
    <rPh sb="17" eb="19">
      <t>キョウイク</t>
    </rPh>
    <rPh sb="20" eb="22">
      <t>ホイク</t>
    </rPh>
    <rPh sb="22" eb="24">
      <t>ショクイン</t>
    </rPh>
    <rPh sb="24" eb="25">
      <t>スウ</t>
    </rPh>
    <phoneticPr fontId="5"/>
  </si>
  <si>
    <t>教育・保育職員数</t>
    <rPh sb="0" eb="2">
      <t>キョウイク</t>
    </rPh>
    <rPh sb="3" eb="5">
      <t>ホイク</t>
    </rPh>
    <rPh sb="5" eb="6">
      <t>ショク</t>
    </rPh>
    <rPh sb="6" eb="7">
      <t>イン</t>
    </rPh>
    <rPh sb="7" eb="8">
      <t>スウ</t>
    </rPh>
    <phoneticPr fontId="5"/>
  </si>
  <si>
    <t>0歳</t>
    <rPh sb="1" eb="2">
      <t>サイ</t>
    </rPh>
    <phoneticPr fontId="5"/>
  </si>
  <si>
    <t>１歳</t>
    <rPh sb="1" eb="2">
      <t>サイ</t>
    </rPh>
    <phoneticPr fontId="5"/>
  </si>
  <si>
    <t>２歳</t>
    <rPh sb="1" eb="2">
      <t>サイ</t>
    </rPh>
    <phoneticPr fontId="5"/>
  </si>
  <si>
    <t>３歳</t>
    <rPh sb="1" eb="2">
      <t>サイ</t>
    </rPh>
    <phoneticPr fontId="5"/>
  </si>
  <si>
    <t>４歳</t>
    <rPh sb="1" eb="2">
      <t>サイ</t>
    </rPh>
    <phoneticPr fontId="5"/>
  </si>
  <si>
    <t>５歳</t>
    <rPh sb="1" eb="2">
      <t>サイ</t>
    </rPh>
    <phoneticPr fontId="5"/>
  </si>
  <si>
    <t>令和</t>
    <phoneticPr fontId="5"/>
  </si>
  <si>
    <t>資料：学校基本調査</t>
    <rPh sb="0" eb="2">
      <t>シリョウ</t>
    </rPh>
    <rPh sb="3" eb="5">
      <t>ガッコウ</t>
    </rPh>
    <rPh sb="5" eb="7">
      <t>キホン</t>
    </rPh>
    <rPh sb="7" eb="9">
      <t>チョウサ</t>
    </rPh>
    <phoneticPr fontId="5"/>
  </si>
  <si>
    <t>１４５　小学校児童数・教員数の推移</t>
    <rPh sb="4" eb="7">
      <t>ショウガッコウ</t>
    </rPh>
    <rPh sb="7" eb="9">
      <t>ジドウ</t>
    </rPh>
    <rPh sb="9" eb="10">
      <t>スウ</t>
    </rPh>
    <rPh sb="11" eb="13">
      <t>キョウイン</t>
    </rPh>
    <rPh sb="13" eb="14">
      <t>スウ</t>
    </rPh>
    <rPh sb="15" eb="17">
      <t>スイイ</t>
    </rPh>
    <phoneticPr fontId="5"/>
  </si>
  <si>
    <t>児　　童　　数</t>
    <rPh sb="0" eb="1">
      <t>ジ</t>
    </rPh>
    <rPh sb="3" eb="4">
      <t>ワラベ</t>
    </rPh>
    <rPh sb="6" eb="7">
      <t>スウ</t>
    </rPh>
    <phoneticPr fontId="5"/>
  </si>
  <si>
    <t>１４６　中学校生徒数・教員数の推移</t>
    <rPh sb="4" eb="7">
      <t>チュウガッコウ</t>
    </rPh>
    <rPh sb="7" eb="9">
      <t>セイト</t>
    </rPh>
    <rPh sb="9" eb="10">
      <t>スウ</t>
    </rPh>
    <rPh sb="11" eb="13">
      <t>キョウイン</t>
    </rPh>
    <rPh sb="13" eb="14">
      <t>スウ</t>
    </rPh>
    <rPh sb="15" eb="17">
      <t>スイイ</t>
    </rPh>
    <phoneticPr fontId="5"/>
  </si>
  <si>
    <t>生　　徒　　数</t>
    <rPh sb="0" eb="1">
      <t>ショウ</t>
    </rPh>
    <rPh sb="3" eb="4">
      <t>タダ</t>
    </rPh>
    <rPh sb="6" eb="7">
      <t>カズ</t>
    </rPh>
    <phoneticPr fontId="5"/>
  </si>
  <si>
    <t>　　元</t>
    <rPh sb="2" eb="3">
      <t>モト</t>
    </rPh>
    <phoneticPr fontId="5"/>
  </si>
  <si>
    <t>資料：学校基本調査・学校教育課</t>
    <rPh sb="10" eb="12">
      <t>ガッコウ</t>
    </rPh>
    <rPh sb="12" eb="14">
      <t>キョウイク</t>
    </rPh>
    <rPh sb="14" eb="15">
      <t>カ</t>
    </rPh>
    <phoneticPr fontId="5"/>
  </si>
  <si>
    <t>１４７　高等学校生徒数・教員数の推移</t>
    <rPh sb="4" eb="6">
      <t>コウトウ</t>
    </rPh>
    <rPh sb="6" eb="8">
      <t>ガッコウ</t>
    </rPh>
    <rPh sb="8" eb="10">
      <t>セイト</t>
    </rPh>
    <rPh sb="10" eb="11">
      <t>スウ</t>
    </rPh>
    <rPh sb="12" eb="14">
      <t>キョウイン</t>
    </rPh>
    <rPh sb="14" eb="15">
      <t>スウ</t>
    </rPh>
    <rPh sb="16" eb="18">
      <t>スイイ</t>
    </rPh>
    <phoneticPr fontId="5"/>
  </si>
  <si>
    <t>全日制</t>
    <rPh sb="0" eb="3">
      <t>ゼンニチセイ</t>
    </rPh>
    <phoneticPr fontId="5"/>
  </si>
  <si>
    <t>定時制</t>
    <rPh sb="0" eb="3">
      <t>テイジセイ</t>
    </rPh>
    <phoneticPr fontId="5"/>
  </si>
  <si>
    <t>資料：学校基本調査</t>
    <phoneticPr fontId="5"/>
  </si>
  <si>
    <t>１４８　中学校卒業者の進路状況</t>
    <rPh sb="4" eb="7">
      <t>チュウガッコウ</t>
    </rPh>
    <rPh sb="7" eb="10">
      <t>ソツギョウシャ</t>
    </rPh>
    <rPh sb="11" eb="13">
      <t>シンロ</t>
    </rPh>
    <rPh sb="13" eb="15">
      <t>ジョウキョウ</t>
    </rPh>
    <phoneticPr fontId="5"/>
  </si>
  <si>
    <t>各年５月１日現在（単位：人）</t>
    <rPh sb="0" eb="2">
      <t>カクネン</t>
    </rPh>
    <rPh sb="3" eb="4">
      <t>ガツ</t>
    </rPh>
    <rPh sb="5" eb="6">
      <t>ニチ</t>
    </rPh>
    <rPh sb="6" eb="8">
      <t>ゲンザイ</t>
    </rPh>
    <rPh sb="9" eb="11">
      <t>タンイ</t>
    </rPh>
    <rPh sb="12" eb="13">
      <t>ニン</t>
    </rPh>
    <phoneticPr fontId="5"/>
  </si>
  <si>
    <t>卒業者数</t>
    <rPh sb="0" eb="1">
      <t>ソツ</t>
    </rPh>
    <rPh sb="1" eb="4">
      <t>ギョウシャスウ</t>
    </rPh>
    <phoneticPr fontId="5"/>
  </si>
  <si>
    <t>進学者（就職進学者も含む）</t>
    <rPh sb="0" eb="3">
      <t>シンガクシャ</t>
    </rPh>
    <rPh sb="4" eb="6">
      <t>シュウショク</t>
    </rPh>
    <rPh sb="6" eb="9">
      <t>シンガクシャ</t>
    </rPh>
    <rPh sb="10" eb="11">
      <t>フク</t>
    </rPh>
    <phoneticPr fontId="5"/>
  </si>
  <si>
    <t>教育訓練機関等入学者</t>
    <rPh sb="0" eb="2">
      <t>キョウイク</t>
    </rPh>
    <rPh sb="2" eb="4">
      <t>クンレン</t>
    </rPh>
    <rPh sb="4" eb="6">
      <t>キカン</t>
    </rPh>
    <rPh sb="6" eb="7">
      <t>トウ</t>
    </rPh>
    <rPh sb="7" eb="10">
      <t>ニュウガクシャ</t>
    </rPh>
    <phoneticPr fontId="5"/>
  </si>
  <si>
    <t>就職者</t>
    <rPh sb="0" eb="2">
      <t>シュウショク</t>
    </rPh>
    <rPh sb="2" eb="3">
      <t>シャ</t>
    </rPh>
    <phoneticPr fontId="5"/>
  </si>
  <si>
    <t>通信制</t>
    <rPh sb="0" eb="2">
      <t>ツウシン</t>
    </rPh>
    <rPh sb="2" eb="3">
      <t>セイ</t>
    </rPh>
    <phoneticPr fontId="5"/>
  </si>
  <si>
    <t>高等専門学校</t>
    <rPh sb="0" eb="2">
      <t>コウトウ</t>
    </rPh>
    <rPh sb="2" eb="4">
      <t>センモン</t>
    </rPh>
    <rPh sb="4" eb="6">
      <t>ガッコウ</t>
    </rPh>
    <phoneticPr fontId="5"/>
  </si>
  <si>
    <t>特別支援
学校</t>
    <rPh sb="0" eb="2">
      <t>トクベツ</t>
    </rPh>
    <rPh sb="2" eb="4">
      <t>シエン</t>
    </rPh>
    <rPh sb="5" eb="7">
      <t>ガッコウ</t>
    </rPh>
    <phoneticPr fontId="5"/>
  </si>
  <si>
    <t>専修学校</t>
    <rPh sb="0" eb="2">
      <t>センシュウ</t>
    </rPh>
    <rPh sb="2" eb="4">
      <t>ガッコウ</t>
    </rPh>
    <phoneticPr fontId="5"/>
  </si>
  <si>
    <t>各種学校</t>
    <rPh sb="0" eb="2">
      <t>カクシュ</t>
    </rPh>
    <rPh sb="2" eb="4">
      <t>ガッコウ</t>
    </rPh>
    <phoneticPr fontId="5"/>
  </si>
  <si>
    <t>公共職業
訓練施設等</t>
    <rPh sb="0" eb="2">
      <t>コウキョウ</t>
    </rPh>
    <rPh sb="2" eb="4">
      <t>ショクギョウ</t>
    </rPh>
    <rPh sb="5" eb="7">
      <t>クンレン</t>
    </rPh>
    <rPh sb="7" eb="9">
      <t>シセツ</t>
    </rPh>
    <rPh sb="9" eb="10">
      <t>トウ</t>
    </rPh>
    <phoneticPr fontId="5"/>
  </si>
  <si>
    <t>１４９　小学校・中学校・高等学校学年別平均体位（埼玉県）</t>
    <rPh sb="4" eb="7">
      <t>ショウガッコウ</t>
    </rPh>
    <rPh sb="8" eb="11">
      <t>チュウガッコウ</t>
    </rPh>
    <rPh sb="12" eb="14">
      <t>コウトウ</t>
    </rPh>
    <rPh sb="14" eb="16">
      <t>ガッコウ</t>
    </rPh>
    <rPh sb="16" eb="18">
      <t>ガクネン</t>
    </rPh>
    <rPh sb="18" eb="19">
      <t>ベツ</t>
    </rPh>
    <rPh sb="19" eb="21">
      <t>ヘイキン</t>
    </rPh>
    <rPh sb="21" eb="23">
      <t>タイイ</t>
    </rPh>
    <rPh sb="24" eb="27">
      <t>サイタマケン</t>
    </rPh>
    <phoneticPr fontId="5"/>
  </si>
  <si>
    <t>令和２年度</t>
    <rPh sb="0" eb="2">
      <t>レイワ</t>
    </rPh>
    <rPh sb="3" eb="5">
      <t>ネンド</t>
    </rPh>
    <phoneticPr fontId="5"/>
  </si>
  <si>
    <t>身　　　　長</t>
    <rPh sb="0" eb="1">
      <t>ミ</t>
    </rPh>
    <rPh sb="5" eb="6">
      <t>チョウ</t>
    </rPh>
    <phoneticPr fontId="5"/>
  </si>
  <si>
    <t>体　　　　重</t>
    <rPh sb="0" eb="1">
      <t>カラダ</t>
    </rPh>
    <rPh sb="5" eb="6">
      <t>ジュウ</t>
    </rPh>
    <phoneticPr fontId="5"/>
  </si>
  <si>
    <t>cm</t>
    <phoneticPr fontId="5"/>
  </si>
  <si>
    <t>㎏</t>
  </si>
  <si>
    <t xml:space="preserve">   ５歳</t>
    <rPh sb="4" eb="5">
      <t>サイ</t>
    </rPh>
    <phoneticPr fontId="5"/>
  </si>
  <si>
    <t>小　学　校</t>
    <rPh sb="0" eb="1">
      <t>ショウ</t>
    </rPh>
    <rPh sb="2" eb="3">
      <t>ガク</t>
    </rPh>
    <rPh sb="4" eb="5">
      <t>コウ</t>
    </rPh>
    <phoneticPr fontId="5"/>
  </si>
  <si>
    <t>　 ６歳</t>
    <rPh sb="3" eb="4">
      <t>サイ</t>
    </rPh>
    <phoneticPr fontId="5"/>
  </si>
  <si>
    <t xml:space="preserve">   ７歳</t>
  </si>
  <si>
    <t xml:space="preserve">   ８歳</t>
    <rPh sb="4" eb="5">
      <t>サイ</t>
    </rPh>
    <phoneticPr fontId="5"/>
  </si>
  <si>
    <t xml:space="preserve">   ９歳</t>
  </si>
  <si>
    <t xml:space="preserve"> １０歳</t>
    <rPh sb="3" eb="4">
      <t>サイ</t>
    </rPh>
    <phoneticPr fontId="5"/>
  </si>
  <si>
    <t xml:space="preserve"> １１歳</t>
    <rPh sb="3" eb="4">
      <t>サイ</t>
    </rPh>
    <phoneticPr fontId="5"/>
  </si>
  <si>
    <t>中学校</t>
    <rPh sb="0" eb="1">
      <t>ナカ</t>
    </rPh>
    <rPh sb="1" eb="2">
      <t>ガク</t>
    </rPh>
    <rPh sb="2" eb="3">
      <t>コウ</t>
    </rPh>
    <phoneticPr fontId="5"/>
  </si>
  <si>
    <t xml:space="preserve"> １２歳</t>
    <rPh sb="3" eb="4">
      <t>サイ</t>
    </rPh>
    <phoneticPr fontId="5"/>
  </si>
  <si>
    <t xml:space="preserve"> １３歳</t>
    <rPh sb="3" eb="4">
      <t>サイ</t>
    </rPh>
    <phoneticPr fontId="5"/>
  </si>
  <si>
    <t xml:space="preserve"> １４歳</t>
    <rPh sb="3" eb="4">
      <t>サイ</t>
    </rPh>
    <phoneticPr fontId="5"/>
  </si>
  <si>
    <t>高等学校</t>
    <rPh sb="0" eb="1">
      <t>タカ</t>
    </rPh>
    <rPh sb="1" eb="2">
      <t>トウ</t>
    </rPh>
    <rPh sb="2" eb="3">
      <t>ガク</t>
    </rPh>
    <rPh sb="3" eb="4">
      <t>コウ</t>
    </rPh>
    <phoneticPr fontId="5"/>
  </si>
  <si>
    <t xml:space="preserve"> １５歳</t>
    <rPh sb="3" eb="4">
      <t>サイ</t>
    </rPh>
    <phoneticPr fontId="5"/>
  </si>
  <si>
    <t xml:space="preserve"> １６歳</t>
    <rPh sb="3" eb="4">
      <t>サイ</t>
    </rPh>
    <phoneticPr fontId="5"/>
  </si>
  <si>
    <t xml:space="preserve"> １７歳</t>
    <rPh sb="3" eb="4">
      <t>サイ</t>
    </rPh>
    <phoneticPr fontId="5"/>
  </si>
  <si>
    <t>※令和３年度の結果の公表は、令和４年度中を予定しているため、</t>
    <phoneticPr fontId="5"/>
  </si>
  <si>
    <t>資料：学校保健統計調査・学校教育課</t>
    <rPh sb="0" eb="2">
      <t>シリョウ</t>
    </rPh>
    <rPh sb="3" eb="5">
      <t>ガッコウ</t>
    </rPh>
    <rPh sb="5" eb="7">
      <t>ホケン</t>
    </rPh>
    <rPh sb="7" eb="9">
      <t>トウケイ</t>
    </rPh>
    <rPh sb="9" eb="11">
      <t>チョウサ</t>
    </rPh>
    <rPh sb="12" eb="14">
      <t>ガッコウ</t>
    </rPh>
    <rPh sb="14" eb="16">
      <t>キョウイク</t>
    </rPh>
    <rPh sb="16" eb="17">
      <t>カ</t>
    </rPh>
    <phoneticPr fontId="5"/>
  </si>
  <si>
    <t>　本表には令和２年度の結果を掲載している。</t>
    <phoneticPr fontId="5"/>
  </si>
  <si>
    <t>１５０　地区行政センター利用状況</t>
    <rPh sb="4" eb="6">
      <t>チク</t>
    </rPh>
    <rPh sb="6" eb="8">
      <t>ギョウセイ</t>
    </rPh>
    <rPh sb="12" eb="14">
      <t>リヨウ</t>
    </rPh>
    <rPh sb="14" eb="16">
      <t>ジョウキョウ</t>
    </rPh>
    <phoneticPr fontId="5"/>
  </si>
  <si>
    <t>地区行政センター名</t>
    <rPh sb="0" eb="2">
      <t>チク</t>
    </rPh>
    <rPh sb="2" eb="4">
      <t>ギョウセイ</t>
    </rPh>
    <rPh sb="8" eb="9">
      <t>メイ</t>
    </rPh>
    <phoneticPr fontId="5"/>
  </si>
  <si>
    <t>平成２５年度</t>
    <rPh sb="0" eb="2">
      <t>ヘイセイ</t>
    </rPh>
    <rPh sb="4" eb="6">
      <t>ネンド</t>
    </rPh>
    <phoneticPr fontId="5"/>
  </si>
  <si>
    <t>平成２６年度</t>
    <rPh sb="0" eb="2">
      <t>ヘイセイ</t>
    </rPh>
    <rPh sb="4" eb="6">
      <t>ネンド</t>
    </rPh>
    <phoneticPr fontId="5"/>
  </si>
  <si>
    <t>平成２７年度</t>
    <rPh sb="0" eb="2">
      <t>ヘイセイ</t>
    </rPh>
    <rPh sb="4" eb="6">
      <t>ネンド</t>
    </rPh>
    <phoneticPr fontId="5"/>
  </si>
  <si>
    <t>平成２８年度</t>
    <rPh sb="0" eb="2">
      <t>ヘイセイ</t>
    </rPh>
    <rPh sb="4" eb="6">
      <t>ネンド</t>
    </rPh>
    <phoneticPr fontId="5"/>
  </si>
  <si>
    <t>回　数</t>
    <rPh sb="0" eb="1">
      <t>カイ</t>
    </rPh>
    <rPh sb="2" eb="3">
      <t>カズ</t>
    </rPh>
    <phoneticPr fontId="5"/>
  </si>
  <si>
    <t>人　員</t>
    <rPh sb="0" eb="1">
      <t>ヒト</t>
    </rPh>
    <rPh sb="2" eb="3">
      <t>イン</t>
    </rPh>
    <phoneticPr fontId="5"/>
  </si>
  <si>
    <t>飯能中央</t>
    <rPh sb="0" eb="2">
      <t>ハンノウ</t>
    </rPh>
    <rPh sb="2" eb="4">
      <t>チュウオウ</t>
    </rPh>
    <phoneticPr fontId="5"/>
  </si>
  <si>
    <t>第二区</t>
    <rPh sb="0" eb="2">
      <t>ダイニ</t>
    </rPh>
    <rPh sb="2" eb="3">
      <t>ク</t>
    </rPh>
    <phoneticPr fontId="5"/>
  </si>
  <si>
    <t>精明</t>
    <rPh sb="0" eb="1">
      <t>セイ</t>
    </rPh>
    <rPh sb="1" eb="2">
      <t>メイ</t>
    </rPh>
    <phoneticPr fontId="5"/>
  </si>
  <si>
    <t>加治</t>
    <rPh sb="0" eb="2">
      <t>カジ</t>
    </rPh>
    <phoneticPr fontId="5"/>
  </si>
  <si>
    <t>加治東</t>
    <rPh sb="0" eb="2">
      <t>カジ</t>
    </rPh>
    <rPh sb="2" eb="3">
      <t>ヒガシ</t>
    </rPh>
    <phoneticPr fontId="5"/>
  </si>
  <si>
    <t>美杉台</t>
    <rPh sb="0" eb="2">
      <t>ミスギ</t>
    </rPh>
    <rPh sb="2" eb="3">
      <t>ダイ</t>
    </rPh>
    <phoneticPr fontId="5"/>
  </si>
  <si>
    <t>東吾野</t>
    <rPh sb="0" eb="3">
      <t>ヒガシアガノ</t>
    </rPh>
    <phoneticPr fontId="5"/>
  </si>
  <si>
    <t>名栗</t>
    <rPh sb="0" eb="2">
      <t>ナグリ</t>
    </rPh>
    <phoneticPr fontId="5"/>
  </si>
  <si>
    <t>平成２９年度</t>
    <rPh sb="0" eb="2">
      <t>ヘイセイ</t>
    </rPh>
    <rPh sb="4" eb="6">
      <t>ネンド</t>
    </rPh>
    <phoneticPr fontId="5"/>
  </si>
  <si>
    <t>平成３０年度</t>
    <rPh sb="0" eb="2">
      <t>ヘイセイ</t>
    </rPh>
    <rPh sb="4" eb="6">
      <t>ネンド</t>
    </rPh>
    <phoneticPr fontId="5"/>
  </si>
  <si>
    <t>※名栗地区行政センターには、分館（あすなろ会館・ふるさと会館）の数値を含む。</t>
    <rPh sb="1" eb="3">
      <t>ナグリ</t>
    </rPh>
    <rPh sb="3" eb="5">
      <t>チク</t>
    </rPh>
    <rPh sb="5" eb="7">
      <t>ギョウセイ</t>
    </rPh>
    <rPh sb="14" eb="16">
      <t>ブンカン</t>
    </rPh>
    <rPh sb="21" eb="23">
      <t>カイカン</t>
    </rPh>
    <rPh sb="28" eb="30">
      <t>カイカン</t>
    </rPh>
    <rPh sb="32" eb="34">
      <t>スウチ</t>
    </rPh>
    <rPh sb="35" eb="36">
      <t>フク</t>
    </rPh>
    <phoneticPr fontId="5"/>
  </si>
  <si>
    <t>資料：地域活動支援課</t>
    <rPh sb="0" eb="2">
      <t>シリョウ</t>
    </rPh>
    <rPh sb="3" eb="5">
      <t>チイキ</t>
    </rPh>
    <rPh sb="5" eb="7">
      <t>カツドウ</t>
    </rPh>
    <rPh sb="7" eb="9">
      <t>シエン</t>
    </rPh>
    <rPh sb="9" eb="10">
      <t>カ</t>
    </rPh>
    <phoneticPr fontId="5"/>
  </si>
  <si>
    <t>１５１　図書館所蔵資料数</t>
    <phoneticPr fontId="5"/>
  </si>
  <si>
    <t>（単位：点）</t>
    <rPh sb="1" eb="3">
      <t>タンイ</t>
    </rPh>
    <rPh sb="4" eb="5">
      <t>テン</t>
    </rPh>
    <phoneticPr fontId="5"/>
  </si>
  <si>
    <t>洋書</t>
    <rPh sb="0" eb="2">
      <t>ヨウショ</t>
    </rPh>
    <phoneticPr fontId="5"/>
  </si>
  <si>
    <t>資料：市立図書館</t>
    <rPh sb="0" eb="2">
      <t>シリョウ</t>
    </rPh>
    <rPh sb="3" eb="5">
      <t>シリツ</t>
    </rPh>
    <rPh sb="5" eb="8">
      <t>トショカン</t>
    </rPh>
    <phoneticPr fontId="5"/>
  </si>
  <si>
    <t>１５２　図書館利用状況</t>
    <rPh sb="4" eb="7">
      <t>トショカン</t>
    </rPh>
    <rPh sb="7" eb="9">
      <t>リヨウ</t>
    </rPh>
    <rPh sb="9" eb="11">
      <t>ジョウキョウ</t>
    </rPh>
    <phoneticPr fontId="5"/>
  </si>
  <si>
    <t>市立図書館</t>
    <rPh sb="0" eb="2">
      <t>シリツ</t>
    </rPh>
    <rPh sb="2" eb="5">
      <t>トショカン</t>
    </rPh>
    <phoneticPr fontId="5"/>
  </si>
  <si>
    <t>こども図書館</t>
    <rPh sb="3" eb="6">
      <t>トショカン</t>
    </rPh>
    <phoneticPr fontId="5"/>
  </si>
  <si>
    <t>登録者数</t>
    <rPh sb="0" eb="2">
      <t>トウロク</t>
    </rPh>
    <rPh sb="2" eb="3">
      <t>シャ</t>
    </rPh>
    <rPh sb="3" eb="4">
      <t>スウ</t>
    </rPh>
    <phoneticPr fontId="5"/>
  </si>
  <si>
    <t>貸出
利用者数</t>
    <rPh sb="0" eb="2">
      <t>カシダシ</t>
    </rPh>
    <rPh sb="3" eb="5">
      <t>リヨウ</t>
    </rPh>
    <rPh sb="5" eb="6">
      <t>シャ</t>
    </rPh>
    <rPh sb="6" eb="7">
      <t>スウ</t>
    </rPh>
    <phoneticPr fontId="5"/>
  </si>
  <si>
    <t>貸出
資料数</t>
    <rPh sb="0" eb="2">
      <t>カシダシ</t>
    </rPh>
    <rPh sb="3" eb="5">
      <t>シリョウ</t>
    </rPh>
    <rPh sb="5" eb="6">
      <t>スウ</t>
    </rPh>
    <phoneticPr fontId="5"/>
  </si>
  <si>
    <t>人</t>
    <rPh sb="0" eb="1">
      <t>ニン</t>
    </rPh>
    <phoneticPr fontId="5"/>
  </si>
  <si>
    <t>点</t>
    <rPh sb="0" eb="1">
      <t>テン</t>
    </rPh>
    <phoneticPr fontId="5"/>
  </si>
  <si>
    <t>平成　23</t>
    <rPh sb="0" eb="2">
      <t>ヘイセイ</t>
    </rPh>
    <phoneticPr fontId="5"/>
  </si>
  <si>
    <t>富士見分室</t>
    <rPh sb="0" eb="3">
      <t>フジミ</t>
    </rPh>
    <rPh sb="3" eb="5">
      <t>ブンシツ</t>
    </rPh>
    <phoneticPr fontId="5"/>
  </si>
  <si>
    <t>移動図書館</t>
    <rPh sb="0" eb="2">
      <t>イドウ</t>
    </rPh>
    <rPh sb="2" eb="5">
      <t>トショカン</t>
    </rPh>
    <phoneticPr fontId="5"/>
  </si>
  <si>
    <t>名栗分室</t>
    <rPh sb="0" eb="2">
      <t>ナグリ</t>
    </rPh>
    <rPh sb="2" eb="4">
      <t>ブンシツ</t>
    </rPh>
    <phoneticPr fontId="5"/>
  </si>
  <si>
    <t>※平成25年4～6月は市立図書館休館。また、貸出資料数は視聴覚資料（CD・DVD）を含む。</t>
    <rPh sb="24" eb="26">
      <t>シリョウ</t>
    </rPh>
    <phoneticPr fontId="5"/>
  </si>
  <si>
    <t>１５３　博物館入館者数</t>
    <phoneticPr fontId="5"/>
  </si>
  <si>
    <t>入館者数</t>
    <rPh sb="0" eb="3">
      <t>ニュウカンシャ</t>
    </rPh>
    <rPh sb="3" eb="4">
      <t>スウ</t>
    </rPh>
    <phoneticPr fontId="5"/>
  </si>
  <si>
    <t>開館日数</t>
    <rPh sb="0" eb="2">
      <t>カイカン</t>
    </rPh>
    <rPh sb="2" eb="4">
      <t>ニッスウ</t>
    </rPh>
    <phoneticPr fontId="5"/>
  </si>
  <si>
    <t>１日平均</t>
    <rPh sb="1" eb="2">
      <t>ニチ</t>
    </rPh>
    <rPh sb="2" eb="4">
      <t>ヘイキン</t>
    </rPh>
    <phoneticPr fontId="5"/>
  </si>
  <si>
    <t>日</t>
    <rPh sb="0" eb="1">
      <t>ヒ</t>
    </rPh>
    <phoneticPr fontId="5"/>
  </si>
  <si>
    <t>※平成29年度は6月1日から3月31日まで常設展示改装工事のため休館。</t>
    <phoneticPr fontId="5"/>
  </si>
  <si>
    <t>資料：博物館</t>
    <rPh sb="0" eb="2">
      <t>シリョウ</t>
    </rPh>
    <rPh sb="3" eb="6">
      <t>ハクブツカン</t>
    </rPh>
    <phoneticPr fontId="5"/>
  </si>
  <si>
    <t>※平成30年4月1日から博物館へ名称変更。（旧名称：郷土館）</t>
    <phoneticPr fontId="5"/>
  </si>
  <si>
    <t>１５４　博物館資料利用件数</t>
    <rPh sb="4" eb="7">
      <t>ハクブツカン</t>
    </rPh>
    <rPh sb="7" eb="9">
      <t>シリョウ</t>
    </rPh>
    <rPh sb="9" eb="11">
      <t>リヨウ</t>
    </rPh>
    <rPh sb="11" eb="13">
      <t>ケンスウ</t>
    </rPh>
    <phoneticPr fontId="5"/>
  </si>
  <si>
    <t>(単位：件)</t>
    <rPh sb="1" eb="3">
      <t>タンイ</t>
    </rPh>
    <rPh sb="4" eb="5">
      <t>ケン</t>
    </rPh>
    <phoneticPr fontId="5"/>
  </si>
  <si>
    <t>民　　具</t>
    <rPh sb="0" eb="1">
      <t>タミ</t>
    </rPh>
    <rPh sb="3" eb="4">
      <t>グ</t>
    </rPh>
    <phoneticPr fontId="5"/>
  </si>
  <si>
    <t>写真等</t>
    <rPh sb="0" eb="2">
      <t>シャシン</t>
    </rPh>
    <rPh sb="2" eb="3">
      <t>トウ</t>
    </rPh>
    <phoneticPr fontId="5"/>
  </si>
  <si>
    <t>文　　書</t>
    <rPh sb="0" eb="1">
      <t>ブン</t>
    </rPh>
    <rPh sb="3" eb="4">
      <t>ショ</t>
    </rPh>
    <phoneticPr fontId="5"/>
  </si>
  <si>
    <t>考　　古</t>
    <rPh sb="0" eb="1">
      <t>コウ</t>
    </rPh>
    <rPh sb="3" eb="4">
      <t>フル</t>
    </rPh>
    <phoneticPr fontId="5"/>
  </si>
  <si>
    <t>美　　術</t>
    <rPh sb="0" eb="1">
      <t>ビ</t>
    </rPh>
    <rPh sb="3" eb="4">
      <t>ジュツ</t>
    </rPh>
    <phoneticPr fontId="5"/>
  </si>
  <si>
    <t>図　　書</t>
    <rPh sb="0" eb="1">
      <t>ズ</t>
    </rPh>
    <rPh sb="3" eb="4">
      <t>ショ</t>
    </rPh>
    <phoneticPr fontId="5"/>
  </si>
  <si>
    <t>令和　元</t>
    <rPh sb="0" eb="2">
      <t>レイワ</t>
    </rPh>
    <rPh sb="3" eb="4">
      <t>モト</t>
    </rPh>
    <phoneticPr fontId="5"/>
  </si>
  <si>
    <t>※平成30年4月1日から博物館へ名称変更。（旧名称：郷土館）</t>
    <rPh sb="1" eb="3">
      <t>ヘイセイ</t>
    </rPh>
    <rPh sb="5" eb="6">
      <t>ネン</t>
    </rPh>
    <rPh sb="7" eb="8">
      <t>ガツ</t>
    </rPh>
    <rPh sb="9" eb="10">
      <t>ニチ</t>
    </rPh>
    <rPh sb="12" eb="15">
      <t>ハクブツカン</t>
    </rPh>
    <rPh sb="16" eb="18">
      <t>メイショウ</t>
    </rPh>
    <rPh sb="18" eb="20">
      <t>ヘンコウ</t>
    </rPh>
    <phoneticPr fontId="5"/>
  </si>
  <si>
    <t>１５５　市民活動センター利用状況</t>
    <rPh sb="4" eb="6">
      <t>シミン</t>
    </rPh>
    <rPh sb="6" eb="8">
      <t>カツドウ</t>
    </rPh>
    <rPh sb="12" eb="14">
      <t>リヨウ</t>
    </rPh>
    <rPh sb="14" eb="16">
      <t>ジョウキョウ</t>
    </rPh>
    <phoneticPr fontId="5"/>
  </si>
  <si>
    <t>入館者数</t>
    <rPh sb="0" eb="2">
      <t>ニュウカン</t>
    </rPh>
    <rPh sb="2" eb="3">
      <t>シャ</t>
    </rPh>
    <rPh sb="3" eb="4">
      <t>スウ</t>
    </rPh>
    <phoneticPr fontId="5"/>
  </si>
  <si>
    <t>有料施設利用者数</t>
    <rPh sb="0" eb="2">
      <t>ユウリョウ</t>
    </rPh>
    <rPh sb="2" eb="4">
      <t>シセツ</t>
    </rPh>
    <rPh sb="4" eb="6">
      <t>リヨウ</t>
    </rPh>
    <rPh sb="6" eb="7">
      <t>シャ</t>
    </rPh>
    <rPh sb="7" eb="8">
      <t>スウ</t>
    </rPh>
    <phoneticPr fontId="5"/>
  </si>
  <si>
    <t>1日平均</t>
    <rPh sb="1" eb="2">
      <t>ヒ</t>
    </rPh>
    <rPh sb="2" eb="4">
      <t>ヘイキン</t>
    </rPh>
    <phoneticPr fontId="5"/>
  </si>
  <si>
    <t>平成　26</t>
    <rPh sb="0" eb="2">
      <t>ヘイセイ</t>
    </rPh>
    <phoneticPr fontId="5"/>
  </si>
  <si>
    <t>１５６　市民会館利用状況</t>
    <rPh sb="4" eb="6">
      <t>シミン</t>
    </rPh>
    <rPh sb="6" eb="8">
      <t>カイカン</t>
    </rPh>
    <rPh sb="8" eb="10">
      <t>リヨウ</t>
    </rPh>
    <rPh sb="10" eb="12">
      <t>ジョウキョウ</t>
    </rPh>
    <phoneticPr fontId="5"/>
  </si>
  <si>
    <t>利用件数</t>
    <rPh sb="0" eb="2">
      <t>リヨウ</t>
    </rPh>
    <rPh sb="2" eb="3">
      <t>ケン</t>
    </rPh>
    <rPh sb="3" eb="4">
      <t>スウ</t>
    </rPh>
    <phoneticPr fontId="5"/>
  </si>
  <si>
    <t>年間総数</t>
    <rPh sb="0" eb="2">
      <t>ネンカン</t>
    </rPh>
    <rPh sb="2" eb="4">
      <t>ソウスウ</t>
    </rPh>
    <phoneticPr fontId="5"/>
  </si>
  <si>
    <t>月平均</t>
    <rPh sb="0" eb="3">
      <t>ツキヘイキン</t>
    </rPh>
    <phoneticPr fontId="5"/>
  </si>
  <si>
    <t>大ホール</t>
    <rPh sb="0" eb="1">
      <t>ダイ</t>
    </rPh>
    <phoneticPr fontId="5"/>
  </si>
  <si>
    <t>小ホール</t>
    <rPh sb="0" eb="1">
      <t>ショウ</t>
    </rPh>
    <phoneticPr fontId="5"/>
  </si>
  <si>
    <t>展示室</t>
    <rPh sb="0" eb="3">
      <t>テンジシツ</t>
    </rPh>
    <phoneticPr fontId="5"/>
  </si>
  <si>
    <t>リハーサル室</t>
    <rPh sb="5" eb="6">
      <t>シツ</t>
    </rPh>
    <phoneticPr fontId="5"/>
  </si>
  <si>
    <t>27</t>
    <phoneticPr fontId="5"/>
  </si>
  <si>
    <t>28</t>
    <phoneticPr fontId="5"/>
  </si>
  <si>
    <t>29</t>
    <phoneticPr fontId="5"/>
  </si>
  <si>
    <t>※その他には、リハーサル室の利用件数を含む。</t>
    <phoneticPr fontId="5"/>
  </si>
  <si>
    <t>資料：市民会館</t>
    <rPh sb="0" eb="2">
      <t>シリョウ</t>
    </rPh>
    <rPh sb="3" eb="5">
      <t>シミン</t>
    </rPh>
    <rPh sb="5" eb="7">
      <t>カイカン</t>
    </rPh>
    <phoneticPr fontId="5"/>
  </si>
  <si>
    <t>１５７　都市公園運動施設等の利用状況</t>
    <rPh sb="4" eb="6">
      <t>トシ</t>
    </rPh>
    <rPh sb="6" eb="8">
      <t>コウエン</t>
    </rPh>
    <rPh sb="8" eb="10">
      <t>ウンドウ</t>
    </rPh>
    <rPh sb="10" eb="12">
      <t>シセツ</t>
    </rPh>
    <rPh sb="12" eb="13">
      <t>トウ</t>
    </rPh>
    <rPh sb="14" eb="16">
      <t>リヨウ</t>
    </rPh>
    <rPh sb="16" eb="18">
      <t>ジョウキョウ</t>
    </rPh>
    <phoneticPr fontId="5"/>
  </si>
  <si>
    <t>阿須運動公園</t>
    <rPh sb="0" eb="2">
      <t>アズ</t>
    </rPh>
    <rPh sb="2" eb="6">
      <t>ウンドウコウエン</t>
    </rPh>
    <phoneticPr fontId="5"/>
  </si>
  <si>
    <t>市民体育館</t>
    <rPh sb="0" eb="2">
      <t>シミン</t>
    </rPh>
    <rPh sb="2" eb="5">
      <t>タイイクカン</t>
    </rPh>
    <phoneticPr fontId="5"/>
  </si>
  <si>
    <t>市民球場</t>
    <rPh sb="0" eb="2">
      <t>シミン</t>
    </rPh>
    <rPh sb="2" eb="4">
      <t>キュウジョウ</t>
    </rPh>
    <phoneticPr fontId="5"/>
  </si>
  <si>
    <t>野球場</t>
    <rPh sb="0" eb="3">
      <t>ヤキュウジョウ</t>
    </rPh>
    <phoneticPr fontId="5"/>
  </si>
  <si>
    <t>サッカー場</t>
    <rPh sb="4" eb="5">
      <t>ジョウ</t>
    </rPh>
    <phoneticPr fontId="5"/>
  </si>
  <si>
    <t>利用件数</t>
    <rPh sb="0" eb="2">
      <t>リヨウ</t>
    </rPh>
    <rPh sb="2" eb="4">
      <t>ケンスウ</t>
    </rPh>
    <phoneticPr fontId="5"/>
  </si>
  <si>
    <t>利用者数</t>
    <rPh sb="0" eb="2">
      <t>リヨウ</t>
    </rPh>
    <rPh sb="2" eb="3">
      <t>シャ</t>
    </rPh>
    <rPh sb="3" eb="4">
      <t>スウ</t>
    </rPh>
    <phoneticPr fontId="5"/>
  </si>
  <si>
    <t>美杉台公園</t>
    <rPh sb="0" eb="1">
      <t>ビ</t>
    </rPh>
    <rPh sb="1" eb="2">
      <t>スギ</t>
    </rPh>
    <rPh sb="2" eb="3">
      <t>ダイ</t>
    </rPh>
    <rPh sb="3" eb="5">
      <t>コウエン</t>
    </rPh>
    <phoneticPr fontId="5"/>
  </si>
  <si>
    <t>ソフトボール場</t>
    <rPh sb="6" eb="7">
      <t>ジョウ</t>
    </rPh>
    <phoneticPr fontId="5"/>
  </si>
  <si>
    <t>庭球場</t>
    <rPh sb="0" eb="2">
      <t>テイキュウ</t>
    </rPh>
    <rPh sb="2" eb="3">
      <t>ジョウ</t>
    </rPh>
    <phoneticPr fontId="5"/>
  </si>
  <si>
    <t>ホッケー場</t>
    <rPh sb="4" eb="5">
      <t>ジョウ</t>
    </rPh>
    <phoneticPr fontId="5"/>
  </si>
  <si>
    <t>庭球場</t>
    <rPh sb="0" eb="1">
      <t>ニワ</t>
    </rPh>
    <rPh sb="1" eb="3">
      <t>キュウジョウ</t>
    </rPh>
    <phoneticPr fontId="5"/>
  </si>
  <si>
    <t>美杉台公園</t>
    <rPh sb="0" eb="2">
      <t>ミスギ</t>
    </rPh>
    <rPh sb="2" eb="3">
      <t>ダイ</t>
    </rPh>
    <rPh sb="3" eb="5">
      <t>コウエン</t>
    </rPh>
    <phoneticPr fontId="5"/>
  </si>
  <si>
    <t>岩沢運動公園</t>
    <rPh sb="0" eb="2">
      <t>イワサワ</t>
    </rPh>
    <rPh sb="2" eb="4">
      <t>ウンドウ</t>
    </rPh>
    <rPh sb="4" eb="6">
      <t>コウエン</t>
    </rPh>
    <phoneticPr fontId="5"/>
  </si>
  <si>
    <t>名栗スポーツ広場</t>
    <rPh sb="0" eb="2">
      <t>ナグリ</t>
    </rPh>
    <rPh sb="6" eb="8">
      <t>ヒロバ</t>
    </rPh>
    <phoneticPr fontId="5"/>
  </si>
  <si>
    <t>多目的グラウンド</t>
    <rPh sb="0" eb="3">
      <t>タモクテキ</t>
    </rPh>
    <phoneticPr fontId="5"/>
  </si>
  <si>
    <t>資料：スポーツ課</t>
    <rPh sb="0" eb="2">
      <t>シリョウ</t>
    </rPh>
    <rPh sb="7" eb="8">
      <t>カ</t>
    </rPh>
    <phoneticPr fontId="5"/>
  </si>
  <si>
    <t>１７　選　挙</t>
    <rPh sb="3" eb="4">
      <t>セン</t>
    </rPh>
    <rPh sb="5" eb="6">
      <t>キョ</t>
    </rPh>
    <phoneticPr fontId="5"/>
  </si>
  <si>
    <t>投票者数</t>
    <rPh sb="0" eb="3">
      <t>トウヒョウシャ</t>
    </rPh>
    <rPh sb="3" eb="4">
      <t>スウ</t>
    </rPh>
    <phoneticPr fontId="5"/>
  </si>
  <si>
    <t>平均投票率</t>
    <rPh sb="0" eb="2">
      <t>ヘイキン</t>
    </rPh>
    <rPh sb="2" eb="4">
      <t>トウヒョウ</t>
    </rPh>
    <rPh sb="4" eb="5">
      <t>リツ</t>
    </rPh>
    <phoneticPr fontId="5"/>
  </si>
  <si>
    <t>昭和５２年</t>
    <rPh sb="0" eb="2">
      <t>ショウワ</t>
    </rPh>
    <rPh sb="4" eb="5">
      <t>ネン</t>
    </rPh>
    <phoneticPr fontId="5"/>
  </si>
  <si>
    <t>５６年</t>
    <rPh sb="2" eb="3">
      <t>ネン</t>
    </rPh>
    <phoneticPr fontId="5"/>
  </si>
  <si>
    <t>６０年</t>
    <rPh sb="2" eb="3">
      <t>ネン</t>
    </rPh>
    <phoneticPr fontId="5"/>
  </si>
  <si>
    <t>平成元年</t>
    <rPh sb="0" eb="2">
      <t>ヘイセイ</t>
    </rPh>
    <rPh sb="2" eb="4">
      <t>ガンネン</t>
    </rPh>
    <rPh sb="3" eb="4">
      <t>ネン</t>
    </rPh>
    <phoneticPr fontId="5"/>
  </si>
  <si>
    <t>９年</t>
    <rPh sb="1" eb="2">
      <t>ガンネン</t>
    </rPh>
    <phoneticPr fontId="5"/>
  </si>
  <si>
    <t>１３年</t>
    <rPh sb="2" eb="3">
      <t>ネン</t>
    </rPh>
    <phoneticPr fontId="5"/>
  </si>
  <si>
    <t>１７年</t>
    <rPh sb="2" eb="3">
      <t>ネン</t>
    </rPh>
    <phoneticPr fontId="5"/>
  </si>
  <si>
    <t>２１年</t>
    <rPh sb="2" eb="3">
      <t>ネン</t>
    </rPh>
    <phoneticPr fontId="5"/>
  </si>
  <si>
    <t>令和３年</t>
    <rPh sb="0" eb="2">
      <t>レイワ</t>
    </rPh>
    <rPh sb="3" eb="4">
      <t>ネン</t>
    </rPh>
    <phoneticPr fontId="5"/>
  </si>
  <si>
    <t>年月日</t>
    <rPh sb="0" eb="3">
      <t>ネンガッピ</t>
    </rPh>
    <phoneticPr fontId="5"/>
  </si>
  <si>
    <t>平成元年</t>
    <rPh sb="0" eb="2">
      <t>ヘイセイ</t>
    </rPh>
    <rPh sb="2" eb="4">
      <t>ガンネン</t>
    </rPh>
    <phoneticPr fontId="5"/>
  </si>
  <si>
    <t>５年</t>
    <rPh sb="1" eb="2">
      <t>ドシ</t>
    </rPh>
    <phoneticPr fontId="5"/>
  </si>
  <si>
    <t>９年</t>
    <rPh sb="1" eb="2">
      <t>ネン</t>
    </rPh>
    <phoneticPr fontId="5"/>
  </si>
  <si>
    <t>１５８　各選挙の投票状況</t>
    <rPh sb="4" eb="7">
      <t>カクセンキョ</t>
    </rPh>
    <rPh sb="8" eb="10">
      <t>トウヒョウ</t>
    </rPh>
    <rPh sb="10" eb="12">
      <t>ジョウキョウ</t>
    </rPh>
    <phoneticPr fontId="5"/>
  </si>
  <si>
    <t>選　　　挙　　　名</t>
    <rPh sb="0" eb="1">
      <t>セン</t>
    </rPh>
    <rPh sb="4" eb="5">
      <t>キョ</t>
    </rPh>
    <rPh sb="8" eb="9">
      <t>メイ</t>
    </rPh>
    <phoneticPr fontId="5"/>
  </si>
  <si>
    <t>有権者数</t>
    <rPh sb="0" eb="2">
      <t>ユウケン</t>
    </rPh>
    <rPh sb="2" eb="3">
      <t>シャ</t>
    </rPh>
    <rPh sb="3" eb="4">
      <t>スウ</t>
    </rPh>
    <phoneticPr fontId="5"/>
  </si>
  <si>
    <t>投　票　率</t>
    <rPh sb="0" eb="1">
      <t>ナ</t>
    </rPh>
    <rPh sb="2" eb="3">
      <t>ヒョウ</t>
    </rPh>
    <rPh sb="4" eb="5">
      <t>リツ</t>
    </rPh>
    <phoneticPr fontId="5"/>
  </si>
  <si>
    <t>飯能市議会議員一般選挙</t>
    <rPh sb="0" eb="2">
      <t>ハンノウ</t>
    </rPh>
    <rPh sb="2" eb="3">
      <t>シ</t>
    </rPh>
    <rPh sb="3" eb="5">
      <t>ギカイ</t>
    </rPh>
    <rPh sb="5" eb="7">
      <t>ギイン</t>
    </rPh>
    <rPh sb="7" eb="9">
      <t>イッパン</t>
    </rPh>
    <rPh sb="9" eb="11">
      <t>センキョ</t>
    </rPh>
    <phoneticPr fontId="5"/>
  </si>
  <si>
    <t>21.</t>
    <phoneticPr fontId="5"/>
  </si>
  <si>
    <t>4.</t>
    <phoneticPr fontId="5"/>
  </si>
  <si>
    <t>26</t>
    <phoneticPr fontId="5"/>
  </si>
  <si>
    <t>飯能市長選挙</t>
    <rPh sb="0" eb="4">
      <t>ハンノウシチョウ</t>
    </rPh>
    <rPh sb="4" eb="6">
      <t>センキョ</t>
    </rPh>
    <phoneticPr fontId="5"/>
  </si>
  <si>
    <t>7.</t>
    <phoneticPr fontId="5"/>
  </si>
  <si>
    <t>衆議院小選挙区選出議員選挙</t>
    <rPh sb="0" eb="3">
      <t>シュウギイン</t>
    </rPh>
    <rPh sb="3" eb="7">
      <t>ショウセンキョク</t>
    </rPh>
    <rPh sb="7" eb="9">
      <t>センシュツ</t>
    </rPh>
    <rPh sb="9" eb="11">
      <t>ギイン</t>
    </rPh>
    <rPh sb="11" eb="13">
      <t>センキョ</t>
    </rPh>
    <phoneticPr fontId="5"/>
  </si>
  <si>
    <t>8.</t>
    <phoneticPr fontId="5"/>
  </si>
  <si>
    <t>衆議院比例代表選出議員選挙</t>
    <rPh sb="0" eb="3">
      <t>シュウギイン</t>
    </rPh>
    <rPh sb="3" eb="5">
      <t>ヒレイ</t>
    </rPh>
    <rPh sb="5" eb="7">
      <t>ダイヒョウ</t>
    </rPh>
    <rPh sb="7" eb="9">
      <t>センシュツ</t>
    </rPh>
    <rPh sb="9" eb="11">
      <t>ギイン</t>
    </rPh>
    <rPh sb="11" eb="13">
      <t>センキョ</t>
    </rPh>
    <phoneticPr fontId="5"/>
  </si>
  <si>
    <t>参議院比例代表選出議員選挙</t>
    <rPh sb="0" eb="3">
      <t>サンギイン</t>
    </rPh>
    <rPh sb="3" eb="5">
      <t>ヒレイ</t>
    </rPh>
    <rPh sb="5" eb="7">
      <t>ダイヒョウ</t>
    </rPh>
    <rPh sb="7" eb="9">
      <t>センシュツ</t>
    </rPh>
    <rPh sb="9" eb="11">
      <t>ギイン</t>
    </rPh>
    <rPh sb="11" eb="13">
      <t>センキョ</t>
    </rPh>
    <phoneticPr fontId="5"/>
  </si>
  <si>
    <t>22.</t>
    <phoneticPr fontId="5"/>
  </si>
  <si>
    <t>11</t>
    <phoneticPr fontId="5"/>
  </si>
  <si>
    <t>参議院埼玉県選出議員選挙</t>
    <rPh sb="0" eb="3">
      <t>サンギイン</t>
    </rPh>
    <rPh sb="3" eb="6">
      <t>サイタマケン</t>
    </rPh>
    <rPh sb="6" eb="8">
      <t>センシュツ</t>
    </rPh>
    <rPh sb="8" eb="10">
      <t>ギイン</t>
    </rPh>
    <rPh sb="10" eb="12">
      <t>センキョ</t>
    </rPh>
    <phoneticPr fontId="5"/>
  </si>
  <si>
    <t>埼玉県議会議員一般選挙</t>
    <rPh sb="0" eb="2">
      <t>サイタマ</t>
    </rPh>
    <rPh sb="2" eb="5">
      <t>ケンギカイ</t>
    </rPh>
    <rPh sb="5" eb="7">
      <t>ギイン</t>
    </rPh>
    <rPh sb="7" eb="9">
      <t>イッパン</t>
    </rPh>
    <rPh sb="9" eb="11">
      <t>センキョ</t>
    </rPh>
    <phoneticPr fontId="5"/>
  </si>
  <si>
    <t>23.</t>
    <phoneticPr fontId="5"/>
  </si>
  <si>
    <t>埼玉県知事選挙</t>
    <rPh sb="0" eb="2">
      <t>サイタマ</t>
    </rPh>
    <rPh sb="2" eb="5">
      <t>ケンチジ</t>
    </rPh>
    <rPh sb="5" eb="7">
      <t>センキョ</t>
    </rPh>
    <phoneticPr fontId="5"/>
  </si>
  <si>
    <t>31</t>
    <phoneticPr fontId="5"/>
  </si>
  <si>
    <t>24.</t>
    <phoneticPr fontId="5"/>
  </si>
  <si>
    <t>12.</t>
    <phoneticPr fontId="5"/>
  </si>
  <si>
    <t>16</t>
    <phoneticPr fontId="5"/>
  </si>
  <si>
    <t>25.</t>
  </si>
  <si>
    <t>4.</t>
  </si>
  <si>
    <t>21</t>
    <phoneticPr fontId="5"/>
  </si>
  <si>
    <t>7.</t>
  </si>
  <si>
    <t>26.</t>
  </si>
  <si>
    <t>14</t>
    <phoneticPr fontId="5"/>
  </si>
  <si>
    <t>26.</t>
    <phoneticPr fontId="5"/>
  </si>
  <si>
    <t>27.</t>
    <phoneticPr fontId="5"/>
  </si>
  <si>
    <t>12</t>
    <phoneticPr fontId="5"/>
  </si>
  <si>
    <t>9</t>
    <phoneticPr fontId="5"/>
  </si>
  <si>
    <t>28.</t>
    <phoneticPr fontId="5"/>
  </si>
  <si>
    <t>29.</t>
    <phoneticPr fontId="5"/>
  </si>
  <si>
    <t>23</t>
    <phoneticPr fontId="5"/>
  </si>
  <si>
    <t>10.</t>
    <phoneticPr fontId="5"/>
  </si>
  <si>
    <t>22</t>
    <phoneticPr fontId="5"/>
  </si>
  <si>
    <t>31.</t>
    <phoneticPr fontId="5"/>
  </si>
  <si>
    <t>無　投　票</t>
    <rPh sb="0" eb="1">
      <t>ム</t>
    </rPh>
    <rPh sb="2" eb="3">
      <t>トウ</t>
    </rPh>
    <rPh sb="4" eb="5">
      <t>ヒョウ</t>
    </rPh>
    <phoneticPr fontId="5"/>
  </si>
  <si>
    <t>8.</t>
  </si>
  <si>
    <t>参議院埼玉県選出議員補欠選挙</t>
    <rPh sb="0" eb="3">
      <t>サンギイン</t>
    </rPh>
    <rPh sb="3" eb="6">
      <t>サイタマケン</t>
    </rPh>
    <rPh sb="6" eb="8">
      <t>センシュツ</t>
    </rPh>
    <rPh sb="8" eb="10">
      <t>ギイン</t>
    </rPh>
    <rPh sb="10" eb="12">
      <t>ホケツ</t>
    </rPh>
    <rPh sb="12" eb="14">
      <t>センキョ</t>
    </rPh>
    <phoneticPr fontId="5"/>
  </si>
  <si>
    <t>10.</t>
  </si>
  <si>
    <t>飯能市議会議員一般選挙</t>
    <rPh sb="0" eb="3">
      <t>ハンノウシ</t>
    </rPh>
    <rPh sb="3" eb="5">
      <t>ギカイ</t>
    </rPh>
    <rPh sb="5" eb="7">
      <t>ギイン</t>
    </rPh>
    <rPh sb="7" eb="9">
      <t>イッパン</t>
    </rPh>
    <rPh sb="9" eb="11">
      <t>センキョ</t>
    </rPh>
    <phoneticPr fontId="5"/>
  </si>
  <si>
    <t>3.</t>
    <phoneticPr fontId="5"/>
  </si>
  <si>
    <t>飯能市長選挙</t>
    <rPh sb="0" eb="2">
      <t>ハンノウ</t>
    </rPh>
    <rPh sb="2" eb="4">
      <t>シチョウ</t>
    </rPh>
    <rPh sb="4" eb="6">
      <t>センキョ</t>
    </rPh>
    <phoneticPr fontId="5"/>
  </si>
  <si>
    <t>資料：選挙管理委員会</t>
    <rPh sb="0" eb="2">
      <t>シリョウ</t>
    </rPh>
    <rPh sb="3" eb="5">
      <t>センキョ</t>
    </rPh>
    <rPh sb="5" eb="7">
      <t>カンリ</t>
    </rPh>
    <rPh sb="7" eb="9">
      <t>イイン</t>
    </rPh>
    <rPh sb="9" eb="10">
      <t>カイ</t>
    </rPh>
    <phoneticPr fontId="5"/>
  </si>
  <si>
    <t>１５９　選挙人名簿登録者数の推移</t>
    <rPh sb="4" eb="6">
      <t>センキョ</t>
    </rPh>
    <rPh sb="6" eb="7">
      <t>ニン</t>
    </rPh>
    <rPh sb="7" eb="9">
      <t>メイボ</t>
    </rPh>
    <rPh sb="9" eb="11">
      <t>トウロク</t>
    </rPh>
    <rPh sb="11" eb="12">
      <t>シャ</t>
    </rPh>
    <rPh sb="12" eb="13">
      <t>スウ</t>
    </rPh>
    <rPh sb="14" eb="16">
      <t>スイイ</t>
    </rPh>
    <phoneticPr fontId="5"/>
  </si>
  <si>
    <t>登録年月日</t>
    <rPh sb="0" eb="2">
      <t>トウロク</t>
    </rPh>
    <rPh sb="2" eb="5">
      <t>ネンガッピ</t>
    </rPh>
    <phoneticPr fontId="5"/>
  </si>
  <si>
    <t>増　減　数</t>
    <rPh sb="0" eb="1">
      <t>ゾウ</t>
    </rPh>
    <rPh sb="2" eb="3">
      <t>ゲン</t>
    </rPh>
    <rPh sb="4" eb="5">
      <t>カズ</t>
    </rPh>
    <phoneticPr fontId="5"/>
  </si>
  <si>
    <t>令和元年9月2日</t>
  </si>
  <si>
    <t>１６０　投票区別選挙人名簿登録者数</t>
    <rPh sb="4" eb="6">
      <t>トウヒョウ</t>
    </rPh>
    <rPh sb="6" eb="7">
      <t>ク</t>
    </rPh>
    <rPh sb="7" eb="8">
      <t>ベツ</t>
    </rPh>
    <rPh sb="8" eb="10">
      <t>センキョ</t>
    </rPh>
    <rPh sb="10" eb="11">
      <t>ニン</t>
    </rPh>
    <rPh sb="11" eb="13">
      <t>メイボ</t>
    </rPh>
    <rPh sb="13" eb="15">
      <t>トウロク</t>
    </rPh>
    <rPh sb="15" eb="16">
      <t>シャ</t>
    </rPh>
    <rPh sb="16" eb="17">
      <t>スウ</t>
    </rPh>
    <phoneticPr fontId="5"/>
  </si>
  <si>
    <t>令和３年９月１日現在（単位：人）</t>
    <rPh sb="0" eb="2">
      <t>レイワ</t>
    </rPh>
    <rPh sb="3" eb="4">
      <t>ネン</t>
    </rPh>
    <rPh sb="5" eb="6">
      <t>ガツ</t>
    </rPh>
    <rPh sb="7" eb="8">
      <t>ニチ</t>
    </rPh>
    <rPh sb="8" eb="10">
      <t>ゲンザイ</t>
    </rPh>
    <rPh sb="11" eb="13">
      <t>タンイ</t>
    </rPh>
    <rPh sb="14" eb="15">
      <t>ニン</t>
    </rPh>
    <phoneticPr fontId="5"/>
  </si>
  <si>
    <t>投票区</t>
    <rPh sb="0" eb="2">
      <t>トウヒョウ</t>
    </rPh>
    <rPh sb="2" eb="3">
      <t>ク</t>
    </rPh>
    <phoneticPr fontId="5"/>
  </si>
  <si>
    <t>投　　票　　所　　名</t>
    <rPh sb="0" eb="1">
      <t>ナ</t>
    </rPh>
    <rPh sb="3" eb="4">
      <t>ヒョウ</t>
    </rPh>
    <rPh sb="6" eb="7">
      <t>ショ</t>
    </rPh>
    <rPh sb="9" eb="10">
      <t>メイ</t>
    </rPh>
    <phoneticPr fontId="5"/>
  </si>
  <si>
    <t>飯能中央地区行政センター</t>
    <rPh sb="0" eb="2">
      <t>ハンノウ</t>
    </rPh>
    <rPh sb="2" eb="4">
      <t>チュウオウ</t>
    </rPh>
    <rPh sb="4" eb="6">
      <t>チク</t>
    </rPh>
    <rPh sb="6" eb="8">
      <t>ギョウセイ</t>
    </rPh>
    <phoneticPr fontId="5"/>
  </si>
  <si>
    <t>川寺自治会館</t>
    <rPh sb="0" eb="2">
      <t>カワデラ</t>
    </rPh>
    <rPh sb="2" eb="4">
      <t>ジチ</t>
    </rPh>
    <rPh sb="4" eb="6">
      <t>カイカン</t>
    </rPh>
    <phoneticPr fontId="5"/>
  </si>
  <si>
    <t>飯能高校セミナーハウス</t>
    <rPh sb="0" eb="2">
      <t>ハンノウ</t>
    </rPh>
    <rPh sb="2" eb="4">
      <t>コウコウ</t>
    </rPh>
    <rPh sb="3" eb="4">
      <t>コウ</t>
    </rPh>
    <phoneticPr fontId="5"/>
  </si>
  <si>
    <t>一丁目クラブ</t>
    <phoneticPr fontId="5"/>
  </si>
  <si>
    <t>飯能市役所</t>
    <rPh sb="0" eb="5">
      <t>ハンノウシヤクショ</t>
    </rPh>
    <phoneticPr fontId="5"/>
  </si>
  <si>
    <t>飯能西中学校体育館</t>
    <rPh sb="0" eb="2">
      <t>ハンノウ</t>
    </rPh>
    <rPh sb="2" eb="3">
      <t>ニシ</t>
    </rPh>
    <rPh sb="3" eb="6">
      <t>チュウガッコウ</t>
    </rPh>
    <rPh sb="6" eb="9">
      <t>タイイクカン</t>
    </rPh>
    <phoneticPr fontId="5"/>
  </si>
  <si>
    <t>第二区保育所</t>
    <rPh sb="0" eb="2">
      <t>ダイニ</t>
    </rPh>
    <rPh sb="2" eb="3">
      <t>ク</t>
    </rPh>
    <rPh sb="3" eb="5">
      <t>ホイク</t>
    </rPh>
    <rPh sb="5" eb="6">
      <t>ショ</t>
    </rPh>
    <phoneticPr fontId="5"/>
  </si>
  <si>
    <t>中山城会館</t>
    <rPh sb="0" eb="2">
      <t>ナカヤマ</t>
    </rPh>
    <rPh sb="2" eb="3">
      <t>ジョウ</t>
    </rPh>
    <rPh sb="3" eb="5">
      <t>カイカン</t>
    </rPh>
    <phoneticPr fontId="5"/>
  </si>
  <si>
    <t>精明地区行政センター</t>
    <rPh sb="0" eb="1">
      <t>セイ</t>
    </rPh>
    <rPh sb="1" eb="2">
      <t>メイ</t>
    </rPh>
    <rPh sb="2" eb="4">
      <t>チク</t>
    </rPh>
    <rPh sb="4" eb="6">
      <t>ギョウセイ</t>
    </rPh>
    <phoneticPr fontId="5"/>
  </si>
  <si>
    <t>下川崎農業センター</t>
    <rPh sb="0" eb="3">
      <t>シモカワサキ</t>
    </rPh>
    <rPh sb="3" eb="5">
      <t>ノウギョウ</t>
    </rPh>
    <phoneticPr fontId="5"/>
  </si>
  <si>
    <t>双柳小学校体育館</t>
    <rPh sb="0" eb="2">
      <t>ナミヤナギ</t>
    </rPh>
    <rPh sb="2" eb="5">
      <t>ショウガッコウ</t>
    </rPh>
    <rPh sb="5" eb="8">
      <t>タイイクカン</t>
    </rPh>
    <phoneticPr fontId="5"/>
  </si>
  <si>
    <t>双柳地区行政センター</t>
    <rPh sb="2" eb="4">
      <t>チク</t>
    </rPh>
    <rPh sb="4" eb="6">
      <t>ギョウセイ</t>
    </rPh>
    <phoneticPr fontId="5"/>
  </si>
  <si>
    <t>加治小学校体育館</t>
    <rPh sb="0" eb="2">
      <t>カジ</t>
    </rPh>
    <rPh sb="2" eb="5">
      <t>ショウガッコウ</t>
    </rPh>
    <rPh sb="5" eb="8">
      <t>タイイクカン</t>
    </rPh>
    <phoneticPr fontId="5"/>
  </si>
  <si>
    <t>浄化センター</t>
    <rPh sb="0" eb="2">
      <t>ジョウカ</t>
    </rPh>
    <phoneticPr fontId="5"/>
  </si>
  <si>
    <t>岩渕団地集会所</t>
    <rPh sb="0" eb="2">
      <t>イワブチ</t>
    </rPh>
    <rPh sb="2" eb="4">
      <t>ダンチ</t>
    </rPh>
    <rPh sb="4" eb="6">
      <t>シュウカイ</t>
    </rPh>
    <rPh sb="6" eb="7">
      <t>ジョ</t>
    </rPh>
    <phoneticPr fontId="5"/>
  </si>
  <si>
    <t>南高麗地区行政センター</t>
    <rPh sb="0" eb="1">
      <t>ミナミ</t>
    </rPh>
    <rPh sb="1" eb="3">
      <t>コウライ</t>
    </rPh>
    <rPh sb="3" eb="5">
      <t>チク</t>
    </rPh>
    <rPh sb="5" eb="7">
      <t>ギョウセイ</t>
    </rPh>
    <phoneticPr fontId="5"/>
  </si>
  <si>
    <t>原市場小学校体育館</t>
    <rPh sb="0" eb="3">
      <t>ハライチバ</t>
    </rPh>
    <rPh sb="3" eb="6">
      <t>ショウガッコウ</t>
    </rPh>
    <rPh sb="6" eb="9">
      <t>タイイクカン</t>
    </rPh>
    <phoneticPr fontId="5"/>
  </si>
  <si>
    <t>原市場地区行政センター</t>
    <rPh sb="0" eb="3">
      <t>ハライチバ</t>
    </rPh>
    <rPh sb="3" eb="5">
      <t>チク</t>
    </rPh>
    <rPh sb="5" eb="7">
      <t>ギョウセイ</t>
    </rPh>
    <phoneticPr fontId="5"/>
  </si>
  <si>
    <t>中藤中郷自治会館</t>
    <rPh sb="0" eb="2">
      <t>ナカトウ</t>
    </rPh>
    <rPh sb="2" eb="4">
      <t>ナカゴウ</t>
    </rPh>
    <rPh sb="4" eb="6">
      <t>ジチ</t>
    </rPh>
    <rPh sb="6" eb="8">
      <t>カイカン</t>
    </rPh>
    <phoneticPr fontId="5"/>
  </si>
  <si>
    <t>東吾野地区行政センター</t>
    <rPh sb="0" eb="3">
      <t>ヒガシアガノ</t>
    </rPh>
    <rPh sb="3" eb="5">
      <t>チク</t>
    </rPh>
    <rPh sb="5" eb="7">
      <t>ギョウセイ</t>
    </rPh>
    <phoneticPr fontId="5"/>
  </si>
  <si>
    <t>奥武蔵小学校</t>
    <rPh sb="0" eb="1">
      <t>オク</t>
    </rPh>
    <rPh sb="1" eb="3">
      <t>ムサシ</t>
    </rPh>
    <rPh sb="3" eb="6">
      <t>ショウガッコウ</t>
    </rPh>
    <phoneticPr fontId="5"/>
  </si>
  <si>
    <t>吾野地区行政センター</t>
    <rPh sb="0" eb="2">
      <t>アガノ</t>
    </rPh>
    <rPh sb="2" eb="4">
      <t>チク</t>
    </rPh>
    <rPh sb="4" eb="6">
      <t>ギョウセイ</t>
    </rPh>
    <phoneticPr fontId="5"/>
  </si>
  <si>
    <t>旧南川小学校</t>
    <rPh sb="0" eb="1">
      <t>キュウ</t>
    </rPh>
    <rPh sb="1" eb="3">
      <t>ミナミカワ</t>
    </rPh>
    <rPh sb="3" eb="6">
      <t>ショウガッコウ</t>
    </rPh>
    <phoneticPr fontId="5"/>
  </si>
  <si>
    <t>旧北川小学校</t>
    <rPh sb="0" eb="1">
      <t>キュウ</t>
    </rPh>
    <rPh sb="1" eb="3">
      <t>キタガワ</t>
    </rPh>
    <rPh sb="3" eb="6">
      <t>ショウガッコウ</t>
    </rPh>
    <phoneticPr fontId="5"/>
  </si>
  <si>
    <t>あすなろ会館</t>
    <rPh sb="4" eb="6">
      <t>カイカン</t>
    </rPh>
    <phoneticPr fontId="5"/>
  </si>
  <si>
    <t>保健センター名栗分室</t>
    <rPh sb="0" eb="2">
      <t>ホケン</t>
    </rPh>
    <rPh sb="6" eb="8">
      <t>ナグリ</t>
    </rPh>
    <rPh sb="8" eb="10">
      <t>ブンシツ</t>
    </rPh>
    <phoneticPr fontId="5"/>
  </si>
  <si>
    <t>ふるさと会館</t>
    <rPh sb="4" eb="6">
      <t>カイカン</t>
    </rPh>
    <phoneticPr fontId="5"/>
  </si>
  <si>
    <t>資料：選挙管理委員会</t>
    <rPh sb="0" eb="2">
      <t>シリョウ</t>
    </rPh>
    <rPh sb="3" eb="5">
      <t>センキョ</t>
    </rPh>
    <rPh sb="5" eb="7">
      <t>カンリ</t>
    </rPh>
    <rPh sb="7" eb="10">
      <t>イインカイ</t>
    </rPh>
    <phoneticPr fontId="5"/>
  </si>
  <si>
    <t>１６１　飯能市長選挙の投票状況の推移</t>
    <rPh sb="4" eb="8">
      <t>ハンノウシチョウ</t>
    </rPh>
    <rPh sb="8" eb="10">
      <t>センキョ</t>
    </rPh>
    <rPh sb="11" eb="13">
      <t>トウヒョウ</t>
    </rPh>
    <rPh sb="13" eb="15">
      <t>ジョウキョウ</t>
    </rPh>
    <rPh sb="16" eb="18">
      <t>スイイ</t>
    </rPh>
    <phoneticPr fontId="5"/>
  </si>
  <si>
    <t>年　　月　　日</t>
    <rPh sb="0" eb="1">
      <t>トシ</t>
    </rPh>
    <rPh sb="3" eb="4">
      <t>ツキ</t>
    </rPh>
    <rPh sb="6" eb="7">
      <t>ヒ</t>
    </rPh>
    <phoneticPr fontId="5"/>
  </si>
  <si>
    <t>有権者数</t>
    <rPh sb="0" eb="3">
      <t>ユウケンシャ</t>
    </rPh>
    <rPh sb="3" eb="4">
      <t>スウ</t>
    </rPh>
    <phoneticPr fontId="5"/>
  </si>
  <si>
    <t>年</t>
  </si>
  <si>
    <t>日</t>
  </si>
  <si>
    <t>無　　　　　投　　　　　票</t>
    <phoneticPr fontId="5"/>
  </si>
  <si>
    <t>月</t>
    <rPh sb="0" eb="1">
      <t>ガツ</t>
    </rPh>
    <phoneticPr fontId="5"/>
  </si>
  <si>
    <t>１６２　飯能市議会議員一般選挙投票状況の推移</t>
    <rPh sb="4" eb="7">
      <t>ハンノウシ</t>
    </rPh>
    <rPh sb="7" eb="9">
      <t>ギカイ</t>
    </rPh>
    <rPh sb="9" eb="11">
      <t>ギイン</t>
    </rPh>
    <rPh sb="11" eb="13">
      <t>イッパン</t>
    </rPh>
    <rPh sb="13" eb="15">
      <t>センキョ</t>
    </rPh>
    <rPh sb="15" eb="17">
      <t>トウヒョウ</t>
    </rPh>
    <rPh sb="17" eb="19">
      <t>ジョウキョウ</t>
    </rPh>
    <rPh sb="20" eb="22">
      <t>スイイ</t>
    </rPh>
    <phoneticPr fontId="5"/>
  </si>
  <si>
    <t>１８　治  安</t>
    <rPh sb="3" eb="4">
      <t>オサム</t>
    </rPh>
    <rPh sb="6" eb="7">
      <t>ヤス</t>
    </rPh>
    <phoneticPr fontId="5"/>
  </si>
  <si>
    <t>総件数</t>
    <rPh sb="0" eb="1">
      <t>ソウ</t>
    </rPh>
    <rPh sb="1" eb="3">
      <t>ケンスウ</t>
    </rPh>
    <phoneticPr fontId="5"/>
  </si>
  <si>
    <t>窃盗犯</t>
    <rPh sb="0" eb="3">
      <t>セットウハン</t>
    </rPh>
    <phoneticPr fontId="5"/>
  </si>
  <si>
    <t>知能犯</t>
    <rPh sb="0" eb="3">
      <t>チノウハン</t>
    </rPh>
    <phoneticPr fontId="5"/>
  </si>
  <si>
    <t>粗暴犯</t>
    <rPh sb="0" eb="2">
      <t>ソボウ</t>
    </rPh>
    <rPh sb="2" eb="3">
      <t>ハン</t>
    </rPh>
    <phoneticPr fontId="5"/>
  </si>
  <si>
    <t>凶悪犯</t>
    <rPh sb="0" eb="3">
      <t>キョウアクハン</t>
    </rPh>
    <phoneticPr fontId="5"/>
  </si>
  <si>
    <t>平成24年</t>
    <rPh sb="0" eb="2">
      <t>ヘイセイ</t>
    </rPh>
    <rPh sb="4" eb="5">
      <t>ネン</t>
    </rPh>
    <phoneticPr fontId="5"/>
  </si>
  <si>
    <t>25年</t>
    <rPh sb="2" eb="3">
      <t>ネン</t>
    </rPh>
    <phoneticPr fontId="5"/>
  </si>
  <si>
    <t>令和元年</t>
    <rPh sb="0" eb="2">
      <t>レイワ</t>
    </rPh>
    <rPh sb="2" eb="3">
      <t>モト</t>
    </rPh>
    <rPh sb="3" eb="4">
      <t>ネン</t>
    </rPh>
    <phoneticPr fontId="5"/>
  </si>
  <si>
    <t>件数</t>
    <rPh sb="0" eb="2">
      <t>ケンスウ</t>
    </rPh>
    <phoneticPr fontId="5"/>
  </si>
  <si>
    <t>火災発生件数の推移</t>
    <rPh sb="0" eb="2">
      <t>カサイ</t>
    </rPh>
    <rPh sb="2" eb="4">
      <t>ハッセイ</t>
    </rPh>
    <rPh sb="4" eb="6">
      <t>ケンスウ</t>
    </rPh>
    <rPh sb="7" eb="9">
      <t>スイイ</t>
    </rPh>
    <phoneticPr fontId="5"/>
  </si>
  <si>
    <t>１６３　犯罪発生件数及び検挙状況</t>
    <rPh sb="4" eb="6">
      <t>ハンザイ</t>
    </rPh>
    <rPh sb="6" eb="8">
      <t>ハッセイ</t>
    </rPh>
    <rPh sb="8" eb="10">
      <t>ケンスウ</t>
    </rPh>
    <rPh sb="10" eb="11">
      <t>オヨ</t>
    </rPh>
    <rPh sb="12" eb="14">
      <t>ケンキョ</t>
    </rPh>
    <rPh sb="14" eb="16">
      <t>ジョウキョウ</t>
    </rPh>
    <phoneticPr fontId="5"/>
  </si>
  <si>
    <t>各年１２月３１日現在（単位：件）</t>
    <rPh sb="0" eb="2">
      <t>カクネン</t>
    </rPh>
    <rPh sb="4" eb="5">
      <t>ガツ</t>
    </rPh>
    <rPh sb="7" eb="8">
      <t>ニチ</t>
    </rPh>
    <rPh sb="8" eb="10">
      <t>ゲンザイ</t>
    </rPh>
    <rPh sb="11" eb="13">
      <t>タンイ</t>
    </rPh>
    <rPh sb="14" eb="15">
      <t>ケン</t>
    </rPh>
    <phoneticPr fontId="5"/>
  </si>
  <si>
    <t>総　件　数</t>
    <rPh sb="0" eb="1">
      <t>ソウ</t>
    </rPh>
    <rPh sb="2" eb="3">
      <t>ケン</t>
    </rPh>
    <rPh sb="4" eb="5">
      <t>カズ</t>
    </rPh>
    <phoneticPr fontId="5"/>
  </si>
  <si>
    <t>窃　盗　犯</t>
    <rPh sb="0" eb="1">
      <t>ヌス</t>
    </rPh>
    <rPh sb="2" eb="3">
      <t>ヌス</t>
    </rPh>
    <rPh sb="4" eb="5">
      <t>ハン</t>
    </rPh>
    <phoneticPr fontId="5"/>
  </si>
  <si>
    <t>知　能　犯</t>
    <rPh sb="0" eb="1">
      <t>チ</t>
    </rPh>
    <rPh sb="2" eb="3">
      <t>ノウ</t>
    </rPh>
    <rPh sb="4" eb="5">
      <t>ハン</t>
    </rPh>
    <phoneticPr fontId="5"/>
  </si>
  <si>
    <t>粗　暴　犯</t>
    <rPh sb="0" eb="1">
      <t>ホボ</t>
    </rPh>
    <rPh sb="2" eb="3">
      <t>アバ</t>
    </rPh>
    <rPh sb="4" eb="5">
      <t>ハン</t>
    </rPh>
    <phoneticPr fontId="5"/>
  </si>
  <si>
    <t>凶　悪　犯</t>
    <rPh sb="0" eb="1">
      <t>キョウ</t>
    </rPh>
    <rPh sb="2" eb="3">
      <t>アク</t>
    </rPh>
    <rPh sb="4" eb="5">
      <t>ハン</t>
    </rPh>
    <phoneticPr fontId="5"/>
  </si>
  <si>
    <t>犯罪数</t>
    <rPh sb="0" eb="2">
      <t>ハンザイ</t>
    </rPh>
    <rPh sb="2" eb="3">
      <t>スウ</t>
    </rPh>
    <phoneticPr fontId="5"/>
  </si>
  <si>
    <t>検挙数</t>
    <rPh sb="0" eb="2">
      <t>ケンキョ</t>
    </rPh>
    <rPh sb="2" eb="3">
      <t>スウ</t>
    </rPh>
    <phoneticPr fontId="5"/>
  </si>
  <si>
    <t>※飯能警察署管内による。</t>
    <rPh sb="1" eb="3">
      <t>ハンノウ</t>
    </rPh>
    <rPh sb="3" eb="5">
      <t>ケイサツ</t>
    </rPh>
    <rPh sb="5" eb="6">
      <t>ショ</t>
    </rPh>
    <rPh sb="6" eb="8">
      <t>カンナイ</t>
    </rPh>
    <phoneticPr fontId="5"/>
  </si>
  <si>
    <t>資料：飯能警察署</t>
    <rPh sb="0" eb="2">
      <t>シリョウ</t>
    </rPh>
    <rPh sb="3" eb="5">
      <t>ハンノウ</t>
    </rPh>
    <rPh sb="5" eb="8">
      <t>ケイサツショ</t>
    </rPh>
    <phoneticPr fontId="5"/>
  </si>
  <si>
    <t>１６４　交通事故発生及び取締状況</t>
    <rPh sb="4" eb="6">
      <t>コウツウ</t>
    </rPh>
    <rPh sb="6" eb="8">
      <t>ジコ</t>
    </rPh>
    <rPh sb="8" eb="10">
      <t>ハッセイ</t>
    </rPh>
    <rPh sb="10" eb="11">
      <t>オヨ</t>
    </rPh>
    <rPh sb="12" eb="14">
      <t>トリシマ</t>
    </rPh>
    <rPh sb="14" eb="16">
      <t>ジョウキョウ</t>
    </rPh>
    <phoneticPr fontId="5"/>
  </si>
  <si>
    <t>各年１２月３１日現在</t>
    <rPh sb="0" eb="2">
      <t>カクネン</t>
    </rPh>
    <rPh sb="4" eb="5">
      <t>ガツ</t>
    </rPh>
    <rPh sb="7" eb="8">
      <t>ニチ</t>
    </rPh>
    <rPh sb="8" eb="10">
      <t>ゲンザイ</t>
    </rPh>
    <phoneticPr fontId="5"/>
  </si>
  <si>
    <t>発　生　状　況</t>
    <rPh sb="0" eb="1">
      <t>パツ</t>
    </rPh>
    <rPh sb="2" eb="3">
      <t>ショウ</t>
    </rPh>
    <rPh sb="4" eb="5">
      <t>ジョウ</t>
    </rPh>
    <rPh sb="6" eb="7">
      <t>イワン</t>
    </rPh>
    <phoneticPr fontId="5"/>
  </si>
  <si>
    <t>取　　締　　状　　況</t>
    <rPh sb="0" eb="1">
      <t>トリ</t>
    </rPh>
    <rPh sb="3" eb="4">
      <t>ジマリ</t>
    </rPh>
    <rPh sb="6" eb="7">
      <t>ジョウ</t>
    </rPh>
    <rPh sb="9" eb="10">
      <t>イワン</t>
    </rPh>
    <phoneticPr fontId="5"/>
  </si>
  <si>
    <t>死者</t>
    <rPh sb="0" eb="2">
      <t>シシャ</t>
    </rPh>
    <phoneticPr fontId="5"/>
  </si>
  <si>
    <t>傷者</t>
    <rPh sb="0" eb="1">
      <t>ショウ</t>
    </rPh>
    <rPh sb="1" eb="2">
      <t>シャ</t>
    </rPh>
    <phoneticPr fontId="5"/>
  </si>
  <si>
    <t>速度</t>
    <rPh sb="0" eb="2">
      <t>ソクド</t>
    </rPh>
    <phoneticPr fontId="5"/>
  </si>
  <si>
    <t>駐車</t>
    <rPh sb="0" eb="2">
      <t>チュウシャ</t>
    </rPh>
    <phoneticPr fontId="5"/>
  </si>
  <si>
    <t>無免許</t>
    <rPh sb="0" eb="3">
      <t>ムメンキョ</t>
    </rPh>
    <phoneticPr fontId="5"/>
  </si>
  <si>
    <t>酒酔</t>
    <rPh sb="0" eb="2">
      <t>サケヨ</t>
    </rPh>
    <phoneticPr fontId="5"/>
  </si>
  <si>
    <t>一時停止</t>
    <rPh sb="0" eb="2">
      <t>イチジ</t>
    </rPh>
    <rPh sb="2" eb="4">
      <t>テイシ</t>
    </rPh>
    <phoneticPr fontId="5"/>
  </si>
  <si>
    <t>資料：飯能警察署</t>
  </si>
  <si>
    <t>１６５　救急出場状況</t>
    <rPh sb="4" eb="6">
      <t>キュウキュウ</t>
    </rPh>
    <rPh sb="6" eb="8">
      <t>シュツジョウ</t>
    </rPh>
    <rPh sb="8" eb="10">
      <t>ジョウキョウ</t>
    </rPh>
    <phoneticPr fontId="32"/>
  </si>
  <si>
    <t>（単位：回）</t>
    <rPh sb="1" eb="3">
      <t>タンイ</t>
    </rPh>
    <rPh sb="4" eb="5">
      <t>カイ</t>
    </rPh>
    <phoneticPr fontId="32"/>
  </si>
  <si>
    <t>年　　次</t>
    <rPh sb="0" eb="1">
      <t>トシ</t>
    </rPh>
    <rPh sb="3" eb="4">
      <t>ツギ</t>
    </rPh>
    <phoneticPr fontId="32"/>
  </si>
  <si>
    <t>総　数</t>
    <rPh sb="0" eb="1">
      <t>フサ</t>
    </rPh>
    <rPh sb="2" eb="3">
      <t>カズ</t>
    </rPh>
    <phoneticPr fontId="32"/>
  </si>
  <si>
    <t>火　災</t>
    <rPh sb="0" eb="1">
      <t>ヒ</t>
    </rPh>
    <rPh sb="2" eb="3">
      <t>ワザワ</t>
    </rPh>
    <phoneticPr fontId="32"/>
  </si>
  <si>
    <t>自然　災害</t>
    <rPh sb="0" eb="2">
      <t>シゼン</t>
    </rPh>
    <rPh sb="3" eb="5">
      <t>サイガイ</t>
    </rPh>
    <phoneticPr fontId="32"/>
  </si>
  <si>
    <t>水　難</t>
    <rPh sb="0" eb="1">
      <t>ミズ</t>
    </rPh>
    <rPh sb="2" eb="3">
      <t>ナン</t>
    </rPh>
    <phoneticPr fontId="32"/>
  </si>
  <si>
    <t>交　通</t>
    <rPh sb="0" eb="1">
      <t>コウ</t>
    </rPh>
    <rPh sb="2" eb="3">
      <t>ツウ</t>
    </rPh>
    <phoneticPr fontId="32"/>
  </si>
  <si>
    <t>労働　災害</t>
    <rPh sb="0" eb="2">
      <t>ロウドウ</t>
    </rPh>
    <rPh sb="3" eb="5">
      <t>サイガイ</t>
    </rPh>
    <phoneticPr fontId="32"/>
  </si>
  <si>
    <t>運動　競技</t>
    <rPh sb="0" eb="2">
      <t>ウンドウ</t>
    </rPh>
    <rPh sb="3" eb="5">
      <t>キョウギ</t>
    </rPh>
    <phoneticPr fontId="32"/>
  </si>
  <si>
    <t>一般　負傷</t>
    <rPh sb="0" eb="2">
      <t>イッパン</t>
    </rPh>
    <rPh sb="3" eb="5">
      <t>フショウ</t>
    </rPh>
    <phoneticPr fontId="32"/>
  </si>
  <si>
    <t>加　害</t>
    <rPh sb="0" eb="1">
      <t>クワ</t>
    </rPh>
    <rPh sb="2" eb="3">
      <t>ガイ</t>
    </rPh>
    <phoneticPr fontId="32"/>
  </si>
  <si>
    <t>自損　行為</t>
    <rPh sb="0" eb="1">
      <t>ジ</t>
    </rPh>
    <rPh sb="1" eb="2">
      <t>ソン</t>
    </rPh>
    <rPh sb="3" eb="5">
      <t>コウイ</t>
    </rPh>
    <phoneticPr fontId="32"/>
  </si>
  <si>
    <t>急　病</t>
    <rPh sb="0" eb="1">
      <t>キュウ</t>
    </rPh>
    <rPh sb="2" eb="3">
      <t>ヤマイ</t>
    </rPh>
    <phoneticPr fontId="32"/>
  </si>
  <si>
    <t>その他</t>
    <rPh sb="2" eb="3">
      <t>タ</t>
    </rPh>
    <phoneticPr fontId="32"/>
  </si>
  <si>
    <t>※飯能日高消防署出場件数</t>
    <phoneticPr fontId="5"/>
  </si>
  <si>
    <t>１６６　月別火災件数の推移</t>
    <rPh sb="4" eb="6">
      <t>ツキベツ</t>
    </rPh>
    <rPh sb="6" eb="8">
      <t>カサイ</t>
    </rPh>
    <rPh sb="8" eb="10">
      <t>ケンスウ</t>
    </rPh>
    <rPh sb="11" eb="13">
      <t>スイイ</t>
    </rPh>
    <phoneticPr fontId="32"/>
  </si>
  <si>
    <t>（単位：件）</t>
    <rPh sb="1" eb="3">
      <t>タンイ</t>
    </rPh>
    <rPh sb="4" eb="5">
      <t>ケン</t>
    </rPh>
    <phoneticPr fontId="32"/>
  </si>
  <si>
    <t>年　次</t>
    <rPh sb="0" eb="1">
      <t>ネン</t>
    </rPh>
    <rPh sb="2" eb="3">
      <t>ジ</t>
    </rPh>
    <phoneticPr fontId="32"/>
  </si>
  <si>
    <t>１　月</t>
    <rPh sb="2" eb="3">
      <t>ガツ</t>
    </rPh>
    <phoneticPr fontId="32"/>
  </si>
  <si>
    <t>２　月</t>
    <rPh sb="2" eb="3">
      <t>ガツ</t>
    </rPh>
    <phoneticPr fontId="32"/>
  </si>
  <si>
    <t>３　月</t>
    <rPh sb="2" eb="3">
      <t>ガツ</t>
    </rPh>
    <phoneticPr fontId="32"/>
  </si>
  <si>
    <t>４　月</t>
    <rPh sb="2" eb="3">
      <t>ガツ</t>
    </rPh>
    <phoneticPr fontId="32"/>
  </si>
  <si>
    <t>５　月</t>
    <rPh sb="2" eb="3">
      <t>ガツ</t>
    </rPh>
    <phoneticPr fontId="32"/>
  </si>
  <si>
    <t>６　月</t>
    <rPh sb="2" eb="3">
      <t>ガツ</t>
    </rPh>
    <phoneticPr fontId="32"/>
  </si>
  <si>
    <t>７　月</t>
    <rPh sb="2" eb="3">
      <t>ガツ</t>
    </rPh>
    <phoneticPr fontId="32"/>
  </si>
  <si>
    <t>８　月</t>
    <rPh sb="2" eb="3">
      <t>ガツ</t>
    </rPh>
    <phoneticPr fontId="32"/>
  </si>
  <si>
    <t>９　月</t>
    <rPh sb="2" eb="3">
      <t>ガツ</t>
    </rPh>
    <phoneticPr fontId="32"/>
  </si>
  <si>
    <t>１０ 月</t>
    <rPh sb="3" eb="4">
      <t>ガツ</t>
    </rPh>
    <phoneticPr fontId="32"/>
  </si>
  <si>
    <t>１１ 月</t>
    <rPh sb="3" eb="4">
      <t>ガツ</t>
    </rPh>
    <phoneticPr fontId="32"/>
  </si>
  <si>
    <t>１２ 月</t>
    <rPh sb="3" eb="4">
      <t>ガツ</t>
    </rPh>
    <phoneticPr fontId="32"/>
  </si>
  <si>
    <t>平成</t>
    <rPh sb="0" eb="2">
      <t>ヘイセイ</t>
    </rPh>
    <phoneticPr fontId="32"/>
  </si>
  <si>
    <t>元</t>
    <rPh sb="0" eb="1">
      <t>ガン</t>
    </rPh>
    <phoneticPr fontId="32"/>
  </si>
  <si>
    <t>１６７　火災発生状況</t>
    <rPh sb="4" eb="6">
      <t>カサイ</t>
    </rPh>
    <rPh sb="6" eb="8">
      <t>ハッセイ</t>
    </rPh>
    <rPh sb="8" eb="10">
      <t>ジョウキョウ</t>
    </rPh>
    <phoneticPr fontId="32"/>
  </si>
  <si>
    <t>年　次</t>
    <rPh sb="0" eb="1">
      <t>トシ</t>
    </rPh>
    <rPh sb="2" eb="3">
      <t>ツギ</t>
    </rPh>
    <phoneticPr fontId="32"/>
  </si>
  <si>
    <t>建　　物　　火　　災</t>
    <rPh sb="0" eb="1">
      <t>ダテ</t>
    </rPh>
    <rPh sb="3" eb="4">
      <t>モノ</t>
    </rPh>
    <rPh sb="6" eb="7">
      <t>ヒ</t>
    </rPh>
    <rPh sb="9" eb="10">
      <t>ワザワ</t>
    </rPh>
    <phoneticPr fontId="32"/>
  </si>
  <si>
    <t>林野火災</t>
    <rPh sb="0" eb="2">
      <t>リンヤ</t>
    </rPh>
    <rPh sb="2" eb="4">
      <t>カサイ</t>
    </rPh>
    <phoneticPr fontId="32"/>
  </si>
  <si>
    <t>車両火災</t>
    <rPh sb="0" eb="2">
      <t>シャリョウ</t>
    </rPh>
    <rPh sb="2" eb="4">
      <t>カサイ</t>
    </rPh>
    <phoneticPr fontId="32"/>
  </si>
  <si>
    <t>そ　の　他</t>
    <rPh sb="4" eb="5">
      <t>タ</t>
    </rPh>
    <phoneticPr fontId="32"/>
  </si>
  <si>
    <t>件　数</t>
    <rPh sb="0" eb="1">
      <t>ケン</t>
    </rPh>
    <rPh sb="2" eb="3">
      <t>カズ</t>
    </rPh>
    <phoneticPr fontId="32"/>
  </si>
  <si>
    <t>焼　損　床面積</t>
    <rPh sb="0" eb="1">
      <t>ヤ</t>
    </rPh>
    <rPh sb="2" eb="3">
      <t>ソン</t>
    </rPh>
    <rPh sb="4" eb="7">
      <t>ユカメンセキ</t>
    </rPh>
    <phoneticPr fontId="32"/>
  </si>
  <si>
    <t>焼　損　表面積</t>
    <rPh sb="0" eb="1">
      <t>ヤ</t>
    </rPh>
    <rPh sb="2" eb="3">
      <t>ソン</t>
    </rPh>
    <rPh sb="4" eb="7">
      <t>ヒョウメンセキ</t>
    </rPh>
    <phoneticPr fontId="32"/>
  </si>
  <si>
    <t>全　焼</t>
    <rPh sb="0" eb="1">
      <t>ゼン</t>
    </rPh>
    <rPh sb="2" eb="3">
      <t>ヤキ</t>
    </rPh>
    <phoneticPr fontId="32"/>
  </si>
  <si>
    <t>半　焼</t>
    <rPh sb="0" eb="1">
      <t>ハン</t>
    </rPh>
    <rPh sb="2" eb="3">
      <t>ヤキ</t>
    </rPh>
    <phoneticPr fontId="32"/>
  </si>
  <si>
    <t>部分焼</t>
    <rPh sb="0" eb="2">
      <t>ブブン</t>
    </rPh>
    <rPh sb="2" eb="3">
      <t>ヤ</t>
    </rPh>
    <phoneticPr fontId="32"/>
  </si>
  <si>
    <t>ぼ　や</t>
    <phoneticPr fontId="32"/>
  </si>
  <si>
    <t>損害額</t>
    <rPh sb="0" eb="2">
      <t>ソンガイ</t>
    </rPh>
    <rPh sb="2" eb="3">
      <t>ガク</t>
    </rPh>
    <phoneticPr fontId="32"/>
  </si>
  <si>
    <t>焼　損　面　積</t>
    <rPh sb="0" eb="1">
      <t>ヤ</t>
    </rPh>
    <rPh sb="2" eb="3">
      <t>ソン</t>
    </rPh>
    <rPh sb="4" eb="5">
      <t>メン</t>
    </rPh>
    <rPh sb="6" eb="7">
      <t>セキ</t>
    </rPh>
    <phoneticPr fontId="32"/>
  </si>
  <si>
    <t>件数</t>
    <rPh sb="0" eb="2">
      <t>ケンスウ</t>
    </rPh>
    <phoneticPr fontId="32"/>
  </si>
  <si>
    <t>㎡</t>
    <phoneticPr fontId="32"/>
  </si>
  <si>
    <t>棟</t>
    <rPh sb="0" eb="1">
      <t>トウ</t>
    </rPh>
    <phoneticPr fontId="32"/>
  </si>
  <si>
    <t>千円</t>
    <rPh sb="0" eb="2">
      <t>センエン</t>
    </rPh>
    <phoneticPr fontId="32"/>
  </si>
  <si>
    <t>a</t>
    <phoneticPr fontId="32"/>
  </si>
  <si>
    <t xml:space="preserve">     -</t>
  </si>
  <si>
    <t>※飯能日高消防署管内による。（注：焼損面積１a未満は０と標記する）</t>
    <phoneticPr fontId="32"/>
  </si>
  <si>
    <t>１６８　消防施設等の状況</t>
    <phoneticPr fontId="5"/>
  </si>
  <si>
    <t>令和３年４月１日現在</t>
    <rPh sb="0" eb="2">
      <t>レイワ</t>
    </rPh>
    <phoneticPr fontId="5"/>
  </si>
  <si>
    <t>消防施設</t>
  </si>
  <si>
    <t>消　火　栓</t>
  </si>
  <si>
    <t>防　　火　　水　　槽</t>
  </si>
  <si>
    <t>１００㎥以上</t>
  </si>
  <si>
    <t>４０㎥～１００㎥未満</t>
  </si>
  <si>
    <t>２０㎥～４０㎥未満</t>
  </si>
  <si>
    <t>か所</t>
  </si>
  <si>
    <t>区　　分</t>
  </si>
  <si>
    <t>職員・団員数</t>
  </si>
  <si>
    <t>水槽付ポンプ車</t>
    <phoneticPr fontId="5"/>
  </si>
  <si>
    <t>普通ポンプ車</t>
  </si>
  <si>
    <t>小型動力ポンプ付積載車</t>
    <phoneticPr fontId="5"/>
  </si>
  <si>
    <t>小型動力ポンプ付水槽車</t>
  </si>
  <si>
    <t>化学車</t>
  </si>
  <si>
    <t>救助工作車</t>
  </si>
  <si>
    <t>台</t>
  </si>
  <si>
    <t>飯能日高消防署管内</t>
  </si>
  <si>
    <t>飯能消防団</t>
  </si>
  <si>
    <t>0</t>
  </si>
  <si>
    <t>梯　子　車</t>
    <phoneticPr fontId="5"/>
  </si>
  <si>
    <t>小型動力ポンプ</t>
    <phoneticPr fontId="5"/>
  </si>
  <si>
    <t>救　急　車</t>
  </si>
  <si>
    <t>指　令　車</t>
  </si>
  <si>
    <t>査察指導車</t>
  </si>
  <si>
    <t>指　揮　車</t>
  </si>
  <si>
    <t>資料：埼玉西部消防局・危機管理室</t>
  </si>
  <si>
    <t>１６９　原因別火災発生状況</t>
    <rPh sb="4" eb="6">
      <t>ゲンイン</t>
    </rPh>
    <rPh sb="6" eb="7">
      <t>ベツ</t>
    </rPh>
    <rPh sb="7" eb="9">
      <t>カサイ</t>
    </rPh>
    <rPh sb="9" eb="11">
      <t>ハッセイ</t>
    </rPh>
    <rPh sb="11" eb="13">
      <t>ジョウキョウ</t>
    </rPh>
    <phoneticPr fontId="32"/>
  </si>
  <si>
    <t>区　　　　　分</t>
    <rPh sb="0" eb="1">
      <t>ク</t>
    </rPh>
    <rPh sb="6" eb="7">
      <t>ブン</t>
    </rPh>
    <phoneticPr fontId="32"/>
  </si>
  <si>
    <t>令和</t>
    <phoneticPr fontId="5"/>
  </si>
  <si>
    <t>２４年</t>
  </si>
  <si>
    <t>２５年</t>
  </si>
  <si>
    <t>２６年</t>
  </si>
  <si>
    <t>２７年</t>
  </si>
  <si>
    <t>２８年</t>
  </si>
  <si>
    <t>２９年</t>
    <phoneticPr fontId="5"/>
  </si>
  <si>
    <t>３０年</t>
  </si>
  <si>
    <t>元年</t>
    <rPh sb="0" eb="1">
      <t>モト</t>
    </rPh>
    <phoneticPr fontId="32"/>
  </si>
  <si>
    <t>２年</t>
    <rPh sb="1" eb="2">
      <t>ネン</t>
    </rPh>
    <phoneticPr fontId="32"/>
  </si>
  <si>
    <t>３年</t>
    <rPh sb="1" eb="2">
      <t>ネン</t>
    </rPh>
    <phoneticPr fontId="32"/>
  </si>
  <si>
    <t>総　　　数</t>
    <rPh sb="0" eb="1">
      <t>フサ</t>
    </rPh>
    <rPh sb="4" eb="5">
      <t>カズ</t>
    </rPh>
    <phoneticPr fontId="32"/>
  </si>
  <si>
    <t>た　ば　こ</t>
    <phoneticPr fontId="32"/>
  </si>
  <si>
    <t>た　き　火</t>
    <rPh sb="4" eb="5">
      <t>ビ</t>
    </rPh>
    <phoneticPr fontId="32"/>
  </si>
  <si>
    <t>火遊び</t>
    <rPh sb="0" eb="2">
      <t>ヒアソ</t>
    </rPh>
    <phoneticPr fontId="32"/>
  </si>
  <si>
    <t>風呂かまど</t>
    <rPh sb="0" eb="2">
      <t>フロ</t>
    </rPh>
    <phoneticPr fontId="32"/>
  </si>
  <si>
    <t>ストーブ</t>
    <phoneticPr fontId="32"/>
  </si>
  <si>
    <t>こんろ</t>
    <phoneticPr fontId="32"/>
  </si>
  <si>
    <t>配線器具</t>
    <rPh sb="0" eb="2">
      <t>ハイセン</t>
    </rPh>
    <rPh sb="2" eb="4">
      <t>キグ</t>
    </rPh>
    <phoneticPr fontId="32"/>
  </si>
  <si>
    <t>放火及び放火の疑い</t>
    <rPh sb="0" eb="2">
      <t>ホウカ</t>
    </rPh>
    <rPh sb="2" eb="3">
      <t>オヨ</t>
    </rPh>
    <rPh sb="4" eb="6">
      <t>ホウカ</t>
    </rPh>
    <rPh sb="7" eb="8">
      <t>ウタガ</t>
    </rPh>
    <phoneticPr fontId="32"/>
  </si>
  <si>
    <t>電気装置</t>
    <rPh sb="0" eb="2">
      <t>デンキ</t>
    </rPh>
    <rPh sb="2" eb="4">
      <t>ソウチ</t>
    </rPh>
    <phoneticPr fontId="32"/>
  </si>
  <si>
    <t>煙突</t>
    <rPh sb="0" eb="2">
      <t>エントツ</t>
    </rPh>
    <phoneticPr fontId="32"/>
  </si>
  <si>
    <t>取灰</t>
    <rPh sb="0" eb="1">
      <t>ト</t>
    </rPh>
    <rPh sb="1" eb="2">
      <t>ハイ</t>
    </rPh>
    <phoneticPr fontId="32"/>
  </si>
  <si>
    <t>炉・かまど</t>
    <rPh sb="0" eb="1">
      <t>ロ</t>
    </rPh>
    <phoneticPr fontId="32"/>
  </si>
  <si>
    <t>電気機器</t>
    <rPh sb="0" eb="2">
      <t>デンキ</t>
    </rPh>
    <rPh sb="2" eb="4">
      <t>キキ</t>
    </rPh>
    <phoneticPr fontId="32"/>
  </si>
  <si>
    <t>落雷</t>
    <rPh sb="0" eb="2">
      <t>ラクライ</t>
    </rPh>
    <phoneticPr fontId="32"/>
  </si>
  <si>
    <t>溶接機</t>
    <rPh sb="0" eb="2">
      <t>ヨウセツ</t>
    </rPh>
    <rPh sb="2" eb="3">
      <t>キ</t>
    </rPh>
    <phoneticPr fontId="32"/>
  </si>
  <si>
    <t>こたつ</t>
    <phoneticPr fontId="32"/>
  </si>
  <si>
    <t>不明</t>
    <rPh sb="0" eb="2">
      <t>フメイ</t>
    </rPh>
    <phoneticPr fontId="32"/>
  </si>
  <si>
    <t>資料：埼玉西部消防局</t>
    <phoneticPr fontId="32"/>
  </si>
  <si>
    <t>１７０　消費生活相談件数の推移</t>
    <rPh sb="4" eb="6">
      <t>ショウヒ</t>
    </rPh>
    <rPh sb="6" eb="8">
      <t>セイカツ</t>
    </rPh>
    <rPh sb="8" eb="10">
      <t>ソウダン</t>
    </rPh>
    <rPh sb="10" eb="12">
      <t>ケンスウ</t>
    </rPh>
    <rPh sb="13" eb="15">
      <t>スイイ</t>
    </rPh>
    <phoneticPr fontId="5"/>
  </si>
  <si>
    <t>苦　情</t>
    <rPh sb="0" eb="1">
      <t>ク</t>
    </rPh>
    <rPh sb="2" eb="3">
      <t>ジョウ</t>
    </rPh>
    <phoneticPr fontId="5"/>
  </si>
  <si>
    <t>問い合わせ</t>
    <rPh sb="0" eb="1">
      <t>ト</t>
    </rPh>
    <rPh sb="2" eb="3">
      <t>ア</t>
    </rPh>
    <phoneticPr fontId="5"/>
  </si>
  <si>
    <t>要  望</t>
    <rPh sb="0" eb="1">
      <t>ヨウ</t>
    </rPh>
    <rPh sb="3" eb="4">
      <t>ボウ</t>
    </rPh>
    <phoneticPr fontId="5"/>
  </si>
  <si>
    <t>24</t>
    <phoneticPr fontId="5"/>
  </si>
  <si>
    <t>資料：生活安全課</t>
    <rPh sb="0" eb="2">
      <t>シリョウ</t>
    </rPh>
    <rPh sb="3" eb="5">
      <t>セイカツ</t>
    </rPh>
    <rPh sb="5" eb="7">
      <t>アンゼン</t>
    </rPh>
    <rPh sb="7" eb="8">
      <t>カ</t>
    </rPh>
    <phoneticPr fontId="5"/>
  </si>
  <si>
    <t>１９　付  録</t>
    <rPh sb="3" eb="4">
      <t>ヅケ</t>
    </rPh>
    <rPh sb="6" eb="7">
      <t>リョク</t>
    </rPh>
    <phoneticPr fontId="5"/>
  </si>
  <si>
    <t>埼玉県内の人口</t>
    <rPh sb="0" eb="3">
      <t>サイタマケン</t>
    </rPh>
    <rPh sb="3" eb="4">
      <t>ナイ</t>
    </rPh>
    <rPh sb="5" eb="7">
      <t>ジンコウ</t>
    </rPh>
    <phoneticPr fontId="5"/>
  </si>
  <si>
    <t>国勢調査人口</t>
    <rPh sb="0" eb="2">
      <t>コクセイ</t>
    </rPh>
    <rPh sb="2" eb="4">
      <t>チョウサ</t>
    </rPh>
    <rPh sb="4" eb="6">
      <t>ジンコウ</t>
    </rPh>
    <phoneticPr fontId="5"/>
  </si>
  <si>
    <t>順位</t>
    <rPh sb="0" eb="2">
      <t>ジュンイ</t>
    </rPh>
    <phoneticPr fontId="5"/>
  </si>
  <si>
    <t>市名</t>
    <rPh sb="0" eb="2">
      <t>シメイ</t>
    </rPh>
    <phoneticPr fontId="5"/>
  </si>
  <si>
    <t>人口</t>
    <rPh sb="0" eb="2">
      <t>ジンコウ</t>
    </rPh>
    <phoneticPr fontId="5"/>
  </si>
  <si>
    <t>突出用人口</t>
    <rPh sb="0" eb="2">
      <t>トッシュツ</t>
    </rPh>
    <rPh sb="2" eb="3">
      <t>ヨウ</t>
    </rPh>
    <rPh sb="3" eb="5">
      <t>ジンコウ</t>
    </rPh>
    <phoneticPr fontId="5"/>
  </si>
  <si>
    <t>都道府県</t>
    <rPh sb="0" eb="4">
      <t>トドウフケン</t>
    </rPh>
    <phoneticPr fontId="5"/>
  </si>
  <si>
    <t>国勢調査人口</t>
    <rPh sb="0" eb="2">
      <t>コクセイ</t>
    </rPh>
    <rPh sb="2" eb="4">
      <t>チョウサ</t>
    </rPh>
    <rPh sb="4" eb="6">
      <t>ジンコウ</t>
    </rPh>
    <phoneticPr fontId="5"/>
  </si>
  <si>
    <t>順位</t>
    <rPh sb="0" eb="2">
      <t>ジュンイ</t>
    </rPh>
    <phoneticPr fontId="5"/>
  </si>
  <si>
    <t>市名1</t>
    <rPh sb="0" eb="2">
      <t>シメイ</t>
    </rPh>
    <phoneticPr fontId="5"/>
  </si>
  <si>
    <t>（単位：人）</t>
    <rPh sb="1" eb="3">
      <t>タンイ</t>
    </rPh>
    <rPh sb="4" eb="5">
      <t>ヒト</t>
    </rPh>
    <phoneticPr fontId="5"/>
  </si>
  <si>
    <t>市名２</t>
    <rPh sb="0" eb="2">
      <t>シメイ</t>
    </rPh>
    <phoneticPr fontId="5"/>
  </si>
  <si>
    <t>（単位:k㎡）</t>
    <rPh sb="1" eb="3">
      <t>タンイ</t>
    </rPh>
    <phoneticPr fontId="5"/>
  </si>
  <si>
    <t>さいたま市</t>
    <phoneticPr fontId="5"/>
  </si>
  <si>
    <t>東京</t>
    <phoneticPr fontId="5"/>
  </si>
  <si>
    <t>さいたま市</t>
  </si>
  <si>
    <t>神奈川</t>
    <phoneticPr fontId="5"/>
  </si>
  <si>
    <t>白岡市</t>
    <rPh sb="0" eb="2">
      <t>シラオカ</t>
    </rPh>
    <phoneticPr fontId="31"/>
  </si>
  <si>
    <t>白岡市</t>
    <rPh sb="0" eb="2">
      <t>シラオカ</t>
    </rPh>
    <rPh sb="2" eb="3">
      <t>シ</t>
    </rPh>
    <phoneticPr fontId="53"/>
  </si>
  <si>
    <t>大阪</t>
    <phoneticPr fontId="5"/>
  </si>
  <si>
    <t xml:space="preserve">蓮田市    </t>
  </si>
  <si>
    <t>蓮田市</t>
    <rPh sb="0" eb="1">
      <t>ハス</t>
    </rPh>
    <phoneticPr fontId="53"/>
  </si>
  <si>
    <t>愛知</t>
    <phoneticPr fontId="5"/>
  </si>
  <si>
    <t>所沢市</t>
    <rPh sb="0" eb="3">
      <t>トコロザワシ</t>
    </rPh>
    <phoneticPr fontId="5"/>
  </si>
  <si>
    <t>埼玉</t>
    <phoneticPr fontId="5"/>
  </si>
  <si>
    <t xml:space="preserve">羽生市    </t>
  </si>
  <si>
    <t>羽生市</t>
  </si>
  <si>
    <t>千葉</t>
    <phoneticPr fontId="5"/>
  </si>
  <si>
    <t xml:space="preserve">越谷市    </t>
    <phoneticPr fontId="5"/>
  </si>
  <si>
    <t>春日部市</t>
  </si>
  <si>
    <t>兵庫</t>
    <phoneticPr fontId="5"/>
  </si>
  <si>
    <t>桶川市</t>
    <rPh sb="0" eb="3">
      <t>オケガワシ</t>
    </rPh>
    <phoneticPr fontId="5"/>
  </si>
  <si>
    <t>北海道</t>
    <phoneticPr fontId="5"/>
  </si>
  <si>
    <t xml:space="preserve">加須市    </t>
  </si>
  <si>
    <t>加須市</t>
  </si>
  <si>
    <t>福岡</t>
    <phoneticPr fontId="5"/>
  </si>
  <si>
    <t xml:space="preserve">吉川市    </t>
  </si>
  <si>
    <t>吉川市</t>
  </si>
  <si>
    <t>静岡</t>
    <phoneticPr fontId="5"/>
  </si>
  <si>
    <t xml:space="preserve">久喜市    </t>
  </si>
  <si>
    <t>久喜市</t>
  </si>
  <si>
    <t>茨城</t>
    <phoneticPr fontId="5"/>
  </si>
  <si>
    <t xml:space="preserve">狭山市    </t>
  </si>
  <si>
    <t>広島</t>
    <phoneticPr fontId="5"/>
  </si>
  <si>
    <t xml:space="preserve">熊谷市    </t>
  </si>
  <si>
    <t>京都</t>
    <phoneticPr fontId="5"/>
  </si>
  <si>
    <t xml:space="preserve">戸田市    </t>
  </si>
  <si>
    <t>宮城</t>
    <rPh sb="0" eb="2">
      <t>ミヤギ</t>
    </rPh>
    <phoneticPr fontId="5"/>
  </si>
  <si>
    <t xml:space="preserve">幸手市    </t>
  </si>
  <si>
    <t>幸手市</t>
  </si>
  <si>
    <t>三郷市</t>
  </si>
  <si>
    <t>新潟</t>
    <phoneticPr fontId="5"/>
  </si>
  <si>
    <t xml:space="preserve">行田市    </t>
  </si>
  <si>
    <t>行田市</t>
  </si>
  <si>
    <t>長野</t>
    <phoneticPr fontId="5"/>
  </si>
  <si>
    <t xml:space="preserve">鴻巣市    </t>
  </si>
  <si>
    <t>岐阜</t>
    <phoneticPr fontId="5"/>
  </si>
  <si>
    <t xml:space="preserve">坂戸市    </t>
  </si>
  <si>
    <t>栃木</t>
    <phoneticPr fontId="5"/>
  </si>
  <si>
    <t xml:space="preserve">三郷市    </t>
  </si>
  <si>
    <t>群馬</t>
    <phoneticPr fontId="5"/>
  </si>
  <si>
    <t xml:space="preserve">志木市    </t>
  </si>
  <si>
    <t>岡山</t>
    <rPh sb="0" eb="2">
      <t>オカヤマ</t>
    </rPh>
    <phoneticPr fontId="5"/>
  </si>
  <si>
    <t xml:space="preserve">春日部市  </t>
  </si>
  <si>
    <t>福島</t>
    <rPh sb="0" eb="2">
      <t>フクシマ</t>
    </rPh>
    <phoneticPr fontId="5"/>
  </si>
  <si>
    <t>三重</t>
    <phoneticPr fontId="5"/>
  </si>
  <si>
    <t xml:space="preserve">上尾市    </t>
  </si>
  <si>
    <t>八潮市</t>
  </si>
  <si>
    <t>熊本</t>
    <phoneticPr fontId="5"/>
  </si>
  <si>
    <t xml:space="preserve">新座市    </t>
  </si>
  <si>
    <t>鹿児島</t>
    <phoneticPr fontId="5"/>
  </si>
  <si>
    <t xml:space="preserve">深谷市    </t>
  </si>
  <si>
    <t>沖縄</t>
    <phoneticPr fontId="5"/>
  </si>
  <si>
    <t xml:space="preserve">川越市    </t>
  </si>
  <si>
    <t>滋賀</t>
    <phoneticPr fontId="5"/>
  </si>
  <si>
    <t xml:space="preserve">川口市    </t>
  </si>
  <si>
    <t>飯能市</t>
  </si>
  <si>
    <t>山口</t>
    <rPh sb="0" eb="2">
      <t>ヤマグチ</t>
    </rPh>
    <phoneticPr fontId="5"/>
  </si>
  <si>
    <t xml:space="preserve">草加市    </t>
  </si>
  <si>
    <t>本庄市</t>
  </si>
  <si>
    <t>愛媛</t>
    <rPh sb="0" eb="2">
      <t>エヒメ</t>
    </rPh>
    <phoneticPr fontId="5"/>
  </si>
  <si>
    <t xml:space="preserve">秩父市    </t>
  </si>
  <si>
    <t>長崎</t>
    <rPh sb="0" eb="2">
      <t>ナガサキ</t>
    </rPh>
    <phoneticPr fontId="5"/>
  </si>
  <si>
    <t xml:space="preserve">朝霞市    </t>
  </si>
  <si>
    <t>蕨市</t>
    <rPh sb="0" eb="2">
      <t>ワラビシ</t>
    </rPh>
    <phoneticPr fontId="5"/>
  </si>
  <si>
    <t>奈良</t>
    <rPh sb="0" eb="2">
      <t>ナラ</t>
    </rPh>
    <phoneticPr fontId="5"/>
  </si>
  <si>
    <t xml:space="preserve">鶴ヶ島市  </t>
  </si>
  <si>
    <t>青森</t>
    <phoneticPr fontId="5"/>
  </si>
  <si>
    <t xml:space="preserve">東松山市  </t>
  </si>
  <si>
    <t>岩手</t>
    <phoneticPr fontId="5"/>
  </si>
  <si>
    <t xml:space="preserve">日高市    </t>
  </si>
  <si>
    <t>大分</t>
    <phoneticPr fontId="5"/>
  </si>
  <si>
    <t xml:space="preserve">入間市    </t>
  </si>
  <si>
    <t>石川</t>
    <phoneticPr fontId="5"/>
  </si>
  <si>
    <t xml:space="preserve">八潮市    </t>
  </si>
  <si>
    <t>山形</t>
    <phoneticPr fontId="5"/>
  </si>
  <si>
    <t xml:space="preserve">飯能市    </t>
  </si>
  <si>
    <t>蓮田市</t>
  </si>
  <si>
    <t>宮崎</t>
    <phoneticPr fontId="5"/>
  </si>
  <si>
    <t xml:space="preserve">富士見市  </t>
  </si>
  <si>
    <t>富山</t>
    <phoneticPr fontId="5"/>
  </si>
  <si>
    <t xml:space="preserve">北本市    </t>
  </si>
  <si>
    <t>秋田</t>
    <phoneticPr fontId="5"/>
  </si>
  <si>
    <t xml:space="preserve">本庄市    </t>
  </si>
  <si>
    <t>香川</t>
    <phoneticPr fontId="5"/>
  </si>
  <si>
    <t xml:space="preserve">和光市    </t>
  </si>
  <si>
    <t>和歌山</t>
    <rPh sb="0" eb="3">
      <t>ワカヤマ</t>
    </rPh>
    <phoneticPr fontId="5"/>
  </si>
  <si>
    <t>蕨市</t>
  </si>
  <si>
    <t>山梨</t>
    <phoneticPr fontId="5"/>
  </si>
  <si>
    <t>佐賀</t>
    <phoneticPr fontId="5"/>
  </si>
  <si>
    <t>福井</t>
    <phoneticPr fontId="5"/>
  </si>
  <si>
    <t>徳島</t>
    <phoneticPr fontId="5"/>
  </si>
  <si>
    <t>高知</t>
    <phoneticPr fontId="5"/>
  </si>
  <si>
    <t>島根</t>
    <phoneticPr fontId="5"/>
  </si>
  <si>
    <t>鳥取</t>
    <phoneticPr fontId="5"/>
  </si>
  <si>
    <t>市名</t>
    <rPh sb="0" eb="1">
      <t>シ</t>
    </rPh>
    <rPh sb="1" eb="2">
      <t>メイ</t>
    </rPh>
    <phoneticPr fontId="5"/>
  </si>
  <si>
    <t>秩父市</t>
    <phoneticPr fontId="5"/>
  </si>
  <si>
    <t>飯能市</t>
    <phoneticPr fontId="5"/>
  </si>
  <si>
    <t>熊谷市</t>
    <phoneticPr fontId="5"/>
  </si>
  <si>
    <t>越谷市</t>
    <phoneticPr fontId="5"/>
  </si>
  <si>
    <t>県 内 各 市 面 積</t>
    <rPh sb="0" eb="1">
      <t>ケン</t>
    </rPh>
    <rPh sb="2" eb="3">
      <t>ナイ</t>
    </rPh>
    <rPh sb="4" eb="5">
      <t>カク</t>
    </rPh>
    <rPh sb="6" eb="7">
      <t>シ</t>
    </rPh>
    <rPh sb="8" eb="9">
      <t>メン</t>
    </rPh>
    <rPh sb="10" eb="11">
      <t>セキ</t>
    </rPh>
    <phoneticPr fontId="5"/>
  </si>
  <si>
    <t>県 内 各 市 人 口</t>
    <rPh sb="0" eb="1">
      <t>ケン</t>
    </rPh>
    <rPh sb="2" eb="3">
      <t>ナイ</t>
    </rPh>
    <rPh sb="4" eb="5">
      <t>カク</t>
    </rPh>
    <rPh sb="6" eb="7">
      <t>シ</t>
    </rPh>
    <rPh sb="8" eb="9">
      <t>ヒト</t>
    </rPh>
    <rPh sb="10" eb="11">
      <t>クチ</t>
    </rPh>
    <phoneticPr fontId="5"/>
  </si>
  <si>
    <t>県 内 各 市 平 均 年 齢</t>
    <rPh sb="0" eb="1">
      <t>ケン</t>
    </rPh>
    <rPh sb="2" eb="3">
      <t>ナイ</t>
    </rPh>
    <rPh sb="4" eb="5">
      <t>カク</t>
    </rPh>
    <rPh sb="6" eb="7">
      <t>シ</t>
    </rPh>
    <rPh sb="8" eb="9">
      <t>ヒラ</t>
    </rPh>
    <rPh sb="10" eb="11">
      <t>ヒトシ</t>
    </rPh>
    <rPh sb="12" eb="13">
      <t>トシ</t>
    </rPh>
    <rPh sb="14" eb="15">
      <t>ヨワイ</t>
    </rPh>
    <phoneticPr fontId="5"/>
  </si>
  <si>
    <t>単位:k㎡</t>
    <rPh sb="0" eb="2">
      <t>タンイ</t>
    </rPh>
    <phoneticPr fontId="5"/>
  </si>
  <si>
    <t>単位：人</t>
    <rPh sb="0" eb="2">
      <t>タンイ</t>
    </rPh>
    <rPh sb="3" eb="4">
      <t>ヒト</t>
    </rPh>
    <phoneticPr fontId="5"/>
  </si>
  <si>
    <t>単位：歳</t>
    <rPh sb="0" eb="2">
      <t>タンイ</t>
    </rPh>
    <rPh sb="3" eb="4">
      <t>サイ</t>
    </rPh>
    <phoneticPr fontId="5"/>
  </si>
  <si>
    <t>単位：％</t>
    <rPh sb="0" eb="2">
      <t>タンイ</t>
    </rPh>
    <phoneticPr fontId="5"/>
  </si>
  <si>
    <t>戸田市</t>
    <phoneticPr fontId="5"/>
  </si>
  <si>
    <t>(16.6)</t>
  </si>
  <si>
    <t>和光市</t>
    <phoneticPr fontId="5"/>
  </si>
  <si>
    <t>(17.9)</t>
  </si>
  <si>
    <t>(19.4)</t>
  </si>
  <si>
    <t>(23.7)</t>
  </si>
  <si>
    <t>(22.6)</t>
  </si>
  <si>
    <t/>
  </si>
  <si>
    <t>(23.1)</t>
  </si>
  <si>
    <t>(22.9)</t>
  </si>
  <si>
    <t>(24.5)</t>
  </si>
  <si>
    <t>(24.6)</t>
  </si>
  <si>
    <t>(25.3)</t>
  </si>
  <si>
    <t>ふじみ野市</t>
    <rPh sb="3" eb="4">
      <t>ノ</t>
    </rPh>
    <phoneticPr fontId="44"/>
  </si>
  <si>
    <t>(25.4)</t>
  </si>
  <si>
    <t>(25.6)</t>
  </si>
  <si>
    <t>三郷市</t>
    <phoneticPr fontId="5"/>
  </si>
  <si>
    <t>(26.9)</t>
  </si>
  <si>
    <t>(27.2)</t>
  </si>
  <si>
    <t>(27.5)</t>
  </si>
  <si>
    <t>白岡市</t>
    <rPh sb="0" eb="2">
      <t>シラオカ</t>
    </rPh>
    <phoneticPr fontId="44"/>
  </si>
  <si>
    <t>(27.8)</t>
  </si>
  <si>
    <t>(28.7)</t>
  </si>
  <si>
    <t>(29.6)</t>
  </si>
  <si>
    <t>(29.1)</t>
  </si>
  <si>
    <t>(29.3)</t>
  </si>
  <si>
    <t>(29.5)</t>
  </si>
  <si>
    <t>(29.9)</t>
  </si>
  <si>
    <t>(29.8)</t>
  </si>
  <si>
    <t>(30.7)</t>
  </si>
  <si>
    <t>(30.9)</t>
  </si>
  <si>
    <t>(31.7)</t>
  </si>
  <si>
    <t>(33.1)</t>
  </si>
  <si>
    <t>(31.6)</t>
  </si>
  <si>
    <t>(33.8)</t>
  </si>
  <si>
    <t>(34.8)</t>
  </si>
  <si>
    <t>令和３年１０月１日現在</t>
    <rPh sb="0" eb="1">
      <t>レイ</t>
    </rPh>
    <rPh sb="1" eb="2">
      <t>ワ</t>
    </rPh>
    <rPh sb="3" eb="4">
      <t>ネン</t>
    </rPh>
    <rPh sb="6" eb="7">
      <t>ガツ</t>
    </rPh>
    <rPh sb="8" eb="9">
      <t>ニチ</t>
    </rPh>
    <rPh sb="9" eb="11">
      <t>ゲンザイ</t>
    </rPh>
    <phoneticPr fontId="5"/>
  </si>
  <si>
    <t>令和３年１月１日現在</t>
    <rPh sb="0" eb="1">
      <t>レイ</t>
    </rPh>
    <rPh sb="1" eb="2">
      <t>ワ</t>
    </rPh>
    <rPh sb="3" eb="4">
      <t>ネン</t>
    </rPh>
    <rPh sb="4" eb="5">
      <t>ヘイネン</t>
    </rPh>
    <rPh sb="5" eb="6">
      <t>ガツ</t>
    </rPh>
    <rPh sb="7" eb="8">
      <t>ニチ</t>
    </rPh>
    <rPh sb="8" eb="10">
      <t>ゲンザイ</t>
    </rPh>
    <phoneticPr fontId="5"/>
  </si>
  <si>
    <t>資料：全国都道府県市区町村別面積調</t>
    <rPh sb="0" eb="2">
      <t>シリョウ</t>
    </rPh>
    <rPh sb="3" eb="5">
      <t>ゼンコク</t>
    </rPh>
    <rPh sb="5" eb="9">
      <t>トドウフケン</t>
    </rPh>
    <rPh sb="9" eb="11">
      <t>シク</t>
    </rPh>
    <rPh sb="11" eb="13">
      <t>チョウソン</t>
    </rPh>
    <rPh sb="13" eb="14">
      <t>ベツ</t>
    </rPh>
    <rPh sb="14" eb="16">
      <t>メンセキ</t>
    </rPh>
    <rPh sb="16" eb="17">
      <t>チョウ</t>
    </rPh>
    <phoneticPr fontId="5"/>
  </si>
  <si>
    <t>資料：町（丁）字別人口調査</t>
    <rPh sb="0" eb="2">
      <t>シリョウ</t>
    </rPh>
    <rPh sb="3" eb="4">
      <t>チョウ</t>
    </rPh>
    <rPh sb="5" eb="6">
      <t>チョウ</t>
    </rPh>
    <rPh sb="7" eb="8">
      <t>アザ</t>
    </rPh>
    <rPh sb="8" eb="9">
      <t>ベツ</t>
    </rPh>
    <rPh sb="9" eb="11">
      <t>ジンコウ</t>
    </rPh>
    <rPh sb="11" eb="13">
      <t>チョウサ</t>
    </rPh>
    <phoneticPr fontId="5"/>
  </si>
  <si>
    <t>（国土交通省国土地理院）</t>
    <rPh sb="1" eb="3">
      <t>コクド</t>
    </rPh>
    <rPh sb="3" eb="6">
      <t>コウツウショウ</t>
    </rPh>
    <rPh sb="6" eb="8">
      <t>コクド</t>
    </rPh>
    <rPh sb="8" eb="10">
      <t>チリ</t>
    </rPh>
    <rPh sb="10" eb="11">
      <t>イン</t>
    </rPh>
    <phoneticPr fontId="5"/>
  </si>
  <si>
    <t>（　）内は、65歳以上の割合</t>
    <rPh sb="3" eb="4">
      <t>ナイ</t>
    </rPh>
    <rPh sb="8" eb="9">
      <t>サイ</t>
    </rPh>
    <rPh sb="9" eb="11">
      <t>イジョウ</t>
    </rPh>
    <rPh sb="12" eb="14">
      <t>ワリアイ</t>
    </rPh>
    <phoneticPr fontId="5"/>
  </si>
  <si>
    <t>＊印は境界未定のため参考数値</t>
    <rPh sb="1" eb="2">
      <t>シルシ</t>
    </rPh>
    <rPh sb="3" eb="5">
      <t>キョウカイ</t>
    </rPh>
    <rPh sb="5" eb="7">
      <t>ミテイ</t>
    </rPh>
    <rPh sb="10" eb="12">
      <t>サンコウ</t>
    </rPh>
    <rPh sb="12" eb="14">
      <t>スウチ</t>
    </rPh>
    <phoneticPr fontId="5"/>
  </si>
  <si>
    <t>県内各市農家数(販売農家）</t>
    <rPh sb="0" eb="2">
      <t>ケンナイ</t>
    </rPh>
    <rPh sb="2" eb="4">
      <t>カクシ</t>
    </rPh>
    <rPh sb="4" eb="5">
      <t>ノウ</t>
    </rPh>
    <rPh sb="5" eb="6">
      <t>イエ</t>
    </rPh>
    <rPh sb="6" eb="7">
      <t>スウ</t>
    </rPh>
    <rPh sb="8" eb="10">
      <t>ハンバイ</t>
    </rPh>
    <rPh sb="10" eb="12">
      <t>ノウカ</t>
    </rPh>
    <phoneticPr fontId="5"/>
  </si>
  <si>
    <t>県内各市農家人口（販売農家）</t>
    <rPh sb="0" eb="2">
      <t>ケンナイ</t>
    </rPh>
    <rPh sb="2" eb="4">
      <t>カクシ</t>
    </rPh>
    <rPh sb="4" eb="5">
      <t>ノウ</t>
    </rPh>
    <rPh sb="5" eb="6">
      <t>イエ</t>
    </rPh>
    <rPh sb="6" eb="7">
      <t>ヒト</t>
    </rPh>
    <rPh sb="7" eb="8">
      <t>クチ</t>
    </rPh>
    <rPh sb="9" eb="11">
      <t>ハンバイ</t>
    </rPh>
    <rPh sb="11" eb="13">
      <t>ノウカ</t>
    </rPh>
    <phoneticPr fontId="5"/>
  </si>
  <si>
    <t>県内各市１人当たり市民所得</t>
    <rPh sb="0" eb="2">
      <t>ケンナイ</t>
    </rPh>
    <rPh sb="2" eb="4">
      <t>カクシ</t>
    </rPh>
    <rPh sb="5" eb="6">
      <t>ニン</t>
    </rPh>
    <rPh sb="6" eb="7">
      <t>ア</t>
    </rPh>
    <phoneticPr fontId="5"/>
  </si>
  <si>
    <t>市　　名</t>
    <rPh sb="0" eb="1">
      <t>シ</t>
    </rPh>
    <rPh sb="3" eb="4">
      <t>メイ</t>
    </rPh>
    <phoneticPr fontId="5"/>
  </si>
  <si>
    <t>単位：戸</t>
    <rPh sb="0" eb="2">
      <t>タンイ</t>
    </rPh>
    <rPh sb="3" eb="4">
      <t>コ</t>
    </rPh>
    <phoneticPr fontId="5"/>
  </si>
  <si>
    <t>単位：千円</t>
    <rPh sb="0" eb="2">
      <t>タンイ</t>
    </rPh>
    <rPh sb="3" eb="4">
      <t>セン</t>
    </rPh>
    <rPh sb="4" eb="5">
      <t>エン</t>
    </rPh>
    <phoneticPr fontId="5"/>
  </si>
  <si>
    <t>ふじみ野市</t>
    <rPh sb="3" eb="4">
      <t>ノ</t>
    </rPh>
    <rPh sb="4" eb="5">
      <t>シ</t>
    </rPh>
    <phoneticPr fontId="2"/>
  </si>
  <si>
    <t>白岡市</t>
  </si>
  <si>
    <t>白岡市</t>
    <rPh sb="0" eb="2">
      <t>シラオカ</t>
    </rPh>
    <rPh sb="2" eb="3">
      <t>シ</t>
    </rPh>
    <phoneticPr fontId="2"/>
  </si>
  <si>
    <t>ふじみ野市</t>
    <phoneticPr fontId="5"/>
  </si>
  <si>
    <t>（２０２０年）</t>
    <rPh sb="5" eb="6">
      <t>ネン</t>
    </rPh>
    <phoneticPr fontId="5"/>
  </si>
  <si>
    <t>（平成３０年度）</t>
    <rPh sb="1" eb="3">
      <t>ヘイセイ</t>
    </rPh>
    <rPh sb="5" eb="7">
      <t>ネンド</t>
    </rPh>
    <phoneticPr fontId="5"/>
  </si>
  <si>
    <t>資料：令和３年埼玉県統計年鑑</t>
    <rPh sb="0" eb="2">
      <t>シリョウ</t>
    </rPh>
    <rPh sb="7" eb="10">
      <t>サイタマケン</t>
    </rPh>
    <phoneticPr fontId="5"/>
  </si>
  <si>
    <t>県 内 各 市 商 店 数</t>
    <rPh sb="0" eb="1">
      <t>ケン</t>
    </rPh>
    <rPh sb="2" eb="3">
      <t>ナイ</t>
    </rPh>
    <rPh sb="4" eb="5">
      <t>カク</t>
    </rPh>
    <rPh sb="6" eb="7">
      <t>シ</t>
    </rPh>
    <rPh sb="8" eb="9">
      <t>ショウ</t>
    </rPh>
    <rPh sb="10" eb="11">
      <t>ミセ</t>
    </rPh>
    <rPh sb="12" eb="13">
      <t>スウ</t>
    </rPh>
    <phoneticPr fontId="5"/>
  </si>
  <si>
    <t>県 内 各 市 従 業 者 数</t>
    <rPh sb="0" eb="1">
      <t>ケン</t>
    </rPh>
    <rPh sb="2" eb="3">
      <t>ナイ</t>
    </rPh>
    <rPh sb="4" eb="5">
      <t>カク</t>
    </rPh>
    <rPh sb="6" eb="7">
      <t>シ</t>
    </rPh>
    <rPh sb="8" eb="9">
      <t>ジュウ</t>
    </rPh>
    <rPh sb="10" eb="11">
      <t>ギョウ</t>
    </rPh>
    <rPh sb="12" eb="13">
      <t>モノ</t>
    </rPh>
    <rPh sb="14" eb="15">
      <t>カズ</t>
    </rPh>
    <phoneticPr fontId="5"/>
  </si>
  <si>
    <t>県内各市年間商品販売額</t>
    <rPh sb="0" eb="2">
      <t>ケンナイ</t>
    </rPh>
    <rPh sb="2" eb="4">
      <t>カクシ</t>
    </rPh>
    <rPh sb="4" eb="6">
      <t>ネンカン</t>
    </rPh>
    <rPh sb="6" eb="8">
      <t>ショウヒン</t>
    </rPh>
    <rPh sb="8" eb="10">
      <t>ハンバイ</t>
    </rPh>
    <rPh sb="10" eb="11">
      <t>ガク</t>
    </rPh>
    <phoneticPr fontId="5"/>
  </si>
  <si>
    <t>単位：店</t>
    <rPh sb="0" eb="2">
      <t>タンイ</t>
    </rPh>
    <rPh sb="3" eb="4">
      <t>テン</t>
    </rPh>
    <phoneticPr fontId="5"/>
  </si>
  <si>
    <t>単位：百万円</t>
    <rPh sb="0" eb="2">
      <t>タンイ</t>
    </rPh>
    <rPh sb="3" eb="5">
      <t>ヒャクマン</t>
    </rPh>
    <rPh sb="5" eb="6">
      <t>エン</t>
    </rPh>
    <phoneticPr fontId="5"/>
  </si>
  <si>
    <t>川口市</t>
    <phoneticPr fontId="5"/>
  </si>
  <si>
    <t>川越市</t>
    <phoneticPr fontId="5"/>
  </si>
  <si>
    <t>所沢市</t>
    <phoneticPr fontId="5"/>
  </si>
  <si>
    <t xml:space="preserve">春日部市                </t>
  </si>
  <si>
    <t>草加市</t>
    <phoneticPr fontId="5"/>
  </si>
  <si>
    <t>上尾市</t>
    <phoneticPr fontId="5"/>
  </si>
  <si>
    <t>本庄市</t>
    <phoneticPr fontId="5"/>
  </si>
  <si>
    <t>深谷市</t>
    <phoneticPr fontId="5"/>
  </si>
  <si>
    <t>久喜市</t>
    <phoneticPr fontId="5"/>
  </si>
  <si>
    <t>入間市</t>
    <phoneticPr fontId="5"/>
  </si>
  <si>
    <t>新座市</t>
    <phoneticPr fontId="5"/>
  </si>
  <si>
    <t>狭山市</t>
    <phoneticPr fontId="5"/>
  </si>
  <si>
    <t>加須市</t>
    <phoneticPr fontId="5"/>
  </si>
  <si>
    <t xml:space="preserve">東松山市                </t>
  </si>
  <si>
    <t>鴻巣市</t>
    <phoneticPr fontId="5"/>
  </si>
  <si>
    <t>八潮市</t>
    <phoneticPr fontId="5"/>
  </si>
  <si>
    <t>朝霞市</t>
    <phoneticPr fontId="5"/>
  </si>
  <si>
    <t>行田市</t>
    <phoneticPr fontId="5"/>
  </si>
  <si>
    <t>富士見市</t>
    <rPh sb="0" eb="4">
      <t>フジミシ</t>
    </rPh>
    <phoneticPr fontId="56"/>
  </si>
  <si>
    <t>桶川市</t>
    <phoneticPr fontId="5"/>
  </si>
  <si>
    <t>鶴ヶ島市</t>
    <phoneticPr fontId="5"/>
  </si>
  <si>
    <t>北本市</t>
    <phoneticPr fontId="5"/>
  </si>
  <si>
    <t>羽生市</t>
    <phoneticPr fontId="5"/>
  </si>
  <si>
    <t>坂戸市</t>
    <phoneticPr fontId="5"/>
  </si>
  <si>
    <t>蕨市</t>
    <phoneticPr fontId="5"/>
  </si>
  <si>
    <t>蓮田市</t>
    <phoneticPr fontId="5"/>
  </si>
  <si>
    <t>幸手市</t>
    <phoneticPr fontId="5"/>
  </si>
  <si>
    <t>日高市</t>
    <phoneticPr fontId="5"/>
  </si>
  <si>
    <t>志木市</t>
    <phoneticPr fontId="5"/>
  </si>
  <si>
    <t>吉川市</t>
    <phoneticPr fontId="5"/>
  </si>
  <si>
    <t>白岡市</t>
    <phoneticPr fontId="5"/>
  </si>
  <si>
    <t>平成２８年６月１日現在</t>
    <rPh sb="0" eb="2">
      <t>ヘイセイ</t>
    </rPh>
    <rPh sb="4" eb="5">
      <t>ネン</t>
    </rPh>
    <rPh sb="6" eb="7">
      <t>ガツ</t>
    </rPh>
    <rPh sb="8" eb="11">
      <t>ニチゲンザイ</t>
    </rPh>
    <phoneticPr fontId="5"/>
  </si>
  <si>
    <t>平成２７年（年間）</t>
    <rPh sb="0" eb="2">
      <t>ヘイセイ</t>
    </rPh>
    <rPh sb="4" eb="5">
      <t>ネン</t>
    </rPh>
    <rPh sb="6" eb="8">
      <t>ネンカン</t>
    </rPh>
    <phoneticPr fontId="5"/>
  </si>
  <si>
    <t>資料：経済センサス-活動調査</t>
    <rPh sb="0" eb="2">
      <t>シリョウ</t>
    </rPh>
    <rPh sb="3" eb="5">
      <t>ケイザイ</t>
    </rPh>
    <rPh sb="10" eb="12">
      <t>カツドウ</t>
    </rPh>
    <rPh sb="12" eb="14">
      <t>チョウサ</t>
    </rPh>
    <phoneticPr fontId="5"/>
  </si>
  <si>
    <t>（卸売業、小売業）</t>
  </si>
  <si>
    <t>県 内 各 市 事 業 所 数</t>
    <rPh sb="0" eb="1">
      <t>ケン</t>
    </rPh>
    <rPh sb="2" eb="3">
      <t>ナイ</t>
    </rPh>
    <rPh sb="4" eb="5">
      <t>カク</t>
    </rPh>
    <rPh sb="6" eb="7">
      <t>シ</t>
    </rPh>
    <rPh sb="8" eb="9">
      <t>コト</t>
    </rPh>
    <rPh sb="10" eb="11">
      <t>ギョウ</t>
    </rPh>
    <rPh sb="12" eb="13">
      <t>ショ</t>
    </rPh>
    <rPh sb="14" eb="15">
      <t>スウ</t>
    </rPh>
    <phoneticPr fontId="5"/>
  </si>
  <si>
    <t>県 内 各 市 従 業 者 数</t>
    <rPh sb="0" eb="1">
      <t>ケン</t>
    </rPh>
    <rPh sb="2" eb="3">
      <t>ナイ</t>
    </rPh>
    <rPh sb="4" eb="5">
      <t>カク</t>
    </rPh>
    <rPh sb="6" eb="7">
      <t>シ</t>
    </rPh>
    <rPh sb="8" eb="9">
      <t>ジュウ</t>
    </rPh>
    <rPh sb="10" eb="11">
      <t>ギョウ</t>
    </rPh>
    <rPh sb="12" eb="13">
      <t>シャ</t>
    </rPh>
    <rPh sb="14" eb="15">
      <t>スウ</t>
    </rPh>
    <phoneticPr fontId="5"/>
  </si>
  <si>
    <t>県 内 各 市 飲 食 店 数</t>
    <rPh sb="0" eb="1">
      <t>ケン</t>
    </rPh>
    <rPh sb="2" eb="3">
      <t>ナイ</t>
    </rPh>
    <rPh sb="4" eb="5">
      <t>カク</t>
    </rPh>
    <rPh sb="6" eb="7">
      <t>シ</t>
    </rPh>
    <rPh sb="8" eb="9">
      <t>イン</t>
    </rPh>
    <rPh sb="10" eb="11">
      <t>ショク</t>
    </rPh>
    <rPh sb="12" eb="13">
      <t>テン</t>
    </rPh>
    <rPh sb="14" eb="15">
      <t>スウ</t>
    </rPh>
    <phoneticPr fontId="5"/>
  </si>
  <si>
    <t>単位：事業所</t>
    <rPh sb="0" eb="2">
      <t>タンイ</t>
    </rPh>
    <rPh sb="3" eb="6">
      <t>ジギョウショ</t>
    </rPh>
    <phoneticPr fontId="5"/>
  </si>
  <si>
    <t>さいたま市</t>
    <phoneticPr fontId="40"/>
  </si>
  <si>
    <t>川 　口 　市</t>
    <phoneticPr fontId="40"/>
  </si>
  <si>
    <t>越 　谷 　市</t>
    <phoneticPr fontId="40"/>
  </si>
  <si>
    <t>川 　越 　市</t>
    <phoneticPr fontId="40"/>
  </si>
  <si>
    <t>所 　沢   市</t>
    <phoneticPr fontId="40"/>
  </si>
  <si>
    <t>熊 　谷 　市</t>
    <phoneticPr fontId="40"/>
  </si>
  <si>
    <t>春 日 部　市</t>
    <phoneticPr fontId="40"/>
  </si>
  <si>
    <t>草 　加 　市</t>
    <phoneticPr fontId="40"/>
  </si>
  <si>
    <t>上 　尾 　市</t>
    <phoneticPr fontId="40"/>
  </si>
  <si>
    <t>狭 　山 　市</t>
    <phoneticPr fontId="40"/>
  </si>
  <si>
    <t>三 　郷 　市</t>
    <phoneticPr fontId="40"/>
  </si>
  <si>
    <t>深 　谷 　市</t>
    <phoneticPr fontId="40"/>
  </si>
  <si>
    <t>戸 　田 　市</t>
    <phoneticPr fontId="40"/>
  </si>
  <si>
    <t>久 　喜 　市</t>
    <phoneticPr fontId="40"/>
  </si>
  <si>
    <t>新 　座 　市</t>
    <phoneticPr fontId="40"/>
  </si>
  <si>
    <t>入 　間 　市</t>
    <phoneticPr fontId="40"/>
  </si>
  <si>
    <t>八 　潮 　市</t>
    <phoneticPr fontId="40"/>
  </si>
  <si>
    <t>加 　須 　市</t>
    <phoneticPr fontId="40"/>
  </si>
  <si>
    <t>朝 　霞 　市</t>
    <phoneticPr fontId="40"/>
  </si>
  <si>
    <t>鴻 　巣 　市</t>
    <phoneticPr fontId="40"/>
  </si>
  <si>
    <t>東 松 山　市</t>
    <phoneticPr fontId="40"/>
  </si>
  <si>
    <t>本 　庄 　市</t>
    <phoneticPr fontId="40"/>
  </si>
  <si>
    <t>秩 　父 　市</t>
    <phoneticPr fontId="40"/>
  </si>
  <si>
    <t>行 　田 　市</t>
    <phoneticPr fontId="40"/>
  </si>
  <si>
    <t>ふじみ野市</t>
    <rPh sb="3" eb="4">
      <t>ノ</t>
    </rPh>
    <rPh sb="4" eb="5">
      <t>シ</t>
    </rPh>
    <phoneticPr fontId="5"/>
  </si>
  <si>
    <t>坂   戸 　市</t>
    <phoneticPr fontId="40"/>
  </si>
  <si>
    <t>和 　光 　市</t>
    <phoneticPr fontId="40"/>
  </si>
  <si>
    <t>富 士 見　市</t>
    <phoneticPr fontId="40"/>
  </si>
  <si>
    <t>飯 　能 　市</t>
    <phoneticPr fontId="40"/>
  </si>
  <si>
    <t>蕨　　　　市</t>
    <phoneticPr fontId="40"/>
  </si>
  <si>
    <t>桶 　川 　市</t>
    <phoneticPr fontId="40"/>
  </si>
  <si>
    <t>羽 　生 　市</t>
    <phoneticPr fontId="40"/>
  </si>
  <si>
    <t>幸 　手 　市</t>
    <phoneticPr fontId="40"/>
  </si>
  <si>
    <t>鶴 ヶ 島　市</t>
    <phoneticPr fontId="40"/>
  </si>
  <si>
    <t>日 　高 　市</t>
    <phoneticPr fontId="40"/>
  </si>
  <si>
    <t>吉 　川　 市</t>
    <phoneticPr fontId="40"/>
  </si>
  <si>
    <t>志 　木 　市</t>
    <phoneticPr fontId="40"/>
  </si>
  <si>
    <t>北 　本 　市</t>
    <phoneticPr fontId="40"/>
  </si>
  <si>
    <t>蓮 　田 　市</t>
    <phoneticPr fontId="40"/>
  </si>
  <si>
    <t>白岡市</t>
    <rPh sb="0" eb="2">
      <t>シラオカ</t>
    </rPh>
    <rPh sb="2" eb="3">
      <t>シ</t>
    </rPh>
    <phoneticPr fontId="5"/>
  </si>
  <si>
    <t>※　全事業所</t>
    <rPh sb="2" eb="3">
      <t>ゼン</t>
    </rPh>
    <phoneticPr fontId="5"/>
  </si>
  <si>
    <t>県内各市工場数（製造業）</t>
    <rPh sb="0" eb="2">
      <t>ケンナイ</t>
    </rPh>
    <rPh sb="2" eb="4">
      <t>カクシ</t>
    </rPh>
    <rPh sb="4" eb="5">
      <t>コウ</t>
    </rPh>
    <rPh sb="5" eb="6">
      <t>バ</t>
    </rPh>
    <rPh sb="6" eb="7">
      <t>スウ</t>
    </rPh>
    <phoneticPr fontId="5"/>
  </si>
  <si>
    <t>県内各市従業者数</t>
    <rPh sb="0" eb="2">
      <t>ケンナイ</t>
    </rPh>
    <rPh sb="2" eb="4">
      <t>カクシ</t>
    </rPh>
    <rPh sb="4" eb="5">
      <t>ジュウ</t>
    </rPh>
    <rPh sb="5" eb="6">
      <t>ギョウ</t>
    </rPh>
    <rPh sb="6" eb="7">
      <t>モノ</t>
    </rPh>
    <rPh sb="7" eb="8">
      <t>スウ</t>
    </rPh>
    <phoneticPr fontId="5"/>
  </si>
  <si>
    <t>県内各市年間製造品出荷額等</t>
    <rPh sb="0" eb="2">
      <t>ケンナイ</t>
    </rPh>
    <rPh sb="2" eb="4">
      <t>カクシ</t>
    </rPh>
    <rPh sb="4" eb="5">
      <t>トシ</t>
    </rPh>
    <rPh sb="5" eb="6">
      <t>アイダ</t>
    </rPh>
    <rPh sb="6" eb="7">
      <t>セイ</t>
    </rPh>
    <rPh sb="7" eb="8">
      <t>ヅクリ</t>
    </rPh>
    <rPh sb="8" eb="9">
      <t>ヒン</t>
    </rPh>
    <rPh sb="9" eb="10">
      <t>デ</t>
    </rPh>
    <rPh sb="10" eb="11">
      <t>ニ</t>
    </rPh>
    <rPh sb="11" eb="12">
      <t>ガク</t>
    </rPh>
    <rPh sb="12" eb="13">
      <t>トウ</t>
    </rPh>
    <phoneticPr fontId="5"/>
  </si>
  <si>
    <t>単位：万円</t>
    <rPh sb="0" eb="2">
      <t>タンイ</t>
    </rPh>
    <rPh sb="3" eb="4">
      <t>マン</t>
    </rPh>
    <rPh sb="4" eb="5">
      <t>エン</t>
    </rPh>
    <phoneticPr fontId="5"/>
  </si>
  <si>
    <t>２０１９年（年間）</t>
    <rPh sb="4" eb="5">
      <t>ネン</t>
    </rPh>
    <rPh sb="5" eb="6">
      <t>ヘイネン</t>
    </rPh>
    <phoneticPr fontId="5"/>
  </si>
  <si>
    <t>資料：２０２０年工業統計調査</t>
    <rPh sb="0" eb="2">
      <t>シリョウ</t>
    </rPh>
    <rPh sb="7" eb="8">
      <t>ネン</t>
    </rPh>
    <rPh sb="8" eb="10">
      <t>コウギョウ</t>
    </rPh>
    <rPh sb="10" eb="12">
      <t>トウケイ</t>
    </rPh>
    <rPh sb="12" eb="14">
      <t>チョウサ</t>
    </rPh>
    <phoneticPr fontId="5"/>
  </si>
  <si>
    <t>※従業者４人以上の事業所</t>
    <rPh sb="1" eb="4">
      <t>ジュウギョウシャ</t>
    </rPh>
    <rPh sb="5" eb="6">
      <t>ニン</t>
    </rPh>
    <rPh sb="6" eb="8">
      <t>イジョウ</t>
    </rPh>
    <rPh sb="9" eb="12">
      <t>ジギョウショ</t>
    </rPh>
    <phoneticPr fontId="5"/>
  </si>
  <si>
    <t>面　積（都道府県別）</t>
    <rPh sb="0" eb="1">
      <t>メン</t>
    </rPh>
    <rPh sb="2" eb="3">
      <t>セキ</t>
    </rPh>
    <phoneticPr fontId="5"/>
  </si>
  <si>
    <t>国勢調査人口（都道府県別）</t>
    <rPh sb="0" eb="1">
      <t>クニ</t>
    </rPh>
    <rPh sb="1" eb="2">
      <t>ゼイ</t>
    </rPh>
    <rPh sb="2" eb="3">
      <t>チョウ</t>
    </rPh>
    <rPh sb="3" eb="4">
      <t>サ</t>
    </rPh>
    <rPh sb="4" eb="5">
      <t>ニン</t>
    </rPh>
    <rPh sb="5" eb="6">
      <t>クチ</t>
    </rPh>
    <phoneticPr fontId="5"/>
  </si>
  <si>
    <t>順位</t>
    <rPh sb="0" eb="2">
      <t>ジュンイ</t>
    </rPh>
    <phoneticPr fontId="5"/>
  </si>
  <si>
    <t>都道府県名</t>
    <rPh sb="0" eb="4">
      <t>トドウフケン</t>
    </rPh>
    <rPh sb="4" eb="5">
      <t>メイ</t>
    </rPh>
    <phoneticPr fontId="5"/>
  </si>
  <si>
    <t>市</t>
    <rPh sb="0" eb="1">
      <t>シ</t>
    </rPh>
    <phoneticPr fontId="5"/>
  </si>
  <si>
    <t>町</t>
    <rPh sb="0" eb="1">
      <t>チョウ</t>
    </rPh>
    <phoneticPr fontId="5"/>
  </si>
  <si>
    <t>村</t>
    <rPh sb="0" eb="1">
      <t>ソン</t>
    </rPh>
    <phoneticPr fontId="5"/>
  </si>
  <si>
    <t>（単位：k㎡ ）</t>
    <rPh sb="1" eb="3">
      <t>タンイ</t>
    </rPh>
    <phoneticPr fontId="5"/>
  </si>
  <si>
    <t>北海道</t>
  </si>
  <si>
    <t>東京都</t>
  </si>
  <si>
    <t>長野県</t>
  </si>
  <si>
    <t>岩手県</t>
  </si>
  <si>
    <t>埼玉県</t>
  </si>
  <si>
    <t>福島県</t>
  </si>
  <si>
    <t>大阪府</t>
  </si>
  <si>
    <t>福岡県</t>
  </si>
  <si>
    <t>愛知県</t>
  </si>
  <si>
    <t>新潟県</t>
  </si>
  <si>
    <t>秋田県</t>
  </si>
  <si>
    <t>千葉県</t>
  </si>
  <si>
    <t>岐阜県</t>
  </si>
  <si>
    <t>兵庫県</t>
  </si>
  <si>
    <t>熊本県</t>
  </si>
  <si>
    <t>青森県</t>
  </si>
  <si>
    <t>茨城県</t>
  </si>
  <si>
    <t>山形県</t>
  </si>
  <si>
    <t>鹿児島県</t>
  </si>
  <si>
    <t>静岡県</t>
  </si>
  <si>
    <t>広島県</t>
  </si>
  <si>
    <t>京都府</t>
  </si>
  <si>
    <t>沖縄県</t>
  </si>
  <si>
    <t>宮崎県</t>
  </si>
  <si>
    <t>宮城県</t>
  </si>
  <si>
    <t>奈良県</t>
  </si>
  <si>
    <t>岡山県</t>
  </si>
  <si>
    <t>高知県</t>
  </si>
  <si>
    <t>群馬県</t>
  </si>
  <si>
    <t>島根県</t>
  </si>
  <si>
    <t>栃木県</t>
  </si>
  <si>
    <t>大分県</t>
  </si>
  <si>
    <t>三重県</t>
  </si>
  <si>
    <t>山口県</t>
    <phoneticPr fontId="5"/>
  </si>
  <si>
    <t>和歌山県</t>
  </si>
  <si>
    <t>愛媛県</t>
  </si>
  <si>
    <t>滋賀県</t>
  </si>
  <si>
    <t>山口県</t>
  </si>
  <si>
    <t>長崎県</t>
  </si>
  <si>
    <t>富山県</t>
  </si>
  <si>
    <t>石川県</t>
  </si>
  <si>
    <t>徳島県</t>
  </si>
  <si>
    <t>福井県</t>
  </si>
  <si>
    <t>佐賀県</t>
  </si>
  <si>
    <t>香川県</t>
  </si>
  <si>
    <t>鳥取県</t>
  </si>
  <si>
    <t>資料：e-Stat　政府統計の総合窓口</t>
    <rPh sb="0" eb="2">
      <t>シリョウ</t>
    </rPh>
    <rPh sb="10" eb="12">
      <t>セイフ</t>
    </rPh>
    <rPh sb="12" eb="14">
      <t>トウケイ</t>
    </rPh>
    <rPh sb="15" eb="17">
      <t>ソウゴウ</t>
    </rPh>
    <rPh sb="17" eb="19">
      <t>マドグチ</t>
    </rPh>
    <phoneticPr fontId="5"/>
  </si>
  <si>
    <t>資料：全国都道府県市区町村別面積調</t>
    <rPh sb="0" eb="2">
      <t>シリョウ</t>
    </rPh>
    <rPh sb="3" eb="5">
      <t>ゼンコク</t>
    </rPh>
    <rPh sb="5" eb="9">
      <t>トドウフケン</t>
    </rPh>
    <rPh sb="9" eb="11">
      <t>シク</t>
    </rPh>
    <rPh sb="11" eb="13">
      <t>チョウソン</t>
    </rPh>
    <rPh sb="13" eb="14">
      <t>ベツ</t>
    </rPh>
    <rPh sb="14" eb="16">
      <t>メンセキ</t>
    </rPh>
    <rPh sb="16" eb="17">
      <t>シラ</t>
    </rPh>
    <phoneticPr fontId="5"/>
  </si>
  <si>
    <t>資料：令和２年国勢調査</t>
    <rPh sb="0" eb="1">
      <t>シ</t>
    </rPh>
    <rPh sb="1" eb="2">
      <t>リョウ</t>
    </rPh>
    <rPh sb="3" eb="5">
      <t>レイワ</t>
    </rPh>
    <rPh sb="6" eb="7">
      <t>ネン</t>
    </rPh>
    <rPh sb="7" eb="9">
      <t>コクセイ</t>
    </rPh>
    <rPh sb="9" eb="11">
      <t>チョウサ</t>
    </rPh>
    <phoneticPr fontId="5"/>
  </si>
  <si>
    <t>（国土交通省国土地理院）</t>
    <rPh sb="1" eb="3">
      <t>コクド</t>
    </rPh>
    <rPh sb="3" eb="5">
      <t>コウツウ</t>
    </rPh>
    <rPh sb="5" eb="6">
      <t>ショウ</t>
    </rPh>
    <rPh sb="6" eb="8">
      <t>コクド</t>
    </rPh>
    <rPh sb="8" eb="10">
      <t>チリ</t>
    </rPh>
    <rPh sb="10" eb="11">
      <t>イン</t>
    </rPh>
    <phoneticPr fontId="5"/>
  </si>
  <si>
    <t>*印は境界未定のため参考数値</t>
    <rPh sb="1" eb="2">
      <t>シルシ</t>
    </rPh>
    <rPh sb="3" eb="5">
      <t>キョウカイ</t>
    </rPh>
    <rPh sb="5" eb="7">
      <t>ミテイ</t>
    </rPh>
    <rPh sb="10" eb="12">
      <t>サンコウ</t>
    </rPh>
    <rPh sb="12" eb="14">
      <t>スウチ</t>
    </rPh>
    <phoneticPr fontId="5"/>
  </si>
  <si>
    <t>６５歳以上人口割合（都道府県別）</t>
    <rPh sb="2" eb="3">
      <t>サイ</t>
    </rPh>
    <rPh sb="3" eb="5">
      <t>イジョウ</t>
    </rPh>
    <phoneticPr fontId="5"/>
  </si>
  <si>
    <t>農業産出額（都道府県別）</t>
  </si>
  <si>
    <t>工業製造品出荷額（都道府県別）</t>
    <rPh sb="0" eb="2">
      <t>コウギョウ</t>
    </rPh>
    <rPh sb="2" eb="4">
      <t>セイゾウ</t>
    </rPh>
    <rPh sb="4" eb="5">
      <t>ヒン</t>
    </rPh>
    <phoneticPr fontId="5"/>
  </si>
  <si>
    <t>（単位：％ ）</t>
    <rPh sb="1" eb="3">
      <t>タンイ</t>
    </rPh>
    <phoneticPr fontId="5"/>
  </si>
  <si>
    <t>（単位：億円 ）</t>
    <rPh sb="1" eb="3">
      <t>タンイ</t>
    </rPh>
    <rPh sb="4" eb="6">
      <t>オクエン</t>
    </rPh>
    <phoneticPr fontId="5"/>
  </si>
  <si>
    <t>（単位：百万円）</t>
    <rPh sb="1" eb="3">
      <t>タンイ</t>
    </rPh>
    <rPh sb="4" eb="6">
      <t>ヒャクマン</t>
    </rPh>
    <rPh sb="6" eb="7">
      <t>エン</t>
    </rPh>
    <phoneticPr fontId="5"/>
  </si>
  <si>
    <t>鹿児島県</t>
    <rPh sb="3" eb="4">
      <t>ケン</t>
    </rPh>
    <phoneticPr fontId="5"/>
  </si>
  <si>
    <t>茨城県</t>
    <rPh sb="2" eb="3">
      <t>ケン</t>
    </rPh>
    <phoneticPr fontId="5"/>
  </si>
  <si>
    <t>千葉県</t>
    <rPh sb="2" eb="3">
      <t>ケン</t>
    </rPh>
    <phoneticPr fontId="5"/>
  </si>
  <si>
    <t>熊本県</t>
    <rPh sb="2" eb="3">
      <t>ケン</t>
    </rPh>
    <phoneticPr fontId="5"/>
  </si>
  <si>
    <t>宮崎県</t>
    <rPh sb="2" eb="3">
      <t>ケン</t>
    </rPh>
    <phoneticPr fontId="5"/>
  </si>
  <si>
    <t>青森県</t>
    <rPh sb="2" eb="3">
      <t>ケン</t>
    </rPh>
    <phoneticPr fontId="5"/>
  </si>
  <si>
    <t>愛知県</t>
    <rPh sb="2" eb="3">
      <t>ケン</t>
    </rPh>
    <phoneticPr fontId="5"/>
  </si>
  <si>
    <t>栃木県</t>
    <rPh sb="2" eb="3">
      <t>ケン</t>
    </rPh>
    <phoneticPr fontId="5"/>
  </si>
  <si>
    <t>岩手県</t>
    <rPh sb="2" eb="3">
      <t>ケン</t>
    </rPh>
    <phoneticPr fontId="5"/>
  </si>
  <si>
    <t>長野県</t>
    <rPh sb="2" eb="3">
      <t>ケン</t>
    </rPh>
    <phoneticPr fontId="5"/>
  </si>
  <si>
    <t>新潟県</t>
    <rPh sb="2" eb="3">
      <t>ケン</t>
    </rPh>
    <phoneticPr fontId="5"/>
  </si>
  <si>
    <t>山形県</t>
    <rPh sb="2" eb="3">
      <t>ケン</t>
    </rPh>
    <phoneticPr fontId="5"/>
  </si>
  <si>
    <t>群馬県</t>
    <rPh sb="2" eb="3">
      <t>ケン</t>
    </rPh>
    <phoneticPr fontId="5"/>
  </si>
  <si>
    <t>福島県</t>
    <rPh sb="2" eb="3">
      <t>ケン</t>
    </rPh>
    <phoneticPr fontId="5"/>
  </si>
  <si>
    <t>福岡県</t>
    <rPh sb="2" eb="3">
      <t>ケン</t>
    </rPh>
    <phoneticPr fontId="5"/>
  </si>
  <si>
    <t>宮城県</t>
    <rPh sb="2" eb="3">
      <t>ケン</t>
    </rPh>
    <phoneticPr fontId="5"/>
  </si>
  <si>
    <t>秋田県</t>
    <rPh sb="2" eb="3">
      <t>ケン</t>
    </rPh>
    <phoneticPr fontId="5"/>
  </si>
  <si>
    <t>静岡県</t>
    <rPh sb="2" eb="3">
      <t>ケン</t>
    </rPh>
    <phoneticPr fontId="5"/>
  </si>
  <si>
    <t>埼玉県</t>
    <rPh sb="2" eb="3">
      <t>ケン</t>
    </rPh>
    <phoneticPr fontId="5"/>
  </si>
  <si>
    <t>長崎県</t>
    <rPh sb="2" eb="3">
      <t>ケン</t>
    </rPh>
    <phoneticPr fontId="5"/>
  </si>
  <si>
    <t>兵庫県</t>
    <rPh sb="2" eb="3">
      <t>ケン</t>
    </rPh>
    <phoneticPr fontId="5"/>
  </si>
  <si>
    <t>岡山県</t>
    <rPh sb="2" eb="3">
      <t>ケン</t>
    </rPh>
    <phoneticPr fontId="5"/>
  </si>
  <si>
    <t>愛媛県</t>
    <rPh sb="2" eb="3">
      <t>ケン</t>
    </rPh>
    <phoneticPr fontId="5"/>
  </si>
  <si>
    <t>佐賀県</t>
    <rPh sb="2" eb="3">
      <t>ケン</t>
    </rPh>
    <phoneticPr fontId="5"/>
  </si>
  <si>
    <t>大分県</t>
    <rPh sb="2" eb="3">
      <t>ケン</t>
    </rPh>
    <phoneticPr fontId="5"/>
  </si>
  <si>
    <t>広島県</t>
    <rPh sb="2" eb="3">
      <t>ケン</t>
    </rPh>
    <phoneticPr fontId="5"/>
  </si>
  <si>
    <t>高知県</t>
    <rPh sb="2" eb="3">
      <t>ケン</t>
    </rPh>
    <phoneticPr fontId="5"/>
  </si>
  <si>
    <t>和歌山県</t>
    <rPh sb="3" eb="4">
      <t>ケン</t>
    </rPh>
    <phoneticPr fontId="5"/>
  </si>
  <si>
    <t>岐阜県</t>
    <rPh sb="2" eb="3">
      <t>ケン</t>
    </rPh>
    <phoneticPr fontId="5"/>
  </si>
  <si>
    <t>三重県</t>
    <rPh sb="2" eb="3">
      <t>ケン</t>
    </rPh>
    <phoneticPr fontId="5"/>
  </si>
  <si>
    <t>山梨県</t>
    <rPh sb="2" eb="3">
      <t>ケン</t>
    </rPh>
    <phoneticPr fontId="5"/>
  </si>
  <si>
    <t>徳島県</t>
    <rPh sb="2" eb="3">
      <t>ケン</t>
    </rPh>
    <phoneticPr fontId="5"/>
  </si>
  <si>
    <t>沖縄県</t>
    <rPh sb="2" eb="3">
      <t>ケン</t>
    </rPh>
    <phoneticPr fontId="5"/>
  </si>
  <si>
    <t>山梨県</t>
    <phoneticPr fontId="5"/>
  </si>
  <si>
    <t>香川県</t>
    <rPh sb="2" eb="3">
      <t>ケン</t>
    </rPh>
    <phoneticPr fontId="5"/>
  </si>
  <si>
    <t>兵庫県</t>
    <phoneticPr fontId="5"/>
  </si>
  <si>
    <t>鳥取県</t>
    <rPh sb="2" eb="3">
      <t>ケン</t>
    </rPh>
    <phoneticPr fontId="5"/>
  </si>
  <si>
    <t>神奈川県</t>
    <rPh sb="3" eb="4">
      <t>ケン</t>
    </rPh>
    <phoneticPr fontId="5"/>
  </si>
  <si>
    <t>京都府</t>
    <rPh sb="2" eb="3">
      <t>フ</t>
    </rPh>
    <phoneticPr fontId="5"/>
  </si>
  <si>
    <t>富山県</t>
    <rPh sb="2" eb="3">
      <t>ケン</t>
    </rPh>
    <phoneticPr fontId="5"/>
  </si>
  <si>
    <t>島根県</t>
    <rPh sb="2" eb="3">
      <t>ケン</t>
    </rPh>
    <phoneticPr fontId="5"/>
  </si>
  <si>
    <t>滋賀県</t>
    <rPh sb="2" eb="3">
      <t>ケン</t>
    </rPh>
    <phoneticPr fontId="5"/>
  </si>
  <si>
    <t>山口県</t>
    <rPh sb="2" eb="3">
      <t>ケン</t>
    </rPh>
    <phoneticPr fontId="5"/>
  </si>
  <si>
    <t>石川県</t>
    <rPh sb="2" eb="3">
      <t>ケン</t>
    </rPh>
    <phoneticPr fontId="5"/>
  </si>
  <si>
    <t>福井県</t>
    <rPh sb="2" eb="3">
      <t>ケン</t>
    </rPh>
    <phoneticPr fontId="5"/>
  </si>
  <si>
    <t>奈良県</t>
    <rPh sb="2" eb="3">
      <t>ケン</t>
    </rPh>
    <phoneticPr fontId="5"/>
  </si>
  <si>
    <t>大阪府</t>
    <rPh sb="2" eb="3">
      <t>フ</t>
    </rPh>
    <phoneticPr fontId="5"/>
  </si>
  <si>
    <t>東京都</t>
    <rPh sb="2" eb="3">
      <t>ト</t>
    </rPh>
    <phoneticPr fontId="5"/>
  </si>
  <si>
    <t>令和２年（年間）</t>
    <rPh sb="0" eb="1">
      <t>レイ</t>
    </rPh>
    <rPh sb="1" eb="2">
      <t>ワ</t>
    </rPh>
    <rPh sb="3" eb="4">
      <t>ネン</t>
    </rPh>
    <rPh sb="5" eb="7">
      <t>ネンカン</t>
    </rPh>
    <phoneticPr fontId="5"/>
  </si>
  <si>
    <t>２０１９年（年間）</t>
    <rPh sb="4" eb="5">
      <t>ネン</t>
    </rPh>
    <rPh sb="5" eb="6">
      <t>ヘイネン</t>
    </rPh>
    <rPh sb="6" eb="8">
      <t>ネンカン</t>
    </rPh>
    <phoneticPr fontId="5"/>
  </si>
  <si>
    <t>資料：令和２年農業産出額及び生産農</t>
    <rPh sb="3" eb="5">
      <t>レイワ</t>
    </rPh>
    <rPh sb="6" eb="7">
      <t>ネン</t>
    </rPh>
    <rPh sb="7" eb="9">
      <t>ノウギョウ</t>
    </rPh>
    <rPh sb="9" eb="12">
      <t>サンシュツガク</t>
    </rPh>
    <rPh sb="12" eb="13">
      <t>オヨ</t>
    </rPh>
    <phoneticPr fontId="5"/>
  </si>
  <si>
    <t>　　　業所得（農林水産省）</t>
    <phoneticPr fontId="5"/>
  </si>
  <si>
    <t>飯 能 市 行 政 機 構 図</t>
    <rPh sb="0" eb="1">
      <t>ハン</t>
    </rPh>
    <rPh sb="2" eb="3">
      <t>ノウ</t>
    </rPh>
    <rPh sb="4" eb="5">
      <t>シ</t>
    </rPh>
    <rPh sb="6" eb="7">
      <t>ギョウ</t>
    </rPh>
    <rPh sb="8" eb="9">
      <t>セイ</t>
    </rPh>
    <rPh sb="10" eb="11">
      <t>キ</t>
    </rPh>
    <rPh sb="12" eb="13">
      <t>カマエ</t>
    </rPh>
    <rPh sb="14" eb="15">
      <t>ズ</t>
    </rPh>
    <phoneticPr fontId="40"/>
  </si>
  <si>
    <t>市議会</t>
    <rPh sb="0" eb="1">
      <t>シ</t>
    </rPh>
    <rPh sb="1" eb="3">
      <t>ギカイ</t>
    </rPh>
    <phoneticPr fontId="40"/>
  </si>
  <si>
    <t>事務局</t>
    <rPh sb="0" eb="3">
      <t>ジムキョク</t>
    </rPh>
    <phoneticPr fontId="40"/>
  </si>
  <si>
    <t>議会総務課</t>
    <rPh sb="0" eb="2">
      <t>ギカイ</t>
    </rPh>
    <rPh sb="2" eb="5">
      <t>ソウムカ</t>
    </rPh>
    <phoneticPr fontId="40"/>
  </si>
  <si>
    <t>市長</t>
    <rPh sb="0" eb="2">
      <t>シチョウ</t>
    </rPh>
    <phoneticPr fontId="40"/>
  </si>
  <si>
    <t>副市長</t>
    <rPh sb="0" eb="3">
      <t>フクシチョウ</t>
    </rPh>
    <phoneticPr fontId="40"/>
  </si>
  <si>
    <t>秘書室</t>
    <rPh sb="0" eb="2">
      <t>ヒショ</t>
    </rPh>
    <rPh sb="2" eb="3">
      <t>シツ</t>
    </rPh>
    <phoneticPr fontId="40"/>
  </si>
  <si>
    <t>危機管理室</t>
    <rPh sb="0" eb="2">
      <t>キキ</t>
    </rPh>
    <rPh sb="2" eb="4">
      <t>カンリ</t>
    </rPh>
    <rPh sb="4" eb="5">
      <t>シツ</t>
    </rPh>
    <phoneticPr fontId="40"/>
  </si>
  <si>
    <t>行政不服審査室</t>
    <rPh sb="0" eb="2">
      <t>ギョウセイ</t>
    </rPh>
    <rPh sb="2" eb="4">
      <t>フフク</t>
    </rPh>
    <rPh sb="4" eb="6">
      <t>シンサ</t>
    </rPh>
    <rPh sb="6" eb="7">
      <t>シツ</t>
    </rPh>
    <phoneticPr fontId="40"/>
  </si>
  <si>
    <t>企画部</t>
    <rPh sb="0" eb="2">
      <t>キカク</t>
    </rPh>
    <rPh sb="2" eb="3">
      <t>ブ</t>
    </rPh>
    <phoneticPr fontId="40"/>
  </si>
  <si>
    <t>地方創生推進室</t>
    <rPh sb="0" eb="2">
      <t>チホウ</t>
    </rPh>
    <rPh sb="2" eb="4">
      <t>ソウセイ</t>
    </rPh>
    <rPh sb="4" eb="6">
      <t>スイシン</t>
    </rPh>
    <rPh sb="6" eb="7">
      <t>シツ</t>
    </rPh>
    <phoneticPr fontId="40"/>
  </si>
  <si>
    <t>企画調整課</t>
    <rPh sb="0" eb="2">
      <t>キカク</t>
    </rPh>
    <rPh sb="2" eb="5">
      <t>チョウセイカ</t>
    </rPh>
    <phoneticPr fontId="40"/>
  </si>
  <si>
    <t>情報戦略課</t>
    <rPh sb="0" eb="2">
      <t>ジョウホウ</t>
    </rPh>
    <rPh sb="2" eb="4">
      <t>センリャク</t>
    </rPh>
    <rPh sb="4" eb="5">
      <t>カ</t>
    </rPh>
    <phoneticPr fontId="40"/>
  </si>
  <si>
    <t>総務部</t>
    <rPh sb="0" eb="2">
      <t>ソウム</t>
    </rPh>
    <rPh sb="2" eb="3">
      <t>ブ</t>
    </rPh>
    <phoneticPr fontId="40"/>
  </si>
  <si>
    <t>庶務課</t>
    <rPh sb="0" eb="3">
      <t>ショムカ</t>
    </rPh>
    <phoneticPr fontId="40"/>
  </si>
  <si>
    <t>職員課</t>
    <rPh sb="0" eb="3">
      <t>ショクインカ</t>
    </rPh>
    <phoneticPr fontId="40"/>
  </si>
  <si>
    <t>契約検査課</t>
    <rPh sb="0" eb="2">
      <t>ケイヤク</t>
    </rPh>
    <rPh sb="2" eb="4">
      <t>ケンサ</t>
    </rPh>
    <rPh sb="4" eb="5">
      <t>カ</t>
    </rPh>
    <phoneticPr fontId="40"/>
  </si>
  <si>
    <t>財務部</t>
    <rPh sb="0" eb="3">
      <t>ザイムブ</t>
    </rPh>
    <phoneticPr fontId="40"/>
  </si>
  <si>
    <t>財政課</t>
    <rPh sb="0" eb="2">
      <t>ザイセイ</t>
    </rPh>
    <rPh sb="2" eb="3">
      <t>カ</t>
    </rPh>
    <phoneticPr fontId="40"/>
  </si>
  <si>
    <t>管財課</t>
    <rPh sb="0" eb="3">
      <t>カンザイカ</t>
    </rPh>
    <phoneticPr fontId="40"/>
  </si>
  <si>
    <t>市民税課</t>
    <rPh sb="0" eb="3">
      <t>シミンゼイ</t>
    </rPh>
    <rPh sb="3" eb="4">
      <t>カ</t>
    </rPh>
    <phoneticPr fontId="40"/>
  </si>
  <si>
    <t>資産税課</t>
    <rPh sb="0" eb="3">
      <t>シサンゼイ</t>
    </rPh>
    <rPh sb="3" eb="4">
      <t>カ</t>
    </rPh>
    <phoneticPr fontId="40"/>
  </si>
  <si>
    <t>収税課</t>
    <rPh sb="0" eb="2">
      <t>シュウゼイ</t>
    </rPh>
    <rPh sb="2" eb="3">
      <t>カ</t>
    </rPh>
    <phoneticPr fontId="40"/>
  </si>
  <si>
    <t>市民生活部</t>
    <rPh sb="0" eb="2">
      <t>シミン</t>
    </rPh>
    <rPh sb="2" eb="4">
      <t>セイカツ</t>
    </rPh>
    <rPh sb="4" eb="5">
      <t>ブ</t>
    </rPh>
    <phoneticPr fontId="40"/>
  </si>
  <si>
    <t>地域活動支援課</t>
    <rPh sb="0" eb="2">
      <t>チイキ</t>
    </rPh>
    <rPh sb="2" eb="4">
      <t>カツドウ</t>
    </rPh>
    <rPh sb="4" eb="6">
      <t>シエン</t>
    </rPh>
    <rPh sb="6" eb="7">
      <t>カ</t>
    </rPh>
    <phoneticPr fontId="40"/>
  </si>
  <si>
    <t>市民活動センター</t>
    <rPh sb="0" eb="2">
      <t>シミン</t>
    </rPh>
    <rPh sb="2" eb="4">
      <t>カツドウ</t>
    </rPh>
    <phoneticPr fontId="40"/>
  </si>
  <si>
    <t>賑わい創出課</t>
    <rPh sb="0" eb="1">
      <t>ニギ</t>
    </rPh>
    <rPh sb="3" eb="5">
      <t>ソウシュツ</t>
    </rPh>
    <rPh sb="5" eb="6">
      <t>カ</t>
    </rPh>
    <phoneticPr fontId="40"/>
  </si>
  <si>
    <t>市民課</t>
    <rPh sb="0" eb="3">
      <t>シミンカ</t>
    </rPh>
    <phoneticPr fontId="40"/>
  </si>
  <si>
    <t>生活安全課（交通政策室）</t>
    <rPh sb="0" eb="2">
      <t>セイカツ</t>
    </rPh>
    <rPh sb="2" eb="4">
      <t>アンゼン</t>
    </rPh>
    <rPh sb="4" eb="5">
      <t>カ</t>
    </rPh>
    <rPh sb="6" eb="8">
      <t>コウツウ</t>
    </rPh>
    <rPh sb="8" eb="10">
      <t>セイサク</t>
    </rPh>
    <rPh sb="10" eb="11">
      <t>シツ</t>
    </rPh>
    <phoneticPr fontId="40"/>
  </si>
  <si>
    <t>市民会館</t>
    <rPh sb="0" eb="2">
      <t>シミン</t>
    </rPh>
    <rPh sb="2" eb="4">
      <t>カイカン</t>
    </rPh>
    <phoneticPr fontId="40"/>
  </si>
  <si>
    <t>産業環境部</t>
    <rPh sb="0" eb="2">
      <t>サンギョウ</t>
    </rPh>
    <rPh sb="2" eb="5">
      <t>カンキョウブ</t>
    </rPh>
    <phoneticPr fontId="40"/>
  </si>
  <si>
    <t>産業振興課</t>
    <rPh sb="0" eb="2">
      <t>サンギョウ</t>
    </rPh>
    <rPh sb="2" eb="5">
      <t>シンコウカ</t>
    </rPh>
    <phoneticPr fontId="40"/>
  </si>
  <si>
    <t>観光・エコツーリズム推進課</t>
    <rPh sb="0" eb="2">
      <t>カンコウ</t>
    </rPh>
    <rPh sb="10" eb="12">
      <t>スイシン</t>
    </rPh>
    <rPh sb="12" eb="13">
      <t>カ</t>
    </rPh>
    <phoneticPr fontId="40"/>
  </si>
  <si>
    <t>さわらびの湯</t>
    <rPh sb="5" eb="6">
      <t>ユ</t>
    </rPh>
    <phoneticPr fontId="40"/>
  </si>
  <si>
    <t>農業振興課（鳥獣被害対策室）</t>
    <rPh sb="0" eb="2">
      <t>ノウギョウ</t>
    </rPh>
    <rPh sb="2" eb="4">
      <t>シンコウ</t>
    </rPh>
    <rPh sb="4" eb="5">
      <t>カ</t>
    </rPh>
    <rPh sb="6" eb="8">
      <t>チョウジュウ</t>
    </rPh>
    <rPh sb="8" eb="10">
      <t>ヒガイ</t>
    </rPh>
    <rPh sb="10" eb="13">
      <t>タイサクシツ</t>
    </rPh>
    <phoneticPr fontId="40"/>
  </si>
  <si>
    <t>ふれあい農園施設</t>
    <rPh sb="4" eb="6">
      <t>ノウエン</t>
    </rPh>
    <rPh sb="6" eb="8">
      <t>シセツ</t>
    </rPh>
    <phoneticPr fontId="40"/>
  </si>
  <si>
    <t>農林産物加工直売所</t>
    <rPh sb="0" eb="2">
      <t>ノウリン</t>
    </rPh>
    <rPh sb="2" eb="4">
      <t>サンブツ</t>
    </rPh>
    <rPh sb="4" eb="6">
      <t>カコウ</t>
    </rPh>
    <rPh sb="6" eb="8">
      <t>チョクバイ</t>
    </rPh>
    <rPh sb="8" eb="9">
      <t>ジョ</t>
    </rPh>
    <phoneticPr fontId="40"/>
  </si>
  <si>
    <t>森林づくり推進課</t>
    <rPh sb="0" eb="2">
      <t>シンリン</t>
    </rPh>
    <rPh sb="5" eb="7">
      <t>スイシン</t>
    </rPh>
    <rPh sb="7" eb="8">
      <t>カ</t>
    </rPh>
    <phoneticPr fontId="40"/>
  </si>
  <si>
    <t>林業センター</t>
    <rPh sb="0" eb="2">
      <t>リンギョウ</t>
    </rPh>
    <phoneticPr fontId="40"/>
  </si>
  <si>
    <t>カヌー工房</t>
    <rPh sb="3" eb="5">
      <t>コウボウ</t>
    </rPh>
    <phoneticPr fontId="40"/>
  </si>
  <si>
    <t>環境緑水課</t>
    <rPh sb="0" eb="2">
      <t>カンキョウ</t>
    </rPh>
    <rPh sb="2" eb="3">
      <t>リョク</t>
    </rPh>
    <rPh sb="3" eb="4">
      <t>スイ</t>
    </rPh>
    <rPh sb="4" eb="5">
      <t>カ</t>
    </rPh>
    <phoneticPr fontId="40"/>
  </si>
  <si>
    <t>資源循環推進課</t>
    <rPh sb="0" eb="2">
      <t>シゲン</t>
    </rPh>
    <rPh sb="2" eb="4">
      <t>ジュンカン</t>
    </rPh>
    <rPh sb="4" eb="6">
      <t>スイシン</t>
    </rPh>
    <rPh sb="6" eb="7">
      <t>カ</t>
    </rPh>
    <phoneticPr fontId="40"/>
  </si>
  <si>
    <t>健康福祉部</t>
    <rPh sb="0" eb="2">
      <t>ケンコウ</t>
    </rPh>
    <rPh sb="2" eb="4">
      <t>フクシ</t>
    </rPh>
    <rPh sb="4" eb="5">
      <t>ブ</t>
    </rPh>
    <phoneticPr fontId="40"/>
  </si>
  <si>
    <t>地域・生活福祉課◇</t>
    <rPh sb="0" eb="2">
      <t>チイキ</t>
    </rPh>
    <rPh sb="3" eb="5">
      <t>セイカツ</t>
    </rPh>
    <rPh sb="5" eb="8">
      <t>フクシカ</t>
    </rPh>
    <phoneticPr fontId="40"/>
  </si>
  <si>
    <t>障害者福祉課◇</t>
    <rPh sb="0" eb="2">
      <t>ショウガイ</t>
    </rPh>
    <rPh sb="2" eb="3">
      <t>シャ</t>
    </rPh>
    <rPh sb="3" eb="5">
      <t>フクシ</t>
    </rPh>
    <rPh sb="5" eb="6">
      <t>カ</t>
    </rPh>
    <phoneticPr fontId="40"/>
  </si>
  <si>
    <t>総合福祉センター
（身体障害者福祉センター）</t>
    <rPh sb="0" eb="2">
      <t>ソウゴウ</t>
    </rPh>
    <rPh sb="2" eb="4">
      <t>フクシ</t>
    </rPh>
    <rPh sb="10" eb="12">
      <t>シンタイ</t>
    </rPh>
    <rPh sb="12" eb="15">
      <t>ショウガイシャ</t>
    </rPh>
    <rPh sb="15" eb="17">
      <t>フクシ</t>
    </rPh>
    <phoneticPr fontId="40"/>
  </si>
  <si>
    <t>つぼみ園</t>
    <rPh sb="3" eb="4">
      <t>エン</t>
    </rPh>
    <phoneticPr fontId="40"/>
  </si>
  <si>
    <t>介護福祉課◇</t>
    <rPh sb="0" eb="2">
      <t>カイゴ</t>
    </rPh>
    <rPh sb="2" eb="4">
      <t>フクシ</t>
    </rPh>
    <rPh sb="4" eb="5">
      <t>カ</t>
    </rPh>
    <phoneticPr fontId="40"/>
  </si>
  <si>
    <t>総合福祉センター
（老人福祉センター）</t>
    <rPh sb="0" eb="2">
      <t>ソウゴウ</t>
    </rPh>
    <rPh sb="2" eb="4">
      <t>フクシ</t>
    </rPh>
    <rPh sb="10" eb="12">
      <t>ロウジン</t>
    </rPh>
    <rPh sb="12" eb="14">
      <t>フクシ</t>
    </rPh>
    <phoneticPr fontId="40"/>
  </si>
  <si>
    <t>高齢者福祉施設敬愛園</t>
    <rPh sb="0" eb="3">
      <t>コウレイシャ</t>
    </rPh>
    <rPh sb="3" eb="5">
      <t>フクシ</t>
    </rPh>
    <rPh sb="5" eb="7">
      <t>シセツ</t>
    </rPh>
    <rPh sb="7" eb="9">
      <t>ケイアイ</t>
    </rPh>
    <rPh sb="9" eb="10">
      <t>エン</t>
    </rPh>
    <phoneticPr fontId="40"/>
  </si>
  <si>
    <t>子育て支援課◇</t>
    <rPh sb="0" eb="2">
      <t>コソダ</t>
    </rPh>
    <rPh sb="3" eb="5">
      <t>シエン</t>
    </rPh>
    <rPh sb="5" eb="6">
      <t>カ</t>
    </rPh>
    <phoneticPr fontId="40"/>
  </si>
  <si>
    <t>総合福祉センター
（児童センター）</t>
    <rPh sb="0" eb="2">
      <t>ソウゴウ</t>
    </rPh>
    <rPh sb="2" eb="4">
      <t>フクシ</t>
    </rPh>
    <rPh sb="10" eb="12">
      <t>ジドウ</t>
    </rPh>
    <phoneticPr fontId="40"/>
  </si>
  <si>
    <t>美杉台児童館</t>
    <rPh sb="0" eb="1">
      <t>ミ</t>
    </rPh>
    <rPh sb="1" eb="2">
      <t>スギ</t>
    </rPh>
    <rPh sb="2" eb="3">
      <t>ダイ</t>
    </rPh>
    <rPh sb="3" eb="6">
      <t>ジドウカン</t>
    </rPh>
    <phoneticPr fontId="40"/>
  </si>
  <si>
    <t>トーべ・ヤンソン
あけぼの子どもの森公園</t>
    <rPh sb="13" eb="14">
      <t>コ</t>
    </rPh>
    <rPh sb="17" eb="18">
      <t>モリ</t>
    </rPh>
    <rPh sb="18" eb="20">
      <t>コウエン</t>
    </rPh>
    <phoneticPr fontId="40"/>
  </si>
  <si>
    <t>保育課◇</t>
    <rPh sb="0" eb="2">
      <t>ホイク</t>
    </rPh>
    <rPh sb="2" eb="3">
      <t>カ</t>
    </rPh>
    <phoneticPr fontId="40"/>
  </si>
  <si>
    <t>健康づくり支援課</t>
    <rPh sb="0" eb="2">
      <t>ケンコウ</t>
    </rPh>
    <rPh sb="5" eb="7">
      <t>シエン</t>
    </rPh>
    <rPh sb="7" eb="8">
      <t>カ</t>
    </rPh>
    <phoneticPr fontId="40"/>
  </si>
  <si>
    <t>保険年金課（医療政策室）</t>
    <rPh sb="0" eb="2">
      <t>ホケン</t>
    </rPh>
    <rPh sb="2" eb="4">
      <t>ネンキン</t>
    </rPh>
    <rPh sb="4" eb="5">
      <t>カ</t>
    </rPh>
    <rPh sb="6" eb="8">
      <t>イリョウ</t>
    </rPh>
    <rPh sb="8" eb="10">
      <t>セイサク</t>
    </rPh>
    <rPh sb="10" eb="11">
      <t>シツ</t>
    </rPh>
    <phoneticPr fontId="40"/>
  </si>
  <si>
    <t>東吾野医療介護センター</t>
    <rPh sb="0" eb="1">
      <t>ヒガシ</t>
    </rPh>
    <rPh sb="1" eb="3">
      <t>アガノ</t>
    </rPh>
    <rPh sb="3" eb="5">
      <t>イリョウ</t>
    </rPh>
    <rPh sb="5" eb="7">
      <t>カイゴ</t>
    </rPh>
    <phoneticPr fontId="40"/>
  </si>
  <si>
    <t>建設部</t>
    <rPh sb="0" eb="2">
      <t>ケンセツ</t>
    </rPh>
    <rPh sb="2" eb="3">
      <t>ブ</t>
    </rPh>
    <phoneticPr fontId="40"/>
  </si>
  <si>
    <t>まちづくり推進課</t>
    <rPh sb="5" eb="7">
      <t>スイシン</t>
    </rPh>
    <rPh sb="7" eb="8">
      <t>カ</t>
    </rPh>
    <phoneticPr fontId="40"/>
  </si>
  <si>
    <t>道路公園課</t>
    <rPh sb="0" eb="2">
      <t>ドウロ</t>
    </rPh>
    <rPh sb="2" eb="4">
      <t>コウエン</t>
    </rPh>
    <rPh sb="4" eb="5">
      <t>カ</t>
    </rPh>
    <phoneticPr fontId="40"/>
  </si>
  <si>
    <t>都市公園（３）</t>
    <rPh sb="0" eb="2">
      <t>トシ</t>
    </rPh>
    <rPh sb="2" eb="4">
      <t>コウエン</t>
    </rPh>
    <phoneticPr fontId="40"/>
  </si>
  <si>
    <t>建築課</t>
    <rPh sb="0" eb="2">
      <t>ケンチク</t>
    </rPh>
    <rPh sb="2" eb="3">
      <t>カ</t>
    </rPh>
    <phoneticPr fontId="40"/>
  </si>
  <si>
    <t>区画整理課</t>
    <rPh sb="0" eb="2">
      <t>クカク</t>
    </rPh>
    <rPh sb="2" eb="4">
      <t>セイリ</t>
    </rPh>
    <rPh sb="4" eb="5">
      <t>カ</t>
    </rPh>
    <phoneticPr fontId="40"/>
  </si>
  <si>
    <t>会計管理者</t>
    <rPh sb="0" eb="2">
      <t>カイケイ</t>
    </rPh>
    <rPh sb="2" eb="5">
      <t>カンリシャ</t>
    </rPh>
    <phoneticPr fontId="40"/>
  </si>
  <si>
    <t>会計課</t>
    <rPh sb="0" eb="2">
      <t>カイケイ</t>
    </rPh>
    <rPh sb="2" eb="3">
      <t>カ</t>
    </rPh>
    <phoneticPr fontId="40"/>
  </si>
  <si>
    <t>市長</t>
    <rPh sb="0" eb="1">
      <t>シ</t>
    </rPh>
    <rPh sb="1" eb="2">
      <t>チョウ</t>
    </rPh>
    <phoneticPr fontId="40"/>
  </si>
  <si>
    <t>上下水道部</t>
    <rPh sb="0" eb="2">
      <t>ジョウゲ</t>
    </rPh>
    <rPh sb="2" eb="4">
      <t>スイドウ</t>
    </rPh>
    <rPh sb="4" eb="5">
      <t>ブ</t>
    </rPh>
    <phoneticPr fontId="40"/>
  </si>
  <si>
    <t>水道業務課</t>
    <rPh sb="0" eb="2">
      <t>スイドウ</t>
    </rPh>
    <rPh sb="2" eb="4">
      <t>ギョウム</t>
    </rPh>
    <rPh sb="4" eb="5">
      <t>カ</t>
    </rPh>
    <phoneticPr fontId="40"/>
  </si>
  <si>
    <t>水道工務課</t>
    <rPh sb="0" eb="2">
      <t>スイドウ</t>
    </rPh>
    <rPh sb="2" eb="4">
      <t>コウム</t>
    </rPh>
    <rPh sb="4" eb="5">
      <t>カ</t>
    </rPh>
    <phoneticPr fontId="40"/>
  </si>
  <si>
    <t>下水道課</t>
    <rPh sb="0" eb="3">
      <t>ゲスイドウ</t>
    </rPh>
    <rPh sb="3" eb="4">
      <t>カ</t>
    </rPh>
    <phoneticPr fontId="40"/>
  </si>
  <si>
    <t>終末処理場（２）</t>
    <rPh sb="0" eb="2">
      <t>シュウマツ</t>
    </rPh>
    <rPh sb="2" eb="5">
      <t>ショリジョウ</t>
    </rPh>
    <phoneticPr fontId="40"/>
  </si>
  <si>
    <t>選挙管理委員会</t>
    <rPh sb="0" eb="2">
      <t>センキョ</t>
    </rPh>
    <rPh sb="2" eb="4">
      <t>カンリ</t>
    </rPh>
    <rPh sb="4" eb="7">
      <t>イインカイ</t>
    </rPh>
    <phoneticPr fontId="40"/>
  </si>
  <si>
    <t>監査委員</t>
    <rPh sb="0" eb="2">
      <t>カンサ</t>
    </rPh>
    <rPh sb="2" eb="4">
      <t>イイン</t>
    </rPh>
    <phoneticPr fontId="40"/>
  </si>
  <si>
    <t>事務局</t>
  </si>
  <si>
    <t>公平委員会</t>
    <rPh sb="0" eb="2">
      <t>コウヘイ</t>
    </rPh>
    <rPh sb="2" eb="4">
      <t>イイン</t>
    </rPh>
    <rPh sb="4" eb="5">
      <t>カイ</t>
    </rPh>
    <phoneticPr fontId="40"/>
  </si>
  <si>
    <t>農業委員会</t>
    <rPh sb="0" eb="2">
      <t>ノウギョウ</t>
    </rPh>
    <rPh sb="2" eb="5">
      <t>イインカイ</t>
    </rPh>
    <phoneticPr fontId="40"/>
  </si>
  <si>
    <t>固定資産評価審査委員会</t>
    <rPh sb="0" eb="2">
      <t>コテイ</t>
    </rPh>
    <rPh sb="2" eb="4">
      <t>シサン</t>
    </rPh>
    <rPh sb="4" eb="6">
      <t>ヒョウカ</t>
    </rPh>
    <rPh sb="6" eb="8">
      <t>シンサ</t>
    </rPh>
    <rPh sb="8" eb="11">
      <t>イインカイ</t>
    </rPh>
    <phoneticPr fontId="40"/>
  </si>
  <si>
    <t>教育委員会</t>
    <rPh sb="0" eb="2">
      <t>キョウイク</t>
    </rPh>
    <rPh sb="2" eb="5">
      <t>イインカイ</t>
    </rPh>
    <phoneticPr fontId="40"/>
  </si>
  <si>
    <t>学校教育部</t>
    <rPh sb="0" eb="2">
      <t>ガッコウ</t>
    </rPh>
    <rPh sb="2" eb="4">
      <t>キョウイク</t>
    </rPh>
    <rPh sb="4" eb="5">
      <t>ブ</t>
    </rPh>
    <phoneticPr fontId="40"/>
  </si>
  <si>
    <t>教育総務課</t>
    <rPh sb="0" eb="2">
      <t>キョウイク</t>
    </rPh>
    <rPh sb="2" eb="4">
      <t>ソウム</t>
    </rPh>
    <rPh sb="4" eb="5">
      <t>カ</t>
    </rPh>
    <phoneticPr fontId="40"/>
  </si>
  <si>
    <t>学校教育課</t>
    <rPh sb="0" eb="2">
      <t>ガッコウ</t>
    </rPh>
    <rPh sb="2" eb="4">
      <t>キョウイク</t>
    </rPh>
    <rPh sb="4" eb="5">
      <t>カ</t>
    </rPh>
    <phoneticPr fontId="40"/>
  </si>
  <si>
    <t>教育センター</t>
    <rPh sb="0" eb="2">
      <t>キョウイク</t>
    </rPh>
    <phoneticPr fontId="40"/>
  </si>
  <si>
    <t>幼稚園</t>
    <rPh sb="0" eb="3">
      <t>ヨウチエン</t>
    </rPh>
    <phoneticPr fontId="40"/>
  </si>
  <si>
    <t>生涯学習スポーツ部</t>
    <rPh sb="0" eb="2">
      <t>ショウガイ</t>
    </rPh>
    <rPh sb="2" eb="4">
      <t>ガクシュウ</t>
    </rPh>
    <rPh sb="8" eb="9">
      <t>ブ</t>
    </rPh>
    <phoneticPr fontId="40"/>
  </si>
  <si>
    <t>生涯学習課</t>
    <rPh sb="0" eb="2">
      <t>ショウガイ</t>
    </rPh>
    <rPh sb="2" eb="4">
      <t>ガクシュウ</t>
    </rPh>
    <rPh sb="4" eb="5">
      <t>カ</t>
    </rPh>
    <phoneticPr fontId="40"/>
  </si>
  <si>
    <t>スポーツ課</t>
    <rPh sb="4" eb="5">
      <t>カ</t>
    </rPh>
    <phoneticPr fontId="40"/>
  </si>
  <si>
    <t>都市公園運動施設</t>
    <rPh sb="0" eb="2">
      <t>トシ</t>
    </rPh>
    <rPh sb="2" eb="4">
      <t>コウエン</t>
    </rPh>
    <rPh sb="4" eb="6">
      <t>ウンドウ</t>
    </rPh>
    <rPh sb="6" eb="8">
      <t>シセツ</t>
    </rPh>
    <phoneticPr fontId="40"/>
  </si>
  <si>
    <t>博物館</t>
    <rPh sb="0" eb="3">
      <t>ハクブツカン</t>
    </rPh>
    <phoneticPr fontId="40"/>
  </si>
  <si>
    <t>※福祉事務所に◇印を付しています。</t>
    <rPh sb="1" eb="3">
      <t>フクシ</t>
    </rPh>
    <rPh sb="3" eb="5">
      <t>ジム</t>
    </rPh>
    <rPh sb="5" eb="6">
      <t>ショ</t>
    </rPh>
    <rPh sb="8" eb="9">
      <t>シルシ</t>
    </rPh>
    <rPh sb="10" eb="11">
      <t>フ</t>
    </rPh>
    <phoneticPr fontId="40"/>
  </si>
  <si>
    <t>世帯人員</t>
    <rPh sb="0" eb="1">
      <t>ヨ</t>
    </rPh>
    <rPh sb="1" eb="2">
      <t>オビ</t>
    </rPh>
    <rPh sb="2" eb="3">
      <t>ニン</t>
    </rPh>
    <rPh sb="3" eb="4">
      <t>イン</t>
    </rPh>
    <phoneticPr fontId="5"/>
  </si>
  <si>
    <t>世帯数</t>
    <rPh sb="0" eb="1">
      <t>ヨ</t>
    </rPh>
    <rPh sb="1" eb="2">
      <t>オビ</t>
    </rPh>
    <rPh sb="2" eb="3">
      <t>スウ</t>
    </rPh>
    <phoneticPr fontId="5"/>
  </si>
  <si>
    <t>６５歳以上世帯員がいる
一般世帯の</t>
    <rPh sb="2" eb="3">
      <t>サイ</t>
    </rPh>
    <rPh sb="3" eb="5">
      <t>イジョウ</t>
    </rPh>
    <rPh sb="5" eb="8">
      <t>セタイイン</t>
    </rPh>
    <rPh sb="12" eb="14">
      <t>イッパン</t>
    </rPh>
    <rPh sb="14" eb="16">
      <t>セタイ</t>
    </rPh>
    <phoneticPr fontId="5"/>
  </si>
  <si>
    <t>らかじめご了承ください。</t>
    <phoneticPr fontId="4"/>
  </si>
  <si>
    <t>せていますが、集計方法の変更や調査の廃止・未公表により最新の数値が提供できない項目がございますので、あ</t>
    <rPh sb="7" eb="9">
      <t>シュウケイ</t>
    </rPh>
    <rPh sb="9" eb="11">
      <t>ホウホウ</t>
    </rPh>
    <rPh sb="12" eb="14">
      <t>ヘンコウ</t>
    </rPh>
    <rPh sb="15" eb="17">
      <t>チョウサ</t>
    </rPh>
    <rPh sb="18" eb="20">
      <t>ハイシ</t>
    </rPh>
    <rPh sb="21" eb="24">
      <t>ミコウヒョウ</t>
    </rPh>
    <rPh sb="27" eb="29">
      <t>サイシン</t>
    </rPh>
    <rPh sb="30" eb="32">
      <t>スウチ</t>
    </rPh>
    <rPh sb="33" eb="35">
      <t>テイキョウ</t>
    </rPh>
    <rPh sb="39" eb="41">
      <t>コウモク</t>
    </rPh>
    <phoneticPr fontId="5"/>
  </si>
  <si>
    <t>「 ０ 」</t>
    <phoneticPr fontId="5"/>
  </si>
  <si>
    <t>「 △ 」</t>
    <phoneticPr fontId="5"/>
  </si>
  <si>
    <t>「 － 」</t>
    <phoneticPr fontId="5"/>
  </si>
  <si>
    <t>「 … 」</t>
    <phoneticPr fontId="5"/>
  </si>
  <si>
    <t>「 X 」</t>
    <phoneticPr fontId="5"/>
  </si>
  <si>
    <t>「 r 」</t>
    <phoneticPr fontId="5"/>
  </si>
  <si>
    <t>にお問い合わせください。</t>
    <rPh sb="2" eb="3">
      <t>ト</t>
    </rPh>
    <rPh sb="4" eb="5">
      <t>ア</t>
    </rPh>
    <phoneticPr fontId="5"/>
  </si>
  <si>
    <t>　本書の内容について、詳しく知りたい場合や疑義等がある場合には、各表に付記してある資料提供機関又は下記</t>
    <phoneticPr fontId="4"/>
  </si>
  <si>
    <t>令和
３年</t>
    <rPh sb="0" eb="2">
      <t>レイワ</t>
    </rPh>
    <rPh sb="4" eb="5">
      <t>ネン</t>
    </rPh>
    <phoneticPr fontId="32"/>
  </si>
  <si>
    <t>ページ</t>
    <phoneticPr fontId="4"/>
  </si>
  <si>
    <t>　　　　出荷額　</t>
    <phoneticPr fontId="27"/>
  </si>
  <si>
    <t>雑種地</t>
    <rPh sb="0" eb="1">
      <t>ザツ</t>
    </rPh>
    <rPh sb="1" eb="2">
      <t>タネ</t>
    </rPh>
    <rPh sb="2" eb="3">
      <t>チ</t>
    </rPh>
    <phoneticPr fontId="5"/>
  </si>
  <si>
    <r>
      <t xml:space="preserve">児童・生徒数
</t>
    </r>
    <r>
      <rPr>
        <b/>
        <sz val="9"/>
        <color indexed="8"/>
        <rFont val="ＭＳ ゴシック"/>
        <family val="3"/>
        <charset val="128"/>
      </rPr>
      <t>（市外在住の生徒も含む）</t>
    </r>
    <rPh sb="0" eb="2">
      <t>ジドウ</t>
    </rPh>
    <rPh sb="3" eb="6">
      <t>セイトスウ</t>
    </rPh>
    <rPh sb="8" eb="9">
      <t>シ</t>
    </rPh>
    <rPh sb="9" eb="10">
      <t>ガイ</t>
    </rPh>
    <rPh sb="10" eb="12">
      <t>ザイジュウ</t>
    </rPh>
    <rPh sb="13" eb="15">
      <t>セイト</t>
    </rPh>
    <rPh sb="16" eb="17">
      <t>フク</t>
    </rPh>
    <phoneticPr fontId="5"/>
  </si>
  <si>
    <t>目次に戻る</t>
    <rPh sb="0" eb="2">
      <t>モクジ</t>
    </rPh>
    <rPh sb="3" eb="4">
      <t>モド</t>
    </rPh>
    <phoneticPr fontId="4"/>
  </si>
  <si>
    <t>１７　　国勢調査人口・世帯数の推移　</t>
    <phoneticPr fontId="4"/>
  </si>
  <si>
    <t>総数</t>
    <rPh sb="0" eb="2">
      <t>ソウスウ</t>
    </rPh>
    <phoneticPr fontId="5"/>
  </si>
  <si>
    <t>資料：２０２０年農林業センサス</t>
    <phoneticPr fontId="5"/>
  </si>
  <si>
    <t>複合経営
農家数</t>
    <rPh sb="5" eb="7">
      <t>ノウカ</t>
    </rPh>
    <rPh sb="7" eb="8">
      <t>スウ</t>
    </rPh>
    <phoneticPr fontId="5"/>
  </si>
  <si>
    <t>主位部門の販売金額が６割以上８割未満の経営農家数（準単一複合経営）</t>
    <rPh sb="21" eb="23">
      <t>ノウカ</t>
    </rPh>
    <rPh sb="23" eb="24">
      <t>スウ</t>
    </rPh>
    <phoneticPr fontId="5"/>
  </si>
  <si>
    <t>*</t>
    <phoneticPr fontId="4"/>
  </si>
  <si>
    <t>資料：２０１５年農林業センサス</t>
    <rPh sb="0" eb="2">
      <t>シリョウ</t>
    </rPh>
    <rPh sb="7" eb="8">
      <t>ネン</t>
    </rPh>
    <rPh sb="8" eb="11">
      <t>ノウリンギョウ</t>
    </rPh>
    <phoneticPr fontId="5"/>
  </si>
  <si>
    <t>令和２年２月１日現在　単位：経営体数：経営体　面積：ａ</t>
    <rPh sb="0" eb="2">
      <t>レイワ</t>
    </rPh>
    <rPh sb="11" eb="13">
      <t>タンイ</t>
    </rPh>
    <rPh sb="14" eb="17">
      <t>ケイエイタイ</t>
    </rPh>
    <rPh sb="17" eb="18">
      <t>スウ</t>
    </rPh>
    <rPh sb="19" eb="22">
      <t>ケイエイタイ</t>
    </rPh>
    <rPh sb="23" eb="25">
      <t>メンセキ</t>
    </rPh>
    <phoneticPr fontId="5"/>
  </si>
  <si>
    <t>令和２年２月１日現在　単位：ａ</t>
    <rPh sb="0" eb="2">
      <t>レイワ</t>
    </rPh>
    <rPh sb="11" eb="13">
      <t>タンイ</t>
    </rPh>
    <phoneticPr fontId="5"/>
  </si>
  <si>
    <t>－</t>
    <phoneticPr fontId="4"/>
  </si>
  <si>
    <t>鉱業、採石業、
砂利採取業</t>
    <rPh sb="0" eb="2">
      <t>コウギョウ</t>
    </rPh>
    <rPh sb="3" eb="5">
      <t>サイセキ</t>
    </rPh>
    <rPh sb="5" eb="6">
      <t>ギョウ</t>
    </rPh>
    <phoneticPr fontId="40"/>
  </si>
  <si>
    <t>生活関連サービス業、娯楽業</t>
    <rPh sb="0" eb="2">
      <t>セイカツ</t>
    </rPh>
    <rPh sb="2" eb="4">
      <t>カンレン</t>
    </rPh>
    <rPh sb="8" eb="9">
      <t>ギョウ</t>
    </rPh>
    <phoneticPr fontId="40"/>
  </si>
  <si>
    <t>複合サービス
事業</t>
    <phoneticPr fontId="40"/>
  </si>
  <si>
    <t>生活関連サービス業、娯楽業</t>
    <phoneticPr fontId="4"/>
  </si>
  <si>
    <t>中国</t>
    <phoneticPr fontId="4"/>
  </si>
  <si>
    <t>英国</t>
    <phoneticPr fontId="4"/>
  </si>
  <si>
    <t>米国</t>
    <phoneticPr fontId="4"/>
  </si>
  <si>
    <t>タイ</t>
    <phoneticPr fontId="4"/>
  </si>
  <si>
    <t>韓国</t>
    <phoneticPr fontId="4"/>
  </si>
  <si>
    <t>平成24年</t>
    <rPh sb="0" eb="2">
      <t>ヘイセイ</t>
    </rPh>
    <rPh sb="4" eb="5">
      <t>ネン</t>
    </rPh>
    <phoneticPr fontId="4"/>
  </si>
  <si>
    <t>25年</t>
    <rPh sb="2" eb="3">
      <t>ネン</t>
    </rPh>
    <phoneticPr fontId="4"/>
  </si>
  <si>
    <t>26年</t>
    <rPh sb="2" eb="3">
      <t>ネン</t>
    </rPh>
    <phoneticPr fontId="4"/>
  </si>
  <si>
    <t>27年</t>
    <rPh sb="2" eb="3">
      <t>ネン</t>
    </rPh>
    <phoneticPr fontId="4"/>
  </si>
  <si>
    <t>28年</t>
    <rPh sb="2" eb="3">
      <t>ネン</t>
    </rPh>
    <phoneticPr fontId="4"/>
  </si>
  <si>
    <t>29年</t>
    <rPh sb="2" eb="3">
      <t>ネン</t>
    </rPh>
    <phoneticPr fontId="4"/>
  </si>
  <si>
    <t>30年</t>
    <rPh sb="2" eb="3">
      <t>ネン</t>
    </rPh>
    <phoneticPr fontId="4"/>
  </si>
  <si>
    <t>令和元年</t>
    <rPh sb="0" eb="2">
      <t>レイワ</t>
    </rPh>
    <rPh sb="2" eb="3">
      <t>モト</t>
    </rPh>
    <rPh sb="3" eb="4">
      <t>ネン</t>
    </rPh>
    <phoneticPr fontId="4"/>
  </si>
  <si>
    <t>2年</t>
    <rPh sb="1" eb="2">
      <t>ネン</t>
    </rPh>
    <phoneticPr fontId="4"/>
  </si>
  <si>
    <t>3年</t>
    <rPh sb="1" eb="2">
      <t>ネン</t>
    </rPh>
    <phoneticPr fontId="4"/>
  </si>
  <si>
    <t>.</t>
    <phoneticPr fontId="4"/>
  </si>
  <si>
    <t xml:space="preserve">  都市計画変更がされていないため、都市計画区域面積・用　</t>
    <phoneticPr fontId="5"/>
  </si>
  <si>
    <t xml:space="preserve">  途地域指定面積は従来の面積とする。</t>
    <phoneticPr fontId="5"/>
  </si>
  <si>
    <t>平均湿度（％）</t>
    <rPh sb="0" eb="1">
      <t>ヒラ</t>
    </rPh>
    <rPh sb="1" eb="2">
      <t>ヒトシ</t>
    </rPh>
    <rPh sb="2" eb="3">
      <t>シツ</t>
    </rPh>
    <rPh sb="3" eb="4">
      <t>タビ</t>
    </rPh>
    <phoneticPr fontId="32"/>
  </si>
  <si>
    <t>降水量（mm）</t>
    <rPh sb="0" eb="1">
      <t>ゴウ</t>
    </rPh>
    <rPh sb="1" eb="2">
      <t>ミズ</t>
    </rPh>
    <rPh sb="2" eb="3">
      <t>リョウ</t>
    </rPh>
    <phoneticPr fontId="32"/>
  </si>
  <si>
    <t>平　　均</t>
    <rPh sb="0" eb="1">
      <t>ヘイ</t>
    </rPh>
    <rPh sb="3" eb="4">
      <t>ヒトシ</t>
    </rPh>
    <phoneticPr fontId="5"/>
  </si>
  <si>
    <t>都市計画区域</t>
    <rPh sb="0" eb="1">
      <t>ミヤコ</t>
    </rPh>
    <rPh sb="1" eb="2">
      <t>シ</t>
    </rPh>
    <rPh sb="2" eb="3">
      <t>ケイ</t>
    </rPh>
    <rPh sb="3" eb="4">
      <t>ガ</t>
    </rPh>
    <rPh sb="4" eb="5">
      <t>ク</t>
    </rPh>
    <rPh sb="5" eb="6">
      <t>イキ</t>
    </rPh>
    <phoneticPr fontId="5"/>
  </si>
  <si>
    <t>１３　外国人住民人口</t>
    <rPh sb="6" eb="8">
      <t>ジュウミン</t>
    </rPh>
    <phoneticPr fontId="5"/>
  </si>
  <si>
    <t>夫婦，夫の親と他の親族から成る世帯</t>
    <rPh sb="7" eb="8">
      <t>タ</t>
    </rPh>
    <rPh sb="9" eb="11">
      <t>シンゾク</t>
    </rPh>
    <phoneticPr fontId="37"/>
  </si>
  <si>
    <t>夫婦，妻の親と他の親族から成る世帯</t>
    <rPh sb="3" eb="4">
      <t>ツマ</t>
    </rPh>
    <rPh sb="7" eb="8">
      <t>タ</t>
    </rPh>
    <rPh sb="9" eb="11">
      <t>シンゾク</t>
    </rPh>
    <phoneticPr fontId="37"/>
  </si>
  <si>
    <t>　平成２８年までは狭山保健所から提供を</t>
    <phoneticPr fontId="5"/>
  </si>
  <si>
    <t>　受けた数値に基づいている。</t>
    <phoneticPr fontId="5"/>
  </si>
  <si>
    <t>資料：埼玉県保健統計年報・医務関係</t>
    <rPh sb="0" eb="2">
      <t>シリョウ</t>
    </rPh>
    <rPh sb="3" eb="6">
      <t>サイタマケン</t>
    </rPh>
    <rPh sb="6" eb="8">
      <t>ホケン</t>
    </rPh>
    <rPh sb="8" eb="10">
      <t>トウケイ</t>
    </rPh>
    <rPh sb="10" eb="12">
      <t>ネンポウ</t>
    </rPh>
    <phoneticPr fontId="5"/>
  </si>
  <si>
    <t>事務処理状況報告（狭山保健所）</t>
    <phoneticPr fontId="4"/>
  </si>
  <si>
    <t>住宅に住む６５歳
以上世帯員のいる
一般世帯数</t>
    <rPh sb="0" eb="2">
      <t>ジュウタク</t>
    </rPh>
    <rPh sb="3" eb="4">
      <t>ス</t>
    </rPh>
    <rPh sb="7" eb="8">
      <t>サイ</t>
    </rPh>
    <rPh sb="9" eb="11">
      <t>イジョウ</t>
    </rPh>
    <rPh sb="11" eb="13">
      <t>セタイ</t>
    </rPh>
    <rPh sb="13" eb="14">
      <t>イン</t>
    </rPh>
    <rPh sb="18" eb="20">
      <t>イッパン</t>
    </rPh>
    <rPh sb="20" eb="22">
      <t>セタイ</t>
    </rPh>
    <rPh sb="22" eb="23">
      <t>スウ</t>
    </rPh>
    <phoneticPr fontId="5"/>
  </si>
  <si>
    <t>居住世帯の有無別住宅数</t>
    <rPh sb="0" eb="1">
      <t>キョ</t>
    </rPh>
    <rPh sb="1" eb="2">
      <t>ジュウ</t>
    </rPh>
    <rPh sb="2" eb="3">
      <t>ヨ</t>
    </rPh>
    <rPh sb="3" eb="4">
      <t>オビ</t>
    </rPh>
    <rPh sb="5" eb="6">
      <t>ユウ</t>
    </rPh>
    <rPh sb="6" eb="7">
      <t>ム</t>
    </rPh>
    <rPh sb="7" eb="8">
      <t>ベツ</t>
    </rPh>
    <rPh sb="8" eb="9">
      <t>ジュウ</t>
    </rPh>
    <rPh sb="9" eb="10">
      <t>タク</t>
    </rPh>
    <rPh sb="10" eb="11">
      <t>スウ</t>
    </rPh>
    <phoneticPr fontId="5"/>
  </si>
  <si>
    <t>種類別世帯数・人員　</t>
    <rPh sb="0" eb="1">
      <t>タネ</t>
    </rPh>
    <rPh sb="1" eb="2">
      <t>タグイ</t>
    </rPh>
    <rPh sb="2" eb="3">
      <t>ベツ</t>
    </rPh>
    <rPh sb="3" eb="4">
      <t>ヨ</t>
    </rPh>
    <rPh sb="4" eb="5">
      <t>オビ</t>
    </rPh>
    <rPh sb="5" eb="6">
      <t>スウ</t>
    </rPh>
    <rPh sb="7" eb="8">
      <t>ヒト</t>
    </rPh>
    <rPh sb="8" eb="9">
      <t>イン</t>
    </rPh>
    <phoneticPr fontId="5"/>
  </si>
  <si>
    <t>　令和元年までを掲載している。</t>
    <rPh sb="1" eb="3">
      <t>レイワ</t>
    </rPh>
    <rPh sb="3" eb="5">
      <t>ガンネン</t>
    </rPh>
    <rPh sb="8" eb="10">
      <t>ケイサイ</t>
    </rPh>
    <phoneticPr fontId="5"/>
  </si>
  <si>
    <t>令和３年４月１日現在</t>
    <rPh sb="0" eb="2">
      <t>レイワ</t>
    </rPh>
    <rPh sb="3" eb="4">
      <t>ネン</t>
    </rPh>
    <rPh sb="5" eb="6">
      <t>ガツ</t>
    </rPh>
    <rPh sb="7" eb="8">
      <t>ニチ</t>
    </rPh>
    <rPh sb="8" eb="10">
      <t>ゲンザイ</t>
    </rPh>
    <phoneticPr fontId="40"/>
  </si>
  <si>
    <t>※令和４年４月１日から一部改正あり</t>
    <phoneticPr fontId="4"/>
  </si>
  <si>
    <t>※名栗中学校は令和３年３月３１日に廃止。</t>
    <rPh sb="1" eb="3">
      <t>ナグリ</t>
    </rPh>
    <rPh sb="3" eb="6">
      <t>チュウガッコウ</t>
    </rPh>
    <rPh sb="7" eb="9">
      <t>レイワ</t>
    </rPh>
    <rPh sb="10" eb="11">
      <t>ネン</t>
    </rPh>
    <rPh sb="12" eb="13">
      <t>ガツ</t>
    </rPh>
    <rPh sb="15" eb="16">
      <t>ニチ</t>
    </rPh>
    <rPh sb="17" eb="19">
      <t>ハイシ</t>
    </rPh>
    <phoneticPr fontId="5"/>
  </si>
  <si>
    <t>付録Ⅱ　統計から見た埼玉県の地位　①</t>
    <rPh sb="0" eb="2">
      <t>フロク</t>
    </rPh>
    <rPh sb="4" eb="6">
      <t>トウケイ</t>
    </rPh>
    <rPh sb="8" eb="9">
      <t>ミ</t>
    </rPh>
    <rPh sb="10" eb="13">
      <t>サイタマケン</t>
    </rPh>
    <rPh sb="14" eb="16">
      <t>チイ</t>
    </rPh>
    <phoneticPr fontId="5"/>
  </si>
  <si>
    <t>付録Ⅰ　統計から見た飯能市の地位　⑤</t>
    <rPh sb="0" eb="2">
      <t>フロク</t>
    </rPh>
    <rPh sb="4" eb="6">
      <t>トウケイ</t>
    </rPh>
    <rPh sb="8" eb="9">
      <t>ミ</t>
    </rPh>
    <rPh sb="10" eb="13">
      <t>ハンノウシ</t>
    </rPh>
    <rPh sb="14" eb="16">
      <t>チイ</t>
    </rPh>
    <phoneticPr fontId="5"/>
  </si>
  <si>
    <t>付録Ⅱ　統計から見た埼玉県の地位　②</t>
    <rPh sb="0" eb="2">
      <t>フロク</t>
    </rPh>
    <rPh sb="4" eb="6">
      <t>トウケイ</t>
    </rPh>
    <rPh sb="8" eb="9">
      <t>ミ</t>
    </rPh>
    <rPh sb="10" eb="13">
      <t>サイタマケン</t>
    </rPh>
    <rPh sb="14" eb="16">
      <t>チイ</t>
    </rPh>
    <phoneticPr fontId="5"/>
  </si>
  <si>
    <t>付録Ⅰ　統計から見た飯能市の地位　④</t>
    <rPh sb="0" eb="2">
      <t>フロク</t>
    </rPh>
    <rPh sb="4" eb="6">
      <t>トウケイ</t>
    </rPh>
    <rPh sb="8" eb="9">
      <t>ミ</t>
    </rPh>
    <rPh sb="10" eb="13">
      <t>ハンノウシ</t>
    </rPh>
    <rPh sb="14" eb="16">
      <t>チイ</t>
    </rPh>
    <phoneticPr fontId="5"/>
  </si>
  <si>
    <t>付録Ⅰ　統計から見た飯能市の地位　③</t>
    <rPh sb="0" eb="2">
      <t>フロク</t>
    </rPh>
    <rPh sb="4" eb="6">
      <t>トウケイ</t>
    </rPh>
    <rPh sb="8" eb="9">
      <t>ミ</t>
    </rPh>
    <rPh sb="10" eb="13">
      <t>ハンノウシ</t>
    </rPh>
    <rPh sb="14" eb="16">
      <t>チイ</t>
    </rPh>
    <phoneticPr fontId="5"/>
  </si>
  <si>
    <t>付録Ⅰ　統計から見た飯能市の地位　②</t>
    <rPh sb="0" eb="2">
      <t>フロク</t>
    </rPh>
    <rPh sb="4" eb="6">
      <t>トウケイ</t>
    </rPh>
    <rPh sb="8" eb="9">
      <t>ミ</t>
    </rPh>
    <rPh sb="10" eb="13">
      <t>ハンノウシ</t>
    </rPh>
    <rPh sb="14" eb="16">
      <t>チイ</t>
    </rPh>
    <phoneticPr fontId="5"/>
  </si>
  <si>
    <t>付録Ⅰ　統計から見た飯能市の地位　①</t>
    <rPh sb="0" eb="2">
      <t>フロク</t>
    </rPh>
    <rPh sb="4" eb="6">
      <t>トウケイ</t>
    </rPh>
    <rPh sb="8" eb="9">
      <t>ミ</t>
    </rPh>
    <rPh sb="10" eb="13">
      <t>ハンノウシ</t>
    </rPh>
    <rPh sb="14" eb="16">
      <t>チイ</t>
    </rPh>
    <phoneticPr fontId="5"/>
  </si>
  <si>
    <t>９　運 輸</t>
    <phoneticPr fontId="5"/>
  </si>
  <si>
    <t>西武池袋線飯能駅北東約１㎞ 徒歩15分
JR八高線・西武池袋線東飯能駅北約0.5㎞ 徒歩7分</t>
    <rPh sb="0" eb="2">
      <t>セイブ</t>
    </rPh>
    <rPh sb="2" eb="4">
      <t>イケブクロ</t>
    </rPh>
    <rPh sb="4" eb="5">
      <t>セン</t>
    </rPh>
    <rPh sb="5" eb="7">
      <t>ハンノウ</t>
    </rPh>
    <rPh sb="7" eb="8">
      <t>エキ</t>
    </rPh>
    <rPh sb="8" eb="10">
      <t>ホクトウ</t>
    </rPh>
    <rPh sb="10" eb="11">
      <t>ヤク</t>
    </rPh>
    <rPh sb="14" eb="16">
      <t>トホ</t>
    </rPh>
    <rPh sb="18" eb="19">
      <t>フン</t>
    </rPh>
    <phoneticPr fontId="5"/>
  </si>
  <si>
    <t>　国土交通省国土地理院が公表した数値である。</t>
    <phoneticPr fontId="5"/>
  </si>
  <si>
    <r>
      <rPr>
        <sz val="26"/>
        <color theme="1"/>
        <rFont val="ＭＳ ゴシック"/>
        <family val="3"/>
        <charset val="128"/>
      </rPr>
      <t xml:space="preserve">
令 和 ３ 年 版</t>
    </r>
    <r>
      <rPr>
        <sz val="24"/>
        <color theme="1"/>
        <rFont val="ＭＳ ゴシック"/>
        <family val="3"/>
        <charset val="128"/>
      </rPr>
      <t xml:space="preserve">
</t>
    </r>
    <r>
      <rPr>
        <sz val="36"/>
        <color theme="1"/>
        <rFont val="ＭＳ ゴシック"/>
        <family val="3"/>
        <charset val="128"/>
      </rPr>
      <t xml:space="preserve">統　計　は　ん　の　う
</t>
    </r>
    <r>
      <rPr>
        <sz val="28"/>
        <color theme="1"/>
        <rFont val="ＭＳ ゴシック"/>
        <family val="3"/>
        <charset val="128"/>
      </rPr>
      <t>HANNO DATA BOOK</t>
    </r>
    <r>
      <rPr>
        <sz val="36"/>
        <color theme="1"/>
        <rFont val="ＭＳ ゴシック"/>
        <family val="3"/>
        <charset val="128"/>
      </rPr>
      <t xml:space="preserve">
飯 能 市
</t>
    </r>
    <rPh sb="55" eb="56">
      <t>メシ</t>
    </rPh>
    <rPh sb="57" eb="58">
      <t>ノウ</t>
    </rPh>
    <rPh sb="59" eb="60">
      <t>イチ</t>
    </rPh>
    <phoneticPr fontId="4"/>
  </si>
  <si>
    <r>
      <t xml:space="preserve"> </t>
    </r>
    <r>
      <rPr>
        <sz val="11"/>
        <rFont val="ＭＳ ゴシック"/>
        <family val="3"/>
        <charset val="128"/>
      </rPr>
      <t>総　数</t>
    </r>
    <rPh sb="1" eb="2">
      <t>フサ</t>
    </rPh>
    <rPh sb="3" eb="4">
      <t>カズ</t>
    </rPh>
    <phoneticPr fontId="5"/>
  </si>
  <si>
    <r>
      <t>各年１２月３１日現在（単位：ｍ</t>
    </r>
    <r>
      <rPr>
        <vertAlign val="superscript"/>
        <sz val="11"/>
        <rFont val="ＭＳ ゴシック"/>
        <family val="3"/>
        <charset val="128"/>
      </rPr>
      <t>２　</t>
    </r>
    <r>
      <rPr>
        <sz val="11"/>
        <rFont val="ＭＳ ゴシック"/>
        <family val="3"/>
        <charset val="128"/>
      </rPr>
      <t>）</t>
    </r>
    <rPh sb="0" eb="2">
      <t>カクネン</t>
    </rPh>
    <rPh sb="4" eb="5">
      <t>ガツ</t>
    </rPh>
    <rPh sb="7" eb="10">
      <t>ニチゲンザイ</t>
    </rPh>
    <rPh sb="11" eb="13">
      <t>タンイ</t>
    </rPh>
    <phoneticPr fontId="5"/>
  </si>
  <si>
    <t>平成25年度</t>
    <rPh sb="0" eb="2">
      <t>ヘイセイ</t>
    </rPh>
    <rPh sb="4" eb="6">
      <t>ネンド</t>
    </rPh>
    <phoneticPr fontId="5"/>
  </si>
  <si>
    <t>26年度</t>
    <rPh sb="2" eb="4">
      <t>ネンド</t>
    </rPh>
    <phoneticPr fontId="5"/>
  </si>
  <si>
    <r>
      <t>施</t>
    </r>
    <r>
      <rPr>
        <sz val="11"/>
        <rFont val="ＭＳ ゴシック"/>
        <family val="3"/>
        <charset val="128"/>
      </rPr>
      <t>設数
(飯能日高消防署管内)</t>
    </r>
  </si>
  <si>
    <r>
      <t>福祉センター</t>
    </r>
    <r>
      <rPr>
        <sz val="8"/>
        <color theme="1"/>
        <rFont val="ＭＳ ゴシック"/>
        <family val="3"/>
        <charset val="128"/>
      </rPr>
      <t>（２）</t>
    </r>
    <rPh sb="0" eb="2">
      <t>フクシ</t>
    </rPh>
    <phoneticPr fontId="40"/>
  </si>
  <si>
    <r>
      <t>保育所</t>
    </r>
    <r>
      <rPr>
        <sz val="8"/>
        <color theme="1"/>
        <rFont val="ＭＳ ゴシック"/>
        <family val="3"/>
        <charset val="128"/>
      </rPr>
      <t>（９）</t>
    </r>
    <rPh sb="0" eb="2">
      <t>ホイク</t>
    </rPh>
    <rPh sb="2" eb="3">
      <t>ショ</t>
    </rPh>
    <phoneticPr fontId="40"/>
  </si>
  <si>
    <r>
      <t>診療所</t>
    </r>
    <r>
      <rPr>
        <sz val="8"/>
        <color theme="1"/>
        <rFont val="ＭＳ ゴシック"/>
        <family val="3"/>
        <charset val="128"/>
      </rPr>
      <t>（２）</t>
    </r>
    <rPh sb="0" eb="3">
      <t>シンリョウジョ</t>
    </rPh>
    <phoneticPr fontId="40"/>
  </si>
  <si>
    <r>
      <t>市営住宅</t>
    </r>
    <r>
      <rPr>
        <sz val="8"/>
        <color theme="1"/>
        <rFont val="ＭＳ ゴシック"/>
        <family val="3"/>
        <charset val="128"/>
      </rPr>
      <t>（７）</t>
    </r>
    <rPh sb="0" eb="2">
      <t>シエイ</t>
    </rPh>
    <rPh sb="2" eb="4">
      <t>ジュウタク</t>
    </rPh>
    <phoneticPr fontId="40"/>
  </si>
  <si>
    <r>
      <t>小学校</t>
    </r>
    <r>
      <rPr>
        <sz val="9"/>
        <color theme="1"/>
        <rFont val="ＭＳ ゴシック"/>
        <family val="3"/>
        <charset val="128"/>
      </rPr>
      <t>（１２）</t>
    </r>
    <rPh sb="0" eb="3">
      <t>ショウガッコウ</t>
    </rPh>
    <phoneticPr fontId="40"/>
  </si>
  <si>
    <r>
      <t>中学校</t>
    </r>
    <r>
      <rPr>
        <sz val="9"/>
        <color theme="1"/>
        <rFont val="ＭＳ ゴシック"/>
        <family val="3"/>
        <charset val="128"/>
      </rPr>
      <t>（８）</t>
    </r>
    <rPh sb="0" eb="3">
      <t>チュウガッコウ</t>
    </rPh>
    <phoneticPr fontId="40"/>
  </si>
  <si>
    <r>
      <t>給食共同調理場</t>
    </r>
    <r>
      <rPr>
        <sz val="9"/>
        <color theme="1"/>
        <rFont val="ＭＳ ゴシック"/>
        <family val="3"/>
        <charset val="128"/>
      </rPr>
      <t>（５）</t>
    </r>
    <rPh sb="0" eb="2">
      <t>キュウショク</t>
    </rPh>
    <rPh sb="2" eb="4">
      <t>キョウドウ</t>
    </rPh>
    <rPh sb="4" eb="6">
      <t>チョウリ</t>
    </rPh>
    <rPh sb="6" eb="7">
      <t>ジョウ</t>
    </rPh>
    <phoneticPr fontId="40"/>
  </si>
  <si>
    <r>
      <t>公民館</t>
    </r>
    <r>
      <rPr>
        <sz val="8"/>
        <color theme="1"/>
        <rFont val="ＭＳ ゴシック"/>
        <family val="3"/>
        <charset val="128"/>
      </rPr>
      <t>（１３＋分館２）</t>
    </r>
    <rPh sb="0" eb="3">
      <t>コウミンカン</t>
    </rPh>
    <rPh sb="7" eb="9">
      <t>ブンカン</t>
    </rPh>
    <phoneticPr fontId="40"/>
  </si>
  <si>
    <r>
      <t>図書館</t>
    </r>
    <r>
      <rPr>
        <sz val="9"/>
        <color theme="1"/>
        <rFont val="ＭＳ ゴシック"/>
        <family val="3"/>
        <charset val="128"/>
      </rPr>
      <t>（２）</t>
    </r>
    <rPh sb="0" eb="3">
      <t>トショカン</t>
    </rPh>
    <phoneticPr fontId="40"/>
  </si>
  <si>
    <t>１世帯当たり
平均人員</t>
    <phoneticPr fontId="5"/>
  </si>
  <si>
    <t>※死産・婚姻・離婚は、飯能市への戸籍届出件数である。</t>
    <phoneticPr fontId="5"/>
  </si>
  <si>
    <t>平均人員</t>
    <rPh sb="0" eb="1">
      <t>ヒラ</t>
    </rPh>
    <rPh sb="1" eb="2">
      <t>ヒトシ</t>
    </rPh>
    <rPh sb="2" eb="3">
      <t>ヒト</t>
    </rPh>
    <rPh sb="3" eb="4">
      <t>イン</t>
    </rPh>
    <phoneticPr fontId="5"/>
  </si>
  <si>
    <t>割　　合</t>
    <rPh sb="0" eb="1">
      <t>ワリ</t>
    </rPh>
    <rPh sb="3" eb="4">
      <t>ゴウ</t>
    </rPh>
    <phoneticPr fontId="35"/>
  </si>
  <si>
    <t>　約4,000人以上）が隣接して人口 5,000人以上を有する都市地域である。</t>
    <phoneticPr fontId="5"/>
  </si>
  <si>
    <t>総　 数</t>
    <rPh sb="0" eb="1">
      <t>フサ</t>
    </rPh>
    <rPh sb="3" eb="4">
      <t>カズ</t>
    </rPh>
    <phoneticPr fontId="5"/>
  </si>
  <si>
    <t>夫婦，子供とひとり親から成る世帯※1</t>
    <phoneticPr fontId="4"/>
  </si>
  <si>
    <t>夫婦，子供，親と他の親族から成る世帯※1</t>
    <phoneticPr fontId="37"/>
  </si>
  <si>
    <t>総 数</t>
    <rPh sb="0" eb="1">
      <t>ソウ</t>
    </rPh>
    <rPh sb="2" eb="3">
      <t>カズ</t>
    </rPh>
    <phoneticPr fontId="5"/>
  </si>
  <si>
    <t>※従業・通学先の市区町村への就業者・通学者数の計が10人未満の場合｢その他の都道府県｣、「そ</t>
    <rPh sb="1" eb="3">
      <t>ジュウギョウ</t>
    </rPh>
    <rPh sb="4" eb="6">
      <t>ツウガク</t>
    </rPh>
    <rPh sb="6" eb="7">
      <t>サキ</t>
    </rPh>
    <rPh sb="8" eb="10">
      <t>シク</t>
    </rPh>
    <rPh sb="10" eb="12">
      <t>チョウソン</t>
    </rPh>
    <rPh sb="14" eb="17">
      <t>シュウギョウシャ</t>
    </rPh>
    <rPh sb="18" eb="21">
      <t>ツウガクシャ</t>
    </rPh>
    <rPh sb="21" eb="22">
      <t>スウ</t>
    </rPh>
    <rPh sb="23" eb="24">
      <t>ケイ</t>
    </rPh>
    <rPh sb="27" eb="28">
      <t>ニン</t>
    </rPh>
    <rPh sb="28" eb="30">
      <t>ミマン</t>
    </rPh>
    <rPh sb="31" eb="33">
      <t>バアイ</t>
    </rPh>
    <rPh sb="36" eb="37">
      <t>タ</t>
    </rPh>
    <rPh sb="38" eb="42">
      <t>トドウフケン</t>
    </rPh>
    <phoneticPr fontId="5"/>
  </si>
  <si>
    <t>の他の市町村」にまとめて表章している。</t>
    <phoneticPr fontId="5"/>
  </si>
  <si>
    <t>※従業・通学先の市区町村への就業者・通学者数の計が10人未満の場合｢その他の都道府県｣、「その他の市</t>
    <rPh sb="1" eb="3">
      <t>ジュウギョウ</t>
    </rPh>
    <rPh sb="4" eb="6">
      <t>ツウガク</t>
    </rPh>
    <rPh sb="6" eb="7">
      <t>サキ</t>
    </rPh>
    <rPh sb="8" eb="10">
      <t>シク</t>
    </rPh>
    <rPh sb="10" eb="12">
      <t>チョウソン</t>
    </rPh>
    <rPh sb="14" eb="17">
      <t>シュウギョウシャ</t>
    </rPh>
    <rPh sb="18" eb="21">
      <t>ツウガクシャ</t>
    </rPh>
    <rPh sb="21" eb="22">
      <t>スウ</t>
    </rPh>
    <rPh sb="23" eb="24">
      <t>ケイ</t>
    </rPh>
    <rPh sb="27" eb="28">
      <t>ニン</t>
    </rPh>
    <rPh sb="28" eb="30">
      <t>ミマン</t>
    </rPh>
    <rPh sb="31" eb="33">
      <t>バアイ</t>
    </rPh>
    <rPh sb="36" eb="37">
      <t>タ</t>
    </rPh>
    <rPh sb="38" eb="42">
      <t>トドウフケン</t>
    </rPh>
    <rPh sb="47" eb="48">
      <t>タ</t>
    </rPh>
    <rPh sb="49" eb="50">
      <t>シ</t>
    </rPh>
    <phoneticPr fontId="5"/>
  </si>
  <si>
    <t>町村」にまとめて表章している。</t>
    <phoneticPr fontId="5"/>
  </si>
  <si>
    <t>３１　従業地・通学地による常住市</t>
    <rPh sb="3" eb="5">
      <t>ジュウギョウ</t>
    </rPh>
    <rPh sb="5" eb="6">
      <t>チ</t>
    </rPh>
    <rPh sb="7" eb="9">
      <t>ツウガク</t>
    </rPh>
    <rPh sb="9" eb="10">
      <t>チ</t>
    </rPh>
    <rPh sb="13" eb="15">
      <t>ジョウジュウ</t>
    </rPh>
    <rPh sb="15" eb="16">
      <t>シ</t>
    </rPh>
    <phoneticPr fontId="5"/>
  </si>
  <si>
    <t>運輸業、郵便業</t>
    <phoneticPr fontId="4"/>
  </si>
  <si>
    <t>　出向者数は、含まない。</t>
    <phoneticPr fontId="5"/>
  </si>
  <si>
    <t>0.3ha
未満</t>
    <rPh sb="6" eb="8">
      <t>ミマン</t>
    </rPh>
    <phoneticPr fontId="5"/>
  </si>
  <si>
    <t>0.3
～
0.5ha</t>
    <phoneticPr fontId="5"/>
  </si>
  <si>
    <t>0.5
～
1.0</t>
    <phoneticPr fontId="5"/>
  </si>
  <si>
    <t>1.0
～
1.5</t>
    <phoneticPr fontId="5"/>
  </si>
  <si>
    <t>1.5
～
2.0</t>
    <phoneticPr fontId="4"/>
  </si>
  <si>
    <t>2.0
～
3.0</t>
    <phoneticPr fontId="5"/>
  </si>
  <si>
    <t>3.0
～
5.0</t>
    <phoneticPr fontId="5"/>
  </si>
  <si>
    <t>5.0ha
以上</t>
    <rPh sb="6" eb="8">
      <t>イジョウ</t>
    </rPh>
    <phoneticPr fontId="5"/>
  </si>
  <si>
    <t xml:space="preserve">※農家とは、経営耕地面積が１０a以上の世帯又は経営耕地面積が１０a未満
</t>
    <rPh sb="1" eb="3">
      <t>ノウカ</t>
    </rPh>
    <rPh sb="6" eb="8">
      <t>ケイエイ</t>
    </rPh>
    <rPh sb="8" eb="10">
      <t>コウチ</t>
    </rPh>
    <rPh sb="10" eb="12">
      <t>メンセキ</t>
    </rPh>
    <rPh sb="16" eb="18">
      <t>イジョウ</t>
    </rPh>
    <rPh sb="19" eb="21">
      <t>セタイ</t>
    </rPh>
    <rPh sb="21" eb="22">
      <t>マタ</t>
    </rPh>
    <rPh sb="23" eb="25">
      <t>ケイエイ</t>
    </rPh>
    <rPh sb="25" eb="27">
      <t>コウチ</t>
    </rPh>
    <rPh sb="27" eb="29">
      <t>メンセキ</t>
    </rPh>
    <phoneticPr fontId="5"/>
  </si>
  <si>
    <t>　であっても農産物販売金額が１５万円以上あった世帯をいう。販売農家と</t>
    <phoneticPr fontId="5"/>
  </si>
  <si>
    <t>　をいい、自給的農家とは、３０a未満かつ５０万円未満の農家をいう。</t>
    <phoneticPr fontId="5"/>
  </si>
  <si>
    <t>　は、 経営耕地面積が３０a以上又は農産物販売金額が５０万円以上の農家</t>
    <phoneticPr fontId="4"/>
  </si>
  <si>
    <t>※２０２０年農林業センサスから専兼業別統計の把握を廃止したため、専業</t>
    <phoneticPr fontId="5"/>
  </si>
  <si>
    <t>　兼業別の販売農家数は未集計。</t>
    <phoneticPr fontId="5"/>
  </si>
  <si>
    <t>各年２月１日現在</t>
    <rPh sb="0" eb="1">
      <t>カク</t>
    </rPh>
    <phoneticPr fontId="5"/>
  </si>
  <si>
    <t>令和２年２月１日現在　単位：人</t>
    <rPh sb="0" eb="2">
      <t>レイワ</t>
    </rPh>
    <rPh sb="11" eb="13">
      <t>タンイ</t>
    </rPh>
    <rPh sb="14" eb="15">
      <t>ニン</t>
    </rPh>
    <phoneticPr fontId="5"/>
  </si>
  <si>
    <t>令和２年２月１日現在　単位：戸</t>
    <rPh sb="0" eb="2">
      <t>レイワ</t>
    </rPh>
    <phoneticPr fontId="5"/>
  </si>
  <si>
    <t>　平成２０年より農業委員会による客観ベースの荒廃農地の把握</t>
    <rPh sb="8" eb="10">
      <t>ノウギョウ</t>
    </rPh>
    <rPh sb="10" eb="13">
      <t>イインカイ</t>
    </rPh>
    <rPh sb="16" eb="18">
      <t>キャッカン</t>
    </rPh>
    <rPh sb="22" eb="24">
      <t>コウハイ</t>
    </rPh>
    <rPh sb="24" eb="26">
      <t>ノウチ</t>
    </rPh>
    <rPh sb="27" eb="29">
      <t>ハアク</t>
    </rPh>
    <phoneticPr fontId="5"/>
  </si>
  <si>
    <t>　が行われていることから、２０２０年農林業センサスから集計</t>
    <rPh sb="17" eb="18">
      <t>ネン</t>
    </rPh>
    <rPh sb="18" eb="21">
      <t>ノウリンギョウ</t>
    </rPh>
    <rPh sb="27" eb="29">
      <t>シュウケイ</t>
    </rPh>
    <phoneticPr fontId="5"/>
  </si>
  <si>
    <t>　を廃止。</t>
    <phoneticPr fontId="4"/>
  </si>
  <si>
    <t>作付</t>
    <phoneticPr fontId="5"/>
  </si>
  <si>
    <t>（栽培）</t>
    <rPh sb="1" eb="2">
      <t>サイ</t>
    </rPh>
    <rPh sb="2" eb="3">
      <t>ツチカウ</t>
    </rPh>
    <phoneticPr fontId="5"/>
  </si>
  <si>
    <t>　翌年６月１日現在の数値である。</t>
    <phoneticPr fontId="5"/>
  </si>
  <si>
    <t>数値である。</t>
  </si>
  <si>
    <t>　における数値である。</t>
    <phoneticPr fontId="5"/>
  </si>
  <si>
    <t>447※</t>
    <phoneticPr fontId="4"/>
  </si>
  <si>
    <t>　による。</t>
    <phoneticPr fontId="5"/>
  </si>
  <si>
    <t xml:space="preserve">  便宜上、旅客乗車数を倍数した数値を加算したものである。</t>
    <phoneticPr fontId="5"/>
  </si>
  <si>
    <t>その他の活動件数</t>
    <rPh sb="2" eb="3">
      <t>タ</t>
    </rPh>
    <rPh sb="4" eb="5">
      <t>カツ</t>
    </rPh>
    <rPh sb="5" eb="6">
      <t>ドウ</t>
    </rPh>
    <rPh sb="6" eb="7">
      <t>ケン</t>
    </rPh>
    <rPh sb="7" eb="8">
      <t>カズ</t>
    </rPh>
    <phoneticPr fontId="5"/>
  </si>
  <si>
    <t>相談・支援件数</t>
    <rPh sb="0" eb="1">
      <t>ソウ</t>
    </rPh>
    <rPh sb="1" eb="2">
      <t>ダン</t>
    </rPh>
    <rPh sb="3" eb="4">
      <t>ササ</t>
    </rPh>
    <rPh sb="4" eb="5">
      <t>オン</t>
    </rPh>
    <rPh sb="5" eb="6">
      <t>ケン</t>
    </rPh>
    <rPh sb="6" eb="7">
      <t>カズ</t>
    </rPh>
    <phoneticPr fontId="5"/>
  </si>
  <si>
    <t>地域福祉活動・
自主活動</t>
    <rPh sb="0" eb="2">
      <t>チイキ</t>
    </rPh>
    <rPh sb="2" eb="4">
      <t>フクシ</t>
    </rPh>
    <rPh sb="4" eb="6">
      <t>カツドウ</t>
    </rPh>
    <rPh sb="8" eb="10">
      <t>ジシュ</t>
    </rPh>
    <rPh sb="10" eb="12">
      <t>カツドウ</t>
    </rPh>
    <phoneticPr fontId="5"/>
  </si>
  <si>
    <t>訪問回数</t>
    <phoneticPr fontId="5"/>
  </si>
  <si>
    <t>連絡調整回数</t>
    <phoneticPr fontId="5"/>
  </si>
  <si>
    <t>　下段は、主任児童委員の数値である。</t>
    <phoneticPr fontId="5"/>
  </si>
  <si>
    <t>大　工　　　左　官
塗　装</t>
    <rPh sb="0" eb="1">
      <t>ダイ</t>
    </rPh>
    <rPh sb="2" eb="3">
      <t>タクミ</t>
    </rPh>
    <rPh sb="6" eb="7">
      <t>ヒダリ</t>
    </rPh>
    <rPh sb="8" eb="9">
      <t>カン</t>
    </rPh>
    <rPh sb="10" eb="11">
      <t>ヌリ</t>
    </rPh>
    <rPh sb="12" eb="13">
      <t>ソウ</t>
    </rPh>
    <phoneticPr fontId="5"/>
  </si>
  <si>
    <t>監視
管理</t>
    <rPh sb="0" eb="1">
      <t>ミ</t>
    </rPh>
    <rPh sb="1" eb="2">
      <t>シ</t>
    </rPh>
    <rPh sb="3" eb="4">
      <t>カン</t>
    </rPh>
    <rPh sb="4" eb="5">
      <t>リ</t>
    </rPh>
    <phoneticPr fontId="5"/>
  </si>
  <si>
    <t>（平均値）</t>
  </si>
  <si>
    <t>単位：mg/l</t>
  </si>
  <si>
    <r>
      <t>単位：</t>
    </r>
    <r>
      <rPr>
        <sz val="10"/>
        <rFont val="ＭＳ ゴシック"/>
        <family val="3"/>
        <charset val="128"/>
      </rPr>
      <t>MPN/100ml</t>
    </r>
    <phoneticPr fontId="5"/>
  </si>
  <si>
    <r>
      <t xml:space="preserve">ＢＯＤ
</t>
    </r>
    <r>
      <rPr>
        <sz val="10"/>
        <rFont val="ＭＳ ゴシック"/>
        <family val="3"/>
        <charset val="128"/>
      </rPr>
      <t>（生物化学的酸素要求量）</t>
    </r>
    <rPh sb="5" eb="7">
      <t>セイブツ</t>
    </rPh>
    <rPh sb="7" eb="10">
      <t>カガクテキ</t>
    </rPh>
    <rPh sb="10" eb="12">
      <t>サンソ</t>
    </rPh>
    <rPh sb="12" eb="14">
      <t>ヨウキュウ</t>
    </rPh>
    <rPh sb="14" eb="15">
      <t>リョウ</t>
    </rPh>
    <phoneticPr fontId="5"/>
  </si>
  <si>
    <t>同居世帯・
住宅以外の建物に居住する世帯</t>
    <rPh sb="0" eb="2">
      <t>ドウキョ</t>
    </rPh>
    <rPh sb="2" eb="4">
      <t>セタイ</t>
    </rPh>
    <rPh sb="6" eb="8">
      <t>ジュウタク</t>
    </rPh>
    <rPh sb="8" eb="10">
      <t>イガイ</t>
    </rPh>
    <rPh sb="11" eb="13">
      <t>タテモノ</t>
    </rPh>
    <rPh sb="14" eb="16">
      <t>キョジュウ</t>
    </rPh>
    <rPh sb="18" eb="20">
      <t>セタイ</t>
    </rPh>
    <phoneticPr fontId="5"/>
  </si>
  <si>
    <t>元.</t>
    <rPh sb="0" eb="1">
      <t>ゲン</t>
    </rPh>
    <phoneticPr fontId="5"/>
  </si>
  <si>
    <t>投票率</t>
    <rPh sb="0" eb="1">
      <t>ナ</t>
    </rPh>
    <rPh sb="1" eb="2">
      <t>ヒョウ</t>
    </rPh>
    <rPh sb="2" eb="3">
      <t>リツ</t>
    </rPh>
    <phoneticPr fontId="5"/>
  </si>
  <si>
    <t>【９　運輸・通信】（令和２年版統計はんのう）から【９　運輸】にタイ</t>
    <rPh sb="3" eb="5">
      <t>ウンユ</t>
    </rPh>
    <rPh sb="6" eb="8">
      <t>ツウシン</t>
    </rPh>
    <rPh sb="10" eb="12">
      <t>レイワ</t>
    </rPh>
    <rPh sb="13" eb="14">
      <t>ネン</t>
    </rPh>
    <rPh sb="14" eb="15">
      <t>バン</t>
    </rPh>
    <rPh sb="15" eb="17">
      <t>トウケイ</t>
    </rPh>
    <rPh sb="27" eb="29">
      <t>ウンユ</t>
    </rPh>
    <phoneticPr fontId="5"/>
  </si>
  <si>
    <t>トルを変更</t>
  </si>
  <si>
    <t>２０２０年農林業センサスから専兼業別統計の把握を廃止したため、専業</t>
    <phoneticPr fontId="5"/>
  </si>
  <si>
    <t>兼業別の販売農家数は未集計。</t>
    <phoneticPr fontId="5"/>
  </si>
  <si>
    <t>資料：令和２年国勢調査</t>
    <rPh sb="0" eb="2">
      <t>シリョウ</t>
    </rPh>
    <rPh sb="3" eb="5">
      <t>レイワ</t>
    </rPh>
    <rPh sb="6" eb="7">
      <t>ネン</t>
    </rPh>
    <rPh sb="7" eb="9">
      <t>コクセイ</t>
    </rPh>
    <rPh sb="9" eb="11">
      <t>チョウサ</t>
    </rPh>
    <phoneticPr fontId="35"/>
  </si>
  <si>
    <t>サービス業（他に分類されないもの）</t>
    <phoneticPr fontId="4"/>
  </si>
  <si>
    <t>　昼間人口であり、従業地による就業者数は、本市において就業している者の人数である。</t>
    <phoneticPr fontId="5"/>
  </si>
  <si>
    <t>主に
学生</t>
    <rPh sb="0" eb="1">
      <t>オモ</t>
    </rPh>
    <rPh sb="3" eb="5">
      <t>ガクセイ</t>
    </rPh>
    <phoneticPr fontId="5"/>
  </si>
  <si>
    <t>自 営 農 業 が 主</t>
    <rPh sb="0" eb="1">
      <t>ジ</t>
    </rPh>
    <rPh sb="2" eb="3">
      <t>エイ</t>
    </rPh>
    <rPh sb="4" eb="5">
      <t>ノウ</t>
    </rPh>
    <rPh sb="6" eb="7">
      <t>ギョウ</t>
    </rPh>
    <rPh sb="10" eb="11">
      <t>シュ</t>
    </rPh>
    <phoneticPr fontId="5"/>
  </si>
  <si>
    <t>　平成２７年以降は翌年６月１日現在のものであり、その他の年次は同じ</t>
    <phoneticPr fontId="5"/>
  </si>
  <si>
    <t>　年の１２月３１日現在の数値である。</t>
    <phoneticPr fontId="5"/>
  </si>
  <si>
    <t>※平成２３年は平成２４年２月１日現在、平成２７年以降は</t>
    <rPh sb="1" eb="3">
      <t>ヘイセイ</t>
    </rPh>
    <rPh sb="5" eb="6">
      <t>ネン</t>
    </rPh>
    <rPh sb="7" eb="9">
      <t>ヘイセイ</t>
    </rPh>
    <rPh sb="11" eb="12">
      <t>ネン</t>
    </rPh>
    <rPh sb="13" eb="14">
      <t>ガツ</t>
    </rPh>
    <rPh sb="15" eb="16">
      <t>ニチ</t>
    </rPh>
    <rPh sb="16" eb="18">
      <t>ゲンザイ</t>
    </rPh>
    <rPh sb="19" eb="21">
      <t>ヘイセイ</t>
    </rPh>
    <rPh sb="23" eb="24">
      <t>ネン</t>
    </rPh>
    <rPh sb="24" eb="26">
      <t>イコウ</t>
    </rPh>
    <phoneticPr fontId="5"/>
  </si>
  <si>
    <t>　翌年６月１日現在の値である。</t>
    <phoneticPr fontId="5"/>
  </si>
  <si>
    <t xml:space="preserve">※管理，補助的経済活動のみを行う事業所、産業細分類が格
 </t>
    <phoneticPr fontId="5"/>
  </si>
  <si>
    <t>　付不能の事業所、卸売の商品販売額、小売の商品販売額及</t>
    <phoneticPr fontId="5"/>
  </si>
  <si>
    <t xml:space="preserve">  び仲立手数料のいずれの金額も無い事業所は含まない。</t>
    <phoneticPr fontId="5"/>
  </si>
  <si>
    <t>　振り替えられている。</t>
    <phoneticPr fontId="5"/>
  </si>
  <si>
    <t>　調整区域内宅地の調査地点は、他の区分に　</t>
  </si>
  <si>
    <t>ページ</t>
    <phoneticPr fontId="4"/>
  </si>
  <si>
    <t>○　　　利用上の注意</t>
    <rPh sb="4" eb="7">
      <t>リヨウジョウ</t>
    </rPh>
    <rPh sb="8" eb="10">
      <t>チュウイ</t>
    </rPh>
    <phoneticPr fontId="4"/>
  </si>
  <si>
    <t>○　　　主要改正点一覧</t>
    <rPh sb="4" eb="6">
      <t>シュヨウ</t>
    </rPh>
    <rPh sb="6" eb="9">
      <t>カイセイテン</t>
    </rPh>
    <rPh sb="9" eb="11">
      <t>イチラン</t>
    </rPh>
    <phoneticPr fontId="4"/>
  </si>
  <si>
    <t>○　　　市民のくらし</t>
    <rPh sb="4" eb="6">
      <t>シミン</t>
    </rPh>
    <phoneticPr fontId="4"/>
  </si>
  <si>
    <t>○　　　飯能市の花・木・鳥</t>
    <rPh sb="4" eb="7">
      <t>ハンノウシ</t>
    </rPh>
    <rPh sb="8" eb="9">
      <t>ハナ</t>
    </rPh>
    <rPh sb="10" eb="11">
      <t>キ</t>
    </rPh>
    <rPh sb="12" eb="13">
      <t>トリ</t>
    </rPh>
    <phoneticPr fontId="4"/>
  </si>
  <si>
    <t>○　　　県内地図</t>
    <rPh sb="4" eb="6">
      <t>ケンナイ</t>
    </rPh>
    <rPh sb="6" eb="8">
      <t>チズ</t>
    </rPh>
    <phoneticPr fontId="4"/>
  </si>
  <si>
    <t>４７　　保有山林の状況　</t>
    <phoneticPr fontId="4"/>
  </si>
  <si>
    <t>○　　　グラフ</t>
    <phoneticPr fontId="4"/>
  </si>
  <si>
    <t>P5</t>
    <phoneticPr fontId="4"/>
  </si>
  <si>
    <t>P6</t>
    <phoneticPr fontId="4"/>
  </si>
  <si>
    <t>P7</t>
    <phoneticPr fontId="4"/>
  </si>
  <si>
    <t>P9</t>
    <phoneticPr fontId="4"/>
  </si>
  <si>
    <t>P10</t>
    <phoneticPr fontId="4"/>
  </si>
  <si>
    <t>P11</t>
    <phoneticPr fontId="4"/>
  </si>
  <si>
    <t>P12</t>
    <phoneticPr fontId="4"/>
  </si>
  <si>
    <t>P13</t>
    <phoneticPr fontId="4"/>
  </si>
  <si>
    <t>P14</t>
    <phoneticPr fontId="4"/>
  </si>
  <si>
    <t>P15</t>
    <phoneticPr fontId="4"/>
  </si>
  <si>
    <t>P19</t>
    <phoneticPr fontId="4"/>
  </si>
  <si>
    <t>P21</t>
    <phoneticPr fontId="4"/>
  </si>
  <si>
    <t>P22</t>
    <phoneticPr fontId="4"/>
  </si>
  <si>
    <t>P23</t>
    <phoneticPr fontId="4"/>
  </si>
  <si>
    <t>P25</t>
    <phoneticPr fontId="4"/>
  </si>
  <si>
    <t>P27</t>
    <phoneticPr fontId="4"/>
  </si>
  <si>
    <t>P28</t>
    <phoneticPr fontId="4"/>
  </si>
  <si>
    <t>P29</t>
    <phoneticPr fontId="4"/>
  </si>
  <si>
    <t>P31</t>
    <phoneticPr fontId="4"/>
  </si>
  <si>
    <t>P33</t>
    <phoneticPr fontId="4"/>
  </si>
  <si>
    <t>P34</t>
    <phoneticPr fontId="4"/>
  </si>
  <si>
    <t>P35</t>
    <phoneticPr fontId="4"/>
  </si>
  <si>
    <t>P37</t>
    <phoneticPr fontId="4"/>
  </si>
  <si>
    <t>P39</t>
    <phoneticPr fontId="4"/>
  </si>
  <si>
    <t>P41</t>
    <phoneticPr fontId="4"/>
  </si>
  <si>
    <t>P43</t>
    <phoneticPr fontId="4"/>
  </si>
  <si>
    <t>P45</t>
    <phoneticPr fontId="4"/>
  </si>
  <si>
    <t>P47</t>
    <phoneticPr fontId="4"/>
  </si>
  <si>
    <t>P51</t>
    <phoneticPr fontId="4"/>
  </si>
  <si>
    <t>P57</t>
    <phoneticPr fontId="4"/>
  </si>
  <si>
    <t>○　　　グラフ</t>
    <phoneticPr fontId="4"/>
  </si>
  <si>
    <t>P58</t>
    <phoneticPr fontId="4"/>
  </si>
  <si>
    <t>P59</t>
    <phoneticPr fontId="4"/>
  </si>
  <si>
    <t>P60</t>
    <phoneticPr fontId="4"/>
  </si>
  <si>
    <t>P61</t>
    <phoneticPr fontId="4"/>
  </si>
  <si>
    <t>P62</t>
    <phoneticPr fontId="4"/>
  </si>
  <si>
    <t>P63</t>
    <phoneticPr fontId="4"/>
  </si>
  <si>
    <t>P64</t>
    <phoneticPr fontId="4"/>
  </si>
  <si>
    <t>P65</t>
    <phoneticPr fontId="4"/>
  </si>
  <si>
    <t>P66</t>
    <phoneticPr fontId="4"/>
  </si>
  <si>
    <t>P67</t>
    <phoneticPr fontId="4"/>
  </si>
  <si>
    <t>P68</t>
    <phoneticPr fontId="4"/>
  </si>
  <si>
    <t>P69</t>
    <phoneticPr fontId="4"/>
  </si>
  <si>
    <t>P70</t>
    <phoneticPr fontId="4"/>
  </si>
  <si>
    <t>P71</t>
    <phoneticPr fontId="4"/>
  </si>
  <si>
    <t>P73</t>
    <phoneticPr fontId="4"/>
  </si>
  <si>
    <t>P74</t>
    <phoneticPr fontId="4"/>
  </si>
  <si>
    <t>P75</t>
    <phoneticPr fontId="4"/>
  </si>
  <si>
    <t>P79</t>
    <phoneticPr fontId="4"/>
  </si>
  <si>
    <t>P80</t>
    <phoneticPr fontId="4"/>
  </si>
  <si>
    <t>P81</t>
    <phoneticPr fontId="4"/>
  </si>
  <si>
    <t>P82</t>
    <phoneticPr fontId="4"/>
  </si>
  <si>
    <t>P83</t>
    <phoneticPr fontId="4"/>
  </si>
  <si>
    <t>P84</t>
    <phoneticPr fontId="4"/>
  </si>
  <si>
    <t>P85</t>
    <phoneticPr fontId="4"/>
  </si>
  <si>
    <t>P86</t>
    <phoneticPr fontId="4"/>
  </si>
  <si>
    <t>P87</t>
    <phoneticPr fontId="4"/>
  </si>
  <si>
    <t>P89</t>
    <phoneticPr fontId="4"/>
  </si>
  <si>
    <t>P90</t>
    <phoneticPr fontId="4"/>
  </si>
  <si>
    <t>P91</t>
    <phoneticPr fontId="4"/>
  </si>
  <si>
    <t>P92</t>
    <phoneticPr fontId="4"/>
  </si>
  <si>
    <t>P93</t>
    <phoneticPr fontId="4"/>
  </si>
  <si>
    <t>P94</t>
    <phoneticPr fontId="4"/>
  </si>
  <si>
    <t>P95</t>
    <phoneticPr fontId="4"/>
  </si>
  <si>
    <t>P96</t>
    <phoneticPr fontId="4"/>
  </si>
  <si>
    <t>P97</t>
    <phoneticPr fontId="4"/>
  </si>
  <si>
    <t>P98</t>
    <phoneticPr fontId="4"/>
  </si>
  <si>
    <t>P99</t>
    <phoneticPr fontId="4"/>
  </si>
  <si>
    <t>P100</t>
    <phoneticPr fontId="4"/>
  </si>
  <si>
    <t>P101</t>
    <phoneticPr fontId="4"/>
  </si>
  <si>
    <t>P102</t>
    <phoneticPr fontId="4"/>
  </si>
  <si>
    <t>P103</t>
    <phoneticPr fontId="4"/>
  </si>
  <si>
    <t>P104</t>
    <phoneticPr fontId="4"/>
  </si>
  <si>
    <t>P105</t>
    <phoneticPr fontId="4"/>
  </si>
  <si>
    <t>P106</t>
    <phoneticPr fontId="4"/>
  </si>
  <si>
    <t>P107</t>
    <phoneticPr fontId="4"/>
  </si>
  <si>
    <t>P108</t>
    <phoneticPr fontId="4"/>
  </si>
  <si>
    <t>P109</t>
    <phoneticPr fontId="4"/>
  </si>
  <si>
    <t>P110</t>
    <phoneticPr fontId="4"/>
  </si>
  <si>
    <t>P111</t>
    <phoneticPr fontId="4"/>
  </si>
  <si>
    <t>P112</t>
    <phoneticPr fontId="4"/>
  </si>
  <si>
    <t>P113</t>
    <phoneticPr fontId="4"/>
  </si>
  <si>
    <t>P114</t>
    <phoneticPr fontId="4"/>
  </si>
  <si>
    <t>P115</t>
    <phoneticPr fontId="4"/>
  </si>
  <si>
    <t>P117</t>
    <phoneticPr fontId="4"/>
  </si>
  <si>
    <t>P119</t>
    <phoneticPr fontId="4"/>
  </si>
  <si>
    <t>P120</t>
    <phoneticPr fontId="4"/>
  </si>
  <si>
    <t>P121</t>
    <phoneticPr fontId="4"/>
  </si>
  <si>
    <t>P122</t>
    <phoneticPr fontId="4"/>
  </si>
  <si>
    <t>P123</t>
    <phoneticPr fontId="4"/>
  </si>
  <si>
    <t>P124</t>
    <phoneticPr fontId="4"/>
  </si>
  <si>
    <t>P125</t>
    <phoneticPr fontId="4"/>
  </si>
  <si>
    <t>P126</t>
    <phoneticPr fontId="4"/>
  </si>
  <si>
    <t>P127</t>
    <phoneticPr fontId="4"/>
  </si>
  <si>
    <t>P128</t>
    <phoneticPr fontId="4"/>
  </si>
  <si>
    <t>P129</t>
    <phoneticPr fontId="4"/>
  </si>
  <si>
    <t>P130</t>
    <phoneticPr fontId="4"/>
  </si>
  <si>
    <t>P131</t>
    <phoneticPr fontId="4"/>
  </si>
  <si>
    <t>P132</t>
    <phoneticPr fontId="4"/>
  </si>
  <si>
    <t>P133</t>
    <phoneticPr fontId="4"/>
  </si>
  <si>
    <t>新型コロナウイルス感染症感染防止のため令和２年４月４日、５日及び４</t>
    <phoneticPr fontId="5"/>
  </si>
  <si>
    <t>月９日から ５月３０日の間臨時休館としたほか、年間を通して、カラオ</t>
    <phoneticPr fontId="5"/>
  </si>
  <si>
    <t>ケ、囲碁・将棋及びお風呂の利用を中止しました。</t>
    <phoneticPr fontId="5"/>
  </si>
  <si>
    <t>令和２年より市町村別集計結果の公表を取りやめたため、令和元年までを</t>
    <rPh sb="0" eb="2">
      <t>レイワ</t>
    </rPh>
    <rPh sb="3" eb="4">
      <t>ネン</t>
    </rPh>
    <rPh sb="6" eb="9">
      <t>シチョウソン</t>
    </rPh>
    <rPh sb="9" eb="10">
      <t>ベツ</t>
    </rPh>
    <rPh sb="10" eb="12">
      <t>シュウケイ</t>
    </rPh>
    <rPh sb="12" eb="14">
      <t>ケッカ</t>
    </rPh>
    <rPh sb="15" eb="17">
      <t>コウヒョウ</t>
    </rPh>
    <rPh sb="18" eb="19">
      <t>ト</t>
    </rPh>
    <phoneticPr fontId="24"/>
  </si>
  <si>
    <t>掲載している。</t>
    <rPh sb="1" eb="2">
      <t>サイ</t>
    </rPh>
    <phoneticPr fontId="24"/>
  </si>
  <si>
    <t>令和３年度の結果の公表は、令和４年度中を予定しているため、本表には</t>
    <phoneticPr fontId="5"/>
  </si>
  <si>
    <t>令和２年度の結果を掲載している。</t>
    <phoneticPr fontId="5"/>
  </si>
  <si>
    <t>　廃物の出荷額は、平成１９年から製造品出荷額に含めて集計している。</t>
    <phoneticPr fontId="5"/>
  </si>
  <si>
    <t>※平成１８年以前にその他収入額に含んでいた製造工程から出たくず及び</t>
    <phoneticPr fontId="5"/>
  </si>
  <si>
    <t>P10</t>
    <phoneticPr fontId="4"/>
  </si>
  <si>
    <t>P15</t>
    <phoneticPr fontId="4"/>
  </si>
  <si>
    <t>P45</t>
    <phoneticPr fontId="4"/>
  </si>
  <si>
    <t>P58</t>
    <phoneticPr fontId="4"/>
  </si>
  <si>
    <t>P68</t>
    <phoneticPr fontId="4"/>
  </si>
  <si>
    <t>P73</t>
    <phoneticPr fontId="4"/>
  </si>
  <si>
    <t>P80</t>
    <phoneticPr fontId="4"/>
  </si>
  <si>
    <t>P83</t>
    <phoneticPr fontId="4"/>
  </si>
  <si>
    <t>P87</t>
    <phoneticPr fontId="4"/>
  </si>
  <si>
    <t>P91</t>
    <phoneticPr fontId="4"/>
  </si>
  <si>
    <t>P101</t>
    <phoneticPr fontId="4"/>
  </si>
  <si>
    <t>P108</t>
    <phoneticPr fontId="4"/>
  </si>
  <si>
    <t>P110</t>
    <phoneticPr fontId="4"/>
  </si>
  <si>
    <t>P114</t>
    <phoneticPr fontId="4"/>
  </si>
  <si>
    <t>P120</t>
    <phoneticPr fontId="4"/>
  </si>
  <si>
    <t>P128</t>
    <phoneticPr fontId="4"/>
  </si>
  <si>
    <t>P139</t>
    <phoneticPr fontId="4"/>
  </si>
  <si>
    <t>P143</t>
    <phoneticPr fontId="4"/>
  </si>
  <si>
    <t>P147</t>
    <phoneticPr fontId="4"/>
  </si>
  <si>
    <t>※平成24年、平成26年、平成28年は、管理、補助的経済活動の</t>
    <rPh sb="13" eb="15">
      <t>ヘイセイ</t>
    </rPh>
    <rPh sb="17" eb="18">
      <t>ネン</t>
    </rPh>
    <phoneticPr fontId="5"/>
  </si>
  <si>
    <t>　みを行う事業所、産業細分類が格付不能の事業所、卸売の商</t>
    <phoneticPr fontId="5"/>
  </si>
  <si>
    <t>　品販売額、小売の商品販売額及び仲立手数料のいずれの金額</t>
    <phoneticPr fontId="5"/>
  </si>
  <si>
    <t>　も無い事業所は含まない。</t>
    <phoneticPr fontId="5"/>
  </si>
  <si>
    <t>※管理、補助的経済活動のみを行う事業所、産業細分類が格付</t>
    <phoneticPr fontId="5"/>
  </si>
  <si>
    <t>　不能の事業所、卸売の商品販売額、小売の商品販売額及び仲</t>
    <phoneticPr fontId="5"/>
  </si>
  <si>
    <t>　立手数料のいずれの金額も無い事業所は含まない。</t>
    <phoneticPr fontId="5"/>
  </si>
  <si>
    <t xml:space="preserve">  みを行う事業所、産業細分類が格付不能の事業所、卸売の商</t>
    <phoneticPr fontId="5"/>
  </si>
  <si>
    <t>※管理，補助的経済活動のみを行う事業所、産業細分類が</t>
    <phoneticPr fontId="5"/>
  </si>
  <si>
    <t>　格付不能の事業所、卸売の商品販売額、小売の商品販売</t>
    <phoneticPr fontId="4"/>
  </si>
  <si>
    <t xml:space="preserve">  額及び仲立手数料のいずれの金額も無い事業所は含まな</t>
    <phoneticPr fontId="4"/>
  </si>
  <si>
    <t xml:space="preserve">  い。</t>
    <phoneticPr fontId="4"/>
  </si>
  <si>
    <t>　改定される。</t>
    <phoneticPr fontId="5"/>
  </si>
  <si>
    <t>　いるため、前年度までの数値も</t>
    <phoneticPr fontId="5"/>
  </si>
  <si>
    <t>※お寄せいただいた募金は、飯能市社会福祉協議会が実施する</t>
    <phoneticPr fontId="32"/>
  </si>
  <si>
    <t>　地域福祉活動の事業費として活用させていただくほか、県内</t>
    <phoneticPr fontId="32"/>
  </si>
  <si>
    <t xml:space="preserve">  の民間福祉施設の整備等のために活用されます。</t>
    <phoneticPr fontId="4"/>
  </si>
  <si>
    <t>※令和２年度は新型コロナウイルス感染拡大防止のため街頭で</t>
    <phoneticPr fontId="5"/>
  </si>
  <si>
    <t xml:space="preserve">  の募金活動は中止しました。</t>
    <phoneticPr fontId="4"/>
  </si>
  <si>
    <t>※お寄せいただいた募金は全額、経済的に支援を必要とする世</t>
    <phoneticPr fontId="5"/>
  </si>
  <si>
    <t>　帯等への義援金配分事業等に活用させていただきます。</t>
    <phoneticPr fontId="5"/>
  </si>
  <si>
    <t>　の募金活動は中止しました。</t>
    <phoneticPr fontId="5"/>
  </si>
  <si>
    <t>※新型コロナウイルス感染症感染防止のため令和2年4月4日、</t>
    <phoneticPr fontId="5"/>
  </si>
  <si>
    <t>　5日及び4月9日から5月30日の間臨時休館としたほか、年間</t>
    <phoneticPr fontId="5"/>
  </si>
  <si>
    <t>　を通して、カラオケ、囲碁・将棋及びお風呂の利用を中止</t>
    <phoneticPr fontId="5"/>
  </si>
  <si>
    <t xml:space="preserve">  しました。</t>
    <phoneticPr fontId="4"/>
  </si>
  <si>
    <t>※平成２４年１１月から四種混合、平成２５年４月からヒブ、小児用肺炎球菌</t>
    <phoneticPr fontId="4"/>
  </si>
  <si>
    <t>　子宮頸がん予防ワクチン、平成２６年１０月から水痘、高齢者肺炎球菌、こ</t>
    <phoneticPr fontId="5"/>
  </si>
  <si>
    <t xml:space="preserve">  どもに対するインフルエンザ（任意接種）、平成２８年１０月からＢ型肝炎</t>
    <phoneticPr fontId="5"/>
  </si>
  <si>
    <t xml:space="preserve">  ワクチン、令和２年１０月からロタウイルスワクチンの接種をそれぞれ開始</t>
    <phoneticPr fontId="4"/>
  </si>
  <si>
    <t xml:space="preserve">  した。</t>
    <phoneticPr fontId="4"/>
  </si>
  <si>
    <t>※子宮頸がん予防ワクチンについては、平成２５年６月から積極的勧奨を見合</t>
    <phoneticPr fontId="4"/>
  </si>
  <si>
    <t xml:space="preserve">  わせている。</t>
    <phoneticPr fontId="4"/>
  </si>
  <si>
    <t>平　成　２７　年　度</t>
    <rPh sb="0" eb="1">
      <t>ヒラ</t>
    </rPh>
    <rPh sb="2" eb="3">
      <t>シゲル</t>
    </rPh>
    <rPh sb="7" eb="8">
      <t>トシ</t>
    </rPh>
    <rPh sb="9" eb="10">
      <t>タビ</t>
    </rPh>
    <phoneticPr fontId="5"/>
  </si>
  <si>
    <t>平　成　２８　年　度</t>
    <rPh sb="0" eb="1">
      <t>ヒラ</t>
    </rPh>
    <rPh sb="2" eb="3">
      <t>シゲル</t>
    </rPh>
    <rPh sb="7" eb="8">
      <t>トシ</t>
    </rPh>
    <rPh sb="9" eb="10">
      <t>タビ</t>
    </rPh>
    <phoneticPr fontId="5"/>
  </si>
  <si>
    <t>平　成　２９　年　度</t>
    <rPh sb="0" eb="1">
      <t>ヒラ</t>
    </rPh>
    <rPh sb="2" eb="3">
      <t>シゲル</t>
    </rPh>
    <rPh sb="7" eb="8">
      <t>トシ</t>
    </rPh>
    <rPh sb="9" eb="10">
      <t>タビ</t>
    </rPh>
    <phoneticPr fontId="5"/>
  </si>
  <si>
    <t>平　成　３０　年　度</t>
    <rPh sb="0" eb="1">
      <t>ヒラ</t>
    </rPh>
    <rPh sb="2" eb="3">
      <t>シゲル</t>
    </rPh>
    <rPh sb="7" eb="8">
      <t>トシ</t>
    </rPh>
    <rPh sb="9" eb="10">
      <t>タビ</t>
    </rPh>
    <phoneticPr fontId="5"/>
  </si>
  <si>
    <t>令　和　２　年　度</t>
    <rPh sb="0" eb="1">
      <t>レイ</t>
    </rPh>
    <rPh sb="2" eb="3">
      <t>ワ</t>
    </rPh>
    <rPh sb="6" eb="7">
      <t>トシ</t>
    </rPh>
    <rPh sb="8" eb="9">
      <t>タビ</t>
    </rPh>
    <phoneticPr fontId="5"/>
  </si>
  <si>
    <t>１住宅当たり
室数</t>
    <rPh sb="1" eb="3">
      <t>ジュウタク</t>
    </rPh>
    <rPh sb="3" eb="4">
      <t>ア</t>
    </rPh>
    <phoneticPr fontId="5"/>
  </si>
  <si>
    <t>鉄筋</t>
    <rPh sb="1" eb="2">
      <t>スジ</t>
    </rPh>
    <phoneticPr fontId="37"/>
  </si>
  <si>
    <t>鉄骨</t>
    <rPh sb="1" eb="2">
      <t>ホネ</t>
    </rPh>
    <phoneticPr fontId="37"/>
  </si>
  <si>
    <t>コンクリート造</t>
    <phoneticPr fontId="37"/>
  </si>
  <si>
    <t>※取締状況については令和２年以降は非公表。</t>
    <rPh sb="1" eb="3">
      <t>トリシマリ</t>
    </rPh>
    <rPh sb="3" eb="5">
      <t>ジョウキョウ</t>
    </rPh>
    <rPh sb="10" eb="12">
      <t>レイワ</t>
    </rPh>
    <rPh sb="13" eb="14">
      <t>ネン</t>
    </rPh>
    <rPh sb="14" eb="16">
      <t>イコウ</t>
    </rPh>
    <rPh sb="17" eb="18">
      <t>ヒ</t>
    </rPh>
    <rPh sb="18" eb="20">
      <t>コウヒョウ</t>
    </rPh>
    <phoneticPr fontId="5"/>
  </si>
  <si>
    <t xml:space="preserve">資料：平成24・28年は「経済センサス－活動調査」
</t>
    <phoneticPr fontId="5"/>
  </si>
  <si>
    <t>平成26年は「経済センサス－基礎調査」</t>
  </si>
  <si>
    <t>※農林漁業に属する個人経営の事業所、家事サービス業に属する事業所、</t>
  </si>
  <si>
    <t>※平成26年、平成28年は事業内容等が不詳の事業所を除く。</t>
  </si>
  <si>
    <t>※白岡市は平成24年から市部としている。</t>
    <rPh sb="1" eb="2">
      <t>シロ</t>
    </rPh>
    <rPh sb="2" eb="4">
      <t>オカイチ</t>
    </rPh>
    <rPh sb="5" eb="7">
      <t>ヘイセイ</t>
    </rPh>
    <rPh sb="9" eb="10">
      <t>ネン</t>
    </rPh>
    <rPh sb="12" eb="14">
      <t>シブ</t>
    </rPh>
    <phoneticPr fontId="5"/>
  </si>
  <si>
    <t>　外国公務に属する事業所を除く。また、平成24年、平成28年は国及び</t>
    <phoneticPr fontId="4"/>
  </si>
  <si>
    <t>　地方公共団体の事業所も除く。</t>
    <phoneticPr fontId="4"/>
  </si>
  <si>
    <t>　成28年は平成28年6月1日現在の数値である。</t>
    <phoneticPr fontId="4"/>
  </si>
  <si>
    <t>※平成24年は平成24年2月1日現在、平成26年は平成26年7月1日現在、平</t>
    <phoneticPr fontId="4"/>
  </si>
  <si>
    <t>１１　保健・衛生</t>
    <rPh sb="3" eb="5">
      <t>ホケン</t>
    </rPh>
    <rPh sb="6" eb="8">
      <t>エイセイ</t>
    </rPh>
    <phoneticPr fontId="4"/>
  </si>
  <si>
    <t>各種予防接種状況</t>
    <rPh sb="0" eb="2">
      <t>カクシュ</t>
    </rPh>
    <rPh sb="2" eb="4">
      <t>ヨボウ</t>
    </rPh>
    <rPh sb="4" eb="6">
      <t>セッシュ</t>
    </rPh>
    <rPh sb="6" eb="8">
      <t>ジョウキョウ</t>
    </rPh>
    <phoneticPr fontId="4"/>
  </si>
  <si>
    <t>令和２年１０月からロタウイルスワクチンの接種を開始した。</t>
    <rPh sb="0" eb="2">
      <t>レイワ</t>
    </rPh>
    <rPh sb="3" eb="4">
      <t>ネン</t>
    </rPh>
    <rPh sb="6" eb="7">
      <t>ガツ</t>
    </rPh>
    <rPh sb="20" eb="22">
      <t>セッシュ</t>
    </rPh>
    <rPh sb="23" eb="25">
      <t>カイシ</t>
    </rPh>
    <phoneticPr fontId="24"/>
  </si>
  <si>
    <t>地区行政センター（１３＋分館２）</t>
    <rPh sb="0" eb="2">
      <t>チク</t>
    </rPh>
    <rPh sb="2" eb="4">
      <t>ギョウセイ</t>
    </rPh>
    <phoneticPr fontId="40"/>
  </si>
  <si>
    <t>１　土　　地・気　　象</t>
    <phoneticPr fontId="27"/>
  </si>
  <si>
    <t>４　農　　林　　業</t>
    <phoneticPr fontId="4"/>
  </si>
  <si>
    <t>２　人　　口</t>
    <phoneticPr fontId="4"/>
  </si>
  <si>
    <t>５　工　　業</t>
    <phoneticPr fontId="4"/>
  </si>
  <si>
    <t>３　事　　業　　所</t>
    <phoneticPr fontId="4"/>
  </si>
  <si>
    <t>９　運　　輸</t>
    <phoneticPr fontId="4"/>
  </si>
  <si>
    <t>１０　社　　会　　福　　祉</t>
    <phoneticPr fontId="4"/>
  </si>
  <si>
    <t>１３　保　　険・年　　金</t>
    <phoneticPr fontId="4"/>
  </si>
  <si>
    <t>１５　建　設・住　居・水　道</t>
    <phoneticPr fontId="4"/>
  </si>
  <si>
    <t>１１　保　　健・衛　　生</t>
    <phoneticPr fontId="4"/>
  </si>
  <si>
    <t>１６　教　　育・文　　化</t>
    <phoneticPr fontId="4"/>
  </si>
  <si>
    <t>１７　選　　挙</t>
    <phoneticPr fontId="4"/>
  </si>
  <si>
    <t>１８　治　　安</t>
    <phoneticPr fontId="4"/>
  </si>
  <si>
    <t>令和２年２月１日現在　単位：経営体</t>
    <rPh sb="0" eb="2">
      <t>レイワ</t>
    </rPh>
    <rPh sb="3" eb="4">
      <t>ネン</t>
    </rPh>
    <rPh sb="5" eb="6">
      <t>ガツ</t>
    </rPh>
    <rPh sb="7" eb="8">
      <t>ヒ</t>
    </rPh>
    <rPh sb="8" eb="10">
      <t>ゲンザイ</t>
    </rPh>
    <rPh sb="11" eb="13">
      <t>タンイ</t>
    </rPh>
    <rPh sb="14" eb="16">
      <t>ケイエイ</t>
    </rPh>
    <rPh sb="16" eb="17">
      <t>タイ</t>
    </rPh>
    <phoneticPr fontId="5"/>
  </si>
  <si>
    <t xml:space="preserve">※平成２７・令和２年国勢調査では、延べ面積の調査をしていないため、
</t>
    <rPh sb="1" eb="3">
      <t>ヘイセイ</t>
    </rPh>
    <rPh sb="6" eb="8">
      <t>レイワ</t>
    </rPh>
    <rPh sb="9" eb="10">
      <t>ネン</t>
    </rPh>
    <rPh sb="10" eb="12">
      <t>コクセイ</t>
    </rPh>
    <rPh sb="12" eb="14">
      <t>チョウサ</t>
    </rPh>
    <rPh sb="17" eb="18">
      <t>ノ</t>
    </rPh>
    <rPh sb="19" eb="21">
      <t>メンセキ</t>
    </rPh>
    <rPh sb="22" eb="24">
      <t>チョウサ</t>
    </rPh>
    <phoneticPr fontId="5"/>
  </si>
  <si>
    <t>*</t>
  </si>
  <si>
    <t>70 ～ 74</t>
    <phoneticPr fontId="4"/>
  </si>
  <si>
    <t>80 ～ 84</t>
    <phoneticPr fontId="4"/>
  </si>
  <si>
    <t>主に
家事
育児
その他</t>
    <phoneticPr fontId="4"/>
  </si>
  <si>
    <t>平成２７年２月１日現在　 農家数：戸　面積：ａ</t>
    <rPh sb="0" eb="2">
      <t>ヘイセイ</t>
    </rPh>
    <rPh sb="4" eb="5">
      <t>ネン</t>
    </rPh>
    <rPh sb="6" eb="7">
      <t>ガツ</t>
    </rPh>
    <rPh sb="8" eb="9">
      <t>ヒ</t>
    </rPh>
    <rPh sb="9" eb="11">
      <t>ゲンザイ</t>
    </rPh>
    <phoneticPr fontId="5"/>
  </si>
  <si>
    <t>令和２年２月１日現在　　農家数：戸　面積：ａ</t>
    <rPh sb="0" eb="2">
      <t>レイワ</t>
    </rPh>
    <rPh sb="3" eb="4">
      <t>ネン</t>
    </rPh>
    <rPh sb="5" eb="6">
      <t>ガツ</t>
    </rPh>
    <rPh sb="7" eb="8">
      <t>ヒ</t>
    </rPh>
    <rPh sb="8" eb="10">
      <t>ゲンザイ</t>
    </rPh>
    <phoneticPr fontId="5"/>
  </si>
  <si>
    <t>作付（栽培）経営体数と面積</t>
    <phoneticPr fontId="4"/>
  </si>
  <si>
    <t>４６　販売目的で作付け（栽培）した作物の類別</t>
    <phoneticPr fontId="5"/>
  </si>
  <si>
    <t>保有</t>
    <rPh sb="0" eb="2">
      <t>ホユウ</t>
    </rPh>
    <phoneticPr fontId="4"/>
  </si>
  <si>
    <t>山林</t>
    <rPh sb="0" eb="2">
      <t>サンリン</t>
    </rPh>
    <phoneticPr fontId="4"/>
  </si>
  <si>
    <t>なし</t>
    <phoneticPr fontId="4"/>
  </si>
  <si>
    <t>資料：令和３年度市税概要</t>
    <rPh sb="0" eb="2">
      <t>シリョウ</t>
    </rPh>
    <rPh sb="3" eb="5">
      <t>レイワ</t>
    </rPh>
    <rPh sb="6" eb="8">
      <t>ネンド</t>
    </rPh>
    <rPh sb="8" eb="9">
      <t>シ</t>
    </rPh>
    <rPh sb="9" eb="10">
      <t>ゼイ</t>
    </rPh>
    <rPh sb="10" eb="12">
      <t>ガイヨウ</t>
    </rPh>
    <phoneticPr fontId="5"/>
  </si>
  <si>
    <t>（27.0）</t>
    <phoneticPr fontId="4"/>
  </si>
  <si>
    <t>(32.0)</t>
    <phoneticPr fontId="4"/>
  </si>
  <si>
    <t>令和２年２月１日現在</t>
    <rPh sb="0" eb="2">
      <t>レイワ</t>
    </rPh>
    <rPh sb="3" eb="4">
      <t>ネン</t>
    </rPh>
    <rPh sb="5" eb="6">
      <t>ガツ</t>
    </rPh>
    <rPh sb="7" eb="8">
      <t>ニチ</t>
    </rPh>
    <rPh sb="8" eb="10">
      <t>ゲンザイ</t>
    </rPh>
    <phoneticPr fontId="5"/>
  </si>
  <si>
    <t>令和２年年２月１日現在</t>
    <rPh sb="0" eb="2">
      <t>レイワ</t>
    </rPh>
    <rPh sb="3" eb="4">
      <t>ネン</t>
    </rPh>
    <rPh sb="4" eb="5">
      <t>ネン</t>
    </rPh>
    <rPh sb="6" eb="7">
      <t>ガツ</t>
    </rPh>
    <rPh sb="8" eb="9">
      <t>ニチ</t>
    </rPh>
    <rPh sb="9" eb="11">
      <t>ゲンザイ</t>
    </rPh>
    <phoneticPr fontId="5"/>
  </si>
  <si>
    <t>※同率の場合、自治体コード順に記載</t>
  </si>
  <si>
    <t>※同率の場合、自治体コード順に記載</t>
    <rPh sb="1" eb="3">
      <t>ドウリツ</t>
    </rPh>
    <rPh sb="4" eb="6">
      <t>バアイ</t>
    </rPh>
    <rPh sb="7" eb="10">
      <t>ジチタイ</t>
    </rPh>
    <rPh sb="13" eb="14">
      <t>ジュン</t>
    </rPh>
    <rPh sb="15" eb="17">
      <t>キサイ</t>
    </rPh>
    <phoneticPr fontId="4"/>
  </si>
  <si>
    <t>※同率の場合、自治体コード順に記載</t>
    <phoneticPr fontId="4"/>
  </si>
  <si>
    <t>２０１９年６月１日現在</t>
    <rPh sb="4" eb="5">
      <t>ネン</t>
    </rPh>
    <rPh sb="6" eb="7">
      <t>ガツ</t>
    </rPh>
    <rPh sb="8" eb="9">
      <t>ニチ</t>
    </rPh>
    <rPh sb="9" eb="11">
      <t>ゲンザイ</t>
    </rPh>
    <phoneticPr fontId="5"/>
  </si>
  <si>
    <t>※総数が同率の場合、市の数が多い方又は</t>
    <rPh sb="1" eb="3">
      <t>ソウスウ</t>
    </rPh>
    <rPh sb="4" eb="6">
      <t>ドウリツ</t>
    </rPh>
    <rPh sb="7" eb="9">
      <t>バアイ</t>
    </rPh>
    <rPh sb="10" eb="11">
      <t>シ</t>
    </rPh>
    <rPh sb="12" eb="13">
      <t>カズ</t>
    </rPh>
    <rPh sb="14" eb="15">
      <t>オオ</t>
    </rPh>
    <rPh sb="16" eb="17">
      <t>ホウ</t>
    </rPh>
    <rPh sb="17" eb="18">
      <t>マタ</t>
    </rPh>
    <phoneticPr fontId="5"/>
  </si>
  <si>
    <t>飯 能 市 行 政 機 構 図（つづき）</t>
    <rPh sb="0" eb="1">
      <t>ハン</t>
    </rPh>
    <rPh sb="2" eb="3">
      <t>ノウ</t>
    </rPh>
    <rPh sb="4" eb="5">
      <t>シ</t>
    </rPh>
    <rPh sb="6" eb="7">
      <t>ギョウ</t>
    </rPh>
    <rPh sb="8" eb="9">
      <t>セイ</t>
    </rPh>
    <rPh sb="10" eb="11">
      <t>キ</t>
    </rPh>
    <rPh sb="12" eb="13">
      <t>カマエ</t>
    </rPh>
    <rPh sb="14" eb="15">
      <t>ズ</t>
    </rPh>
    <phoneticPr fontId="40"/>
  </si>
  <si>
    <t>静岡県</t>
    <rPh sb="0" eb="3">
      <t>シズオカケン</t>
    </rPh>
    <phoneticPr fontId="4"/>
  </si>
  <si>
    <t>三重県</t>
    <rPh sb="0" eb="3">
      <t>ミエケン</t>
    </rPh>
    <phoneticPr fontId="4"/>
  </si>
  <si>
    <t>※同率の場合、あいうえお順に記載</t>
    <phoneticPr fontId="4"/>
  </si>
  <si>
    <t>　あいうえお順に記載。</t>
    <rPh sb="6" eb="7">
      <t>ジュン</t>
    </rPh>
    <rPh sb="8" eb="10">
      <t>キサイ</t>
    </rPh>
    <phoneticPr fontId="4"/>
  </si>
  <si>
    <t>「 * 」</t>
    <phoneticPr fontId="5"/>
  </si>
  <si>
    <t>※平成２５年からは外国人世帯を含む。</t>
    <rPh sb="1" eb="3">
      <t>ヘイセイ</t>
    </rPh>
    <rPh sb="5" eb="6">
      <t>ネン</t>
    </rPh>
    <phoneticPr fontId="5"/>
  </si>
  <si>
    <t>南　高　麗</t>
    <rPh sb="0" eb="1">
      <t>ミナミ</t>
    </rPh>
    <rPh sb="2" eb="3">
      <t>コウ</t>
    </rPh>
    <rPh sb="4" eb="5">
      <t>レイ</t>
    </rPh>
    <phoneticPr fontId="5"/>
  </si>
  <si>
    <t>原　市　場</t>
    <rPh sb="0" eb="1">
      <t>ハラ</t>
    </rPh>
    <rPh sb="2" eb="3">
      <t>シ</t>
    </rPh>
    <rPh sb="4" eb="5">
      <t>バ</t>
    </rPh>
    <phoneticPr fontId="5"/>
  </si>
  <si>
    <t>東　吾　野</t>
    <rPh sb="0" eb="1">
      <t>ヒガシ</t>
    </rPh>
    <rPh sb="2" eb="3">
      <t>ワレ</t>
    </rPh>
    <rPh sb="4" eb="5">
      <t>ノ</t>
    </rPh>
    <phoneticPr fontId="5"/>
  </si>
  <si>
    <t>吾　　　野</t>
    <rPh sb="0" eb="1">
      <t>ワレ</t>
    </rPh>
    <rPh sb="4" eb="5">
      <t>ノ</t>
    </rPh>
    <phoneticPr fontId="5"/>
  </si>
  <si>
    <t>名　　　栗</t>
    <rPh sb="0" eb="1">
      <t>メイ</t>
    </rPh>
    <rPh sb="4" eb="5">
      <t>クリ</t>
    </rPh>
    <phoneticPr fontId="5"/>
  </si>
  <si>
    <t>加　　　治</t>
    <rPh sb="0" eb="1">
      <t>クワ</t>
    </rPh>
    <rPh sb="4" eb="5">
      <t>オサム</t>
    </rPh>
    <phoneticPr fontId="5"/>
  </si>
  <si>
    <t>精　　　明</t>
    <rPh sb="0" eb="1">
      <t>セイ</t>
    </rPh>
    <rPh sb="4" eb="5">
      <t>メイ</t>
    </rPh>
    <phoneticPr fontId="5"/>
  </si>
  <si>
    <t>飯　　　能</t>
    <rPh sb="0" eb="1">
      <t>メシ</t>
    </rPh>
    <rPh sb="4" eb="5">
      <t>ノウ</t>
    </rPh>
    <phoneticPr fontId="5"/>
  </si>
  <si>
    <t xml:space="preserve">６　　　都市計画区域面積・用途地域指定面積 </t>
    <phoneticPr fontId="27"/>
  </si>
  <si>
    <t>８　　　人口・世帯数の推移　</t>
    <phoneticPr fontId="27"/>
  </si>
  <si>
    <t>９　　　人口・世帯数　</t>
    <phoneticPr fontId="27"/>
  </si>
  <si>
    <t>１４　　町（大字）別人口・世帯数　　</t>
    <phoneticPr fontId="4"/>
  </si>
  <si>
    <t>１８　　年少・生産年齢・老年人口の推移　</t>
    <phoneticPr fontId="4"/>
  </si>
  <si>
    <t>２０　　昼間・常住人口の推移　</t>
    <phoneticPr fontId="4"/>
  </si>
  <si>
    <t>２１　　国勢調査年齢別・男女別人口　</t>
    <phoneticPr fontId="4"/>
  </si>
  <si>
    <t>２３　　国勢調査地区別人口・世帯数　</t>
    <phoneticPr fontId="4"/>
  </si>
  <si>
    <t>２９　　常住地又は従業地・通学地による年齢別人口及</t>
    <phoneticPr fontId="27"/>
  </si>
  <si>
    <t>３０    常住地による従業・通学市区町村別１５歳以上</t>
    <phoneticPr fontId="27"/>
  </si>
  <si>
    <t>３１　　従業地・通学地による常住市区町村別１５歳以</t>
    <phoneticPr fontId="27"/>
  </si>
  <si>
    <t>５０    水源別・用途別１日当たり工業用水　</t>
    <phoneticPr fontId="4"/>
  </si>
  <si>
    <t>５３　  中分類別事業所数・製造品出荷額等　</t>
    <phoneticPr fontId="4"/>
  </si>
  <si>
    <t>５４    商業の推移(卸売業・小売業)　</t>
    <phoneticPr fontId="4"/>
  </si>
  <si>
    <t>５５　  業種別・商店数・従業者数・年間商品販売額</t>
    <phoneticPr fontId="27"/>
  </si>
  <si>
    <t>　　　　の推移（卸売業・小売業）　</t>
    <phoneticPr fontId="27"/>
  </si>
  <si>
    <t>５６　  従業者規模別商店数の推移(卸売業・小売業)　</t>
    <phoneticPr fontId="4"/>
  </si>
  <si>
    <t>５７　　産業（細分類）別商店数・従業者数・年間商</t>
    <phoneticPr fontId="27"/>
  </si>
  <si>
    <t>　　　　品販売額　</t>
    <phoneticPr fontId="27"/>
  </si>
  <si>
    <t>７１　　県道飯能・下名栗線車種別交通量　</t>
    <phoneticPr fontId="4"/>
  </si>
  <si>
    <t>７５　　身体障害者手帳・療育手帳所持者状況　</t>
    <phoneticPr fontId="4"/>
  </si>
  <si>
    <t>７６　　精神障害者保健福祉手帳・自立支援医療受給者　</t>
    <phoneticPr fontId="27"/>
  </si>
  <si>
    <t>８８　　児童扶養手当・特別児童扶養手当受給者状況　</t>
    <phoneticPr fontId="4"/>
  </si>
  <si>
    <t>１１９　訪問看護ステーションほほえみ・東吾野医療介</t>
    <phoneticPr fontId="27"/>
  </si>
  <si>
    <t>１２８　住居の種類・住宅の所有の関係別世帯数、世</t>
    <phoneticPr fontId="27"/>
  </si>
  <si>
    <t>　　　　帯人員及び１世帯当たり人員　</t>
    <phoneticPr fontId="27"/>
  </si>
  <si>
    <t>１３０  延べ面積・住宅の所有の関係別６５歳以上親</t>
    <phoneticPr fontId="27"/>
  </si>
  <si>
    <t>　　　　族のいる一般世帯数　</t>
    <phoneticPr fontId="27"/>
  </si>
  <si>
    <t>１３２　住宅の種類・所有の関係別住宅数、世帯人員、</t>
    <phoneticPr fontId="27"/>
  </si>
  <si>
    <t>１３４　住宅の種類・構造・建築の時期別住宅数　</t>
    <phoneticPr fontId="4"/>
  </si>
  <si>
    <t>１３９　住宅の購入・新築・建て替え等別持ち家数　</t>
    <phoneticPr fontId="4"/>
  </si>
  <si>
    <t>１４１　小学校別児童数・教員数（公立）　</t>
    <phoneticPr fontId="4"/>
  </si>
  <si>
    <t>１４２　中学校別生徒数・教員数（公立）　</t>
    <phoneticPr fontId="4"/>
  </si>
  <si>
    <t>１４３　幼稚園数及び園児数・教員数　</t>
    <phoneticPr fontId="4"/>
  </si>
  <si>
    <t>１４４　認定こども園数及び園児数・教育・保育職員数　</t>
    <phoneticPr fontId="27"/>
  </si>
  <si>
    <t>１４５　小学校児童数・教員数の推移　</t>
    <phoneticPr fontId="4"/>
  </si>
  <si>
    <t>１４６　中学校生徒数・教員数の推移　</t>
    <phoneticPr fontId="4"/>
  </si>
  <si>
    <t>１４７　高等学校生徒数・教員数の推移　</t>
    <phoneticPr fontId="4"/>
  </si>
  <si>
    <t>１４９　小学校・中学校・高等学校学年別平均体位　</t>
    <phoneticPr fontId="27"/>
  </si>
  <si>
    <t>　　　　（埼玉県）</t>
    <phoneticPr fontId="4"/>
  </si>
  <si>
    <t>　①　　面積・人口・平均年齢</t>
    <rPh sb="4" eb="6">
      <t>メンセキ</t>
    </rPh>
    <phoneticPr fontId="27"/>
  </si>
  <si>
    <t>　②　　農家数・農家人口・１人当たり市民所得　</t>
    <rPh sb="4" eb="6">
      <t>ノウカ</t>
    </rPh>
    <phoneticPr fontId="4"/>
  </si>
  <si>
    <t>　③　　商店数・従業者数・年間商品販売額　</t>
    <phoneticPr fontId="4"/>
  </si>
  <si>
    <t>　④　　事業所数・従業者数・飲食店数　</t>
    <phoneticPr fontId="4"/>
  </si>
  <si>
    <t>　⑤　　工場数・従業者数・年間製造品出荷額等　</t>
    <phoneticPr fontId="4"/>
  </si>
  <si>
    <t>　②　　６５歳以上人口割合・農業産出額・工業製造品</t>
    <phoneticPr fontId="27"/>
  </si>
  <si>
    <t>９６　　日本赤十字社活動資金募集状況　</t>
    <rPh sb="10" eb="12">
      <t>カツドウ</t>
    </rPh>
    <rPh sb="12" eb="14">
      <t>シキン</t>
    </rPh>
    <phoneticPr fontId="4"/>
  </si>
  <si>
    <t>　①　　市町村数・面積・国勢調査人口　</t>
    <phoneticPr fontId="4"/>
  </si>
  <si>
    <t>４１　単一経営農家数（販売農家）</t>
    <phoneticPr fontId="4"/>
  </si>
  <si>
    <t>４２　複合経営農家数（販売農家）</t>
    <rPh sb="7" eb="9">
      <t>ノウカ</t>
    </rPh>
    <rPh sb="11" eb="13">
      <t>ハンバイ</t>
    </rPh>
    <rPh sb="13" eb="15">
      <t>ノウカ</t>
    </rPh>
    <phoneticPr fontId="5"/>
  </si>
  <si>
    <t>P133</t>
    <phoneticPr fontId="4"/>
  </si>
  <si>
    <t>P134</t>
    <phoneticPr fontId="4"/>
  </si>
  <si>
    <t>P135</t>
    <phoneticPr fontId="4"/>
  </si>
  <si>
    <t>P136</t>
    <phoneticPr fontId="4"/>
  </si>
  <si>
    <t>P137</t>
    <phoneticPr fontId="4"/>
  </si>
  <si>
    <t>P138</t>
    <phoneticPr fontId="4"/>
  </si>
  <si>
    <t>P139</t>
    <phoneticPr fontId="4"/>
  </si>
  <si>
    <t>P140</t>
    <phoneticPr fontId="4"/>
  </si>
  <si>
    <t>P141</t>
    <phoneticPr fontId="4"/>
  </si>
  <si>
    <t>P142</t>
    <phoneticPr fontId="4"/>
  </si>
  <si>
    <t>P143</t>
    <phoneticPr fontId="4"/>
  </si>
  <si>
    <t>P144</t>
    <phoneticPr fontId="4"/>
  </si>
  <si>
    <t>P145</t>
    <phoneticPr fontId="4"/>
  </si>
  <si>
    <t>P146</t>
    <phoneticPr fontId="4"/>
  </si>
  <si>
    <t>P147</t>
    <phoneticPr fontId="4"/>
  </si>
  <si>
    <t>P149</t>
    <phoneticPr fontId="4"/>
  </si>
  <si>
    <t>P150</t>
    <phoneticPr fontId="4"/>
  </si>
  <si>
    <t>P151</t>
    <phoneticPr fontId="4"/>
  </si>
  <si>
    <t>P152</t>
    <phoneticPr fontId="4"/>
  </si>
  <si>
    <t>P153</t>
    <phoneticPr fontId="4"/>
  </si>
  <si>
    <t>P154</t>
    <phoneticPr fontId="4"/>
  </si>
  <si>
    <t>P155</t>
    <phoneticPr fontId="4"/>
  </si>
  <si>
    <t>P156</t>
    <phoneticPr fontId="4"/>
  </si>
  <si>
    <t>市 町 村 数（都道府県別）</t>
    <phoneticPr fontId="5"/>
  </si>
  <si>
    <t>１２９　住宅の建て方別住宅に住む６５歳以上世帯員のいる主</t>
    <rPh sb="4" eb="6">
      <t>ジュウタク</t>
    </rPh>
    <rPh sb="7" eb="8">
      <t>タ</t>
    </rPh>
    <rPh sb="9" eb="10">
      <t>カタ</t>
    </rPh>
    <rPh sb="10" eb="11">
      <t>ベツ</t>
    </rPh>
    <rPh sb="11" eb="13">
      <t>ジュウタク</t>
    </rPh>
    <rPh sb="14" eb="15">
      <t>ス</t>
    </rPh>
    <rPh sb="18" eb="21">
      <t>サイイジョウ</t>
    </rPh>
    <rPh sb="21" eb="24">
      <t>セタイイン</t>
    </rPh>
    <phoneticPr fontId="5"/>
  </si>
  <si>
    <t>世帯数、主世帯人員、６５歳以上世帯人員及び１世帯当たり人員</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</si>
</sst>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176" formatCode="0.0_ "/>
    <numFmt numFmtId="177" formatCode="#,##0.0;[Red]\-#,##0.0"/>
    <numFmt numFmtId="178" formatCode="0.0"/>
    <numFmt numFmtId="179" formatCode="#,##0.0_ "/>
    <numFmt numFmtId="180" formatCode="#,##0;[Red]#,##0"/>
    <numFmt numFmtId="181" formatCode="0_);[Red]\(0\)"/>
    <numFmt numFmtId="182" formatCode="#,##0_ "/>
    <numFmt numFmtId="183" formatCode="#,##0_);[Red]\(#,##0\)"/>
    <numFmt numFmtId="184" formatCode="0.0_);[Red]\(0.0\)"/>
    <numFmt numFmtId="185" formatCode="#,##0.0_);[Red]\(#,##0.0\)"/>
    <numFmt numFmtId="186" formatCode="#,##0.000_ "/>
    <numFmt numFmtId="187" formatCode="#,##0;&quot;▲&quot;#,##0"/>
    <numFmt numFmtId="188" formatCode="0.0;&quot;△ &quot;0.0"/>
    <numFmt numFmtId="189" formatCode="0;[Red]0"/>
    <numFmt numFmtId="190" formatCode="0_ "/>
    <numFmt numFmtId="191" formatCode="\ ###,###,##0;&quot;-&quot;###,###,##0"/>
    <numFmt numFmtId="192" formatCode="0.0;[Red]0.0"/>
    <numFmt numFmtId="193" formatCode="#,##0.0;[Red]#,##0.0"/>
    <numFmt numFmtId="194" formatCode="#,##0.0;&quot;△ &quot;#,##0.0"/>
    <numFmt numFmtId="195" formatCode="0;&quot;△ &quot;0"/>
    <numFmt numFmtId="196" formatCode="#,##0_ ;[Red]\-#,##0\ "/>
    <numFmt numFmtId="197" formatCode="\ ###,###,###,###,##0;&quot;-&quot;###,###,###,###,##0"/>
    <numFmt numFmtId="198" formatCode="###,###,###,##0;&quot;-&quot;##,###,###,##0"/>
    <numFmt numFmtId="199" formatCode="#,###,###,##0.0;&quot; -&quot;###,###,##0.0"/>
    <numFmt numFmtId="200" formatCode="##,###,###,##0.0;&quot;-&quot;#,###,###,##0.0"/>
    <numFmt numFmtId="201" formatCode="#,##0;&quot;△ &quot;#,##0"/>
    <numFmt numFmtId="202" formatCode="#,###,##0;&quot; -&quot;###,##0"/>
    <numFmt numFmtId="203" formatCode="#,##0.0;\-#,##0.0"/>
    <numFmt numFmtId="204" formatCode="#,###,###,##0;&quot; -&quot;###,###,##0"/>
    <numFmt numFmtId="205" formatCode="0.0%"/>
    <numFmt numFmtId="206" formatCode="\ ###,##0.0;&quot;-&quot;###,##0.0"/>
    <numFmt numFmtId="207" formatCode="##,###,###,##0;&quot;-&quot;#,###,###,##0"/>
    <numFmt numFmtId="208" formatCode="\ ###,###,###,##0;&quot;-&quot;###,###,###,##0"/>
    <numFmt numFmtId="209" formatCode="##,###,###,###,##0;&quot;-&quot;#,###,###,###,##0"/>
    <numFmt numFmtId="210" formatCode="###,##0.00;&quot;-&quot;##,##0.00"/>
    <numFmt numFmtId="211" formatCode="###,###,###,###,##0;&quot;-&quot;##,###,###,###,##0"/>
    <numFmt numFmtId="212" formatCode="###,###,##0;&quot;-&quot;##,###,##0"/>
    <numFmt numFmtId="213" formatCode="##,###,##0;&quot;-&quot;#,###,##0"/>
    <numFmt numFmtId="214" formatCode="##,##0;&quot;-&quot;#,##0"/>
    <numFmt numFmtId="215" formatCode="#,###,###,###,##0;&quot; -&quot;###,###,###,##0"/>
    <numFmt numFmtId="216" formatCode="#,##0;&quot;▲ &quot;#,##0"/>
    <numFmt numFmtId="217" formatCode="0.0_);\(0.0\)"/>
    <numFmt numFmtId="218" formatCode="#,##0_);\(#,##0\)"/>
    <numFmt numFmtId="219" formatCode="0_);\(0\)"/>
    <numFmt numFmtId="220" formatCode="0.00_);[Red]\(0.00\)"/>
    <numFmt numFmtId="221" formatCode="##,###,##0.00;&quot;-&quot;#,###,##0.00"/>
    <numFmt numFmtId="222" formatCode="0.00_);\(0.00\)"/>
    <numFmt numFmtId="223" formatCode="#\ ###\ ###\ ##0;[Red]\-#\ ##0"/>
    <numFmt numFmtId="224" formatCode="#,##0.0"/>
    <numFmt numFmtId="225" formatCode="#,##0.00;[Red]#,##0.00"/>
  </numFmts>
  <fonts count="95">
    <font>
      <sz val="11"/>
      <color theme="1"/>
      <name val="ＭＳ ゴシック"/>
      <family val="2"/>
      <charset val="128"/>
    </font>
    <font>
      <sz val="11"/>
      <color theme="1"/>
      <name val="ＭＳ ゴシック"/>
      <family val="2"/>
      <charset val="128"/>
    </font>
    <font>
      <sz val="11"/>
      <name val="ＭＳ Ｐゴシック"/>
      <family val="3"/>
      <charset val="128"/>
    </font>
    <font>
      <b/>
      <sz val="20"/>
      <name val="ＭＳ ゴシック"/>
      <family val="3"/>
      <charset val="128"/>
    </font>
    <font>
      <sz val="6"/>
      <name val="ＭＳ ゴシック"/>
      <family val="2"/>
      <charset val="128"/>
    </font>
    <font>
      <sz val="6"/>
      <name val="ＭＳ Ｐゴシック"/>
      <family val="3"/>
      <charset val="128"/>
    </font>
    <font>
      <sz val="11"/>
      <name val="ＭＳ ゴシック"/>
      <family val="3"/>
      <charset val="128"/>
    </font>
    <font>
      <sz val="12"/>
      <name val="ＭＳ ゴシック"/>
      <family val="3"/>
      <charset val="128"/>
    </font>
    <font>
      <u/>
      <sz val="11"/>
      <name val="ＭＳ ゴシック"/>
      <family val="3"/>
      <charset val="128"/>
    </font>
    <font>
      <b/>
      <sz val="11"/>
      <name val="ＭＳ ゴシック"/>
      <family val="3"/>
      <charset val="128"/>
    </font>
    <font>
      <sz val="12"/>
      <color rgb="FFFF0000"/>
      <name val="ＭＳ ゴシック"/>
      <family val="3"/>
      <charset val="128"/>
    </font>
    <font>
      <sz val="11"/>
      <color rgb="FFFF0000"/>
      <name val="ＭＳ ゴシック"/>
      <family val="3"/>
      <charset val="128"/>
    </font>
    <font>
      <u/>
      <sz val="11"/>
      <color indexed="12"/>
      <name val="ＭＳ Ｐゴシック"/>
      <family val="3"/>
      <charset val="128"/>
    </font>
    <font>
      <u/>
      <sz val="11"/>
      <color indexed="12"/>
      <name val="ＭＳ ゴシック"/>
      <family val="3"/>
      <charset val="128"/>
    </font>
    <font>
      <sz val="11"/>
      <color theme="1"/>
      <name val="ＭＳ ゴシック"/>
      <family val="3"/>
      <charset val="128"/>
    </font>
    <font>
      <b/>
      <sz val="18"/>
      <name val="ＭＳ ゴシック"/>
      <family val="3"/>
      <charset val="128"/>
    </font>
    <font>
      <b/>
      <sz val="9"/>
      <name val="ＭＳ ゴシック"/>
      <family val="3"/>
      <charset val="128"/>
    </font>
    <font>
      <b/>
      <sz val="20"/>
      <color theme="1"/>
      <name val="ＭＳ ゴシック"/>
      <family val="3"/>
      <charset val="128"/>
    </font>
    <font>
      <b/>
      <sz val="11"/>
      <color theme="1"/>
      <name val="ＭＳ ゴシック"/>
      <family val="3"/>
      <charset val="128"/>
    </font>
    <font>
      <b/>
      <sz val="18"/>
      <color theme="1"/>
      <name val="ＭＳ ゴシック"/>
      <family val="3"/>
      <charset val="128"/>
    </font>
    <font>
      <b/>
      <sz val="9"/>
      <color theme="1"/>
      <name val="ＭＳ ゴシック"/>
      <family val="3"/>
      <charset val="128"/>
    </font>
    <font>
      <b/>
      <sz val="9"/>
      <color indexed="8"/>
      <name val="ＭＳ ゴシック"/>
      <family val="3"/>
      <charset val="128"/>
    </font>
    <font>
      <b/>
      <sz val="8"/>
      <color theme="1"/>
      <name val="ＭＳ ゴシック"/>
      <family val="3"/>
      <charset val="128"/>
    </font>
    <font>
      <sz val="12"/>
      <name val="ＭＳ Ｐゴシック"/>
      <family val="3"/>
      <charset val="128"/>
    </font>
    <font>
      <sz val="11"/>
      <color indexed="8"/>
      <name val="ＭＳ Ｐゴシック"/>
      <family val="3"/>
      <charset val="128"/>
    </font>
    <font>
      <sz val="11"/>
      <color theme="1"/>
      <name val="游ゴシック"/>
      <family val="2"/>
      <scheme val="minor"/>
    </font>
    <font>
      <b/>
      <u val="double"/>
      <sz val="28"/>
      <color theme="1"/>
      <name val="ＭＳ ゴシック"/>
      <family val="3"/>
      <charset val="128"/>
    </font>
    <font>
      <sz val="6"/>
      <name val="游ゴシック"/>
      <family val="3"/>
      <charset val="128"/>
      <scheme val="minor"/>
    </font>
    <font>
      <sz val="24"/>
      <color theme="1"/>
      <name val="ＭＳ ゴシック"/>
      <family val="3"/>
      <charset val="128"/>
    </font>
    <font>
      <sz val="18"/>
      <color theme="1"/>
      <name val="ＭＳ ゴシック"/>
      <family val="3"/>
      <charset val="128"/>
    </font>
    <font>
      <shadow/>
      <u val="double"/>
      <sz val="22"/>
      <color theme="1"/>
      <name val="ＭＳ ゴシック"/>
      <family val="3"/>
      <charset val="128"/>
    </font>
    <font>
      <b/>
      <sz val="11"/>
      <name val="ＭＳ Ｐゴシック"/>
      <family val="3"/>
      <charset val="128"/>
    </font>
    <font>
      <sz val="6"/>
      <name val="ＭＳ Ｐゴシック"/>
      <family val="3"/>
    </font>
    <font>
      <u/>
      <sz val="8.25"/>
      <color indexed="12"/>
      <name val="ＭＳ Ｐゴシック"/>
      <family val="3"/>
      <charset val="128"/>
    </font>
    <font>
      <sz val="9"/>
      <name val="ＭＳ 明朝"/>
      <family val="1"/>
      <charset val="128"/>
    </font>
    <font>
      <sz val="8"/>
      <name val="ＭＳ 明朝"/>
      <family val="1"/>
      <charset val="128"/>
    </font>
    <font>
      <sz val="8"/>
      <name val="ＭＳ ゴシック"/>
      <family val="3"/>
      <charset val="128"/>
    </font>
    <font>
      <sz val="6"/>
      <name val="ＭＳ Ｐ明朝"/>
      <family val="1"/>
      <charset val="128"/>
    </font>
    <font>
      <sz val="18"/>
      <name val="ＭＳ ゴシック"/>
      <family val="3"/>
      <charset val="128"/>
    </font>
    <font>
      <sz val="10"/>
      <name val="ＭＳ ゴシック"/>
      <family val="3"/>
      <charset val="128"/>
    </font>
    <font>
      <sz val="6"/>
      <name val="ＭＳ 明朝"/>
      <family val="1"/>
      <charset val="128"/>
    </font>
    <font>
      <b/>
      <sz val="11"/>
      <color indexed="9"/>
      <name val="ＭＳ Ｐゴシック"/>
      <family val="3"/>
      <charset val="128"/>
    </font>
    <font>
      <sz val="10"/>
      <name val="ＭＳ 明朝"/>
      <family val="1"/>
      <charset val="128"/>
    </font>
    <font>
      <sz val="11"/>
      <color indexed="8"/>
      <name val="游ゴシック"/>
      <family val="3"/>
      <charset val="128"/>
      <scheme val="minor"/>
    </font>
    <font>
      <sz val="11"/>
      <color indexed="9"/>
      <name val="ＭＳ Ｐゴシック"/>
      <family val="3"/>
      <charset val="128"/>
    </font>
    <font>
      <sz val="9"/>
      <name val="ＭＳ ゴシック"/>
      <family val="3"/>
      <charset val="128"/>
    </font>
    <font>
      <sz val="6"/>
      <name val="ＭＳ ゴシック"/>
      <family val="3"/>
      <charset val="128"/>
    </font>
    <font>
      <sz val="16"/>
      <name val="ＭＳ ゴシック"/>
      <family val="3"/>
      <charset val="128"/>
    </font>
    <font>
      <sz val="24"/>
      <name val="ＭＳ ゴシック"/>
      <family val="3"/>
      <charset val="128"/>
    </font>
    <font>
      <vertAlign val="superscript"/>
      <sz val="10"/>
      <name val="ＭＳ ゴシック"/>
      <family val="3"/>
      <charset val="128"/>
    </font>
    <font>
      <sz val="9.5"/>
      <name val="ＭＳ ゴシック"/>
      <family val="3"/>
      <charset val="128"/>
    </font>
    <font>
      <sz val="36"/>
      <name val="ＭＳ ゴシック"/>
      <family val="3"/>
      <charset val="128"/>
    </font>
    <font>
      <sz val="11"/>
      <color indexed="8"/>
      <name val="ＭＳ ゴシック"/>
      <family val="3"/>
      <charset val="128"/>
    </font>
    <font>
      <u/>
      <sz val="11"/>
      <color indexed="36"/>
      <name val="ＭＳ Ｐゴシック"/>
      <family val="3"/>
      <charset val="128"/>
    </font>
    <font>
      <b/>
      <sz val="16"/>
      <name val="ＭＳ ゴシック"/>
      <family val="3"/>
      <charset val="128"/>
    </font>
    <font>
      <b/>
      <sz val="14"/>
      <name val="ＭＳ ゴシック"/>
      <family val="3"/>
      <charset val="128"/>
    </font>
    <font>
      <sz val="11"/>
      <color indexed="8"/>
      <name val="ＭＳ 明朝"/>
      <family val="1"/>
      <charset val="128"/>
    </font>
    <font>
      <b/>
      <sz val="12"/>
      <name val="ＭＳ ゴシック"/>
      <family val="3"/>
      <charset val="128"/>
    </font>
    <font>
      <b/>
      <sz val="13"/>
      <name val="ＭＳ ゴシック"/>
      <family val="3"/>
      <charset val="128"/>
    </font>
    <font>
      <sz val="11"/>
      <name val="ＭＳ 明朝"/>
      <family val="1"/>
      <charset val="128"/>
    </font>
    <font>
      <sz val="12"/>
      <name val="ＭＳ 明朝"/>
      <family val="1"/>
      <charset val="128"/>
    </font>
    <font>
      <u/>
      <sz val="11"/>
      <color theme="10"/>
      <name val="ＭＳ ゴシック"/>
      <family val="2"/>
      <charset val="128"/>
    </font>
    <font>
      <sz val="10"/>
      <color theme="1"/>
      <name val="ＭＳ ゴシック"/>
      <family val="3"/>
      <charset val="128"/>
    </font>
    <font>
      <sz val="26"/>
      <color theme="1"/>
      <name val="ＭＳ ゴシック"/>
      <family val="3"/>
      <charset val="128"/>
    </font>
    <font>
      <sz val="28"/>
      <color theme="1"/>
      <name val="ＭＳ ゴシック"/>
      <family val="3"/>
      <charset val="128"/>
    </font>
    <font>
      <sz val="36"/>
      <color theme="1"/>
      <name val="ＭＳ ゴシック"/>
      <family val="3"/>
      <charset val="128"/>
    </font>
    <font>
      <u/>
      <sz val="11"/>
      <color theme="10"/>
      <name val="ＭＳ ゴシック"/>
      <family val="3"/>
      <charset val="128"/>
    </font>
    <font>
      <i/>
      <sz val="11"/>
      <color theme="1"/>
      <name val="ＭＳ ゴシック"/>
      <family val="3"/>
      <charset val="128"/>
    </font>
    <font>
      <sz val="14"/>
      <name val="ＭＳ ゴシック"/>
      <family val="3"/>
      <charset val="128"/>
    </font>
    <font>
      <b/>
      <strike/>
      <sz val="11"/>
      <name val="ＭＳ ゴシック"/>
      <family val="3"/>
      <charset val="128"/>
    </font>
    <font>
      <b/>
      <sz val="22"/>
      <name val="ＭＳ ゴシック"/>
      <family val="3"/>
      <charset val="128"/>
    </font>
    <font>
      <sz val="22"/>
      <name val="ＭＳ ゴシック"/>
      <family val="3"/>
      <charset val="128"/>
    </font>
    <font>
      <vertAlign val="superscript"/>
      <sz val="11"/>
      <name val="ＭＳ ゴシック"/>
      <family val="3"/>
      <charset val="128"/>
    </font>
    <font>
      <sz val="12"/>
      <color indexed="8"/>
      <name val="ＭＳ ゴシック"/>
      <family val="3"/>
      <charset val="128"/>
    </font>
    <font>
      <b/>
      <sz val="11"/>
      <color indexed="8"/>
      <name val="ＭＳ ゴシック"/>
      <family val="3"/>
      <charset val="128"/>
    </font>
    <font>
      <sz val="8"/>
      <color indexed="8"/>
      <name val="ＭＳ ゴシック"/>
      <family val="3"/>
      <charset val="128"/>
    </font>
    <font>
      <sz val="9"/>
      <color indexed="8"/>
      <name val="ＭＳ ゴシック"/>
      <family val="3"/>
      <charset val="128"/>
    </font>
    <font>
      <sz val="10"/>
      <color indexed="8"/>
      <name val="ＭＳ ゴシック"/>
      <family val="3"/>
      <charset val="128"/>
    </font>
    <font>
      <sz val="7"/>
      <name val="ＭＳ ゴシック"/>
      <family val="3"/>
      <charset val="128"/>
    </font>
    <font>
      <b/>
      <sz val="6"/>
      <color theme="1"/>
      <name val="ＭＳ ゴシック"/>
      <family val="3"/>
      <charset val="128"/>
    </font>
    <font>
      <b/>
      <sz val="6"/>
      <name val="ＭＳ ゴシック"/>
      <family val="3"/>
      <charset val="128"/>
    </font>
    <font>
      <sz val="10"/>
      <color rgb="FFFF0000"/>
      <name val="ＭＳ ゴシック"/>
      <family val="3"/>
      <charset val="128"/>
    </font>
    <font>
      <sz val="6"/>
      <color rgb="FFFF0000"/>
      <name val="ＭＳ ゴシック"/>
      <family val="3"/>
      <charset val="128"/>
    </font>
    <font>
      <sz val="8"/>
      <color rgb="FFFF0000"/>
      <name val="ＭＳ ゴシック"/>
      <family val="3"/>
      <charset val="128"/>
    </font>
    <font>
      <b/>
      <sz val="10"/>
      <name val="ＭＳ ゴシック"/>
      <family val="3"/>
      <charset val="128"/>
    </font>
    <font>
      <sz val="20"/>
      <name val="ＭＳ ゴシック"/>
      <family val="3"/>
      <charset val="128"/>
    </font>
    <font>
      <b/>
      <u/>
      <sz val="11"/>
      <name val="ＭＳ ゴシック"/>
      <family val="3"/>
      <charset val="128"/>
    </font>
    <font>
      <sz val="9"/>
      <color theme="1"/>
      <name val="ＭＳ ゴシック"/>
      <family val="3"/>
      <charset val="128"/>
    </font>
    <font>
      <b/>
      <sz val="16"/>
      <color theme="1"/>
      <name val="ＭＳ ゴシック"/>
      <family val="3"/>
      <charset val="128"/>
    </font>
    <font>
      <sz val="8"/>
      <color theme="1"/>
      <name val="ＭＳ ゴシック"/>
      <family val="3"/>
      <charset val="128"/>
    </font>
    <font>
      <sz val="12"/>
      <color theme="1"/>
      <name val="ＭＳ ゴシック"/>
      <family val="3"/>
      <charset val="128"/>
    </font>
    <font>
      <b/>
      <sz val="10"/>
      <color indexed="8"/>
      <name val="ＭＳ ゴシック"/>
      <family val="3"/>
      <charset val="128"/>
    </font>
    <font>
      <u/>
      <sz val="12"/>
      <color theme="10"/>
      <name val="ＭＳ ゴシック"/>
      <family val="3"/>
      <charset val="128"/>
    </font>
    <font>
      <u/>
      <sz val="16"/>
      <color theme="10"/>
      <name val="ＭＳ ゴシック"/>
      <family val="2"/>
      <charset val="128"/>
    </font>
    <font>
      <sz val="7"/>
      <color theme="1"/>
      <name val="ＭＳ ゴシック"/>
      <family val="3"/>
      <charset val="128"/>
    </font>
  </fonts>
  <fills count="6">
    <fill>
      <patternFill patternType="none"/>
    </fill>
    <fill>
      <patternFill patternType="gray125"/>
    </fill>
    <fill>
      <patternFill patternType="solid">
        <fgColor rgb="FFCCCCFF"/>
        <bgColor indexed="64"/>
      </patternFill>
    </fill>
    <fill>
      <patternFill patternType="solid">
        <fgColor theme="0"/>
        <bgColor indexed="64"/>
      </patternFill>
    </fill>
    <fill>
      <patternFill patternType="solid">
        <fgColor indexed="9"/>
        <bgColor indexed="64"/>
      </patternFill>
    </fill>
    <fill>
      <patternFill patternType="solid">
        <fgColor indexed="31"/>
        <bgColor indexed="64"/>
      </patternFill>
    </fill>
  </fills>
  <borders count="7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otted">
        <color indexed="64"/>
      </top>
      <bottom/>
      <diagonal/>
    </border>
    <border>
      <left/>
      <right style="thin">
        <color indexed="64"/>
      </right>
      <top style="dotted">
        <color indexed="64"/>
      </top>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thin">
        <color indexed="64"/>
      </left>
      <right/>
      <top style="dashed">
        <color indexed="64"/>
      </top>
      <bottom/>
      <diagonal/>
    </border>
    <border>
      <left/>
      <right/>
      <top style="dashed">
        <color indexed="64"/>
      </top>
      <bottom/>
      <diagonal/>
    </border>
    <border>
      <left style="thin">
        <color indexed="64"/>
      </left>
      <right/>
      <top/>
      <bottom style="dashed">
        <color indexed="64"/>
      </bottom>
      <diagonal/>
    </border>
    <border>
      <left/>
      <right/>
      <top/>
      <bottom style="dashed">
        <color indexed="64"/>
      </bottom>
      <diagonal/>
    </border>
    <border>
      <left style="thin">
        <color indexed="64"/>
      </left>
      <right/>
      <top style="hair">
        <color indexed="64"/>
      </top>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dotted">
        <color indexed="64"/>
      </left>
      <right/>
      <top style="thin">
        <color indexed="64"/>
      </top>
      <bottom/>
      <diagonal/>
    </border>
    <border>
      <left style="dotted">
        <color indexed="64"/>
      </left>
      <right/>
      <top/>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dotted">
        <color indexed="64"/>
      </left>
      <right/>
      <top/>
      <bottom style="dotted">
        <color indexed="64"/>
      </bottom>
      <diagonal/>
    </border>
    <border>
      <left style="dotted">
        <color indexed="64"/>
      </left>
      <right style="thin">
        <color indexed="64"/>
      </right>
      <top style="thin">
        <color indexed="64"/>
      </top>
      <bottom/>
      <diagonal/>
    </border>
    <border>
      <left style="dotted">
        <color indexed="64"/>
      </left>
      <right/>
      <top style="dotted">
        <color indexed="64"/>
      </top>
      <bottom/>
      <diagonal/>
    </border>
    <border>
      <left/>
      <right style="dotted">
        <color indexed="64"/>
      </right>
      <top style="dotted">
        <color indexed="64"/>
      </top>
      <bottom/>
      <diagonal/>
    </border>
    <border>
      <left/>
      <right style="dotted">
        <color indexed="64"/>
      </right>
      <top/>
      <bottom style="dotted">
        <color indexed="64"/>
      </bottom>
      <diagonal/>
    </border>
    <border>
      <left/>
      <right/>
      <top style="dotted">
        <color auto="1"/>
      </top>
      <bottom style="thin">
        <color indexed="64"/>
      </bottom>
      <diagonal/>
    </border>
    <border>
      <left/>
      <right style="thin">
        <color indexed="64"/>
      </right>
      <top style="hair">
        <color auto="1"/>
      </top>
      <bottom/>
      <diagonal/>
    </border>
  </borders>
  <cellStyleXfs count="28">
    <xf numFmtId="0" fontId="0" fillId="0" borderId="0">
      <alignment vertical="center"/>
    </xf>
    <xf numFmtId="38" fontId="1" fillId="0" borderId="0" applyFont="0" applyFill="0" applyBorder="0" applyAlignment="0" applyProtection="0">
      <alignment vertical="center"/>
    </xf>
    <xf numFmtId="0" fontId="2" fillId="0" borderId="0"/>
    <xf numFmtId="0" fontId="12" fillId="0" borderId="0" applyNumberFormat="0" applyFill="0" applyBorder="0" applyAlignment="0" applyProtection="0">
      <alignment vertical="top"/>
      <protection locked="0"/>
    </xf>
    <xf numFmtId="0" fontId="25" fillId="0" borderId="0"/>
    <xf numFmtId="38" fontId="2" fillId="0" borderId="0" applyFont="0" applyFill="0" applyBorder="0" applyAlignment="0" applyProtection="0"/>
    <xf numFmtId="9" fontId="2" fillId="0" borderId="0" applyFont="0" applyFill="0" applyBorder="0" applyAlignment="0" applyProtection="0">
      <alignment vertical="center"/>
    </xf>
    <xf numFmtId="0" fontId="2" fillId="0" borderId="0"/>
    <xf numFmtId="0" fontId="34" fillId="0" borderId="0"/>
    <xf numFmtId="0" fontId="36" fillId="0" borderId="0"/>
    <xf numFmtId="9" fontId="2" fillId="0" borderId="0" applyFont="0" applyFill="0" applyBorder="0" applyAlignment="0" applyProtection="0"/>
    <xf numFmtId="0" fontId="34" fillId="0" borderId="0"/>
    <xf numFmtId="9" fontId="2" fillId="0" borderId="0" applyFont="0" applyFill="0" applyBorder="0" applyAlignment="0" applyProtection="0"/>
    <xf numFmtId="0" fontId="42" fillId="0" borderId="0"/>
    <xf numFmtId="0" fontId="2" fillId="0" borderId="0">
      <alignment vertical="center"/>
    </xf>
    <xf numFmtId="0" fontId="2" fillId="0" borderId="0"/>
    <xf numFmtId="0" fontId="2" fillId="0" borderId="0">
      <alignment vertical="center"/>
    </xf>
    <xf numFmtId="0" fontId="43" fillId="0" borderId="0">
      <alignment vertical="center"/>
    </xf>
    <xf numFmtId="0" fontId="2" fillId="0" borderId="0"/>
    <xf numFmtId="0" fontId="2" fillId="0" borderId="0"/>
    <xf numFmtId="38" fontId="24" fillId="0" borderId="0" applyFont="0" applyFill="0" applyBorder="0" applyAlignment="0" applyProtection="0">
      <alignment vertical="center"/>
    </xf>
    <xf numFmtId="0" fontId="2" fillId="0" borderId="0">
      <alignment vertical="center"/>
    </xf>
    <xf numFmtId="0" fontId="2" fillId="0" borderId="0"/>
    <xf numFmtId="0" fontId="23" fillId="0" borderId="0"/>
    <xf numFmtId="223" fontId="56" fillId="0" borderId="0" applyBorder="0"/>
    <xf numFmtId="0" fontId="59" fillId="0" borderId="0"/>
    <xf numFmtId="0" fontId="60" fillId="0" borderId="0"/>
    <xf numFmtId="0" fontId="61" fillId="0" borderId="0" applyNumberFormat="0" applyFill="0" applyBorder="0" applyAlignment="0" applyProtection="0">
      <alignment vertical="center"/>
    </xf>
  </cellStyleXfs>
  <cellXfs count="2776">
    <xf numFmtId="0" fontId="0" fillId="0" borderId="0" xfId="0">
      <alignment vertical="center"/>
    </xf>
    <xf numFmtId="0" fontId="6" fillId="0" borderId="0" xfId="2" applyFont="1" applyAlignment="1">
      <alignment vertical="center"/>
    </xf>
    <xf numFmtId="49" fontId="7" fillId="0" borderId="0" xfId="2" applyNumberFormat="1" applyFont="1" applyAlignment="1">
      <alignment horizontal="right" vertical="center"/>
    </xf>
    <xf numFmtId="0" fontId="7" fillId="0" borderId="0" xfId="2" applyFont="1" applyAlignment="1">
      <alignment vertical="center"/>
    </xf>
    <xf numFmtId="0" fontId="7" fillId="0" borderId="0" xfId="2" applyFont="1" applyAlignment="1">
      <alignment horizontal="left" vertical="center"/>
    </xf>
    <xf numFmtId="0" fontId="10" fillId="0" borderId="0" xfId="2" applyFont="1" applyAlignment="1">
      <alignment horizontal="left" vertical="center"/>
    </xf>
    <xf numFmtId="0" fontId="7" fillId="0" borderId="0" xfId="2" applyFont="1" applyAlignment="1">
      <alignment horizontal="right" vertical="center"/>
    </xf>
    <xf numFmtId="0" fontId="11" fillId="0" borderId="0" xfId="2" applyFont="1" applyAlignment="1">
      <alignment horizontal="left" vertical="center"/>
    </xf>
    <xf numFmtId="0" fontId="6" fillId="0" borderId="0" xfId="2" applyFont="1" applyAlignment="1">
      <alignment horizontal="right" vertical="center"/>
    </xf>
    <xf numFmtId="0" fontId="6" fillId="0" borderId="0" xfId="2" applyFont="1" applyAlignment="1">
      <alignment vertical="center" wrapText="1"/>
    </xf>
    <xf numFmtId="49" fontId="7" fillId="0" borderId="0" xfId="2" applyNumberFormat="1" applyFont="1" applyAlignment="1">
      <alignment vertical="center"/>
    </xf>
    <xf numFmtId="0" fontId="13" fillId="0" borderId="0" xfId="3" applyFont="1" applyAlignment="1" applyProtection="1">
      <alignment vertical="center"/>
    </xf>
    <xf numFmtId="0" fontId="14" fillId="0" borderId="0" xfId="2" applyFont="1" applyAlignment="1">
      <alignment vertical="center"/>
    </xf>
    <xf numFmtId="0" fontId="15" fillId="0" borderId="7" xfId="2" applyFont="1" applyBorder="1" applyAlignment="1">
      <alignment horizontal="center" vertical="center"/>
    </xf>
    <xf numFmtId="0" fontId="15" fillId="0" borderId="0" xfId="2" applyFont="1" applyAlignment="1">
      <alignment horizontal="center" vertical="center"/>
    </xf>
    <xf numFmtId="0" fontId="16" fillId="0" borderId="8" xfId="2" applyFont="1" applyBorder="1" applyAlignment="1">
      <alignment horizontal="center" vertical="center"/>
    </xf>
    <xf numFmtId="0" fontId="6" fillId="0" borderId="0" xfId="2" applyFont="1" applyAlignment="1">
      <alignment horizontal="center" vertical="center"/>
    </xf>
    <xf numFmtId="0" fontId="6" fillId="0" borderId="0" xfId="2" applyFont="1" applyAlignment="1">
      <alignment vertical="center"/>
    </xf>
    <xf numFmtId="0" fontId="14" fillId="0" borderId="0" xfId="2" applyFont="1"/>
    <xf numFmtId="0" fontId="18" fillId="0" borderId="0" xfId="2" applyFont="1"/>
    <xf numFmtId="0" fontId="18" fillId="0" borderId="4" xfId="2" applyFont="1" applyBorder="1" applyAlignment="1">
      <alignment vertical="center"/>
    </xf>
    <xf numFmtId="0" fontId="18" fillId="0" borderId="5" xfId="2" applyFont="1" applyBorder="1" applyAlignment="1">
      <alignment vertical="center"/>
    </xf>
    <xf numFmtId="0" fontId="18" fillId="0" borderId="6" xfId="2" applyFont="1" applyBorder="1" applyAlignment="1">
      <alignment vertical="center"/>
    </xf>
    <xf numFmtId="0" fontId="18" fillId="0" borderId="0" xfId="2" applyFont="1" applyAlignment="1">
      <alignment vertical="center"/>
    </xf>
    <xf numFmtId="0" fontId="14" fillId="0" borderId="0" xfId="4" applyFont="1" applyAlignment="1">
      <alignment vertical="center"/>
    </xf>
    <xf numFmtId="0" fontId="28" fillId="0" borderId="0" xfId="4" applyFont="1" applyAlignment="1">
      <alignment vertical="center"/>
    </xf>
    <xf numFmtId="49" fontId="14" fillId="0" borderId="0" xfId="4" applyNumberFormat="1" applyFont="1" applyAlignment="1">
      <alignment vertical="center"/>
    </xf>
    <xf numFmtId="49" fontId="29" fillId="0" borderId="0" xfId="4" applyNumberFormat="1" applyFont="1" applyAlignment="1">
      <alignment horizontal="right" vertical="center"/>
    </xf>
    <xf numFmtId="0" fontId="29" fillId="0" borderId="0" xfId="4" applyFont="1" applyAlignment="1">
      <alignment horizontal="right" vertical="center"/>
    </xf>
    <xf numFmtId="0" fontId="14" fillId="0" borderId="7" xfId="4" applyFont="1" applyBorder="1" applyAlignment="1">
      <alignment shrinkToFit="1"/>
    </xf>
    <xf numFmtId="0" fontId="14" fillId="0" borderId="7" xfId="4" applyFont="1" applyBorder="1"/>
    <xf numFmtId="0" fontId="6" fillId="0" borderId="5" xfId="2" applyFont="1" applyBorder="1" applyAlignment="1">
      <alignment horizontal="right" vertical="center"/>
    </xf>
    <xf numFmtId="0" fontId="6" fillId="0" borderId="8" xfId="2" applyFont="1" applyBorder="1" applyAlignment="1">
      <alignment vertical="center"/>
    </xf>
    <xf numFmtId="0" fontId="6" fillId="0" borderId="0" xfId="2" applyFont="1" applyAlignment="1">
      <alignment horizontal="distributed" vertical="center"/>
    </xf>
    <xf numFmtId="38" fontId="6" fillId="0" borderId="0" xfId="5" applyFont="1" applyBorder="1" applyAlignment="1">
      <alignment horizontal="right" vertical="center"/>
    </xf>
    <xf numFmtId="0" fontId="6" fillId="0" borderId="5" xfId="2" applyFont="1" applyBorder="1" applyAlignment="1">
      <alignment vertical="center"/>
    </xf>
    <xf numFmtId="0" fontId="6" fillId="0" borderId="6" xfId="2" applyFont="1" applyBorder="1" applyAlignment="1">
      <alignment vertical="center"/>
    </xf>
    <xf numFmtId="49" fontId="6" fillId="0" borderId="0" xfId="2" applyNumberFormat="1" applyFont="1" applyAlignment="1">
      <alignment horizontal="center" vertical="center" wrapText="1"/>
    </xf>
    <xf numFmtId="0" fontId="6" fillId="0" borderId="8" xfId="2" applyFont="1" applyBorder="1" applyAlignment="1">
      <alignment horizontal="center" vertical="center"/>
    </xf>
    <xf numFmtId="49" fontId="6" fillId="0" borderId="0" xfId="2" applyNumberFormat="1" applyFont="1" applyAlignment="1">
      <alignment horizontal="center" vertical="center"/>
    </xf>
    <xf numFmtId="0" fontId="6" fillId="0" borderId="4" xfId="2" applyFont="1" applyBorder="1" applyAlignment="1">
      <alignment vertical="center"/>
    </xf>
    <xf numFmtId="0" fontId="3" fillId="0" borderId="0" xfId="2" applyFont="1" applyAlignment="1">
      <alignment vertical="center"/>
    </xf>
    <xf numFmtId="0" fontId="38" fillId="0" borderId="0" xfId="2" applyFont="1" applyAlignment="1">
      <alignment vertical="center"/>
    </xf>
    <xf numFmtId="0" fontId="6" fillId="0" borderId="5" xfId="2" applyFont="1" applyBorder="1" applyAlignment="1">
      <alignment horizontal="center" vertical="center"/>
    </xf>
    <xf numFmtId="0" fontId="6" fillId="0" borderId="5" xfId="5" applyNumberFormat="1" applyFont="1" applyFill="1" applyBorder="1" applyAlignment="1">
      <alignment vertical="center"/>
    </xf>
    <xf numFmtId="0" fontId="6" fillId="0" borderId="2" xfId="2" applyFont="1" applyBorder="1" applyAlignment="1">
      <alignment vertical="center"/>
    </xf>
    <xf numFmtId="0" fontId="6" fillId="0" borderId="2" xfId="2" applyFont="1" applyBorder="1" applyAlignment="1">
      <alignment horizontal="center" vertical="center"/>
    </xf>
    <xf numFmtId="0" fontId="6" fillId="0" borderId="5" xfId="5" applyNumberFormat="1" applyFont="1" applyFill="1" applyBorder="1" applyAlignment="1">
      <alignment horizontal="right" vertical="center"/>
    </xf>
    <xf numFmtId="58" fontId="6" fillId="0" borderId="5" xfId="2" applyNumberFormat="1" applyFont="1" applyBorder="1" applyAlignment="1">
      <alignment vertical="center"/>
    </xf>
    <xf numFmtId="58" fontId="6" fillId="0" borderId="5" xfId="2" applyNumberFormat="1" applyFont="1" applyBorder="1" applyAlignment="1">
      <alignment horizontal="right" vertical="center"/>
    </xf>
    <xf numFmtId="0" fontId="39" fillId="0" borderId="0" xfId="2" applyFont="1" applyAlignment="1">
      <alignment horizontal="center" vertical="center" textRotation="255" shrinkToFit="1"/>
    </xf>
    <xf numFmtId="0" fontId="39" fillId="4" borderId="14" xfId="2" applyFont="1" applyFill="1" applyBorder="1" applyAlignment="1">
      <alignment horizontal="center" vertical="center" textRotation="255" shrinkToFit="1"/>
    </xf>
    <xf numFmtId="0" fontId="39" fillId="4" borderId="15" xfId="2" applyFont="1" applyFill="1" applyBorder="1" applyAlignment="1">
      <alignment horizontal="center" vertical="center" textRotation="255" shrinkToFit="1"/>
    </xf>
    <xf numFmtId="0" fontId="39" fillId="4" borderId="15" xfId="2" applyFont="1" applyFill="1" applyBorder="1" applyAlignment="1">
      <alignment horizontal="center" vertical="center"/>
    </xf>
    <xf numFmtId="0" fontId="39" fillId="4" borderId="12" xfId="2" applyFont="1" applyFill="1" applyBorder="1" applyAlignment="1">
      <alignment horizontal="center" vertical="center" textRotation="255" shrinkToFit="1"/>
    </xf>
    <xf numFmtId="58" fontId="39" fillId="0" borderId="0" xfId="2" applyNumberFormat="1" applyFont="1" applyAlignment="1">
      <alignment horizontal="center" vertical="center" shrinkToFit="1"/>
    </xf>
    <xf numFmtId="0" fontId="39" fillId="4" borderId="14" xfId="2" applyFont="1" applyFill="1" applyBorder="1" applyAlignment="1">
      <alignment horizontal="center" vertical="center"/>
    </xf>
    <xf numFmtId="0" fontId="39" fillId="4" borderId="12" xfId="2" applyFont="1" applyFill="1" applyBorder="1" applyAlignment="1">
      <alignment horizontal="center" vertical="center"/>
    </xf>
    <xf numFmtId="0" fontId="47" fillId="0" borderId="0" xfId="2" applyFont="1" applyAlignment="1">
      <alignment horizontal="center" vertical="center"/>
    </xf>
    <xf numFmtId="0" fontId="39" fillId="0" borderId="5" xfId="2" applyFont="1" applyBorder="1" applyAlignment="1">
      <alignment vertical="center"/>
    </xf>
    <xf numFmtId="0" fontId="6" fillId="0" borderId="3" xfId="2" applyFont="1" applyBorder="1" applyAlignment="1">
      <alignment vertical="center"/>
    </xf>
    <xf numFmtId="0" fontId="9" fillId="0" borderId="8" xfId="2" applyFont="1" applyBorder="1" applyAlignment="1">
      <alignment vertical="center"/>
    </xf>
    <xf numFmtId="38" fontId="9" fillId="0" borderId="0" xfId="5" applyFont="1" applyFill="1" applyAlignment="1">
      <alignment vertical="center"/>
    </xf>
    <xf numFmtId="38" fontId="6" fillId="0" borderId="0" xfId="5" applyFont="1" applyFill="1" applyAlignment="1">
      <alignment vertical="center"/>
    </xf>
    <xf numFmtId="38" fontId="6" fillId="0" borderId="5" xfId="5" applyFont="1" applyFill="1" applyBorder="1" applyAlignment="1">
      <alignment vertical="center"/>
    </xf>
    <xf numFmtId="0" fontId="45" fillId="0" borderId="0" xfId="2" applyFont="1" applyAlignment="1">
      <alignment vertical="center"/>
    </xf>
    <xf numFmtId="0" fontId="39" fillId="0" borderId="3" xfId="2" applyFont="1" applyBorder="1" applyAlignment="1">
      <alignment vertical="center"/>
    </xf>
    <xf numFmtId="0" fontId="39" fillId="0" borderId="2" xfId="2" applyFont="1" applyBorder="1" applyAlignment="1">
      <alignment vertical="center" wrapText="1"/>
    </xf>
    <xf numFmtId="0" fontId="39" fillId="0" borderId="2" xfId="2" applyFont="1" applyBorder="1" applyAlignment="1">
      <alignment vertical="center"/>
    </xf>
    <xf numFmtId="0" fontId="6" fillId="0" borderId="0" xfId="2" applyFont="1"/>
    <xf numFmtId="0" fontId="47" fillId="0" borderId="0" xfId="2" applyFont="1" applyAlignment="1">
      <alignment horizontal="center"/>
    </xf>
    <xf numFmtId="0" fontId="48" fillId="0" borderId="0" xfId="2" applyFont="1" applyAlignment="1">
      <alignment horizontal="right" vertical="top"/>
    </xf>
    <xf numFmtId="0" fontId="39" fillId="0" borderId="0" xfId="2" applyFont="1"/>
    <xf numFmtId="0" fontId="39" fillId="0" borderId="8" xfId="2" applyFont="1" applyBorder="1"/>
    <xf numFmtId="38" fontId="6" fillId="0" borderId="0" xfId="5" applyFont="1" applyFill="1" applyBorder="1" applyAlignment="1">
      <alignment horizontal="right" vertical="center"/>
    </xf>
    <xf numFmtId="0" fontId="6" fillId="0" borderId="5" xfId="2" applyFont="1" applyBorder="1"/>
    <xf numFmtId="0" fontId="6" fillId="0" borderId="6" xfId="2" applyFont="1" applyBorder="1"/>
    <xf numFmtId="0" fontId="6" fillId="0" borderId="0" xfId="2" applyFont="1" applyAlignment="1">
      <alignment horizontal="right"/>
    </xf>
    <xf numFmtId="0" fontId="39" fillId="0" borderId="0" xfId="2" applyFont="1" applyAlignment="1">
      <alignment horizontal="right"/>
    </xf>
    <xf numFmtId="0" fontId="6" fillId="0" borderId="0" xfId="2" applyFont="1" applyAlignment="1">
      <alignment horizontal="center" vertical="center" shrinkToFit="1"/>
    </xf>
    <xf numFmtId="0" fontId="6" fillId="0" borderId="0" xfId="22" applyFont="1"/>
    <xf numFmtId="0" fontId="6" fillId="0" borderId="6" xfId="2" applyFont="1" applyBorder="1" applyAlignment="1">
      <alignment horizontal="center"/>
    </xf>
    <xf numFmtId="0" fontId="6" fillId="0" borderId="5" xfId="2" applyFont="1" applyBorder="1" applyAlignment="1">
      <alignment horizontal="center"/>
    </xf>
    <xf numFmtId="0" fontId="39" fillId="0" borderId="8" xfId="2" applyFont="1" applyBorder="1" applyAlignment="1">
      <alignment vertical="center"/>
    </xf>
    <xf numFmtId="0" fontId="39" fillId="0" borderId="0" xfId="2" applyFont="1" applyAlignment="1">
      <alignment horizontal="left" vertical="center" wrapText="1"/>
    </xf>
    <xf numFmtId="0" fontId="47" fillId="0" borderId="0" xfId="2" applyFont="1" applyAlignment="1">
      <alignment horizontal="left" vertical="center"/>
    </xf>
    <xf numFmtId="0" fontId="39" fillId="0" borderId="0" xfId="2" applyFont="1" applyAlignment="1">
      <alignment vertical="center" wrapText="1"/>
    </xf>
    <xf numFmtId="0" fontId="45" fillId="0" borderId="0" xfId="2" applyFont="1" applyAlignment="1">
      <alignment vertical="center" wrapText="1"/>
    </xf>
    <xf numFmtId="0" fontId="6" fillId="0" borderId="1" xfId="2" applyFont="1" applyBorder="1" applyAlignment="1">
      <alignment horizontal="distributed" vertical="center"/>
    </xf>
    <xf numFmtId="0" fontId="6" fillId="0" borderId="2" xfId="2" applyFont="1" applyBorder="1" applyAlignment="1">
      <alignment horizontal="distributed" vertical="center"/>
    </xf>
    <xf numFmtId="0" fontId="36" fillId="0" borderId="2" xfId="2" applyFont="1" applyBorder="1" applyAlignment="1">
      <alignment horizontal="distributed" vertical="center"/>
    </xf>
    <xf numFmtId="0" fontId="36" fillId="0" borderId="1" xfId="2" applyFont="1" applyBorder="1" applyAlignment="1">
      <alignment horizontal="right" vertical="center"/>
    </xf>
    <xf numFmtId="0" fontId="36" fillId="0" borderId="0" xfId="2" applyFont="1" applyAlignment="1">
      <alignment horizontal="right" vertical="center"/>
    </xf>
    <xf numFmtId="0" fontId="36" fillId="0" borderId="8" xfId="2" applyFont="1" applyBorder="1" applyAlignment="1">
      <alignment horizontal="right" vertical="center"/>
    </xf>
    <xf numFmtId="38" fontId="6" fillId="0" borderId="7" xfId="5" applyFont="1" applyFill="1" applyBorder="1" applyAlignment="1">
      <alignment horizontal="distributed" vertical="center"/>
    </xf>
    <xf numFmtId="38" fontId="6" fillId="0" borderId="0" xfId="5" applyFont="1" applyFill="1" applyBorder="1" applyAlignment="1">
      <alignment horizontal="distributed" vertical="center"/>
    </xf>
    <xf numFmtId="183" fontId="6" fillId="0" borderId="7" xfId="2" applyNumberFormat="1" applyFont="1" applyBorder="1" applyAlignment="1">
      <alignment horizontal="distributed" vertical="center"/>
    </xf>
    <xf numFmtId="183" fontId="6" fillId="0" borderId="7" xfId="5" applyNumberFormat="1" applyFont="1" applyFill="1" applyBorder="1" applyAlignment="1">
      <alignment horizontal="distributed" vertical="center"/>
    </xf>
    <xf numFmtId="183" fontId="6" fillId="0" borderId="0" xfId="5" applyNumberFormat="1" applyFont="1" applyFill="1" applyBorder="1" applyAlignment="1">
      <alignment horizontal="distributed" vertical="center"/>
    </xf>
    <xf numFmtId="0" fontId="6" fillId="0" borderId="5" xfId="2" applyFont="1" applyBorder="1" applyAlignment="1">
      <alignment horizontal="distributed" vertical="center"/>
    </xf>
    <xf numFmtId="0" fontId="6" fillId="0" borderId="4" xfId="2" applyFont="1" applyBorder="1" applyAlignment="1">
      <alignment horizontal="center" vertical="center"/>
    </xf>
    <xf numFmtId="0" fontId="39" fillId="0" borderId="1" xfId="2" applyFont="1" applyBorder="1" applyAlignment="1">
      <alignment vertical="center"/>
    </xf>
    <xf numFmtId="197" fontId="39" fillId="0" borderId="2" xfId="2" applyNumberFormat="1" applyFont="1" applyBorder="1" applyAlignment="1">
      <alignment horizontal="distributed" vertical="center"/>
    </xf>
    <xf numFmtId="197" fontId="39" fillId="0" borderId="2" xfId="2" applyNumberFormat="1" applyFont="1" applyBorder="1" applyAlignment="1">
      <alignment horizontal="center" vertical="center"/>
    </xf>
    <xf numFmtId="191" fontId="39" fillId="0" borderId="0" xfId="2" quotePrefix="1" applyNumberFormat="1" applyFont="1" applyAlignment="1">
      <alignment horizontal="right" vertical="center"/>
    </xf>
    <xf numFmtId="49" fontId="45" fillId="0" borderId="5" xfId="2" applyNumberFormat="1" applyFont="1" applyBorder="1" applyAlignment="1">
      <alignment vertical="center"/>
    </xf>
    <xf numFmtId="49" fontId="45" fillId="0" borderId="6" xfId="2" applyNumberFormat="1" applyFont="1" applyBorder="1" applyAlignment="1">
      <alignment vertical="center"/>
    </xf>
    <xf numFmtId="49" fontId="45" fillId="0" borderId="0" xfId="2" applyNumberFormat="1" applyFont="1" applyAlignment="1">
      <alignment vertical="center"/>
    </xf>
    <xf numFmtId="49" fontId="39" fillId="0" borderId="0" xfId="2" applyNumberFormat="1" applyFont="1" applyAlignment="1">
      <alignment vertical="center"/>
    </xf>
    <xf numFmtId="209" fontId="6" fillId="0" borderId="0" xfId="2" applyNumberFormat="1" applyFont="1" applyAlignment="1">
      <alignment vertical="center"/>
    </xf>
    <xf numFmtId="0" fontId="6" fillId="0" borderId="0" xfId="2" applyFont="1" applyAlignment="1">
      <alignment vertical="center" shrinkToFit="1"/>
    </xf>
    <xf numFmtId="0" fontId="6" fillId="0" borderId="0" xfId="2" applyFont="1" applyAlignment="1">
      <alignment horizontal="right" vertical="center" shrinkToFit="1"/>
    </xf>
    <xf numFmtId="0" fontId="6" fillId="0" borderId="15" xfId="2" applyFont="1" applyBorder="1" applyAlignment="1">
      <alignment vertical="center"/>
    </xf>
    <xf numFmtId="182" fontId="6" fillId="3" borderId="15" xfId="5" applyNumberFormat="1" applyFont="1" applyFill="1" applyBorder="1" applyAlignment="1">
      <alignment vertical="center"/>
    </xf>
    <xf numFmtId="38" fontId="6" fillId="0" borderId="0" xfId="2" applyNumberFormat="1" applyFont="1" applyAlignment="1">
      <alignment vertical="center"/>
    </xf>
    <xf numFmtId="38" fontId="6" fillId="0" borderId="0" xfId="5" applyFont="1" applyBorder="1" applyAlignment="1">
      <alignment vertical="center"/>
    </xf>
    <xf numFmtId="0" fontId="6" fillId="0" borderId="12" xfId="2" applyFont="1" applyBorder="1" applyAlignment="1">
      <alignment vertical="center"/>
    </xf>
    <xf numFmtId="0" fontId="6" fillId="0" borderId="8" xfId="2" applyFont="1" applyBorder="1" applyAlignment="1">
      <alignment horizontal="left" vertical="center"/>
    </xf>
    <xf numFmtId="0" fontId="9" fillId="0" borderId="0" xfId="2" applyFont="1" applyAlignment="1">
      <alignment horizontal="distributed" vertical="center"/>
    </xf>
    <xf numFmtId="38" fontId="6" fillId="0" borderId="0" xfId="5" applyFont="1" applyFill="1" applyBorder="1" applyAlignment="1">
      <alignment horizontal="right" vertical="center" wrapText="1"/>
    </xf>
    <xf numFmtId="49" fontId="6" fillId="0" borderId="0" xfId="5" applyNumberFormat="1" applyFont="1" applyFill="1" applyBorder="1" applyAlignment="1">
      <alignment horizontal="right" vertical="center"/>
    </xf>
    <xf numFmtId="0" fontId="6" fillId="0" borderId="0" xfId="2" applyFont="1" applyAlignment="1">
      <alignment horizontal="center" vertical="center" wrapText="1"/>
    </xf>
    <xf numFmtId="49" fontId="6" fillId="0" borderId="5" xfId="2" applyNumberFormat="1" applyFont="1" applyBorder="1" applyAlignment="1">
      <alignment horizontal="right" vertical="center"/>
    </xf>
    <xf numFmtId="38" fontId="6" fillId="0" borderId="0" xfId="5" applyFont="1" applyFill="1" applyAlignment="1">
      <alignment vertical="center" wrapText="1"/>
    </xf>
    <xf numFmtId="181" fontId="6" fillId="0" borderId="0" xfId="5" applyNumberFormat="1" applyFont="1" applyFill="1" applyBorder="1" applyAlignment="1">
      <alignment horizontal="right" vertical="center"/>
    </xf>
    <xf numFmtId="182" fontId="6" fillId="0" borderId="0" xfId="2" applyNumberFormat="1" applyFont="1" applyAlignment="1">
      <alignment vertical="center"/>
    </xf>
    <xf numFmtId="38" fontId="6" fillId="0" borderId="2" xfId="5" applyFont="1" applyFill="1" applyBorder="1" applyAlignment="1">
      <alignment vertical="center" wrapText="1"/>
    </xf>
    <xf numFmtId="38" fontId="6" fillId="0" borderId="2" xfId="5" applyFont="1" applyFill="1" applyBorder="1" applyAlignment="1">
      <alignment horizontal="right" vertical="center"/>
    </xf>
    <xf numFmtId="38" fontId="6" fillId="0" borderId="2" xfId="5" applyFont="1" applyFill="1" applyBorder="1" applyAlignment="1">
      <alignment vertical="center"/>
    </xf>
    <xf numFmtId="3" fontId="6" fillId="0" borderId="0" xfId="2" applyNumberFormat="1" applyFont="1" applyAlignment="1">
      <alignment horizontal="right" vertical="center"/>
    </xf>
    <xf numFmtId="0" fontId="6" fillId="0" borderId="7" xfId="2" applyFont="1" applyBorder="1" applyAlignment="1">
      <alignment horizontal="right" vertical="center" wrapText="1"/>
    </xf>
    <xf numFmtId="3" fontId="6" fillId="0" borderId="0" xfId="2" applyNumberFormat="1" applyFont="1" applyAlignment="1">
      <alignment vertical="center"/>
    </xf>
    <xf numFmtId="49" fontId="6" fillId="0" borderId="8" xfId="2" applyNumberFormat="1" applyFont="1" applyBorder="1" applyAlignment="1">
      <alignment horizontal="right" vertical="center"/>
    </xf>
    <xf numFmtId="49" fontId="6" fillId="0" borderId="0" xfId="2" applyNumberFormat="1" applyFont="1" applyAlignment="1">
      <alignment vertical="center"/>
    </xf>
    <xf numFmtId="3" fontId="6" fillId="0" borderId="4" xfId="2" applyNumberFormat="1" applyFont="1" applyBorder="1" applyAlignment="1">
      <alignment horizontal="right" vertical="center"/>
    </xf>
    <xf numFmtId="3" fontId="6" fillId="0" borderId="5" xfId="2" applyNumberFormat="1" applyFont="1" applyBorder="1" applyAlignment="1">
      <alignment horizontal="right" vertical="center"/>
    </xf>
    <xf numFmtId="3" fontId="6" fillId="0" borderId="6" xfId="2" applyNumberFormat="1" applyFont="1" applyBorder="1" applyAlignment="1">
      <alignment horizontal="right" vertical="center"/>
    </xf>
    <xf numFmtId="3" fontId="6" fillId="0" borderId="5" xfId="2" applyNumberFormat="1" applyFont="1" applyBorder="1" applyAlignment="1">
      <alignment vertical="center"/>
    </xf>
    <xf numFmtId="3" fontId="6" fillId="0" borderId="0" xfId="2" applyNumberFormat="1" applyFont="1" applyAlignment="1">
      <alignment horizontal="center" vertical="center"/>
    </xf>
    <xf numFmtId="38" fontId="6" fillId="0" borderId="5" xfId="5" applyFont="1" applyFill="1" applyBorder="1" applyAlignment="1">
      <alignment horizontal="right" vertical="center"/>
    </xf>
    <xf numFmtId="49" fontId="6" fillId="0" borderId="8" xfId="2" applyNumberFormat="1" applyFont="1" applyBorder="1" applyAlignment="1">
      <alignment horizontal="left" vertical="center"/>
    </xf>
    <xf numFmtId="49" fontId="6" fillId="0" borderId="5" xfId="2" applyNumberFormat="1" applyFont="1" applyBorder="1" applyAlignment="1">
      <alignment horizontal="left" vertical="center"/>
    </xf>
    <xf numFmtId="0" fontId="6" fillId="0" borderId="41" xfId="2" applyFont="1" applyBorder="1" applyAlignment="1">
      <alignment vertical="center"/>
    </xf>
    <xf numFmtId="0" fontId="6" fillId="0" borderId="42" xfId="2" applyFont="1" applyBorder="1" applyAlignment="1">
      <alignment vertical="center"/>
    </xf>
    <xf numFmtId="0" fontId="6" fillId="0" borderId="43" xfId="2" applyFont="1" applyBorder="1" applyAlignment="1">
      <alignment vertical="center"/>
    </xf>
    <xf numFmtId="0" fontId="39" fillId="0" borderId="43" xfId="2" applyFont="1" applyBorder="1" applyAlignment="1">
      <alignment vertical="center"/>
    </xf>
    <xf numFmtId="0" fontId="6" fillId="0" borderId="44" xfId="2" applyFont="1" applyBorder="1" applyAlignment="1">
      <alignment horizontal="center" vertical="center"/>
    </xf>
    <xf numFmtId="0" fontId="6" fillId="0" borderId="45" xfId="2" applyFont="1" applyBorder="1" applyAlignment="1">
      <alignment horizontal="center" vertical="center"/>
    </xf>
    <xf numFmtId="0" fontId="6" fillId="0" borderId="41" xfId="2" applyFont="1" applyBorder="1" applyAlignment="1">
      <alignment horizontal="center" vertical="center"/>
    </xf>
    <xf numFmtId="0" fontId="39" fillId="0" borderId="42" xfId="2" applyFont="1" applyBorder="1" applyAlignment="1">
      <alignment horizontal="distributed" vertical="center"/>
    </xf>
    <xf numFmtId="183" fontId="52" fillId="0" borderId="42" xfId="2" applyNumberFormat="1" applyFont="1" applyBorder="1" applyAlignment="1">
      <alignment horizontal="right" vertical="center"/>
    </xf>
    <xf numFmtId="183" fontId="52" fillId="0" borderId="43" xfId="2" applyNumberFormat="1" applyFont="1" applyBorder="1" applyAlignment="1">
      <alignment horizontal="right" vertical="center"/>
    </xf>
    <xf numFmtId="40" fontId="6" fillId="0" borderId="0" xfId="5" applyNumberFormat="1" applyFont="1" applyBorder="1" applyAlignment="1">
      <alignment horizontal="right" vertical="center"/>
    </xf>
    <xf numFmtId="0" fontId="6" fillId="0" borderId="41" xfId="2" applyFont="1" applyBorder="1" applyAlignment="1">
      <alignment horizontal="distributed" vertical="center"/>
    </xf>
    <xf numFmtId="38" fontId="6" fillId="0" borderId="43" xfId="5" applyFont="1" applyBorder="1" applyAlignment="1">
      <alignment vertical="center"/>
    </xf>
    <xf numFmtId="0" fontId="6" fillId="0" borderId="7" xfId="2" applyFont="1" applyBorder="1" applyAlignment="1">
      <alignment horizontal="center" vertical="center"/>
    </xf>
    <xf numFmtId="183" fontId="52" fillId="0" borderId="0" xfId="2" applyNumberFormat="1" applyFont="1" applyAlignment="1">
      <alignment horizontal="right" vertical="center"/>
    </xf>
    <xf numFmtId="4" fontId="6" fillId="0" borderId="0" xfId="2" applyNumberFormat="1" applyFont="1" applyAlignment="1">
      <alignment horizontal="right" vertical="center"/>
    </xf>
    <xf numFmtId="0" fontId="6" fillId="0" borderId="42" xfId="2" applyFont="1" applyBorder="1" applyAlignment="1">
      <alignment horizontal="distributed" vertical="center"/>
    </xf>
    <xf numFmtId="4" fontId="9" fillId="0" borderId="0" xfId="2" applyNumberFormat="1" applyFont="1" applyAlignment="1">
      <alignment horizontal="right" vertical="center"/>
    </xf>
    <xf numFmtId="0" fontId="9" fillId="0" borderId="41" xfId="2" applyFont="1" applyBorder="1" applyAlignment="1">
      <alignment horizontal="distributed" vertical="center"/>
    </xf>
    <xf numFmtId="38" fontId="9" fillId="0" borderId="43" xfId="5" applyFont="1" applyBorder="1" applyAlignment="1">
      <alignment vertical="center"/>
    </xf>
    <xf numFmtId="40" fontId="6" fillId="0" borderId="0" xfId="5" applyNumberFormat="1" applyFont="1" applyFill="1" applyBorder="1" applyAlignment="1">
      <alignment vertical="center"/>
    </xf>
    <xf numFmtId="0" fontId="6" fillId="0" borderId="46" xfId="2" applyFont="1" applyBorder="1" applyAlignment="1">
      <alignment horizontal="center" vertical="center"/>
    </xf>
    <xf numFmtId="0" fontId="6" fillId="0" borderId="47" xfId="2" applyFont="1" applyBorder="1" applyAlignment="1">
      <alignment horizontal="distributed" vertical="center"/>
    </xf>
    <xf numFmtId="183" fontId="52" fillId="0" borderId="48" xfId="2" applyNumberFormat="1" applyFont="1" applyBorder="1" applyAlignment="1">
      <alignment horizontal="right" vertical="center"/>
    </xf>
    <xf numFmtId="38" fontId="6" fillId="0" borderId="0" xfId="5" applyFont="1" applyAlignment="1">
      <alignment vertical="center"/>
    </xf>
    <xf numFmtId="40" fontId="6" fillId="0" borderId="0" xfId="5" applyNumberFormat="1" applyFont="1" applyBorder="1" applyAlignment="1">
      <alignment vertical="center"/>
    </xf>
    <xf numFmtId="0" fontId="6" fillId="0" borderId="46" xfId="2" applyFont="1" applyBorder="1" applyAlignment="1">
      <alignment horizontal="distributed" vertical="center"/>
    </xf>
    <xf numFmtId="38" fontId="6" fillId="0" borderId="48" xfId="5" applyFont="1" applyBorder="1" applyAlignment="1">
      <alignment vertical="center"/>
    </xf>
    <xf numFmtId="0" fontId="6" fillId="0" borderId="49" xfId="2" applyFont="1" applyBorder="1" applyAlignment="1">
      <alignment horizontal="center" vertical="center"/>
    </xf>
    <xf numFmtId="0" fontId="6" fillId="0" borderId="50" xfId="2" applyFont="1" applyBorder="1" applyAlignment="1">
      <alignment horizontal="center" vertical="center"/>
    </xf>
    <xf numFmtId="0" fontId="6" fillId="0" borderId="51" xfId="2" applyFont="1" applyBorder="1" applyAlignment="1">
      <alignment horizontal="center" vertical="center"/>
    </xf>
    <xf numFmtId="0" fontId="6" fillId="0" borderId="52" xfId="2" applyFont="1" applyBorder="1" applyAlignment="1">
      <alignment horizontal="center" vertical="center"/>
    </xf>
    <xf numFmtId="0" fontId="6" fillId="0" borderId="53" xfId="2" applyFont="1" applyBorder="1" applyAlignment="1">
      <alignment horizontal="distributed" vertical="center"/>
    </xf>
    <xf numFmtId="4" fontId="6" fillId="0" borderId="53" xfId="2" applyNumberFormat="1" applyFont="1" applyBorder="1" applyAlignment="1">
      <alignment horizontal="right" vertical="center"/>
    </xf>
    <xf numFmtId="4" fontId="6" fillId="0" borderId="54" xfId="2" applyNumberFormat="1" applyFont="1" applyBorder="1" applyAlignment="1">
      <alignment horizontal="right" vertical="center"/>
    </xf>
    <xf numFmtId="0" fontId="6" fillId="0" borderId="55" xfId="2" applyFont="1" applyBorder="1" applyAlignment="1">
      <alignment horizontal="center" vertical="center"/>
    </xf>
    <xf numFmtId="40" fontId="6" fillId="0" borderId="42" xfId="5" applyNumberFormat="1" applyFont="1" applyFill="1" applyBorder="1" applyAlignment="1">
      <alignment horizontal="right" vertical="center"/>
    </xf>
    <xf numFmtId="0" fontId="6" fillId="0" borderId="56" xfId="2" applyFont="1" applyBorder="1" applyAlignment="1">
      <alignment vertical="center"/>
    </xf>
    <xf numFmtId="0" fontId="9" fillId="0" borderId="55" xfId="2" applyFont="1" applyBorder="1" applyAlignment="1">
      <alignment horizontal="center" vertical="center"/>
    </xf>
    <xf numFmtId="0" fontId="9" fillId="0" borderId="42" xfId="2" applyFont="1" applyBorder="1" applyAlignment="1">
      <alignment horizontal="distributed" vertical="center"/>
    </xf>
    <xf numFmtId="4" fontId="9" fillId="0" borderId="42" xfId="2" applyNumberFormat="1" applyFont="1" applyBorder="1" applyAlignment="1">
      <alignment horizontal="right" vertical="center"/>
    </xf>
    <xf numFmtId="4" fontId="6" fillId="0" borderId="42" xfId="2" applyNumberFormat="1" applyFont="1" applyBorder="1" applyAlignment="1">
      <alignment horizontal="right" vertical="center"/>
    </xf>
    <xf numFmtId="0" fontId="6" fillId="0" borderId="42" xfId="2" applyFont="1" applyBorder="1" applyAlignment="1">
      <alignment horizontal="center" vertical="center" shrinkToFit="1"/>
    </xf>
    <xf numFmtId="0" fontId="6" fillId="0" borderId="57" xfId="2" applyFont="1" applyBorder="1" applyAlignment="1">
      <alignment horizontal="center" vertical="center"/>
    </xf>
    <xf numFmtId="0" fontId="6" fillId="0" borderId="58" xfId="2" applyFont="1" applyBorder="1" applyAlignment="1">
      <alignment horizontal="distributed" vertical="center"/>
    </xf>
    <xf numFmtId="4" fontId="6" fillId="0" borderId="58" xfId="2" applyNumberFormat="1" applyFont="1" applyBorder="1" applyAlignment="1">
      <alignment horizontal="right" vertical="center"/>
    </xf>
    <xf numFmtId="0" fontId="6" fillId="0" borderId="59" xfId="2" applyFont="1" applyBorder="1" applyAlignment="1">
      <alignment vertical="center"/>
    </xf>
    <xf numFmtId="0" fontId="54" fillId="0" borderId="0" xfId="2" applyFont="1" applyAlignment="1">
      <alignment vertical="center"/>
    </xf>
    <xf numFmtId="184" fontId="6" fillId="0" borderId="0" xfId="2" applyNumberFormat="1" applyFont="1" applyAlignment="1">
      <alignment horizontal="center" vertical="center"/>
    </xf>
    <xf numFmtId="40" fontId="6" fillId="0" borderId="5" xfId="5" applyNumberFormat="1" applyFont="1" applyFill="1" applyBorder="1" applyAlignment="1">
      <alignment vertical="center"/>
    </xf>
    <xf numFmtId="40" fontId="6" fillId="0" borderId="6" xfId="5" applyNumberFormat="1" applyFont="1" applyFill="1" applyBorder="1" applyAlignment="1">
      <alignment vertical="center"/>
    </xf>
    <xf numFmtId="184" fontId="6" fillId="0" borderId="5" xfId="2" applyNumberFormat="1" applyFont="1" applyBorder="1" applyAlignment="1">
      <alignment vertical="center"/>
    </xf>
    <xf numFmtId="0" fontId="6" fillId="0" borderId="64" xfId="2" applyFont="1" applyBorder="1" applyAlignment="1">
      <alignment horizontal="center" vertical="center"/>
    </xf>
    <xf numFmtId="0" fontId="6" fillId="0" borderId="62" xfId="2" applyFont="1" applyBorder="1" applyAlignment="1">
      <alignment horizontal="center" vertical="center"/>
    </xf>
    <xf numFmtId="40" fontId="6" fillId="0" borderId="0" xfId="2" applyNumberFormat="1" applyFont="1" applyAlignment="1">
      <alignment vertical="center"/>
    </xf>
    <xf numFmtId="40" fontId="9" fillId="0" borderId="0" xfId="5" applyNumberFormat="1" applyFont="1" applyFill="1" applyBorder="1" applyAlignment="1">
      <alignment vertical="center"/>
    </xf>
    <xf numFmtId="184" fontId="9" fillId="0" borderId="0" xfId="2" applyNumberFormat="1" applyFont="1" applyAlignment="1">
      <alignment vertical="center"/>
    </xf>
    <xf numFmtId="0" fontId="9" fillId="0" borderId="62" xfId="2" applyFont="1" applyBorder="1" applyAlignment="1">
      <alignment horizontal="center" vertical="center"/>
    </xf>
    <xf numFmtId="0" fontId="6" fillId="0" borderId="1" xfId="2" applyFont="1" applyBorder="1" applyAlignment="1">
      <alignment horizontal="center" vertical="center"/>
    </xf>
    <xf numFmtId="0" fontId="6" fillId="0" borderId="0" xfId="23" applyFont="1" applyAlignment="1">
      <alignment horizontal="distributed" vertical="center" shrinkToFit="1"/>
    </xf>
    <xf numFmtId="0" fontId="6" fillId="0" borderId="0" xfId="23" applyFont="1" applyAlignment="1">
      <alignment horizontal="right" vertical="center" shrinkToFit="1"/>
    </xf>
    <xf numFmtId="0" fontId="6" fillId="0" borderId="0" xfId="2" applyFont="1" applyAlignment="1">
      <alignment horizontal="distributed" vertical="center" shrinkToFit="1"/>
    </xf>
    <xf numFmtId="0" fontId="9" fillId="0" borderId="0" xfId="23" applyFont="1" applyAlignment="1">
      <alignment horizontal="distributed" vertical="center" shrinkToFit="1"/>
    </xf>
    <xf numFmtId="38" fontId="6" fillId="0" borderId="5" xfId="5" applyFont="1" applyBorder="1" applyAlignment="1">
      <alignment vertical="center"/>
    </xf>
    <xf numFmtId="40" fontId="6" fillId="0" borderId="6" xfId="5" applyNumberFormat="1" applyFont="1" applyBorder="1" applyAlignment="1">
      <alignment vertical="center"/>
    </xf>
    <xf numFmtId="182" fontId="6" fillId="0" borderId="5" xfId="2" applyNumberFormat="1" applyFont="1" applyBorder="1" applyAlignment="1">
      <alignment vertical="center"/>
    </xf>
    <xf numFmtId="0" fontId="6" fillId="0" borderId="5" xfId="23" applyFont="1" applyBorder="1" applyAlignment="1">
      <alignment horizontal="distributed" vertical="center"/>
    </xf>
    <xf numFmtId="38" fontId="6" fillId="0" borderId="5" xfId="5" applyFont="1" applyFill="1" applyBorder="1" applyAlignment="1">
      <alignment horizontal="centerContinuous" vertical="center"/>
    </xf>
    <xf numFmtId="40" fontId="9" fillId="0" borderId="5" xfId="5" applyNumberFormat="1" applyFont="1" applyFill="1" applyBorder="1" applyAlignment="1">
      <alignment vertical="center"/>
    </xf>
    <xf numFmtId="0" fontId="6" fillId="0" borderId="65" xfId="2" applyFont="1" applyBorder="1" applyAlignment="1">
      <alignment vertical="center"/>
    </xf>
    <xf numFmtId="223" fontId="6" fillId="0" borderId="0" xfId="24" applyFont="1" applyBorder="1" applyAlignment="1">
      <alignment horizontal="distributed" vertical="center"/>
    </xf>
    <xf numFmtId="223" fontId="9" fillId="0" borderId="0" xfId="24" applyFont="1" applyBorder="1" applyAlignment="1">
      <alignment horizontal="distributed" vertical="center"/>
    </xf>
    <xf numFmtId="38" fontId="9" fillId="0" borderId="0" xfId="5" applyFont="1" applyBorder="1" applyAlignment="1">
      <alignment horizontal="right" vertical="center"/>
    </xf>
    <xf numFmtId="0" fontId="6" fillId="0" borderId="0" xfId="23" applyFont="1" applyAlignment="1">
      <alignment horizontal="distributed" vertical="center"/>
    </xf>
    <xf numFmtId="0" fontId="6" fillId="0" borderId="0" xfId="2" applyFont="1" applyAlignment="1">
      <alignment horizontal="justify" vertical="center"/>
    </xf>
    <xf numFmtId="40" fontId="6" fillId="0" borderId="8" xfId="5" applyNumberFormat="1" applyFont="1" applyBorder="1" applyAlignment="1">
      <alignment vertical="center"/>
    </xf>
    <xf numFmtId="40" fontId="9" fillId="0" borderId="0" xfId="5" applyNumberFormat="1" applyFont="1" applyBorder="1" applyAlignment="1">
      <alignment vertical="center"/>
    </xf>
    <xf numFmtId="38" fontId="6" fillId="0" borderId="0" xfId="5" applyFont="1" applyBorder="1" applyAlignment="1" applyProtection="1">
      <alignment horizontal="distributed" vertical="center"/>
    </xf>
    <xf numFmtId="38" fontId="6" fillId="0" borderId="0" xfId="5" applyFont="1" applyBorder="1" applyAlignment="1" applyProtection="1">
      <alignment vertical="center"/>
    </xf>
    <xf numFmtId="38" fontId="6" fillId="0" borderId="0" xfId="5" applyFont="1" applyBorder="1" applyAlignment="1" applyProtection="1">
      <alignment horizontal="center" vertical="center"/>
    </xf>
    <xf numFmtId="38" fontId="6" fillId="0" borderId="5" xfId="5" applyFont="1" applyBorder="1" applyAlignment="1" applyProtection="1">
      <alignment vertical="center"/>
    </xf>
    <xf numFmtId="38" fontId="6" fillId="0" borderId="5" xfId="5" applyFont="1" applyBorder="1" applyAlignment="1" applyProtection="1">
      <alignment horizontal="distributed" vertical="center"/>
    </xf>
    <xf numFmtId="40" fontId="9" fillId="0" borderId="5" xfId="5" applyNumberFormat="1" applyFont="1" applyBorder="1" applyAlignment="1">
      <alignment vertical="center"/>
    </xf>
    <xf numFmtId="0" fontId="6" fillId="0" borderId="65" xfId="2" applyFont="1" applyBorder="1" applyAlignment="1">
      <alignment horizontal="center" vertical="center" wrapText="1"/>
    </xf>
    <xf numFmtId="0" fontId="6" fillId="0" borderId="65" xfId="2" applyFont="1" applyBorder="1" applyAlignment="1">
      <alignment horizontal="center" vertical="center"/>
    </xf>
    <xf numFmtId="38" fontId="9" fillId="0" borderId="0" xfId="5" applyFont="1" applyBorder="1" applyAlignment="1" applyProtection="1">
      <alignment horizontal="distributed" vertical="center"/>
    </xf>
    <xf numFmtId="0" fontId="47" fillId="0" borderId="0" xfId="2" applyFont="1" applyAlignment="1">
      <alignment vertical="center"/>
    </xf>
    <xf numFmtId="201" fontId="6" fillId="0" borderId="0" xfId="2" applyNumberFormat="1" applyFont="1" applyAlignment="1">
      <alignment horizontal="distributed" vertical="center"/>
    </xf>
    <xf numFmtId="201" fontId="6" fillId="0" borderId="0" xfId="2" applyNumberFormat="1" applyFont="1" applyAlignment="1">
      <alignment horizontal="center" vertical="center"/>
    </xf>
    <xf numFmtId="201" fontId="9" fillId="0" borderId="0" xfId="2" applyNumberFormat="1" applyFont="1" applyAlignment="1">
      <alignment horizontal="center" vertical="center"/>
    </xf>
    <xf numFmtId="201" fontId="9" fillId="0" borderId="0" xfId="2" applyNumberFormat="1" applyFont="1" applyAlignment="1">
      <alignment horizontal="distributed" vertical="center"/>
    </xf>
    <xf numFmtId="40" fontId="6" fillId="0" borderId="8" xfId="5" applyNumberFormat="1" applyFont="1" applyFill="1" applyBorder="1" applyAlignment="1">
      <alignment vertical="center"/>
    </xf>
    <xf numFmtId="201" fontId="6" fillId="0" borderId="5" xfId="2" applyNumberFormat="1" applyFont="1" applyBorder="1" applyAlignment="1">
      <alignment horizontal="distributed" vertical="center"/>
    </xf>
    <xf numFmtId="184" fontId="6" fillId="0" borderId="5" xfId="2" applyNumberFormat="1" applyFont="1" applyBorder="1" applyAlignment="1">
      <alignment horizontal="right" vertical="center"/>
    </xf>
    <xf numFmtId="38" fontId="6" fillId="0" borderId="65" xfId="2" applyNumberFormat="1" applyFont="1" applyBorder="1" applyAlignment="1">
      <alignment vertical="center"/>
    </xf>
    <xf numFmtId="49" fontId="6" fillId="0" borderId="5" xfId="5" applyNumberFormat="1" applyFont="1" applyFill="1" applyBorder="1" applyAlignment="1">
      <alignment vertical="center"/>
    </xf>
    <xf numFmtId="224" fontId="6" fillId="0" borderId="0" xfId="2" applyNumberFormat="1" applyFont="1" applyAlignment="1">
      <alignment vertical="center"/>
    </xf>
    <xf numFmtId="3" fontId="9" fillId="0" borderId="0" xfId="2" applyNumberFormat="1" applyFont="1" applyAlignment="1">
      <alignment vertical="center"/>
    </xf>
    <xf numFmtId="0" fontId="14" fillId="0" borderId="0" xfId="4" applyFont="1" applyBorder="1"/>
    <xf numFmtId="0" fontId="14" fillId="0" borderId="0" xfId="4" applyFont="1" applyBorder="1" applyAlignment="1">
      <alignment horizontal="center"/>
    </xf>
    <xf numFmtId="38" fontId="6" fillId="0" borderId="0" xfId="5" applyFont="1" applyBorder="1" applyAlignment="1">
      <alignment horizontal="distributed" vertical="center"/>
    </xf>
    <xf numFmtId="38" fontId="6" fillId="0" borderId="8" xfId="5" applyFont="1" applyBorder="1" applyAlignment="1">
      <alignment horizontal="distributed" vertical="center"/>
    </xf>
    <xf numFmtId="177" fontId="14" fillId="0" borderId="5" xfId="5" applyNumberFormat="1" applyFont="1" applyFill="1" applyBorder="1" applyAlignment="1">
      <alignment vertical="center"/>
    </xf>
    <xf numFmtId="178" fontId="6" fillId="0" borderId="5" xfId="2" applyNumberFormat="1" applyFont="1" applyBorder="1" applyAlignment="1">
      <alignment vertical="center"/>
    </xf>
    <xf numFmtId="177" fontId="14" fillId="0" borderId="2" xfId="5" applyNumberFormat="1" applyFont="1" applyFill="1" applyBorder="1" applyAlignment="1">
      <alignment vertical="center"/>
    </xf>
    <xf numFmtId="0" fontId="14" fillId="0" borderId="2" xfId="6" applyNumberFormat="1" applyFont="1" applyFill="1" applyBorder="1" applyAlignment="1">
      <alignment vertical="center"/>
    </xf>
    <xf numFmtId="177" fontId="14" fillId="0" borderId="0" xfId="5" applyNumberFormat="1" applyFont="1" applyFill="1" applyBorder="1" applyAlignment="1">
      <alignment vertical="center"/>
    </xf>
    <xf numFmtId="177" fontId="14" fillId="0" borderId="0" xfId="5" applyNumberFormat="1" applyFont="1" applyFill="1" applyBorder="1" applyAlignment="1">
      <alignment horizontal="left" vertical="center" wrapText="1"/>
    </xf>
    <xf numFmtId="2" fontId="6" fillId="0" borderId="0" xfId="2" applyNumberFormat="1" applyFont="1" applyAlignment="1">
      <alignment vertical="center"/>
    </xf>
    <xf numFmtId="186" fontId="6" fillId="0" borderId="0" xfId="2" applyNumberFormat="1" applyFont="1" applyAlignment="1">
      <alignment vertical="center"/>
    </xf>
    <xf numFmtId="49" fontId="45" fillId="0" borderId="2" xfId="2" applyNumberFormat="1" applyFont="1" applyBorder="1" applyAlignment="1">
      <alignment vertical="center"/>
    </xf>
    <xf numFmtId="49" fontId="6" fillId="0" borderId="2" xfId="2" applyNumberFormat="1" applyFont="1" applyBorder="1" applyAlignment="1">
      <alignment vertical="center" wrapText="1"/>
    </xf>
    <xf numFmtId="49" fontId="6" fillId="0" borderId="2" xfId="2" applyNumberFormat="1" applyFont="1" applyBorder="1" applyAlignment="1">
      <alignment horizontal="left" vertical="center" wrapText="1"/>
    </xf>
    <xf numFmtId="49" fontId="6" fillId="0" borderId="2" xfId="2" applyNumberFormat="1" applyFont="1" applyBorder="1" applyAlignment="1">
      <alignment vertical="center"/>
    </xf>
    <xf numFmtId="49" fontId="6" fillId="0" borderId="2" xfId="2" applyNumberFormat="1" applyFont="1" applyBorder="1" applyAlignment="1">
      <alignment horizontal="right" vertical="center"/>
    </xf>
    <xf numFmtId="49" fontId="6" fillId="0" borderId="0" xfId="2" applyNumberFormat="1" applyFont="1" applyAlignment="1">
      <alignment vertical="center" wrapText="1"/>
    </xf>
    <xf numFmtId="49" fontId="6" fillId="0" borderId="0" xfId="2" applyNumberFormat="1" applyFont="1" applyAlignment="1">
      <alignment horizontal="left" vertical="center" wrapText="1"/>
    </xf>
    <xf numFmtId="49" fontId="6" fillId="0" borderId="0" xfId="2" applyNumberFormat="1" applyFont="1" applyAlignment="1">
      <alignment horizontal="left" vertical="center"/>
    </xf>
    <xf numFmtId="0" fontId="6" fillId="0" borderId="7" xfId="26" applyFont="1" applyBorder="1" applyAlignment="1">
      <alignment horizontal="distributed" vertical="center"/>
    </xf>
    <xf numFmtId="38" fontId="6" fillId="0" borderId="7" xfId="5" applyFont="1" applyBorder="1" applyAlignment="1">
      <alignment horizontal="center"/>
    </xf>
    <xf numFmtId="0" fontId="6" fillId="0" borderId="0" xfId="19" applyFont="1" applyAlignment="1">
      <alignment vertical="center"/>
    </xf>
    <xf numFmtId="0" fontId="6" fillId="0" borderId="0" xfId="13" applyFont="1" applyAlignment="1">
      <alignment vertical="center"/>
    </xf>
    <xf numFmtId="212" fontId="6" fillId="0" borderId="5" xfId="2" applyNumberFormat="1" applyFont="1" applyBorder="1" applyAlignment="1">
      <alignment horizontal="right" vertical="center"/>
    </xf>
    <xf numFmtId="212" fontId="6" fillId="0" borderId="5" xfId="2" applyNumberFormat="1" applyFont="1" applyBorder="1" applyAlignment="1">
      <alignment vertical="center"/>
    </xf>
    <xf numFmtId="49" fontId="6" fillId="0" borderId="0" xfId="7" applyNumberFormat="1" applyFont="1" applyAlignment="1">
      <alignment vertical="center" wrapText="1" shrinkToFit="1"/>
    </xf>
    <xf numFmtId="49" fontId="6" fillId="0" borderId="8" xfId="7" applyNumberFormat="1" applyFont="1" applyBorder="1" applyAlignment="1">
      <alignment vertical="center"/>
    </xf>
    <xf numFmtId="0" fontId="6" fillId="0" borderId="0" xfId="4" applyFont="1" applyAlignment="1">
      <alignment vertical="center"/>
    </xf>
    <xf numFmtId="0" fontId="6" fillId="0" borderId="0" xfId="2" applyFont="1" applyAlignment="1">
      <alignment vertical="center"/>
    </xf>
    <xf numFmtId="0" fontId="9" fillId="0" borderId="0" xfId="2" applyFont="1" applyAlignment="1">
      <alignment vertical="center"/>
    </xf>
    <xf numFmtId="0" fontId="67" fillId="0" borderId="0" xfId="0" applyFont="1">
      <alignment vertical="center"/>
    </xf>
    <xf numFmtId="0" fontId="68" fillId="0" borderId="0" xfId="2" applyFont="1" applyAlignment="1">
      <alignment vertical="center"/>
    </xf>
    <xf numFmtId="0" fontId="55" fillId="0" borderId="0" xfId="2" applyFont="1" applyAlignment="1">
      <alignment vertical="center"/>
    </xf>
    <xf numFmtId="184" fontId="68" fillId="0" borderId="0" xfId="2" applyNumberFormat="1" applyFont="1" applyAlignment="1">
      <alignment vertical="center"/>
    </xf>
    <xf numFmtId="184" fontId="55" fillId="0" borderId="0" xfId="2" applyNumberFormat="1" applyFont="1" applyAlignment="1">
      <alignment vertical="center"/>
    </xf>
    <xf numFmtId="0" fontId="8" fillId="0" borderId="0" xfId="2" applyFont="1" applyAlignment="1">
      <alignment horizontal="right" vertical="center"/>
    </xf>
    <xf numFmtId="0" fontId="14" fillId="0" borderId="0" xfId="4" applyFont="1" applyBorder="1" applyAlignment="1">
      <alignment shrinkToFit="1"/>
    </xf>
    <xf numFmtId="0" fontId="14" fillId="0" borderId="0" xfId="4" applyFont="1" applyBorder="1" applyAlignment="1">
      <alignment horizontal="center" shrinkToFit="1"/>
    </xf>
    <xf numFmtId="0" fontId="15" fillId="0" borderId="1" xfId="2" applyFont="1" applyBorder="1" applyAlignment="1">
      <alignment horizontal="center" vertical="center"/>
    </xf>
    <xf numFmtId="0" fontId="15" fillId="0" borderId="2" xfId="2" applyFont="1" applyBorder="1" applyAlignment="1">
      <alignment horizontal="center" vertical="center"/>
    </xf>
    <xf numFmtId="0" fontId="16" fillId="0" borderId="3" xfId="2" applyFont="1" applyBorder="1" applyAlignment="1">
      <alignment horizontal="center" vertical="center"/>
    </xf>
    <xf numFmtId="0" fontId="6" fillId="0" borderId="9" xfId="2" applyFont="1" applyBorder="1" applyAlignment="1">
      <alignment horizontal="center" vertical="center"/>
    </xf>
    <xf numFmtId="0" fontId="6" fillId="0" borderId="10" xfId="2" applyFont="1" applyBorder="1" applyAlignment="1">
      <alignment horizontal="center" vertical="center"/>
    </xf>
    <xf numFmtId="0" fontId="6" fillId="0" borderId="11" xfId="2" applyFont="1" applyBorder="1" applyAlignment="1">
      <alignment horizontal="center" vertical="center"/>
    </xf>
    <xf numFmtId="0" fontId="6" fillId="0" borderId="0" xfId="2" applyFont="1" applyAlignment="1">
      <alignment horizontal="center" vertical="center"/>
    </xf>
    <xf numFmtId="0" fontId="6" fillId="0" borderId="0" xfId="2" applyFont="1" applyAlignment="1">
      <alignment vertical="center"/>
    </xf>
    <xf numFmtId="0" fontId="19" fillId="0" borderId="1" xfId="2" applyFont="1" applyBorder="1" applyAlignment="1">
      <alignment horizontal="center" vertical="center"/>
    </xf>
    <xf numFmtId="0" fontId="19" fillId="0" borderId="2" xfId="2" applyFont="1" applyBorder="1" applyAlignment="1">
      <alignment horizontal="center" vertical="center"/>
    </xf>
    <xf numFmtId="0" fontId="20" fillId="0" borderId="3" xfId="2" applyFont="1" applyBorder="1" applyAlignment="1">
      <alignment horizontal="center" vertical="center"/>
    </xf>
    <xf numFmtId="0" fontId="19" fillId="0" borderId="7" xfId="2" applyFont="1" applyBorder="1" applyAlignment="1">
      <alignment horizontal="center" vertical="center" shrinkToFit="1"/>
    </xf>
    <xf numFmtId="0" fontId="19" fillId="0" borderId="0" xfId="2" applyFont="1" applyAlignment="1">
      <alignment horizontal="center" vertical="center" shrinkToFit="1"/>
    </xf>
    <xf numFmtId="0" fontId="20" fillId="0" borderId="8" xfId="2" applyFont="1" applyBorder="1" applyAlignment="1">
      <alignment horizontal="center" vertical="center"/>
    </xf>
    <xf numFmtId="0" fontId="19" fillId="0" borderId="7" xfId="2" applyFont="1" applyBorder="1" applyAlignment="1">
      <alignment horizontal="center" vertical="center"/>
    </xf>
    <xf numFmtId="0" fontId="19" fillId="0" borderId="0" xfId="2" applyFont="1" applyAlignment="1">
      <alignment horizontal="center" vertical="center"/>
    </xf>
    <xf numFmtId="0" fontId="14" fillId="0" borderId="0" xfId="2" applyFont="1" applyAlignment="1">
      <alignment horizontal="center" vertical="center"/>
    </xf>
    <xf numFmtId="0" fontId="19" fillId="0" borderId="7" xfId="2" applyFont="1" applyBorder="1" applyAlignment="1">
      <alignment horizontal="center" vertical="center" wrapText="1"/>
    </xf>
    <xf numFmtId="0" fontId="19" fillId="0" borderId="0" xfId="2" applyFont="1" applyAlignment="1">
      <alignment horizontal="center" vertical="center" wrapText="1"/>
    </xf>
    <xf numFmtId="0" fontId="20" fillId="0" borderId="8" xfId="2" applyFont="1" applyBorder="1" applyAlignment="1">
      <alignment horizontal="center" vertical="center" shrinkToFit="1"/>
    </xf>
    <xf numFmtId="0" fontId="38" fillId="0" borderId="0" xfId="2" applyFont="1" applyAlignment="1">
      <alignment horizontal="center" vertical="center"/>
    </xf>
    <xf numFmtId="0" fontId="6" fillId="0" borderId="13" xfId="2" applyFont="1" applyBorder="1" applyAlignment="1">
      <alignment horizontal="center" vertical="center"/>
    </xf>
    <xf numFmtId="0" fontId="6" fillId="0" borderId="14" xfId="2" applyFont="1" applyBorder="1" applyAlignment="1">
      <alignment horizontal="center" vertical="center"/>
    </xf>
    <xf numFmtId="0" fontId="6" fillId="0" borderId="1" xfId="2" applyFont="1" applyBorder="1" applyAlignment="1">
      <alignment horizontal="center" vertical="center"/>
    </xf>
    <xf numFmtId="0" fontId="6" fillId="0" borderId="2" xfId="2" applyFont="1" applyBorder="1" applyAlignment="1">
      <alignment horizontal="center" vertical="center"/>
    </xf>
    <xf numFmtId="0" fontId="6" fillId="0" borderId="3" xfId="2" applyFont="1" applyBorder="1" applyAlignment="1">
      <alignment horizontal="center" vertical="center"/>
    </xf>
    <xf numFmtId="0" fontId="6" fillId="0" borderId="4" xfId="2" applyFont="1" applyBorder="1" applyAlignment="1">
      <alignment horizontal="center" vertical="center"/>
    </xf>
    <xf numFmtId="0" fontId="6" fillId="0" borderId="5" xfId="2" applyFont="1" applyBorder="1" applyAlignment="1">
      <alignment horizontal="center" vertical="center"/>
    </xf>
    <xf numFmtId="0" fontId="6" fillId="0" borderId="15" xfId="2" applyFont="1" applyBorder="1" applyAlignment="1">
      <alignment horizontal="center" vertical="center"/>
    </xf>
    <xf numFmtId="0" fontId="6" fillId="0" borderId="2" xfId="2" applyFont="1" applyBorder="1" applyAlignment="1">
      <alignment horizontal="right" vertical="center"/>
    </xf>
    <xf numFmtId="0" fontId="6" fillId="0" borderId="1" xfId="2" applyFont="1" applyBorder="1" applyAlignment="1">
      <alignment horizontal="right" vertical="center"/>
    </xf>
    <xf numFmtId="0" fontId="6" fillId="0" borderId="7" xfId="2" applyFont="1" applyBorder="1" applyAlignment="1">
      <alignment horizontal="center" vertical="center"/>
    </xf>
    <xf numFmtId="0" fontId="6" fillId="0" borderId="8" xfId="2" applyFont="1" applyBorder="1" applyAlignment="1">
      <alignment horizontal="center" vertical="center"/>
    </xf>
    <xf numFmtId="0" fontId="6" fillId="0" borderId="6" xfId="2" applyFont="1" applyBorder="1" applyAlignment="1">
      <alignment horizontal="center" vertical="center"/>
    </xf>
    <xf numFmtId="0" fontId="6" fillId="0" borderId="1" xfId="2" applyFont="1" applyBorder="1" applyAlignment="1">
      <alignment vertical="center"/>
    </xf>
    <xf numFmtId="0" fontId="6" fillId="0" borderId="2" xfId="2" applyFont="1" applyBorder="1" applyAlignment="1">
      <alignment vertical="center"/>
    </xf>
    <xf numFmtId="0" fontId="6" fillId="0" borderId="0" xfId="2" applyFont="1" applyAlignment="1">
      <alignment horizontal="right" vertical="center"/>
    </xf>
    <xf numFmtId="0" fontId="6" fillId="0" borderId="3" xfId="2" applyFont="1" applyBorder="1" applyAlignment="1">
      <alignment horizontal="right" vertical="center"/>
    </xf>
    <xf numFmtId="0" fontId="6" fillId="0" borderId="2" xfId="2" applyFont="1" applyBorder="1" applyAlignment="1">
      <alignment horizontal="left" vertical="center" wrapText="1"/>
    </xf>
    <xf numFmtId="0" fontId="6" fillId="0" borderId="0" xfId="2" applyFont="1" applyAlignment="1">
      <alignment horizontal="left" vertical="center" wrapText="1"/>
    </xf>
    <xf numFmtId="0" fontId="6" fillId="0" borderId="5" xfId="2" applyFont="1" applyBorder="1" applyAlignment="1">
      <alignment horizontal="left" vertical="center" wrapText="1"/>
    </xf>
    <xf numFmtId="0" fontId="6" fillId="0" borderId="0" xfId="2" applyFont="1" applyAlignment="1">
      <alignment horizontal="center" vertical="center" wrapText="1"/>
    </xf>
    <xf numFmtId="0" fontId="6" fillId="0" borderId="5" xfId="2" applyFont="1" applyBorder="1" applyAlignment="1">
      <alignment horizontal="center" vertical="center" wrapText="1"/>
    </xf>
    <xf numFmtId="0" fontId="6" fillId="0" borderId="0" xfId="2" applyFont="1" applyAlignment="1">
      <alignment horizontal="distributed" vertical="center"/>
    </xf>
    <xf numFmtId="0" fontId="6" fillId="0" borderId="0" xfId="2" applyFont="1" applyAlignment="1">
      <alignment horizontal="center" vertical="center" shrinkToFit="1"/>
    </xf>
    <xf numFmtId="0" fontId="6" fillId="0" borderId="5" xfId="2" applyFont="1" applyBorder="1" applyAlignment="1">
      <alignment horizontal="distributed" vertical="center"/>
    </xf>
    <xf numFmtId="0" fontId="6" fillId="0" borderId="12" xfId="2" applyFont="1" applyBorder="1" applyAlignment="1">
      <alignment horizontal="distributed" vertical="center"/>
    </xf>
    <xf numFmtId="49" fontId="6" fillId="0" borderId="0" xfId="2" applyNumberFormat="1" applyFont="1" applyAlignment="1">
      <alignment horizontal="right" vertical="center"/>
    </xf>
    <xf numFmtId="182" fontId="6" fillId="0" borderId="0" xfId="2" applyNumberFormat="1" applyFont="1" applyAlignment="1">
      <alignment horizontal="right" vertical="center"/>
    </xf>
    <xf numFmtId="0" fontId="6" fillId="0" borderId="5" xfId="2" applyFont="1" applyBorder="1" applyAlignment="1">
      <alignment vertical="center"/>
    </xf>
    <xf numFmtId="49" fontId="6" fillId="0" borderId="5" xfId="2" applyNumberFormat="1" applyFont="1" applyBorder="1" applyAlignment="1">
      <alignment vertical="center"/>
    </xf>
    <xf numFmtId="0" fontId="6" fillId="0" borderId="15" xfId="2" applyFont="1" applyBorder="1" applyAlignment="1">
      <alignment horizontal="distributed" vertical="center"/>
    </xf>
    <xf numFmtId="177" fontId="14" fillId="0" borderId="0" xfId="5" applyNumberFormat="1" applyFont="1" applyFill="1" applyBorder="1" applyAlignment="1">
      <alignment horizontal="right" vertical="center"/>
    </xf>
    <xf numFmtId="184" fontId="6" fillId="0" borderId="2" xfId="2" applyNumberFormat="1" applyFont="1" applyBorder="1" applyAlignment="1">
      <alignment vertical="center"/>
    </xf>
    <xf numFmtId="184" fontId="6" fillId="0" borderId="0" xfId="2" applyNumberFormat="1" applyFont="1" applyAlignment="1">
      <alignment vertical="center"/>
    </xf>
    <xf numFmtId="176" fontId="6" fillId="0" borderId="0" xfId="2" applyNumberFormat="1" applyFont="1" applyAlignment="1">
      <alignment vertical="center"/>
    </xf>
    <xf numFmtId="0" fontId="6" fillId="0" borderId="0" xfId="2" applyFont="1" applyAlignment="1">
      <alignment horizontal="right" vertical="center" wrapText="1"/>
    </xf>
    <xf numFmtId="0" fontId="6" fillId="0" borderId="1" xfId="2" applyFont="1" applyBorder="1" applyAlignment="1">
      <alignment horizontal="center" vertical="center" wrapText="1"/>
    </xf>
    <xf numFmtId="0" fontId="6" fillId="0" borderId="3" xfId="2" applyFont="1" applyBorder="1" applyAlignment="1">
      <alignment horizontal="center" vertical="center" wrapText="1"/>
    </xf>
    <xf numFmtId="0" fontId="6" fillId="0" borderId="2" xfId="2" applyFont="1" applyBorder="1" applyAlignment="1">
      <alignment horizontal="center" vertical="center" shrinkToFit="1"/>
    </xf>
    <xf numFmtId="0" fontId="6" fillId="0" borderId="5" xfId="2" applyFont="1" applyBorder="1" applyAlignment="1">
      <alignment horizontal="center" vertical="center" shrinkToFit="1"/>
    </xf>
    <xf numFmtId="0" fontId="6" fillId="0" borderId="2" xfId="2" applyFont="1" applyBorder="1" applyAlignment="1">
      <alignment horizontal="left" vertical="center"/>
    </xf>
    <xf numFmtId="0" fontId="9" fillId="0" borderId="0" xfId="2" applyFont="1" applyAlignment="1">
      <alignment horizontal="distributed" vertical="center"/>
    </xf>
    <xf numFmtId="0" fontId="9" fillId="0" borderId="8" xfId="2" applyFont="1" applyBorder="1" applyAlignment="1">
      <alignment horizontal="distributed" vertical="center"/>
    </xf>
    <xf numFmtId="0" fontId="6" fillId="0" borderId="7" xfId="2" applyFont="1" applyBorder="1" applyAlignment="1">
      <alignment horizontal="distributed" vertical="center"/>
    </xf>
    <xf numFmtId="0" fontId="6" fillId="0" borderId="8" xfId="2" applyFont="1" applyBorder="1" applyAlignment="1">
      <alignment horizontal="distributed" vertical="center"/>
    </xf>
    <xf numFmtId="0" fontId="6" fillId="0" borderId="3" xfId="2" applyFont="1" applyBorder="1" applyAlignment="1">
      <alignment vertical="center"/>
    </xf>
    <xf numFmtId="183" fontId="6" fillId="0" borderId="0" xfId="2" applyNumberFormat="1" applyFont="1" applyAlignment="1">
      <alignment vertical="center"/>
    </xf>
    <xf numFmtId="183" fontId="14" fillId="0" borderId="0" xfId="5" applyNumberFormat="1" applyFont="1" applyFill="1" applyBorder="1" applyAlignment="1">
      <alignment vertical="center"/>
    </xf>
    <xf numFmtId="183" fontId="6" fillId="0" borderId="5" xfId="2" applyNumberFormat="1" applyFont="1" applyBorder="1" applyAlignment="1">
      <alignment vertical="center"/>
    </xf>
    <xf numFmtId="0" fontId="6" fillId="0" borderId="6" xfId="2" applyFont="1" applyBorder="1" applyAlignment="1">
      <alignment horizontal="distributed" vertical="center"/>
    </xf>
    <xf numFmtId="49" fontId="6" fillId="0" borderId="0" xfId="8" applyNumberFormat="1" applyFont="1" applyAlignment="1">
      <alignment horizontal="distributed" vertical="center"/>
    </xf>
    <xf numFmtId="0" fontId="6" fillId="0" borderId="7" xfId="2" applyFont="1" applyBorder="1" applyAlignment="1">
      <alignment vertical="center"/>
    </xf>
    <xf numFmtId="0" fontId="6" fillId="0" borderId="2" xfId="2" applyFont="1" applyBorder="1" applyAlignment="1">
      <alignment horizontal="center" vertical="center" wrapText="1"/>
    </xf>
    <xf numFmtId="38" fontId="6" fillId="0" borderId="0" xfId="5" applyFont="1" applyBorder="1" applyAlignment="1">
      <alignment horizontal="right" vertical="center"/>
    </xf>
    <xf numFmtId="38" fontId="6" fillId="0" borderId="0" xfId="5" applyFont="1" applyBorder="1" applyAlignment="1">
      <alignment vertical="center"/>
    </xf>
    <xf numFmtId="38" fontId="6" fillId="0" borderId="0" xfId="5" applyFont="1" applyAlignment="1">
      <alignment vertical="center"/>
    </xf>
    <xf numFmtId="0" fontId="6" fillId="0" borderId="4" xfId="2" applyFont="1" applyBorder="1" applyAlignment="1">
      <alignment vertical="center"/>
    </xf>
    <xf numFmtId="38" fontId="6" fillId="0" borderId="7" xfId="1" applyFont="1" applyBorder="1" applyAlignment="1">
      <alignment horizontal="right" vertical="center"/>
    </xf>
    <xf numFmtId="38" fontId="6" fillId="0" borderId="0" xfId="1" applyFont="1" applyAlignment="1">
      <alignment horizontal="right" vertical="center"/>
    </xf>
    <xf numFmtId="0" fontId="6" fillId="0" borderId="8" xfId="2" applyFont="1" applyBorder="1" applyAlignment="1">
      <alignment horizontal="center" vertical="center" shrinkToFit="1"/>
    </xf>
    <xf numFmtId="38" fontId="6" fillId="0" borderId="0" xfId="5" applyFont="1" applyFill="1" applyAlignment="1">
      <alignment horizontal="right" vertical="center"/>
    </xf>
    <xf numFmtId="0" fontId="6" fillId="0" borderId="0" xfId="2" applyFont="1" applyAlignment="1">
      <alignment horizontal="distributed" vertical="center" wrapText="1"/>
    </xf>
    <xf numFmtId="0" fontId="6" fillId="0" borderId="15" xfId="2"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2" applyFont="1" applyBorder="1" applyAlignment="1">
      <alignment horizontal="right" vertical="center"/>
    </xf>
    <xf numFmtId="0" fontId="6" fillId="0" borderId="0" xfId="5" applyNumberFormat="1" applyFont="1" applyFill="1" applyBorder="1" applyAlignment="1">
      <alignment horizontal="right" vertical="center"/>
    </xf>
    <xf numFmtId="0" fontId="39" fillId="0" borderId="5" xfId="2" applyFont="1" applyBorder="1" applyAlignment="1">
      <alignment horizontal="center" vertical="center" shrinkToFit="1"/>
    </xf>
    <xf numFmtId="0" fontId="39" fillId="0" borderId="0" xfId="2" applyFont="1" applyAlignment="1">
      <alignment horizontal="center" vertical="center"/>
    </xf>
    <xf numFmtId="0" fontId="6" fillId="0" borderId="5" xfId="2" applyFont="1" applyBorder="1" applyAlignment="1">
      <alignment horizontal="left" vertical="center"/>
    </xf>
    <xf numFmtId="38" fontId="6" fillId="0" borderId="0" xfId="5" applyFont="1" applyFill="1" applyBorder="1" applyAlignment="1">
      <alignment horizontal="right" vertical="center"/>
    </xf>
    <xf numFmtId="201" fontId="6" fillId="0" borderId="0" xfId="2" applyNumberFormat="1" applyFont="1" applyAlignment="1">
      <alignment horizontal="right" vertical="center"/>
    </xf>
    <xf numFmtId="38" fontId="9" fillId="0" borderId="0" xfId="5" applyFont="1" applyFill="1" applyAlignment="1">
      <alignment horizontal="right" vertical="center"/>
    </xf>
    <xf numFmtId="0" fontId="39" fillId="0" borderId="2" xfId="2" applyFont="1" applyBorder="1" applyAlignment="1">
      <alignment horizontal="right" vertical="center"/>
    </xf>
    <xf numFmtId="0" fontId="9" fillId="0" borderId="0" xfId="2" applyFont="1" applyAlignment="1">
      <alignment horizontal="center" vertical="center"/>
    </xf>
    <xf numFmtId="0" fontId="6" fillId="0" borderId="9" xfId="2" applyFont="1" applyBorder="1" applyAlignment="1">
      <alignment horizontal="center" vertical="center" wrapText="1"/>
    </xf>
    <xf numFmtId="38" fontId="6" fillId="0" borderId="7" xfId="5" applyFont="1" applyFill="1" applyBorder="1" applyAlignment="1">
      <alignment horizontal="right" vertical="center"/>
    </xf>
    <xf numFmtId="3" fontId="6" fillId="0" borderId="0" xfId="2" applyNumberFormat="1" applyFont="1" applyAlignment="1">
      <alignment horizontal="right" vertical="center"/>
    </xf>
    <xf numFmtId="0" fontId="6" fillId="0" borderId="0" xfId="22" applyFont="1" applyAlignment="1">
      <alignment horizontal="right" vertical="center"/>
    </xf>
    <xf numFmtId="0" fontId="39" fillId="0" borderId="0" xfId="2" applyFont="1" applyAlignment="1">
      <alignment horizontal="left"/>
    </xf>
    <xf numFmtId="0" fontId="39" fillId="0" borderId="0" xfId="2" applyFont="1" applyAlignment="1">
      <alignment horizontal="right" vertical="center"/>
    </xf>
    <xf numFmtId="0" fontId="45" fillId="0" borderId="0" xfId="2" applyFont="1" applyAlignment="1">
      <alignment horizontal="left"/>
    </xf>
    <xf numFmtId="0" fontId="39" fillId="0" borderId="0" xfId="2" applyFont="1" applyAlignment="1">
      <alignment horizontal="distributed" vertical="center"/>
    </xf>
    <xf numFmtId="183" fontId="6" fillId="0" borderId="0" xfId="2" applyNumberFormat="1" applyFont="1" applyAlignment="1">
      <alignment horizontal="right" vertical="center"/>
    </xf>
    <xf numFmtId="0" fontId="39" fillId="0" borderId="5" xfId="2" applyFont="1" applyBorder="1" applyAlignment="1">
      <alignment horizontal="right" vertical="center"/>
    </xf>
    <xf numFmtId="0" fontId="39" fillId="0" borderId="15" xfId="2" applyFont="1" applyBorder="1" applyAlignment="1">
      <alignment horizontal="center" vertical="center"/>
    </xf>
    <xf numFmtId="0" fontId="39" fillId="0" borderId="2" xfId="2" applyFont="1" applyBorder="1" applyAlignment="1">
      <alignment horizontal="center" vertical="center"/>
    </xf>
    <xf numFmtId="0" fontId="39" fillId="0" borderId="3" xfId="2" applyFont="1" applyBorder="1" applyAlignment="1">
      <alignment horizontal="center" vertical="center"/>
    </xf>
    <xf numFmtId="0" fontId="39" fillId="0" borderId="5" xfId="2" applyFont="1" applyBorder="1" applyAlignment="1">
      <alignment horizontal="center" vertical="center"/>
    </xf>
    <xf numFmtId="183" fontId="6" fillId="0" borderId="0" xfId="5" applyNumberFormat="1" applyFont="1" applyFill="1" applyBorder="1" applyAlignment="1">
      <alignment vertical="center"/>
    </xf>
    <xf numFmtId="183" fontId="6" fillId="0" borderId="8" xfId="5" applyNumberFormat="1" applyFont="1" applyFill="1" applyBorder="1" applyAlignment="1">
      <alignment vertical="center"/>
    </xf>
    <xf numFmtId="0" fontId="36" fillId="0" borderId="2" xfId="2" applyFont="1" applyBorder="1" applyAlignment="1">
      <alignment horizontal="right" vertical="center"/>
    </xf>
    <xf numFmtId="40" fontId="6" fillId="0" borderId="0" xfId="5" applyNumberFormat="1" applyFont="1" applyFill="1" applyBorder="1" applyAlignment="1">
      <alignment horizontal="right" vertical="center"/>
    </xf>
    <xf numFmtId="209" fontId="6" fillId="0" borderId="7" xfId="2" applyNumberFormat="1" applyFont="1" applyBorder="1" applyAlignment="1">
      <alignment horizontal="right" vertical="center"/>
    </xf>
    <xf numFmtId="209" fontId="6" fillId="0" borderId="0" xfId="2" applyNumberFormat="1" applyFont="1" applyAlignment="1">
      <alignment horizontal="right" vertical="center"/>
    </xf>
    <xf numFmtId="221" fontId="6" fillId="0" borderId="0" xfId="2" quotePrefix="1" applyNumberFormat="1" applyFont="1" applyAlignment="1">
      <alignment horizontal="right" vertical="center"/>
    </xf>
    <xf numFmtId="0" fontId="45" fillId="0" borderId="0" xfId="2" applyFont="1" applyAlignment="1">
      <alignment horizontal="distributed" vertical="center"/>
    </xf>
    <xf numFmtId="0" fontId="45" fillId="0" borderId="2" xfId="2" applyFont="1" applyBorder="1" applyAlignment="1">
      <alignment horizontal="right" vertical="center"/>
    </xf>
    <xf numFmtId="0" fontId="39" fillId="0" borderId="0" xfId="2" applyFont="1" applyAlignment="1">
      <alignment horizontal="center" vertical="center" shrinkToFit="1"/>
    </xf>
    <xf numFmtId="0" fontId="39" fillId="0" borderId="2" xfId="2" applyFont="1" applyBorder="1" applyAlignment="1">
      <alignment horizontal="left" vertical="center"/>
    </xf>
    <xf numFmtId="183" fontId="6" fillId="0" borderId="0" xfId="2" applyNumberFormat="1" applyFont="1" applyAlignment="1">
      <alignment horizontal="center" vertical="center"/>
    </xf>
    <xf numFmtId="0" fontId="39" fillId="0" borderId="15" xfId="2" applyFont="1" applyBorder="1" applyAlignment="1">
      <alignment vertical="center"/>
    </xf>
    <xf numFmtId="0" fontId="39" fillId="0" borderId="0" xfId="2" applyFont="1" applyAlignment="1">
      <alignment vertical="center"/>
    </xf>
    <xf numFmtId="0" fontId="6" fillId="0" borderId="10" xfId="2" applyFont="1" applyBorder="1" applyAlignment="1">
      <alignment vertical="center"/>
    </xf>
    <xf numFmtId="0" fontId="45" fillId="0" borderId="2" xfId="2" applyFont="1" applyBorder="1" applyAlignment="1">
      <alignment vertical="center"/>
    </xf>
    <xf numFmtId="0" fontId="6" fillId="0" borderId="6" xfId="2" applyFont="1" applyBorder="1" applyAlignment="1">
      <alignment vertical="center"/>
    </xf>
    <xf numFmtId="0" fontId="6" fillId="0" borderId="0" xfId="2" applyFont="1" applyAlignment="1">
      <alignment vertical="center" shrinkToFit="1"/>
    </xf>
    <xf numFmtId="38" fontId="6" fillId="0" borderId="0" xfId="5" applyFont="1" applyAlignment="1">
      <alignment vertical="center" shrinkToFit="1"/>
    </xf>
    <xf numFmtId="0" fontId="6" fillId="0" borderId="5" xfId="2" applyFont="1" applyBorder="1" applyAlignment="1">
      <alignment horizontal="right" vertical="center"/>
    </xf>
    <xf numFmtId="0" fontId="51" fillId="0" borderId="0" xfId="2" applyFont="1" applyAlignment="1">
      <alignment horizontal="center" vertical="center"/>
    </xf>
    <xf numFmtId="0" fontId="6" fillId="0" borderId="7" xfId="2" applyFont="1" applyBorder="1" applyAlignment="1">
      <alignment horizontal="right" vertical="center"/>
    </xf>
    <xf numFmtId="0" fontId="45" fillId="0" borderId="0" xfId="2" applyFont="1" applyAlignment="1">
      <alignment horizontal="left" vertical="center" wrapText="1"/>
    </xf>
    <xf numFmtId="38" fontId="9" fillId="0" borderId="7" xfId="5" applyFont="1" applyFill="1" applyBorder="1" applyAlignment="1">
      <alignment horizontal="right" vertical="center"/>
    </xf>
    <xf numFmtId="38" fontId="9" fillId="0" borderId="0" xfId="5" applyFont="1" applyFill="1" applyBorder="1" applyAlignment="1">
      <alignment horizontal="right" vertical="center"/>
    </xf>
    <xf numFmtId="0" fontId="9" fillId="0" borderId="0" xfId="2" applyFont="1" applyAlignment="1">
      <alignment vertical="center"/>
    </xf>
    <xf numFmtId="0" fontId="9" fillId="0" borderId="0" xfId="5" applyNumberFormat="1" applyFont="1" applyFill="1" applyAlignment="1">
      <alignment horizontal="right" vertical="center"/>
    </xf>
    <xf numFmtId="0" fontId="9" fillId="0" borderId="0" xfId="5" applyNumberFormat="1" applyFont="1" applyFill="1" applyAlignment="1">
      <alignment vertical="center"/>
    </xf>
    <xf numFmtId="0" fontId="6" fillId="0" borderId="0" xfId="5" applyNumberFormat="1" applyFont="1" applyFill="1" applyAlignment="1">
      <alignment horizontal="right" vertical="center"/>
    </xf>
    <xf numFmtId="0" fontId="9" fillId="0" borderId="7" xfId="5" applyNumberFormat="1" applyFont="1" applyFill="1" applyBorder="1" applyAlignment="1">
      <alignment horizontal="right" vertical="center"/>
    </xf>
    <xf numFmtId="0" fontId="6" fillId="0" borderId="7" xfId="2" applyFont="1" applyBorder="1" applyAlignment="1">
      <alignment horizontal="center" vertical="center" wrapText="1"/>
    </xf>
    <xf numFmtId="38" fontId="6" fillId="0" borderId="0" xfId="5" applyFont="1" applyFill="1" applyAlignment="1">
      <alignment horizontal="right" vertical="center" wrapText="1"/>
    </xf>
    <xf numFmtId="38" fontId="6" fillId="0" borderId="7" xfId="5" applyFont="1" applyFill="1" applyBorder="1" applyAlignment="1">
      <alignment vertical="center"/>
    </xf>
    <xf numFmtId="38" fontId="6" fillId="0" borderId="0" xfId="5" applyFont="1" applyFill="1" applyAlignment="1">
      <alignment vertical="center"/>
    </xf>
    <xf numFmtId="178" fontId="6" fillId="0" borderId="0" xfId="2" applyNumberFormat="1" applyFont="1" applyAlignment="1">
      <alignment horizontal="right" vertical="center"/>
    </xf>
    <xf numFmtId="38" fontId="9" fillId="0" borderId="7" xfId="2" applyNumberFormat="1" applyFont="1" applyBorder="1" applyAlignment="1">
      <alignment vertical="center"/>
    </xf>
    <xf numFmtId="38" fontId="9" fillId="0" borderId="0" xfId="2" applyNumberFormat="1" applyFont="1" applyAlignment="1">
      <alignment vertical="center"/>
    </xf>
    <xf numFmtId="38" fontId="6" fillId="0" borderId="0" xfId="5" applyFont="1" applyFill="1" applyBorder="1" applyAlignment="1">
      <alignment vertical="center"/>
    </xf>
    <xf numFmtId="38" fontId="6" fillId="0" borderId="0" xfId="2" applyNumberFormat="1" applyFont="1" applyAlignment="1">
      <alignment vertical="center"/>
    </xf>
    <xf numFmtId="182" fontId="9" fillId="0" borderId="0" xfId="2" applyNumberFormat="1" applyFont="1" applyAlignment="1">
      <alignment vertical="center"/>
    </xf>
    <xf numFmtId="182" fontId="6" fillId="0" borderId="0" xfId="2" applyNumberFormat="1" applyFont="1" applyAlignment="1">
      <alignment vertical="center"/>
    </xf>
    <xf numFmtId="0" fontId="6" fillId="0" borderId="2" xfId="2" applyFont="1" applyBorder="1" applyAlignment="1">
      <alignment horizontal="right" vertical="center" wrapText="1"/>
    </xf>
    <xf numFmtId="0" fontId="6" fillId="0" borderId="2" xfId="2" applyFont="1" applyBorder="1" applyAlignment="1">
      <alignment vertical="center" wrapText="1"/>
    </xf>
    <xf numFmtId="40" fontId="6" fillId="0" borderId="0" xfId="5" applyNumberFormat="1" applyFont="1" applyFill="1" applyAlignment="1">
      <alignment horizontal="right" vertical="center"/>
    </xf>
    <xf numFmtId="0" fontId="6" fillId="0" borderId="13" xfId="2" applyFont="1" applyBorder="1" applyAlignment="1">
      <alignment vertical="center"/>
    </xf>
    <xf numFmtId="0" fontId="45" fillId="0" borderId="2" xfId="2" applyFont="1" applyBorder="1" applyAlignment="1">
      <alignment horizontal="left" vertical="center"/>
    </xf>
    <xf numFmtId="0" fontId="45" fillId="0" borderId="0" xfId="2" applyFont="1" applyAlignment="1">
      <alignment horizontal="left" vertical="center"/>
    </xf>
    <xf numFmtId="3" fontId="6" fillId="0" borderId="7" xfId="2" applyNumberFormat="1" applyFont="1" applyBorder="1" applyAlignment="1">
      <alignment horizontal="right" vertical="center"/>
    </xf>
    <xf numFmtId="3" fontId="6" fillId="0" borderId="0" xfId="2" applyNumberFormat="1" applyFont="1" applyAlignment="1">
      <alignment vertical="center"/>
    </xf>
    <xf numFmtId="0" fontId="6" fillId="0" borderId="44" xfId="2" applyFont="1" applyBorder="1" applyAlignment="1">
      <alignment horizontal="center" vertical="center"/>
    </xf>
    <xf numFmtId="178" fontId="6" fillId="0" borderId="0" xfId="2" applyNumberFormat="1" applyFont="1" applyAlignment="1">
      <alignment horizontal="center" vertical="center"/>
    </xf>
    <xf numFmtId="38" fontId="6" fillId="0" borderId="8" xfId="5" applyFont="1" applyFill="1" applyBorder="1" applyAlignment="1">
      <alignment horizontal="right" vertical="center"/>
    </xf>
    <xf numFmtId="178" fontId="6" fillId="0" borderId="0" xfId="2" applyNumberFormat="1" applyFont="1" applyAlignment="1">
      <alignment vertical="center"/>
    </xf>
    <xf numFmtId="0" fontId="6" fillId="0" borderId="8" xfId="2" applyFont="1" applyBorder="1" applyAlignment="1">
      <alignment horizontal="right" vertical="center"/>
    </xf>
    <xf numFmtId="0" fontId="6" fillId="0" borderId="8" xfId="2" applyFont="1" applyBorder="1" applyAlignment="1">
      <alignment vertical="center"/>
    </xf>
    <xf numFmtId="38" fontId="6" fillId="0" borderId="8" xfId="5" applyFont="1" applyFill="1" applyBorder="1" applyAlignment="1">
      <alignment vertical="center"/>
    </xf>
    <xf numFmtId="0" fontId="6" fillId="0" borderId="0" xfId="2" applyFont="1" applyAlignment="1">
      <alignment horizontal="distributed" vertical="center" shrinkToFit="1"/>
    </xf>
    <xf numFmtId="0" fontId="6" fillId="0" borderId="62" xfId="2" applyFont="1" applyBorder="1" applyAlignment="1">
      <alignment horizontal="center" vertical="center"/>
    </xf>
    <xf numFmtId="38" fontId="6" fillId="0" borderId="8" xfId="5" applyFont="1" applyBorder="1" applyAlignment="1">
      <alignment vertical="center"/>
    </xf>
    <xf numFmtId="0" fontId="6" fillId="0" borderId="64" xfId="2" applyFont="1" applyBorder="1" applyAlignment="1">
      <alignment horizontal="center" vertical="center"/>
    </xf>
    <xf numFmtId="40" fontId="6" fillId="0" borderId="0" xfId="5" applyNumberFormat="1" applyFont="1" applyBorder="1" applyAlignment="1">
      <alignment vertical="center"/>
    </xf>
    <xf numFmtId="182" fontId="6" fillId="0" borderId="8" xfId="2" applyNumberFormat="1" applyFont="1" applyBorder="1" applyAlignment="1">
      <alignment vertical="center"/>
    </xf>
    <xf numFmtId="191" fontId="6" fillId="0" borderId="0" xfId="2" quotePrefix="1" applyNumberFormat="1" applyFont="1" applyAlignment="1">
      <alignment horizontal="right" vertical="center"/>
    </xf>
    <xf numFmtId="37" fontId="6" fillId="0" borderId="0" xfId="2" applyNumberFormat="1" applyFont="1" applyAlignment="1">
      <alignment horizontal="right" vertical="center"/>
    </xf>
    <xf numFmtId="215" fontId="6" fillId="0" borderId="0" xfId="2" applyNumberFormat="1" applyFont="1" applyAlignment="1">
      <alignment horizontal="right" vertical="center"/>
    </xf>
    <xf numFmtId="58" fontId="6" fillId="0" borderId="0" xfId="2" applyNumberFormat="1" applyFont="1" applyAlignment="1">
      <alignment horizontal="center" vertical="center"/>
    </xf>
    <xf numFmtId="201" fontId="6" fillId="0" borderId="0" xfId="2" applyNumberFormat="1" applyFont="1" applyAlignment="1">
      <alignment vertical="center"/>
    </xf>
    <xf numFmtId="184" fontId="6" fillId="0" borderId="0" xfId="2" applyNumberFormat="1" applyFont="1" applyAlignment="1">
      <alignment horizontal="right" vertical="center"/>
    </xf>
    <xf numFmtId="0" fontId="6" fillId="0" borderId="8" xfId="2" applyFont="1" applyBorder="1" applyAlignment="1">
      <alignment horizontal="center" vertical="center" wrapText="1"/>
    </xf>
    <xf numFmtId="0" fontId="6" fillId="0" borderId="45" xfId="2" applyFont="1" applyBorder="1" applyAlignment="1">
      <alignment horizontal="center" vertical="center"/>
    </xf>
    <xf numFmtId="0" fontId="6" fillId="0" borderId="0" xfId="2" applyFont="1" applyAlignment="1">
      <alignment horizontal="left" vertical="center"/>
    </xf>
    <xf numFmtId="0" fontId="14" fillId="0" borderId="0" xfId="4" applyFont="1" applyBorder="1" applyAlignment="1">
      <alignment shrinkToFit="1"/>
    </xf>
    <xf numFmtId="0" fontId="14" fillId="0" borderId="0" xfId="4" applyFont="1" applyBorder="1" applyAlignment="1">
      <alignment horizontal="center" vertical="center" shrinkToFit="1"/>
    </xf>
    <xf numFmtId="0" fontId="14" fillId="0" borderId="0" xfId="4" applyFont="1" applyBorder="1" applyAlignment="1">
      <alignment horizontal="center" shrinkToFit="1"/>
    </xf>
    <xf numFmtId="0" fontId="6" fillId="0" borderId="0" xfId="2" applyFont="1" applyAlignment="1">
      <alignment horizontal="center" vertical="center"/>
    </xf>
    <xf numFmtId="0" fontId="6" fillId="0" borderId="0" xfId="2" applyFont="1" applyAlignment="1">
      <alignment vertical="center"/>
    </xf>
    <xf numFmtId="0" fontId="6" fillId="0" borderId="2" xfId="2" applyFont="1" applyBorder="1" applyAlignment="1">
      <alignment vertical="center"/>
    </xf>
    <xf numFmtId="0" fontId="6" fillId="0" borderId="0" xfId="2" applyFont="1" applyAlignment="1">
      <alignment vertical="center" shrinkToFit="1"/>
    </xf>
    <xf numFmtId="0" fontId="45" fillId="0" borderId="2" xfId="2" applyFont="1" applyBorder="1" applyAlignment="1">
      <alignment vertical="center"/>
    </xf>
    <xf numFmtId="0" fontId="6" fillId="0" borderId="8" xfId="2" applyFont="1" applyBorder="1" applyAlignment="1">
      <alignment horizontal="right" vertical="center"/>
    </xf>
    <xf numFmtId="0" fontId="6" fillId="0" borderId="2" xfId="2" applyFont="1" applyBorder="1" applyAlignment="1">
      <alignment vertical="center" shrinkToFit="1"/>
    </xf>
    <xf numFmtId="0" fontId="69" fillId="0" borderId="0" xfId="2" applyFont="1" applyAlignment="1">
      <alignment vertical="center"/>
    </xf>
    <xf numFmtId="49" fontId="6" fillId="0" borderId="8" xfId="2" applyNumberFormat="1" applyFont="1" applyBorder="1" applyAlignment="1">
      <alignment vertical="center"/>
    </xf>
    <xf numFmtId="49" fontId="6" fillId="0" borderId="6" xfId="2" applyNumberFormat="1" applyFont="1" applyBorder="1" applyAlignment="1">
      <alignment vertical="center"/>
    </xf>
    <xf numFmtId="0" fontId="6" fillId="0" borderId="0" xfId="2" applyFont="1" applyBorder="1" applyAlignment="1">
      <alignment vertical="center"/>
    </xf>
    <xf numFmtId="0" fontId="6" fillId="0" borderId="37" xfId="2" applyFont="1" applyBorder="1" applyAlignment="1">
      <alignment vertical="center"/>
    </xf>
    <xf numFmtId="0" fontId="6" fillId="0" borderId="76" xfId="2" applyFont="1" applyBorder="1" applyAlignment="1">
      <alignment vertical="center"/>
    </xf>
    <xf numFmtId="0" fontId="6" fillId="0" borderId="17" xfId="2" applyFont="1" applyBorder="1" applyAlignment="1">
      <alignment vertical="center"/>
    </xf>
    <xf numFmtId="0" fontId="6" fillId="0" borderId="18" xfId="2" applyFont="1" applyBorder="1" applyAlignment="1">
      <alignment vertical="center"/>
    </xf>
    <xf numFmtId="193" fontId="6" fillId="0" borderId="0" xfId="2" applyNumberFormat="1" applyFont="1" applyAlignment="1">
      <alignment vertical="center"/>
    </xf>
    <xf numFmtId="0" fontId="14" fillId="0" borderId="0" xfId="4" applyFont="1"/>
    <xf numFmtId="0" fontId="66" fillId="0" borderId="0" xfId="27" applyFont="1" applyAlignment="1">
      <alignment horizontal="left" vertical="center"/>
    </xf>
    <xf numFmtId="49" fontId="6" fillId="0" borderId="0" xfId="15" applyNumberFormat="1" applyFont="1" applyAlignment="1">
      <alignment vertical="center"/>
    </xf>
    <xf numFmtId="0" fontId="14" fillId="0" borderId="0" xfId="0" applyFont="1">
      <alignment vertical="center"/>
    </xf>
    <xf numFmtId="0" fontId="28" fillId="0" borderId="0" xfId="0" applyFont="1" applyAlignment="1">
      <alignment vertical="center"/>
    </xf>
    <xf numFmtId="0" fontId="14" fillId="0" borderId="7" xfId="0" applyFont="1" applyBorder="1">
      <alignment vertical="center"/>
    </xf>
    <xf numFmtId="0" fontId="7" fillId="0" borderId="1" xfId="2" applyFont="1" applyBorder="1" applyAlignment="1">
      <alignment vertical="center" wrapText="1"/>
    </xf>
    <xf numFmtId="0" fontId="7" fillId="0" borderId="2" xfId="2" applyFont="1" applyBorder="1" applyAlignment="1">
      <alignment vertical="center"/>
    </xf>
    <xf numFmtId="0" fontId="7" fillId="0" borderId="2" xfId="2" applyFont="1" applyBorder="1" applyAlignment="1">
      <alignment vertical="center" wrapText="1"/>
    </xf>
    <xf numFmtId="0" fontId="7" fillId="0" borderId="3" xfId="2" applyFont="1" applyBorder="1" applyAlignment="1">
      <alignment vertical="center" wrapText="1"/>
    </xf>
    <xf numFmtId="0" fontId="7" fillId="0" borderId="7" xfId="2" applyFont="1" applyBorder="1" applyAlignment="1">
      <alignment vertical="center" wrapText="1"/>
    </xf>
    <xf numFmtId="0" fontId="7" fillId="0" borderId="0" xfId="2" applyFont="1" applyAlignment="1">
      <alignment vertical="center" wrapText="1"/>
    </xf>
    <xf numFmtId="0" fontId="7" fillId="0" borderId="8" xfId="2" applyFont="1" applyBorder="1" applyAlignment="1">
      <alignment vertical="center" wrapText="1"/>
    </xf>
    <xf numFmtId="0" fontId="7" fillId="0" borderId="0" xfId="2" applyFont="1" applyFill="1" applyAlignment="1">
      <alignment vertical="center"/>
    </xf>
    <xf numFmtId="0" fontId="7" fillId="0" borderId="7" xfId="2" applyFont="1" applyFill="1" applyBorder="1" applyAlignment="1">
      <alignment vertical="center" wrapText="1"/>
    </xf>
    <xf numFmtId="0" fontId="7" fillId="0" borderId="0" xfId="2" applyFont="1" applyFill="1" applyAlignment="1">
      <alignment vertical="center" wrapText="1"/>
    </xf>
    <xf numFmtId="0" fontId="7" fillId="0" borderId="8" xfId="2" applyFont="1" applyFill="1" applyBorder="1" applyAlignment="1">
      <alignment vertical="center" wrapText="1"/>
    </xf>
    <xf numFmtId="0" fontId="7" fillId="0" borderId="7" xfId="2" applyFont="1" applyBorder="1" applyAlignment="1">
      <alignment vertical="center"/>
    </xf>
    <xf numFmtId="0" fontId="7" fillId="0" borderId="4" xfId="2" applyFont="1" applyBorder="1" applyAlignment="1">
      <alignment vertical="center"/>
    </xf>
    <xf numFmtId="0" fontId="7" fillId="0" borderId="5" xfId="2" applyFont="1" applyBorder="1" applyAlignment="1">
      <alignment vertical="center"/>
    </xf>
    <xf numFmtId="0" fontId="7" fillId="0" borderId="4" xfId="2" applyFont="1" applyBorder="1" applyAlignment="1">
      <alignment vertical="center" wrapText="1"/>
    </xf>
    <xf numFmtId="0" fontId="7" fillId="0" borderId="5" xfId="2" applyFont="1" applyBorder="1" applyAlignment="1">
      <alignment vertical="center" wrapText="1"/>
    </xf>
    <xf numFmtId="0" fontId="7" fillId="0" borderId="6" xfId="2" applyFont="1" applyBorder="1" applyAlignment="1">
      <alignment vertical="center" wrapText="1"/>
    </xf>
    <xf numFmtId="0" fontId="68" fillId="0" borderId="7" xfId="2" applyFont="1" applyBorder="1" applyAlignment="1">
      <alignment horizontal="center" vertical="center"/>
    </xf>
    <xf numFmtId="0" fontId="68" fillId="0" borderId="0" xfId="2" applyFont="1" applyAlignment="1">
      <alignment horizontal="center" vertical="center"/>
    </xf>
    <xf numFmtId="0" fontId="68" fillId="0" borderId="8" xfId="2" applyFont="1" applyBorder="1" applyAlignment="1">
      <alignment horizontal="center" vertical="center"/>
    </xf>
    <xf numFmtId="176" fontId="6" fillId="0" borderId="7" xfId="2" applyNumberFormat="1" applyFont="1" applyBorder="1" applyAlignment="1">
      <alignment vertical="center"/>
    </xf>
    <xf numFmtId="38" fontId="14" fillId="0" borderId="2" xfId="5" applyFont="1" applyBorder="1" applyAlignment="1">
      <alignment vertical="center"/>
    </xf>
    <xf numFmtId="185" fontId="6" fillId="0" borderId="13" xfId="2" applyNumberFormat="1" applyFont="1" applyBorder="1" applyAlignment="1">
      <alignment vertical="center"/>
    </xf>
    <xf numFmtId="185" fontId="6" fillId="0" borderId="13" xfId="2" applyNumberFormat="1" applyFont="1" applyBorder="1" applyAlignment="1">
      <alignment horizontal="center" vertical="center"/>
    </xf>
    <xf numFmtId="187" fontId="6" fillId="0" borderId="0" xfId="2" applyNumberFormat="1" applyFont="1" applyAlignment="1">
      <alignment horizontal="center" vertical="center"/>
    </xf>
    <xf numFmtId="187" fontId="6" fillId="0" borderId="2" xfId="2" applyNumberFormat="1" applyFont="1" applyBorder="1" applyAlignment="1">
      <alignment horizontal="left" vertical="center"/>
    </xf>
    <xf numFmtId="187" fontId="6" fillId="0" borderId="2" xfId="2" applyNumberFormat="1" applyFont="1" applyBorder="1" applyAlignment="1">
      <alignment horizontal="right" vertical="center"/>
    </xf>
    <xf numFmtId="0" fontId="51" fillId="0" borderId="0" xfId="2" applyFont="1" applyAlignment="1">
      <alignment vertical="center"/>
    </xf>
    <xf numFmtId="38" fontId="14" fillId="0" borderId="0" xfId="5" applyFont="1" applyAlignment="1">
      <alignment horizontal="right" vertical="center"/>
    </xf>
    <xf numFmtId="49" fontId="72" fillId="0" borderId="0" xfId="2" applyNumberFormat="1" applyFont="1" applyAlignment="1">
      <alignment horizontal="right" vertical="center"/>
    </xf>
    <xf numFmtId="189" fontId="6" fillId="0" borderId="0" xfId="2" applyNumberFormat="1" applyFont="1" applyAlignment="1">
      <alignment vertical="center"/>
    </xf>
    <xf numFmtId="58" fontId="6" fillId="0" borderId="0" xfId="2" applyNumberFormat="1" applyFont="1" applyAlignment="1">
      <alignment vertical="center"/>
    </xf>
    <xf numFmtId="58" fontId="6" fillId="0" borderId="0" xfId="2" applyNumberFormat="1" applyFont="1" applyAlignment="1">
      <alignment horizontal="right" vertical="center"/>
    </xf>
    <xf numFmtId="178" fontId="6" fillId="0" borderId="7" xfId="2" applyNumberFormat="1" applyFont="1" applyBorder="1" applyAlignment="1">
      <alignment horizontal="distributed" vertical="center"/>
    </xf>
    <xf numFmtId="178" fontId="6" fillId="0" borderId="0" xfId="2" applyNumberFormat="1" applyFont="1" applyAlignment="1">
      <alignment horizontal="distributed" vertical="center"/>
    </xf>
    <xf numFmtId="178" fontId="6" fillId="0" borderId="7" xfId="2" applyNumberFormat="1" applyFont="1" applyBorder="1" applyAlignment="1">
      <alignment horizontal="left" vertical="center"/>
    </xf>
    <xf numFmtId="178" fontId="6" fillId="0" borderId="0" xfId="2" applyNumberFormat="1" applyFont="1" applyAlignment="1">
      <alignment horizontal="left" vertical="center"/>
    </xf>
    <xf numFmtId="178" fontId="6" fillId="0" borderId="7" xfId="2" applyNumberFormat="1" applyFont="1" applyBorder="1" applyAlignment="1">
      <alignment horizontal="center" vertical="center"/>
    </xf>
    <xf numFmtId="0" fontId="6" fillId="0" borderId="4" xfId="2" applyFont="1" applyBorder="1" applyAlignment="1">
      <alignment horizontal="distributed" vertical="center"/>
    </xf>
    <xf numFmtId="0" fontId="6" fillId="0" borderId="6" xfId="2" applyFont="1" applyBorder="1" applyAlignment="1">
      <alignment horizontal="right" vertical="center"/>
    </xf>
    <xf numFmtId="38" fontId="14" fillId="0" borderId="5" xfId="5" applyFont="1" applyBorder="1" applyAlignment="1">
      <alignment vertical="center"/>
    </xf>
    <xf numFmtId="0" fontId="6" fillId="0" borderId="0" xfId="8" applyFont="1" applyAlignment="1">
      <alignment vertical="center"/>
    </xf>
    <xf numFmtId="0" fontId="38" fillId="0" borderId="0" xfId="8" applyFont="1" applyAlignment="1">
      <alignment vertical="center"/>
    </xf>
    <xf numFmtId="49" fontId="6" fillId="0" borderId="0" xfId="7" applyNumberFormat="1" applyFont="1" applyAlignment="1">
      <alignment vertical="center"/>
    </xf>
    <xf numFmtId="0" fontId="9" fillId="0" borderId="0" xfId="9" applyFont="1" applyAlignment="1">
      <alignment vertical="center"/>
    </xf>
    <xf numFmtId="197" fontId="9" fillId="0" borderId="0" xfId="7" applyNumberFormat="1" applyFont="1" applyAlignment="1">
      <alignment vertical="center"/>
    </xf>
    <xf numFmtId="197" fontId="6" fillId="0" borderId="0" xfId="9" applyNumberFormat="1" applyFont="1" applyAlignment="1">
      <alignment vertical="center"/>
    </xf>
    <xf numFmtId="198" fontId="6" fillId="0" borderId="0" xfId="9" applyNumberFormat="1" applyFont="1" applyAlignment="1">
      <alignment vertical="center"/>
    </xf>
    <xf numFmtId="199" fontId="6" fillId="0" borderId="0" xfId="9" applyNumberFormat="1" applyFont="1" applyAlignment="1">
      <alignment vertical="center"/>
    </xf>
    <xf numFmtId="200" fontId="6" fillId="0" borderId="0" xfId="9" applyNumberFormat="1" applyFont="1" applyAlignment="1">
      <alignment horizontal="right" vertical="center"/>
    </xf>
    <xf numFmtId="49" fontId="6" fillId="0" borderId="0" xfId="7" applyNumberFormat="1" applyFont="1" applyAlignment="1">
      <alignment horizontal="center" vertical="center"/>
    </xf>
    <xf numFmtId="49" fontId="6" fillId="0" borderId="0" xfId="8" applyNumberFormat="1" applyFont="1" applyAlignment="1">
      <alignment horizontal="left" vertical="center"/>
    </xf>
    <xf numFmtId="49" fontId="6" fillId="0" borderId="0" xfId="7" applyNumberFormat="1" applyFont="1" applyAlignment="1">
      <alignment horizontal="left" vertical="center"/>
    </xf>
    <xf numFmtId="49" fontId="6" fillId="0" borderId="0" xfId="7" applyNumberFormat="1" applyFont="1" applyAlignment="1">
      <alignment horizontal="right" vertical="center"/>
    </xf>
    <xf numFmtId="49" fontId="6" fillId="0" borderId="5" xfId="7" applyNumberFormat="1" applyFont="1" applyBorder="1" applyAlignment="1">
      <alignment vertical="center"/>
    </xf>
    <xf numFmtId="49" fontId="6" fillId="0" borderId="5" xfId="7" applyNumberFormat="1" applyFont="1" applyBorder="1" applyAlignment="1">
      <alignment horizontal="left" vertical="center"/>
    </xf>
    <xf numFmtId="49" fontId="6" fillId="0" borderId="5" xfId="8" applyNumberFormat="1" applyFont="1" applyBorder="1" applyAlignment="1">
      <alignment horizontal="distributed" vertical="center"/>
    </xf>
    <xf numFmtId="49" fontId="6" fillId="0" borderId="6" xfId="7" applyNumberFormat="1" applyFont="1" applyBorder="1" applyAlignment="1">
      <alignment vertical="center"/>
    </xf>
    <xf numFmtId="197" fontId="6" fillId="0" borderId="5" xfId="7" quotePrefix="1" applyNumberFormat="1" applyFont="1" applyBorder="1" applyAlignment="1">
      <alignment horizontal="right" vertical="center"/>
    </xf>
    <xf numFmtId="198" fontId="6" fillId="0" borderId="5" xfId="7" quotePrefix="1" applyNumberFormat="1" applyFont="1" applyBorder="1" applyAlignment="1">
      <alignment horizontal="right" vertical="center"/>
    </xf>
    <xf numFmtId="199" fontId="6" fillId="0" borderId="5" xfId="7" quotePrefix="1" applyNumberFormat="1" applyFont="1" applyBorder="1" applyAlignment="1">
      <alignment horizontal="right" vertical="center"/>
    </xf>
    <xf numFmtId="200" fontId="6" fillId="0" borderId="5" xfId="7" quotePrefix="1" applyNumberFormat="1" applyFont="1" applyBorder="1" applyAlignment="1">
      <alignment horizontal="right" vertical="center"/>
    </xf>
    <xf numFmtId="198" fontId="6" fillId="0" borderId="0" xfId="7" applyNumberFormat="1" applyFont="1" applyAlignment="1">
      <alignment vertical="center"/>
    </xf>
    <xf numFmtId="198" fontId="6" fillId="0" borderId="0" xfId="7" applyNumberFormat="1" applyFont="1" applyAlignment="1">
      <alignment horizontal="left" vertical="center"/>
    </xf>
    <xf numFmtId="197" fontId="6" fillId="0" borderId="0" xfId="7" quotePrefix="1" applyNumberFormat="1" applyFont="1" applyAlignment="1">
      <alignment horizontal="right" vertical="center"/>
    </xf>
    <xf numFmtId="198" fontId="6" fillId="0" borderId="0" xfId="7" quotePrefix="1" applyNumberFormat="1" applyFont="1" applyAlignment="1">
      <alignment horizontal="right" vertical="center"/>
    </xf>
    <xf numFmtId="199" fontId="6" fillId="0" borderId="0" xfId="7" quotePrefix="1" applyNumberFormat="1" applyFont="1" applyAlignment="1">
      <alignment horizontal="right" vertical="center"/>
    </xf>
    <xf numFmtId="200" fontId="6" fillId="0" borderId="0" xfId="7" quotePrefix="1" applyNumberFormat="1" applyFont="1" applyAlignment="1">
      <alignment horizontal="right" vertical="center"/>
    </xf>
    <xf numFmtId="202" fontId="6" fillId="0" borderId="0" xfId="7" applyNumberFormat="1" applyFont="1" applyAlignment="1">
      <alignment horizontal="right" vertical="center"/>
    </xf>
    <xf numFmtId="38" fontId="6" fillId="0" borderId="0" xfId="8" applyNumberFormat="1" applyFont="1" applyAlignment="1">
      <alignment vertical="center"/>
    </xf>
    <xf numFmtId="198" fontId="6" fillId="0" borderId="0" xfId="8" applyNumberFormat="1" applyFont="1" applyAlignment="1">
      <alignment vertical="center"/>
    </xf>
    <xf numFmtId="200" fontId="6" fillId="0" borderId="0" xfId="9" applyNumberFormat="1" applyFont="1" applyAlignment="1">
      <alignment vertical="center"/>
    </xf>
    <xf numFmtId="200" fontId="14" fillId="0" borderId="0" xfId="9" applyNumberFormat="1" applyFont="1" applyAlignment="1">
      <alignment horizontal="right" vertical="center"/>
    </xf>
    <xf numFmtId="200" fontId="6" fillId="0" borderId="0" xfId="8" applyNumberFormat="1" applyFont="1" applyAlignment="1">
      <alignment horizontal="right" vertical="center"/>
    </xf>
    <xf numFmtId="198" fontId="6" fillId="0" borderId="2" xfId="7" applyNumberFormat="1" applyFont="1" applyBorder="1" applyAlignment="1">
      <alignment horizontal="left" vertical="center"/>
    </xf>
    <xf numFmtId="198" fontId="6" fillId="0" borderId="2" xfId="7" applyNumberFormat="1" applyFont="1" applyBorder="1" applyAlignment="1">
      <alignment vertical="center" wrapText="1"/>
    </xf>
    <xf numFmtId="198" fontId="6" fillId="0" borderId="0" xfId="7" applyNumberFormat="1" applyFont="1" applyAlignment="1">
      <alignment horizontal="left" vertical="center" wrapText="1"/>
    </xf>
    <xf numFmtId="198" fontId="6" fillId="0" borderId="0" xfId="7" quotePrefix="1" applyNumberFormat="1" applyFont="1" applyAlignment="1">
      <alignment vertical="center"/>
    </xf>
    <xf numFmtId="198" fontId="6" fillId="0" borderId="0" xfId="7" applyNumberFormat="1" applyFont="1" applyAlignment="1">
      <alignment horizontal="right" vertical="center"/>
    </xf>
    <xf numFmtId="198" fontId="6" fillId="0" borderId="0" xfId="7" applyNumberFormat="1" applyFont="1" applyAlignment="1">
      <alignment vertical="center" wrapText="1"/>
    </xf>
    <xf numFmtId="0" fontId="66" fillId="0" borderId="0" xfId="27" applyFont="1" applyAlignment="1">
      <alignment vertical="center"/>
    </xf>
    <xf numFmtId="49" fontId="14" fillId="0" borderId="0" xfId="7" applyNumberFormat="1" applyFont="1" applyAlignment="1">
      <alignment horizontal="distributed" vertical="center"/>
    </xf>
    <xf numFmtId="49" fontId="14" fillId="0" borderId="8" xfId="7" applyNumberFormat="1" applyFont="1" applyBorder="1" applyAlignment="1">
      <alignment horizontal="distributed" vertical="center"/>
    </xf>
    <xf numFmtId="49" fontId="14" fillId="0" borderId="8" xfId="7" applyNumberFormat="1" applyFont="1" applyBorder="1" applyAlignment="1">
      <alignment horizontal="right" vertical="center"/>
    </xf>
    <xf numFmtId="49" fontId="14" fillId="0" borderId="8" xfId="7" applyNumberFormat="1" applyFont="1" applyBorder="1" applyAlignment="1">
      <alignment vertical="center"/>
    </xf>
    <xf numFmtId="49" fontId="14" fillId="0" borderId="0" xfId="7" applyNumberFormat="1" applyFont="1" applyAlignment="1">
      <alignment vertical="center"/>
    </xf>
    <xf numFmtId="49" fontId="14" fillId="0" borderId="8" xfId="7" applyNumberFormat="1" applyFont="1" applyBorder="1" applyAlignment="1">
      <alignment horizontal="center" vertical="center"/>
    </xf>
    <xf numFmtId="49" fontId="14" fillId="0" borderId="5" xfId="7" applyNumberFormat="1" applyFont="1" applyBorder="1" applyAlignment="1">
      <alignment horizontal="distributed" vertical="center"/>
    </xf>
    <xf numFmtId="49" fontId="14" fillId="0" borderId="6" xfId="7" applyNumberFormat="1" applyFont="1" applyBorder="1" applyAlignment="1">
      <alignment vertical="center"/>
    </xf>
    <xf numFmtId="204" fontId="14" fillId="0" borderId="5" xfId="7" quotePrefix="1" applyNumberFormat="1" applyFont="1" applyBorder="1" applyAlignment="1">
      <alignment horizontal="right" vertical="center"/>
    </xf>
    <xf numFmtId="191" fontId="14" fillId="0" borderId="5" xfId="7" quotePrefix="1" applyNumberFormat="1" applyFont="1" applyBorder="1" applyAlignment="1">
      <alignment horizontal="right" vertical="center"/>
    </xf>
    <xf numFmtId="204" fontId="14" fillId="0" borderId="0" xfId="7" quotePrefix="1" applyNumberFormat="1" applyFont="1" applyAlignment="1">
      <alignment horizontal="right" vertical="center"/>
    </xf>
    <xf numFmtId="191" fontId="14" fillId="0" borderId="0" xfId="7" quotePrefix="1" applyNumberFormat="1" applyFont="1" applyAlignment="1">
      <alignment horizontal="right" vertical="center"/>
    </xf>
    <xf numFmtId="49" fontId="14" fillId="0" borderId="0" xfId="7" applyNumberFormat="1" applyFont="1" applyAlignment="1">
      <alignment horizontal="right" vertical="center"/>
    </xf>
    <xf numFmtId="191" fontId="14" fillId="0" borderId="0" xfId="7" applyNumberFormat="1" applyFont="1" applyAlignment="1">
      <alignment horizontal="right" vertical="center"/>
    </xf>
    <xf numFmtId="204" fontId="14" fillId="0" borderId="0" xfId="7" applyNumberFormat="1" applyFont="1" applyAlignment="1">
      <alignment horizontal="right" vertical="center"/>
    </xf>
    <xf numFmtId="206" fontId="14" fillId="0" borderId="0" xfId="7" quotePrefix="1" applyNumberFormat="1" applyFont="1" applyAlignment="1">
      <alignment horizontal="right" vertical="center"/>
    </xf>
    <xf numFmtId="49" fontId="14" fillId="0" borderId="0" xfId="7" applyNumberFormat="1" applyFont="1" applyAlignment="1">
      <alignment horizontal="left" vertical="center"/>
    </xf>
    <xf numFmtId="0" fontId="14" fillId="0" borderId="0" xfId="7" applyFont="1" applyAlignment="1">
      <alignment horizontal="left" vertical="center"/>
    </xf>
    <xf numFmtId="49" fontId="14" fillId="0" borderId="7" xfId="7" applyNumberFormat="1" applyFont="1" applyBorder="1" applyAlignment="1">
      <alignment vertical="center"/>
    </xf>
    <xf numFmtId="49" fontId="14" fillId="0" borderId="7" xfId="7" applyNumberFormat="1" applyFont="1" applyBorder="1" applyAlignment="1">
      <alignment horizontal="distributed" vertical="center"/>
    </xf>
    <xf numFmtId="38" fontId="14" fillId="0" borderId="7" xfId="5" applyFont="1" applyBorder="1" applyAlignment="1">
      <alignment horizontal="right" vertical="center"/>
    </xf>
    <xf numFmtId="176" fontId="14" fillId="0" borderId="0" xfId="10" applyNumberFormat="1" applyFont="1" applyAlignment="1">
      <alignment horizontal="right" vertical="center"/>
    </xf>
    <xf numFmtId="0" fontId="6" fillId="0" borderId="0" xfId="11" applyFont="1" applyAlignment="1">
      <alignment vertical="center"/>
    </xf>
    <xf numFmtId="0" fontId="38" fillId="0" borderId="0" xfId="2" applyFont="1"/>
    <xf numFmtId="0" fontId="38" fillId="0" borderId="0" xfId="11" applyFont="1" applyAlignment="1">
      <alignment vertical="center"/>
    </xf>
    <xf numFmtId="208" fontId="6" fillId="0" borderId="0" xfId="7" applyNumberFormat="1" applyFont="1" applyAlignment="1">
      <alignment vertical="center"/>
    </xf>
    <xf numFmtId="207" fontId="8" fillId="0" borderId="7" xfId="7" applyNumberFormat="1" applyFont="1" applyBorder="1" applyAlignment="1">
      <alignment horizontal="right" vertical="center" wrapText="1"/>
    </xf>
    <xf numFmtId="207" fontId="8" fillId="0" borderId="0" xfId="7" applyNumberFormat="1" applyFont="1" applyAlignment="1">
      <alignment horizontal="right" vertical="center" wrapText="1"/>
    </xf>
    <xf numFmtId="208" fontId="6" fillId="0" borderId="0" xfId="7" applyNumberFormat="1" applyFont="1" applyAlignment="1">
      <alignment horizontal="right" vertical="center" wrapText="1"/>
    </xf>
    <xf numFmtId="210" fontId="6" fillId="0" borderId="0" xfId="7" applyNumberFormat="1" applyFont="1" applyAlignment="1">
      <alignment horizontal="right" vertical="center" wrapText="1"/>
    </xf>
    <xf numFmtId="49" fontId="6" fillId="0" borderId="0" xfId="7" applyNumberFormat="1" applyFont="1" applyAlignment="1">
      <alignment horizontal="distributed" vertical="center" shrinkToFit="1"/>
    </xf>
    <xf numFmtId="49" fontId="6" fillId="0" borderId="8" xfId="7" applyNumberFormat="1" applyFont="1" applyBorder="1" applyAlignment="1">
      <alignment horizontal="distributed" vertical="center" shrinkToFit="1"/>
    </xf>
    <xf numFmtId="49" fontId="6" fillId="0" borderId="0" xfId="7" applyNumberFormat="1" applyFont="1" applyAlignment="1">
      <alignment vertical="center" shrinkToFit="1"/>
    </xf>
    <xf numFmtId="49" fontId="6" fillId="0" borderId="0" xfId="7" applyNumberFormat="1" applyFont="1" applyAlignment="1">
      <alignment horizontal="center" vertical="center" shrinkToFit="1"/>
    </xf>
    <xf numFmtId="49" fontId="6" fillId="0" borderId="0" xfId="7" applyNumberFormat="1" applyFont="1" applyAlignment="1">
      <alignment horizontal="right" vertical="center" shrinkToFit="1"/>
    </xf>
    <xf numFmtId="49" fontId="6" fillId="0" borderId="8" xfId="7" applyNumberFormat="1" applyFont="1" applyBorder="1" applyAlignment="1">
      <alignment horizontal="right" vertical="center" shrinkToFit="1"/>
    </xf>
    <xf numFmtId="49" fontId="6" fillId="0" borderId="8" xfId="7" applyNumberFormat="1" applyFont="1" applyBorder="1" applyAlignment="1">
      <alignment horizontal="left" vertical="center"/>
    </xf>
    <xf numFmtId="49" fontId="6" fillId="0" borderId="0" xfId="7" applyNumberFormat="1" applyFont="1" applyAlignment="1">
      <alignment horizontal="right" vertical="center" wrapText="1" shrinkToFit="1"/>
    </xf>
    <xf numFmtId="49" fontId="6" fillId="0" borderId="8" xfId="7" applyNumberFormat="1" applyFont="1" applyBorder="1" applyAlignment="1">
      <alignment horizontal="right" vertical="center" wrapText="1" shrinkToFit="1"/>
    </xf>
    <xf numFmtId="49" fontId="6" fillId="0" borderId="8" xfId="7" applyNumberFormat="1" applyFont="1" applyBorder="1" applyAlignment="1">
      <alignment horizontal="center" vertical="center" shrinkToFit="1"/>
    </xf>
    <xf numFmtId="49" fontId="6" fillId="0" borderId="8" xfId="7" applyNumberFormat="1" applyFont="1" applyBorder="1" applyAlignment="1">
      <alignment vertical="center" wrapText="1" shrinkToFit="1"/>
    </xf>
    <xf numFmtId="49" fontId="36" fillId="0" borderId="0" xfId="7" applyNumberFormat="1" applyFont="1" applyAlignment="1">
      <alignment horizontal="left" vertical="center" wrapText="1" shrinkToFit="1"/>
    </xf>
    <xf numFmtId="49" fontId="36" fillId="0" borderId="8" xfId="7" applyNumberFormat="1" applyFont="1" applyBorder="1" applyAlignment="1">
      <alignment horizontal="left" vertical="center" wrapText="1" shrinkToFit="1"/>
    </xf>
    <xf numFmtId="49" fontId="36" fillId="0" borderId="0" xfId="7" applyNumberFormat="1" applyFont="1" applyAlignment="1">
      <alignment horizontal="left" vertical="center" wrapText="1"/>
    </xf>
    <xf numFmtId="49" fontId="36" fillId="0" borderId="8" xfId="7" applyNumberFormat="1" applyFont="1" applyBorder="1" applyAlignment="1">
      <alignment horizontal="left" vertical="center" wrapText="1"/>
    </xf>
    <xf numFmtId="49" fontId="6" fillId="0" borderId="0" xfId="7" applyNumberFormat="1" applyFont="1" applyAlignment="1">
      <alignment horizontal="left" vertical="center" wrapText="1" shrinkToFit="1"/>
    </xf>
    <xf numFmtId="49" fontId="6" fillId="0" borderId="8" xfId="7" applyNumberFormat="1" applyFont="1" applyBorder="1" applyAlignment="1">
      <alignment horizontal="left" vertical="center" wrapText="1" shrinkToFit="1"/>
    </xf>
    <xf numFmtId="49" fontId="6" fillId="0" borderId="0" xfId="7" applyNumberFormat="1" applyFont="1" applyAlignment="1">
      <alignment horizontal="distributed" vertical="center"/>
    </xf>
    <xf numFmtId="49" fontId="6" fillId="0" borderId="8" xfId="7" applyNumberFormat="1" applyFont="1" applyBorder="1" applyAlignment="1">
      <alignment horizontal="distributed" vertical="center"/>
    </xf>
    <xf numFmtId="0" fontId="6" fillId="0" borderId="5" xfId="11" applyFont="1" applyBorder="1" applyAlignment="1">
      <alignment vertical="center"/>
    </xf>
    <xf numFmtId="0" fontId="6" fillId="0" borderId="6" xfId="11" applyFont="1" applyBorder="1" applyAlignment="1">
      <alignment vertical="center"/>
    </xf>
    <xf numFmtId="0" fontId="6" fillId="0" borderId="4" xfId="11" applyFont="1" applyBorder="1" applyAlignment="1">
      <alignment vertical="center"/>
    </xf>
    <xf numFmtId="211" fontId="6" fillId="0" borderId="0" xfId="7" applyNumberFormat="1" applyFont="1" applyAlignment="1">
      <alignment vertical="center"/>
    </xf>
    <xf numFmtId="211" fontId="6" fillId="0" borderId="0" xfId="7" applyNumberFormat="1" applyFont="1" applyAlignment="1">
      <alignment horizontal="right" vertical="center"/>
    </xf>
    <xf numFmtId="208" fontId="6" fillId="0" borderId="0" xfId="11" applyNumberFormat="1" applyFont="1" applyAlignment="1">
      <alignment horizontal="right" vertical="center" wrapText="1"/>
    </xf>
    <xf numFmtId="0" fontId="6" fillId="0" borderId="2" xfId="11" applyFont="1" applyBorder="1" applyAlignment="1">
      <alignment vertical="center"/>
    </xf>
    <xf numFmtId="0" fontId="14" fillId="0" borderId="2" xfId="11" applyFont="1" applyBorder="1" applyAlignment="1">
      <alignment horizontal="right" vertical="center"/>
    </xf>
    <xf numFmtId="49" fontId="52" fillId="0" borderId="2" xfId="7" applyNumberFormat="1" applyFont="1" applyBorder="1" applyAlignment="1">
      <alignment horizontal="center" vertical="center"/>
    </xf>
    <xf numFmtId="49" fontId="52" fillId="0" borderId="3" xfId="7" applyNumberFormat="1" applyFont="1" applyBorder="1" applyAlignment="1">
      <alignment horizontal="center" vertical="center"/>
    </xf>
    <xf numFmtId="49" fontId="52" fillId="0" borderId="7" xfId="7" applyNumberFormat="1" applyFont="1" applyBorder="1" applyAlignment="1">
      <alignment horizontal="center" vertical="center" wrapText="1"/>
    </xf>
    <xf numFmtId="49" fontId="52" fillId="0" borderId="0" xfId="7" applyNumberFormat="1" applyFont="1" applyAlignment="1">
      <alignment horizontal="center" vertical="center" wrapText="1"/>
    </xf>
    <xf numFmtId="49" fontId="52" fillId="0" borderId="2" xfId="7" applyNumberFormat="1" applyFont="1" applyBorder="1" applyAlignment="1">
      <alignment horizontal="center" vertical="center" wrapText="1"/>
    </xf>
    <xf numFmtId="49" fontId="52" fillId="0" borderId="3" xfId="7" applyNumberFormat="1" applyFont="1" applyBorder="1" applyAlignment="1">
      <alignment horizontal="center" vertical="center" wrapText="1"/>
    </xf>
    <xf numFmtId="49" fontId="52" fillId="0" borderId="0" xfId="7" applyNumberFormat="1" applyFont="1" applyAlignment="1">
      <alignment horizontal="center" vertical="center"/>
    </xf>
    <xf numFmtId="49" fontId="52" fillId="0" borderId="8" xfId="7" applyNumberFormat="1" applyFont="1" applyBorder="1" applyAlignment="1">
      <alignment horizontal="distributed" vertical="center"/>
    </xf>
    <xf numFmtId="49" fontId="52" fillId="0" borderId="8" xfId="7" applyNumberFormat="1" applyFont="1" applyBorder="1" applyAlignment="1">
      <alignment vertical="center" shrinkToFit="1"/>
    </xf>
    <xf numFmtId="49" fontId="52" fillId="0" borderId="8" xfId="7" applyNumberFormat="1" applyFont="1" applyBorder="1" applyAlignment="1">
      <alignment horizontal="center" vertical="center"/>
    </xf>
    <xf numFmtId="49" fontId="52" fillId="0" borderId="8" xfId="7" applyNumberFormat="1" applyFont="1" applyBorder="1" applyAlignment="1">
      <alignment horizontal="center" vertical="center" wrapText="1"/>
    </xf>
    <xf numFmtId="49" fontId="52" fillId="0" borderId="0" xfId="7" applyNumberFormat="1" applyFont="1" applyAlignment="1">
      <alignment horizontal="left" vertical="center"/>
    </xf>
    <xf numFmtId="49" fontId="74" fillId="0" borderId="0" xfId="7" applyNumberFormat="1" applyFont="1" applyAlignment="1">
      <alignment horizontal="center" vertical="center"/>
    </xf>
    <xf numFmtId="191" fontId="74" fillId="0" borderId="7" xfId="7" applyNumberFormat="1" applyFont="1" applyBorder="1" applyAlignment="1">
      <alignment vertical="center"/>
    </xf>
    <xf numFmtId="191" fontId="74" fillId="0" borderId="0" xfId="7" applyNumberFormat="1" applyFont="1" applyAlignment="1">
      <alignment vertical="center"/>
    </xf>
    <xf numFmtId="49" fontId="52" fillId="0" borderId="0" xfId="7" applyNumberFormat="1" applyFont="1" applyAlignment="1">
      <alignment horizontal="distributed" vertical="center"/>
    </xf>
    <xf numFmtId="191" fontId="52" fillId="0" borderId="0" xfId="7" applyNumberFormat="1" applyFont="1" applyAlignment="1">
      <alignment vertical="center"/>
    </xf>
    <xf numFmtId="191" fontId="6" fillId="0" borderId="0" xfId="2" applyNumberFormat="1" applyFont="1" applyAlignment="1">
      <alignment vertical="center"/>
    </xf>
    <xf numFmtId="49" fontId="52" fillId="0" borderId="5" xfId="7" applyNumberFormat="1" applyFont="1" applyBorder="1" applyAlignment="1">
      <alignment horizontal="center" vertical="center"/>
    </xf>
    <xf numFmtId="49" fontId="52" fillId="0" borderId="6" xfId="7" applyNumberFormat="1" applyFont="1" applyBorder="1" applyAlignment="1">
      <alignment horizontal="distributed" vertical="center"/>
    </xf>
    <xf numFmtId="49" fontId="52" fillId="0" borderId="2" xfId="7" applyNumberFormat="1" applyFont="1" applyBorder="1" applyAlignment="1">
      <alignment vertical="center"/>
    </xf>
    <xf numFmtId="49" fontId="52" fillId="0" borderId="0" xfId="7" applyNumberFormat="1" applyFont="1" applyAlignment="1">
      <alignment horizontal="right" vertical="center"/>
    </xf>
    <xf numFmtId="49" fontId="52" fillId="0" borderId="8" xfId="7" applyNumberFormat="1" applyFont="1" applyBorder="1" applyAlignment="1">
      <alignment horizontal="right" vertical="center"/>
    </xf>
    <xf numFmtId="191" fontId="52" fillId="0" borderId="7" xfId="7" applyNumberFormat="1" applyFont="1" applyBorder="1" applyAlignment="1">
      <alignment vertical="center"/>
    </xf>
    <xf numFmtId="49" fontId="52" fillId="0" borderId="0" xfId="7" applyNumberFormat="1" applyFont="1" applyAlignment="1">
      <alignment vertical="center"/>
    </xf>
    <xf numFmtId="49" fontId="52" fillId="0" borderId="2" xfId="7" applyNumberFormat="1" applyFont="1" applyBorder="1" applyAlignment="1">
      <alignment horizontal="left" vertical="center"/>
    </xf>
    <xf numFmtId="49" fontId="52" fillId="0" borderId="5" xfId="7" applyNumberFormat="1" applyFont="1" applyBorder="1" applyAlignment="1">
      <alignment horizontal="distributed" vertical="center"/>
    </xf>
    <xf numFmtId="0" fontId="6" fillId="2" borderId="15" xfId="2" applyFont="1" applyFill="1" applyBorder="1" applyAlignment="1">
      <alignment horizontal="right" vertical="center"/>
    </xf>
    <xf numFmtId="38" fontId="6" fillId="2" borderId="15" xfId="5" applyFont="1" applyFill="1" applyBorder="1" applyAlignment="1">
      <alignment vertical="center"/>
    </xf>
    <xf numFmtId="0" fontId="11" fillId="0" borderId="0" xfId="2" applyFont="1" applyAlignment="1">
      <alignment vertical="center"/>
    </xf>
    <xf numFmtId="9" fontId="14" fillId="0" borderId="0" xfId="12" applyFont="1" applyAlignment="1">
      <alignment vertical="center"/>
    </xf>
    <xf numFmtId="0" fontId="6" fillId="2" borderId="15" xfId="2" applyFont="1" applyFill="1" applyBorder="1" applyAlignment="1">
      <alignment vertical="center" shrinkToFit="1"/>
    </xf>
    <xf numFmtId="0" fontId="6" fillId="2" borderId="15" xfId="2" applyFont="1" applyFill="1" applyBorder="1" applyAlignment="1">
      <alignment vertical="center"/>
    </xf>
    <xf numFmtId="0" fontId="6" fillId="2" borderId="10" xfId="2" applyFont="1" applyFill="1" applyBorder="1" applyAlignment="1">
      <alignment vertical="center" shrinkToFit="1"/>
    </xf>
    <xf numFmtId="0" fontId="6" fillId="2" borderId="15" xfId="2" applyFont="1" applyFill="1" applyBorder="1" applyAlignment="1">
      <alignment vertical="center" wrapText="1" shrinkToFit="1"/>
    </xf>
    <xf numFmtId="212" fontId="6" fillId="2" borderId="10" xfId="2" quotePrefix="1" applyNumberFormat="1" applyFont="1" applyFill="1" applyBorder="1" applyAlignment="1">
      <alignment horizontal="right" vertical="center"/>
    </xf>
    <xf numFmtId="212" fontId="6" fillId="2" borderId="15" xfId="2" quotePrefix="1" applyNumberFormat="1" applyFont="1" applyFill="1" applyBorder="1" applyAlignment="1">
      <alignment horizontal="right" vertical="center"/>
    </xf>
    <xf numFmtId="212" fontId="6" fillId="0" borderId="0" xfId="2" quotePrefix="1" applyNumberFormat="1" applyFont="1" applyAlignment="1">
      <alignment horizontal="right" vertical="center"/>
    </xf>
    <xf numFmtId="202" fontId="6" fillId="0" borderId="0" xfId="2" quotePrefix="1" applyNumberFormat="1" applyFont="1" applyAlignment="1">
      <alignment horizontal="right" vertical="center"/>
    </xf>
    <xf numFmtId="202" fontId="6" fillId="0" borderId="0" xfId="2" applyNumberFormat="1" applyFont="1" applyAlignment="1">
      <alignment horizontal="right" vertical="center"/>
    </xf>
    <xf numFmtId="212" fontId="6" fillId="0" borderId="0" xfId="2" applyNumberFormat="1" applyFont="1" applyAlignment="1">
      <alignment horizontal="right" vertical="center"/>
    </xf>
    <xf numFmtId="0" fontId="38" fillId="0" borderId="0" xfId="2" applyFont="1" applyAlignment="1">
      <alignment horizontal="left" vertical="center"/>
    </xf>
    <xf numFmtId="213" fontId="6" fillId="0" borderId="0" xfId="2" applyNumberFormat="1" applyFont="1" applyAlignment="1">
      <alignment horizontal="right" vertical="center"/>
    </xf>
    <xf numFmtId="213" fontId="6" fillId="0" borderId="0" xfId="2" quotePrefix="1" applyNumberFormat="1" applyFont="1" applyAlignment="1">
      <alignment horizontal="right" vertical="center"/>
    </xf>
    <xf numFmtId="191" fontId="6" fillId="0" borderId="0" xfId="2" applyNumberFormat="1" applyFont="1" applyAlignment="1">
      <alignment horizontal="right" vertical="center"/>
    </xf>
    <xf numFmtId="0" fontId="47" fillId="0" borderId="0" xfId="2" applyFont="1" applyAlignment="1">
      <alignment horizontal="right" vertical="center"/>
    </xf>
    <xf numFmtId="0" fontId="39" fillId="0" borderId="0" xfId="2" applyFont="1" applyBorder="1" applyAlignment="1">
      <alignment horizontal="left" vertical="center"/>
    </xf>
    <xf numFmtId="212" fontId="6" fillId="0" borderId="0" xfId="2" applyNumberFormat="1" applyFont="1" applyAlignment="1">
      <alignment vertical="center"/>
    </xf>
    <xf numFmtId="0" fontId="39" fillId="0" borderId="0" xfId="2" applyFont="1" applyBorder="1" applyAlignment="1">
      <alignment horizontal="right" vertical="center"/>
    </xf>
    <xf numFmtId="0" fontId="39" fillId="0" borderId="0" xfId="2" applyFont="1" applyBorder="1" applyAlignment="1">
      <alignment vertical="center"/>
    </xf>
    <xf numFmtId="0" fontId="36" fillId="0" borderId="0" xfId="2" applyFont="1" applyAlignment="1">
      <alignment vertical="center"/>
    </xf>
    <xf numFmtId="0" fontId="39" fillId="0" borderId="0" xfId="13" applyFont="1" applyAlignment="1">
      <alignment vertical="center"/>
    </xf>
    <xf numFmtId="214" fontId="6" fillId="0" borderId="0" xfId="13" applyNumberFormat="1" applyFont="1" applyAlignment="1">
      <alignment horizontal="left" vertical="center"/>
    </xf>
    <xf numFmtId="209" fontId="6" fillId="0" borderId="0" xfId="13" applyNumberFormat="1" applyFont="1" applyAlignment="1">
      <alignment horizontal="left" vertical="center"/>
    </xf>
    <xf numFmtId="49" fontId="6" fillId="0" borderId="0" xfId="13" applyNumberFormat="1" applyFont="1" applyAlignment="1">
      <alignment vertical="center"/>
    </xf>
    <xf numFmtId="207" fontId="6" fillId="0" borderId="0" xfId="13" applyNumberFormat="1" applyFont="1" applyAlignment="1">
      <alignment horizontal="right" vertical="center"/>
    </xf>
    <xf numFmtId="204" fontId="6" fillId="0" borderId="0" xfId="13" applyNumberFormat="1" applyFont="1" applyAlignment="1">
      <alignment horizontal="right" vertical="center"/>
    </xf>
    <xf numFmtId="212" fontId="6" fillId="0" borderId="0" xfId="13" applyNumberFormat="1" applyFont="1" applyAlignment="1">
      <alignment horizontal="right" vertical="center"/>
    </xf>
    <xf numFmtId="191" fontId="6" fillId="0" borderId="0" xfId="13" applyNumberFormat="1" applyFont="1" applyAlignment="1">
      <alignment horizontal="right" vertical="center"/>
    </xf>
    <xf numFmtId="214" fontId="6" fillId="0" borderId="2" xfId="13" applyNumberFormat="1" applyFont="1" applyBorder="1" applyAlignment="1">
      <alignment horizontal="left" vertical="center"/>
    </xf>
    <xf numFmtId="209" fontId="6" fillId="0" borderId="2" xfId="13" applyNumberFormat="1" applyFont="1" applyBorder="1" applyAlignment="1">
      <alignment horizontal="left" vertical="center"/>
    </xf>
    <xf numFmtId="209" fontId="6" fillId="0" borderId="3" xfId="13" applyNumberFormat="1" applyFont="1" applyBorder="1" applyAlignment="1">
      <alignment horizontal="left" vertical="center"/>
    </xf>
    <xf numFmtId="0" fontId="79" fillId="0" borderId="0" xfId="2" applyFont="1" applyAlignment="1">
      <alignment vertical="center"/>
    </xf>
    <xf numFmtId="49" fontId="45" fillId="0" borderId="0" xfId="13" applyNumberFormat="1" applyFont="1" applyAlignment="1">
      <alignment horizontal="left" vertical="center"/>
    </xf>
    <xf numFmtId="49" fontId="6" fillId="0" borderId="8" xfId="13" applyNumberFormat="1" applyFont="1" applyBorder="1" applyAlignment="1">
      <alignment horizontal="distributed" vertical="center"/>
    </xf>
    <xf numFmtId="49" fontId="45" fillId="0" borderId="0" xfId="13" applyNumberFormat="1" applyFont="1" applyAlignment="1">
      <alignment horizontal="center" vertical="center"/>
    </xf>
    <xf numFmtId="0" fontId="39" fillId="0" borderId="5" xfId="13" applyFont="1" applyBorder="1" applyAlignment="1">
      <alignment vertical="center"/>
    </xf>
    <xf numFmtId="0" fontId="39" fillId="0" borderId="6" xfId="13" applyFont="1" applyBorder="1" applyAlignment="1">
      <alignment vertical="center"/>
    </xf>
    <xf numFmtId="0" fontId="36" fillId="0" borderId="5" xfId="13" applyFont="1" applyBorder="1" applyAlignment="1">
      <alignment vertical="center"/>
    </xf>
    <xf numFmtId="49" fontId="6" fillId="0" borderId="0" xfId="13" quotePrefix="1" applyNumberFormat="1" applyFont="1" applyAlignment="1">
      <alignment vertical="center"/>
    </xf>
    <xf numFmtId="0" fontId="45" fillId="0" borderId="5" xfId="2" applyFont="1" applyBorder="1" applyAlignment="1">
      <alignment horizontal="right" vertical="center"/>
    </xf>
    <xf numFmtId="0" fontId="6" fillId="0" borderId="0" xfId="13" applyFont="1" applyBorder="1" applyAlignment="1">
      <alignment vertical="center"/>
    </xf>
    <xf numFmtId="49" fontId="45" fillId="0" borderId="0" xfId="13" applyNumberFormat="1" applyFont="1" applyBorder="1" applyAlignment="1">
      <alignment horizontal="left" vertical="center"/>
    </xf>
    <xf numFmtId="0" fontId="39" fillId="0" borderId="0" xfId="13" applyFont="1" applyBorder="1" applyAlignment="1">
      <alignment vertical="center"/>
    </xf>
    <xf numFmtId="209" fontId="47" fillId="0" borderId="0" xfId="13" applyNumberFormat="1" applyFont="1" applyAlignment="1">
      <alignment horizontal="right" vertical="center"/>
    </xf>
    <xf numFmtId="209" fontId="38" fillId="0" borderId="0" xfId="13" applyNumberFormat="1" applyFont="1" applyAlignment="1">
      <alignment horizontal="right" vertical="center"/>
    </xf>
    <xf numFmtId="204" fontId="46" fillId="0" borderId="0" xfId="13" applyNumberFormat="1" applyFont="1" applyAlignment="1">
      <alignment horizontal="right" vertical="center"/>
    </xf>
    <xf numFmtId="207" fontId="46" fillId="0" borderId="0" xfId="13" applyNumberFormat="1" applyFont="1" applyAlignment="1">
      <alignment horizontal="right" vertical="center"/>
    </xf>
    <xf numFmtId="212" fontId="46" fillId="0" borderId="0" xfId="13" applyNumberFormat="1" applyFont="1" applyAlignment="1">
      <alignment horizontal="right" vertical="center"/>
    </xf>
    <xf numFmtId="191" fontId="46" fillId="0" borderId="0" xfId="13" applyNumberFormat="1" applyFont="1" applyAlignment="1">
      <alignment horizontal="right" vertical="center"/>
    </xf>
    <xf numFmtId="0" fontId="46" fillId="0" borderId="0" xfId="13" applyFont="1" applyAlignment="1">
      <alignment vertical="center"/>
    </xf>
    <xf numFmtId="0" fontId="39" fillId="0" borderId="8" xfId="13" applyFont="1" applyBorder="1" applyAlignment="1">
      <alignment vertical="center"/>
    </xf>
    <xf numFmtId="49" fontId="45" fillId="0" borderId="8" xfId="13" applyNumberFormat="1" applyFont="1" applyBorder="1" applyAlignment="1">
      <alignment horizontal="distributed" vertical="center"/>
    </xf>
    <xf numFmtId="0" fontId="39" fillId="0" borderId="4" xfId="13" applyFont="1" applyBorder="1" applyAlignment="1">
      <alignment vertical="center"/>
    </xf>
    <xf numFmtId="191" fontId="38" fillId="0" borderId="0" xfId="13" applyNumberFormat="1" applyFont="1" applyAlignment="1">
      <alignment horizontal="left" vertical="center"/>
    </xf>
    <xf numFmtId="0" fontId="45" fillId="0" borderId="0" xfId="2" applyFont="1" applyBorder="1" applyAlignment="1">
      <alignment horizontal="right" vertical="center"/>
    </xf>
    <xf numFmtId="49" fontId="45" fillId="0" borderId="0" xfId="13" applyNumberFormat="1" applyFont="1" applyBorder="1" applyAlignment="1">
      <alignment horizontal="center" vertical="center"/>
    </xf>
    <xf numFmtId="209" fontId="6" fillId="0" borderId="8" xfId="13" applyNumberFormat="1" applyFont="1" applyBorder="1" applyAlignment="1">
      <alignment horizontal="left" vertical="center"/>
    </xf>
    <xf numFmtId="49" fontId="45" fillId="0" borderId="5" xfId="13" applyNumberFormat="1" applyFont="1" applyBorder="1" applyAlignment="1">
      <alignment horizontal="center" vertical="center"/>
    </xf>
    <xf numFmtId="49" fontId="45" fillId="0" borderId="5" xfId="13" applyNumberFormat="1" applyFont="1" applyBorder="1" applyAlignment="1">
      <alignment horizontal="distributed" vertical="center"/>
    </xf>
    <xf numFmtId="49" fontId="6" fillId="0" borderId="6" xfId="13" applyNumberFormat="1" applyFont="1" applyBorder="1" applyAlignment="1">
      <alignment horizontal="distributed" vertical="center"/>
    </xf>
    <xf numFmtId="204" fontId="46" fillId="0" borderId="5" xfId="13" applyNumberFormat="1" applyFont="1" applyBorder="1" applyAlignment="1">
      <alignment horizontal="right" vertical="center"/>
    </xf>
    <xf numFmtId="0" fontId="39" fillId="0" borderId="2" xfId="13" applyFont="1" applyBorder="1" applyAlignment="1">
      <alignment vertical="center"/>
    </xf>
    <xf numFmtId="191" fontId="39" fillId="0" borderId="0" xfId="2" applyNumberFormat="1" applyFont="1" applyAlignment="1">
      <alignment horizontal="right" vertical="center"/>
    </xf>
    <xf numFmtId="212" fontId="39" fillId="0" borderId="0" xfId="2" applyNumberFormat="1" applyFont="1" applyAlignment="1">
      <alignment horizontal="right" vertical="center"/>
    </xf>
    <xf numFmtId="212" fontId="81" fillId="0" borderId="0" xfId="2" applyNumberFormat="1" applyFont="1" applyAlignment="1">
      <alignment horizontal="right" vertical="center"/>
    </xf>
    <xf numFmtId="207" fontId="39" fillId="0" borderId="0" xfId="2" applyNumberFormat="1" applyFont="1" applyAlignment="1">
      <alignment horizontal="right" vertical="center"/>
    </xf>
    <xf numFmtId="191" fontId="6" fillId="0" borderId="15" xfId="2" applyNumberFormat="1" applyFont="1" applyBorder="1" applyAlignment="1">
      <alignment horizontal="center" vertical="center"/>
    </xf>
    <xf numFmtId="191" fontId="6" fillId="0" borderId="12" xfId="2" applyNumberFormat="1" applyFont="1" applyBorder="1" applyAlignment="1">
      <alignment horizontal="center" vertical="center"/>
    </xf>
    <xf numFmtId="49" fontId="39" fillId="0" borderId="0" xfId="2" applyNumberFormat="1" applyFont="1" applyAlignment="1">
      <alignment horizontal="center" vertical="center"/>
    </xf>
    <xf numFmtId="191" fontId="39" fillId="0" borderId="0" xfId="2" applyNumberFormat="1" applyFont="1" applyAlignment="1">
      <alignment horizontal="center" vertical="center"/>
    </xf>
    <xf numFmtId="49" fontId="6" fillId="0" borderId="8" xfId="2" applyNumberFormat="1" applyFont="1" applyBorder="1" applyAlignment="1">
      <alignment horizontal="center" vertical="center"/>
    </xf>
    <xf numFmtId="38" fontId="14" fillId="0" borderId="0" xfId="5" quotePrefix="1" applyFont="1" applyFill="1" applyAlignment="1">
      <alignment horizontal="right" vertical="center"/>
    </xf>
    <xf numFmtId="38" fontId="14" fillId="0" borderId="0" xfId="5" applyFont="1" applyAlignment="1">
      <alignment vertical="center"/>
    </xf>
    <xf numFmtId="207" fontId="6" fillId="0" borderId="0" xfId="2" quotePrefix="1" applyNumberFormat="1" applyFont="1" applyAlignment="1">
      <alignment horizontal="right" vertical="center"/>
    </xf>
    <xf numFmtId="37" fontId="52" fillId="0" borderId="0" xfId="2" applyNumberFormat="1" applyFont="1" applyAlignment="1">
      <alignment horizontal="right" vertical="center"/>
    </xf>
    <xf numFmtId="204" fontId="6" fillId="0" borderId="0" xfId="2" quotePrefix="1" applyNumberFormat="1" applyFont="1" applyAlignment="1">
      <alignment horizontal="right" vertical="center"/>
    </xf>
    <xf numFmtId="0" fontId="11" fillId="0" borderId="5" xfId="2" applyFont="1" applyBorder="1" applyAlignment="1">
      <alignment vertical="center"/>
    </xf>
    <xf numFmtId="191" fontId="36" fillId="0" borderId="0" xfId="2" applyNumberFormat="1" applyFont="1" applyAlignment="1">
      <alignment horizontal="right" vertical="center"/>
    </xf>
    <xf numFmtId="176" fontId="6" fillId="0" borderId="15" xfId="2" applyNumberFormat="1" applyFont="1" applyBorder="1" applyAlignment="1">
      <alignment vertical="center"/>
    </xf>
    <xf numFmtId="49" fontId="6" fillId="0" borderId="0" xfId="14" applyNumberFormat="1" applyFont="1">
      <alignment vertical="center"/>
    </xf>
    <xf numFmtId="49" fontId="6" fillId="0" borderId="0" xfId="14" applyNumberFormat="1" applyFont="1" applyAlignment="1">
      <alignment horizontal="center" vertical="center" shrinkToFit="1"/>
    </xf>
    <xf numFmtId="49" fontId="6" fillId="0" borderId="8" xfId="14" applyNumberFormat="1" applyFont="1" applyBorder="1" applyAlignment="1">
      <alignment horizontal="left" vertical="center" shrinkToFit="1"/>
    </xf>
    <xf numFmtId="49" fontId="6" fillId="0" borderId="0" xfId="14" applyNumberFormat="1" applyFont="1" applyAlignment="1">
      <alignment horizontal="right" vertical="center" shrinkToFit="1"/>
    </xf>
    <xf numFmtId="49" fontId="6" fillId="0" borderId="5" xfId="14" applyNumberFormat="1" applyFont="1" applyBorder="1" applyAlignment="1">
      <alignment horizontal="center" vertical="center" shrinkToFit="1"/>
    </xf>
    <xf numFmtId="49" fontId="6" fillId="0" borderId="6" xfId="14" applyNumberFormat="1" applyFont="1" applyBorder="1" applyAlignment="1">
      <alignment horizontal="center" vertical="center" shrinkToFit="1"/>
    </xf>
    <xf numFmtId="182" fontId="45" fillId="0" borderId="2" xfId="15" applyNumberFormat="1" applyFont="1" applyBorder="1" applyAlignment="1">
      <alignment vertical="center"/>
    </xf>
    <xf numFmtId="182" fontId="6" fillId="0" borderId="2" xfId="15" applyNumberFormat="1" applyFont="1" applyBorder="1" applyAlignment="1">
      <alignment vertical="center"/>
    </xf>
    <xf numFmtId="182" fontId="6" fillId="0" borderId="2" xfId="15" applyNumberFormat="1" applyFont="1" applyBorder="1" applyAlignment="1">
      <alignment vertical="center" wrapText="1"/>
    </xf>
    <xf numFmtId="182" fontId="45" fillId="0" borderId="0" xfId="15" applyNumberFormat="1" applyFont="1" applyAlignment="1">
      <alignment horizontal="left" vertical="center"/>
    </xf>
    <xf numFmtId="182" fontId="6" fillId="0" borderId="0" xfId="15" applyNumberFormat="1" applyFont="1" applyAlignment="1">
      <alignment horizontal="left" vertical="center" wrapText="1"/>
    </xf>
    <xf numFmtId="49" fontId="38" fillId="0" borderId="0" xfId="14" applyNumberFormat="1" applyFont="1">
      <alignment vertical="center"/>
    </xf>
    <xf numFmtId="49" fontId="6" fillId="0" borderId="0" xfId="14" applyNumberFormat="1" applyFont="1" applyAlignment="1">
      <alignment vertical="center" shrinkToFit="1"/>
    </xf>
    <xf numFmtId="182" fontId="6" fillId="0" borderId="0" xfId="15" applyNumberFormat="1" applyFont="1" applyAlignment="1">
      <alignment horizontal="right" vertical="center"/>
    </xf>
    <xf numFmtId="49" fontId="14" fillId="0" borderId="0" xfId="14" applyNumberFormat="1" applyFont="1">
      <alignment vertical="center"/>
    </xf>
    <xf numFmtId="49" fontId="9" fillId="0" borderId="0" xfId="14" applyNumberFormat="1" applyFont="1" applyAlignment="1">
      <alignment horizontal="center" vertical="center" shrinkToFit="1"/>
    </xf>
    <xf numFmtId="0" fontId="9" fillId="0" borderId="10" xfId="15" applyNumberFormat="1" applyFont="1" applyBorder="1" applyAlignment="1">
      <alignment horizontal="right" vertical="center"/>
    </xf>
    <xf numFmtId="0" fontId="9" fillId="0" borderId="8" xfId="15" applyNumberFormat="1" applyFont="1" applyBorder="1" applyAlignment="1">
      <alignment horizontal="right" vertical="center"/>
    </xf>
    <xf numFmtId="0" fontId="9" fillId="0" borderId="0" xfId="15" applyNumberFormat="1" applyFont="1" applyAlignment="1">
      <alignment horizontal="right" vertical="center"/>
    </xf>
    <xf numFmtId="0" fontId="9" fillId="0" borderId="7" xfId="15" applyNumberFormat="1" applyFont="1" applyBorder="1" applyAlignment="1">
      <alignment horizontal="right" vertical="center"/>
    </xf>
    <xf numFmtId="49" fontId="14" fillId="0" borderId="0" xfId="14" applyNumberFormat="1" applyFont="1" applyAlignment="1">
      <alignment horizontal="center" vertical="center" shrinkToFit="1"/>
    </xf>
    <xf numFmtId="0" fontId="14" fillId="0" borderId="10" xfId="15" applyNumberFormat="1" applyFont="1" applyBorder="1" applyAlignment="1">
      <alignment horizontal="right" vertical="center"/>
    </xf>
    <xf numFmtId="0" fontId="14" fillId="0" borderId="7" xfId="15" applyNumberFormat="1" applyFont="1" applyBorder="1" applyAlignment="1">
      <alignment horizontal="right" vertical="center"/>
    </xf>
    <xf numFmtId="0" fontId="14" fillId="0" borderId="0" xfId="15" applyNumberFormat="1" applyFont="1" applyAlignment="1">
      <alignment horizontal="right" vertical="center"/>
    </xf>
    <xf numFmtId="0" fontId="14" fillId="0" borderId="8" xfId="15" applyNumberFormat="1" applyFont="1" applyBorder="1" applyAlignment="1">
      <alignment horizontal="right" vertical="center"/>
    </xf>
    <xf numFmtId="49" fontId="14" fillId="0" borderId="5" xfId="14" applyNumberFormat="1" applyFont="1" applyBorder="1" applyAlignment="1">
      <alignment horizontal="center" vertical="center" shrinkToFit="1"/>
    </xf>
    <xf numFmtId="0" fontId="14" fillId="0" borderId="11" xfId="15" applyNumberFormat="1" applyFont="1" applyBorder="1" applyAlignment="1">
      <alignment horizontal="right" vertical="center"/>
    </xf>
    <xf numFmtId="0" fontId="14" fillId="0" borderId="6" xfId="15" applyNumberFormat="1" applyFont="1" applyBorder="1" applyAlignment="1">
      <alignment horizontal="right" vertical="center"/>
    </xf>
    <xf numFmtId="0" fontId="14" fillId="0" borderId="5" xfId="15" applyNumberFormat="1" applyFont="1" applyBorder="1" applyAlignment="1">
      <alignment horizontal="right" vertical="center"/>
    </xf>
    <xf numFmtId="0" fontId="14" fillId="0" borderId="4" xfId="15" applyNumberFormat="1" applyFont="1" applyBorder="1" applyAlignment="1">
      <alignment horizontal="right" vertical="center"/>
    </xf>
    <xf numFmtId="49" fontId="14" fillId="0" borderId="0" xfId="14" applyNumberFormat="1" applyFont="1" applyAlignment="1">
      <alignment vertical="center" shrinkToFit="1"/>
    </xf>
    <xf numFmtId="182" fontId="14" fillId="0" borderId="0" xfId="15" applyNumberFormat="1" applyFont="1" applyAlignment="1">
      <alignment horizontal="right" vertical="center"/>
    </xf>
    <xf numFmtId="0" fontId="6" fillId="0" borderId="7" xfId="15" applyNumberFormat="1" applyFont="1" applyBorder="1" applyAlignment="1">
      <alignment horizontal="right" vertical="center"/>
    </xf>
    <xf numFmtId="0" fontId="6" fillId="0" borderId="10" xfId="15" applyNumberFormat="1" applyFont="1" applyBorder="1" applyAlignment="1">
      <alignment horizontal="right" vertical="center"/>
    </xf>
    <xf numFmtId="0" fontId="6" fillId="0" borderId="0" xfId="15" applyNumberFormat="1" applyFont="1" applyAlignment="1">
      <alignment horizontal="right" vertical="center"/>
    </xf>
    <xf numFmtId="0" fontId="6" fillId="0" borderId="4" xfId="15" applyNumberFormat="1" applyFont="1" applyBorder="1" applyAlignment="1">
      <alignment horizontal="right" vertical="center"/>
    </xf>
    <xf numFmtId="0" fontId="6" fillId="0" borderId="11" xfId="15" applyNumberFormat="1" applyFont="1" applyBorder="1" applyAlignment="1">
      <alignment horizontal="right" vertical="center"/>
    </xf>
    <xf numFmtId="0" fontId="6" fillId="0" borderId="5" xfId="15" applyNumberFormat="1" applyFont="1" applyBorder="1" applyAlignment="1">
      <alignment horizontal="right" vertical="center"/>
    </xf>
    <xf numFmtId="0" fontId="14" fillId="0" borderId="0" xfId="17" applyFont="1" applyAlignment="1">
      <alignment horizontal="right" vertical="center"/>
    </xf>
    <xf numFmtId="0" fontId="14" fillId="0" borderId="15" xfId="17" applyFont="1" applyBorder="1" applyAlignment="1">
      <alignment horizontal="right" vertical="center"/>
    </xf>
    <xf numFmtId="0" fontId="14" fillId="0" borderId="12" xfId="17" applyFont="1" applyBorder="1" applyAlignment="1">
      <alignment horizontal="right" vertical="center"/>
    </xf>
    <xf numFmtId="49" fontId="14" fillId="0" borderId="0" xfId="14" applyNumberFormat="1" applyFont="1" applyAlignment="1">
      <alignment horizontal="center" vertical="center"/>
    </xf>
    <xf numFmtId="0" fontId="14" fillId="0" borderId="0" xfId="17" applyFont="1">
      <alignment vertical="center"/>
    </xf>
    <xf numFmtId="0" fontId="14" fillId="0" borderId="10" xfId="17" applyFont="1" applyBorder="1" applyAlignment="1">
      <alignment horizontal="center" vertical="center"/>
    </xf>
    <xf numFmtId="0" fontId="14" fillId="0" borderId="7" xfId="17" applyFont="1" applyBorder="1" applyAlignment="1">
      <alignment horizontal="center" vertical="center"/>
    </xf>
    <xf numFmtId="0" fontId="14" fillId="0" borderId="11" xfId="17" applyFont="1" applyBorder="1" applyAlignment="1">
      <alignment horizontal="center" vertical="center"/>
    </xf>
    <xf numFmtId="0" fontId="14" fillId="0" borderId="4" xfId="17" applyFont="1" applyBorder="1" applyAlignment="1">
      <alignment horizontal="center" vertical="center"/>
    </xf>
    <xf numFmtId="0" fontId="14" fillId="0" borderId="11" xfId="17" applyFont="1" applyBorder="1">
      <alignment vertical="center"/>
    </xf>
    <xf numFmtId="0" fontId="14" fillId="0" borderId="15" xfId="17" applyFont="1" applyBorder="1" applyAlignment="1">
      <alignment horizontal="distributed" vertical="center"/>
    </xf>
    <xf numFmtId="0" fontId="6" fillId="0" borderId="9" xfId="2" applyFont="1" applyBorder="1" applyAlignment="1">
      <alignment vertical="center"/>
    </xf>
    <xf numFmtId="0" fontId="6" fillId="0" borderId="1" xfId="2" applyFont="1" applyBorder="1" applyAlignment="1">
      <alignment horizontal="centerContinuous" vertical="center"/>
    </xf>
    <xf numFmtId="0" fontId="6" fillId="0" borderId="3" xfId="2" applyFont="1" applyBorder="1" applyAlignment="1">
      <alignment horizontal="centerContinuous" vertical="center"/>
    </xf>
    <xf numFmtId="0" fontId="6" fillId="0" borderId="2" xfId="2" applyFont="1" applyBorder="1" applyAlignment="1">
      <alignment horizontal="centerContinuous" vertical="center"/>
    </xf>
    <xf numFmtId="0" fontId="6" fillId="0" borderId="10" xfId="2" applyFont="1" applyBorder="1" applyAlignment="1">
      <alignment horizontal="centerContinuous" vertical="center"/>
    </xf>
    <xf numFmtId="0" fontId="6" fillId="0" borderId="11" xfId="2" applyFont="1" applyBorder="1" applyAlignment="1">
      <alignment vertical="center"/>
    </xf>
    <xf numFmtId="49" fontId="9" fillId="0" borderId="8" xfId="14" applyNumberFormat="1" applyFont="1" applyBorder="1" applyAlignment="1">
      <alignment horizontal="center" vertical="center" shrinkToFit="1"/>
    </xf>
    <xf numFmtId="0" fontId="9" fillId="0" borderId="10" xfId="15" applyNumberFormat="1" applyFont="1" applyBorder="1" applyAlignment="1">
      <alignment horizontal="center" vertical="center"/>
    </xf>
    <xf numFmtId="49" fontId="6" fillId="0" borderId="8" xfId="14" applyNumberFormat="1" applyFont="1" applyBorder="1" applyAlignment="1">
      <alignment horizontal="center" vertical="center" shrinkToFit="1"/>
    </xf>
    <xf numFmtId="0" fontId="6" fillId="0" borderId="10" xfId="15" applyNumberFormat="1" applyFont="1" applyBorder="1" applyAlignment="1">
      <alignment horizontal="center" vertical="center"/>
    </xf>
    <xf numFmtId="0" fontId="6" fillId="0" borderId="11" xfId="15" applyNumberFormat="1" applyFont="1" applyBorder="1" applyAlignment="1">
      <alignment horizontal="center" vertical="center"/>
    </xf>
    <xf numFmtId="0" fontId="6" fillId="0" borderId="0" xfId="2" applyFont="1" applyAlignment="1">
      <alignment horizontal="centerContinuous" vertical="center"/>
    </xf>
    <xf numFmtId="0" fontId="9" fillId="0" borderId="7" xfId="15" applyNumberFormat="1" applyFont="1" applyBorder="1" applyAlignment="1">
      <alignment horizontal="center" vertical="center"/>
    </xf>
    <xf numFmtId="182" fontId="9" fillId="0" borderId="0" xfId="15" applyNumberFormat="1" applyFont="1" applyAlignment="1">
      <alignment horizontal="right" vertical="center"/>
    </xf>
    <xf numFmtId="0" fontId="6" fillId="0" borderId="0" xfId="15" applyNumberFormat="1" applyFont="1" applyAlignment="1">
      <alignment horizontal="center" vertical="center"/>
    </xf>
    <xf numFmtId="0" fontId="6" fillId="0" borderId="7" xfId="15" applyNumberFormat="1" applyFont="1" applyBorder="1" applyAlignment="1">
      <alignment horizontal="center" vertical="center"/>
    </xf>
    <xf numFmtId="0" fontId="6" fillId="0" borderId="4" xfId="15" applyNumberFormat="1" applyFont="1" applyBorder="1" applyAlignment="1">
      <alignment horizontal="center" vertical="center"/>
    </xf>
    <xf numFmtId="49" fontId="6" fillId="0" borderId="0" xfId="14" applyNumberFormat="1" applyFont="1" applyAlignment="1">
      <alignment horizontal="center" vertical="center"/>
    </xf>
    <xf numFmtId="38" fontId="9" fillId="0" borderId="10" xfId="1" applyFont="1" applyBorder="1" applyAlignment="1">
      <alignment horizontal="right" vertical="center"/>
    </xf>
    <xf numFmtId="38" fontId="9" fillId="0" borderId="8" xfId="1" applyFont="1" applyBorder="1" applyAlignment="1">
      <alignment horizontal="right" vertical="center"/>
    </xf>
    <xf numFmtId="38" fontId="9" fillId="0" borderId="7" xfId="1" applyFont="1" applyBorder="1" applyAlignment="1">
      <alignment horizontal="right" vertical="center"/>
    </xf>
    <xf numFmtId="38" fontId="6" fillId="0" borderId="10" xfId="1" applyFont="1" applyBorder="1" applyAlignment="1">
      <alignment horizontal="right" vertical="center"/>
    </xf>
    <xf numFmtId="38" fontId="6" fillId="0" borderId="8" xfId="1" applyFont="1" applyBorder="1" applyAlignment="1">
      <alignment horizontal="right" vertical="center"/>
    </xf>
    <xf numFmtId="38" fontId="6" fillId="0" borderId="11" xfId="1" applyFont="1" applyBorder="1" applyAlignment="1">
      <alignment horizontal="right" vertical="center"/>
    </xf>
    <xf numFmtId="38" fontId="6" fillId="0" borderId="6" xfId="1" applyFont="1" applyBorder="1" applyAlignment="1">
      <alignment horizontal="right" vertical="center"/>
    </xf>
    <xf numFmtId="38" fontId="6" fillId="0" borderId="4" xfId="1" applyFont="1" applyBorder="1" applyAlignment="1">
      <alignment horizontal="right" vertical="center"/>
    </xf>
    <xf numFmtId="0" fontId="6" fillId="0" borderId="15" xfId="2" applyFont="1" applyBorder="1" applyAlignment="1">
      <alignment horizontal="centerContinuous" vertical="center"/>
    </xf>
    <xf numFmtId="0" fontId="6" fillId="0" borderId="14" xfId="2" applyFont="1" applyBorder="1" applyAlignment="1">
      <alignment horizontal="centerContinuous" vertical="center"/>
    </xf>
    <xf numFmtId="0" fontId="6" fillId="0" borderId="12" xfId="2" applyFont="1" applyBorder="1" applyAlignment="1">
      <alignment horizontal="centerContinuous" vertical="center"/>
    </xf>
    <xf numFmtId="0" fontId="6" fillId="0" borderId="13" xfId="2" applyFont="1" applyBorder="1" applyAlignment="1">
      <alignment horizontal="centerContinuous" vertical="center"/>
    </xf>
    <xf numFmtId="38" fontId="9" fillId="0" borderId="0" xfId="1" applyFont="1" applyAlignment="1">
      <alignment horizontal="right" vertical="center"/>
    </xf>
    <xf numFmtId="38" fontId="6" fillId="0" borderId="5" xfId="1" applyFont="1" applyBorder="1" applyAlignment="1">
      <alignment horizontal="right" vertical="center"/>
    </xf>
    <xf numFmtId="0" fontId="39" fillId="0" borderId="11" xfId="2" applyFont="1" applyBorder="1" applyAlignment="1">
      <alignment horizontal="center" vertical="center"/>
    </xf>
    <xf numFmtId="0" fontId="6" fillId="0" borderId="10" xfId="2" applyFont="1" applyBorder="1" applyAlignment="1">
      <alignment horizontal="center" vertical="center" wrapText="1"/>
    </xf>
    <xf numFmtId="0" fontId="6" fillId="0" borderId="10" xfId="2" applyNumberFormat="1" applyFont="1" applyBorder="1" applyAlignment="1">
      <alignment horizontal="right" vertical="center"/>
    </xf>
    <xf numFmtId="0" fontId="14" fillId="0" borderId="0" xfId="18" applyFont="1" applyAlignment="1">
      <alignment vertical="center"/>
    </xf>
    <xf numFmtId="49" fontId="14" fillId="0" borderId="0" xfId="15" applyNumberFormat="1" applyFont="1" applyAlignment="1">
      <alignment vertical="center"/>
    </xf>
    <xf numFmtId="38" fontId="6" fillId="0" borderId="15" xfId="2" applyNumberFormat="1" applyFont="1" applyBorder="1" applyAlignment="1">
      <alignment vertical="center"/>
    </xf>
    <xf numFmtId="38" fontId="6" fillId="0" borderId="15" xfId="5" applyFont="1" applyBorder="1" applyAlignment="1">
      <alignment vertical="center"/>
    </xf>
    <xf numFmtId="0" fontId="6" fillId="3" borderId="0" xfId="2" applyFont="1" applyFill="1" applyAlignment="1">
      <alignment vertical="center"/>
    </xf>
    <xf numFmtId="38" fontId="14" fillId="0" borderId="0" xfId="5" applyFont="1" applyFill="1" applyAlignment="1">
      <alignment horizontal="right" vertical="center"/>
    </xf>
    <xf numFmtId="38" fontId="14" fillId="0" borderId="0" xfId="5" applyFont="1" applyFill="1" applyBorder="1" applyAlignment="1">
      <alignment horizontal="right" vertical="center"/>
    </xf>
    <xf numFmtId="49" fontId="14" fillId="0" borderId="0" xfId="5" applyNumberFormat="1" applyFont="1" applyFill="1" applyAlignment="1">
      <alignment horizontal="center" vertical="center"/>
    </xf>
    <xf numFmtId="38" fontId="14" fillId="0" borderId="0" xfId="5" applyFont="1" applyFill="1" applyAlignment="1">
      <alignment horizontal="center" vertical="center"/>
    </xf>
    <xf numFmtId="0" fontId="6" fillId="0" borderId="0" xfId="2" quotePrefix="1" applyFont="1" applyAlignment="1">
      <alignment horizontal="center" vertical="center"/>
    </xf>
    <xf numFmtId="216" fontId="14" fillId="0" borderId="0" xfId="5" quotePrefix="1" applyNumberFormat="1" applyFont="1" applyFill="1" applyAlignment="1">
      <alignment horizontal="right" vertical="center"/>
    </xf>
    <xf numFmtId="38" fontId="14" fillId="0" borderId="0" xfId="5" applyFont="1" applyFill="1" applyAlignment="1">
      <alignment vertical="center"/>
    </xf>
    <xf numFmtId="216" fontId="14" fillId="0" borderId="0" xfId="5" applyNumberFormat="1" applyFont="1" applyFill="1" applyAlignment="1">
      <alignment horizontal="center" vertical="center"/>
    </xf>
    <xf numFmtId="216" fontId="14" fillId="0" borderId="0" xfId="5" applyNumberFormat="1" applyFont="1" applyFill="1" applyAlignment="1">
      <alignment horizontal="right" vertical="center"/>
    </xf>
    <xf numFmtId="216" fontId="14" fillId="0" borderId="4" xfId="5" quotePrefix="1" applyNumberFormat="1" applyFont="1" applyFill="1" applyBorder="1" applyAlignment="1">
      <alignment horizontal="right" vertical="center"/>
    </xf>
    <xf numFmtId="216" fontId="14" fillId="0" borderId="5" xfId="5" quotePrefix="1" applyNumberFormat="1" applyFont="1" applyFill="1" applyBorder="1" applyAlignment="1">
      <alignment horizontal="right" vertical="center"/>
    </xf>
    <xf numFmtId="216" fontId="14" fillId="0" borderId="0" xfId="5" quotePrefix="1" applyNumberFormat="1" applyFont="1" applyFill="1" applyBorder="1" applyAlignment="1">
      <alignment horizontal="right" vertical="center"/>
    </xf>
    <xf numFmtId="0" fontId="86" fillId="0" borderId="0" xfId="2" applyFont="1" applyAlignment="1">
      <alignment vertical="center"/>
    </xf>
    <xf numFmtId="0" fontId="6" fillId="0" borderId="0" xfId="2" quotePrefix="1" applyFont="1" applyAlignment="1">
      <alignment vertical="center"/>
    </xf>
    <xf numFmtId="0" fontId="6" fillId="0" borderId="7" xfId="2" quotePrefix="1" applyFont="1" applyBorder="1" applyAlignment="1">
      <alignment vertical="center"/>
    </xf>
    <xf numFmtId="0" fontId="9" fillId="0" borderId="0" xfId="2" applyFont="1" applyAlignment="1">
      <alignment vertical="center" wrapText="1"/>
    </xf>
    <xf numFmtId="0" fontId="9" fillId="0" borderId="7" xfId="2" applyFont="1" applyBorder="1" applyAlignment="1">
      <alignment vertical="center"/>
    </xf>
    <xf numFmtId="0" fontId="9" fillId="0" borderId="0" xfId="2" quotePrefix="1" applyFont="1" applyAlignment="1">
      <alignment vertical="center"/>
    </xf>
    <xf numFmtId="38" fontId="14" fillId="0" borderId="7" xfId="5" applyFont="1" applyFill="1" applyBorder="1" applyAlignment="1">
      <alignment horizontal="right" vertical="center"/>
    </xf>
    <xf numFmtId="3" fontId="14" fillId="0" borderId="0" xfId="5" applyNumberFormat="1" applyFont="1" applyFill="1" applyAlignment="1">
      <alignment vertical="center"/>
    </xf>
    <xf numFmtId="3" fontId="14" fillId="0" borderId="0" xfId="5" applyNumberFormat="1" applyFont="1" applyFill="1" applyAlignment="1">
      <alignment horizontal="right" vertical="center"/>
    </xf>
    <xf numFmtId="38" fontId="14" fillId="0" borderId="15" xfId="5" applyFont="1" applyBorder="1" applyAlignment="1">
      <alignment vertical="center"/>
    </xf>
    <xf numFmtId="38" fontId="14" fillId="0" borderId="15" xfId="5" applyFont="1" applyFill="1" applyBorder="1" applyAlignment="1">
      <alignment vertical="center"/>
    </xf>
    <xf numFmtId="38" fontId="7" fillId="0" borderId="15" xfId="5" applyFont="1" applyBorder="1" applyAlignment="1">
      <alignment vertical="center"/>
    </xf>
    <xf numFmtId="38" fontId="14" fillId="0" borderId="15" xfId="5" applyFont="1" applyFill="1" applyBorder="1" applyAlignment="1">
      <alignment horizontal="right" vertical="center"/>
    </xf>
    <xf numFmtId="38" fontId="14" fillId="0" borderId="2" xfId="5" applyFont="1" applyFill="1" applyBorder="1" applyAlignment="1">
      <alignment vertical="center"/>
    </xf>
    <xf numFmtId="38" fontId="7" fillId="0" borderId="2" xfId="5" applyFont="1" applyBorder="1" applyAlignment="1">
      <alignment vertical="center"/>
    </xf>
    <xf numFmtId="38" fontId="14" fillId="0" borderId="0" xfId="5" applyFont="1" applyBorder="1" applyAlignment="1">
      <alignment vertical="center"/>
    </xf>
    <xf numFmtId="0" fontId="14" fillId="0" borderId="0" xfId="19" applyFont="1" applyAlignment="1">
      <alignment vertical="center"/>
    </xf>
    <xf numFmtId="0" fontId="14" fillId="0" borderId="8" xfId="19" applyFont="1" applyBorder="1" applyAlignment="1">
      <alignment vertical="center"/>
    </xf>
    <xf numFmtId="38" fontId="14" fillId="0" borderId="5" xfId="5" applyFont="1" applyBorder="1" applyAlignment="1">
      <alignment horizontal="center" vertical="center"/>
    </xf>
    <xf numFmtId="0" fontId="38" fillId="0" borderId="0" xfId="19" applyFont="1" applyAlignment="1">
      <alignment vertical="center"/>
    </xf>
    <xf numFmtId="58" fontId="39" fillId="0" borderId="5" xfId="19" applyNumberFormat="1" applyFont="1" applyBorder="1" applyAlignment="1">
      <alignment horizontal="right" vertical="center"/>
    </xf>
    <xf numFmtId="58" fontId="39" fillId="0" borderId="0" xfId="19" applyNumberFormat="1" applyFont="1" applyAlignment="1">
      <alignment horizontal="right" vertical="center"/>
    </xf>
    <xf numFmtId="0" fontId="6" fillId="0" borderId="2" xfId="19" applyFont="1" applyBorder="1" applyAlignment="1">
      <alignment vertical="center"/>
    </xf>
    <xf numFmtId="0" fontId="6" fillId="0" borderId="3" xfId="19" applyFont="1" applyBorder="1" applyAlignment="1">
      <alignment vertical="center"/>
    </xf>
    <xf numFmtId="0" fontId="6" fillId="0" borderId="8" xfId="19" applyFont="1" applyBorder="1" applyAlignment="1">
      <alignment vertical="center"/>
    </xf>
    <xf numFmtId="0" fontId="6" fillId="0" borderId="0" xfId="19" applyFont="1" applyAlignment="1">
      <alignment vertical="center" wrapText="1"/>
    </xf>
    <xf numFmtId="0" fontId="6" fillId="0" borderId="5" xfId="19" applyFont="1" applyBorder="1" applyAlignment="1">
      <alignment vertical="center"/>
    </xf>
    <xf numFmtId="0" fontId="36" fillId="0" borderId="5" xfId="19" applyFont="1" applyBorder="1" applyAlignment="1">
      <alignment horizontal="distributed" vertical="center" shrinkToFit="1"/>
    </xf>
    <xf numFmtId="183" fontId="6" fillId="0" borderId="4" xfId="5" applyNumberFormat="1" applyFont="1" applyFill="1" applyBorder="1" applyAlignment="1">
      <alignment horizontal="right" vertical="center"/>
    </xf>
    <xf numFmtId="183" fontId="6" fillId="0" borderId="5" xfId="5" applyNumberFormat="1" applyFont="1" applyFill="1" applyBorder="1" applyAlignment="1">
      <alignment horizontal="right" vertical="center"/>
    </xf>
    <xf numFmtId="0" fontId="45" fillId="0" borderId="2" xfId="19" applyFont="1" applyBorder="1" applyAlignment="1">
      <alignment vertical="center"/>
    </xf>
    <xf numFmtId="0" fontId="39" fillId="0" borderId="2" xfId="19" applyFont="1" applyBorder="1" applyAlignment="1">
      <alignment horizontal="right" vertical="center"/>
    </xf>
    <xf numFmtId="0" fontId="39" fillId="0" borderId="0" xfId="19" applyFont="1" applyAlignment="1">
      <alignment horizontal="right" vertical="center"/>
    </xf>
    <xf numFmtId="183" fontId="6" fillId="0" borderId="0" xfId="19" applyNumberFormat="1" applyFont="1" applyAlignment="1">
      <alignment vertical="center"/>
    </xf>
    <xf numFmtId="0" fontId="39" fillId="0" borderId="0" xfId="19" applyFont="1" applyAlignment="1">
      <alignment horizontal="left" vertical="center"/>
    </xf>
    <xf numFmtId="0" fontId="6" fillId="0" borderId="4" xfId="19" applyFont="1" applyBorder="1" applyAlignment="1">
      <alignment horizontal="right" vertical="center"/>
    </xf>
    <xf numFmtId="0" fontId="6" fillId="0" borderId="5" xfId="19" applyFont="1" applyBorder="1" applyAlignment="1">
      <alignment horizontal="right" vertical="center"/>
    </xf>
    <xf numFmtId="0" fontId="6" fillId="0" borderId="4" xfId="19" applyFont="1" applyBorder="1" applyAlignment="1">
      <alignment vertical="center"/>
    </xf>
    <xf numFmtId="0" fontId="45" fillId="0" borderId="0" xfId="19" applyFont="1" applyAlignment="1">
      <alignment vertical="center"/>
    </xf>
    <xf numFmtId="181" fontId="6" fillId="0" borderId="0" xfId="19" applyNumberFormat="1" applyFont="1" applyAlignment="1">
      <alignment vertical="center"/>
    </xf>
    <xf numFmtId="0" fontId="39" fillId="0" borderId="5" xfId="21" applyFont="1" applyBorder="1" applyAlignment="1">
      <alignment horizontal="left" vertical="center"/>
    </xf>
    <xf numFmtId="0" fontId="39" fillId="0" borderId="5" xfId="21" applyFont="1" applyBorder="1" applyAlignment="1">
      <alignment horizontal="left" vertical="center" shrinkToFit="1"/>
    </xf>
    <xf numFmtId="0" fontId="45" fillId="0" borderId="0" xfId="19" applyFont="1" applyAlignment="1">
      <alignment vertical="center" wrapText="1"/>
    </xf>
    <xf numFmtId="0" fontId="6" fillId="0" borderId="0" xfId="19" applyFont="1" applyAlignment="1">
      <alignment horizontal="right" vertical="center"/>
    </xf>
    <xf numFmtId="0" fontId="45" fillId="0" borderId="0" xfId="19" applyFont="1" applyAlignment="1">
      <alignment horizontal="right" vertical="center"/>
    </xf>
    <xf numFmtId="0" fontId="6" fillId="0" borderId="1" xfId="19" applyFont="1" applyBorder="1" applyAlignment="1">
      <alignment vertical="center"/>
    </xf>
    <xf numFmtId="0" fontId="6" fillId="0" borderId="7" xfId="19" applyFont="1" applyBorder="1" applyAlignment="1">
      <alignment vertical="center"/>
    </xf>
    <xf numFmtId="0" fontId="6" fillId="0" borderId="0" xfId="19" applyFont="1" applyAlignment="1">
      <alignment horizontal="distributed" vertical="center"/>
    </xf>
    <xf numFmtId="0" fontId="6" fillId="0" borderId="8" xfId="19" applyFont="1" applyBorder="1" applyAlignment="1">
      <alignment horizontal="distributed" vertical="center"/>
    </xf>
    <xf numFmtId="0" fontId="6" fillId="0" borderId="7" xfId="19" applyFont="1" applyBorder="1" applyAlignment="1">
      <alignment horizontal="right" vertical="center"/>
    </xf>
    <xf numFmtId="0" fontId="6" fillId="0" borderId="8" xfId="19" quotePrefix="1" applyFont="1" applyBorder="1" applyAlignment="1">
      <alignment horizontal="center" vertical="center"/>
    </xf>
    <xf numFmtId="0" fontId="6" fillId="0" borderId="7" xfId="19" applyFont="1" applyBorder="1" applyAlignment="1">
      <alignment horizontal="distributed" vertical="center"/>
    </xf>
    <xf numFmtId="0" fontId="6" fillId="0" borderId="0" xfId="19" quotePrefix="1" applyFont="1" applyAlignment="1">
      <alignment horizontal="center" vertical="center"/>
    </xf>
    <xf numFmtId="0" fontId="6" fillId="0" borderId="0" xfId="19" applyFont="1" applyAlignment="1">
      <alignment vertical="center"/>
    </xf>
    <xf numFmtId="0" fontId="39" fillId="0" borderId="0" xfId="19" applyFont="1" applyAlignment="1">
      <alignment horizontal="distributed" vertical="center"/>
    </xf>
    <xf numFmtId="0" fontId="45" fillId="0" borderId="0" xfId="19" applyFont="1" applyAlignment="1">
      <alignment horizontal="distributed" vertical="center" wrapText="1"/>
    </xf>
    <xf numFmtId="0" fontId="6" fillId="0" borderId="5" xfId="19" applyFont="1" applyBorder="1" applyAlignment="1">
      <alignment horizontal="distributed" vertical="center"/>
    </xf>
    <xf numFmtId="0" fontId="6" fillId="0" borderId="6" xfId="19" applyFont="1" applyBorder="1" applyAlignment="1">
      <alignment horizontal="center" vertical="center"/>
    </xf>
    <xf numFmtId="0" fontId="6" fillId="0" borderId="6" xfId="19" applyFont="1" applyBorder="1" applyAlignment="1">
      <alignment vertical="center"/>
    </xf>
    <xf numFmtId="0" fontId="6" fillId="0" borderId="5" xfId="19" applyFont="1" applyBorder="1" applyAlignment="1">
      <alignment horizontal="center" vertical="center"/>
    </xf>
    <xf numFmtId="0" fontId="45" fillId="0" borderId="2" xfId="19" applyFont="1" applyBorder="1" applyAlignment="1">
      <alignment vertical="center" wrapText="1"/>
    </xf>
    <xf numFmtId="0" fontId="6" fillId="0" borderId="2" xfId="19" applyFont="1" applyBorder="1" applyAlignment="1">
      <alignment horizontal="right" vertical="center"/>
    </xf>
    <xf numFmtId="0" fontId="36" fillId="0" borderId="15" xfId="2" applyFont="1" applyBorder="1" applyAlignment="1">
      <alignment vertical="center"/>
    </xf>
    <xf numFmtId="0" fontId="36" fillId="2" borderId="15" xfId="2" applyFont="1" applyFill="1" applyBorder="1" applyAlignment="1">
      <alignment vertical="center"/>
    </xf>
    <xf numFmtId="38" fontId="36" fillId="0" borderId="15" xfId="5" applyFont="1" applyBorder="1" applyAlignment="1">
      <alignment horizontal="center" vertical="center"/>
    </xf>
    <xf numFmtId="38" fontId="14" fillId="0" borderId="0" xfId="5" applyFont="1" applyFill="1" applyBorder="1" applyAlignment="1">
      <alignment horizontal="center" vertical="center"/>
    </xf>
    <xf numFmtId="38" fontId="14" fillId="0" borderId="5" xfId="5" applyFont="1" applyFill="1" applyBorder="1" applyAlignment="1">
      <alignment horizontal="right" vertical="center"/>
    </xf>
    <xf numFmtId="0" fontId="9" fillId="0" borderId="1" xfId="2" applyFont="1" applyBorder="1" applyAlignment="1">
      <alignment horizontal="right" vertical="center"/>
    </xf>
    <xf numFmtId="0" fontId="9" fillId="0" borderId="2" xfId="2" applyFont="1" applyBorder="1" applyAlignment="1">
      <alignment horizontal="right" vertical="center"/>
    </xf>
    <xf numFmtId="38" fontId="14" fillId="0" borderId="0" xfId="5" applyFont="1" applyFill="1" applyBorder="1" applyAlignment="1">
      <alignment vertical="center"/>
    </xf>
    <xf numFmtId="0" fontId="14" fillId="0" borderId="0" xfId="5" applyNumberFormat="1" applyFont="1" applyFill="1" applyBorder="1" applyAlignment="1">
      <alignment horizontal="center" vertical="center"/>
    </xf>
    <xf numFmtId="0" fontId="14" fillId="0" borderId="0" xfId="5" applyNumberFormat="1" applyFont="1" applyFill="1" applyBorder="1" applyAlignment="1">
      <alignment vertical="center"/>
    </xf>
    <xf numFmtId="0" fontId="6" fillId="5" borderId="15" xfId="2" applyFont="1" applyFill="1" applyBorder="1" applyAlignment="1">
      <alignment vertical="center"/>
    </xf>
    <xf numFmtId="201" fontId="6" fillId="0" borderId="15" xfId="2" applyNumberFormat="1" applyFont="1" applyBorder="1" applyAlignment="1">
      <alignment horizontal="right" vertical="center"/>
    </xf>
    <xf numFmtId="201" fontId="9" fillId="0" borderId="7" xfId="2" applyNumberFormat="1" applyFont="1" applyBorder="1" applyAlignment="1">
      <alignment horizontal="right" vertical="center"/>
    </xf>
    <xf numFmtId="201" fontId="9" fillId="0" borderId="0" xfId="2" applyNumberFormat="1" applyFont="1" applyAlignment="1">
      <alignment horizontal="right" vertical="center"/>
    </xf>
    <xf numFmtId="201" fontId="6" fillId="0" borderId="7" xfId="2" applyNumberFormat="1" applyFont="1" applyBorder="1" applyAlignment="1">
      <alignment horizontal="right" vertical="center"/>
    </xf>
    <xf numFmtId="218" fontId="6" fillId="0" borderId="0" xfId="2" applyNumberFormat="1" applyFont="1" applyAlignment="1">
      <alignment horizontal="right" vertical="center"/>
    </xf>
    <xf numFmtId="183" fontId="14" fillId="0" borderId="0" xfId="5" applyNumberFormat="1" applyFont="1" applyFill="1" applyAlignment="1">
      <alignment vertical="center"/>
    </xf>
    <xf numFmtId="183" fontId="14" fillId="0" borderId="0" xfId="5" applyNumberFormat="1" applyFont="1" applyBorder="1" applyAlignment="1">
      <alignment vertical="center"/>
    </xf>
    <xf numFmtId="0" fontId="45" fillId="0" borderId="2" xfId="2" applyFont="1" applyBorder="1" applyAlignment="1">
      <alignment vertical="center" wrapText="1"/>
    </xf>
    <xf numFmtId="0" fontId="45" fillId="0" borderId="0" xfId="2" applyFont="1" applyAlignment="1">
      <alignment horizontal="right" vertical="center" wrapText="1"/>
    </xf>
    <xf numFmtId="194" fontId="14" fillId="0" borderId="0" xfId="5" applyNumberFormat="1" applyFont="1" applyBorder="1" applyAlignment="1">
      <alignment vertical="center"/>
    </xf>
    <xf numFmtId="194" fontId="14" fillId="0" borderId="0" xfId="5" applyNumberFormat="1" applyFont="1" applyFill="1" applyBorder="1" applyAlignment="1">
      <alignment vertical="center"/>
    </xf>
    <xf numFmtId="38" fontId="14" fillId="0" borderId="0" xfId="5" applyFont="1" applyBorder="1" applyAlignment="1">
      <alignment horizontal="right" vertical="center"/>
    </xf>
    <xf numFmtId="0" fontId="6" fillId="5" borderId="15" xfId="2" applyFont="1" applyFill="1" applyBorder="1" applyAlignment="1">
      <alignment horizontal="right" vertical="center"/>
    </xf>
    <xf numFmtId="38" fontId="14" fillId="0" borderId="15" xfId="5" applyFont="1" applyBorder="1" applyAlignment="1">
      <alignment horizontal="right" vertical="center"/>
    </xf>
    <xf numFmtId="183" fontId="14" fillId="0" borderId="0" xfId="5" applyNumberFormat="1" applyFont="1" applyAlignment="1">
      <alignment horizontal="right" vertical="center"/>
    </xf>
    <xf numFmtId="183" fontId="14" fillId="0" borderId="0" xfId="5" applyNumberFormat="1" applyFont="1" applyAlignment="1">
      <alignment horizontal="center" vertical="center"/>
    </xf>
    <xf numFmtId="0" fontId="6" fillId="5" borderId="0" xfId="2" applyFont="1" applyFill="1" applyAlignment="1">
      <alignment horizontal="right" vertical="center" wrapText="1"/>
    </xf>
    <xf numFmtId="0" fontId="6" fillId="5" borderId="0" xfId="2" applyFont="1" applyFill="1" applyAlignment="1">
      <alignment horizontal="right" vertical="center"/>
    </xf>
    <xf numFmtId="38" fontId="14" fillId="0" borderId="8" xfId="5" applyFont="1" applyFill="1" applyBorder="1" applyAlignment="1">
      <alignment horizontal="center" vertical="center"/>
    </xf>
    <xf numFmtId="38" fontId="14" fillId="0" borderId="5" xfId="5" applyFont="1" applyFill="1" applyBorder="1" applyAlignment="1">
      <alignment vertical="center"/>
    </xf>
    <xf numFmtId="38" fontId="14" fillId="0" borderId="6" xfId="5" applyFont="1" applyFill="1" applyBorder="1" applyAlignment="1">
      <alignment horizontal="center" vertical="center"/>
    </xf>
    <xf numFmtId="38" fontId="14" fillId="0" borderId="5" xfId="5" applyFont="1" applyFill="1" applyBorder="1" applyAlignment="1">
      <alignment horizontal="center" vertical="center"/>
    </xf>
    <xf numFmtId="38" fontId="14" fillId="0" borderId="5" xfId="5" applyFont="1" applyFill="1" applyBorder="1" applyAlignment="1">
      <alignment horizontal="left" vertical="center"/>
    </xf>
    <xf numFmtId="38" fontId="14" fillId="0" borderId="2" xfId="5" applyFont="1" applyFill="1" applyBorder="1" applyAlignment="1">
      <alignment horizontal="center" vertical="center"/>
    </xf>
    <xf numFmtId="38" fontId="14" fillId="0" borderId="0" xfId="5" applyFont="1" applyFill="1" applyBorder="1" applyAlignment="1">
      <alignment horizontal="left" vertical="center"/>
    </xf>
    <xf numFmtId="38" fontId="14" fillId="0" borderId="2" xfId="5" applyFont="1" applyFill="1" applyBorder="1" applyAlignment="1">
      <alignment vertical="center" wrapText="1"/>
    </xf>
    <xf numFmtId="38" fontId="14" fillId="0" borderId="2" xfId="5" applyFont="1" applyFill="1" applyBorder="1" applyAlignment="1">
      <alignment horizontal="left" vertical="center" wrapText="1"/>
    </xf>
    <xf numFmtId="38" fontId="14" fillId="0" borderId="2" xfId="5" applyFont="1" applyFill="1" applyBorder="1" applyAlignment="1">
      <alignment horizontal="right" vertical="center"/>
    </xf>
    <xf numFmtId="38" fontId="14" fillId="0" borderId="0" xfId="5" applyFont="1" applyFill="1" applyBorder="1" applyAlignment="1">
      <alignment horizontal="left" vertical="center" wrapText="1"/>
    </xf>
    <xf numFmtId="38" fontId="9" fillId="0" borderId="0" xfId="5" applyFont="1" applyFill="1" applyBorder="1" applyAlignment="1">
      <alignment horizontal="center" vertical="center"/>
    </xf>
    <xf numFmtId="38" fontId="14" fillId="0" borderId="0" xfId="5" applyFont="1" applyFill="1" applyBorder="1" applyAlignment="1">
      <alignment vertical="center" wrapText="1"/>
    </xf>
    <xf numFmtId="38" fontId="14" fillId="0" borderId="12" xfId="5" applyFont="1" applyBorder="1" applyAlignment="1">
      <alignment horizontal="right" vertical="center"/>
    </xf>
    <xf numFmtId="0" fontId="6" fillId="0" borderId="0" xfId="2" applyFont="1" applyBorder="1" applyAlignment="1">
      <alignment horizontal="left" vertical="center"/>
    </xf>
    <xf numFmtId="38" fontId="6" fillId="0" borderId="0" xfId="2" applyNumberFormat="1" applyFont="1" applyAlignment="1">
      <alignment horizontal="right" vertical="center"/>
    </xf>
    <xf numFmtId="38" fontId="14" fillId="0" borderId="5" xfId="5" applyFont="1" applyFill="1" applyBorder="1" applyAlignment="1">
      <alignment horizontal="distributed" vertical="center"/>
    </xf>
    <xf numFmtId="38" fontId="14" fillId="0" borderId="13" xfId="5" applyFont="1" applyFill="1" applyBorder="1" applyAlignment="1">
      <alignment horizontal="right" vertical="center"/>
    </xf>
    <xf numFmtId="182" fontId="6" fillId="0" borderId="5" xfId="2" applyNumberFormat="1" applyFont="1" applyBorder="1" applyAlignment="1">
      <alignment horizontal="right" vertical="center"/>
    </xf>
    <xf numFmtId="182" fontId="6" fillId="0" borderId="6" xfId="2" applyNumberFormat="1" applyFont="1" applyBorder="1" applyAlignment="1">
      <alignment horizontal="right" vertical="center"/>
    </xf>
    <xf numFmtId="38" fontId="14" fillId="0" borderId="5" xfId="5" applyFont="1" applyFill="1" applyBorder="1" applyAlignment="1">
      <alignment vertical="center"/>
    </xf>
    <xf numFmtId="38" fontId="14" fillId="0" borderId="4" xfId="5" applyFont="1" applyFill="1" applyBorder="1" applyAlignment="1">
      <alignment horizontal="right" vertical="center"/>
    </xf>
    <xf numFmtId="38" fontId="14" fillId="0" borderId="6" xfId="5" applyFont="1" applyFill="1" applyBorder="1" applyAlignment="1">
      <alignment horizontal="right" vertical="center"/>
    </xf>
    <xf numFmtId="38" fontId="14" fillId="0" borderId="7" xfId="5" applyFont="1" applyFill="1" applyBorder="1" applyAlignment="1">
      <alignment horizontal="center" vertical="center"/>
    </xf>
    <xf numFmtId="38" fontId="14" fillId="0" borderId="0" xfId="5" applyFont="1" applyFill="1" applyAlignment="1">
      <alignment horizontal="left" vertical="center"/>
    </xf>
    <xf numFmtId="3" fontId="6" fillId="0" borderId="7" xfId="2" applyNumberFormat="1" applyFont="1" applyBorder="1" applyAlignment="1">
      <alignment horizontal="center" vertical="center"/>
    </xf>
    <xf numFmtId="3" fontId="6" fillId="0" borderId="0" xfId="2" quotePrefix="1" applyNumberFormat="1" applyFont="1" applyAlignment="1">
      <alignment horizontal="center" vertical="center"/>
    </xf>
    <xf numFmtId="0" fontId="6" fillId="0" borderId="8" xfId="2" applyFont="1" applyBorder="1" applyAlignment="1">
      <alignment horizontal="right" vertical="center" shrinkToFit="1"/>
    </xf>
    <xf numFmtId="38" fontId="14" fillId="0" borderId="0" xfId="5" applyFont="1" applyFill="1" applyBorder="1" applyAlignment="1">
      <alignment horizontal="center" vertical="center" shrinkToFit="1"/>
    </xf>
    <xf numFmtId="220" fontId="14" fillId="0" borderId="0" xfId="5" applyNumberFormat="1" applyFont="1" applyFill="1" applyBorder="1" applyAlignment="1">
      <alignment horizontal="right" vertical="center"/>
    </xf>
    <xf numFmtId="220" fontId="6" fillId="0" borderId="0" xfId="2" applyNumberFormat="1" applyFont="1" applyAlignment="1">
      <alignment horizontal="right" vertical="center"/>
    </xf>
    <xf numFmtId="38" fontId="14" fillId="0" borderId="7" xfId="5" applyFont="1" applyFill="1" applyBorder="1" applyAlignment="1">
      <alignment horizontal="center" vertical="center" shrinkToFit="1"/>
    </xf>
    <xf numFmtId="38" fontId="14" fillId="0" borderId="0" xfId="5" applyFont="1" applyFill="1" applyBorder="1" applyAlignment="1">
      <alignment horizontal="right" vertical="center" shrinkToFit="1"/>
    </xf>
    <xf numFmtId="38" fontId="14" fillId="0" borderId="8" xfId="5" applyFont="1" applyFill="1" applyBorder="1" applyAlignment="1">
      <alignment vertical="center"/>
    </xf>
    <xf numFmtId="38" fontId="14" fillId="0" borderId="6" xfId="5" applyFont="1" applyFill="1" applyBorder="1" applyAlignment="1">
      <alignment vertical="center"/>
    </xf>
    <xf numFmtId="0" fontId="14" fillId="0" borderId="0" xfId="5" applyNumberFormat="1" applyFont="1" applyFill="1" applyAlignment="1">
      <alignment horizontal="center" vertical="center"/>
    </xf>
    <xf numFmtId="0" fontId="14" fillId="0" borderId="7" xfId="5" applyNumberFormat="1" applyFont="1" applyFill="1" applyBorder="1" applyAlignment="1">
      <alignment horizontal="center" vertical="center"/>
    </xf>
    <xf numFmtId="0" fontId="14" fillId="0" borderId="0" xfId="5" applyNumberFormat="1" applyFont="1" applyFill="1" applyBorder="1" applyAlignment="1">
      <alignment horizontal="right" vertical="center"/>
    </xf>
    <xf numFmtId="0" fontId="45" fillId="0" borderId="0" xfId="2" applyFont="1" applyAlignment="1">
      <alignment horizontal="center" vertical="center"/>
    </xf>
    <xf numFmtId="0" fontId="45" fillId="0" borderId="2" xfId="2" applyFont="1" applyBorder="1" applyAlignment="1">
      <alignment wrapText="1"/>
    </xf>
    <xf numFmtId="0" fontId="6" fillId="0" borderId="2" xfId="2" applyFont="1" applyBorder="1" applyAlignment="1">
      <alignment wrapText="1"/>
    </xf>
    <xf numFmtId="0" fontId="7" fillId="5" borderId="15" xfId="2" applyFont="1" applyFill="1" applyBorder="1" applyAlignment="1">
      <alignment horizontal="center" vertical="center"/>
    </xf>
    <xf numFmtId="0" fontId="7" fillId="5" borderId="15" xfId="2" applyFont="1" applyFill="1" applyBorder="1" applyAlignment="1">
      <alignment horizontal="center" vertical="center" wrapText="1"/>
    </xf>
    <xf numFmtId="0" fontId="7" fillId="0" borderId="15" xfId="2" applyFont="1" applyBorder="1" applyAlignment="1">
      <alignment horizontal="center" vertical="center" wrapText="1"/>
    </xf>
    <xf numFmtId="0" fontId="7" fillId="0" borderId="15" xfId="2" applyFont="1" applyBorder="1" applyAlignment="1">
      <alignment horizontal="center" vertical="center"/>
    </xf>
    <xf numFmtId="0" fontId="39" fillId="5" borderId="15" xfId="2" applyFont="1" applyFill="1" applyBorder="1" applyAlignment="1">
      <alignment horizontal="right" vertical="center"/>
    </xf>
    <xf numFmtId="38" fontId="7" fillId="5" borderId="15" xfId="5" applyFont="1" applyFill="1" applyBorder="1" applyAlignment="1">
      <alignment horizontal="right" vertical="center"/>
    </xf>
    <xf numFmtId="38" fontId="7" fillId="0" borderId="15" xfId="5" applyFont="1" applyBorder="1" applyAlignment="1">
      <alignment horizontal="right" vertical="center"/>
    </xf>
    <xf numFmtId="176" fontId="7" fillId="0" borderId="15" xfId="2" applyNumberFormat="1" applyFont="1" applyBorder="1"/>
    <xf numFmtId="0" fontId="78" fillId="0" borderId="2" xfId="2" applyFont="1" applyBorder="1" applyAlignment="1">
      <alignment vertical="top" wrapText="1"/>
    </xf>
    <xf numFmtId="0" fontId="78" fillId="0" borderId="0" xfId="2" applyFont="1" applyAlignment="1">
      <alignment vertical="top" wrapText="1"/>
    </xf>
    <xf numFmtId="0" fontId="36" fillId="0" borderId="0" xfId="2" applyFont="1" applyAlignment="1">
      <alignment vertical="top" wrapText="1"/>
    </xf>
    <xf numFmtId="38" fontId="14" fillId="0" borderId="4" xfId="5" applyFont="1" applyFill="1" applyBorder="1" applyAlignment="1">
      <alignment horizontal="center" vertical="center"/>
    </xf>
    <xf numFmtId="40" fontId="14" fillId="0" borderId="8" xfId="5" applyNumberFormat="1" applyFont="1" applyBorder="1" applyAlignment="1">
      <alignment vertical="center"/>
    </xf>
    <xf numFmtId="40" fontId="14" fillId="0" borderId="0" xfId="5" applyNumberFormat="1" applyFont="1" applyAlignment="1">
      <alignment vertical="center"/>
    </xf>
    <xf numFmtId="0" fontId="6" fillId="0" borderId="0" xfId="2" applyFont="1" applyAlignment="1">
      <alignment horizontal="distributed" vertical="center" justifyLastLine="1"/>
    </xf>
    <xf numFmtId="49" fontId="6" fillId="0" borderId="6" xfId="2" applyNumberFormat="1" applyFont="1" applyBorder="1" applyAlignment="1">
      <alignment horizontal="center" vertical="center"/>
    </xf>
    <xf numFmtId="182" fontId="6" fillId="0" borderId="7" xfId="2" applyNumberFormat="1" applyFont="1" applyBorder="1" applyAlignment="1">
      <alignment vertical="center"/>
    </xf>
    <xf numFmtId="38" fontId="14" fillId="0" borderId="0" xfId="5" applyFont="1"/>
    <xf numFmtId="0" fontId="6" fillId="0" borderId="2" xfId="2" applyFont="1" applyBorder="1"/>
    <xf numFmtId="0" fontId="6" fillId="0" borderId="3" xfId="2" applyFont="1" applyBorder="1"/>
    <xf numFmtId="0" fontId="6" fillId="0" borderId="0" xfId="2" applyFont="1" applyAlignment="1">
      <alignment horizontal="right" shrinkToFit="1"/>
    </xf>
    <xf numFmtId="0" fontId="6" fillId="0" borderId="8" xfId="2" applyFont="1" applyBorder="1" applyAlignment="1">
      <alignment horizontal="left"/>
    </xf>
    <xf numFmtId="0" fontId="6" fillId="0" borderId="8" xfId="2" applyFont="1" applyBorder="1" applyAlignment="1">
      <alignment horizontal="right"/>
    </xf>
    <xf numFmtId="188" fontId="6" fillId="0" borderId="0" xfId="2" applyNumberFormat="1" applyFont="1"/>
    <xf numFmtId="0" fontId="6" fillId="0" borderId="0" xfId="2" applyFont="1" applyAlignment="1">
      <alignment shrinkToFit="1"/>
    </xf>
    <xf numFmtId="0" fontId="6" fillId="0" borderId="8" xfId="2" applyFont="1" applyBorder="1"/>
    <xf numFmtId="0" fontId="6" fillId="0" borderId="5" xfId="2" applyFont="1" applyBorder="1" applyAlignment="1">
      <alignment shrinkToFit="1"/>
    </xf>
    <xf numFmtId="38" fontId="14" fillId="0" borderId="5" xfId="5" applyFont="1" applyBorder="1"/>
    <xf numFmtId="188" fontId="6" fillId="0" borderId="5" xfId="2" applyNumberFormat="1" applyFont="1" applyBorder="1"/>
    <xf numFmtId="38" fontId="14" fillId="0" borderId="0" xfId="5" applyFont="1" applyBorder="1" applyAlignment="1">
      <alignment horizontal="center"/>
    </xf>
    <xf numFmtId="38" fontId="14" fillId="0" borderId="0" xfId="5" applyFont="1" applyAlignment="1">
      <alignment horizontal="center"/>
    </xf>
    <xf numFmtId="188" fontId="6" fillId="0" borderId="0" xfId="2" applyNumberFormat="1" applyFont="1" applyAlignment="1">
      <alignment horizontal="center"/>
    </xf>
    <xf numFmtId="0" fontId="6" fillId="0" borderId="0" xfId="2" applyFont="1" applyAlignment="1">
      <alignment horizontal="center"/>
    </xf>
    <xf numFmtId="38" fontId="14" fillId="0" borderId="0" xfId="5" applyFont="1" applyAlignment="1">
      <alignment horizontal="right"/>
    </xf>
    <xf numFmtId="188" fontId="6" fillId="0" borderId="0" xfId="2" applyNumberFormat="1" applyFont="1" applyAlignment="1">
      <alignment horizontal="right"/>
    </xf>
    <xf numFmtId="38" fontId="14" fillId="0" borderId="7" xfId="5" applyFont="1" applyBorder="1" applyAlignment="1">
      <alignment horizontal="center"/>
    </xf>
    <xf numFmtId="38" fontId="14" fillId="0" borderId="7" xfId="5" applyFont="1" applyBorder="1"/>
    <xf numFmtId="38" fontId="14" fillId="0" borderId="0" xfId="5" applyFont="1" applyBorder="1"/>
    <xf numFmtId="194" fontId="6" fillId="0" borderId="0" xfId="2" applyNumberFormat="1" applyFont="1" applyAlignment="1">
      <alignment horizontal="center"/>
    </xf>
    <xf numFmtId="0" fontId="6" fillId="0" borderId="5" xfId="2" applyFont="1" applyBorder="1" applyAlignment="1">
      <alignment horizontal="right"/>
    </xf>
    <xf numFmtId="0" fontId="6" fillId="0" borderId="6" xfId="2" applyFont="1" applyBorder="1" applyAlignment="1">
      <alignment horizontal="right"/>
    </xf>
    <xf numFmtId="0" fontId="6" fillId="0" borderId="4" xfId="2" applyFont="1" applyBorder="1"/>
    <xf numFmtId="0" fontId="6" fillId="0" borderId="2" xfId="2" applyFont="1" applyBorder="1" applyAlignment="1">
      <alignment vertical="top"/>
    </xf>
    <xf numFmtId="0" fontId="6" fillId="0" borderId="2" xfId="2" applyFont="1" applyBorder="1" applyAlignment="1">
      <alignment vertical="top" wrapText="1"/>
    </xf>
    <xf numFmtId="0" fontId="6" fillId="0" borderId="2" xfId="2" applyFont="1" applyBorder="1" applyAlignment="1">
      <alignment horizontal="right" vertical="top"/>
    </xf>
    <xf numFmtId="0" fontId="6" fillId="0" borderId="0" xfId="2" applyFont="1" applyAlignment="1">
      <alignment vertical="top"/>
    </xf>
    <xf numFmtId="0" fontId="6" fillId="0" borderId="0" xfId="2" applyFont="1" applyAlignment="1">
      <alignment vertical="top" wrapText="1"/>
    </xf>
    <xf numFmtId="0" fontId="6" fillId="0" borderId="0" xfId="2" applyFont="1" applyAlignment="1">
      <alignment horizontal="right" vertical="top"/>
    </xf>
    <xf numFmtId="0" fontId="6" fillId="0" borderId="15" xfId="2" applyFont="1" applyBorder="1" applyAlignment="1">
      <alignment vertical="center" shrinkToFit="1"/>
    </xf>
    <xf numFmtId="38" fontId="14" fillId="0" borderId="7" xfId="5" applyFont="1" applyFill="1" applyBorder="1" applyAlignment="1">
      <alignment vertical="center"/>
    </xf>
    <xf numFmtId="38" fontId="14" fillId="0" borderId="7" xfId="5" applyFont="1" applyFill="1" applyBorder="1" applyAlignment="1">
      <alignment vertical="center" wrapText="1"/>
    </xf>
    <xf numFmtId="49" fontId="14" fillId="0" borderId="7" xfId="5" applyNumberFormat="1" applyFont="1" applyFill="1" applyBorder="1" applyAlignment="1">
      <alignment horizontal="center" vertical="center"/>
    </xf>
    <xf numFmtId="49" fontId="14" fillId="0" borderId="8" xfId="5" applyNumberFormat="1" applyFont="1" applyFill="1" applyBorder="1" applyAlignment="1">
      <alignment horizontal="center" vertical="center"/>
    </xf>
    <xf numFmtId="0" fontId="6" fillId="0" borderId="15" xfId="2" applyFont="1" applyBorder="1"/>
    <xf numFmtId="0" fontId="6" fillId="5" borderId="15" xfId="2" applyFont="1" applyFill="1" applyBorder="1" applyAlignment="1">
      <alignment horizontal="right"/>
    </xf>
    <xf numFmtId="38" fontId="14" fillId="0" borderId="15" xfId="5" applyFont="1" applyBorder="1"/>
    <xf numFmtId="0" fontId="7" fillId="0" borderId="0" xfId="2" applyFont="1" applyAlignment="1">
      <alignment horizontal="center" vertical="center"/>
    </xf>
    <xf numFmtId="0" fontId="7" fillId="0" borderId="0" xfId="2" applyFont="1" applyAlignment="1">
      <alignment horizontal="center" vertical="center" wrapText="1"/>
    </xf>
    <xf numFmtId="38" fontId="7" fillId="0" borderId="0" xfId="5" applyFont="1" applyFill="1" applyBorder="1" applyAlignment="1">
      <alignment vertical="center"/>
    </xf>
    <xf numFmtId="38" fontId="7" fillId="0" borderId="0" xfId="5" applyFont="1" applyFill="1" applyBorder="1" applyAlignment="1">
      <alignment horizontal="right" vertical="center"/>
    </xf>
    <xf numFmtId="38" fontId="7" fillId="0" borderId="0" xfId="5" applyFont="1" applyFill="1" applyAlignment="1">
      <alignment horizontal="right" vertical="center"/>
    </xf>
    <xf numFmtId="38" fontId="6" fillId="0" borderId="0" xfId="2" applyNumberFormat="1" applyFont="1"/>
    <xf numFmtId="0" fontId="84" fillId="0" borderId="0" xfId="2" applyFont="1" applyAlignment="1">
      <alignment vertical="center"/>
    </xf>
    <xf numFmtId="0" fontId="84" fillId="0" borderId="0" xfId="2" applyFont="1" applyAlignment="1">
      <alignment horizontal="left" vertical="center"/>
    </xf>
    <xf numFmtId="0" fontId="36" fillId="0" borderId="2" xfId="2" applyFont="1" applyBorder="1" applyAlignment="1">
      <alignment vertical="center" wrapText="1"/>
    </xf>
    <xf numFmtId="0" fontId="36" fillId="0" borderId="0" xfId="2" applyFont="1" applyAlignment="1">
      <alignment vertical="center" wrapText="1"/>
    </xf>
    <xf numFmtId="0" fontId="36" fillId="0" borderId="5" xfId="2" applyFont="1" applyBorder="1" applyAlignment="1">
      <alignment vertical="center" wrapText="1"/>
    </xf>
    <xf numFmtId="0" fontId="39" fillId="0" borderId="5" xfId="2" applyFont="1" applyBorder="1" applyAlignment="1">
      <alignment horizontal="left" vertical="center" wrapText="1"/>
    </xf>
    <xf numFmtId="0" fontId="39" fillId="0" borderId="5" xfId="2" applyFont="1" applyBorder="1" applyAlignment="1">
      <alignment vertical="center" wrapText="1"/>
    </xf>
    <xf numFmtId="0" fontId="39" fillId="0" borderId="2" xfId="2" applyFont="1" applyBorder="1" applyAlignment="1">
      <alignment horizontal="left" vertical="center" wrapText="1"/>
    </xf>
    <xf numFmtId="0" fontId="45" fillId="0" borderId="0" xfId="2" applyFont="1" applyAlignment="1">
      <alignment horizontal="right" vertical="center"/>
    </xf>
    <xf numFmtId="0" fontId="7" fillId="0" borderId="8" xfId="2" applyFont="1" applyBorder="1" applyAlignment="1">
      <alignment horizontal="center" vertical="center"/>
    </xf>
    <xf numFmtId="0" fontId="9" fillId="0" borderId="0" xfId="2" applyFont="1"/>
    <xf numFmtId="38" fontId="57" fillId="0" borderId="7" xfId="5" applyFont="1" applyFill="1" applyBorder="1" applyAlignment="1">
      <alignment horizontal="right" vertical="center"/>
    </xf>
    <xf numFmtId="38" fontId="57" fillId="0" borderId="0" xfId="5" applyFont="1" applyFill="1" applyAlignment="1">
      <alignment horizontal="right" vertical="center"/>
    </xf>
    <xf numFmtId="38" fontId="57" fillId="0" borderId="0" xfId="5" applyFont="1" applyFill="1" applyBorder="1" applyAlignment="1">
      <alignment horizontal="right" vertical="center"/>
    </xf>
    <xf numFmtId="38" fontId="7" fillId="0" borderId="7" xfId="5" applyFont="1" applyFill="1" applyBorder="1" applyAlignment="1">
      <alignment horizontal="right" vertical="center"/>
    </xf>
    <xf numFmtId="0" fontId="7" fillId="0" borderId="5" xfId="2" applyFont="1" applyBorder="1" applyAlignment="1">
      <alignment horizontal="center" vertical="center"/>
    </xf>
    <xf numFmtId="0" fontId="7" fillId="0" borderId="6" xfId="2" applyFont="1" applyBorder="1" applyAlignment="1">
      <alignment horizontal="center" vertical="center"/>
    </xf>
    <xf numFmtId="0" fontId="45" fillId="0" borderId="0" xfId="2" applyFont="1" applyAlignment="1">
      <alignment horizontal="left" vertical="top"/>
    </xf>
    <xf numFmtId="0" fontId="45" fillId="0" borderId="0" xfId="2" applyFont="1" applyAlignment="1">
      <alignment horizontal="right" vertical="top"/>
    </xf>
    <xf numFmtId="0" fontId="45" fillId="0" borderId="2" xfId="2" applyFont="1" applyBorder="1" applyAlignment="1">
      <alignment horizontal="right" vertical="top"/>
    </xf>
    <xf numFmtId="0" fontId="51" fillId="0" borderId="0" xfId="2" applyFont="1" applyAlignment="1">
      <alignment horizontal="center"/>
    </xf>
    <xf numFmtId="0" fontId="8" fillId="0" borderId="0" xfId="2" applyFont="1"/>
    <xf numFmtId="0" fontId="6" fillId="5" borderId="15" xfId="2" applyFont="1" applyFill="1" applyBorder="1" applyAlignment="1">
      <alignment horizontal="right" vertical="center" shrinkToFit="1"/>
    </xf>
    <xf numFmtId="183" fontId="14" fillId="0" borderId="0" xfId="5" applyNumberFormat="1" applyFont="1" applyFill="1" applyAlignment="1">
      <alignment vertical="center" shrinkToFit="1"/>
    </xf>
    <xf numFmtId="38" fontId="14" fillId="0" borderId="7" xfId="5" applyFont="1" applyFill="1" applyBorder="1" applyAlignment="1">
      <alignment horizontal="right" vertical="center" wrapText="1"/>
    </xf>
    <xf numFmtId="38" fontId="14" fillId="0" borderId="0" xfId="5" applyFont="1" applyFill="1" applyBorder="1" applyAlignment="1">
      <alignment horizontal="right" vertical="center" wrapText="1"/>
    </xf>
    <xf numFmtId="38" fontId="14" fillId="0" borderId="0" xfId="5" applyFont="1" applyFill="1" applyAlignment="1">
      <alignment horizontal="right" vertical="center" wrapText="1"/>
    </xf>
    <xf numFmtId="38" fontId="39" fillId="0" borderId="0" xfId="5" applyFont="1" applyFill="1" applyAlignment="1">
      <alignment vertical="center" wrapText="1"/>
    </xf>
    <xf numFmtId="38" fontId="39" fillId="0" borderId="0" xfId="5" applyFont="1" applyFill="1" applyAlignment="1">
      <alignment vertical="center"/>
    </xf>
    <xf numFmtId="38" fontId="14" fillId="0" borderId="0" xfId="5" applyFont="1" applyFill="1" applyAlignment="1">
      <alignment vertical="center" shrinkToFit="1"/>
    </xf>
    <xf numFmtId="0" fontId="6" fillId="0" borderId="0" xfId="2" applyFont="1" applyAlignment="1">
      <alignment horizontal="right" vertical="center" shrinkToFit="1"/>
    </xf>
    <xf numFmtId="0" fontId="6" fillId="0" borderId="8" xfId="2" applyFont="1" applyBorder="1" applyAlignment="1">
      <alignment horizontal="distributed" vertical="center" shrinkToFit="1"/>
    </xf>
    <xf numFmtId="0" fontId="6" fillId="0" borderId="7" xfId="2" applyFont="1" applyBorder="1" applyAlignment="1">
      <alignment horizontal="right" vertical="center" shrinkToFit="1"/>
    </xf>
    <xf numFmtId="0" fontId="6" fillId="0" borderId="6" xfId="2" applyFont="1" applyBorder="1" applyAlignment="1">
      <alignment horizontal="distributed" vertical="center" shrinkToFit="1"/>
    </xf>
    <xf numFmtId="0" fontId="6" fillId="0" borderId="5" xfId="2" applyFont="1" applyBorder="1" applyAlignment="1">
      <alignment horizontal="right" vertical="center" shrinkToFit="1"/>
    </xf>
    <xf numFmtId="0" fontId="62" fillId="0" borderId="0" xfId="26" applyFont="1" applyAlignment="1">
      <alignment horizontal="distributed" vertical="center"/>
    </xf>
    <xf numFmtId="183" fontId="87" fillId="0" borderId="0" xfId="26" applyNumberFormat="1" applyFont="1" applyAlignment="1">
      <alignment vertical="center"/>
    </xf>
    <xf numFmtId="182" fontId="62" fillId="0" borderId="0" xfId="26" applyNumberFormat="1" applyFont="1" applyAlignment="1">
      <alignment horizontal="left"/>
    </xf>
    <xf numFmtId="0" fontId="88" fillId="0" borderId="0" xfId="26" applyFont="1" applyAlignment="1">
      <alignment horizontal="left"/>
    </xf>
    <xf numFmtId="183" fontId="87" fillId="0" borderId="0" xfId="26" applyNumberFormat="1" applyFont="1" applyAlignment="1">
      <alignment horizontal="distributed" vertical="center"/>
    </xf>
    <xf numFmtId="0" fontId="62" fillId="0" borderId="1" xfId="26" applyFont="1" applyBorder="1" applyAlignment="1">
      <alignment horizontal="distributed" vertical="center"/>
    </xf>
    <xf numFmtId="0" fontId="62" fillId="0" borderId="3" xfId="26" applyFont="1" applyBorder="1" applyAlignment="1">
      <alignment horizontal="distributed" vertical="center"/>
    </xf>
    <xf numFmtId="0" fontId="62" fillId="0" borderId="0" xfId="26" applyFont="1" applyAlignment="1">
      <alignment horizontal="center" vertical="center"/>
    </xf>
    <xf numFmtId="0" fontId="62" fillId="0" borderId="0" xfId="26" applyFont="1" applyAlignment="1">
      <alignment vertical="center"/>
    </xf>
    <xf numFmtId="0" fontId="62" fillId="0" borderId="9" xfId="26" applyFont="1" applyBorder="1" applyAlignment="1">
      <alignment horizontal="distributed" vertical="center"/>
    </xf>
    <xf numFmtId="0" fontId="62" fillId="0" borderId="2" xfId="26" applyFont="1" applyBorder="1" applyAlignment="1">
      <alignment horizontal="distributed" vertical="center"/>
    </xf>
    <xf numFmtId="0" fontId="62" fillId="0" borderId="2" xfId="26" applyFont="1" applyBorder="1" applyAlignment="1">
      <alignment vertical="center"/>
    </xf>
    <xf numFmtId="0" fontId="62" fillId="0" borderId="7" xfId="26" applyFont="1" applyBorder="1" applyAlignment="1">
      <alignment horizontal="distributed" vertical="center"/>
    </xf>
    <xf numFmtId="0" fontId="62" fillId="0" borderId="4" xfId="26" applyFont="1" applyBorder="1" applyAlignment="1">
      <alignment horizontal="distributed" vertical="center"/>
    </xf>
    <xf numFmtId="0" fontId="62" fillId="0" borderId="5" xfId="26" applyFont="1" applyBorder="1" applyAlignment="1">
      <alignment horizontal="distributed" vertical="center"/>
    </xf>
    <xf numFmtId="0" fontId="87" fillId="0" borderId="0" xfId="26" applyFont="1" applyAlignment="1">
      <alignment horizontal="distributed" vertical="center"/>
    </xf>
    <xf numFmtId="0" fontId="62" fillId="0" borderId="11" xfId="26" applyFont="1" applyBorder="1" applyAlignment="1">
      <alignment horizontal="distributed" vertical="center"/>
    </xf>
    <xf numFmtId="0" fontId="62" fillId="0" borderId="66" xfId="26" applyFont="1" applyBorder="1" applyAlignment="1">
      <alignment horizontal="center" vertical="center"/>
    </xf>
    <xf numFmtId="0" fontId="87" fillId="0" borderId="0" xfId="26" applyFont="1" applyAlignment="1">
      <alignment vertical="center"/>
    </xf>
    <xf numFmtId="0" fontId="62" fillId="0" borderId="67" xfId="26" applyFont="1" applyBorder="1" applyAlignment="1">
      <alignment horizontal="distributed" vertical="center"/>
    </xf>
    <xf numFmtId="0" fontId="62" fillId="0" borderId="68" xfId="26" applyFont="1" applyBorder="1" applyAlignment="1">
      <alignment horizontal="distributed" vertical="center"/>
    </xf>
    <xf numFmtId="0" fontId="62" fillId="0" borderId="67" xfId="26" applyFont="1" applyBorder="1" applyAlignment="1">
      <alignment horizontal="center" vertical="center"/>
    </xf>
    <xf numFmtId="0" fontId="62" fillId="0" borderId="70" xfId="26" applyFont="1" applyBorder="1" applyAlignment="1">
      <alignment horizontal="distributed" vertical="center"/>
    </xf>
    <xf numFmtId="0" fontId="62" fillId="0" borderId="71" xfId="26" applyFont="1" applyBorder="1" applyAlignment="1">
      <alignment horizontal="distributed" vertical="center"/>
    </xf>
    <xf numFmtId="0" fontId="87" fillId="0" borderId="0" xfId="26" applyFont="1" applyAlignment="1">
      <alignment horizontal="center" vertical="center"/>
    </xf>
    <xf numFmtId="0" fontId="62" fillId="0" borderId="70" xfId="26" applyFont="1" applyBorder="1" applyAlignment="1">
      <alignment horizontal="center" vertical="center"/>
    </xf>
    <xf numFmtId="0" fontId="62" fillId="0" borderId="73" xfId="26" applyFont="1" applyBorder="1" applyAlignment="1">
      <alignment horizontal="center" vertical="center"/>
    </xf>
    <xf numFmtId="0" fontId="62" fillId="0" borderId="72" xfId="26" applyFont="1" applyBorder="1" applyAlignment="1">
      <alignment horizontal="center" vertical="center"/>
    </xf>
    <xf numFmtId="0" fontId="62" fillId="0" borderId="25" xfId="26" applyFont="1" applyBorder="1" applyAlignment="1">
      <alignment horizontal="center" vertical="center"/>
    </xf>
    <xf numFmtId="0" fontId="62" fillId="0" borderId="5" xfId="26" applyFont="1" applyBorder="1" applyAlignment="1">
      <alignment horizontal="center" vertical="center"/>
    </xf>
    <xf numFmtId="0" fontId="87" fillId="0" borderId="75" xfId="26" applyFont="1" applyBorder="1" applyAlignment="1">
      <alignment horizontal="center" vertical="center"/>
    </xf>
    <xf numFmtId="0" fontId="89" fillId="0" borderId="0" xfId="26" applyFont="1" applyAlignment="1">
      <alignment horizontal="left" vertical="center"/>
    </xf>
    <xf numFmtId="0" fontId="62" fillId="0" borderId="2" xfId="26" applyFont="1" applyBorder="1" applyAlignment="1">
      <alignment horizontal="center" vertical="center"/>
    </xf>
    <xf numFmtId="0" fontId="62" fillId="0" borderId="13" xfId="26" applyFont="1" applyBorder="1" applyAlignment="1">
      <alignment horizontal="center" vertical="center"/>
    </xf>
    <xf numFmtId="0" fontId="62" fillId="0" borderId="6" xfId="26" applyFont="1" applyBorder="1" applyAlignment="1">
      <alignment horizontal="distributed" vertical="center"/>
    </xf>
    <xf numFmtId="219" fontId="62" fillId="0" borderId="0" xfId="26" applyNumberFormat="1" applyFont="1" applyAlignment="1">
      <alignment vertical="center"/>
    </xf>
    <xf numFmtId="219" fontId="62" fillId="0" borderId="0" xfId="26" applyNumberFormat="1" applyFont="1" applyAlignment="1">
      <alignment horizontal="right" vertical="center"/>
    </xf>
    <xf numFmtId="0" fontId="62" fillId="0" borderId="0" xfId="26" applyFont="1" applyAlignment="1">
      <alignment horizontal="center" vertical="center" shrinkToFit="1"/>
    </xf>
    <xf numFmtId="0" fontId="62" fillId="0" borderId="66" xfId="26" applyFont="1" applyBorder="1" applyAlignment="1">
      <alignment horizontal="distributed" vertical="center"/>
    </xf>
    <xf numFmtId="0" fontId="62" fillId="0" borderId="72" xfId="26" applyFont="1" applyBorder="1" applyAlignment="1">
      <alignment horizontal="distributed" vertical="center"/>
    </xf>
    <xf numFmtId="0" fontId="62" fillId="0" borderId="73" xfId="26" applyFont="1" applyBorder="1" applyAlignment="1">
      <alignment horizontal="distributed" vertical="center"/>
    </xf>
    <xf numFmtId="198" fontId="52" fillId="0" borderId="0" xfId="7" applyNumberFormat="1" applyFont="1" applyAlignment="1">
      <alignment vertical="center"/>
    </xf>
    <xf numFmtId="0" fontId="6" fillId="0" borderId="5" xfId="2" applyFont="1" applyBorder="1" applyAlignment="1">
      <alignment vertical="center" wrapText="1"/>
    </xf>
    <xf numFmtId="0" fontId="6" fillId="0" borderId="5" xfId="18" applyFont="1" applyBorder="1" applyAlignment="1">
      <alignment horizontal="right" vertical="center"/>
    </xf>
    <xf numFmtId="0" fontId="6" fillId="0" borderId="5" xfId="18" applyFont="1" applyBorder="1" applyAlignment="1">
      <alignment vertical="center"/>
    </xf>
    <xf numFmtId="0" fontId="6" fillId="0" borderId="10" xfId="2" applyFont="1" applyBorder="1" applyAlignment="1">
      <alignment horizontal="distributed" vertical="center"/>
    </xf>
    <xf numFmtId="40" fontId="9" fillId="0" borderId="10" xfId="1" applyNumberFormat="1" applyFont="1" applyBorder="1" applyAlignment="1">
      <alignment horizontal="right" vertical="center"/>
    </xf>
    <xf numFmtId="0" fontId="6" fillId="0" borderId="0" xfId="2" applyFont="1" applyFill="1" applyAlignment="1">
      <alignment vertical="center"/>
    </xf>
    <xf numFmtId="0" fontId="39" fillId="0" borderId="5" xfId="19" applyFont="1" applyBorder="1" applyAlignment="1">
      <alignment vertical="center"/>
    </xf>
    <xf numFmtId="0" fontId="45" fillId="0" borderId="2" xfId="2" applyFont="1" applyBorder="1" applyAlignment="1">
      <alignment vertical="top" wrapText="1"/>
    </xf>
    <xf numFmtId="0" fontId="7" fillId="0" borderId="7" xfId="2" applyFont="1" applyFill="1" applyBorder="1" applyAlignment="1">
      <alignment horizontal="left" vertical="center"/>
    </xf>
    <xf numFmtId="0" fontId="7" fillId="0" borderId="0" xfId="2" applyFont="1" applyFill="1" applyAlignment="1">
      <alignment horizontal="left" vertical="center"/>
    </xf>
    <xf numFmtId="0" fontId="7" fillId="0" borderId="7" xfId="2" applyFont="1" applyBorder="1" applyAlignment="1">
      <alignment horizontal="left" vertical="center"/>
    </xf>
    <xf numFmtId="198" fontId="52" fillId="0" borderId="0" xfId="7" applyNumberFormat="1" applyFont="1" applyAlignment="1">
      <alignment horizontal="right" vertical="center"/>
    </xf>
    <xf numFmtId="198" fontId="52" fillId="0" borderId="7" xfId="7" applyNumberFormat="1" applyFont="1" applyBorder="1" applyAlignment="1">
      <alignment vertical="center"/>
    </xf>
    <xf numFmtId="49" fontId="39" fillId="0" borderId="0" xfId="2" applyNumberFormat="1" applyFont="1" applyAlignment="1">
      <alignment horizontal="distributed" vertical="center"/>
    </xf>
    <xf numFmtId="0" fontId="6" fillId="0" borderId="11" xfId="16" applyFont="1" applyBorder="1" applyAlignment="1">
      <alignment vertical="center" wrapText="1"/>
    </xf>
    <xf numFmtId="0" fontId="6" fillId="0" borderId="10" xfId="16" applyFont="1" applyBorder="1" applyAlignment="1">
      <alignment vertical="center" wrapText="1"/>
    </xf>
    <xf numFmtId="0" fontId="39" fillId="0" borderId="10" xfId="2" applyFont="1" applyBorder="1" applyAlignment="1">
      <alignment horizontal="distributed" vertical="center"/>
    </xf>
    <xf numFmtId="0" fontId="14" fillId="0" borderId="0" xfId="0" applyFont="1" applyAlignment="1">
      <alignment horizontal="center" vertical="center"/>
    </xf>
    <xf numFmtId="0" fontId="14" fillId="0" borderId="0" xfId="4" applyFont="1" applyBorder="1" applyAlignment="1">
      <alignment vertical="center"/>
    </xf>
    <xf numFmtId="0" fontId="14" fillId="0" borderId="0" xfId="4" applyFont="1" applyBorder="1" applyAlignment="1">
      <alignment shrinkToFit="1"/>
    </xf>
    <xf numFmtId="0" fontId="6" fillId="0" borderId="0" xfId="2" applyFont="1" applyAlignment="1">
      <alignment vertical="center"/>
    </xf>
    <xf numFmtId="0" fontId="45" fillId="0" borderId="2" xfId="2" applyFont="1" applyBorder="1" applyAlignment="1">
      <alignment horizontal="right" vertical="center"/>
    </xf>
    <xf numFmtId="0" fontId="45" fillId="0" borderId="2" xfId="19" applyFont="1" applyBorder="1" applyAlignment="1">
      <alignment vertical="center"/>
    </xf>
    <xf numFmtId="0" fontId="45" fillId="0" borderId="2" xfId="2" applyFont="1" applyBorder="1" applyAlignment="1">
      <alignment vertical="center"/>
    </xf>
    <xf numFmtId="191" fontId="45" fillId="0" borderId="0" xfId="2" applyNumberFormat="1" applyFont="1" applyAlignment="1">
      <alignment horizontal="right" vertical="center"/>
    </xf>
    <xf numFmtId="0" fontId="6" fillId="0" borderId="0" xfId="2" applyFont="1" applyAlignment="1">
      <alignment vertical="center"/>
    </xf>
    <xf numFmtId="0" fontId="38" fillId="0" borderId="0" xfId="2" applyFont="1" applyAlignment="1">
      <alignment vertical="center"/>
    </xf>
    <xf numFmtId="0" fontId="6" fillId="0" borderId="5" xfId="18" applyFont="1" applyBorder="1" applyAlignment="1">
      <alignment horizontal="right" vertical="center"/>
    </xf>
    <xf numFmtId="0" fontId="6" fillId="0" borderId="5" xfId="2" applyFont="1" applyBorder="1" applyAlignment="1">
      <alignment vertical="center"/>
    </xf>
    <xf numFmtId="0" fontId="6" fillId="0" borderId="2" xfId="2" applyFont="1" applyBorder="1" applyAlignment="1">
      <alignment vertical="center"/>
    </xf>
    <xf numFmtId="0" fontId="6" fillId="0" borderId="4" xfId="2" applyFont="1" applyBorder="1" applyAlignment="1">
      <alignment vertical="center"/>
    </xf>
    <xf numFmtId="0" fontId="6" fillId="0" borderId="6" xfId="2" applyFont="1" applyBorder="1" applyAlignment="1">
      <alignment vertical="center"/>
    </xf>
    <xf numFmtId="0" fontId="6" fillId="0" borderId="3" xfId="2" applyFont="1" applyBorder="1" applyAlignment="1">
      <alignment vertical="center"/>
    </xf>
    <xf numFmtId="0" fontId="6" fillId="0" borderId="1" xfId="2" applyFont="1" applyBorder="1" applyAlignment="1">
      <alignment vertical="center" wrapText="1"/>
    </xf>
    <xf numFmtId="0" fontId="45" fillId="0" borderId="2" xfId="2" applyFont="1" applyBorder="1" applyAlignment="1">
      <alignment vertical="top"/>
    </xf>
    <xf numFmtId="0" fontId="6" fillId="0" borderId="0" xfId="2" applyFont="1" applyAlignment="1">
      <alignment vertical="center" wrapText="1"/>
    </xf>
    <xf numFmtId="0" fontId="88" fillId="0" borderId="0" xfId="26" applyFont="1" applyAlignment="1"/>
    <xf numFmtId="0" fontId="6" fillId="0" borderId="0" xfId="2" applyFont="1" applyAlignment="1">
      <alignment horizontal="center" vertical="center"/>
    </xf>
    <xf numFmtId="0" fontId="6" fillId="0" borderId="0" xfId="2" applyFont="1" applyAlignment="1">
      <alignment vertical="center"/>
    </xf>
    <xf numFmtId="0" fontId="28" fillId="0" borderId="0" xfId="0" applyFont="1" applyAlignment="1">
      <alignment horizontal="center" vertical="center" wrapText="1"/>
    </xf>
    <xf numFmtId="49" fontId="28" fillId="0" borderId="0" xfId="4" applyNumberFormat="1" applyFont="1" applyAlignment="1">
      <alignment horizontal="right" vertical="distributed"/>
    </xf>
    <xf numFmtId="0" fontId="28" fillId="0" borderId="0" xfId="4" applyFont="1" applyAlignment="1">
      <alignment horizontal="distributed" vertical="distributed"/>
    </xf>
    <xf numFmtId="0" fontId="28" fillId="0" borderId="0" xfId="4" applyFont="1" applyAlignment="1">
      <alignment horizontal="center" vertical="center"/>
    </xf>
    <xf numFmtId="0" fontId="93" fillId="0" borderId="0" xfId="27" applyFont="1" applyAlignment="1">
      <alignment horizontal="right" vertical="center"/>
    </xf>
    <xf numFmtId="49" fontId="29" fillId="0" borderId="0" xfId="4" applyNumberFormat="1" applyFont="1" applyAlignment="1">
      <alignment horizontal="center" vertical="center"/>
    </xf>
    <xf numFmtId="0" fontId="26" fillId="0" borderId="0" xfId="4" applyFont="1" applyAlignment="1">
      <alignment horizontal="center" vertical="center"/>
    </xf>
    <xf numFmtId="0" fontId="14" fillId="0" borderId="0" xfId="4" applyFont="1" applyBorder="1" applyAlignment="1">
      <alignment horizontal="center" shrinkToFit="1"/>
    </xf>
    <xf numFmtId="0" fontId="61" fillId="0" borderId="0" xfId="27" applyBorder="1" applyAlignment="1">
      <alignment horizontal="center" vertical="center" shrinkToFit="1"/>
    </xf>
    <xf numFmtId="0" fontId="61" fillId="0" borderId="8" xfId="27" applyBorder="1" applyAlignment="1">
      <alignment horizontal="center" vertical="center" shrinkToFit="1"/>
    </xf>
    <xf numFmtId="0" fontId="14" fillId="0" borderId="0" xfId="4" applyFont="1" applyBorder="1" applyAlignment="1">
      <alignment vertical="center"/>
    </xf>
    <xf numFmtId="0" fontId="61" fillId="0" borderId="0" xfId="27" applyBorder="1" applyAlignment="1">
      <alignment horizontal="center" vertical="center"/>
    </xf>
    <xf numFmtId="0" fontId="61" fillId="0" borderId="8" xfId="27" applyBorder="1" applyAlignment="1">
      <alignment horizontal="center" vertical="center"/>
    </xf>
    <xf numFmtId="0" fontId="14" fillId="0" borderId="7" xfId="4" applyFont="1" applyBorder="1" applyAlignment="1">
      <alignment vertical="center"/>
    </xf>
    <xf numFmtId="0" fontId="14" fillId="0" borderId="0" xfId="4" applyFont="1" applyBorder="1" applyAlignment="1">
      <alignment horizontal="center" vertical="center"/>
    </xf>
    <xf numFmtId="0" fontId="30" fillId="0" borderId="0" xfId="4" applyFont="1" applyBorder="1" applyAlignment="1">
      <alignment horizontal="center" vertical="center" shrinkToFit="1"/>
    </xf>
    <xf numFmtId="0" fontId="14" fillId="0" borderId="0" xfId="4" applyFont="1" applyBorder="1" applyAlignment="1">
      <alignment shrinkToFit="1"/>
    </xf>
    <xf numFmtId="0" fontId="14" fillId="0" borderId="0" xfId="4" applyFont="1" applyBorder="1" applyAlignment="1">
      <alignment horizontal="center" vertical="center" shrinkToFit="1"/>
    </xf>
    <xf numFmtId="0" fontId="29" fillId="0" borderId="0" xfId="4" applyFont="1" applyBorder="1" applyAlignment="1">
      <alignment horizontal="center" vertical="center"/>
    </xf>
    <xf numFmtId="0" fontId="29" fillId="0" borderId="8" xfId="4" applyFont="1" applyBorder="1" applyAlignment="1">
      <alignment horizontal="center" vertical="center"/>
    </xf>
    <xf numFmtId="0" fontId="14" fillId="0" borderId="7" xfId="4" applyFont="1" applyBorder="1" applyAlignment="1">
      <alignment horizontal="left" vertical="center"/>
    </xf>
    <xf numFmtId="0" fontId="14" fillId="0" borderId="0" xfId="4" applyFont="1" applyBorder="1" applyAlignment="1">
      <alignment horizontal="left" vertical="center"/>
    </xf>
    <xf numFmtId="0" fontId="14" fillId="0" borderId="0" xfId="4" applyFont="1" applyBorder="1" applyAlignment="1">
      <alignment vertical="center" shrinkToFit="1"/>
    </xf>
    <xf numFmtId="0" fontId="14" fillId="0" borderId="8" xfId="4" applyFont="1" applyBorder="1" applyAlignment="1">
      <alignment horizontal="center" vertical="center" shrinkToFit="1"/>
    </xf>
    <xf numFmtId="0" fontId="14" fillId="0" borderId="0" xfId="4" applyFont="1" applyBorder="1" applyAlignment="1">
      <alignment horizontal="left" vertical="center" shrinkToFit="1"/>
    </xf>
    <xf numFmtId="0" fontId="14" fillId="0" borderId="8" xfId="4" applyFont="1" applyBorder="1" applyAlignment="1">
      <alignment horizontal="center" vertical="center"/>
    </xf>
    <xf numFmtId="0" fontId="29" fillId="0" borderId="7" xfId="4" applyFont="1" applyBorder="1" applyAlignment="1">
      <alignment horizontal="center" vertical="center"/>
    </xf>
    <xf numFmtId="0" fontId="14" fillId="0" borderId="7" xfId="4" applyFont="1" applyBorder="1" applyAlignment="1">
      <alignment horizontal="center" vertical="center"/>
    </xf>
    <xf numFmtId="0" fontId="14" fillId="0" borderId="7" xfId="4" applyFont="1" applyBorder="1" applyAlignment="1">
      <alignment horizontal="center" shrinkToFit="1"/>
    </xf>
    <xf numFmtId="0" fontId="61" fillId="0" borderId="0" xfId="27" applyAlignment="1">
      <alignment horizontal="center" vertical="center"/>
    </xf>
    <xf numFmtId="0" fontId="14" fillId="0" borderId="0" xfId="0" applyFont="1" applyAlignment="1">
      <alignment horizontal="center" vertical="center"/>
    </xf>
    <xf numFmtId="0" fontId="14" fillId="0" borderId="0" xfId="4" applyFont="1" applyBorder="1" applyAlignment="1">
      <alignment horizontal="justify" vertical="center"/>
    </xf>
    <xf numFmtId="0" fontId="3" fillId="0" borderId="0" xfId="2" applyFont="1" applyAlignment="1">
      <alignment horizontal="center" vertical="center"/>
    </xf>
    <xf numFmtId="0" fontId="66" fillId="0" borderId="0" xfId="27" applyFont="1" applyAlignment="1">
      <alignment horizontal="center" vertical="center"/>
    </xf>
    <xf numFmtId="0" fontId="7" fillId="0" borderId="7" xfId="2" applyFont="1" applyBorder="1" applyAlignment="1">
      <alignment horizontal="left" vertical="center"/>
    </xf>
    <xf numFmtId="0" fontId="7" fillId="0" borderId="0" xfId="2" applyFont="1" applyAlignment="1">
      <alignment horizontal="left" vertical="center"/>
    </xf>
    <xf numFmtId="0" fontId="92" fillId="0" borderId="0" xfId="27" applyFont="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14" xfId="2" applyFont="1" applyBorder="1" applyAlignment="1">
      <alignment horizontal="center" vertical="center"/>
    </xf>
    <xf numFmtId="0" fontId="7" fillId="0" borderId="15" xfId="2" applyFont="1" applyBorder="1" applyAlignment="1">
      <alignment horizontal="center" vertical="center"/>
    </xf>
    <xf numFmtId="0" fontId="7" fillId="0" borderId="15" xfId="2" applyFont="1" applyBorder="1" applyAlignment="1">
      <alignment vertical="center"/>
    </xf>
    <xf numFmtId="0" fontId="7" fillId="0" borderId="7" xfId="2" applyFont="1" applyBorder="1" applyAlignment="1">
      <alignment horizontal="left" vertical="center" wrapText="1"/>
    </xf>
    <xf numFmtId="0" fontId="7" fillId="0" borderId="0" xfId="2" applyFont="1" applyAlignment="1">
      <alignment horizontal="left" vertical="center" wrapText="1"/>
    </xf>
    <xf numFmtId="0" fontId="7" fillId="0" borderId="7" xfId="2" applyFont="1" applyFill="1" applyBorder="1" applyAlignment="1">
      <alignment horizontal="left" vertical="center"/>
    </xf>
    <xf numFmtId="0" fontId="7" fillId="0" borderId="0" xfId="2" applyFont="1" applyFill="1" applyAlignment="1">
      <alignment horizontal="left" vertical="center"/>
    </xf>
    <xf numFmtId="0" fontId="3" fillId="0" borderId="0" xfId="2" applyFont="1" applyAlignment="1">
      <alignment horizontal="right" vertical="center"/>
    </xf>
    <xf numFmtId="0" fontId="15" fillId="0" borderId="1" xfId="2" applyFont="1" applyBorder="1" applyAlignment="1">
      <alignment horizontal="center" vertical="center"/>
    </xf>
    <xf numFmtId="0" fontId="15" fillId="0" borderId="2" xfId="2" applyFont="1" applyBorder="1" applyAlignment="1">
      <alignment horizontal="center" vertical="center"/>
    </xf>
    <xf numFmtId="0" fontId="15" fillId="0" borderId="4" xfId="2" applyFont="1" applyBorder="1" applyAlignment="1">
      <alignment horizontal="center" vertical="center"/>
    </xf>
    <xf numFmtId="0" fontId="15" fillId="0" borderId="5" xfId="2" applyFont="1" applyBorder="1" applyAlignment="1">
      <alignment horizontal="center" vertical="center"/>
    </xf>
    <xf numFmtId="0" fontId="16" fillId="0" borderId="2" xfId="2" applyFont="1" applyBorder="1" applyAlignment="1">
      <alignment horizontal="center" vertical="center"/>
    </xf>
    <xf numFmtId="0" fontId="16" fillId="0" borderId="3" xfId="2" applyFont="1" applyBorder="1" applyAlignment="1">
      <alignment horizontal="center" vertical="center"/>
    </xf>
    <xf numFmtId="0" fontId="16" fillId="0" borderId="5" xfId="2" applyFont="1" applyBorder="1" applyAlignment="1">
      <alignment horizontal="center" vertical="center"/>
    </xf>
    <xf numFmtId="0" fontId="16" fillId="0" borderId="6" xfId="2" applyFont="1" applyBorder="1" applyAlignment="1">
      <alignment horizontal="center" vertical="center"/>
    </xf>
    <xf numFmtId="0" fontId="6" fillId="0" borderId="9" xfId="2" applyFont="1" applyBorder="1" applyAlignment="1">
      <alignment horizontal="center" vertical="center"/>
    </xf>
    <xf numFmtId="0" fontId="6" fillId="0" borderId="10" xfId="2" applyFont="1" applyBorder="1" applyAlignment="1">
      <alignment horizontal="center" vertical="center"/>
    </xf>
    <xf numFmtId="0" fontId="6" fillId="0" borderId="11" xfId="2" applyFont="1" applyBorder="1" applyAlignment="1">
      <alignment horizontal="center" vertical="center"/>
    </xf>
    <xf numFmtId="0" fontId="6" fillId="0" borderId="0" xfId="2" applyFont="1" applyAlignment="1">
      <alignment horizontal="center" vertical="center"/>
    </xf>
    <xf numFmtId="0" fontId="6" fillId="0" borderId="0" xfId="2" applyFont="1" applyAlignment="1">
      <alignment vertical="center"/>
    </xf>
    <xf numFmtId="0" fontId="17" fillId="0" borderId="0" xfId="2" applyFont="1" applyAlignment="1">
      <alignment horizontal="left" vertical="center"/>
    </xf>
    <xf numFmtId="0" fontId="19" fillId="0" borderId="1" xfId="2" applyFont="1" applyBorder="1" applyAlignment="1">
      <alignment horizontal="center" vertical="center"/>
    </xf>
    <xf numFmtId="0" fontId="19" fillId="0" borderId="2" xfId="2" applyFont="1" applyBorder="1" applyAlignment="1">
      <alignment horizontal="center" vertical="center"/>
    </xf>
    <xf numFmtId="0" fontId="19" fillId="0" borderId="4" xfId="2" applyFont="1" applyBorder="1" applyAlignment="1">
      <alignment horizontal="center" vertical="center"/>
    </xf>
    <xf numFmtId="0" fontId="19" fillId="0" borderId="5" xfId="2" applyFont="1" applyBorder="1" applyAlignment="1">
      <alignment horizontal="center" vertical="center"/>
    </xf>
    <xf numFmtId="0" fontId="20" fillId="0" borderId="2" xfId="2" applyFont="1" applyBorder="1" applyAlignment="1">
      <alignment horizontal="center" vertical="center"/>
    </xf>
    <xf numFmtId="0" fontId="20" fillId="0" borderId="3" xfId="2" applyFont="1" applyBorder="1" applyAlignment="1">
      <alignment horizontal="center" vertical="center"/>
    </xf>
    <xf numFmtId="0" fontId="20" fillId="0" borderId="5" xfId="2" applyFont="1" applyBorder="1" applyAlignment="1">
      <alignment horizontal="center" vertical="center"/>
    </xf>
    <xf numFmtId="0" fontId="20" fillId="0" borderId="6" xfId="2" applyFont="1" applyBorder="1" applyAlignment="1">
      <alignment horizontal="center" vertical="center"/>
    </xf>
    <xf numFmtId="0" fontId="14" fillId="0" borderId="9" xfId="2" applyFont="1" applyBorder="1" applyAlignment="1">
      <alignment horizontal="center" vertical="center"/>
    </xf>
    <xf numFmtId="0" fontId="14" fillId="0" borderId="10" xfId="2" applyFont="1" applyBorder="1" applyAlignment="1">
      <alignment horizontal="center" vertical="center"/>
    </xf>
    <xf numFmtId="0" fontId="14" fillId="0" borderId="11" xfId="2" applyFont="1" applyBorder="1" applyAlignment="1">
      <alignment horizontal="center" vertical="center"/>
    </xf>
    <xf numFmtId="0" fontId="19" fillId="0" borderId="1" xfId="2" applyFont="1" applyBorder="1" applyAlignment="1">
      <alignment horizontal="center" vertical="center" wrapText="1" shrinkToFit="1"/>
    </xf>
    <xf numFmtId="0" fontId="19" fillId="0" borderId="2" xfId="2" applyFont="1" applyBorder="1" applyAlignment="1">
      <alignment horizontal="center" vertical="center" shrinkToFit="1"/>
    </xf>
    <xf numFmtId="0" fontId="19" fillId="0" borderId="4" xfId="2" applyFont="1" applyBorder="1" applyAlignment="1">
      <alignment horizontal="center" vertical="center" shrinkToFit="1"/>
    </xf>
    <xf numFmtId="0" fontId="19" fillId="0" borderId="5" xfId="2" applyFont="1" applyBorder="1" applyAlignment="1">
      <alignment horizontal="center" vertical="center" shrinkToFit="1"/>
    </xf>
    <xf numFmtId="0" fontId="22" fillId="0" borderId="2" xfId="2" applyFont="1" applyBorder="1" applyAlignment="1">
      <alignment horizontal="center" vertical="center"/>
    </xf>
    <xf numFmtId="0" fontId="22" fillId="0" borderId="3" xfId="2" applyFont="1" applyBorder="1" applyAlignment="1">
      <alignment horizontal="center" vertical="center"/>
    </xf>
    <xf numFmtId="0" fontId="22" fillId="0" borderId="5" xfId="2" applyFont="1" applyBorder="1" applyAlignment="1">
      <alignment horizontal="center" vertical="center"/>
    </xf>
    <xf numFmtId="0" fontId="22" fillId="0" borderId="6" xfId="2" applyFont="1" applyBorder="1" applyAlignment="1">
      <alignment horizontal="center" vertical="center"/>
    </xf>
    <xf numFmtId="0" fontId="14" fillId="0" borderId="1" xfId="2" applyFont="1" applyBorder="1" applyAlignment="1">
      <alignment horizontal="center" vertical="center"/>
    </xf>
    <xf numFmtId="0" fontId="14" fillId="0" borderId="2" xfId="2" applyFont="1" applyBorder="1" applyAlignment="1">
      <alignment horizontal="center" vertical="center"/>
    </xf>
    <xf numFmtId="0" fontId="14" fillId="0" borderId="3" xfId="2" applyFont="1" applyBorder="1" applyAlignment="1">
      <alignment horizontal="center" vertical="center"/>
    </xf>
    <xf numFmtId="0" fontId="18" fillId="0" borderId="1" xfId="2" applyFont="1" applyBorder="1" applyAlignment="1">
      <alignment horizontal="center" vertical="center"/>
    </xf>
    <xf numFmtId="0" fontId="18" fillId="0" borderId="2" xfId="2" applyFont="1" applyBorder="1" applyAlignment="1">
      <alignment horizontal="center" vertical="center"/>
    </xf>
    <xf numFmtId="0" fontId="18" fillId="0" borderId="3" xfId="2" applyFont="1" applyBorder="1" applyAlignment="1">
      <alignment horizontal="center" vertical="center"/>
    </xf>
    <xf numFmtId="0" fontId="14" fillId="0" borderId="7" xfId="2" applyFont="1" applyBorder="1" applyAlignment="1">
      <alignment horizontal="center" vertical="center"/>
    </xf>
    <xf numFmtId="0" fontId="14" fillId="0" borderId="0" xfId="2" applyFont="1" applyAlignment="1">
      <alignment horizontal="center" vertical="center"/>
    </xf>
    <xf numFmtId="0" fontId="14" fillId="0" borderId="8" xfId="2" applyFont="1" applyBorder="1" applyAlignment="1">
      <alignment horizontal="center" vertical="center"/>
    </xf>
    <xf numFmtId="0" fontId="14" fillId="0" borderId="9" xfId="2" applyFont="1" applyBorder="1" applyAlignment="1">
      <alignment horizontal="center" vertical="center" wrapText="1"/>
    </xf>
    <xf numFmtId="0" fontId="14" fillId="0" borderId="10" xfId="2" applyFont="1" applyBorder="1" applyAlignment="1">
      <alignment horizontal="center" vertical="center" wrapText="1"/>
    </xf>
    <xf numFmtId="0" fontId="14" fillId="0" borderId="11" xfId="2" applyFont="1" applyBorder="1" applyAlignment="1">
      <alignment horizontal="center" vertical="center" wrapText="1"/>
    </xf>
    <xf numFmtId="0" fontId="14" fillId="0" borderId="4" xfId="2" applyFont="1" applyBorder="1" applyAlignment="1">
      <alignment horizontal="center" vertical="center"/>
    </xf>
    <xf numFmtId="0" fontId="14" fillId="0" borderId="5" xfId="2" applyFont="1" applyBorder="1" applyAlignment="1">
      <alignment horizontal="center" vertical="center"/>
    </xf>
    <xf numFmtId="0" fontId="14" fillId="0" borderId="6" xfId="2" applyFont="1" applyBorder="1" applyAlignment="1">
      <alignment horizontal="center" vertical="center"/>
    </xf>
    <xf numFmtId="0" fontId="19" fillId="0" borderId="1" xfId="2" applyFont="1" applyBorder="1" applyAlignment="1">
      <alignment horizontal="center" vertical="center" wrapText="1"/>
    </xf>
    <xf numFmtId="0" fontId="19" fillId="0" borderId="2" xfId="2" applyFont="1" applyBorder="1" applyAlignment="1">
      <alignment horizontal="center" vertical="center" wrapText="1"/>
    </xf>
    <xf numFmtId="0" fontId="19" fillId="0" borderId="4" xfId="2" applyFont="1" applyBorder="1" applyAlignment="1">
      <alignment horizontal="center" vertical="center" wrapText="1"/>
    </xf>
    <xf numFmtId="0" fontId="19" fillId="0" borderId="5" xfId="2" applyFont="1" applyBorder="1" applyAlignment="1">
      <alignment horizontal="center" vertical="center" wrapText="1"/>
    </xf>
    <xf numFmtId="0" fontId="20" fillId="0" borderId="2" xfId="2" applyFont="1" applyBorder="1" applyAlignment="1">
      <alignment horizontal="center" vertical="center" shrinkToFit="1"/>
    </xf>
    <xf numFmtId="0" fontId="20" fillId="0" borderId="3" xfId="2" applyFont="1" applyBorder="1" applyAlignment="1">
      <alignment horizontal="center" vertical="center" shrinkToFit="1"/>
    </xf>
    <xf numFmtId="0" fontId="20" fillId="0" borderId="5" xfId="2" applyFont="1" applyBorder="1" applyAlignment="1">
      <alignment horizontal="center" vertical="center" shrinkToFit="1"/>
    </xf>
    <xf numFmtId="0" fontId="20" fillId="0" borderId="6" xfId="2" applyFont="1" applyBorder="1" applyAlignment="1">
      <alignment horizontal="center" vertical="center" shrinkToFit="1"/>
    </xf>
    <xf numFmtId="0" fontId="70" fillId="0" borderId="0" xfId="2" applyFont="1" applyAlignment="1">
      <alignment horizontal="center" vertical="center"/>
    </xf>
    <xf numFmtId="0" fontId="71" fillId="0" borderId="0" xfId="2" applyFont="1" applyAlignment="1">
      <alignment vertical="center"/>
    </xf>
    <xf numFmtId="0" fontId="55" fillId="0" borderId="12" xfId="2" applyFont="1" applyBorder="1" applyAlignment="1">
      <alignment horizontal="center" vertical="center"/>
    </xf>
    <xf numFmtId="0" fontId="55" fillId="0" borderId="13" xfId="2" applyFont="1" applyBorder="1" applyAlignment="1">
      <alignment horizontal="center" vertical="center"/>
    </xf>
    <xf numFmtId="0" fontId="55" fillId="0" borderId="14" xfId="2" applyFont="1" applyBorder="1" applyAlignment="1">
      <alignment horizontal="center" vertical="center"/>
    </xf>
    <xf numFmtId="0" fontId="68" fillId="0" borderId="1" xfId="2" applyFont="1" applyBorder="1" applyAlignment="1">
      <alignment horizontal="center" vertical="center"/>
    </xf>
    <xf numFmtId="0" fontId="68" fillId="0" borderId="2" xfId="2" applyFont="1" applyBorder="1" applyAlignment="1">
      <alignment horizontal="center" vertical="center"/>
    </xf>
    <xf numFmtId="0" fontId="68" fillId="0" borderId="3" xfId="2" applyFont="1" applyBorder="1" applyAlignment="1">
      <alignment horizontal="center" vertical="center"/>
    </xf>
    <xf numFmtId="0" fontId="51" fillId="0" borderId="0" xfId="2" applyFont="1" applyAlignment="1">
      <alignment horizontal="center" vertical="center"/>
    </xf>
    <xf numFmtId="0" fontId="39" fillId="0" borderId="12" xfId="2" applyFont="1" applyBorder="1" applyAlignment="1">
      <alignment horizontal="center" vertical="center"/>
    </xf>
    <xf numFmtId="0" fontId="39" fillId="0" borderId="13" xfId="2" applyFont="1" applyBorder="1" applyAlignment="1">
      <alignment horizontal="center" vertical="center"/>
    </xf>
    <xf numFmtId="0" fontId="39" fillId="0" borderId="14" xfId="2" applyFont="1" applyBorder="1" applyAlignment="1">
      <alignment horizontal="center" vertical="center"/>
    </xf>
    <xf numFmtId="38" fontId="14" fillId="0" borderId="15" xfId="5" applyFont="1" applyBorder="1" applyAlignment="1">
      <alignment horizontal="center" vertical="center"/>
    </xf>
    <xf numFmtId="176" fontId="6" fillId="0" borderId="15" xfId="2" applyNumberFormat="1" applyFont="1" applyBorder="1" applyAlignment="1">
      <alignment horizontal="center" vertical="center"/>
    </xf>
    <xf numFmtId="0" fontId="6" fillId="0" borderId="12" xfId="2" applyFont="1" applyBorder="1" applyAlignment="1">
      <alignment horizontal="center" vertical="center"/>
    </xf>
    <xf numFmtId="0" fontId="6" fillId="0" borderId="13" xfId="2" applyFont="1" applyBorder="1" applyAlignment="1">
      <alignment horizontal="center" vertical="center"/>
    </xf>
    <xf numFmtId="0" fontId="6" fillId="0" borderId="14" xfId="2" applyFont="1" applyBorder="1" applyAlignment="1">
      <alignment horizontal="center" vertical="center"/>
    </xf>
    <xf numFmtId="0" fontId="6" fillId="0" borderId="15" xfId="2" applyFont="1" applyBorder="1" applyAlignment="1">
      <alignment horizontal="center" vertical="center"/>
    </xf>
    <xf numFmtId="38" fontId="14" fillId="0" borderId="2" xfId="5" applyFont="1" applyBorder="1" applyAlignment="1">
      <alignment horizontal="center" vertical="center"/>
    </xf>
    <xf numFmtId="0" fontId="6" fillId="0" borderId="15" xfId="2" applyFont="1" applyBorder="1" applyAlignment="1">
      <alignment horizontal="right" vertical="center"/>
    </xf>
    <xf numFmtId="177" fontId="14" fillId="0" borderId="15" xfId="5" applyNumberFormat="1" applyFont="1" applyBorder="1" applyAlignment="1">
      <alignment horizontal="right" vertical="center" wrapText="1"/>
    </xf>
    <xf numFmtId="177" fontId="14" fillId="0" borderId="15" xfId="5" applyNumberFormat="1" applyFont="1" applyBorder="1" applyAlignment="1">
      <alignment horizontal="right" vertical="center"/>
    </xf>
    <xf numFmtId="0" fontId="6" fillId="0" borderId="15" xfId="2" applyFont="1" applyBorder="1" applyAlignment="1">
      <alignment horizontal="center" vertical="center" shrinkToFit="1"/>
    </xf>
    <xf numFmtId="178" fontId="6" fillId="0" borderId="15" xfId="2" applyNumberFormat="1" applyFont="1" applyBorder="1" applyAlignment="1">
      <alignment horizontal="center" vertical="center"/>
    </xf>
    <xf numFmtId="179" fontId="6" fillId="0" borderId="15" xfId="2" applyNumberFormat="1" applyFont="1" applyBorder="1" applyAlignment="1">
      <alignment horizontal="center" vertical="center"/>
    </xf>
    <xf numFmtId="0" fontId="38" fillId="0" borderId="0" xfId="2" applyFont="1" applyAlignment="1">
      <alignment horizontal="center" vertical="center"/>
    </xf>
    <xf numFmtId="0" fontId="6" fillId="0" borderId="1" xfId="2" applyFont="1" applyBorder="1" applyAlignment="1">
      <alignment horizontal="center" vertical="center"/>
    </xf>
    <xf numFmtId="0" fontId="6" fillId="0" borderId="2" xfId="2" applyFont="1" applyBorder="1" applyAlignment="1">
      <alignment horizontal="center" vertical="center"/>
    </xf>
    <xf numFmtId="0" fontId="6" fillId="0" borderId="3" xfId="2" applyFont="1" applyBorder="1" applyAlignment="1">
      <alignment horizontal="center" vertical="center"/>
    </xf>
    <xf numFmtId="0" fontId="6" fillId="0" borderId="4" xfId="2" applyFont="1" applyBorder="1" applyAlignment="1">
      <alignment horizontal="center" vertical="center"/>
    </xf>
    <xf numFmtId="0" fontId="6" fillId="0" borderId="5" xfId="2" applyFont="1" applyBorder="1" applyAlignment="1">
      <alignment horizontal="center" vertical="center"/>
    </xf>
    <xf numFmtId="0" fontId="6" fillId="0" borderId="2" xfId="2" applyFont="1" applyBorder="1" applyAlignment="1">
      <alignment horizontal="right" vertical="center"/>
    </xf>
    <xf numFmtId="0" fontId="6" fillId="0" borderId="9" xfId="2" applyFont="1" applyBorder="1" applyAlignment="1">
      <alignment horizontal="right" vertical="center"/>
    </xf>
    <xf numFmtId="0" fontId="6" fillId="0" borderId="1" xfId="2" applyFont="1" applyBorder="1" applyAlignment="1">
      <alignment horizontal="right" vertical="center"/>
    </xf>
    <xf numFmtId="0" fontId="6" fillId="0" borderId="7" xfId="2" applyFont="1" applyBorder="1" applyAlignment="1">
      <alignment horizontal="center" vertical="center"/>
    </xf>
    <xf numFmtId="0" fontId="6" fillId="0" borderId="8" xfId="2" applyFont="1" applyBorder="1" applyAlignment="1">
      <alignment horizontal="center" vertical="center"/>
    </xf>
    <xf numFmtId="0" fontId="6" fillId="0" borderId="6" xfId="2" applyFont="1" applyBorder="1" applyAlignment="1">
      <alignment horizontal="center" vertical="center"/>
    </xf>
    <xf numFmtId="2" fontId="6" fillId="0" borderId="7" xfId="2" applyNumberFormat="1" applyFont="1" applyBorder="1" applyAlignment="1">
      <alignment horizontal="center" vertical="center"/>
    </xf>
    <xf numFmtId="2" fontId="6" fillId="0" borderId="0" xfId="2" applyNumberFormat="1" applyFont="1" applyAlignment="1">
      <alignment horizontal="center" vertical="center"/>
    </xf>
    <xf numFmtId="2" fontId="6" fillId="0" borderId="4" xfId="2" applyNumberFormat="1" applyFont="1" applyBorder="1" applyAlignment="1">
      <alignment horizontal="center" vertical="center"/>
    </xf>
    <xf numFmtId="2" fontId="6" fillId="0" borderId="5" xfId="2" applyNumberFormat="1" applyFont="1" applyBorder="1" applyAlignment="1">
      <alignment horizontal="center" vertical="center"/>
    </xf>
    <xf numFmtId="0" fontId="6" fillId="0" borderId="1" xfId="2" applyFont="1" applyBorder="1" applyAlignment="1">
      <alignment vertical="center"/>
    </xf>
    <xf numFmtId="0" fontId="6" fillId="0" borderId="2" xfId="2" applyFont="1" applyBorder="1" applyAlignment="1">
      <alignment vertical="center"/>
    </xf>
    <xf numFmtId="0" fontId="6" fillId="0" borderId="0" xfId="2" applyFont="1" applyAlignment="1">
      <alignment horizontal="right" vertical="center"/>
    </xf>
    <xf numFmtId="0" fontId="6" fillId="0" borderId="3" xfId="2" applyFont="1" applyBorder="1" applyAlignment="1">
      <alignment horizontal="right" vertical="center"/>
    </xf>
    <xf numFmtId="0" fontId="6" fillId="0" borderId="2" xfId="2" applyFont="1" applyBorder="1" applyAlignment="1">
      <alignment horizontal="left" vertical="center" wrapText="1"/>
    </xf>
    <xf numFmtId="0" fontId="6" fillId="0" borderId="0" xfId="2" applyFont="1" applyAlignment="1">
      <alignment horizontal="left" vertical="center" wrapText="1"/>
    </xf>
    <xf numFmtId="0" fontId="6" fillId="0" borderId="5" xfId="2" applyFont="1" applyBorder="1" applyAlignment="1">
      <alignment horizontal="left" vertical="center" wrapText="1"/>
    </xf>
    <xf numFmtId="0" fontId="6" fillId="0" borderId="0" xfId="2" applyFont="1" applyAlignment="1">
      <alignment horizontal="center" vertical="center" wrapText="1"/>
    </xf>
    <xf numFmtId="0" fontId="6" fillId="0" borderId="5" xfId="2" applyFont="1" applyBorder="1" applyAlignment="1">
      <alignment horizontal="center" vertical="center" wrapText="1"/>
    </xf>
    <xf numFmtId="0" fontId="6" fillId="0" borderId="0" xfId="2" applyFont="1" applyAlignment="1">
      <alignment horizontal="distributed" vertical="center"/>
    </xf>
    <xf numFmtId="58" fontId="39" fillId="0" borderId="0" xfId="2" applyNumberFormat="1" applyFont="1" applyAlignment="1">
      <alignment horizontal="distributed" vertical="center"/>
    </xf>
    <xf numFmtId="180" fontId="6" fillId="0" borderId="0" xfId="2" applyNumberFormat="1" applyFont="1" applyAlignment="1">
      <alignment horizontal="center" vertical="center"/>
    </xf>
    <xf numFmtId="58" fontId="39" fillId="0" borderId="0" xfId="2" applyNumberFormat="1" applyFont="1" applyAlignment="1">
      <alignment horizontal="distributed" vertical="distributed"/>
    </xf>
    <xf numFmtId="0" fontId="6" fillId="0" borderId="0" xfId="2" applyFont="1" applyAlignment="1">
      <alignment horizontal="center" vertical="center" shrinkToFit="1"/>
    </xf>
    <xf numFmtId="0" fontId="6" fillId="0" borderId="5" xfId="2" applyFont="1" applyBorder="1" applyAlignment="1">
      <alignment horizontal="distributed" vertical="center"/>
    </xf>
    <xf numFmtId="58" fontId="39" fillId="0" borderId="5" xfId="2" applyNumberFormat="1" applyFont="1" applyBorder="1" applyAlignment="1">
      <alignment horizontal="distributed" vertical="distributed"/>
    </xf>
    <xf numFmtId="181" fontId="6" fillId="0" borderId="0" xfId="2" applyNumberFormat="1" applyFont="1" applyAlignment="1">
      <alignment horizontal="center" vertical="center"/>
    </xf>
    <xf numFmtId="0" fontId="6" fillId="0" borderId="12" xfId="2" applyFont="1" applyBorder="1" applyAlignment="1">
      <alignment horizontal="distributed" vertical="center"/>
    </xf>
    <xf numFmtId="0" fontId="6" fillId="0" borderId="13" xfId="2" applyFont="1" applyBorder="1" applyAlignment="1">
      <alignment horizontal="distributed" vertical="center"/>
    </xf>
    <xf numFmtId="0" fontId="6" fillId="0" borderId="14" xfId="2" applyFont="1" applyBorder="1" applyAlignment="1">
      <alignment horizontal="distributed" vertical="center"/>
    </xf>
    <xf numFmtId="177" fontId="39" fillId="0" borderId="0" xfId="1" applyNumberFormat="1" applyFont="1" applyAlignment="1">
      <alignment vertical="center"/>
    </xf>
    <xf numFmtId="49" fontId="6" fillId="0" borderId="0" xfId="2" applyNumberFormat="1" applyFont="1" applyAlignment="1">
      <alignment horizontal="right" vertical="center"/>
    </xf>
    <xf numFmtId="177" fontId="6" fillId="0" borderId="7" xfId="1" applyNumberFormat="1" applyFont="1" applyBorder="1" applyAlignment="1">
      <alignment vertical="center"/>
    </xf>
    <xf numFmtId="177" fontId="6" fillId="0" borderId="0" xfId="1" applyNumberFormat="1" applyFont="1" applyAlignment="1">
      <alignment vertical="center"/>
    </xf>
    <xf numFmtId="177" fontId="14" fillId="0" borderId="7" xfId="1" applyNumberFormat="1" applyFont="1" applyFill="1" applyBorder="1" applyAlignment="1">
      <alignment vertical="center"/>
    </xf>
    <xf numFmtId="177" fontId="14" fillId="0" borderId="0" xfId="1" applyNumberFormat="1" applyFont="1" applyFill="1" applyBorder="1" applyAlignment="1">
      <alignment vertical="center"/>
    </xf>
    <xf numFmtId="177" fontId="14" fillId="0" borderId="0" xfId="1" applyNumberFormat="1" applyFont="1" applyFill="1" applyAlignment="1">
      <alignment vertical="center"/>
    </xf>
    <xf numFmtId="0" fontId="6" fillId="0" borderId="5" xfId="2" applyFont="1" applyBorder="1" applyAlignment="1">
      <alignment vertical="center"/>
    </xf>
    <xf numFmtId="177" fontId="62" fillId="0" borderId="0" xfId="1" applyNumberFormat="1" applyFont="1" applyFill="1" applyAlignment="1">
      <alignment vertical="center"/>
    </xf>
    <xf numFmtId="49" fontId="6" fillId="0" borderId="4" xfId="2" applyNumberFormat="1" applyFont="1" applyBorder="1" applyAlignment="1">
      <alignment vertical="center"/>
    </xf>
    <xf numFmtId="49" fontId="6" fillId="0" borderId="5" xfId="2" applyNumberFormat="1" applyFont="1" applyBorder="1" applyAlignment="1">
      <alignment vertical="center"/>
    </xf>
    <xf numFmtId="0" fontId="9" fillId="0" borderId="0" xfId="2" applyFont="1" applyAlignment="1">
      <alignment horizontal="center" vertical="center"/>
    </xf>
    <xf numFmtId="185" fontId="9" fillId="0" borderId="7" xfId="2" applyNumberFormat="1" applyFont="1" applyBorder="1" applyAlignment="1">
      <alignment horizontal="right" vertical="center"/>
    </xf>
    <xf numFmtId="185" fontId="9" fillId="0" borderId="0" xfId="2" applyNumberFormat="1" applyFont="1" applyAlignment="1">
      <alignment horizontal="right" vertical="center"/>
    </xf>
    <xf numFmtId="185" fontId="9" fillId="0" borderId="8" xfId="2" applyNumberFormat="1" applyFont="1" applyBorder="1" applyAlignment="1">
      <alignment horizontal="right" vertical="center"/>
    </xf>
    <xf numFmtId="0" fontId="9" fillId="0" borderId="7" xfId="2" applyFont="1" applyBorder="1" applyAlignment="1">
      <alignment horizontal="center" vertical="center"/>
    </xf>
    <xf numFmtId="0" fontId="9" fillId="0" borderId="8" xfId="2" applyFont="1" applyBorder="1" applyAlignment="1">
      <alignment horizontal="center" vertical="center"/>
    </xf>
    <xf numFmtId="0" fontId="9" fillId="0" borderId="13" xfId="2" applyFont="1" applyBorder="1" applyAlignment="1">
      <alignment horizontal="center" vertical="center"/>
    </xf>
    <xf numFmtId="185" fontId="9" fillId="0" borderId="13" xfId="2" applyNumberFormat="1" applyFont="1" applyBorder="1" applyAlignment="1">
      <alignment horizontal="right" vertical="center"/>
    </xf>
    <xf numFmtId="179" fontId="6" fillId="0" borderId="7" xfId="2" applyNumberFormat="1" applyFont="1" applyBorder="1" applyAlignment="1">
      <alignment horizontal="right" vertical="center"/>
    </xf>
    <xf numFmtId="179" fontId="6" fillId="0" borderId="0" xfId="2" applyNumberFormat="1" applyFont="1" applyAlignment="1">
      <alignment horizontal="right" vertical="center"/>
    </xf>
    <xf numFmtId="179" fontId="6" fillId="0" borderId="8" xfId="2" applyNumberFormat="1" applyFont="1" applyBorder="1" applyAlignment="1">
      <alignment horizontal="right" vertical="center"/>
    </xf>
    <xf numFmtId="179" fontId="6" fillId="0" borderId="7" xfId="2" applyNumberFormat="1" applyFont="1" applyBorder="1" applyAlignment="1">
      <alignment vertical="center"/>
    </xf>
    <xf numFmtId="179" fontId="6" fillId="0" borderId="0" xfId="2" applyNumberFormat="1" applyFont="1" applyAlignment="1">
      <alignment vertical="center"/>
    </xf>
    <xf numFmtId="179" fontId="6" fillId="0" borderId="8" xfId="2" applyNumberFormat="1" applyFont="1" applyBorder="1" applyAlignment="1">
      <alignment vertical="center"/>
    </xf>
    <xf numFmtId="0" fontId="6" fillId="0" borderId="7" xfId="2" applyFont="1" applyBorder="1" applyAlignment="1">
      <alignment horizontal="right" vertical="center"/>
    </xf>
    <xf numFmtId="179" fontId="6" fillId="0" borderId="4" xfId="2" applyNumberFormat="1" applyFont="1" applyBorder="1" applyAlignment="1">
      <alignment horizontal="right" vertical="center"/>
    </xf>
    <xf numFmtId="179" fontId="6" fillId="0" borderId="5" xfId="2" applyNumberFormat="1" applyFont="1" applyBorder="1" applyAlignment="1">
      <alignment horizontal="right" vertical="center"/>
    </xf>
    <xf numFmtId="179" fontId="6" fillId="0" borderId="6" xfId="2" applyNumberFormat="1" applyFont="1" applyBorder="1" applyAlignment="1">
      <alignment horizontal="right" vertical="center"/>
    </xf>
    <xf numFmtId="185" fontId="6" fillId="0" borderId="7" xfId="2" applyNumberFormat="1" applyFont="1" applyBorder="1" applyAlignment="1">
      <alignment horizontal="right" vertical="center"/>
    </xf>
    <xf numFmtId="185" fontId="6" fillId="0" borderId="0" xfId="2" applyNumberFormat="1" applyFont="1" applyAlignment="1">
      <alignment horizontal="right" vertical="center"/>
    </xf>
    <xf numFmtId="185" fontId="6" fillId="0" borderId="8" xfId="2" applyNumberFormat="1" applyFont="1" applyBorder="1" applyAlignment="1">
      <alignment horizontal="right" vertical="center"/>
    </xf>
    <xf numFmtId="0" fontId="6" fillId="0" borderId="4" xfId="2" applyFont="1" applyBorder="1" applyAlignment="1">
      <alignment horizontal="center" vertical="center" shrinkToFit="1"/>
    </xf>
    <xf numFmtId="0" fontId="6" fillId="0" borderId="5" xfId="2" applyFont="1" applyBorder="1" applyAlignment="1">
      <alignment horizontal="center" vertical="center" shrinkToFit="1"/>
    </xf>
    <xf numFmtId="0" fontId="6" fillId="0" borderId="6" xfId="2" applyFont="1" applyBorder="1" applyAlignment="1">
      <alignment horizontal="center" vertical="center" shrinkToFit="1"/>
    </xf>
    <xf numFmtId="185" fontId="6" fillId="0" borderId="1" xfId="2" applyNumberFormat="1" applyFont="1" applyBorder="1" applyAlignment="1">
      <alignment vertical="center"/>
    </xf>
    <xf numFmtId="185" fontId="6" fillId="0" borderId="2" xfId="2" applyNumberFormat="1" applyFont="1" applyBorder="1" applyAlignment="1">
      <alignment vertical="center"/>
    </xf>
    <xf numFmtId="185" fontId="6" fillId="0" borderId="3" xfId="2" applyNumberFormat="1" applyFont="1" applyBorder="1" applyAlignment="1">
      <alignment vertical="center"/>
    </xf>
    <xf numFmtId="185" fontId="6" fillId="0" borderId="7" xfId="2" applyNumberFormat="1" applyFont="1" applyBorder="1" applyAlignment="1">
      <alignment vertical="center"/>
    </xf>
    <xf numFmtId="185" fontId="6" fillId="0" borderId="0" xfId="2" applyNumberFormat="1" applyFont="1" applyAlignment="1">
      <alignment vertical="center"/>
    </xf>
    <xf numFmtId="185" fontId="6" fillId="0" borderId="8" xfId="2" applyNumberFormat="1" applyFont="1" applyBorder="1" applyAlignment="1">
      <alignment vertical="center"/>
    </xf>
    <xf numFmtId="49" fontId="6" fillId="0" borderId="0" xfId="2" applyNumberFormat="1" applyFont="1" applyAlignment="1">
      <alignment horizontal="center" vertical="center"/>
    </xf>
    <xf numFmtId="0" fontId="6" fillId="0" borderId="4" xfId="2" applyFont="1" applyBorder="1" applyAlignment="1">
      <alignment horizontal="right" vertical="center"/>
    </xf>
    <xf numFmtId="0" fontId="6" fillId="0" borderId="5" xfId="2" applyFont="1" applyBorder="1" applyAlignment="1">
      <alignment horizontal="right" vertical="center"/>
    </xf>
    <xf numFmtId="0" fontId="6" fillId="0" borderId="6" xfId="2" applyFont="1" applyBorder="1" applyAlignment="1">
      <alignment horizontal="right" vertical="center"/>
    </xf>
    <xf numFmtId="0" fontId="6" fillId="0" borderId="4" xfId="2" applyFont="1" applyBorder="1" applyAlignment="1">
      <alignment vertical="center"/>
    </xf>
    <xf numFmtId="0" fontId="6" fillId="0" borderId="6" xfId="2" applyFont="1" applyBorder="1" applyAlignment="1">
      <alignment vertical="center"/>
    </xf>
    <xf numFmtId="187" fontId="6" fillId="0" borderId="4" xfId="2" applyNumberFormat="1" applyFont="1" applyBorder="1" applyAlignment="1">
      <alignment horizontal="right" vertical="center"/>
    </xf>
    <xf numFmtId="187" fontId="6" fillId="0" borderId="5" xfId="2" applyNumberFormat="1" applyFont="1" applyBorder="1" applyAlignment="1">
      <alignment horizontal="right" vertical="center"/>
    </xf>
    <xf numFmtId="187" fontId="6" fillId="0" borderId="6" xfId="2" applyNumberFormat="1" applyFont="1" applyBorder="1" applyAlignment="1">
      <alignment horizontal="right" vertical="center"/>
    </xf>
    <xf numFmtId="187" fontId="6" fillId="0" borderId="4" xfId="2" applyNumberFormat="1" applyFont="1" applyBorder="1" applyAlignment="1">
      <alignment vertical="center"/>
    </xf>
    <xf numFmtId="187" fontId="6" fillId="0" borderId="5" xfId="2" applyNumberFormat="1" applyFont="1" applyBorder="1" applyAlignment="1">
      <alignment vertical="center"/>
    </xf>
    <xf numFmtId="187" fontId="6" fillId="0" borderId="6" xfId="2" applyNumberFormat="1" applyFont="1" applyBorder="1" applyAlignment="1">
      <alignment vertical="center"/>
    </xf>
    <xf numFmtId="187" fontId="6" fillId="0" borderId="7" xfId="2" applyNumberFormat="1" applyFont="1" applyBorder="1" applyAlignment="1">
      <alignment horizontal="right" vertical="center"/>
    </xf>
    <xf numFmtId="187" fontId="6" fillId="0" borderId="0" xfId="2" applyNumberFormat="1" applyFont="1" applyAlignment="1">
      <alignment horizontal="right" vertical="center"/>
    </xf>
    <xf numFmtId="187" fontId="6" fillId="0" borderId="8" xfId="2" applyNumberFormat="1" applyFont="1" applyBorder="1" applyAlignment="1">
      <alignment horizontal="right" vertical="center"/>
    </xf>
    <xf numFmtId="187" fontId="6" fillId="0" borderId="7" xfId="2" applyNumberFormat="1" applyFont="1" applyBorder="1" applyAlignment="1">
      <alignment horizontal="center" vertical="center"/>
    </xf>
    <xf numFmtId="187" fontId="6" fillId="0" borderId="0" xfId="2" applyNumberFormat="1" applyFont="1" applyAlignment="1">
      <alignment horizontal="center" vertical="center"/>
    </xf>
    <xf numFmtId="187" fontId="6" fillId="0" borderId="8" xfId="2" applyNumberFormat="1" applyFont="1" applyBorder="1" applyAlignment="1">
      <alignment horizontal="center" vertical="center"/>
    </xf>
    <xf numFmtId="0" fontId="6" fillId="0" borderId="15" xfId="2" applyFont="1" applyBorder="1" applyAlignment="1">
      <alignment horizontal="distributed" vertical="center"/>
    </xf>
    <xf numFmtId="177" fontId="14" fillId="0" borderId="1" xfId="5" applyNumberFormat="1" applyFont="1" applyFill="1" applyBorder="1" applyAlignment="1">
      <alignment horizontal="right" vertical="center"/>
    </xf>
    <xf numFmtId="177" fontId="14" fillId="0" borderId="2" xfId="5" applyNumberFormat="1" applyFont="1" applyFill="1" applyBorder="1" applyAlignment="1">
      <alignment horizontal="right" vertical="center"/>
    </xf>
    <xf numFmtId="0" fontId="14" fillId="0" borderId="2" xfId="6" applyNumberFormat="1" applyFont="1" applyFill="1" applyBorder="1" applyAlignment="1">
      <alignment horizontal="right" vertical="center"/>
    </xf>
    <xf numFmtId="177" fontId="14" fillId="0" borderId="4" xfId="5" applyNumberFormat="1" applyFont="1" applyFill="1" applyBorder="1" applyAlignment="1">
      <alignment horizontal="right" vertical="center"/>
    </xf>
    <xf numFmtId="177" fontId="14" fillId="0" borderId="5" xfId="5" applyNumberFormat="1" applyFont="1" applyFill="1" applyBorder="1" applyAlignment="1">
      <alignment horizontal="right" vertical="center"/>
    </xf>
    <xf numFmtId="0" fontId="6" fillId="0" borderId="14" xfId="2" applyFont="1" applyBorder="1" applyAlignment="1">
      <alignment horizontal="distributed"/>
    </xf>
    <xf numFmtId="0" fontId="6" fillId="0" borderId="15" xfId="2" applyFont="1" applyBorder="1" applyAlignment="1">
      <alignment horizontal="distributed"/>
    </xf>
    <xf numFmtId="178" fontId="6" fillId="0" borderId="5" xfId="2" applyNumberFormat="1" applyFont="1" applyBorder="1" applyAlignment="1">
      <alignment horizontal="right" vertical="center"/>
    </xf>
    <xf numFmtId="0" fontId="6" fillId="0" borderId="19" xfId="2" applyFont="1" applyBorder="1" applyAlignment="1">
      <alignment horizontal="distributed" vertical="center"/>
    </xf>
    <xf numFmtId="0" fontId="6" fillId="0" borderId="20" xfId="2" applyFont="1" applyBorder="1" applyAlignment="1">
      <alignment horizontal="distributed" vertical="center"/>
    </xf>
    <xf numFmtId="0" fontId="6" fillId="0" borderId="21" xfId="2" applyFont="1" applyBorder="1" applyAlignment="1">
      <alignment horizontal="distributed" vertical="center"/>
    </xf>
    <xf numFmtId="177" fontId="14" fillId="0" borderId="7" xfId="5" applyNumberFormat="1" applyFont="1" applyFill="1" applyBorder="1" applyAlignment="1">
      <alignment horizontal="right" vertical="center"/>
    </xf>
    <xf numFmtId="177" fontId="14" fillId="0" borderId="0" xfId="5" applyNumberFormat="1" applyFont="1" applyFill="1" applyBorder="1" applyAlignment="1">
      <alignment horizontal="right" vertical="center"/>
    </xf>
    <xf numFmtId="0" fontId="6" fillId="0" borderId="2" xfId="2" applyFont="1" applyBorder="1" applyAlignment="1">
      <alignment horizontal="center" vertical="center" textRotation="255"/>
    </xf>
    <xf numFmtId="0" fontId="6" fillId="0" borderId="3" xfId="2" applyFont="1" applyBorder="1" applyAlignment="1">
      <alignment horizontal="center" vertical="center" textRotation="255"/>
    </xf>
    <xf numFmtId="0" fontId="6" fillId="0" borderId="0" xfId="2" applyFont="1" applyAlignment="1">
      <alignment horizontal="center" vertical="center" textRotation="255"/>
    </xf>
    <xf numFmtId="0" fontId="6" fillId="0" borderId="8" xfId="2" applyFont="1" applyBorder="1" applyAlignment="1">
      <alignment horizontal="center" vertical="center" textRotation="255"/>
    </xf>
    <xf numFmtId="0" fontId="6" fillId="0" borderId="5" xfId="2" applyFont="1" applyBorder="1" applyAlignment="1">
      <alignment horizontal="center" vertical="center" textRotation="255"/>
    </xf>
    <xf numFmtId="0" fontId="6" fillId="0" borderId="6" xfId="2" applyFont="1" applyBorder="1" applyAlignment="1">
      <alignment horizontal="center" vertical="center" textRotation="255"/>
    </xf>
    <xf numFmtId="0" fontId="6" fillId="0" borderId="16" xfId="2" applyFont="1" applyBorder="1" applyAlignment="1">
      <alignment horizontal="distributed" vertical="center"/>
    </xf>
    <xf numFmtId="0" fontId="6" fillId="0" borderId="17" xfId="2" applyFont="1" applyBorder="1" applyAlignment="1">
      <alignment horizontal="distributed" vertical="center"/>
    </xf>
    <xf numFmtId="0" fontId="6" fillId="0" borderId="18" xfId="2" applyFont="1" applyBorder="1" applyAlignment="1">
      <alignment horizontal="distributed" vertical="center"/>
    </xf>
    <xf numFmtId="0" fontId="6" fillId="0" borderId="22" xfId="2" applyFont="1" applyBorder="1" applyAlignment="1">
      <alignment horizontal="distributed" vertical="center"/>
    </xf>
    <xf numFmtId="0" fontId="6" fillId="0" borderId="23" xfId="2" applyFont="1" applyBorder="1" applyAlignment="1">
      <alignment horizontal="distributed" vertical="center"/>
    </xf>
    <xf numFmtId="0" fontId="6" fillId="0" borderId="24" xfId="2" applyFont="1" applyBorder="1" applyAlignment="1">
      <alignment horizontal="distributed" vertical="center"/>
    </xf>
    <xf numFmtId="184" fontId="6" fillId="0" borderId="1" xfId="2" applyNumberFormat="1" applyFont="1" applyBorder="1" applyAlignment="1">
      <alignment vertical="center"/>
    </xf>
    <xf numFmtId="184" fontId="6" fillId="0" borderId="2" xfId="2" applyNumberFormat="1" applyFont="1" applyBorder="1" applyAlignment="1">
      <alignment vertical="center"/>
    </xf>
    <xf numFmtId="188" fontId="6" fillId="0" borderId="2" xfId="2" applyNumberFormat="1" applyFont="1" applyBorder="1" applyAlignment="1">
      <alignment vertical="center"/>
    </xf>
    <xf numFmtId="179" fontId="6" fillId="0" borderId="2" xfId="2" applyNumberFormat="1" applyFont="1" applyBorder="1" applyAlignment="1">
      <alignment vertical="center"/>
    </xf>
    <xf numFmtId="184" fontId="6" fillId="0" borderId="7" xfId="2" applyNumberFormat="1" applyFont="1" applyBorder="1" applyAlignment="1">
      <alignment vertical="center"/>
    </xf>
    <xf numFmtId="184" fontId="6" fillId="0" borderId="0" xfId="2" applyNumberFormat="1" applyFont="1" applyAlignment="1">
      <alignment vertical="center"/>
    </xf>
    <xf numFmtId="188" fontId="6" fillId="0" borderId="0" xfId="2" applyNumberFormat="1" applyFont="1" applyAlignment="1">
      <alignment vertical="center"/>
    </xf>
    <xf numFmtId="176" fontId="6" fillId="0" borderId="0" xfId="2" applyNumberFormat="1" applyFont="1" applyAlignment="1">
      <alignment vertical="center"/>
    </xf>
    <xf numFmtId="0" fontId="6" fillId="0" borderId="0" xfId="2" applyFont="1" applyAlignment="1">
      <alignment horizontal="right" vertical="center" wrapText="1"/>
    </xf>
    <xf numFmtId="0" fontId="6" fillId="0" borderId="12" xfId="2" applyFont="1" applyBorder="1" applyAlignment="1">
      <alignment horizontal="right" vertical="center"/>
    </xf>
    <xf numFmtId="0" fontId="6" fillId="0" borderId="13" xfId="2" applyFont="1" applyBorder="1" applyAlignment="1">
      <alignment horizontal="right" vertical="center"/>
    </xf>
    <xf numFmtId="0" fontId="6" fillId="0" borderId="14" xfId="2" applyFont="1" applyBorder="1" applyAlignment="1">
      <alignment horizontal="right" vertical="center"/>
    </xf>
    <xf numFmtId="182" fontId="6" fillId="0" borderId="12" xfId="2" applyNumberFormat="1" applyFont="1" applyBorder="1" applyAlignment="1">
      <alignment horizontal="right" vertical="center"/>
    </xf>
    <xf numFmtId="182" fontId="6" fillId="0" borderId="13" xfId="2" applyNumberFormat="1" applyFont="1" applyBorder="1" applyAlignment="1">
      <alignment horizontal="right" vertical="center"/>
    </xf>
    <xf numFmtId="182" fontId="6" fillId="0" borderId="14" xfId="2" applyNumberFormat="1" applyFont="1" applyBorder="1" applyAlignment="1">
      <alignment horizontal="right" vertical="center"/>
    </xf>
    <xf numFmtId="0" fontId="6" fillId="0" borderId="15" xfId="2" applyFont="1" applyBorder="1" applyAlignment="1">
      <alignment vertical="center"/>
    </xf>
    <xf numFmtId="182" fontId="6" fillId="0" borderId="15" xfId="2" applyNumberFormat="1" applyFont="1" applyBorder="1" applyAlignment="1">
      <alignment vertical="center"/>
    </xf>
    <xf numFmtId="3" fontId="6" fillId="0" borderId="2" xfId="2" applyNumberFormat="1" applyFont="1" applyBorder="1" applyAlignment="1">
      <alignment vertical="center"/>
    </xf>
    <xf numFmtId="3" fontId="6" fillId="0" borderId="0" xfId="2" applyNumberFormat="1" applyFont="1" applyAlignment="1">
      <alignment vertical="center"/>
    </xf>
    <xf numFmtId="0" fontId="6" fillId="0" borderId="8" xfId="2" applyFont="1" applyBorder="1" applyAlignment="1">
      <alignment horizontal="right" vertical="center"/>
    </xf>
    <xf numFmtId="3" fontId="6" fillId="0" borderId="7" xfId="2" applyNumberFormat="1" applyFont="1" applyBorder="1" applyAlignment="1">
      <alignment vertical="center"/>
    </xf>
    <xf numFmtId="189" fontId="6" fillId="0" borderId="15" xfId="2" applyNumberFormat="1" applyFont="1" applyBorder="1" applyAlignment="1">
      <alignment horizontal="center" vertical="center"/>
    </xf>
    <xf numFmtId="190" fontId="6" fillId="0" borderId="15" xfId="2" applyNumberFormat="1" applyFont="1" applyBorder="1" applyAlignment="1">
      <alignment vertical="center"/>
    </xf>
    <xf numFmtId="189" fontId="6" fillId="0" borderId="15" xfId="2" applyNumberFormat="1" applyFont="1" applyBorder="1" applyAlignment="1">
      <alignment vertical="center"/>
    </xf>
    <xf numFmtId="190" fontId="73" fillId="0" borderId="15" xfId="7" quotePrefix="1" applyNumberFormat="1" applyFont="1" applyBorder="1" applyAlignment="1">
      <alignment horizontal="right" vertical="center"/>
    </xf>
    <xf numFmtId="191" fontId="73" fillId="0" borderId="15" xfId="7" quotePrefix="1" applyNumberFormat="1" applyFont="1" applyBorder="1" applyAlignment="1">
      <alignment horizontal="right" vertical="center"/>
    </xf>
    <xf numFmtId="190" fontId="7" fillId="0" borderId="15" xfId="2" applyNumberFormat="1" applyFont="1" applyBorder="1" applyAlignment="1">
      <alignment vertical="center"/>
    </xf>
    <xf numFmtId="190" fontId="6" fillId="0" borderId="0" xfId="2" applyNumberFormat="1" applyFont="1" applyAlignment="1">
      <alignment vertical="center"/>
    </xf>
    <xf numFmtId="0" fontId="6" fillId="0" borderId="7" xfId="2" applyFont="1" applyBorder="1" applyAlignment="1">
      <alignment vertical="center"/>
    </xf>
    <xf numFmtId="0" fontId="6" fillId="0" borderId="2" xfId="2" applyFont="1" applyBorder="1" applyAlignment="1">
      <alignment horizontal="left" vertical="center"/>
    </xf>
    <xf numFmtId="0" fontId="6" fillId="0" borderId="0" xfId="2" applyFont="1" applyAlignment="1">
      <alignment horizontal="left" vertical="center"/>
    </xf>
    <xf numFmtId="0" fontId="38" fillId="0" borderId="0" xfId="2" applyFont="1" applyAlignment="1">
      <alignment horizontal="right" vertical="center"/>
    </xf>
    <xf numFmtId="0" fontId="9" fillId="0" borderId="0" xfId="2" applyFont="1" applyAlignment="1">
      <alignment vertical="center"/>
    </xf>
    <xf numFmtId="182" fontId="6" fillId="0" borderId="7" xfId="2" applyNumberFormat="1" applyFont="1" applyBorder="1" applyAlignment="1">
      <alignment vertical="center"/>
    </xf>
    <xf numFmtId="182" fontId="6" fillId="0" borderId="0" xfId="2" applyNumberFormat="1" applyFont="1" applyAlignment="1">
      <alignment vertical="center"/>
    </xf>
    <xf numFmtId="192" fontId="6" fillId="0" borderId="0" xfId="2" applyNumberFormat="1" applyFont="1" applyAlignment="1">
      <alignment horizontal="right" vertical="center"/>
    </xf>
    <xf numFmtId="192" fontId="6" fillId="0" borderId="0" xfId="2" applyNumberFormat="1" applyFont="1" applyAlignment="1">
      <alignment vertical="center"/>
    </xf>
    <xf numFmtId="192" fontId="6" fillId="0" borderId="8" xfId="2" applyNumberFormat="1" applyFont="1" applyBorder="1" applyAlignment="1">
      <alignment vertical="center"/>
    </xf>
    <xf numFmtId="0" fontId="6" fillId="0" borderId="0" xfId="2" applyFont="1" applyBorder="1" applyAlignment="1">
      <alignment vertical="center"/>
    </xf>
    <xf numFmtId="182" fontId="6" fillId="0" borderId="0" xfId="2" applyNumberFormat="1" applyFont="1" applyBorder="1" applyAlignment="1">
      <alignment vertical="center"/>
    </xf>
    <xf numFmtId="192" fontId="6" fillId="0" borderId="0" xfId="2" applyNumberFormat="1" applyFont="1" applyBorder="1" applyAlignment="1">
      <alignment vertical="center"/>
    </xf>
    <xf numFmtId="182" fontId="6" fillId="0" borderId="0" xfId="2" applyNumberFormat="1" applyFont="1" applyAlignment="1">
      <alignment horizontal="right" vertical="center"/>
    </xf>
    <xf numFmtId="192" fontId="6" fillId="0" borderId="37" xfId="2" applyNumberFormat="1" applyFont="1" applyBorder="1" applyAlignment="1">
      <alignment vertical="center"/>
    </xf>
    <xf numFmtId="192" fontId="6" fillId="0" borderId="76" xfId="2" applyNumberFormat="1" applyFont="1" applyBorder="1" applyAlignment="1">
      <alignment vertical="center"/>
    </xf>
    <xf numFmtId="0" fontId="6" fillId="0" borderId="37" xfId="2" applyFont="1" applyBorder="1" applyAlignment="1">
      <alignment vertical="center"/>
    </xf>
    <xf numFmtId="0" fontId="6" fillId="0" borderId="0" xfId="2" applyFont="1" applyBorder="1" applyAlignment="1">
      <alignment horizontal="center" vertical="center"/>
    </xf>
    <xf numFmtId="182" fontId="6" fillId="0" borderId="36" xfId="2" applyNumberFormat="1" applyFont="1" applyBorder="1" applyAlignment="1">
      <alignment vertical="center"/>
    </xf>
    <xf numFmtId="182" fontId="6" fillId="0" borderId="37" xfId="2" applyNumberFormat="1" applyFont="1" applyBorder="1" applyAlignment="1">
      <alignment vertical="center"/>
    </xf>
    <xf numFmtId="192" fontId="6" fillId="0" borderId="0" xfId="2" applyNumberFormat="1" applyFont="1" applyBorder="1" applyAlignment="1">
      <alignment horizontal="right" vertical="center"/>
    </xf>
    <xf numFmtId="192" fontId="6" fillId="0" borderId="8" xfId="2" applyNumberFormat="1" applyFont="1" applyBorder="1" applyAlignment="1">
      <alignment horizontal="right" vertical="center"/>
    </xf>
    <xf numFmtId="192" fontId="6" fillId="0" borderId="17" xfId="2" applyNumberFormat="1" applyFont="1" applyBorder="1" applyAlignment="1">
      <alignment vertical="center"/>
    </xf>
    <xf numFmtId="192" fontId="6" fillId="0" borderId="18" xfId="2" applyNumberFormat="1" applyFont="1" applyBorder="1" applyAlignment="1">
      <alignment vertical="center"/>
    </xf>
    <xf numFmtId="0" fontId="6" fillId="0" borderId="17" xfId="2" applyFont="1" applyBorder="1" applyAlignment="1">
      <alignment vertical="center"/>
    </xf>
    <xf numFmtId="182" fontId="6" fillId="0" borderId="16" xfId="2" applyNumberFormat="1" applyFont="1" applyBorder="1" applyAlignment="1">
      <alignment vertical="center"/>
    </xf>
    <xf numFmtId="182" fontId="6" fillId="0" borderId="17" xfId="2" applyNumberFormat="1" applyFont="1" applyBorder="1" applyAlignment="1">
      <alignment vertical="center"/>
    </xf>
    <xf numFmtId="0" fontId="6" fillId="0" borderId="37" xfId="2" applyFont="1" applyBorder="1" applyAlignment="1">
      <alignment horizontal="center" vertical="center"/>
    </xf>
    <xf numFmtId="182" fontId="6" fillId="0" borderId="7" xfId="2" applyNumberFormat="1" applyFont="1" applyBorder="1" applyAlignment="1">
      <alignment horizontal="right" vertical="center"/>
    </xf>
    <xf numFmtId="182" fontId="6" fillId="0" borderId="0" xfId="2" applyNumberFormat="1" applyFont="1" applyBorder="1" applyAlignment="1">
      <alignment horizontal="right" vertical="center"/>
    </xf>
    <xf numFmtId="0" fontId="6" fillId="0" borderId="17" xfId="2" applyFont="1" applyBorder="1" applyAlignment="1">
      <alignment horizontal="center" vertical="center"/>
    </xf>
    <xf numFmtId="193" fontId="6" fillId="0" borderId="0" xfId="2" applyNumberFormat="1" applyFont="1" applyAlignment="1">
      <alignment vertical="center"/>
    </xf>
    <xf numFmtId="193" fontId="6" fillId="0" borderId="8" xfId="2" applyNumberFormat="1" applyFont="1" applyBorder="1" applyAlignment="1">
      <alignment vertical="center"/>
    </xf>
    <xf numFmtId="193" fontId="6" fillId="0" borderId="37" xfId="2" applyNumberFormat="1" applyFont="1" applyBorder="1" applyAlignment="1">
      <alignment vertical="center"/>
    </xf>
    <xf numFmtId="193" fontId="6" fillId="0" borderId="76" xfId="2" applyNumberFormat="1" applyFont="1" applyBorder="1" applyAlignment="1">
      <alignment vertical="center"/>
    </xf>
    <xf numFmtId="193" fontId="6" fillId="0" borderId="0" xfId="2" applyNumberFormat="1" applyFont="1" applyBorder="1" applyAlignment="1">
      <alignment vertical="center"/>
    </xf>
    <xf numFmtId="193" fontId="6" fillId="0" borderId="17" xfId="2" applyNumberFormat="1" applyFont="1" applyBorder="1" applyAlignment="1">
      <alignment vertical="center"/>
    </xf>
    <xf numFmtId="193" fontId="6" fillId="0" borderId="18" xfId="2" applyNumberFormat="1" applyFont="1" applyBorder="1" applyAlignment="1">
      <alignment vertical="center"/>
    </xf>
    <xf numFmtId="0" fontId="38" fillId="0" borderId="0" xfId="2" applyFont="1" applyAlignment="1">
      <alignment horizontal="left" vertical="center"/>
    </xf>
    <xf numFmtId="0" fontId="6" fillId="0" borderId="0" xfId="2" applyFont="1" applyBorder="1" applyAlignment="1">
      <alignment horizontal="right" vertical="center"/>
    </xf>
    <xf numFmtId="193" fontId="6" fillId="0" borderId="37" xfId="2" applyNumberFormat="1" applyFont="1" applyBorder="1" applyAlignment="1">
      <alignment horizontal="right" vertical="center"/>
    </xf>
    <xf numFmtId="193" fontId="6" fillId="0" borderId="76" xfId="2" applyNumberFormat="1" applyFont="1" applyBorder="1" applyAlignment="1">
      <alignment horizontal="right" vertical="center"/>
    </xf>
    <xf numFmtId="193" fontId="6" fillId="0" borderId="0" xfId="2" applyNumberFormat="1" applyFont="1" applyBorder="1" applyAlignment="1">
      <alignment horizontal="right" vertical="center"/>
    </xf>
    <xf numFmtId="0" fontId="6" fillId="0" borderId="37" xfId="2" applyFont="1" applyBorder="1" applyAlignment="1">
      <alignment horizontal="right" vertical="center"/>
    </xf>
    <xf numFmtId="194" fontId="6" fillId="0" borderId="0" xfId="2" applyNumberFormat="1" applyFont="1" applyBorder="1" applyAlignment="1">
      <alignment vertical="center"/>
    </xf>
    <xf numFmtId="194" fontId="6" fillId="0" borderId="8" xfId="2" applyNumberFormat="1" applyFont="1" applyBorder="1" applyAlignment="1">
      <alignment vertical="center"/>
    </xf>
    <xf numFmtId="194" fontId="6" fillId="0" borderId="0" xfId="2" applyNumberFormat="1" applyFont="1" applyAlignment="1">
      <alignment vertical="center"/>
    </xf>
    <xf numFmtId="0" fontId="6" fillId="0" borderId="0" xfId="2" applyFont="1" applyBorder="1" applyAlignment="1">
      <alignment horizontal="left" vertical="center"/>
    </xf>
    <xf numFmtId="194" fontId="6" fillId="0" borderId="0" xfId="2" applyNumberFormat="1" applyFont="1" applyBorder="1" applyAlignment="1">
      <alignment horizontal="right" vertical="center"/>
    </xf>
    <xf numFmtId="194" fontId="6" fillId="0" borderId="8" xfId="2" applyNumberFormat="1" applyFont="1" applyBorder="1" applyAlignment="1">
      <alignment horizontal="right" vertical="center"/>
    </xf>
    <xf numFmtId="194" fontId="6" fillId="0" borderId="37" xfId="2" applyNumberFormat="1" applyFont="1" applyBorder="1" applyAlignment="1">
      <alignment horizontal="right" vertical="center"/>
    </xf>
    <xf numFmtId="194" fontId="6" fillId="0" borderId="76" xfId="2" applyNumberFormat="1" applyFont="1" applyBorder="1" applyAlignment="1">
      <alignment horizontal="right" vertical="center"/>
    </xf>
    <xf numFmtId="194" fontId="6" fillId="0" borderId="17" xfId="2" applyNumberFormat="1" applyFont="1" applyBorder="1" applyAlignment="1">
      <alignment horizontal="right" vertical="center"/>
    </xf>
    <xf numFmtId="194" fontId="6" fillId="0" borderId="18" xfId="2" applyNumberFormat="1" applyFont="1" applyBorder="1" applyAlignment="1">
      <alignment horizontal="right" vertical="center"/>
    </xf>
    <xf numFmtId="194" fontId="6" fillId="0" borderId="0" xfId="2" applyNumberFormat="1" applyFont="1" applyAlignment="1">
      <alignment horizontal="right" vertical="center"/>
    </xf>
    <xf numFmtId="193" fontId="6" fillId="0" borderId="0" xfId="2" applyNumberFormat="1" applyFont="1" applyAlignment="1">
      <alignment horizontal="right" vertical="center"/>
    </xf>
    <xf numFmtId="182" fontId="6" fillId="0" borderId="8" xfId="2" applyNumberFormat="1" applyFont="1" applyBorder="1" applyAlignment="1">
      <alignment vertical="center"/>
    </xf>
    <xf numFmtId="188" fontId="6" fillId="0" borderId="8" xfId="2" applyNumberFormat="1" applyFont="1" applyBorder="1" applyAlignment="1">
      <alignment vertical="center"/>
    </xf>
    <xf numFmtId="0" fontId="6" fillId="0" borderId="17" xfId="2" applyFont="1" applyBorder="1" applyAlignment="1">
      <alignment horizontal="right" vertical="center"/>
    </xf>
    <xf numFmtId="0" fontId="39" fillId="0" borderId="1" xfId="2" applyFont="1" applyBorder="1" applyAlignment="1">
      <alignment horizontal="center" vertical="center" wrapText="1"/>
    </xf>
    <xf numFmtId="0" fontId="39" fillId="0" borderId="2" xfId="2" applyFont="1" applyBorder="1" applyAlignment="1">
      <alignment horizontal="center" vertical="center" wrapText="1"/>
    </xf>
    <xf numFmtId="0" fontId="39" fillId="0" borderId="3" xfId="2" applyFont="1" applyBorder="1" applyAlignment="1">
      <alignment horizontal="center" vertical="center" wrapText="1"/>
    </xf>
    <xf numFmtId="0" fontId="39" fillId="0" borderId="4" xfId="2" applyFont="1" applyBorder="1" applyAlignment="1">
      <alignment horizontal="center" vertical="center" wrapText="1"/>
    </xf>
    <xf numFmtId="0" fontId="39" fillId="0" borderId="5" xfId="2" applyFont="1" applyBorder="1" applyAlignment="1">
      <alignment horizontal="center" vertical="center" wrapText="1"/>
    </xf>
    <xf numFmtId="0" fontId="39" fillId="0" borderId="6" xfId="2" applyFont="1" applyBorder="1" applyAlignment="1">
      <alignment horizontal="center" vertical="center" wrapText="1"/>
    </xf>
    <xf numFmtId="0" fontId="6" fillId="0" borderId="1" xfId="2" applyFont="1" applyBorder="1" applyAlignment="1">
      <alignment horizontal="center" vertical="center" wrapText="1"/>
    </xf>
    <xf numFmtId="0" fontId="6" fillId="0" borderId="2" xfId="2" applyFont="1" applyBorder="1" applyAlignment="1">
      <alignment horizontal="center" vertical="center" wrapText="1"/>
    </xf>
    <xf numFmtId="0" fontId="6" fillId="0" borderId="4" xfId="2" applyFont="1" applyBorder="1" applyAlignment="1">
      <alignment horizontal="center" vertical="center" wrapText="1"/>
    </xf>
    <xf numFmtId="38" fontId="14" fillId="0" borderId="7" xfId="5" applyFont="1" applyFill="1" applyBorder="1" applyAlignment="1">
      <alignment vertical="center"/>
    </xf>
    <xf numFmtId="38" fontId="14" fillId="0" borderId="0" xfId="5" applyFont="1" applyFill="1" applyBorder="1" applyAlignment="1">
      <alignment vertical="center"/>
    </xf>
    <xf numFmtId="38" fontId="14" fillId="0" borderId="0" xfId="5" applyFont="1" applyFill="1" applyAlignment="1">
      <alignment vertical="center"/>
    </xf>
    <xf numFmtId="0" fontId="6" fillId="0" borderId="2" xfId="2" applyFont="1" applyBorder="1" applyAlignment="1">
      <alignment vertical="center" wrapText="1"/>
    </xf>
    <xf numFmtId="38" fontId="14" fillId="0" borderId="0" xfId="5" applyFont="1" applyFill="1" applyAlignment="1">
      <alignment horizontal="right" vertical="center"/>
    </xf>
    <xf numFmtId="195" fontId="6" fillId="0" borderId="0" xfId="2" applyNumberFormat="1" applyFont="1" applyAlignment="1">
      <alignment vertical="center"/>
    </xf>
    <xf numFmtId="0" fontId="6" fillId="0" borderId="3" xfId="2" applyFont="1" applyBorder="1" applyAlignment="1">
      <alignment horizontal="center" vertical="center" wrapText="1"/>
    </xf>
    <xf numFmtId="0" fontId="6" fillId="0" borderId="6" xfId="2" applyFont="1" applyBorder="1" applyAlignment="1">
      <alignment horizontal="center" vertical="center" wrapText="1"/>
    </xf>
    <xf numFmtId="0" fontId="45" fillId="0" borderId="1" xfId="2" applyFont="1" applyBorder="1" applyAlignment="1">
      <alignment horizontal="center" vertical="center"/>
    </xf>
    <xf numFmtId="0" fontId="45" fillId="0" borderId="2" xfId="2" applyFont="1" applyBorder="1" applyAlignment="1">
      <alignment horizontal="center" vertical="center"/>
    </xf>
    <xf numFmtId="0" fontId="45" fillId="0" borderId="3" xfId="2" applyFont="1" applyBorder="1" applyAlignment="1">
      <alignment horizontal="center" vertical="center"/>
    </xf>
    <xf numFmtId="0" fontId="45" fillId="0" borderId="4" xfId="2" applyFont="1" applyBorder="1" applyAlignment="1">
      <alignment horizontal="center" vertical="center"/>
    </xf>
    <xf numFmtId="0" fontId="45" fillId="0" borderId="5" xfId="2" applyFont="1" applyBorder="1" applyAlignment="1">
      <alignment horizontal="center" vertical="center"/>
    </xf>
    <xf numFmtId="0" fontId="45" fillId="0" borderId="6" xfId="2" applyFont="1" applyBorder="1" applyAlignment="1">
      <alignment horizontal="center" vertical="center"/>
    </xf>
    <xf numFmtId="0" fontId="6" fillId="0" borderId="1" xfId="2" applyFont="1" applyBorder="1" applyAlignment="1">
      <alignment horizontal="center" vertical="center" shrinkToFit="1"/>
    </xf>
    <xf numFmtId="0" fontId="6" fillId="0" borderId="3" xfId="2" applyFont="1" applyBorder="1" applyAlignment="1">
      <alignment horizontal="center" vertical="center" shrinkToFit="1"/>
    </xf>
    <xf numFmtId="0" fontId="6" fillId="0" borderId="2" xfId="2" applyFont="1" applyBorder="1" applyAlignment="1">
      <alignment horizontal="center" vertical="center" shrinkToFit="1"/>
    </xf>
    <xf numFmtId="38" fontId="6" fillId="0" borderId="7" xfId="1" applyFont="1" applyBorder="1" applyAlignment="1">
      <alignment vertical="center"/>
    </xf>
    <xf numFmtId="38" fontId="6" fillId="0" borderId="0" xfId="1" applyFont="1" applyAlignment="1">
      <alignment vertical="center"/>
    </xf>
    <xf numFmtId="38" fontId="14" fillId="0" borderId="7" xfId="1" applyFont="1" applyFill="1" applyBorder="1" applyAlignment="1">
      <alignment vertical="center"/>
    </xf>
    <xf numFmtId="38" fontId="14" fillId="0" borderId="0" xfId="1" applyFont="1" applyFill="1" applyBorder="1" applyAlignment="1">
      <alignment vertical="center"/>
    </xf>
    <xf numFmtId="38" fontId="14" fillId="0" borderId="0" xfId="1" applyFont="1" applyFill="1" applyAlignment="1">
      <alignment vertical="center"/>
    </xf>
    <xf numFmtId="0" fontId="9" fillId="0" borderId="0" xfId="2" applyFont="1" applyAlignment="1">
      <alignment horizontal="distributed" vertical="center"/>
    </xf>
    <xf numFmtId="0" fontId="9" fillId="0" borderId="8" xfId="2" applyFont="1" applyBorder="1" applyAlignment="1">
      <alignment horizontal="distributed" vertical="center"/>
    </xf>
    <xf numFmtId="183" fontId="9" fillId="0" borderId="0" xfId="5" applyNumberFormat="1" applyFont="1" applyFill="1" applyBorder="1" applyAlignment="1">
      <alignment vertical="center"/>
    </xf>
    <xf numFmtId="183" fontId="9" fillId="0" borderId="8" xfId="5" applyNumberFormat="1" applyFont="1" applyFill="1" applyBorder="1" applyAlignment="1">
      <alignment vertical="center"/>
    </xf>
    <xf numFmtId="0" fontId="6" fillId="0" borderId="7" xfId="2" applyFont="1" applyBorder="1" applyAlignment="1">
      <alignment horizontal="distributed" vertical="center"/>
    </xf>
    <xf numFmtId="0" fontId="6" fillId="0" borderId="8" xfId="2" applyFont="1" applyBorder="1" applyAlignment="1">
      <alignment horizontal="distributed" vertical="center"/>
    </xf>
    <xf numFmtId="0" fontId="6" fillId="0" borderId="3" xfId="2" applyFont="1" applyBorder="1" applyAlignment="1">
      <alignment vertical="center"/>
    </xf>
    <xf numFmtId="183" fontId="6" fillId="0" borderId="7" xfId="2" applyNumberFormat="1" applyFont="1" applyBorder="1" applyAlignment="1">
      <alignment vertical="center"/>
    </xf>
    <xf numFmtId="183" fontId="6" fillId="0" borderId="0" xfId="2" applyNumberFormat="1" applyFont="1" applyAlignment="1">
      <alignment vertical="center"/>
    </xf>
    <xf numFmtId="196" fontId="6" fillId="0" borderId="0" xfId="2" applyNumberFormat="1" applyFont="1" applyAlignment="1">
      <alignment vertical="center"/>
    </xf>
    <xf numFmtId="183" fontId="9" fillId="0" borderId="0" xfId="2" applyNumberFormat="1" applyFont="1" applyAlignment="1">
      <alignment vertical="center"/>
    </xf>
    <xf numFmtId="183" fontId="9" fillId="0" borderId="8" xfId="2" applyNumberFormat="1" applyFont="1" applyBorder="1" applyAlignment="1">
      <alignment vertical="center"/>
    </xf>
    <xf numFmtId="183" fontId="14" fillId="0" borderId="0" xfId="5" applyNumberFormat="1" applyFont="1" applyFill="1" applyBorder="1" applyAlignment="1">
      <alignment vertical="center"/>
    </xf>
    <xf numFmtId="196" fontId="14" fillId="0" borderId="0" xfId="5" applyNumberFormat="1" applyFont="1" applyFill="1" applyAlignment="1">
      <alignment vertical="center"/>
    </xf>
    <xf numFmtId="196" fontId="14" fillId="0" borderId="8" xfId="5" applyNumberFormat="1" applyFont="1" applyFill="1" applyBorder="1" applyAlignment="1">
      <alignment vertical="center"/>
    </xf>
    <xf numFmtId="196" fontId="6" fillId="0" borderId="8" xfId="2" applyNumberFormat="1" applyFont="1" applyBorder="1" applyAlignment="1">
      <alignment vertical="center"/>
    </xf>
    <xf numFmtId="183" fontId="6" fillId="0" borderId="4" xfId="2" applyNumberFormat="1" applyFont="1" applyBorder="1" applyAlignment="1">
      <alignment vertical="center"/>
    </xf>
    <xf numFmtId="183" fontId="6" fillId="0" borderId="5" xfId="2" applyNumberFormat="1" applyFont="1" applyBorder="1" applyAlignment="1">
      <alignment vertical="center"/>
    </xf>
    <xf numFmtId="196" fontId="6" fillId="0" borderId="5" xfId="2" applyNumberFormat="1" applyFont="1" applyBorder="1" applyAlignment="1">
      <alignment vertical="center"/>
    </xf>
    <xf numFmtId="0" fontId="6" fillId="0" borderId="6" xfId="2" applyFont="1" applyBorder="1" applyAlignment="1">
      <alignment horizontal="distributed" vertical="center"/>
    </xf>
    <xf numFmtId="196" fontId="6" fillId="0" borderId="6" xfId="2" applyNumberFormat="1" applyFont="1" applyBorder="1" applyAlignment="1">
      <alignment vertical="center"/>
    </xf>
    <xf numFmtId="0" fontId="39" fillId="0" borderId="4" xfId="2" applyFont="1" applyBorder="1" applyAlignment="1">
      <alignment horizontal="distributed" vertical="center"/>
    </xf>
    <xf numFmtId="0" fontId="39" fillId="0" borderId="5" xfId="2" applyFont="1" applyBorder="1" applyAlignment="1">
      <alignment horizontal="distributed" vertical="center"/>
    </xf>
    <xf numFmtId="0" fontId="39" fillId="0" borderId="6" xfId="2" applyFont="1" applyBorder="1" applyAlignment="1">
      <alignment horizontal="distributed" vertical="center"/>
    </xf>
    <xf numFmtId="0" fontId="39" fillId="0" borderId="8" xfId="2" applyFont="1" applyBorder="1" applyAlignment="1">
      <alignment horizontal="distributed" vertical="center" shrinkToFit="1"/>
    </xf>
    <xf numFmtId="183" fontId="14" fillId="0" borderId="0" xfId="5" applyNumberFormat="1" applyFont="1" applyFill="1" applyAlignment="1">
      <alignment vertical="center"/>
    </xf>
    <xf numFmtId="183" fontId="14" fillId="0" borderId="8" xfId="5" applyNumberFormat="1" applyFont="1" applyFill="1" applyBorder="1" applyAlignment="1">
      <alignment vertical="center"/>
    </xf>
    <xf numFmtId="0" fontId="6" fillId="0" borderId="8" xfId="2" applyFont="1" applyBorder="1" applyAlignment="1">
      <alignment horizontal="distributed" vertical="center" shrinkToFit="1"/>
    </xf>
    <xf numFmtId="0" fontId="9" fillId="0" borderId="8" xfId="2" applyFont="1" applyBorder="1" applyAlignment="1">
      <alignment horizontal="distributed" vertical="center" shrinkToFit="1"/>
    </xf>
    <xf numFmtId="183" fontId="9" fillId="0" borderId="7" xfId="2" applyNumberFormat="1" applyFont="1" applyBorder="1" applyAlignment="1">
      <alignment vertical="center"/>
    </xf>
    <xf numFmtId="183" fontId="9" fillId="0" borderId="0" xfId="5" applyNumberFormat="1" applyFont="1" applyFill="1" applyAlignment="1">
      <alignment vertical="center"/>
    </xf>
    <xf numFmtId="0" fontId="9" fillId="0" borderId="7" xfId="2" applyFont="1" applyBorder="1" applyAlignment="1">
      <alignment horizontal="distributed" vertical="center"/>
    </xf>
    <xf numFmtId="183" fontId="6" fillId="0" borderId="8" xfId="2" applyNumberFormat="1" applyFont="1" applyBorder="1" applyAlignment="1">
      <alignment vertical="center"/>
    </xf>
    <xf numFmtId="183" fontId="6" fillId="0" borderId="6" xfId="2" applyNumberFormat="1" applyFont="1" applyBorder="1" applyAlignment="1">
      <alignment vertical="center"/>
    </xf>
    <xf numFmtId="0" fontId="66" fillId="0" borderId="0" xfId="27" applyFont="1" applyAlignment="1">
      <alignment horizontal="left" vertical="center"/>
    </xf>
    <xf numFmtId="38" fontId="14" fillId="0" borderId="7" xfId="5" applyFont="1" applyBorder="1" applyAlignment="1">
      <alignment vertical="center"/>
    </xf>
    <xf numFmtId="38" fontId="14" fillId="0" borderId="0" xfId="5" applyFont="1" applyBorder="1" applyAlignment="1">
      <alignment vertical="center"/>
    </xf>
    <xf numFmtId="38" fontId="14" fillId="0" borderId="0" xfId="5" applyFont="1" applyAlignment="1">
      <alignment vertical="center"/>
    </xf>
    <xf numFmtId="38" fontId="14" fillId="0" borderId="8" xfId="5" applyFont="1" applyBorder="1" applyAlignment="1">
      <alignment vertical="center"/>
    </xf>
    <xf numFmtId="38" fontId="14" fillId="0" borderId="7" xfId="5" applyFont="1" applyBorder="1" applyAlignment="1">
      <alignment horizontal="distributed" vertical="center"/>
    </xf>
    <xf numFmtId="38" fontId="14" fillId="0" borderId="0" xfId="5" applyFont="1" applyBorder="1" applyAlignment="1">
      <alignment horizontal="distributed" vertical="center"/>
    </xf>
    <xf numFmtId="0" fontId="6" fillId="0" borderId="8" xfId="2" applyFont="1" applyBorder="1" applyAlignment="1">
      <alignment vertical="center"/>
    </xf>
    <xf numFmtId="38" fontId="14" fillId="0" borderId="0" xfId="5" applyFont="1" applyBorder="1" applyAlignment="1">
      <alignment horizontal="center" vertical="center"/>
    </xf>
    <xf numFmtId="0" fontId="6" fillId="0" borderId="4" xfId="2" applyFont="1" applyBorder="1" applyAlignment="1">
      <alignment horizontal="distributed" vertical="center"/>
    </xf>
    <xf numFmtId="0" fontId="6" fillId="0" borderId="5" xfId="2" applyFont="1" applyBorder="1" applyAlignment="1">
      <alignment horizontal="left" vertical="center"/>
    </xf>
    <xf numFmtId="0" fontId="6" fillId="0" borderId="2" xfId="2" applyFont="1" applyBorder="1" applyAlignment="1">
      <alignment horizontal="distributed" vertical="center"/>
    </xf>
    <xf numFmtId="0" fontId="6" fillId="0" borderId="3" xfId="2" applyFont="1" applyBorder="1" applyAlignment="1">
      <alignment horizontal="distributed" vertical="center"/>
    </xf>
    <xf numFmtId="178" fontId="9" fillId="0" borderId="0" xfId="2" applyNumberFormat="1" applyFont="1" applyAlignment="1">
      <alignment horizontal="center" vertical="center"/>
    </xf>
    <xf numFmtId="178" fontId="6" fillId="0" borderId="7" xfId="2" applyNumberFormat="1" applyFont="1" applyBorder="1" applyAlignment="1">
      <alignment horizontal="center" vertical="center"/>
    </xf>
    <xf numFmtId="178" fontId="6" fillId="0" borderId="0" xfId="2" applyNumberFormat="1" applyFont="1" applyAlignment="1">
      <alignment horizontal="center" vertical="center"/>
    </xf>
    <xf numFmtId="178" fontId="6" fillId="0" borderId="8" xfId="2" applyNumberFormat="1" applyFont="1" applyBorder="1" applyAlignment="1">
      <alignment horizontal="center" vertical="center"/>
    </xf>
    <xf numFmtId="178" fontId="6" fillId="0" borderId="7" xfId="2" applyNumberFormat="1" applyFont="1" applyBorder="1" applyAlignment="1">
      <alignment horizontal="center"/>
    </xf>
    <xf numFmtId="178" fontId="6" fillId="0" borderId="0" xfId="2" applyNumberFormat="1" applyFont="1" applyAlignment="1">
      <alignment horizontal="center"/>
    </xf>
    <xf numFmtId="178" fontId="9" fillId="0" borderId="7" xfId="2" applyNumberFormat="1" applyFont="1" applyBorder="1" applyAlignment="1">
      <alignment horizontal="center" vertical="center"/>
    </xf>
    <xf numFmtId="178" fontId="9" fillId="0" borderId="8" xfId="2" applyNumberFormat="1" applyFont="1" applyBorder="1" applyAlignment="1">
      <alignment horizontal="center" vertical="center"/>
    </xf>
    <xf numFmtId="38" fontId="14" fillId="0" borderId="7" xfId="5" applyFont="1" applyBorder="1" applyAlignment="1">
      <alignment horizontal="right" vertical="center"/>
    </xf>
    <xf numFmtId="38" fontId="14" fillId="0" borderId="0" xfId="5" applyFont="1" applyBorder="1" applyAlignment="1">
      <alignment horizontal="right" vertical="center"/>
    </xf>
    <xf numFmtId="177" fontId="14" fillId="0" borderId="0" xfId="5" applyNumberFormat="1" applyFont="1" applyAlignment="1">
      <alignment horizontal="right" vertical="center"/>
    </xf>
    <xf numFmtId="178" fontId="6" fillId="0" borderId="0" xfId="2" applyNumberFormat="1" applyFont="1" applyAlignment="1">
      <alignment horizontal="right" vertical="center"/>
    </xf>
    <xf numFmtId="199" fontId="6" fillId="0" borderId="15" xfId="9" applyNumberFormat="1" applyFont="1" applyBorder="1" applyAlignment="1">
      <alignment horizontal="center" vertical="center"/>
    </xf>
    <xf numFmtId="197" fontId="6" fillId="0" borderId="2" xfId="9" applyNumberFormat="1" applyFont="1" applyBorder="1" applyAlignment="1">
      <alignment horizontal="right" vertical="center"/>
    </xf>
    <xf numFmtId="198" fontId="6" fillId="0" borderId="2" xfId="9" applyNumberFormat="1" applyFont="1" applyBorder="1" applyAlignment="1">
      <alignment horizontal="right" vertical="center"/>
    </xf>
    <xf numFmtId="199" fontId="6" fillId="0" borderId="2" xfId="9" applyNumberFormat="1" applyFont="1" applyBorder="1" applyAlignment="1">
      <alignment horizontal="right" vertical="center"/>
    </xf>
    <xf numFmtId="0" fontId="38" fillId="0" borderId="0" xfId="8" applyFont="1" applyAlignment="1">
      <alignment horizontal="right" vertical="center"/>
    </xf>
    <xf numFmtId="49" fontId="6" fillId="0" borderId="14" xfId="7" applyNumberFormat="1" applyFont="1" applyBorder="1" applyAlignment="1">
      <alignment horizontal="center" vertical="center"/>
    </xf>
    <xf numFmtId="49" fontId="6" fillId="0" borderId="15" xfId="7" applyNumberFormat="1" applyFont="1" applyBorder="1" applyAlignment="1">
      <alignment horizontal="center" vertical="center"/>
    </xf>
    <xf numFmtId="197" fontId="6" fillId="0" borderId="14" xfId="7" applyNumberFormat="1" applyFont="1" applyBorder="1" applyAlignment="1">
      <alignment horizontal="center" vertical="center"/>
    </xf>
    <xf numFmtId="197" fontId="6" fillId="0" borderId="15" xfId="7" applyNumberFormat="1" applyFont="1" applyBorder="1" applyAlignment="1">
      <alignment horizontal="center" vertical="center"/>
    </xf>
    <xf numFmtId="49" fontId="62" fillId="0" borderId="15" xfId="9" applyNumberFormat="1" applyFont="1" applyBorder="1" applyAlignment="1">
      <alignment horizontal="center" vertical="center"/>
    </xf>
    <xf numFmtId="49" fontId="39" fillId="0" borderId="15" xfId="9" applyNumberFormat="1" applyFont="1" applyBorder="1" applyAlignment="1">
      <alignment horizontal="center" vertical="center"/>
    </xf>
    <xf numFmtId="200" fontId="6" fillId="0" borderId="15" xfId="9" applyNumberFormat="1" applyFont="1" applyBorder="1" applyAlignment="1">
      <alignment horizontal="center" vertical="center"/>
    </xf>
    <xf numFmtId="49" fontId="6" fillId="0" borderId="12" xfId="7" applyNumberFormat="1" applyFont="1" applyBorder="1" applyAlignment="1">
      <alignment horizontal="center" vertical="center"/>
    </xf>
    <xf numFmtId="198" fontId="6" fillId="0" borderId="15" xfId="9" applyNumberFormat="1" applyFont="1" applyBorder="1" applyAlignment="1">
      <alignment horizontal="center" vertical="center"/>
    </xf>
    <xf numFmtId="200" fontId="6" fillId="0" borderId="2" xfId="8" applyNumberFormat="1" applyFont="1" applyBorder="1" applyAlignment="1">
      <alignment horizontal="right" vertical="center"/>
    </xf>
    <xf numFmtId="49" fontId="6" fillId="0" borderId="2" xfId="7" applyNumberFormat="1" applyFont="1" applyBorder="1" applyAlignment="1">
      <alignment horizontal="right" vertical="center"/>
    </xf>
    <xf numFmtId="49" fontId="6" fillId="0" borderId="0" xfId="7" applyNumberFormat="1" applyFont="1" applyAlignment="1">
      <alignment horizontal="center" vertical="center"/>
    </xf>
    <xf numFmtId="198" fontId="6" fillId="0" borderId="0" xfId="7" quotePrefix="1" applyNumberFormat="1" applyFont="1" applyAlignment="1">
      <alignment horizontal="right" vertical="center"/>
    </xf>
    <xf numFmtId="201" fontId="6" fillId="0" borderId="0" xfId="5" quotePrefix="1" applyNumberFormat="1" applyFont="1" applyFill="1" applyBorder="1" applyAlignment="1">
      <alignment horizontal="right" vertical="center"/>
    </xf>
    <xf numFmtId="188" fontId="6" fillId="0" borderId="0" xfId="9" quotePrefix="1" applyNumberFormat="1" applyFont="1" applyAlignment="1">
      <alignment horizontal="right" vertical="center"/>
    </xf>
    <xf numFmtId="200" fontId="6" fillId="0" borderId="0" xfId="2" quotePrefix="1" applyNumberFormat="1" applyFont="1" applyAlignment="1">
      <alignment horizontal="right" vertical="center"/>
    </xf>
    <xf numFmtId="202" fontId="6" fillId="0" borderId="0" xfId="7" applyNumberFormat="1" applyFont="1" applyAlignment="1">
      <alignment horizontal="right" vertical="center"/>
    </xf>
    <xf numFmtId="49" fontId="6" fillId="0" borderId="0" xfId="8" applyNumberFormat="1" applyFont="1" applyAlignment="1">
      <alignment horizontal="center" vertical="center"/>
    </xf>
    <xf numFmtId="200" fontId="6" fillId="0" borderId="0" xfId="9" quotePrefix="1" applyNumberFormat="1" applyFont="1" applyAlignment="1">
      <alignment horizontal="right" vertical="center"/>
    </xf>
    <xf numFmtId="38" fontId="6" fillId="0" borderId="0" xfId="5" applyFont="1" applyBorder="1" applyAlignment="1">
      <alignment horizontal="right" vertical="center"/>
    </xf>
    <xf numFmtId="49" fontId="6" fillId="0" borderId="0" xfId="7" applyNumberFormat="1" applyFont="1" applyAlignment="1">
      <alignment vertical="center"/>
    </xf>
    <xf numFmtId="49" fontId="6" fillId="0" borderId="0" xfId="8" applyNumberFormat="1" applyFont="1" applyAlignment="1">
      <alignment horizontal="distributed" vertical="center"/>
    </xf>
    <xf numFmtId="197" fontId="6" fillId="0" borderId="7" xfId="9" quotePrefix="1" applyNumberFormat="1" applyFont="1" applyBorder="1" applyAlignment="1">
      <alignment horizontal="right" vertical="center"/>
    </xf>
    <xf numFmtId="197" fontId="6" fillId="0" borderId="0" xfId="9" quotePrefix="1" applyNumberFormat="1" applyFont="1" applyAlignment="1">
      <alignment horizontal="right" vertical="center"/>
    </xf>
    <xf numFmtId="37" fontId="6" fillId="0" borderId="0" xfId="2" applyNumberFormat="1" applyFont="1" applyAlignment="1">
      <alignment horizontal="right" vertical="center"/>
    </xf>
    <xf numFmtId="201" fontId="6" fillId="0" borderId="0" xfId="2" applyNumberFormat="1" applyFont="1" applyAlignment="1">
      <alignment horizontal="right" vertical="center"/>
    </xf>
    <xf numFmtId="188" fontId="6" fillId="0" borderId="0" xfId="2" applyNumberFormat="1" applyFont="1" applyAlignment="1">
      <alignment horizontal="right" vertical="top"/>
    </xf>
    <xf numFmtId="203" fontId="6" fillId="0" borderId="0" xfId="2" applyNumberFormat="1" applyFont="1" applyAlignment="1">
      <alignment horizontal="right" vertical="center"/>
    </xf>
    <xf numFmtId="188" fontId="6" fillId="0" borderId="0" xfId="5" applyNumberFormat="1" applyFont="1" applyAlignment="1">
      <alignment vertical="center"/>
    </xf>
    <xf numFmtId="198" fontId="6" fillId="0" borderId="7" xfId="7" quotePrefix="1" applyNumberFormat="1" applyFont="1" applyBorder="1" applyAlignment="1">
      <alignment horizontal="right" vertical="center"/>
    </xf>
    <xf numFmtId="49" fontId="6" fillId="0" borderId="0" xfId="7" applyNumberFormat="1" applyFont="1" applyAlignment="1">
      <alignment horizontal="right" vertical="center"/>
    </xf>
    <xf numFmtId="49" fontId="6" fillId="0" borderId="7" xfId="7" applyNumberFormat="1" applyFont="1" applyBorder="1" applyAlignment="1">
      <alignment vertical="center"/>
    </xf>
    <xf numFmtId="197" fontId="6" fillId="0" borderId="7" xfId="7" quotePrefix="1" applyNumberFormat="1" applyFont="1" applyBorder="1" applyAlignment="1">
      <alignment horizontal="right" vertical="center"/>
    </xf>
    <xf numFmtId="197" fontId="6" fillId="0" borderId="0" xfId="7" quotePrefix="1" applyNumberFormat="1" applyFont="1" applyAlignment="1">
      <alignment horizontal="right" vertical="center"/>
    </xf>
    <xf numFmtId="49" fontId="39" fillId="0" borderId="0" xfId="8" applyNumberFormat="1" applyFont="1" applyAlignment="1">
      <alignment horizontal="distributed" vertical="center"/>
    </xf>
    <xf numFmtId="49" fontId="6" fillId="0" borderId="5" xfId="7" applyNumberFormat="1" applyFont="1" applyBorder="1" applyAlignment="1">
      <alignment vertical="center"/>
    </xf>
    <xf numFmtId="0" fontId="38" fillId="0" borderId="0" xfId="8" applyFont="1" applyAlignment="1">
      <alignment horizontal="left" vertical="center"/>
    </xf>
    <xf numFmtId="197" fontId="6" fillId="0" borderId="3" xfId="7" applyNumberFormat="1" applyFont="1" applyBorder="1" applyAlignment="1">
      <alignment horizontal="center" vertical="center"/>
    </xf>
    <xf numFmtId="197" fontId="6" fillId="0" borderId="9" xfId="7" applyNumberFormat="1" applyFont="1" applyBorder="1" applyAlignment="1">
      <alignment horizontal="center" vertical="center"/>
    </xf>
    <xf numFmtId="197" fontId="6" fillId="0" borderId="6" xfId="7" applyNumberFormat="1" applyFont="1" applyBorder="1" applyAlignment="1">
      <alignment horizontal="center" vertical="center"/>
    </xf>
    <xf numFmtId="197" fontId="6" fillId="0" borderId="11" xfId="7" applyNumberFormat="1" applyFont="1" applyBorder="1" applyAlignment="1">
      <alignment horizontal="center" vertical="center"/>
    </xf>
    <xf numFmtId="49" fontId="6" fillId="0" borderId="9" xfId="9" applyNumberFormat="1" applyFont="1" applyBorder="1" applyAlignment="1">
      <alignment horizontal="center" vertical="center"/>
    </xf>
    <xf numFmtId="199" fontId="6" fillId="0" borderId="9" xfId="9" applyNumberFormat="1" applyFont="1" applyBorder="1" applyAlignment="1">
      <alignment horizontal="center" vertical="center"/>
    </xf>
    <xf numFmtId="199" fontId="6" fillId="0" borderId="11" xfId="9" applyNumberFormat="1" applyFont="1" applyBorder="1" applyAlignment="1">
      <alignment horizontal="center" vertical="center"/>
    </xf>
    <xf numFmtId="200" fontId="6" fillId="0" borderId="9" xfId="9" applyNumberFormat="1" applyFont="1" applyBorder="1" applyAlignment="1">
      <alignment horizontal="center" vertical="center"/>
    </xf>
    <xf numFmtId="200" fontId="6" fillId="0" borderId="11" xfId="9" applyNumberFormat="1" applyFont="1" applyBorder="1" applyAlignment="1">
      <alignment horizontal="center" vertical="center"/>
    </xf>
    <xf numFmtId="49" fontId="6" fillId="0" borderId="9" xfId="7" applyNumberFormat="1" applyFont="1" applyBorder="1" applyAlignment="1">
      <alignment horizontal="center" vertical="center"/>
    </xf>
    <xf numFmtId="49" fontId="6" fillId="0" borderId="1" xfId="7" applyNumberFormat="1" applyFont="1" applyBorder="1" applyAlignment="1">
      <alignment horizontal="center" vertical="center"/>
    </xf>
    <xf numFmtId="49" fontId="6" fillId="0" borderId="11" xfId="7" applyNumberFormat="1" applyFont="1" applyBorder="1" applyAlignment="1">
      <alignment horizontal="center" vertical="center"/>
    </xf>
    <xf numFmtId="49" fontId="6" fillId="0" borderId="4" xfId="7" applyNumberFormat="1" applyFont="1" applyBorder="1" applyAlignment="1">
      <alignment horizontal="center" vertical="center"/>
    </xf>
    <xf numFmtId="49" fontId="6" fillId="0" borderId="11" xfId="9" applyNumberFormat="1" applyFont="1" applyBorder="1" applyAlignment="1">
      <alignment horizontal="center" vertical="center"/>
    </xf>
    <xf numFmtId="38" fontId="6" fillId="0" borderId="0" xfId="5" applyFont="1" applyAlignment="1">
      <alignment vertical="center"/>
    </xf>
    <xf numFmtId="205" fontId="6" fillId="0" borderId="0" xfId="9" quotePrefix="1" applyNumberFormat="1" applyFont="1" applyAlignment="1">
      <alignment horizontal="right" vertical="center"/>
    </xf>
    <xf numFmtId="178" fontId="6" fillId="0" borderId="0" xfId="2" applyNumberFormat="1" applyFont="1" applyAlignment="1">
      <alignment vertical="center"/>
    </xf>
    <xf numFmtId="202" fontId="6" fillId="0" borderId="0" xfId="7" applyNumberFormat="1" applyFont="1" applyAlignment="1">
      <alignment horizontal="center" vertical="center"/>
    </xf>
    <xf numFmtId="204" fontId="6" fillId="0" borderId="0" xfId="7" quotePrefix="1" applyNumberFormat="1" applyFont="1" applyAlignment="1">
      <alignment horizontal="right" vertical="center"/>
    </xf>
    <xf numFmtId="38" fontId="6" fillId="0" borderId="0" xfId="5" applyFont="1" applyFill="1" applyAlignment="1">
      <alignment vertical="center"/>
    </xf>
    <xf numFmtId="38" fontId="6" fillId="0" borderId="0" xfId="5" applyFont="1" applyBorder="1" applyAlignment="1">
      <alignment horizontal="center" vertical="center"/>
    </xf>
    <xf numFmtId="198" fontId="6" fillId="0" borderId="5" xfId="7" quotePrefix="1" applyNumberFormat="1" applyFont="1" applyBorder="1" applyAlignment="1">
      <alignment horizontal="right" vertical="center"/>
    </xf>
    <xf numFmtId="198" fontId="6" fillId="0" borderId="0" xfId="7" applyNumberFormat="1" applyFont="1" applyAlignment="1">
      <alignment horizontal="right" vertical="center"/>
    </xf>
    <xf numFmtId="197" fontId="6" fillId="0" borderId="5" xfId="7" quotePrefix="1" applyNumberFormat="1" applyFont="1" applyBorder="1" applyAlignment="1">
      <alignment horizontal="right" vertical="center"/>
    </xf>
    <xf numFmtId="0" fontId="6" fillId="0" borderId="5" xfId="10" applyNumberFormat="1" applyFont="1" applyFill="1" applyBorder="1" applyAlignment="1">
      <alignment horizontal="right" vertical="center"/>
    </xf>
    <xf numFmtId="199" fontId="6" fillId="0" borderId="5" xfId="7" quotePrefix="1" applyNumberFormat="1" applyFont="1" applyBorder="1" applyAlignment="1">
      <alignment horizontal="right" vertical="center"/>
    </xf>
    <xf numFmtId="0" fontId="6" fillId="0" borderId="12" xfId="2" applyFont="1" applyBorder="1" applyAlignment="1">
      <alignment horizontal="center" vertical="center" wrapText="1" shrinkToFit="1"/>
    </xf>
    <xf numFmtId="0" fontId="6" fillId="0" borderId="13" xfId="2" applyFont="1" applyBorder="1" applyAlignment="1">
      <alignment horizontal="center" vertical="center" wrapText="1" shrinkToFit="1"/>
    </xf>
    <xf numFmtId="0" fontId="6" fillId="0" borderId="14" xfId="2" applyFont="1" applyBorder="1" applyAlignment="1">
      <alignment horizontal="center" vertical="center" wrapText="1" shrinkToFit="1"/>
    </xf>
    <xf numFmtId="177" fontId="14" fillId="0" borderId="0" xfId="5" applyNumberFormat="1" applyFont="1" applyBorder="1" applyAlignment="1">
      <alignment vertical="center"/>
    </xf>
    <xf numFmtId="177" fontId="6" fillId="0" borderId="0" xfId="2" applyNumberFormat="1" applyFont="1" applyAlignment="1">
      <alignment vertical="center"/>
    </xf>
    <xf numFmtId="177" fontId="14" fillId="0" borderId="0" xfId="5" applyNumberFormat="1" applyFont="1" applyFill="1" applyBorder="1" applyAlignment="1">
      <alignment vertical="center"/>
    </xf>
    <xf numFmtId="38" fontId="14" fillId="0" borderId="0" xfId="5" applyFont="1" applyFill="1" applyBorder="1" applyAlignment="1">
      <alignment horizontal="right" vertical="center"/>
    </xf>
    <xf numFmtId="49" fontId="14" fillId="0" borderId="0" xfId="7" applyNumberFormat="1" applyFont="1" applyAlignment="1">
      <alignment horizontal="distributed" vertical="center"/>
    </xf>
    <xf numFmtId="49" fontId="14" fillId="0" borderId="8" xfId="7" applyNumberFormat="1" applyFont="1" applyBorder="1" applyAlignment="1">
      <alignment horizontal="distributed" vertical="center"/>
    </xf>
    <xf numFmtId="37" fontId="6" fillId="0" borderId="7" xfId="2" applyNumberFormat="1" applyFont="1" applyBorder="1" applyAlignment="1">
      <alignment horizontal="right" vertical="center"/>
    </xf>
    <xf numFmtId="37" fontId="6" fillId="0" borderId="8" xfId="2" applyNumberFormat="1" applyFont="1" applyBorder="1" applyAlignment="1">
      <alignment horizontal="right" vertical="center"/>
    </xf>
    <xf numFmtId="49" fontId="14" fillId="0" borderId="0" xfId="7" applyNumberFormat="1" applyFont="1" applyAlignment="1">
      <alignment horizontal="center" vertical="center"/>
    </xf>
    <xf numFmtId="49" fontId="14" fillId="0" borderId="7" xfId="7" applyNumberFormat="1" applyFont="1" applyBorder="1" applyAlignment="1">
      <alignment horizontal="center" vertical="center"/>
    </xf>
    <xf numFmtId="49" fontId="14" fillId="0" borderId="7" xfId="7" applyNumberFormat="1" applyFont="1" applyBorder="1" applyAlignment="1">
      <alignment horizontal="distributed" vertical="center"/>
    </xf>
    <xf numFmtId="49" fontId="14" fillId="0" borderId="7" xfId="7" applyNumberFormat="1" applyFont="1" applyBorder="1" applyAlignment="1">
      <alignment vertical="center"/>
    </xf>
    <xf numFmtId="49" fontId="14" fillId="0" borderId="0" xfId="7" applyNumberFormat="1" applyFont="1" applyAlignment="1">
      <alignment vertical="center"/>
    </xf>
    <xf numFmtId="204" fontId="14" fillId="0" borderId="7" xfId="7" quotePrefix="1" applyNumberFormat="1" applyFont="1" applyBorder="1" applyAlignment="1">
      <alignment horizontal="right" vertical="center"/>
    </xf>
    <xf numFmtId="204" fontId="14" fillId="0" borderId="0" xfId="7" quotePrefix="1" applyNumberFormat="1" applyFont="1" applyAlignment="1">
      <alignment horizontal="right" vertical="center"/>
    </xf>
    <xf numFmtId="191" fontId="14" fillId="0" borderId="0" xfId="7" quotePrefix="1" applyNumberFormat="1" applyFont="1" applyAlignment="1">
      <alignment horizontal="right" vertical="center"/>
    </xf>
    <xf numFmtId="191" fontId="14" fillId="0" borderId="8" xfId="7" quotePrefix="1" applyNumberFormat="1" applyFont="1" applyBorder="1" applyAlignment="1">
      <alignment horizontal="right" vertical="center"/>
    </xf>
    <xf numFmtId="177" fontId="14" fillId="0" borderId="0" xfId="5" applyNumberFormat="1" applyFont="1" applyAlignment="1">
      <alignment vertical="center"/>
    </xf>
    <xf numFmtId="0" fontId="6" fillId="0" borderId="15" xfId="2" applyFont="1" applyBorder="1" applyAlignment="1">
      <alignment horizontal="center" vertical="center" wrapText="1"/>
    </xf>
    <xf numFmtId="0" fontId="6" fillId="0" borderId="12" xfId="2" applyFont="1" applyBorder="1" applyAlignment="1">
      <alignment horizontal="center" vertical="center" wrapText="1"/>
    </xf>
    <xf numFmtId="176" fontId="14" fillId="0" borderId="0" xfId="10" applyNumberFormat="1" applyFont="1" applyAlignment="1">
      <alignment horizontal="right" vertical="center"/>
    </xf>
    <xf numFmtId="38" fontId="14" fillId="0" borderId="0" xfId="5" applyFont="1" applyAlignment="1">
      <alignment horizontal="right" vertical="center"/>
    </xf>
    <xf numFmtId="183" fontId="6" fillId="0" borderId="0" xfId="2" applyNumberFormat="1" applyFont="1" applyAlignment="1">
      <alignment horizontal="right" vertical="center"/>
    </xf>
    <xf numFmtId="0" fontId="6" fillId="0" borderId="14" xfId="2" applyFont="1" applyBorder="1" applyAlignment="1">
      <alignment horizontal="center" vertical="center" shrinkToFit="1"/>
    </xf>
    <xf numFmtId="0" fontId="6" fillId="0" borderId="12" xfId="2" applyFont="1" applyBorder="1" applyAlignment="1">
      <alignment horizontal="center" vertical="center" shrinkToFit="1"/>
    </xf>
    <xf numFmtId="38" fontId="6" fillId="0" borderId="0" xfId="5" applyFont="1" applyAlignment="1">
      <alignment horizontal="right" vertical="center"/>
    </xf>
    <xf numFmtId="0" fontId="38" fillId="0" borderId="0" xfId="2" applyFont="1" applyAlignment="1">
      <alignment horizontal="center" vertical="center" wrapText="1"/>
    </xf>
    <xf numFmtId="49" fontId="6" fillId="0" borderId="9" xfId="2" applyNumberFormat="1" applyFont="1" applyBorder="1" applyAlignment="1">
      <alignment horizontal="center" vertical="center"/>
    </xf>
    <xf numFmtId="49" fontId="6" fillId="0" borderId="11" xfId="2" applyNumberFormat="1" applyFont="1" applyBorder="1" applyAlignment="1">
      <alignment horizontal="center" vertical="center"/>
    </xf>
    <xf numFmtId="49" fontId="6" fillId="0" borderId="1" xfId="2" applyNumberFormat="1" applyFont="1" applyBorder="1" applyAlignment="1">
      <alignment horizontal="center" vertical="center"/>
    </xf>
    <xf numFmtId="49" fontId="6" fillId="0" borderId="4" xfId="2" applyNumberFormat="1" applyFont="1" applyBorder="1" applyAlignment="1">
      <alignment horizontal="center" vertical="center"/>
    </xf>
    <xf numFmtId="38" fontId="6" fillId="0" borderId="7" xfId="5" applyFont="1" applyBorder="1" applyAlignment="1">
      <alignment vertical="center"/>
    </xf>
    <xf numFmtId="38" fontId="6" fillId="0" borderId="0" xfId="5" applyFont="1" applyBorder="1" applyAlignment="1">
      <alignment vertical="center"/>
    </xf>
    <xf numFmtId="49" fontId="39" fillId="0" borderId="15" xfId="2" applyNumberFormat="1" applyFont="1" applyBorder="1" applyAlignment="1">
      <alignment horizontal="center" vertical="center" wrapText="1"/>
    </xf>
    <xf numFmtId="49" fontId="39" fillId="0" borderId="15" xfId="2" applyNumberFormat="1" applyFont="1" applyBorder="1" applyAlignment="1">
      <alignment horizontal="center" vertical="center"/>
    </xf>
    <xf numFmtId="49" fontId="6" fillId="0" borderId="15" xfId="2" applyNumberFormat="1" applyFont="1" applyBorder="1" applyAlignment="1">
      <alignment horizontal="center" vertical="center" wrapText="1"/>
    </xf>
    <xf numFmtId="0" fontId="39" fillId="0" borderId="15" xfId="2" applyFont="1" applyBorder="1" applyAlignment="1">
      <alignment horizontal="center" vertical="center" wrapText="1"/>
    </xf>
    <xf numFmtId="49" fontId="38" fillId="0" borderId="0" xfId="2" applyNumberFormat="1" applyFont="1" applyAlignment="1">
      <alignment horizontal="center" vertical="center" wrapText="1"/>
    </xf>
    <xf numFmtId="49" fontId="6" fillId="0" borderId="12" xfId="2" applyNumberFormat="1" applyFont="1" applyBorder="1" applyAlignment="1">
      <alignment horizontal="center" vertical="center" wrapText="1"/>
    </xf>
    <xf numFmtId="38" fontId="6" fillId="0" borderId="7" xfId="1" applyFont="1" applyBorder="1" applyAlignment="1">
      <alignment horizontal="right" vertical="center"/>
    </xf>
    <xf numFmtId="38" fontId="6" fillId="0" borderId="0" xfId="1" applyFont="1" applyBorder="1" applyAlignment="1">
      <alignment horizontal="right" vertical="center"/>
    </xf>
    <xf numFmtId="38" fontId="6" fillId="0" borderId="0" xfId="1" applyFont="1" applyAlignment="1">
      <alignment horizontal="right" vertical="center"/>
    </xf>
    <xf numFmtId="0" fontId="6" fillId="0" borderId="8" xfId="2" applyFont="1" applyBorder="1" applyAlignment="1">
      <alignment horizontal="center" vertical="center" shrinkToFit="1"/>
    </xf>
    <xf numFmtId="38" fontId="6" fillId="0" borderId="0" xfId="1" applyFont="1" applyBorder="1" applyAlignment="1">
      <alignment vertical="center"/>
    </xf>
    <xf numFmtId="0" fontId="6" fillId="0" borderId="0" xfId="2" applyFont="1" applyAlignment="1">
      <alignment horizontal="left" vertical="center" wrapText="1" shrinkToFit="1"/>
    </xf>
    <xf numFmtId="0" fontId="6" fillId="0" borderId="0" xfId="2" applyFont="1" applyAlignment="1">
      <alignment horizontal="left" vertical="center" shrinkToFit="1"/>
    </xf>
    <xf numFmtId="0" fontId="6" fillId="0" borderId="8" xfId="2" applyFont="1" applyBorder="1" applyAlignment="1">
      <alignment horizontal="left" vertical="center" shrinkToFit="1"/>
    </xf>
    <xf numFmtId="49" fontId="36" fillId="0" borderId="0" xfId="7" applyNumberFormat="1" applyFont="1" applyAlignment="1">
      <alignment horizontal="distributed" vertical="center"/>
    </xf>
    <xf numFmtId="49" fontId="36" fillId="0" borderId="8" xfId="7" applyNumberFormat="1" applyFont="1" applyBorder="1" applyAlignment="1">
      <alignment horizontal="distributed" vertical="center"/>
    </xf>
    <xf numFmtId="49" fontId="36" fillId="0" borderId="0" xfId="7" applyNumberFormat="1" applyFont="1" applyAlignment="1">
      <alignment horizontal="distributed" vertical="center" shrinkToFit="1"/>
    </xf>
    <xf numFmtId="49" fontId="36" fillId="0" borderId="8" xfId="7" applyNumberFormat="1" applyFont="1" applyBorder="1" applyAlignment="1">
      <alignment horizontal="distributed" vertical="center" shrinkToFit="1"/>
    </xf>
    <xf numFmtId="0" fontId="38" fillId="0" borderId="0" xfId="11" applyFont="1" applyAlignment="1">
      <alignment horizontal="right" vertical="center"/>
    </xf>
    <xf numFmtId="49" fontId="6" fillId="0" borderId="2" xfId="7" applyNumberFormat="1" applyFont="1" applyBorder="1" applyAlignment="1">
      <alignment horizontal="center" vertical="center"/>
    </xf>
    <xf numFmtId="49" fontId="6" fillId="0" borderId="3" xfId="7" applyNumberFormat="1" applyFont="1" applyBorder="1" applyAlignment="1">
      <alignment horizontal="center" vertical="center"/>
    </xf>
    <xf numFmtId="49" fontId="6" fillId="0" borderId="8" xfId="7" applyNumberFormat="1" applyFont="1" applyBorder="1" applyAlignment="1">
      <alignment horizontal="center" vertical="center"/>
    </xf>
    <xf numFmtId="49" fontId="6" fillId="0" borderId="5" xfId="7" applyNumberFormat="1" applyFont="1" applyBorder="1" applyAlignment="1">
      <alignment horizontal="center" vertical="center"/>
    </xf>
    <xf numFmtId="49" fontId="6" fillId="0" borderId="6" xfId="7" applyNumberFormat="1" applyFont="1" applyBorder="1" applyAlignment="1">
      <alignment horizontal="center" vertical="center"/>
    </xf>
    <xf numFmtId="207" fontId="6" fillId="0" borderId="1" xfId="7" applyNumberFormat="1" applyFont="1" applyBorder="1" applyAlignment="1">
      <alignment horizontal="center" vertical="center" shrinkToFit="1"/>
    </xf>
    <xf numFmtId="207" fontId="6" fillId="0" borderId="2" xfId="7" applyNumberFormat="1" applyFont="1" applyBorder="1" applyAlignment="1">
      <alignment horizontal="center" vertical="center" shrinkToFit="1"/>
    </xf>
    <xf numFmtId="207" fontId="6" fillId="0" borderId="3" xfId="7" applyNumberFormat="1" applyFont="1" applyBorder="1" applyAlignment="1">
      <alignment horizontal="center" vertical="center" shrinkToFit="1"/>
    </xf>
    <xf numFmtId="207" fontId="6" fillId="0" borderId="7" xfId="7" applyNumberFormat="1" applyFont="1" applyBorder="1" applyAlignment="1">
      <alignment horizontal="center" vertical="center" shrinkToFit="1"/>
    </xf>
    <xf numFmtId="207" fontId="6" fillId="0" borderId="0" xfId="7" applyNumberFormat="1" applyFont="1" applyAlignment="1">
      <alignment horizontal="center" vertical="center" shrinkToFit="1"/>
    </xf>
    <xf numFmtId="207" fontId="6" fillId="0" borderId="8" xfId="7" applyNumberFormat="1" applyFont="1" applyBorder="1" applyAlignment="1">
      <alignment horizontal="center" vertical="center" shrinkToFit="1"/>
    </xf>
    <xf numFmtId="207" fontId="6" fillId="0" borderId="4" xfId="7" applyNumberFormat="1" applyFont="1" applyBorder="1" applyAlignment="1">
      <alignment horizontal="center" vertical="center" shrinkToFit="1"/>
    </xf>
    <xf numFmtId="207" fontId="6" fillId="0" borderId="5" xfId="7" applyNumberFormat="1" applyFont="1" applyBorder="1" applyAlignment="1">
      <alignment horizontal="center" vertical="center" shrinkToFit="1"/>
    </xf>
    <xf numFmtId="207" fontId="6" fillId="0" borderId="6" xfId="7" applyNumberFormat="1" applyFont="1" applyBorder="1" applyAlignment="1">
      <alignment horizontal="center" vertical="center" shrinkToFit="1"/>
    </xf>
    <xf numFmtId="208" fontId="6" fillId="0" borderId="1" xfId="7" applyNumberFormat="1" applyFont="1" applyBorder="1" applyAlignment="1">
      <alignment horizontal="center" vertical="center" shrinkToFit="1"/>
    </xf>
    <xf numFmtId="208" fontId="6" fillId="0" borderId="2" xfId="7" applyNumberFormat="1" applyFont="1" applyBorder="1" applyAlignment="1">
      <alignment horizontal="center" vertical="center" shrinkToFit="1"/>
    </xf>
    <xf numFmtId="208" fontId="6" fillId="0" borderId="3" xfId="7" applyNumberFormat="1" applyFont="1" applyBorder="1" applyAlignment="1">
      <alignment horizontal="center" vertical="center" shrinkToFit="1"/>
    </xf>
    <xf numFmtId="208" fontId="6" fillId="0" borderId="7" xfId="7" applyNumberFormat="1" applyFont="1" applyBorder="1" applyAlignment="1">
      <alignment horizontal="center" vertical="center" shrinkToFit="1"/>
    </xf>
    <xf numFmtId="208" fontId="6" fillId="0" borderId="0" xfId="7" applyNumberFormat="1" applyFont="1" applyAlignment="1">
      <alignment horizontal="center" vertical="center" shrinkToFit="1"/>
    </xf>
    <xf numFmtId="208" fontId="6" fillId="0" borderId="8" xfId="7" applyNumberFormat="1" applyFont="1" applyBorder="1" applyAlignment="1">
      <alignment horizontal="center" vertical="center" shrinkToFit="1"/>
    </xf>
    <xf numFmtId="208" fontId="6" fillId="0" borderId="4" xfId="7" applyNumberFormat="1" applyFont="1" applyBorder="1" applyAlignment="1">
      <alignment horizontal="center" vertical="center" shrinkToFit="1"/>
    </xf>
    <xf numFmtId="208" fontId="6" fillId="0" borderId="5" xfId="7" applyNumberFormat="1" applyFont="1" applyBorder="1" applyAlignment="1">
      <alignment horizontal="center" vertical="center" shrinkToFit="1"/>
    </xf>
    <xf numFmtId="208" fontId="6" fillId="0" borderId="6" xfId="7" applyNumberFormat="1" applyFont="1" applyBorder="1" applyAlignment="1">
      <alignment horizontal="center" vertical="center" shrinkToFit="1"/>
    </xf>
    <xf numFmtId="208" fontId="14" fillId="0" borderId="15" xfId="7" applyNumberFormat="1" applyFont="1" applyBorder="1" applyAlignment="1">
      <alignment horizontal="center" vertical="center"/>
    </xf>
    <xf numFmtId="208" fontId="6" fillId="0" borderId="15" xfId="7" applyNumberFormat="1" applyFont="1" applyBorder="1" applyAlignment="1">
      <alignment horizontal="center" vertical="center"/>
    </xf>
    <xf numFmtId="208" fontId="6" fillId="0" borderId="12" xfId="7" applyNumberFormat="1" applyFont="1" applyBorder="1" applyAlignment="1">
      <alignment horizontal="center" vertical="center"/>
    </xf>
    <xf numFmtId="209" fontId="6" fillId="0" borderId="15" xfId="7" applyNumberFormat="1" applyFont="1" applyBorder="1" applyAlignment="1">
      <alignment horizontal="center" vertical="center"/>
    </xf>
    <xf numFmtId="209" fontId="6" fillId="0" borderId="12" xfId="7" applyNumberFormat="1" applyFont="1" applyBorder="1" applyAlignment="1">
      <alignment horizontal="center" vertical="center"/>
    </xf>
    <xf numFmtId="49" fontId="6" fillId="0" borderId="0" xfId="7" applyNumberFormat="1" applyFont="1" applyAlignment="1">
      <alignment horizontal="distributed" vertical="center" shrinkToFit="1"/>
    </xf>
    <xf numFmtId="49" fontId="6" fillId="0" borderId="8" xfId="7" applyNumberFormat="1" applyFont="1" applyBorder="1" applyAlignment="1">
      <alignment horizontal="distributed" vertical="center" shrinkToFit="1"/>
    </xf>
    <xf numFmtId="38" fontId="6" fillId="0" borderId="7" xfId="5" applyFont="1" applyBorder="1" applyAlignment="1">
      <alignment horizontal="right" vertical="center"/>
    </xf>
    <xf numFmtId="49" fontId="6" fillId="0" borderId="0" xfId="7" applyNumberFormat="1" applyFont="1" applyAlignment="1">
      <alignment horizontal="right" vertical="center" shrinkToFit="1"/>
    </xf>
    <xf numFmtId="49" fontId="6" fillId="0" borderId="8" xfId="7" applyNumberFormat="1" applyFont="1" applyBorder="1" applyAlignment="1">
      <alignment horizontal="right" vertical="center" shrinkToFit="1"/>
    </xf>
    <xf numFmtId="49" fontId="39" fillId="0" borderId="0" xfId="7" applyNumberFormat="1" applyFont="1" applyAlignment="1">
      <alignment horizontal="distributed" vertical="center"/>
    </xf>
    <xf numFmtId="49" fontId="39" fillId="0" borderId="8" xfId="7" applyNumberFormat="1" applyFont="1" applyBorder="1" applyAlignment="1">
      <alignment horizontal="distributed" vertical="center"/>
    </xf>
    <xf numFmtId="49" fontId="39" fillId="0" borderId="0" xfId="7" applyNumberFormat="1" applyFont="1" applyAlignment="1">
      <alignment horizontal="right" vertical="center" shrinkToFit="1"/>
    </xf>
    <xf numFmtId="49" fontId="39" fillId="0" borderId="8" xfId="7" applyNumberFormat="1" applyFont="1" applyBorder="1" applyAlignment="1">
      <alignment horizontal="right" vertical="center" shrinkToFit="1"/>
    </xf>
    <xf numFmtId="49" fontId="45" fillId="0" borderId="0" xfId="7" applyNumberFormat="1" applyFont="1" applyAlignment="1">
      <alignment horizontal="distributed" vertical="center"/>
    </xf>
    <xf numFmtId="49" fontId="45" fillId="0" borderId="8" xfId="7" applyNumberFormat="1" applyFont="1" applyBorder="1" applyAlignment="1">
      <alignment horizontal="distributed" vertical="center"/>
    </xf>
    <xf numFmtId="49" fontId="36" fillId="0" borderId="0" xfId="7" applyNumberFormat="1" applyFont="1" applyAlignment="1">
      <alignment horizontal="justify" vertical="center" wrapText="1" shrinkToFit="1"/>
    </xf>
    <xf numFmtId="49" fontId="36" fillId="0" borderId="0" xfId="7" applyNumberFormat="1" applyFont="1" applyAlignment="1">
      <alignment horizontal="justify" vertical="center" shrinkToFit="1"/>
    </xf>
    <xf numFmtId="49" fontId="36" fillId="0" borderId="8" xfId="7" applyNumberFormat="1" applyFont="1" applyBorder="1" applyAlignment="1">
      <alignment horizontal="justify" vertical="center" shrinkToFit="1"/>
    </xf>
    <xf numFmtId="49" fontId="36" fillId="0" borderId="8" xfId="7" applyNumberFormat="1" applyFont="1" applyBorder="1" applyAlignment="1">
      <alignment horizontal="justify" vertical="center" wrapText="1" shrinkToFit="1"/>
    </xf>
    <xf numFmtId="49" fontId="36" fillId="0" borderId="0" xfId="7" applyNumberFormat="1" applyFont="1" applyAlignment="1">
      <alignment horizontal="left" vertical="center" wrapText="1" shrinkToFit="1"/>
    </xf>
    <xf numFmtId="49" fontId="36" fillId="0" borderId="8" xfId="7" applyNumberFormat="1" applyFont="1" applyBorder="1" applyAlignment="1">
      <alignment horizontal="left" vertical="center" wrapText="1" shrinkToFit="1"/>
    </xf>
    <xf numFmtId="49" fontId="6" fillId="0" borderId="0" xfId="7" applyNumberFormat="1" applyFont="1" applyAlignment="1">
      <alignment horizontal="distributed" vertical="center"/>
    </xf>
    <xf numFmtId="49" fontId="6" fillId="0" borderId="8" xfId="7" applyNumberFormat="1" applyFont="1" applyBorder="1" applyAlignment="1">
      <alignment horizontal="distributed" vertical="center"/>
    </xf>
    <xf numFmtId="0" fontId="38" fillId="0" borderId="0" xfId="11" applyFont="1" applyAlignment="1">
      <alignment horizontal="left" vertical="center"/>
    </xf>
    <xf numFmtId="208" fontId="6" fillId="0" borderId="13" xfId="7" applyNumberFormat="1" applyFont="1" applyBorder="1" applyAlignment="1">
      <alignment horizontal="center" vertical="center"/>
    </xf>
    <xf numFmtId="208" fontId="6" fillId="0" borderId="14" xfId="7" applyNumberFormat="1" applyFont="1" applyBorder="1" applyAlignment="1">
      <alignment horizontal="center" vertical="center"/>
    </xf>
    <xf numFmtId="211" fontId="14" fillId="0" borderId="15" xfId="11" applyNumberFormat="1" applyFont="1" applyBorder="1" applyAlignment="1">
      <alignment horizontal="center" vertical="center"/>
    </xf>
    <xf numFmtId="211" fontId="6" fillId="0" borderId="15" xfId="11" applyNumberFormat="1" applyFont="1" applyBorder="1" applyAlignment="1">
      <alignment horizontal="center" vertical="center"/>
    </xf>
    <xf numFmtId="211" fontId="14" fillId="0" borderId="15" xfId="7" applyNumberFormat="1" applyFont="1" applyBorder="1" applyAlignment="1">
      <alignment horizontal="center" vertical="center"/>
    </xf>
    <xf numFmtId="211" fontId="6" fillId="0" borderId="15" xfId="7" applyNumberFormat="1" applyFont="1" applyBorder="1" applyAlignment="1">
      <alignment horizontal="center" vertical="center"/>
    </xf>
    <xf numFmtId="211" fontId="6" fillId="0" borderId="12" xfId="7" applyNumberFormat="1" applyFont="1" applyBorder="1" applyAlignment="1">
      <alignment horizontal="center" vertical="center"/>
    </xf>
    <xf numFmtId="211" fontId="14" fillId="0" borderId="2" xfId="7" applyNumberFormat="1" applyFont="1" applyBorder="1" applyAlignment="1">
      <alignment horizontal="center" vertical="center" wrapText="1"/>
    </xf>
    <xf numFmtId="211" fontId="6" fillId="0" borderId="2" xfId="7" applyNumberFormat="1" applyFont="1" applyBorder="1" applyAlignment="1">
      <alignment horizontal="center" vertical="center" wrapText="1"/>
    </xf>
    <xf numFmtId="211" fontId="6" fillId="0" borderId="3" xfId="7" applyNumberFormat="1" applyFont="1" applyBorder="1" applyAlignment="1">
      <alignment horizontal="center" vertical="center" wrapText="1"/>
    </xf>
    <xf numFmtId="211" fontId="6" fillId="0" borderId="5" xfId="7" applyNumberFormat="1" applyFont="1" applyBorder="1" applyAlignment="1">
      <alignment horizontal="center" vertical="center" wrapText="1"/>
    </xf>
    <xf numFmtId="211" fontId="6" fillId="0" borderId="6" xfId="7" applyNumberFormat="1" applyFont="1" applyBorder="1" applyAlignment="1">
      <alignment horizontal="center" vertical="center" wrapText="1"/>
    </xf>
    <xf numFmtId="211" fontId="6" fillId="0" borderId="15" xfId="7" applyNumberFormat="1" applyFont="1" applyBorder="1" applyAlignment="1">
      <alignment horizontal="center" vertical="center" wrapText="1"/>
    </xf>
    <xf numFmtId="211" fontId="6" fillId="0" borderId="15" xfId="7" applyNumberFormat="1" applyFont="1" applyBorder="1" applyAlignment="1">
      <alignment horizontal="center" vertical="center" shrinkToFit="1"/>
    </xf>
    <xf numFmtId="211" fontId="14" fillId="0" borderId="15" xfId="7" applyNumberFormat="1" applyFont="1" applyBorder="1" applyAlignment="1">
      <alignment horizontal="center" vertical="center" wrapText="1"/>
    </xf>
    <xf numFmtId="211" fontId="6" fillId="0" borderId="12" xfId="7" applyNumberFormat="1" applyFont="1" applyBorder="1" applyAlignment="1">
      <alignment horizontal="center" vertical="center" shrinkToFit="1"/>
    </xf>
    <xf numFmtId="0" fontId="6" fillId="0" borderId="13" xfId="2" applyFont="1" applyBorder="1" applyAlignment="1">
      <alignment horizontal="center" vertical="center" wrapText="1"/>
    </xf>
    <xf numFmtId="0" fontId="6" fillId="0" borderId="14" xfId="2" applyFont="1" applyBorder="1" applyAlignment="1">
      <alignment horizontal="center" vertical="center" wrapText="1"/>
    </xf>
    <xf numFmtId="198" fontId="52" fillId="0" borderId="0" xfId="7" applyNumberFormat="1" applyFont="1" applyAlignment="1">
      <alignment vertical="center"/>
    </xf>
    <xf numFmtId="38" fontId="14" fillId="0" borderId="7" xfId="5" applyFont="1" applyFill="1" applyBorder="1" applyAlignment="1">
      <alignment horizontal="right" vertical="center"/>
    </xf>
    <xf numFmtId="198" fontId="52" fillId="0" borderId="0" xfId="7" applyNumberFormat="1" applyFont="1" applyAlignment="1">
      <alignment horizontal="right" vertical="center"/>
    </xf>
    <xf numFmtId="0" fontId="6" fillId="0" borderId="0" xfId="2" applyFont="1" applyAlignment="1">
      <alignment horizontal="distributed" vertical="center" wrapText="1"/>
    </xf>
    <xf numFmtId="198" fontId="52" fillId="0" borderId="7" xfId="7" applyNumberFormat="1" applyFont="1" applyBorder="1" applyAlignment="1">
      <alignment vertical="center"/>
    </xf>
    <xf numFmtId="0" fontId="72" fillId="0" borderId="2" xfId="2" applyFont="1" applyBorder="1" applyAlignment="1">
      <alignment horizontal="center" vertical="center"/>
    </xf>
    <xf numFmtId="0" fontId="72" fillId="0" borderId="3" xfId="2" applyFont="1" applyBorder="1" applyAlignment="1">
      <alignment horizontal="center" vertical="center"/>
    </xf>
    <xf numFmtId="0" fontId="72" fillId="0" borderId="4" xfId="2" applyFont="1" applyBorder="1" applyAlignment="1">
      <alignment horizontal="center" vertical="center"/>
    </xf>
    <xf numFmtId="0" fontId="72" fillId="0" borderId="5" xfId="2" applyFont="1" applyBorder="1" applyAlignment="1">
      <alignment horizontal="center" vertical="center"/>
    </xf>
    <xf numFmtId="0" fontId="72" fillId="0" borderId="6" xfId="2" applyFont="1" applyBorder="1" applyAlignment="1">
      <alignment horizontal="center" vertical="center"/>
    </xf>
    <xf numFmtId="0" fontId="6" fillId="0" borderId="12" xfId="2" applyFont="1" applyBorder="1" applyAlignment="1">
      <alignment horizontal="distributed" vertical="center" wrapText="1"/>
    </xf>
    <xf numFmtId="0" fontId="6" fillId="0" borderId="13" xfId="2" applyFont="1" applyBorder="1" applyAlignment="1">
      <alignment horizontal="distributed" vertical="center" wrapText="1"/>
    </xf>
    <xf numFmtId="0" fontId="6" fillId="0" borderId="14" xfId="2" applyFont="1" applyBorder="1" applyAlignment="1">
      <alignment horizontal="distributed" vertical="center" wrapText="1"/>
    </xf>
    <xf numFmtId="0" fontId="72" fillId="0" borderId="15" xfId="2" applyFont="1" applyBorder="1" applyAlignment="1">
      <alignment horizontal="center" vertical="center"/>
    </xf>
    <xf numFmtId="0" fontId="36" fillId="0" borderId="12" xfId="2" applyFont="1" applyBorder="1" applyAlignment="1">
      <alignment horizontal="center" vertical="center" wrapText="1"/>
    </xf>
    <xf numFmtId="0" fontId="36" fillId="0" borderId="13" xfId="2" applyFont="1" applyBorder="1" applyAlignment="1">
      <alignment horizontal="center" vertical="center" wrapText="1"/>
    </xf>
    <xf numFmtId="0" fontId="36" fillId="0" borderId="14" xfId="2" applyFont="1" applyBorder="1" applyAlignment="1">
      <alignment horizontal="center" vertical="center" wrapText="1"/>
    </xf>
    <xf numFmtId="38" fontId="6" fillId="0" borderId="0" xfId="2" applyNumberFormat="1" applyFont="1" applyAlignment="1">
      <alignment vertical="center"/>
    </xf>
    <xf numFmtId="38" fontId="6" fillId="0" borderId="0" xfId="2" applyNumberFormat="1" applyFont="1" applyAlignment="1">
      <alignment horizontal="right" vertical="center"/>
    </xf>
    <xf numFmtId="0" fontId="72" fillId="0" borderId="15" xfId="2" applyFont="1" applyBorder="1" applyAlignment="1">
      <alignment horizontal="center" vertical="center" wrapText="1"/>
    </xf>
    <xf numFmtId="0" fontId="6" fillId="0" borderId="9" xfId="2" applyFont="1" applyBorder="1" applyAlignment="1">
      <alignment horizontal="center" vertical="center" wrapText="1"/>
    </xf>
    <xf numFmtId="0" fontId="6" fillId="0" borderId="11" xfId="2" applyFont="1" applyBorder="1" applyAlignment="1">
      <alignment horizontal="center" vertical="center" wrapText="1"/>
    </xf>
    <xf numFmtId="0" fontId="36" fillId="0" borderId="15" xfId="2" applyFont="1" applyBorder="1" applyAlignment="1">
      <alignment horizontal="center" vertical="center" wrapText="1"/>
    </xf>
    <xf numFmtId="0" fontId="39" fillId="0" borderId="15" xfId="2" applyFont="1" applyBorder="1" applyAlignment="1">
      <alignment horizontal="center" vertical="center"/>
    </xf>
    <xf numFmtId="0" fontId="38" fillId="0" borderId="0" xfId="2" applyFont="1" applyAlignment="1">
      <alignment vertical="center"/>
    </xf>
    <xf numFmtId="0" fontId="6" fillId="0" borderId="15" xfId="2" applyFont="1" applyBorder="1" applyAlignment="1">
      <alignment horizontal="distributed" vertical="center" shrinkToFit="1"/>
    </xf>
    <xf numFmtId="0" fontId="72" fillId="0" borderId="12" xfId="2" applyFont="1" applyBorder="1" applyAlignment="1">
      <alignment horizontal="center" vertical="center"/>
    </xf>
    <xf numFmtId="49" fontId="52" fillId="0" borderId="14" xfId="7" applyNumberFormat="1" applyFont="1" applyBorder="1" applyAlignment="1">
      <alignment horizontal="center" vertical="center"/>
    </xf>
    <xf numFmtId="49" fontId="52" fillId="0" borderId="15" xfId="7" applyNumberFormat="1" applyFont="1" applyBorder="1" applyAlignment="1">
      <alignment horizontal="center" vertical="center"/>
    </xf>
    <xf numFmtId="49" fontId="52" fillId="0" borderId="12" xfId="7" applyNumberFormat="1" applyFont="1" applyBorder="1" applyAlignment="1">
      <alignment horizontal="center" vertical="center" wrapText="1"/>
    </xf>
    <xf numFmtId="49" fontId="52" fillId="0" borderId="13" xfId="7" applyNumberFormat="1" applyFont="1" applyBorder="1" applyAlignment="1">
      <alignment horizontal="center" vertical="center" wrapText="1"/>
    </xf>
    <xf numFmtId="49" fontId="52" fillId="0" borderId="14" xfId="7" applyNumberFormat="1" applyFont="1" applyBorder="1" applyAlignment="1">
      <alignment horizontal="center" vertical="center" wrapText="1"/>
    </xf>
    <xf numFmtId="191" fontId="52" fillId="0" borderId="0" xfId="7" applyNumberFormat="1" applyFont="1" applyAlignment="1">
      <alignment vertical="center"/>
    </xf>
    <xf numFmtId="49" fontId="75" fillId="0" borderId="0" xfId="7" applyNumberFormat="1" applyFont="1" applyAlignment="1">
      <alignment horizontal="distributed" vertical="center" shrinkToFit="1"/>
    </xf>
    <xf numFmtId="191" fontId="52" fillId="0" borderId="7" xfId="7" applyNumberFormat="1" applyFont="1" applyBorder="1" applyAlignment="1">
      <alignment vertical="center"/>
    </xf>
    <xf numFmtId="191" fontId="52" fillId="0" borderId="8" xfId="7" applyNumberFormat="1" applyFont="1" applyBorder="1" applyAlignment="1">
      <alignment vertical="center"/>
    </xf>
    <xf numFmtId="49" fontId="52" fillId="0" borderId="0" xfId="7" applyNumberFormat="1" applyFont="1" applyAlignment="1">
      <alignment horizontal="distributed" vertical="center"/>
    </xf>
    <xf numFmtId="49" fontId="74" fillId="0" borderId="0" xfId="7" applyNumberFormat="1" applyFont="1" applyAlignment="1">
      <alignment horizontal="center" vertical="center" shrinkToFit="1"/>
    </xf>
    <xf numFmtId="49" fontId="74" fillId="0" borderId="8" xfId="7" applyNumberFormat="1" applyFont="1" applyBorder="1" applyAlignment="1">
      <alignment horizontal="center" vertical="center" shrinkToFit="1"/>
    </xf>
    <xf numFmtId="191" fontId="91" fillId="0" borderId="7" xfId="7" applyNumberFormat="1" applyFont="1" applyBorder="1" applyAlignment="1">
      <alignment vertical="center"/>
    </xf>
    <xf numFmtId="191" fontId="91" fillId="0" borderId="0" xfId="7" applyNumberFormat="1" applyFont="1" applyAlignment="1">
      <alignment vertical="center"/>
    </xf>
    <xf numFmtId="191" fontId="91" fillId="0" borderId="8" xfId="7" applyNumberFormat="1" applyFont="1" applyBorder="1" applyAlignment="1">
      <alignment vertical="center"/>
    </xf>
    <xf numFmtId="49" fontId="76" fillId="0" borderId="0" xfId="7" applyNumberFormat="1" applyFont="1" applyAlignment="1">
      <alignment horizontal="distributed" vertical="center" wrapText="1" shrinkToFit="1"/>
    </xf>
    <xf numFmtId="49" fontId="52" fillId="0" borderId="0" xfId="7" applyNumberFormat="1" applyFont="1" applyAlignment="1">
      <alignment horizontal="distributed" vertical="center" shrinkToFit="1"/>
    </xf>
    <xf numFmtId="191" fontId="52" fillId="0" borderId="0" xfId="7" applyNumberFormat="1" applyFont="1" applyAlignment="1">
      <alignment horizontal="right" vertical="center"/>
    </xf>
    <xf numFmtId="191" fontId="52" fillId="0" borderId="8" xfId="7" applyNumberFormat="1" applyFont="1" applyBorder="1" applyAlignment="1">
      <alignment horizontal="right" vertical="center"/>
    </xf>
    <xf numFmtId="49" fontId="74" fillId="0" borderId="0" xfId="7" applyNumberFormat="1" applyFont="1" applyAlignment="1">
      <alignment horizontal="distributed" vertical="center"/>
    </xf>
    <xf numFmtId="49" fontId="74" fillId="0" borderId="8" xfId="7" applyNumberFormat="1" applyFont="1" applyBorder="1" applyAlignment="1">
      <alignment horizontal="distributed" vertical="center"/>
    </xf>
    <xf numFmtId="49" fontId="74" fillId="0" borderId="0" xfId="7" applyNumberFormat="1" applyFont="1" applyAlignment="1">
      <alignment horizontal="center" vertical="center"/>
    </xf>
    <xf numFmtId="49" fontId="77" fillId="0" borderId="0" xfId="7" applyNumberFormat="1" applyFont="1" applyAlignment="1">
      <alignment horizontal="distributed" vertical="center"/>
    </xf>
    <xf numFmtId="191" fontId="74" fillId="0" borderId="0" xfId="7" applyNumberFormat="1" applyFont="1" applyAlignment="1">
      <alignment vertical="center"/>
    </xf>
    <xf numFmtId="49" fontId="74" fillId="0" borderId="7" xfId="7" applyNumberFormat="1" applyFont="1" applyBorder="1" applyAlignment="1">
      <alignment horizontal="distributed" vertical="center"/>
    </xf>
    <xf numFmtId="191" fontId="74" fillId="0" borderId="7" xfId="7" applyNumberFormat="1" applyFont="1" applyBorder="1" applyAlignment="1">
      <alignment vertical="center"/>
    </xf>
    <xf numFmtId="191" fontId="52" fillId="0" borderId="5" xfId="7" applyNumberFormat="1" applyFont="1" applyBorder="1" applyAlignment="1">
      <alignment vertical="center"/>
    </xf>
    <xf numFmtId="49" fontId="52" fillId="0" borderId="5" xfId="7" applyNumberFormat="1" applyFont="1" applyBorder="1" applyAlignment="1">
      <alignment horizontal="distributed" vertical="center"/>
    </xf>
    <xf numFmtId="191" fontId="52" fillId="0" borderId="4" xfId="7" applyNumberFormat="1" applyFont="1" applyBorder="1" applyAlignment="1">
      <alignment vertical="center"/>
    </xf>
    <xf numFmtId="191" fontId="52" fillId="0" borderId="6" xfId="7" applyNumberFormat="1" applyFont="1" applyBorder="1" applyAlignment="1">
      <alignment vertical="center"/>
    </xf>
    <xf numFmtId="49" fontId="52" fillId="0" borderId="13" xfId="7" applyNumberFormat="1" applyFont="1" applyBorder="1" applyAlignment="1">
      <alignment horizontal="center" vertical="center"/>
    </xf>
    <xf numFmtId="49" fontId="52" fillId="0" borderId="15" xfId="7" applyNumberFormat="1" applyFont="1" applyBorder="1" applyAlignment="1">
      <alignment horizontal="center" vertical="center" wrapText="1"/>
    </xf>
    <xf numFmtId="191" fontId="52" fillId="0" borderId="7" xfId="7" applyNumberFormat="1" applyFont="1" applyBorder="1" applyAlignment="1">
      <alignment horizontal="right" vertical="center"/>
    </xf>
    <xf numFmtId="49" fontId="76" fillId="0" borderId="0" xfId="7" applyNumberFormat="1" applyFont="1" applyAlignment="1">
      <alignment horizontal="distributed" vertical="center"/>
    </xf>
    <xf numFmtId="191" fontId="52" fillId="0" borderId="4" xfId="7" applyNumberFormat="1" applyFont="1" applyBorder="1" applyAlignment="1">
      <alignment horizontal="right" vertical="center"/>
    </xf>
    <xf numFmtId="191" fontId="52" fillId="0" borderId="5" xfId="7" applyNumberFormat="1" applyFont="1" applyBorder="1" applyAlignment="1">
      <alignment horizontal="right" vertical="center"/>
    </xf>
    <xf numFmtId="191" fontId="52" fillId="0" borderId="6" xfId="7" applyNumberFormat="1" applyFont="1" applyBorder="1" applyAlignment="1">
      <alignment horizontal="right" vertical="center"/>
    </xf>
    <xf numFmtId="49" fontId="91" fillId="0" borderId="0" xfId="7" applyNumberFormat="1" applyFont="1" applyAlignment="1">
      <alignment horizontal="distributed" vertical="center" shrinkToFit="1"/>
    </xf>
    <xf numFmtId="49" fontId="91" fillId="0" borderId="8" xfId="7" applyNumberFormat="1" applyFont="1" applyBorder="1" applyAlignment="1">
      <alignment horizontal="distributed" vertical="center" shrinkToFit="1"/>
    </xf>
    <xf numFmtId="49" fontId="52" fillId="0" borderId="0" xfId="7" applyNumberFormat="1" applyFont="1" applyAlignment="1">
      <alignment horizontal="right" vertical="center"/>
    </xf>
    <xf numFmtId="49" fontId="52" fillId="0" borderId="5" xfId="7" applyNumberFormat="1" applyFont="1" applyBorder="1" applyAlignment="1">
      <alignment horizontal="right" vertical="center"/>
    </xf>
    <xf numFmtId="0" fontId="52" fillId="0" borderId="0" xfId="7" applyFont="1" applyAlignment="1">
      <alignment horizontal="right" vertical="center"/>
    </xf>
    <xf numFmtId="9" fontId="52" fillId="0" borderId="0" xfId="12" applyFont="1" applyFill="1" applyBorder="1" applyAlignment="1">
      <alignment horizontal="distributed" vertical="center"/>
    </xf>
    <xf numFmtId="0" fontId="39" fillId="0" borderId="0" xfId="2" applyFont="1" applyAlignment="1">
      <alignment horizontal="distributed" vertical="center"/>
    </xf>
    <xf numFmtId="0" fontId="36" fillId="0" borderId="0" xfId="2" applyFont="1" applyAlignment="1">
      <alignment horizontal="distributed" vertical="center" wrapText="1"/>
    </xf>
    <xf numFmtId="0" fontId="36" fillId="0" borderId="0" xfId="2" applyFont="1" applyAlignment="1">
      <alignment horizontal="distributed" vertical="center"/>
    </xf>
    <xf numFmtId="0" fontId="36" fillId="0" borderId="0" xfId="2" applyFont="1" applyAlignment="1">
      <alignment horizontal="distributed" vertical="center" wrapText="1" shrinkToFit="1"/>
    </xf>
    <xf numFmtId="0" fontId="39" fillId="0" borderId="0" xfId="2" applyFont="1" applyAlignment="1">
      <alignment horizontal="distributed" vertical="center" wrapText="1"/>
    </xf>
    <xf numFmtId="0" fontId="39" fillId="0" borderId="0" xfId="2" applyFont="1" applyAlignment="1">
      <alignment vertical="center"/>
    </xf>
    <xf numFmtId="212" fontId="6" fillId="0" borderId="0" xfId="2" applyNumberFormat="1" applyFont="1" applyAlignment="1">
      <alignment horizontal="right" vertical="center"/>
    </xf>
    <xf numFmtId="212" fontId="6" fillId="0" borderId="0" xfId="2" quotePrefix="1" applyNumberFormat="1" applyFont="1" applyAlignment="1">
      <alignment horizontal="right" vertical="center"/>
    </xf>
    <xf numFmtId="0" fontId="39" fillId="0" borderId="1" xfId="2" applyFont="1" applyBorder="1" applyAlignment="1">
      <alignment horizontal="center" vertical="center"/>
    </xf>
    <xf numFmtId="0" fontId="39" fillId="0" borderId="2" xfId="2" applyFont="1" applyBorder="1" applyAlignment="1">
      <alignment horizontal="center" vertical="center"/>
    </xf>
    <xf numFmtId="0" fontId="39" fillId="0" borderId="3" xfId="2" applyFont="1" applyBorder="1" applyAlignment="1">
      <alignment horizontal="center" vertical="center"/>
    </xf>
    <xf numFmtId="0" fontId="39" fillId="0" borderId="4" xfId="2" applyFont="1" applyBorder="1" applyAlignment="1">
      <alignment horizontal="center" vertical="center"/>
    </xf>
    <xf numFmtId="0" fontId="39" fillId="0" borderId="5" xfId="2" applyFont="1" applyBorder="1" applyAlignment="1">
      <alignment horizontal="center" vertical="center"/>
    </xf>
    <xf numFmtId="0" fontId="39" fillId="0" borderId="6" xfId="2" applyFont="1" applyBorder="1" applyAlignment="1">
      <alignment horizontal="center" vertical="center"/>
    </xf>
    <xf numFmtId="202" fontId="6" fillId="0" borderId="0" xfId="2" quotePrefix="1" applyNumberFormat="1" applyFont="1" applyAlignment="1">
      <alignment horizontal="right" vertical="center"/>
    </xf>
    <xf numFmtId="202" fontId="6" fillId="0" borderId="0" xfId="2" applyNumberFormat="1" applyFont="1" applyAlignment="1">
      <alignment horizontal="right" vertical="center"/>
    </xf>
    <xf numFmtId="213" fontId="6" fillId="0" borderId="0" xfId="2" applyNumberFormat="1" applyFont="1" applyAlignment="1">
      <alignment horizontal="right" vertical="center"/>
    </xf>
    <xf numFmtId="191" fontId="6" fillId="0" borderId="0" xfId="2" quotePrefix="1" applyNumberFormat="1" applyFont="1" applyAlignment="1">
      <alignment horizontal="right" vertical="center"/>
    </xf>
    <xf numFmtId="3" fontId="6" fillId="0" borderId="0" xfId="2" applyNumberFormat="1" applyFont="1" applyAlignment="1">
      <alignment horizontal="right" vertical="center"/>
    </xf>
    <xf numFmtId="212" fontId="6" fillId="0" borderId="7" xfId="2" quotePrefix="1" applyNumberFormat="1" applyFont="1" applyBorder="1" applyAlignment="1">
      <alignment horizontal="right" vertical="center"/>
    </xf>
    <xf numFmtId="213" fontId="6" fillId="0" borderId="7" xfId="2" applyNumberFormat="1" applyFont="1" applyBorder="1" applyAlignment="1">
      <alignment horizontal="right" vertical="center"/>
    </xf>
    <xf numFmtId="0" fontId="45" fillId="0" borderId="15" xfId="2" applyFont="1" applyBorder="1" applyAlignment="1">
      <alignment horizontal="center" vertical="center"/>
    </xf>
    <xf numFmtId="213" fontId="6" fillId="0" borderId="0" xfId="2" quotePrefix="1" applyNumberFormat="1" applyFont="1" applyAlignment="1">
      <alignment horizontal="right" vertical="center"/>
    </xf>
    <xf numFmtId="191" fontId="6" fillId="0" borderId="0" xfId="2" applyNumberFormat="1" applyFont="1" applyAlignment="1">
      <alignment horizontal="right" vertical="center"/>
    </xf>
    <xf numFmtId="0" fontId="45" fillId="0" borderId="0" xfId="2" applyFont="1" applyAlignment="1">
      <alignment horizontal="distributed" vertical="center"/>
    </xf>
    <xf numFmtId="0" fontId="47" fillId="0" borderId="0" xfId="2" applyFont="1" applyAlignment="1">
      <alignment horizontal="right" vertical="center"/>
    </xf>
    <xf numFmtId="0" fontId="45" fillId="0" borderId="12" xfId="2" applyFont="1" applyBorder="1" applyAlignment="1">
      <alignment horizontal="center" vertical="center"/>
    </xf>
    <xf numFmtId="0" fontId="45" fillId="0" borderId="13" xfId="2" applyFont="1" applyBorder="1" applyAlignment="1">
      <alignment horizontal="center" vertical="center"/>
    </xf>
    <xf numFmtId="0" fontId="45" fillId="0" borderId="14" xfId="2" applyFont="1" applyBorder="1" applyAlignment="1">
      <alignment horizontal="center" vertical="center"/>
    </xf>
    <xf numFmtId="0" fontId="45" fillId="0" borderId="2" xfId="13" applyFont="1" applyBorder="1" applyAlignment="1">
      <alignment horizontal="center" vertical="center"/>
    </xf>
    <xf numFmtId="0" fontId="45" fillId="0" borderId="3" xfId="13" applyFont="1" applyBorder="1" applyAlignment="1">
      <alignment horizontal="center" vertical="center"/>
    </xf>
    <xf numFmtId="0" fontId="45" fillId="0" borderId="5" xfId="13" applyFont="1" applyBorder="1" applyAlignment="1">
      <alignment horizontal="center" vertical="center"/>
    </xf>
    <xf numFmtId="0" fontId="45" fillId="0" borderId="6" xfId="13" applyFont="1" applyBorder="1" applyAlignment="1">
      <alignment horizontal="center" vertical="center"/>
    </xf>
    <xf numFmtId="207" fontId="36" fillId="0" borderId="12" xfId="13" applyNumberFormat="1" applyFont="1" applyBorder="1" applyAlignment="1">
      <alignment horizontal="center" vertical="center" shrinkToFit="1"/>
    </xf>
    <xf numFmtId="207" fontId="36" fillId="0" borderId="14" xfId="13" applyNumberFormat="1" applyFont="1" applyBorder="1" applyAlignment="1">
      <alignment horizontal="center" vertical="center" shrinkToFit="1"/>
    </xf>
    <xf numFmtId="204" fontId="36" fillId="0" borderId="12" xfId="13" applyNumberFormat="1" applyFont="1" applyBorder="1" applyAlignment="1">
      <alignment horizontal="center" vertical="center" wrapText="1" shrinkToFit="1"/>
    </xf>
    <xf numFmtId="204" fontId="36" fillId="0" borderId="14" xfId="13" applyNumberFormat="1" applyFont="1" applyBorder="1" applyAlignment="1">
      <alignment horizontal="center" vertical="center" wrapText="1" shrinkToFit="1"/>
    </xf>
    <xf numFmtId="207" fontId="36" fillId="0" borderId="12" xfId="13" applyNumberFormat="1" applyFont="1" applyBorder="1" applyAlignment="1">
      <alignment horizontal="center" vertical="center" wrapText="1" shrinkToFit="1"/>
    </xf>
    <xf numFmtId="207" fontId="36" fillId="0" borderId="14" xfId="13" applyNumberFormat="1" applyFont="1" applyBorder="1" applyAlignment="1">
      <alignment horizontal="center" vertical="center" wrapText="1" shrinkToFit="1"/>
    </xf>
    <xf numFmtId="49" fontId="45" fillId="0" borderId="0" xfId="13" applyNumberFormat="1" applyFont="1" applyAlignment="1">
      <alignment horizontal="distributed" vertical="center"/>
    </xf>
    <xf numFmtId="212" fontId="39" fillId="0" borderId="12" xfId="13" applyNumberFormat="1" applyFont="1" applyBorder="1" applyAlignment="1">
      <alignment horizontal="center" vertical="center" shrinkToFit="1"/>
    </xf>
    <xf numFmtId="212" fontId="39" fillId="0" borderId="13" xfId="13" applyNumberFormat="1" applyFont="1" applyBorder="1" applyAlignment="1">
      <alignment horizontal="center" vertical="center" shrinkToFit="1"/>
    </xf>
    <xf numFmtId="212" fontId="39" fillId="0" borderId="14" xfId="13" applyNumberFormat="1" applyFont="1" applyBorder="1" applyAlignment="1">
      <alignment horizontal="center" vertical="center" shrinkToFit="1"/>
    </xf>
    <xf numFmtId="212" fontId="78" fillId="0" borderId="12" xfId="13" applyNumberFormat="1" applyFont="1" applyBorder="1" applyAlignment="1">
      <alignment horizontal="center" vertical="center" wrapText="1"/>
    </xf>
    <xf numFmtId="212" fontId="78" fillId="0" borderId="13" xfId="13" applyNumberFormat="1" applyFont="1" applyBorder="1" applyAlignment="1">
      <alignment horizontal="center" vertical="center" wrapText="1"/>
    </xf>
    <xf numFmtId="212" fontId="78" fillId="0" borderId="14" xfId="13" applyNumberFormat="1" applyFont="1" applyBorder="1" applyAlignment="1">
      <alignment horizontal="center" vertical="center" wrapText="1"/>
    </xf>
    <xf numFmtId="204" fontId="45" fillId="0" borderId="0" xfId="13" applyNumberFormat="1" applyFont="1" applyAlignment="1">
      <alignment horizontal="right" vertical="center"/>
    </xf>
    <xf numFmtId="207" fontId="45" fillId="0" borderId="0" xfId="13" applyNumberFormat="1" applyFont="1" applyAlignment="1">
      <alignment horizontal="right" vertical="center"/>
    </xf>
    <xf numFmtId="204" fontId="39" fillId="0" borderId="1" xfId="13" applyNumberFormat="1" applyFont="1" applyBorder="1" applyAlignment="1">
      <alignment horizontal="center" vertical="center" wrapText="1" shrinkToFit="1"/>
    </xf>
    <xf numFmtId="204" fontId="39" fillId="0" borderId="2" xfId="13" applyNumberFormat="1" applyFont="1" applyBorder="1" applyAlignment="1">
      <alignment horizontal="center" vertical="center" wrapText="1" shrinkToFit="1"/>
    </xf>
    <xf numFmtId="204" fontId="39" fillId="0" borderId="3" xfId="13" applyNumberFormat="1" applyFont="1" applyBorder="1" applyAlignment="1">
      <alignment horizontal="center" vertical="center" wrapText="1" shrinkToFit="1"/>
    </xf>
    <xf numFmtId="204" fontId="39" fillId="0" borderId="4" xfId="13" applyNumberFormat="1" applyFont="1" applyBorder="1" applyAlignment="1">
      <alignment horizontal="center" vertical="center" wrapText="1" shrinkToFit="1"/>
    </xf>
    <xf numFmtId="204" fontId="39" fillId="0" borderId="5" xfId="13" applyNumberFormat="1" applyFont="1" applyBorder="1" applyAlignment="1">
      <alignment horizontal="center" vertical="center" wrapText="1" shrinkToFit="1"/>
    </xf>
    <xf numFmtId="204" fontId="39" fillId="0" borderId="6" xfId="13" applyNumberFormat="1" applyFont="1" applyBorder="1" applyAlignment="1">
      <alignment horizontal="center" vertical="center" wrapText="1" shrinkToFit="1"/>
    </xf>
    <xf numFmtId="207" fontId="39" fillId="0" borderId="12" xfId="13" applyNumberFormat="1" applyFont="1" applyBorder="1" applyAlignment="1">
      <alignment horizontal="center" vertical="center" shrinkToFit="1"/>
    </xf>
    <xf numFmtId="207" fontId="39" fillId="0" borderId="13" xfId="13" applyNumberFormat="1" applyFont="1" applyBorder="1" applyAlignment="1">
      <alignment horizontal="center" vertical="center" shrinkToFit="1"/>
    </xf>
    <xf numFmtId="207" fontId="39" fillId="0" borderId="14" xfId="13" applyNumberFormat="1" applyFont="1" applyBorder="1" applyAlignment="1">
      <alignment horizontal="center" vertical="center" shrinkToFit="1"/>
    </xf>
    <xf numFmtId="191" fontId="39" fillId="0" borderId="12" xfId="13" applyNumberFormat="1" applyFont="1" applyBorder="1" applyAlignment="1">
      <alignment horizontal="center" vertical="center" shrinkToFit="1"/>
    </xf>
    <xf numFmtId="191" fontId="39" fillId="0" borderId="13" xfId="13" applyNumberFormat="1" applyFont="1" applyBorder="1" applyAlignment="1">
      <alignment horizontal="center" vertical="center" shrinkToFit="1"/>
    </xf>
    <xf numFmtId="191" fontId="39" fillId="0" borderId="14" xfId="13" applyNumberFormat="1" applyFont="1" applyBorder="1" applyAlignment="1">
      <alignment horizontal="center" vertical="center" shrinkToFit="1"/>
    </xf>
    <xf numFmtId="191" fontId="78" fillId="0" borderId="12" xfId="13" applyNumberFormat="1" applyFont="1" applyBorder="1" applyAlignment="1">
      <alignment horizontal="center" vertical="center" wrapText="1"/>
    </xf>
    <xf numFmtId="191" fontId="78" fillId="0" borderId="13" xfId="13" applyNumberFormat="1" applyFont="1" applyBorder="1" applyAlignment="1">
      <alignment horizontal="center" vertical="center" wrapText="1"/>
    </xf>
    <xf numFmtId="191" fontId="78" fillId="0" borderId="14" xfId="13" applyNumberFormat="1" applyFont="1" applyBorder="1" applyAlignment="1">
      <alignment horizontal="center" vertical="center" wrapText="1"/>
    </xf>
    <xf numFmtId="204" fontId="36" fillId="0" borderId="15" xfId="13" applyNumberFormat="1" applyFont="1" applyBorder="1" applyAlignment="1">
      <alignment horizontal="center" vertical="center" wrapText="1" shrinkToFit="1"/>
    </xf>
    <xf numFmtId="191" fontId="39" fillId="0" borderId="12" xfId="13" applyNumberFormat="1" applyFont="1" applyBorder="1" applyAlignment="1">
      <alignment horizontal="center" vertical="center" wrapText="1"/>
    </xf>
    <xf numFmtId="191" fontId="39" fillId="0" borderId="13" xfId="13" applyNumberFormat="1" applyFont="1" applyBorder="1" applyAlignment="1">
      <alignment horizontal="center" vertical="center" wrapText="1"/>
    </xf>
    <xf numFmtId="191" fontId="39" fillId="0" borderId="14" xfId="13" applyNumberFormat="1" applyFont="1" applyBorder="1" applyAlignment="1">
      <alignment horizontal="center" vertical="center" wrapText="1"/>
    </xf>
    <xf numFmtId="191" fontId="45" fillId="0" borderId="15" xfId="13" applyNumberFormat="1" applyFont="1" applyBorder="1" applyAlignment="1">
      <alignment horizontal="center" vertical="center" wrapText="1"/>
    </xf>
    <xf numFmtId="191" fontId="45" fillId="0" borderId="12" xfId="13" applyNumberFormat="1" applyFont="1" applyBorder="1" applyAlignment="1">
      <alignment horizontal="center" vertical="center" wrapText="1"/>
    </xf>
    <xf numFmtId="0" fontId="45" fillId="0" borderId="0" xfId="13" applyFont="1" applyAlignment="1">
      <alignment vertical="center"/>
    </xf>
    <xf numFmtId="207" fontId="36" fillId="0" borderId="15" xfId="13" applyNumberFormat="1" applyFont="1" applyBorder="1" applyAlignment="1">
      <alignment horizontal="center" vertical="center" wrapText="1" shrinkToFit="1"/>
    </xf>
    <xf numFmtId="191" fontId="45" fillId="0" borderId="0" xfId="13" applyNumberFormat="1" applyFont="1" applyAlignment="1">
      <alignment horizontal="right" vertical="center"/>
    </xf>
    <xf numFmtId="212" fontId="45" fillId="0" borderId="0" xfId="13" applyNumberFormat="1" applyFont="1" applyAlignment="1">
      <alignment horizontal="right" vertical="center"/>
    </xf>
    <xf numFmtId="204" fontId="36" fillId="0" borderId="0" xfId="13" applyNumberFormat="1" applyFont="1" applyAlignment="1">
      <alignment horizontal="right" vertical="center"/>
    </xf>
    <xf numFmtId="204" fontId="45" fillId="0" borderId="7" xfId="13" applyNumberFormat="1" applyFont="1" applyBorder="1" applyAlignment="1">
      <alignment horizontal="right" vertical="center"/>
    </xf>
    <xf numFmtId="209" fontId="38" fillId="0" borderId="0" xfId="13" applyNumberFormat="1" applyFont="1" applyAlignment="1">
      <alignment horizontal="right" vertical="center"/>
    </xf>
    <xf numFmtId="212" fontId="46" fillId="0" borderId="12" xfId="13" applyNumberFormat="1" applyFont="1" applyBorder="1" applyAlignment="1">
      <alignment horizontal="center" vertical="center" wrapText="1"/>
    </xf>
    <xf numFmtId="212" fontId="46" fillId="0" borderId="13" xfId="13" applyNumberFormat="1" applyFont="1" applyBorder="1" applyAlignment="1">
      <alignment horizontal="center" vertical="center" wrapText="1"/>
    </xf>
    <xf numFmtId="212" fontId="46" fillId="0" borderId="14" xfId="13" applyNumberFormat="1" applyFont="1" applyBorder="1" applyAlignment="1">
      <alignment horizontal="center" vertical="center" wrapText="1"/>
    </xf>
    <xf numFmtId="212" fontId="36" fillId="0" borderId="12" xfId="13" applyNumberFormat="1" applyFont="1" applyBorder="1" applyAlignment="1">
      <alignment horizontal="center" vertical="center" wrapText="1"/>
    </xf>
    <xf numFmtId="212" fontId="36" fillId="0" borderId="13" xfId="13" applyNumberFormat="1" applyFont="1" applyBorder="1" applyAlignment="1">
      <alignment horizontal="center" vertical="center" wrapText="1"/>
    </xf>
    <xf numFmtId="212" fontId="36" fillId="0" borderId="14" xfId="13" applyNumberFormat="1" applyFont="1" applyBorder="1" applyAlignment="1">
      <alignment horizontal="center" vertical="center" wrapText="1"/>
    </xf>
    <xf numFmtId="191" fontId="36" fillId="0" borderId="12" xfId="13" applyNumberFormat="1" applyFont="1" applyBorder="1" applyAlignment="1">
      <alignment horizontal="center" vertical="center" wrapText="1"/>
    </xf>
    <xf numFmtId="191" fontId="36" fillId="0" borderId="13" xfId="13" applyNumberFormat="1" applyFont="1" applyBorder="1" applyAlignment="1">
      <alignment horizontal="center" vertical="center" wrapText="1"/>
    </xf>
    <xf numFmtId="191" fontId="36" fillId="0" borderId="14" xfId="13" applyNumberFormat="1" applyFont="1" applyBorder="1" applyAlignment="1">
      <alignment horizontal="center" vertical="center" wrapText="1"/>
    </xf>
    <xf numFmtId="212" fontId="46" fillId="0" borderId="15" xfId="13" applyNumberFormat="1" applyFont="1" applyBorder="1" applyAlignment="1">
      <alignment horizontal="center" vertical="center" wrapText="1"/>
    </xf>
    <xf numFmtId="212" fontId="80" fillId="0" borderId="2" xfId="13" applyNumberFormat="1" applyFont="1" applyBorder="1" applyAlignment="1">
      <alignment horizontal="right" vertical="center"/>
    </xf>
    <xf numFmtId="191" fontId="36" fillId="0" borderId="0" xfId="13" applyNumberFormat="1" applyFont="1" applyAlignment="1">
      <alignment horizontal="right" vertical="center"/>
    </xf>
    <xf numFmtId="212" fontId="36" fillId="0" borderId="0" xfId="13" applyNumberFormat="1" applyFont="1" applyAlignment="1">
      <alignment horizontal="right" vertical="center"/>
    </xf>
    <xf numFmtId="191" fontId="80" fillId="0" borderId="2" xfId="13" applyNumberFormat="1" applyFont="1" applyBorder="1" applyAlignment="1">
      <alignment horizontal="right" vertical="center"/>
    </xf>
    <xf numFmtId="0" fontId="39" fillId="0" borderId="5" xfId="13" applyFont="1" applyBorder="1" applyAlignment="1">
      <alignment vertical="center"/>
    </xf>
    <xf numFmtId="204" fontId="80" fillId="0" borderId="2" xfId="13" applyNumberFormat="1" applyFont="1" applyBorder="1" applyAlignment="1">
      <alignment horizontal="right" vertical="center"/>
    </xf>
    <xf numFmtId="191" fontId="46" fillId="0" borderId="0" xfId="13" applyNumberFormat="1" applyFont="1" applyAlignment="1">
      <alignment horizontal="right" vertical="center"/>
    </xf>
    <xf numFmtId="207" fontId="36" fillId="0" borderId="0" xfId="13" applyNumberFormat="1" applyFont="1" applyAlignment="1">
      <alignment horizontal="right" vertical="center"/>
    </xf>
    <xf numFmtId="213" fontId="36" fillId="0" borderId="0" xfId="2" applyNumberFormat="1" applyFont="1" applyAlignment="1">
      <alignment horizontal="right" vertical="center"/>
    </xf>
    <xf numFmtId="213" fontId="36" fillId="0" borderId="0" xfId="2" applyNumberFormat="1" applyFont="1" applyBorder="1" applyAlignment="1">
      <alignment horizontal="right" vertical="center"/>
    </xf>
    <xf numFmtId="204" fontId="36" fillId="0" borderId="0" xfId="13" applyNumberFormat="1" applyFont="1" applyBorder="1" applyAlignment="1">
      <alignment horizontal="right" vertical="center"/>
    </xf>
    <xf numFmtId="0" fontId="81" fillId="0" borderId="5" xfId="13" applyFont="1" applyBorder="1" applyAlignment="1">
      <alignment vertical="center"/>
    </xf>
    <xf numFmtId="191" fontId="38" fillId="0" borderId="0" xfId="13" applyNumberFormat="1" applyFont="1" applyAlignment="1">
      <alignment horizontal="left" vertical="center"/>
    </xf>
    <xf numFmtId="204" fontId="36" fillId="0" borderId="7" xfId="13" applyNumberFormat="1" applyFont="1" applyBorder="1" applyAlignment="1">
      <alignment horizontal="right" vertical="center"/>
    </xf>
    <xf numFmtId="0" fontId="36" fillId="0" borderId="0" xfId="13" applyFont="1" applyAlignment="1">
      <alignment horizontal="right" vertical="center"/>
    </xf>
    <xf numFmtId="0" fontId="36" fillId="0" borderId="0" xfId="13" applyFont="1" applyAlignment="1">
      <alignment vertical="center"/>
    </xf>
    <xf numFmtId="212" fontId="46" fillId="0" borderId="2" xfId="13" applyNumberFormat="1" applyFont="1" applyBorder="1" applyAlignment="1">
      <alignment horizontal="right" vertical="center"/>
    </xf>
    <xf numFmtId="191" fontId="46" fillId="0" borderId="2" xfId="13" applyNumberFormat="1" applyFont="1" applyBorder="1" applyAlignment="1">
      <alignment horizontal="right" vertical="center"/>
    </xf>
    <xf numFmtId="204" fontId="46" fillId="0" borderId="2" xfId="13" applyNumberFormat="1" applyFont="1" applyBorder="1" applyAlignment="1">
      <alignment horizontal="right" vertical="center"/>
    </xf>
    <xf numFmtId="204" fontId="82" fillId="0" borderId="2" xfId="13" applyNumberFormat="1" applyFont="1" applyBorder="1" applyAlignment="1">
      <alignment horizontal="right" vertical="center"/>
    </xf>
    <xf numFmtId="204" fontId="83" fillId="0" borderId="0" xfId="13" applyNumberFormat="1" applyFont="1" applyAlignment="1">
      <alignment horizontal="right" vertical="center"/>
    </xf>
    <xf numFmtId="204" fontId="83" fillId="0" borderId="0" xfId="13" applyNumberFormat="1" applyFont="1" applyBorder="1" applyAlignment="1">
      <alignment horizontal="right" vertical="center"/>
    </xf>
    <xf numFmtId="191" fontId="82" fillId="0" borderId="2" xfId="13" applyNumberFormat="1" applyFont="1" applyBorder="1" applyAlignment="1">
      <alignment horizontal="right" vertical="center"/>
    </xf>
    <xf numFmtId="191" fontId="83" fillId="0" borderId="0" xfId="13" applyNumberFormat="1" applyFont="1" applyAlignment="1">
      <alignment horizontal="right" vertical="center"/>
    </xf>
    <xf numFmtId="49" fontId="36" fillId="0" borderId="0" xfId="13" applyNumberFormat="1" applyFont="1" applyAlignment="1">
      <alignment horizontal="distributed" vertical="center"/>
    </xf>
    <xf numFmtId="209" fontId="6" fillId="0" borderId="0" xfId="13" applyNumberFormat="1" applyFont="1" applyAlignment="1">
      <alignment horizontal="left" vertical="center"/>
    </xf>
    <xf numFmtId="0" fontId="36" fillId="0" borderId="7" xfId="13" applyFont="1" applyBorder="1" applyAlignment="1">
      <alignment horizontal="right" vertical="center"/>
    </xf>
    <xf numFmtId="212" fontId="46" fillId="0" borderId="1" xfId="13" applyNumberFormat="1" applyFont="1" applyBorder="1" applyAlignment="1">
      <alignment horizontal="center" vertical="center" wrapText="1"/>
    </xf>
    <xf numFmtId="212" fontId="46" fillId="0" borderId="2" xfId="13" applyNumberFormat="1" applyFont="1" applyBorder="1" applyAlignment="1">
      <alignment horizontal="center" vertical="center" wrapText="1"/>
    </xf>
    <xf numFmtId="212" fontId="46" fillId="0" borderId="5" xfId="13" applyNumberFormat="1" applyFont="1" applyBorder="1" applyAlignment="1">
      <alignment horizontal="right" vertical="center"/>
    </xf>
    <xf numFmtId="191" fontId="46" fillId="0" borderId="5" xfId="13" applyNumberFormat="1" applyFont="1" applyBorder="1" applyAlignment="1">
      <alignment horizontal="right" vertical="center"/>
    </xf>
    <xf numFmtId="204" fontId="46" fillId="0" borderId="5" xfId="13" applyNumberFormat="1" applyFont="1" applyBorder="1" applyAlignment="1">
      <alignment horizontal="right" vertical="center"/>
    </xf>
    <xf numFmtId="207" fontId="36" fillId="0" borderId="13" xfId="13" applyNumberFormat="1" applyFont="1" applyBorder="1" applyAlignment="1">
      <alignment horizontal="center" vertical="center" wrapText="1" shrinkToFit="1"/>
    </xf>
    <xf numFmtId="0" fontId="36" fillId="0" borderId="0" xfId="13" applyFont="1" applyBorder="1" applyAlignment="1">
      <alignment horizontal="right" vertical="center"/>
    </xf>
    <xf numFmtId="204" fontId="82" fillId="0" borderId="5" xfId="13" applyNumberFormat="1" applyFont="1" applyBorder="1" applyAlignment="1">
      <alignment horizontal="right" vertical="center"/>
    </xf>
    <xf numFmtId="191" fontId="82" fillId="0" borderId="5" xfId="13" applyNumberFormat="1" applyFont="1" applyBorder="1" applyAlignment="1">
      <alignment horizontal="right" vertical="center"/>
    </xf>
    <xf numFmtId="191" fontId="6" fillId="0" borderId="15" xfId="2" applyNumberFormat="1" applyFont="1" applyBorder="1" applyAlignment="1">
      <alignment horizontal="center" vertical="center"/>
    </xf>
    <xf numFmtId="207" fontId="6" fillId="0" borderId="15" xfId="2" applyNumberFormat="1" applyFont="1" applyBorder="1" applyAlignment="1">
      <alignment horizontal="center" vertical="center"/>
    </xf>
    <xf numFmtId="207" fontId="6" fillId="0" borderId="12" xfId="2" applyNumberFormat="1" applyFont="1" applyBorder="1" applyAlignment="1">
      <alignment horizontal="center" vertical="center"/>
    </xf>
    <xf numFmtId="182" fontId="6" fillId="0" borderId="0" xfId="15" applyNumberFormat="1" applyFont="1" applyAlignment="1">
      <alignment horizontal="right" vertical="center"/>
    </xf>
    <xf numFmtId="49" fontId="6" fillId="0" borderId="0" xfId="14" applyNumberFormat="1" applyFont="1" applyAlignment="1">
      <alignment horizontal="distributed" vertical="center" shrinkToFit="1"/>
    </xf>
    <xf numFmtId="49" fontId="6" fillId="0" borderId="8" xfId="14" applyNumberFormat="1" applyFont="1" applyBorder="1" applyAlignment="1">
      <alignment horizontal="distributed" vertical="center" shrinkToFit="1"/>
    </xf>
    <xf numFmtId="182" fontId="6" fillId="0" borderId="0" xfId="15" applyNumberFormat="1" applyFont="1" applyAlignment="1">
      <alignment vertical="center"/>
    </xf>
    <xf numFmtId="182" fontId="6" fillId="0" borderId="5" xfId="15" applyNumberFormat="1" applyFont="1" applyBorder="1" applyAlignment="1">
      <alignment horizontal="right" vertical="center"/>
    </xf>
    <xf numFmtId="49" fontId="6" fillId="0" borderId="5" xfId="14" applyNumberFormat="1" applyFont="1" applyBorder="1" applyAlignment="1">
      <alignment horizontal="distributed" vertical="center" shrinkToFit="1"/>
    </xf>
    <xf numFmtId="49" fontId="6" fillId="0" borderId="6" xfId="14" applyNumberFormat="1" applyFont="1" applyBorder="1" applyAlignment="1">
      <alignment horizontal="distributed" vertical="center" shrinkToFit="1"/>
    </xf>
    <xf numFmtId="182" fontId="6" fillId="0" borderId="5" xfId="15" applyNumberFormat="1" applyFont="1" applyBorder="1" applyAlignment="1">
      <alignment vertical="center"/>
    </xf>
    <xf numFmtId="182" fontId="6" fillId="0" borderId="7" xfId="15" applyNumberFormat="1" applyFont="1" applyBorder="1" applyAlignment="1">
      <alignment vertical="center"/>
    </xf>
    <xf numFmtId="182" fontId="9" fillId="0" borderId="0" xfId="15" applyNumberFormat="1" applyFont="1" applyAlignment="1">
      <alignment vertical="center"/>
    </xf>
    <xf numFmtId="49" fontId="9" fillId="0" borderId="0" xfId="14" applyNumberFormat="1" applyFont="1" applyAlignment="1">
      <alignment horizontal="distributed" vertical="center" shrinkToFit="1"/>
    </xf>
    <xf numFmtId="49" fontId="9" fillId="0" borderId="8" xfId="14" applyNumberFormat="1" applyFont="1" applyBorder="1" applyAlignment="1">
      <alignment horizontal="distributed" vertical="center" shrinkToFit="1"/>
    </xf>
    <xf numFmtId="182" fontId="9" fillId="0" borderId="7" xfId="15" applyNumberFormat="1" applyFont="1" applyBorder="1" applyAlignment="1">
      <alignment vertical="center"/>
    </xf>
    <xf numFmtId="49" fontId="38" fillId="0" borderId="0" xfId="14" applyNumberFormat="1" applyFont="1" applyAlignment="1">
      <alignment horizontal="center" vertical="center"/>
    </xf>
    <xf numFmtId="182" fontId="6" fillId="0" borderId="4" xfId="15" applyNumberFormat="1" applyFont="1" applyBorder="1" applyAlignment="1">
      <alignment horizontal="right" vertical="center"/>
    </xf>
    <xf numFmtId="49" fontId="6" fillId="0" borderId="0" xfId="14" applyNumberFormat="1" applyFont="1" applyAlignment="1">
      <alignment horizontal="right" vertical="center" shrinkToFit="1"/>
    </xf>
    <xf numFmtId="49" fontId="6" fillId="0" borderId="8" xfId="14" applyNumberFormat="1" applyFont="1" applyBorder="1" applyAlignment="1">
      <alignment horizontal="right" vertical="center" shrinkToFit="1"/>
    </xf>
    <xf numFmtId="0" fontId="6" fillId="0" borderId="7" xfId="2" applyFont="1" applyBorder="1" applyAlignment="1">
      <alignment horizontal="center" vertical="center" shrinkToFi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0" xfId="15" applyNumberFormat="1" applyFont="1" applyAlignment="1">
      <alignment horizontal="right" vertical="center"/>
    </xf>
    <xf numFmtId="0" fontId="6" fillId="0" borderId="4" xfId="15" applyNumberFormat="1" applyFont="1" applyBorder="1" applyAlignment="1">
      <alignment horizontal="right" vertical="center"/>
    </xf>
    <xf numFmtId="0" fontId="6" fillId="0" borderId="5" xfId="15" applyNumberFormat="1" applyFont="1" applyBorder="1" applyAlignment="1">
      <alignment horizontal="right" vertical="center"/>
    </xf>
    <xf numFmtId="0" fontId="6" fillId="0" borderId="7" xfId="15" applyNumberFormat="1" applyFont="1" applyBorder="1" applyAlignment="1">
      <alignment horizontal="right" vertical="center"/>
    </xf>
    <xf numFmtId="0" fontId="9" fillId="0" borderId="7" xfId="15" applyNumberFormat="1" applyFont="1" applyBorder="1" applyAlignment="1">
      <alignment horizontal="right" vertical="center"/>
    </xf>
    <xf numFmtId="0" fontId="9" fillId="0" borderId="0" xfId="15" applyNumberFormat="1" applyFont="1" applyAlignment="1">
      <alignment horizontal="right" vertical="center"/>
    </xf>
    <xf numFmtId="49" fontId="6" fillId="0" borderId="13" xfId="14" applyNumberFormat="1" applyFont="1" applyBorder="1" applyAlignment="1">
      <alignment horizontal="center" vertical="center" shrinkToFit="1"/>
    </xf>
    <xf numFmtId="0" fontId="6" fillId="0" borderId="13" xfId="2" applyFont="1" applyBorder="1" applyAlignment="1">
      <alignment vertical="center"/>
    </xf>
    <xf numFmtId="0" fontId="38" fillId="0" borderId="0" xfId="2" applyFont="1" applyAlignment="1">
      <alignment vertical="center" wrapText="1"/>
    </xf>
    <xf numFmtId="0" fontId="7" fillId="0" borderId="0" xfId="2" applyFont="1" applyAlignment="1">
      <alignment horizontal="center" vertical="center" wrapText="1"/>
    </xf>
    <xf numFmtId="0" fontId="7" fillId="0" borderId="0" xfId="2" applyFont="1" applyAlignment="1">
      <alignment horizontal="center" vertical="center"/>
    </xf>
    <xf numFmtId="49" fontId="6" fillId="0" borderId="5" xfId="14" applyNumberFormat="1" applyFont="1" applyBorder="1" applyAlignment="1">
      <alignment horizontal="center" vertical="center" shrinkToFit="1"/>
    </xf>
    <xf numFmtId="49" fontId="6" fillId="0" borderId="6" xfId="14" applyNumberFormat="1" applyFont="1" applyBorder="1" applyAlignment="1">
      <alignment horizontal="center" vertical="center" shrinkToFit="1"/>
    </xf>
    <xf numFmtId="49" fontId="6" fillId="0" borderId="0" xfId="14" applyNumberFormat="1" applyFont="1" applyAlignment="1">
      <alignment horizontal="center" vertical="center" shrinkToFit="1"/>
    </xf>
    <xf numFmtId="49" fontId="6" fillId="0" borderId="8" xfId="14" applyNumberFormat="1" applyFont="1" applyBorder="1" applyAlignment="1">
      <alignment horizontal="center" vertical="center" shrinkToFit="1"/>
    </xf>
    <xf numFmtId="0" fontId="6" fillId="0" borderId="1" xfId="16" applyFont="1" applyBorder="1" applyAlignment="1">
      <alignment horizontal="center" vertical="center" wrapText="1"/>
    </xf>
    <xf numFmtId="0" fontId="6" fillId="0" borderId="13" xfId="16" applyFont="1" applyBorder="1" applyAlignment="1">
      <alignment horizontal="center" vertical="center" wrapText="1"/>
    </xf>
    <xf numFmtId="0" fontId="6" fillId="0" borderId="14" xfId="16" applyFont="1" applyBorder="1" applyAlignment="1">
      <alignment horizontal="center" vertical="center" wrapText="1"/>
    </xf>
    <xf numFmtId="0" fontId="6" fillId="0" borderId="15" xfId="16" applyFont="1" applyBorder="1" applyAlignment="1">
      <alignment horizontal="center" vertical="center"/>
    </xf>
    <xf numFmtId="0" fontId="6" fillId="0" borderId="9" xfId="16" applyFont="1" applyBorder="1" applyAlignment="1">
      <alignment horizontal="center" vertical="center"/>
    </xf>
    <xf numFmtId="0" fontId="6" fillId="0" borderId="15" xfId="16" applyFont="1" applyBorder="1" applyAlignment="1">
      <alignment horizontal="center" vertical="center" wrapText="1"/>
    </xf>
    <xf numFmtId="0" fontId="6" fillId="0" borderId="9" xfId="16" applyFont="1" applyBorder="1" applyAlignment="1">
      <alignment horizontal="center" vertical="center" wrapText="1"/>
    </xf>
    <xf numFmtId="0" fontId="6" fillId="0" borderId="12" xfId="16" applyFont="1" applyBorder="1" applyAlignment="1">
      <alignment horizontal="center" vertical="center" wrapText="1"/>
    </xf>
    <xf numFmtId="0" fontId="6" fillId="0" borderId="12" xfId="16" applyFont="1" applyBorder="1" applyAlignment="1">
      <alignment horizontal="center" vertical="center"/>
    </xf>
    <xf numFmtId="0" fontId="6" fillId="0" borderId="1" xfId="16" applyFont="1" applyBorder="1" applyAlignment="1">
      <alignment horizontal="center" vertical="center"/>
    </xf>
    <xf numFmtId="0" fontId="39" fillId="0" borderId="15" xfId="16" applyFont="1" applyBorder="1" applyAlignment="1">
      <alignment horizontal="center" vertical="center" wrapText="1"/>
    </xf>
    <xf numFmtId="0" fontId="39" fillId="0" borderId="9" xfId="16" applyFont="1" applyBorder="1" applyAlignment="1">
      <alignment horizontal="center" vertical="center" wrapText="1"/>
    </xf>
    <xf numFmtId="0" fontId="36" fillId="0" borderId="15" xfId="16" applyFont="1" applyBorder="1" applyAlignment="1">
      <alignment horizontal="center" vertical="center" wrapText="1"/>
    </xf>
    <xf numFmtId="0" fontId="36" fillId="0" borderId="9" xfId="16" applyFont="1" applyBorder="1" applyAlignment="1">
      <alignment horizontal="center" vertical="center" wrapText="1"/>
    </xf>
    <xf numFmtId="0" fontId="14" fillId="0" borderId="9" xfId="16" applyFont="1" applyBorder="1" applyAlignment="1">
      <alignment horizontal="center" vertical="center" wrapText="1"/>
    </xf>
    <xf numFmtId="0" fontId="6" fillId="0" borderId="11" xfId="16" applyFont="1" applyBorder="1" applyAlignment="1">
      <alignment horizontal="center" vertical="center" wrapText="1"/>
    </xf>
    <xf numFmtId="49" fontId="9" fillId="0" borderId="0" xfId="14" applyNumberFormat="1" applyFont="1" applyAlignment="1">
      <alignment horizontal="center" vertical="center" shrinkToFit="1"/>
    </xf>
    <xf numFmtId="0" fontId="6" fillId="0" borderId="9" xfId="2" applyFont="1" applyBorder="1" applyAlignment="1">
      <alignment horizontal="center" vertical="center" shrinkToFit="1"/>
    </xf>
    <xf numFmtId="0" fontId="6" fillId="0" borderId="11" xfId="2" applyFont="1" applyBorder="1" applyAlignment="1">
      <alignment horizontal="center" vertical="center" shrinkToFit="1"/>
    </xf>
    <xf numFmtId="49" fontId="9" fillId="0" borderId="8" xfId="14" applyNumberFormat="1" applyFont="1" applyBorder="1" applyAlignment="1">
      <alignment horizontal="center" vertical="center" shrinkToFit="1"/>
    </xf>
    <xf numFmtId="49" fontId="7" fillId="0" borderId="0" xfId="14" applyNumberFormat="1" applyFont="1" applyAlignment="1">
      <alignment horizontal="center" vertical="center"/>
    </xf>
    <xf numFmtId="0" fontId="6" fillId="0" borderId="10" xfId="2" applyFont="1" applyBorder="1" applyAlignment="1">
      <alignment horizontal="center" vertical="center" shrinkToFit="1"/>
    </xf>
    <xf numFmtId="0" fontId="14" fillId="0" borderId="12" xfId="17" applyFont="1" applyBorder="1" applyAlignment="1">
      <alignment horizontal="center" vertical="center" wrapText="1"/>
    </xf>
    <xf numFmtId="0" fontId="14" fillId="0" borderId="12" xfId="17" applyFont="1" applyBorder="1" applyAlignment="1">
      <alignment horizontal="center" vertical="center"/>
    </xf>
    <xf numFmtId="0" fontId="14" fillId="0" borderId="10" xfId="17" applyFont="1" applyBorder="1" applyAlignment="1">
      <alignment horizontal="center" vertical="center" wrapText="1"/>
    </xf>
    <xf numFmtId="0" fontId="14" fillId="0" borderId="11" xfId="17" applyFont="1" applyBorder="1" applyAlignment="1">
      <alignment horizontal="center" vertical="center" wrapText="1"/>
    </xf>
    <xf numFmtId="0" fontId="14" fillId="0" borderId="1" xfId="17" applyFont="1" applyBorder="1" applyAlignment="1">
      <alignment horizontal="center" vertical="center"/>
    </xf>
    <xf numFmtId="0" fontId="14" fillId="0" borderId="2" xfId="17" applyFont="1" applyBorder="1" applyAlignment="1">
      <alignment horizontal="center" vertical="center"/>
    </xf>
    <xf numFmtId="0" fontId="14" fillId="0" borderId="13" xfId="17" applyFont="1" applyBorder="1" applyAlignment="1">
      <alignment horizontal="center" vertical="center"/>
    </xf>
    <xf numFmtId="0" fontId="14" fillId="0" borderId="7" xfId="17" applyFont="1" applyBorder="1" applyAlignment="1">
      <alignment horizontal="center" vertical="center" wrapText="1"/>
    </xf>
    <xf numFmtId="0" fontId="14" fillId="0" borderId="4" xfId="17" applyFont="1" applyBorder="1" applyAlignment="1">
      <alignment horizontal="center" vertical="center" wrapText="1"/>
    </xf>
    <xf numFmtId="0" fontId="14" fillId="0" borderId="9" xfId="17" applyFont="1" applyBorder="1" applyAlignment="1">
      <alignment horizontal="center" vertical="center"/>
    </xf>
    <xf numFmtId="0" fontId="14" fillId="0" borderId="10" xfId="17" applyFont="1" applyBorder="1" applyAlignment="1">
      <alignment horizontal="center" vertical="center"/>
    </xf>
    <xf numFmtId="0" fontId="14" fillId="0" borderId="11" xfId="17" applyFont="1" applyBorder="1" applyAlignment="1">
      <alignment horizontal="center" vertical="center"/>
    </xf>
    <xf numFmtId="0" fontId="14" fillId="0" borderId="15" xfId="17" applyFont="1" applyBorder="1" applyAlignment="1">
      <alignment horizontal="center" vertical="center"/>
    </xf>
    <xf numFmtId="0" fontId="14" fillId="0" borderId="15" xfId="17" applyFont="1" applyBorder="1" applyAlignment="1">
      <alignment horizontal="center" vertical="center" wrapText="1"/>
    </xf>
    <xf numFmtId="0" fontId="14" fillId="0" borderId="4" xfId="17" applyFont="1" applyBorder="1" applyAlignment="1">
      <alignment horizontal="center" vertical="center"/>
    </xf>
    <xf numFmtId="0" fontId="14" fillId="0" borderId="5" xfId="17" applyFont="1" applyBorder="1" applyAlignment="1">
      <alignment horizontal="center" vertical="center"/>
    </xf>
    <xf numFmtId="0" fontId="14" fillId="0" borderId="9" xfId="17" applyFont="1" applyBorder="1" applyAlignment="1">
      <alignment horizontal="center" vertical="center" wrapText="1"/>
    </xf>
    <xf numFmtId="0" fontId="6" fillId="0" borderId="7" xfId="15" applyNumberFormat="1" applyFont="1" applyBorder="1" applyAlignment="1">
      <alignment horizontal="center" vertical="center"/>
    </xf>
    <xf numFmtId="0" fontId="6" fillId="0" borderId="8" xfId="15" applyNumberFormat="1" applyFont="1" applyBorder="1" applyAlignment="1">
      <alignment horizontal="center" vertical="center"/>
    </xf>
    <xf numFmtId="0" fontId="6" fillId="0" borderId="0" xfId="15" applyNumberFormat="1" applyFont="1" applyAlignment="1">
      <alignment horizontal="center" vertical="center"/>
    </xf>
    <xf numFmtId="0" fontId="6" fillId="0" borderId="4" xfId="15" applyNumberFormat="1" applyFont="1" applyBorder="1" applyAlignment="1">
      <alignment horizontal="center" vertical="center"/>
    </xf>
    <xf numFmtId="0" fontId="6" fillId="0" borderId="6" xfId="15" applyNumberFormat="1" applyFont="1" applyBorder="1" applyAlignment="1">
      <alignment horizontal="center" vertical="center"/>
    </xf>
    <xf numFmtId="0" fontId="6" fillId="0" borderId="5" xfId="15" applyNumberFormat="1" applyFont="1" applyBorder="1" applyAlignment="1">
      <alignment horizontal="center" vertical="center"/>
    </xf>
    <xf numFmtId="0" fontId="9" fillId="0" borderId="7" xfId="15" applyNumberFormat="1" applyFont="1" applyBorder="1" applyAlignment="1">
      <alignment horizontal="center" vertical="center"/>
    </xf>
    <xf numFmtId="0" fontId="9" fillId="0" borderId="8" xfId="15" applyNumberFormat="1" applyFont="1" applyBorder="1" applyAlignment="1">
      <alignment horizontal="center" vertical="center"/>
    </xf>
    <xf numFmtId="0" fontId="9" fillId="0" borderId="0" xfId="15" applyNumberFormat="1" applyFont="1" applyAlignment="1">
      <alignment horizontal="center" vertical="center"/>
    </xf>
    <xf numFmtId="0" fontId="6" fillId="0" borderId="7" xfId="2" applyFont="1" applyBorder="1" applyAlignment="1">
      <alignment horizontal="left" vertical="center"/>
    </xf>
    <xf numFmtId="0" fontId="6" fillId="0" borderId="10" xfId="2" applyFont="1" applyBorder="1" applyAlignment="1">
      <alignment horizontal="center" vertical="center" wrapText="1"/>
    </xf>
    <xf numFmtId="49" fontId="71" fillId="0" borderId="0" xfId="14" applyNumberFormat="1" applyFont="1" applyAlignment="1">
      <alignment horizontal="center" vertical="center" wrapText="1"/>
    </xf>
    <xf numFmtId="0" fontId="71" fillId="0" borderId="0" xfId="2" applyFont="1" applyAlignment="1">
      <alignment horizontal="center" vertical="center"/>
    </xf>
    <xf numFmtId="38" fontId="14" fillId="0" borderId="4" xfId="15" applyNumberFormat="1" applyFont="1" applyBorder="1" applyAlignment="1">
      <alignment horizontal="right" vertical="center"/>
    </xf>
    <xf numFmtId="38" fontId="14" fillId="0" borderId="5" xfId="15" applyNumberFormat="1" applyFont="1" applyBorder="1" applyAlignment="1">
      <alignment horizontal="right" vertical="center"/>
    </xf>
    <xf numFmtId="38" fontId="14" fillId="0" borderId="6" xfId="15" applyNumberFormat="1" applyFont="1" applyBorder="1" applyAlignment="1">
      <alignment horizontal="right" vertical="center"/>
    </xf>
    <xf numFmtId="38" fontId="14" fillId="0" borderId="7" xfId="15" applyNumberFormat="1" applyFont="1" applyBorder="1" applyAlignment="1">
      <alignment horizontal="right" vertical="center"/>
    </xf>
    <xf numFmtId="38" fontId="14" fillId="0" borderId="0" xfId="15" applyNumberFormat="1" applyFont="1" applyAlignment="1">
      <alignment horizontal="right" vertical="center"/>
    </xf>
    <xf numFmtId="38" fontId="14" fillId="0" borderId="8" xfId="15" applyNumberFormat="1" applyFont="1" applyBorder="1" applyAlignment="1">
      <alignment horizontal="right" vertical="center"/>
    </xf>
    <xf numFmtId="38" fontId="14" fillId="0" borderId="0" xfId="15" applyNumberFormat="1" applyFont="1" applyBorder="1" applyAlignment="1">
      <alignment horizontal="right" vertical="center"/>
    </xf>
    <xf numFmtId="0" fontId="6" fillId="0" borderId="13" xfId="2" applyFont="1" applyBorder="1" applyAlignment="1">
      <alignment horizontal="center" vertical="center" shrinkToFit="1"/>
    </xf>
    <xf numFmtId="38" fontId="39" fillId="0" borderId="12" xfId="15" applyNumberFormat="1" applyFont="1" applyBorder="1" applyAlignment="1">
      <alignment horizontal="right" vertical="center"/>
    </xf>
    <xf numFmtId="38" fontId="39" fillId="0" borderId="13" xfId="15" applyNumberFormat="1" applyFont="1" applyBorder="1" applyAlignment="1">
      <alignment horizontal="right" vertical="center"/>
    </xf>
    <xf numFmtId="38" fontId="39" fillId="0" borderId="14" xfId="15" applyNumberFormat="1" applyFont="1" applyBorder="1" applyAlignment="1">
      <alignment horizontal="right" vertical="center"/>
    </xf>
    <xf numFmtId="38" fontId="14" fillId="0" borderId="12" xfId="15" applyNumberFormat="1" applyFont="1" applyBorder="1" applyAlignment="1">
      <alignment horizontal="right" vertical="center"/>
    </xf>
    <xf numFmtId="38" fontId="14" fillId="0" borderId="13" xfId="15" applyNumberFormat="1" applyFont="1" applyBorder="1" applyAlignment="1">
      <alignment horizontal="right" vertical="center"/>
    </xf>
    <xf numFmtId="38" fontId="14" fillId="0" borderId="14" xfId="15" applyNumberFormat="1" applyFont="1" applyBorder="1" applyAlignment="1">
      <alignment horizontal="right" vertical="center"/>
    </xf>
    <xf numFmtId="38" fontId="14" fillId="0" borderId="1" xfId="15" applyNumberFormat="1" applyFont="1" applyBorder="1" applyAlignment="1">
      <alignment horizontal="right" vertical="center"/>
    </xf>
    <xf numFmtId="38" fontId="14" fillId="0" borderId="2" xfId="15" applyNumberFormat="1" applyFont="1" applyBorder="1" applyAlignment="1">
      <alignment horizontal="right" vertical="center"/>
    </xf>
    <xf numFmtId="38" fontId="14" fillId="0" borderId="3" xfId="15" applyNumberFormat="1" applyFont="1" applyBorder="1" applyAlignment="1">
      <alignment horizontal="right" vertical="center"/>
    </xf>
    <xf numFmtId="0" fontId="85" fillId="0" borderId="0" xfId="2" applyFont="1" applyAlignment="1">
      <alignment horizontal="center" vertical="center"/>
    </xf>
    <xf numFmtId="49" fontId="14" fillId="0" borderId="2" xfId="14" applyNumberFormat="1" applyFont="1" applyBorder="1" applyAlignment="1">
      <alignment horizontal="center" vertical="center"/>
    </xf>
    <xf numFmtId="0" fontId="6" fillId="0" borderId="7" xfId="2" applyFont="1" applyBorder="1" applyAlignment="1">
      <alignment horizontal="center"/>
    </xf>
    <xf numFmtId="0" fontId="6" fillId="0" borderId="0" xfId="2" applyFont="1" applyBorder="1" applyAlignment="1">
      <alignment horizontal="center"/>
    </xf>
    <xf numFmtId="0" fontId="6" fillId="0" borderId="8" xfId="2" applyFont="1" applyBorder="1" applyAlignment="1">
      <alignment horizontal="center"/>
    </xf>
    <xf numFmtId="0" fontId="6" fillId="0" borderId="7" xfId="2" applyFont="1" applyBorder="1" applyAlignment="1">
      <alignment horizontal="center" vertical="top"/>
    </xf>
    <xf numFmtId="0" fontId="6" fillId="0" borderId="0" xfId="2" applyFont="1" applyBorder="1" applyAlignment="1">
      <alignment horizontal="center" vertical="top"/>
    </xf>
    <xf numFmtId="0" fontId="6" fillId="0" borderId="8" xfId="2" applyFont="1" applyBorder="1" applyAlignment="1">
      <alignment horizontal="center" vertical="top"/>
    </xf>
    <xf numFmtId="38" fontId="14" fillId="0" borderId="11" xfId="15" applyNumberFormat="1" applyFont="1" applyBorder="1" applyAlignment="1">
      <alignment horizontal="right" vertical="center"/>
    </xf>
    <xf numFmtId="0" fontId="6" fillId="0" borderId="11" xfId="2" applyFont="1" applyBorder="1" applyAlignment="1">
      <alignment vertical="center"/>
    </xf>
    <xf numFmtId="38" fontId="14" fillId="0" borderId="10" xfId="15" applyNumberFormat="1" applyFont="1" applyBorder="1" applyAlignment="1">
      <alignment horizontal="right" vertical="center"/>
    </xf>
    <xf numFmtId="0" fontId="6" fillId="0" borderId="10" xfId="2" applyFont="1" applyBorder="1" applyAlignment="1">
      <alignment vertical="center"/>
    </xf>
    <xf numFmtId="38" fontId="14" fillId="0" borderId="9" xfId="15" applyNumberFormat="1" applyFont="1" applyBorder="1" applyAlignment="1">
      <alignment horizontal="right" vertical="center"/>
    </xf>
    <xf numFmtId="0" fontId="6" fillId="0" borderId="9" xfId="2" applyFont="1" applyBorder="1" applyAlignment="1">
      <alignment vertical="center"/>
    </xf>
    <xf numFmtId="0" fontId="6" fillId="0" borderId="14" xfId="2" applyFont="1" applyBorder="1" applyAlignment="1">
      <alignment vertical="center"/>
    </xf>
    <xf numFmtId="38" fontId="14" fillId="0" borderId="7" xfId="5" quotePrefix="1" applyFont="1" applyFill="1" applyBorder="1" applyAlignment="1">
      <alignment horizontal="right" vertical="center"/>
    </xf>
    <xf numFmtId="38" fontId="14" fillId="0" borderId="0" xfId="5" quotePrefix="1" applyFont="1" applyFill="1" applyBorder="1" applyAlignment="1">
      <alignment horizontal="right" vertical="center"/>
    </xf>
    <xf numFmtId="216" fontId="14" fillId="0" borderId="0" xfId="5" quotePrefix="1" applyNumberFormat="1" applyFont="1" applyFill="1" applyBorder="1" applyAlignment="1">
      <alignment horizontal="right" vertical="center"/>
    </xf>
    <xf numFmtId="216" fontId="14" fillId="0" borderId="0" xfId="5" applyNumberFormat="1" applyFont="1" applyFill="1" applyBorder="1" applyAlignment="1">
      <alignment horizontal="right" vertical="center"/>
    </xf>
    <xf numFmtId="216" fontId="14" fillId="0" borderId="5" xfId="5" applyNumberFormat="1" applyFont="1" applyFill="1" applyBorder="1" applyAlignment="1">
      <alignment horizontal="right" vertical="center"/>
    </xf>
    <xf numFmtId="38" fontId="14" fillId="0" borderId="5" xfId="5" applyFont="1" applyFill="1" applyBorder="1" applyAlignment="1">
      <alignment horizontal="right" vertical="center"/>
    </xf>
    <xf numFmtId="38" fontId="14" fillId="0" borderId="4" xfId="5" applyFont="1" applyFill="1" applyBorder="1" applyAlignment="1">
      <alignment horizontal="right" vertical="center"/>
    </xf>
    <xf numFmtId="216" fontId="14" fillId="0" borderId="5" xfId="5" quotePrefix="1" applyNumberFormat="1" applyFont="1" applyFill="1" applyBorder="1" applyAlignment="1">
      <alignment horizontal="right" vertical="center"/>
    </xf>
    <xf numFmtId="49" fontId="14" fillId="0" borderId="12" xfId="5" applyNumberFormat="1" applyFont="1" applyFill="1" applyBorder="1" applyAlignment="1">
      <alignment horizontal="center" vertical="center"/>
    </xf>
    <xf numFmtId="49" fontId="14" fillId="0" borderId="13" xfId="5" applyNumberFormat="1" applyFont="1" applyFill="1" applyBorder="1" applyAlignment="1">
      <alignment horizontal="center" vertical="center"/>
    </xf>
    <xf numFmtId="38" fontId="14" fillId="0" borderId="13" xfId="5" applyFont="1" applyFill="1" applyBorder="1" applyAlignment="1">
      <alignment horizontal="center" vertical="center"/>
    </xf>
    <xf numFmtId="38" fontId="14" fillId="0" borderId="14" xfId="5" applyFont="1" applyFill="1" applyBorder="1" applyAlignment="1">
      <alignment horizontal="center" vertical="center"/>
    </xf>
    <xf numFmtId="38" fontId="14" fillId="0" borderId="0" xfId="5" applyFont="1" applyFill="1" applyAlignment="1">
      <alignment horizontal="center" vertical="center"/>
    </xf>
    <xf numFmtId="0" fontId="6" fillId="0" borderId="0" xfId="2" quotePrefix="1" applyFont="1" applyAlignment="1">
      <alignment horizontal="center" vertical="center"/>
    </xf>
    <xf numFmtId="216" fontId="14" fillId="0" borderId="7" xfId="5" quotePrefix="1" applyNumberFormat="1" applyFont="1" applyFill="1" applyBorder="1" applyAlignment="1">
      <alignment horizontal="right" vertical="center"/>
    </xf>
    <xf numFmtId="216" fontId="14" fillId="0" borderId="0" xfId="5" applyNumberFormat="1" applyFont="1" applyFill="1" applyAlignment="1">
      <alignment horizontal="right" vertical="center"/>
    </xf>
    <xf numFmtId="216" fontId="14" fillId="0" borderId="0" xfId="5" applyNumberFormat="1" applyFont="1" applyFill="1" applyAlignment="1">
      <alignment horizontal="center" vertical="center"/>
    </xf>
    <xf numFmtId="0" fontId="6" fillId="3" borderId="15" xfId="2" applyFont="1" applyFill="1" applyBorder="1" applyAlignment="1">
      <alignment horizontal="center" vertical="center"/>
    </xf>
    <xf numFmtId="0" fontId="6" fillId="3" borderId="12" xfId="2" applyFont="1" applyFill="1" applyBorder="1" applyAlignment="1">
      <alignment horizontal="center" vertical="center"/>
    </xf>
    <xf numFmtId="0" fontId="6" fillId="0" borderId="0" xfId="2" quotePrefix="1" applyFont="1" applyAlignment="1">
      <alignment vertical="center"/>
    </xf>
    <xf numFmtId="0" fontId="6" fillId="0" borderId="7" xfId="2" quotePrefix="1" applyFont="1" applyBorder="1" applyAlignment="1">
      <alignment vertical="center"/>
    </xf>
    <xf numFmtId="0" fontId="9" fillId="0" borderId="7" xfId="2" applyFont="1" applyBorder="1" applyAlignment="1">
      <alignment vertical="center"/>
    </xf>
    <xf numFmtId="0" fontId="9" fillId="0" borderId="0" xfId="2" quotePrefix="1" applyFont="1" applyAlignment="1">
      <alignment vertical="center"/>
    </xf>
    <xf numFmtId="0" fontId="6" fillId="0" borderId="7" xfId="2" quotePrefix="1" applyFont="1" applyBorder="1" applyAlignment="1">
      <alignment horizontal="right" vertical="center"/>
    </xf>
    <xf numFmtId="0" fontId="6" fillId="0" borderId="0" xfId="2" quotePrefix="1" applyFont="1" applyAlignment="1">
      <alignment horizontal="right" vertical="center"/>
    </xf>
    <xf numFmtId="0" fontId="6" fillId="0" borderId="1" xfId="2" applyFont="1" applyBorder="1" applyAlignment="1">
      <alignment horizontal="distributed" vertical="center" wrapText="1" shrinkToFit="1"/>
    </xf>
    <xf numFmtId="0" fontId="6" fillId="0" borderId="2" xfId="2" applyFont="1" applyBorder="1" applyAlignment="1">
      <alignment horizontal="distributed" vertical="center" wrapText="1" shrinkToFit="1"/>
    </xf>
    <xf numFmtId="0" fontId="6" fillId="0" borderId="3" xfId="2" applyFont="1" applyBorder="1" applyAlignment="1">
      <alignment horizontal="distributed" vertical="center" wrapText="1" shrinkToFit="1"/>
    </xf>
    <xf numFmtId="0" fontId="6" fillId="0" borderId="4" xfId="2" applyFont="1" applyBorder="1" applyAlignment="1">
      <alignment horizontal="distributed" vertical="center" wrapText="1" shrinkToFit="1"/>
    </xf>
    <xf numFmtId="0" fontId="6" fillId="0" borderId="5" xfId="2" applyFont="1" applyBorder="1" applyAlignment="1">
      <alignment horizontal="distributed" vertical="center" wrapText="1" shrinkToFit="1"/>
    </xf>
    <xf numFmtId="0" fontId="6" fillId="0" borderId="6" xfId="2" applyFont="1" applyBorder="1" applyAlignment="1">
      <alignment horizontal="distributed" vertical="center" wrapText="1" shrinkToFit="1"/>
    </xf>
    <xf numFmtId="3" fontId="14" fillId="0" borderId="0" xfId="5" applyNumberFormat="1" applyFont="1" applyFill="1" applyAlignment="1">
      <alignment vertical="center"/>
    </xf>
    <xf numFmtId="3" fontId="14" fillId="0" borderId="0" xfId="5" applyNumberFormat="1" applyFont="1" applyFill="1" applyAlignment="1">
      <alignment horizontal="right" vertical="center"/>
    </xf>
    <xf numFmtId="0" fontId="6" fillId="0" borderId="9" xfId="2" applyFont="1" applyBorder="1" applyAlignment="1">
      <alignment horizontal="distributed" vertical="center"/>
    </xf>
    <xf numFmtId="0" fontId="6" fillId="0" borderId="11" xfId="2" applyFont="1" applyBorder="1" applyAlignment="1">
      <alignment horizontal="distributed" vertical="center"/>
    </xf>
    <xf numFmtId="0" fontId="6" fillId="0" borderId="1" xfId="2" applyFont="1" applyBorder="1" applyAlignment="1">
      <alignment horizontal="distributed" vertical="center"/>
    </xf>
    <xf numFmtId="0" fontId="6" fillId="0" borderId="11" xfId="2" applyFont="1" applyBorder="1" applyAlignment="1">
      <alignment horizontal="distributed" vertical="center" shrinkToFit="1"/>
    </xf>
    <xf numFmtId="38" fontId="6" fillId="0" borderId="0" xfId="5" applyFont="1" applyFill="1" applyAlignment="1">
      <alignment horizontal="right" vertical="center"/>
    </xf>
    <xf numFmtId="0" fontId="6" fillId="0" borderId="2" xfId="2" applyFont="1" applyBorder="1" applyAlignment="1">
      <alignment horizontal="distributed" vertical="center" wrapText="1"/>
    </xf>
    <xf numFmtId="0" fontId="6" fillId="0" borderId="3" xfId="2" applyFont="1" applyBorder="1" applyAlignment="1">
      <alignment horizontal="distributed" vertical="center" wrapText="1"/>
    </xf>
    <xf numFmtId="0" fontId="6" fillId="0" borderId="5" xfId="2" applyFont="1" applyBorder="1" applyAlignment="1">
      <alignment horizontal="distributed" vertical="center" wrapText="1"/>
    </xf>
    <xf numFmtId="0" fontId="6" fillId="0" borderId="6" xfId="2" applyFont="1" applyBorder="1" applyAlignment="1">
      <alignment horizontal="distributed" vertical="center" wrapText="1"/>
    </xf>
    <xf numFmtId="217" fontId="6" fillId="0" borderId="0" xfId="2" applyNumberFormat="1" applyFont="1" applyAlignment="1">
      <alignment horizontal="center" vertical="center"/>
    </xf>
    <xf numFmtId="217" fontId="6" fillId="0" borderId="8" xfId="2" applyNumberFormat="1" applyFont="1" applyBorder="1" applyAlignment="1">
      <alignment horizontal="center" vertical="center"/>
    </xf>
    <xf numFmtId="38" fontId="14" fillId="0" borderId="7" xfId="5" quotePrefix="1" applyFont="1" applyBorder="1" applyAlignment="1">
      <alignment horizontal="right" vertical="center"/>
    </xf>
    <xf numFmtId="38" fontId="14" fillId="0" borderId="0" xfId="5" quotePrefix="1" applyFont="1" applyAlignment="1">
      <alignment horizontal="right" vertical="center"/>
    </xf>
    <xf numFmtId="38" fontId="14" fillId="0" borderId="0" xfId="5" quotePrefix="1" applyFont="1" applyFill="1" applyAlignment="1">
      <alignment horizontal="right" vertical="center"/>
    </xf>
    <xf numFmtId="38" fontId="14" fillId="0" borderId="0" xfId="5" quotePrefix="1" applyFont="1" applyBorder="1" applyAlignment="1">
      <alignment horizontal="right" vertical="center"/>
    </xf>
    <xf numFmtId="0" fontId="9" fillId="0" borderId="0" xfId="19" applyFont="1" applyAlignment="1">
      <alignment horizontal="distributed" vertical="center"/>
    </xf>
    <xf numFmtId="0" fontId="9" fillId="0" borderId="8" xfId="19" applyFont="1" applyBorder="1" applyAlignment="1">
      <alignment horizontal="distributed" vertical="center"/>
    </xf>
    <xf numFmtId="38" fontId="14" fillId="0" borderId="8" xfId="5" applyFont="1" applyBorder="1" applyAlignment="1">
      <alignment horizontal="right" vertical="center"/>
    </xf>
    <xf numFmtId="0" fontId="14" fillId="0" borderId="0" xfId="19" applyFont="1" applyAlignment="1">
      <alignment horizontal="right" vertical="center"/>
    </xf>
    <xf numFmtId="0" fontId="14" fillId="0" borderId="0" xfId="19" applyFont="1" applyAlignment="1">
      <alignment horizontal="distributed" vertical="center"/>
    </xf>
    <xf numFmtId="0" fontId="14" fillId="0" borderId="8" xfId="19" applyFont="1" applyBorder="1" applyAlignment="1">
      <alignment horizontal="distributed" vertical="center"/>
    </xf>
    <xf numFmtId="0" fontId="36" fillId="0" borderId="0" xfId="19" applyFont="1" applyAlignment="1">
      <alignment horizontal="distributed" vertical="center"/>
    </xf>
    <xf numFmtId="0" fontId="36" fillId="0" borderId="8" xfId="19" applyFont="1" applyBorder="1" applyAlignment="1">
      <alignment horizontal="distributed" vertical="center"/>
    </xf>
    <xf numFmtId="0" fontId="14" fillId="0" borderId="7" xfId="19" applyFont="1" applyBorder="1" applyAlignment="1">
      <alignment horizontal="right" vertical="center"/>
    </xf>
    <xf numFmtId="0" fontId="14" fillId="0" borderId="0" xfId="19" applyFont="1" applyAlignment="1">
      <alignment horizontal="distributed" vertical="center" shrinkToFit="1"/>
    </xf>
    <xf numFmtId="0" fontId="14" fillId="0" borderId="8" xfId="19" applyFont="1" applyBorder="1" applyAlignment="1">
      <alignment horizontal="distributed" vertical="center" shrinkToFit="1"/>
    </xf>
    <xf numFmtId="0" fontId="6" fillId="0" borderId="0" xfId="2" applyFont="1" applyAlignment="1">
      <alignment vertical="center" wrapText="1"/>
    </xf>
    <xf numFmtId="38" fontId="14" fillId="0" borderId="4" xfId="5" applyFont="1" applyBorder="1" applyAlignment="1">
      <alignment horizontal="center" vertical="center"/>
    </xf>
    <xf numFmtId="38" fontId="14" fillId="0" borderId="5" xfId="5" applyFont="1" applyBorder="1" applyAlignment="1">
      <alignment horizontal="center" vertical="center"/>
    </xf>
    <xf numFmtId="0" fontId="45" fillId="0" borderId="0" xfId="19" applyFont="1" applyAlignment="1">
      <alignment horizontal="distributed" vertical="center" shrinkToFit="1"/>
    </xf>
    <xf numFmtId="183" fontId="6" fillId="0" borderId="7" xfId="19" applyNumberFormat="1" applyFont="1" applyBorder="1" applyAlignment="1">
      <alignment horizontal="right" vertical="center"/>
    </xf>
    <xf numFmtId="183" fontId="6" fillId="0" borderId="0" xfId="19" applyNumberFormat="1" applyFont="1" applyAlignment="1">
      <alignment horizontal="right" vertical="center"/>
    </xf>
    <xf numFmtId="183" fontId="6" fillId="0" borderId="0" xfId="5" applyNumberFormat="1" applyFont="1" applyFill="1" applyAlignment="1">
      <alignment horizontal="right" vertical="center"/>
    </xf>
    <xf numFmtId="0" fontId="38" fillId="0" borderId="0" xfId="19" applyFont="1" applyAlignment="1">
      <alignment horizontal="center" vertical="center"/>
    </xf>
    <xf numFmtId="0" fontId="7" fillId="0" borderId="14" xfId="19" applyFont="1" applyBorder="1" applyAlignment="1">
      <alignment horizontal="center" vertical="center"/>
    </xf>
    <xf numFmtId="0" fontId="7" fillId="0" borderId="15" xfId="19" applyFont="1" applyBorder="1" applyAlignment="1">
      <alignment horizontal="center" vertical="center"/>
    </xf>
    <xf numFmtId="0" fontId="7" fillId="0" borderId="12" xfId="19" applyFont="1" applyBorder="1" applyAlignment="1">
      <alignment horizontal="center" vertical="center"/>
    </xf>
    <xf numFmtId="0" fontId="7" fillId="0" borderId="13" xfId="19" applyFont="1" applyBorder="1" applyAlignment="1">
      <alignment horizontal="center" vertical="center"/>
    </xf>
    <xf numFmtId="0" fontId="36" fillId="0" borderId="1" xfId="19" applyFont="1" applyBorder="1" applyAlignment="1">
      <alignment horizontal="right" vertical="center"/>
    </xf>
    <xf numFmtId="0" fontId="36" fillId="0" borderId="2" xfId="19" applyFont="1" applyBorder="1" applyAlignment="1">
      <alignment horizontal="right" vertical="center"/>
    </xf>
    <xf numFmtId="0" fontId="45" fillId="0" borderId="0" xfId="19" applyFont="1" applyAlignment="1">
      <alignment horizontal="distributed" vertical="center" wrapText="1" shrinkToFit="1"/>
    </xf>
    <xf numFmtId="183" fontId="6" fillId="0" borderId="7" xfId="5" applyNumberFormat="1" applyFont="1" applyFill="1" applyBorder="1" applyAlignment="1">
      <alignment horizontal="right" vertical="center"/>
    </xf>
    <xf numFmtId="183" fontId="6" fillId="0" borderId="0" xfId="5" applyNumberFormat="1" applyFont="1" applyFill="1" applyBorder="1" applyAlignment="1">
      <alignment horizontal="right" vertical="center"/>
    </xf>
    <xf numFmtId="181" fontId="6" fillId="0" borderId="7" xfId="19" applyNumberFormat="1" applyFont="1" applyBorder="1" applyAlignment="1">
      <alignment horizontal="right" vertical="center" shrinkToFit="1"/>
    </xf>
    <xf numFmtId="181" fontId="6" fillId="0" borderId="0" xfId="19" applyNumberFormat="1" applyFont="1" applyAlignment="1">
      <alignment horizontal="right" vertical="center" shrinkToFit="1"/>
    </xf>
    <xf numFmtId="0" fontId="6" fillId="0" borderId="0" xfId="19" applyFont="1" applyAlignment="1">
      <alignment horizontal="distributed" vertical="center" shrinkToFit="1"/>
    </xf>
    <xf numFmtId="0" fontId="39" fillId="0" borderId="0" xfId="19" applyFont="1" applyAlignment="1">
      <alignment horizontal="distributed" vertical="center" shrinkToFit="1"/>
    </xf>
    <xf numFmtId="0" fontId="39" fillId="0" borderId="0" xfId="19" applyFont="1" applyAlignment="1">
      <alignment horizontal="distributed" vertical="center" wrapText="1" shrinkToFit="1"/>
    </xf>
    <xf numFmtId="0" fontId="36" fillId="0" borderId="0" xfId="19" applyFont="1" applyAlignment="1">
      <alignment horizontal="distributed" vertical="center" wrapText="1" shrinkToFit="1"/>
    </xf>
    <xf numFmtId="0" fontId="36" fillId="0" borderId="0" xfId="19" applyFont="1" applyAlignment="1">
      <alignment horizontal="distributed" vertical="center" shrinkToFit="1"/>
    </xf>
    <xf numFmtId="0" fontId="6" fillId="0" borderId="0" xfId="19" applyFont="1" applyAlignment="1">
      <alignment horizontal="distributed" vertical="center" wrapText="1"/>
    </xf>
    <xf numFmtId="181" fontId="6" fillId="0" borderId="7" xfId="19" applyNumberFormat="1" applyFont="1" applyBorder="1" applyAlignment="1">
      <alignment vertical="center"/>
    </xf>
    <xf numFmtId="181" fontId="6" fillId="0" borderId="0" xfId="19" applyNumberFormat="1" applyFont="1" applyAlignment="1">
      <alignment vertical="center"/>
    </xf>
    <xf numFmtId="181" fontId="6" fillId="0" borderId="7" xfId="5" applyNumberFormat="1" applyFont="1" applyFill="1" applyBorder="1" applyAlignment="1">
      <alignment vertical="center"/>
    </xf>
    <xf numFmtId="181" fontId="6" fillId="0" borderId="0" xfId="5" applyNumberFormat="1" applyFont="1" applyFill="1" applyBorder="1" applyAlignment="1">
      <alignment vertical="center"/>
    </xf>
    <xf numFmtId="181" fontId="6" fillId="0" borderId="0" xfId="19" applyNumberFormat="1" applyFont="1" applyAlignment="1">
      <alignment vertical="center" shrinkToFit="1"/>
    </xf>
    <xf numFmtId="0" fontId="36" fillId="0" borderId="0" xfId="19" applyFont="1" applyAlignment="1">
      <alignment horizontal="right" vertical="center"/>
    </xf>
    <xf numFmtId="0" fontId="45" fillId="0" borderId="0" xfId="19" applyFont="1" applyAlignment="1">
      <alignment vertical="center"/>
    </xf>
    <xf numFmtId="0" fontId="45" fillId="0" borderId="0" xfId="19" applyFont="1" applyAlignment="1">
      <alignment horizontal="right" vertical="center"/>
    </xf>
    <xf numFmtId="0" fontId="39" fillId="0" borderId="5" xfId="19" applyFont="1" applyBorder="1" applyAlignment="1">
      <alignment horizontal="left" vertical="center"/>
    </xf>
    <xf numFmtId="181" fontId="6" fillId="0" borderId="7" xfId="20" applyNumberFormat="1" applyFont="1" applyFill="1" applyBorder="1" applyAlignment="1">
      <alignment vertical="center"/>
    </xf>
    <xf numFmtId="181" fontId="6" fillId="0" borderId="0" xfId="20" applyNumberFormat="1" applyFont="1" applyFill="1" applyBorder="1" applyAlignment="1">
      <alignment vertical="center"/>
    </xf>
    <xf numFmtId="181" fontId="6" fillId="0" borderId="0" xfId="20" applyNumberFormat="1" applyFont="1" applyFill="1" applyAlignment="1">
      <alignment vertical="center"/>
    </xf>
    <xf numFmtId="183" fontId="6" fillId="0" borderId="0" xfId="20" applyNumberFormat="1" applyFont="1" applyFill="1" applyAlignment="1">
      <alignment vertical="center"/>
    </xf>
    <xf numFmtId="0" fontId="6" fillId="0" borderId="0" xfId="21" applyFont="1" applyAlignment="1">
      <alignment horizontal="right" vertical="center" shrinkToFit="1"/>
    </xf>
    <xf numFmtId="181" fontId="6" fillId="0" borderId="0" xfId="20" applyNumberFormat="1" applyFont="1" applyFill="1" applyBorder="1" applyAlignment="1">
      <alignment vertical="center" shrinkToFit="1"/>
    </xf>
    <xf numFmtId="183" fontId="6" fillId="0" borderId="0" xfId="20" applyNumberFormat="1" applyFont="1" applyFill="1" applyAlignment="1">
      <alignment horizontal="right" vertical="center"/>
    </xf>
    <xf numFmtId="181" fontId="6" fillId="0" borderId="0" xfId="19" applyNumberFormat="1" applyFont="1" applyAlignment="1">
      <alignment horizontal="right" vertical="center"/>
    </xf>
    <xf numFmtId="0" fontId="6" fillId="0" borderId="0" xfId="19" applyFont="1" applyAlignment="1">
      <alignment horizontal="distributed" vertical="center"/>
    </xf>
    <xf numFmtId="0" fontId="6" fillId="0" borderId="7" xfId="19" applyFont="1" applyBorder="1" applyAlignment="1">
      <alignment horizontal="right" vertical="center"/>
    </xf>
    <xf numFmtId="0" fontId="45" fillId="0" borderId="0" xfId="19" applyFont="1" applyAlignment="1">
      <alignment horizontal="distributed" vertical="center" wrapText="1"/>
    </xf>
    <xf numFmtId="0" fontId="6" fillId="0" borderId="0" xfId="19" applyFont="1" applyAlignment="1">
      <alignment vertical="center"/>
    </xf>
    <xf numFmtId="0" fontId="38" fillId="0" borderId="0" xfId="19" applyFont="1" applyAlignment="1">
      <alignment vertical="center"/>
    </xf>
    <xf numFmtId="0" fontId="39" fillId="0" borderId="5" xfId="19" applyFont="1" applyBorder="1" applyAlignment="1">
      <alignment horizontal="right" vertical="center"/>
    </xf>
    <xf numFmtId="0" fontId="6" fillId="0" borderId="14" xfId="19" applyFont="1" applyBorder="1" applyAlignment="1">
      <alignment horizontal="center" vertical="center"/>
    </xf>
    <xf numFmtId="0" fontId="6" fillId="0" borderId="15" xfId="19" applyFont="1" applyBorder="1" applyAlignment="1">
      <alignment horizontal="center" vertical="center"/>
    </xf>
    <xf numFmtId="0" fontId="6" fillId="0" borderId="12" xfId="19" applyFont="1" applyBorder="1" applyAlignment="1">
      <alignment horizontal="center" vertical="center"/>
    </xf>
    <xf numFmtId="0" fontId="6" fillId="0" borderId="13" xfId="19" applyFont="1" applyBorder="1" applyAlignment="1">
      <alignment horizontal="center" vertical="center"/>
    </xf>
    <xf numFmtId="0" fontId="6" fillId="0" borderId="1" xfId="19" applyFont="1" applyBorder="1" applyAlignment="1">
      <alignment horizontal="center" vertical="center"/>
    </xf>
    <xf numFmtId="0" fontId="6" fillId="0" borderId="3" xfId="19" applyFont="1" applyBorder="1" applyAlignment="1">
      <alignment horizontal="center" vertical="center"/>
    </xf>
    <xf numFmtId="49" fontId="6" fillId="0" borderId="7" xfId="19" applyNumberFormat="1" applyFont="1" applyBorder="1" applyAlignment="1">
      <alignment horizontal="right" vertical="center"/>
    </xf>
    <xf numFmtId="0" fontId="14" fillId="0" borderId="0" xfId="5" applyNumberFormat="1" applyFont="1" applyFill="1" applyAlignment="1">
      <alignment horizontal="right" vertical="center"/>
    </xf>
    <xf numFmtId="49" fontId="14" fillId="0" borderId="0" xfId="5" applyNumberFormat="1" applyFont="1" applyFill="1" applyAlignment="1">
      <alignment horizontal="right" vertical="center"/>
    </xf>
    <xf numFmtId="0" fontId="14" fillId="0" borderId="0" xfId="5" applyNumberFormat="1" applyFont="1" applyFill="1" applyBorder="1" applyAlignment="1">
      <alignment horizontal="right" vertical="center"/>
    </xf>
    <xf numFmtId="49" fontId="14" fillId="0" borderId="0" xfId="5" applyNumberFormat="1" applyFont="1" applyFill="1" applyBorder="1" applyAlignment="1">
      <alignment horizontal="right" vertical="center"/>
    </xf>
    <xf numFmtId="0" fontId="14" fillId="0" borderId="0" xfId="5" applyNumberFormat="1" applyFont="1" applyFill="1" applyBorder="1" applyAlignment="1">
      <alignment vertical="center"/>
    </xf>
    <xf numFmtId="0" fontId="39" fillId="0" borderId="0" xfId="2" applyFont="1" applyAlignment="1">
      <alignment horizontal="left" vertical="center" wrapText="1"/>
    </xf>
    <xf numFmtId="201" fontId="6" fillId="0" borderId="7" xfId="2" applyNumberFormat="1" applyFont="1" applyBorder="1" applyAlignment="1">
      <alignment horizontal="right" vertical="center"/>
    </xf>
    <xf numFmtId="0" fontId="9" fillId="0" borderId="2" xfId="2" applyFont="1" applyBorder="1" applyAlignment="1">
      <alignment horizontal="distributed" vertical="center"/>
    </xf>
    <xf numFmtId="201" fontId="9" fillId="0" borderId="7" xfId="2" applyNumberFormat="1" applyFont="1" applyBorder="1" applyAlignment="1">
      <alignment horizontal="right" vertical="center"/>
    </xf>
    <xf numFmtId="201" fontId="9" fillId="0" borderId="0" xfId="2" applyNumberFormat="1" applyFont="1" applyAlignment="1">
      <alignment horizontal="right" vertical="center"/>
    </xf>
    <xf numFmtId="0" fontId="6" fillId="0" borderId="0" xfId="2" applyFont="1" applyAlignment="1">
      <alignment horizontal="distributed" vertical="center" shrinkToFit="1"/>
    </xf>
    <xf numFmtId="183" fontId="14" fillId="0" borderId="7" xfId="5" applyNumberFormat="1" applyFont="1" applyFill="1" applyBorder="1" applyAlignment="1">
      <alignment vertical="center"/>
    </xf>
    <xf numFmtId="182" fontId="6" fillId="0" borderId="1" xfId="2" applyNumberFormat="1" applyFont="1" applyBorder="1" applyAlignment="1">
      <alignment horizontal="center" vertical="center"/>
    </xf>
    <xf numFmtId="182" fontId="6" fillId="0" borderId="2" xfId="2" applyNumberFormat="1" applyFont="1" applyBorder="1" applyAlignment="1">
      <alignment horizontal="center" vertical="center"/>
    </xf>
    <xf numFmtId="182" fontId="6" fillId="0" borderId="7" xfId="2" applyNumberFormat="1" applyFont="1" applyBorder="1" applyAlignment="1">
      <alignment horizontal="center" vertical="center"/>
    </xf>
    <xf numFmtId="182" fontId="6" fillId="0" borderId="0" xfId="2" applyNumberFormat="1" applyFont="1" applyAlignment="1">
      <alignment horizontal="center" vertical="center"/>
    </xf>
    <xf numFmtId="188" fontId="6" fillId="0" borderId="1" xfId="2" applyNumberFormat="1" applyFont="1" applyBorder="1" applyAlignment="1">
      <alignment horizontal="center" vertical="center"/>
    </xf>
    <xf numFmtId="188" fontId="6" fillId="0" borderId="2" xfId="2" applyNumberFormat="1" applyFont="1" applyBorder="1" applyAlignment="1">
      <alignment horizontal="center" vertical="center"/>
    </xf>
    <xf numFmtId="188" fontId="6" fillId="0" borderId="7" xfId="2" applyNumberFormat="1" applyFont="1" applyBorder="1" applyAlignment="1">
      <alignment horizontal="center" vertical="center"/>
    </xf>
    <xf numFmtId="188" fontId="6" fillId="0" borderId="0" xfId="2" applyNumberFormat="1" applyFont="1" applyAlignment="1">
      <alignment horizontal="center" vertical="center"/>
    </xf>
    <xf numFmtId="38" fontId="14" fillId="0" borderId="7" xfId="5" applyFont="1" applyBorder="1" applyAlignment="1">
      <alignment horizontal="center" vertical="center"/>
    </xf>
    <xf numFmtId="38" fontId="14" fillId="0" borderId="0" xfId="5" applyFont="1" applyAlignment="1">
      <alignment horizontal="center" vertical="center"/>
    </xf>
    <xf numFmtId="38" fontId="14" fillId="0" borderId="7" xfId="5" applyFont="1" applyFill="1" applyBorder="1" applyAlignment="1">
      <alignment horizontal="center" vertical="center"/>
    </xf>
    <xf numFmtId="38" fontId="14" fillId="0" borderId="0" xfId="5" applyFont="1" applyFill="1" applyBorder="1" applyAlignment="1">
      <alignment horizontal="center" vertical="center"/>
    </xf>
    <xf numFmtId="38" fontId="14" fillId="0" borderId="5" xfId="5" applyFont="1" applyBorder="1" applyAlignment="1">
      <alignment vertical="center"/>
    </xf>
    <xf numFmtId="0" fontId="45" fillId="0" borderId="2" xfId="2" applyFont="1" applyBorder="1" applyAlignment="1">
      <alignment horizontal="left" vertical="center"/>
    </xf>
    <xf numFmtId="38" fontId="14" fillId="0" borderId="5" xfId="5" applyFont="1" applyBorder="1" applyAlignment="1">
      <alignment horizontal="right" vertical="center"/>
    </xf>
    <xf numFmtId="183" fontId="14" fillId="0" borderId="0" xfId="5" applyNumberFormat="1" applyFont="1" applyFill="1" applyAlignment="1">
      <alignment horizontal="right" vertical="center"/>
    </xf>
    <xf numFmtId="183" fontId="14" fillId="0" borderId="0" xfId="5" applyNumberFormat="1" applyFont="1" applyFill="1" applyBorder="1" applyAlignment="1">
      <alignment horizontal="right" vertical="center"/>
    </xf>
    <xf numFmtId="183" fontId="14" fillId="0" borderId="5" xfId="5" applyNumberFormat="1" applyFont="1" applyFill="1" applyBorder="1" applyAlignment="1">
      <alignment vertical="center"/>
    </xf>
    <xf numFmtId="38" fontId="14" fillId="0" borderId="15" xfId="5" applyFont="1" applyFill="1" applyBorder="1" applyAlignment="1">
      <alignment horizontal="center" vertical="center"/>
    </xf>
    <xf numFmtId="38" fontId="14" fillId="0" borderId="15" xfId="5" applyFont="1" applyFill="1" applyBorder="1" applyAlignment="1">
      <alignment horizontal="center" vertical="center" wrapText="1"/>
    </xf>
    <xf numFmtId="38" fontId="14" fillId="0" borderId="12" xfId="5" applyFont="1" applyFill="1" applyBorder="1" applyAlignment="1">
      <alignment horizontal="center" vertical="center" wrapText="1"/>
    </xf>
    <xf numFmtId="38" fontId="9" fillId="0" borderId="0" xfId="5" applyFont="1" applyFill="1" applyBorder="1" applyAlignment="1">
      <alignment horizontal="center" vertical="center"/>
    </xf>
    <xf numFmtId="38" fontId="38" fillId="0" borderId="0" xfId="5" applyFont="1" applyFill="1" applyBorder="1" applyAlignment="1">
      <alignment horizontal="center" vertical="center"/>
    </xf>
    <xf numFmtId="38" fontId="6" fillId="0" borderId="1" xfId="2" applyNumberFormat="1" applyFont="1" applyBorder="1" applyAlignment="1">
      <alignment horizontal="right" vertical="center"/>
    </xf>
    <xf numFmtId="38" fontId="6" fillId="0" borderId="2" xfId="2" applyNumberFormat="1" applyFont="1" applyBorder="1" applyAlignment="1">
      <alignment horizontal="right" vertical="center"/>
    </xf>
    <xf numFmtId="38" fontId="14" fillId="0" borderId="2" xfId="5" applyFont="1" applyFill="1" applyBorder="1" applyAlignment="1">
      <alignment horizontal="right" vertical="center"/>
    </xf>
    <xf numFmtId="0" fontId="45" fillId="0" borderId="15" xfId="2" applyFont="1" applyBorder="1" applyAlignment="1">
      <alignment horizontal="center" vertical="center" wrapText="1"/>
    </xf>
    <xf numFmtId="0" fontId="78" fillId="0" borderId="15" xfId="2" applyFont="1" applyBorder="1" applyAlignment="1">
      <alignment horizontal="center" vertical="center" wrapText="1"/>
    </xf>
    <xf numFmtId="0" fontId="78" fillId="0" borderId="12" xfId="2" applyFont="1" applyBorder="1" applyAlignment="1">
      <alignment horizontal="center" vertical="center" wrapText="1"/>
    </xf>
    <xf numFmtId="38" fontId="14" fillId="0" borderId="5" xfId="5" applyFont="1" applyFill="1" applyBorder="1" applyAlignment="1">
      <alignment horizontal="distributed" vertical="center"/>
    </xf>
    <xf numFmtId="0" fontId="6" fillId="0" borderId="13" xfId="2" applyFont="1" applyBorder="1" applyAlignment="1">
      <alignment horizontal="left" vertical="center"/>
    </xf>
    <xf numFmtId="219" fontId="14" fillId="0" borderId="15" xfId="5" applyNumberFormat="1" applyFont="1" applyFill="1" applyBorder="1" applyAlignment="1">
      <alignment horizontal="distributed" vertical="center"/>
    </xf>
    <xf numFmtId="0" fontId="45" fillId="0" borderId="14" xfId="2" applyFont="1" applyBorder="1" applyAlignment="1">
      <alignment horizontal="center" vertical="center" wrapText="1"/>
    </xf>
    <xf numFmtId="0" fontId="6" fillId="0" borderId="2" xfId="2" applyFont="1" applyBorder="1" applyAlignment="1">
      <alignment horizontal="right" vertical="center" wrapText="1"/>
    </xf>
    <xf numFmtId="182" fontId="14" fillId="0" borderId="4" xfId="5" applyNumberFormat="1" applyFont="1" applyFill="1" applyBorder="1" applyAlignment="1">
      <alignment horizontal="right" vertical="center"/>
    </xf>
    <xf numFmtId="182" fontId="14" fillId="0" borderId="5" xfId="5" applyNumberFormat="1" applyFont="1" applyFill="1" applyBorder="1" applyAlignment="1">
      <alignment horizontal="right" vertical="center"/>
    </xf>
    <xf numFmtId="219" fontId="14" fillId="0" borderId="5" xfId="5" applyNumberFormat="1" applyFont="1" applyFill="1" applyBorder="1" applyAlignment="1">
      <alignment horizontal="right" vertical="center"/>
    </xf>
    <xf numFmtId="38" fontId="14" fillId="0" borderId="5" xfId="5" applyFont="1" applyFill="1" applyBorder="1" applyAlignment="1">
      <alignment vertical="center"/>
    </xf>
    <xf numFmtId="38" fontId="62" fillId="0" borderId="7" xfId="5" applyFont="1" applyFill="1" applyBorder="1" applyAlignment="1">
      <alignment vertical="center"/>
    </xf>
    <xf numFmtId="38" fontId="62" fillId="0" borderId="0" xfId="5" applyFont="1" applyFill="1" applyBorder="1" applyAlignment="1">
      <alignment vertical="center"/>
    </xf>
    <xf numFmtId="38" fontId="62" fillId="0" borderId="0" xfId="5" applyFont="1" applyFill="1" applyAlignment="1">
      <alignment vertical="center"/>
    </xf>
    <xf numFmtId="38" fontId="62" fillId="0" borderId="7" xfId="5" applyFont="1" applyFill="1" applyBorder="1" applyAlignment="1">
      <alignment horizontal="right" vertical="center"/>
    </xf>
    <xf numFmtId="38" fontId="62" fillId="0" borderId="0" xfId="5" applyFont="1" applyFill="1" applyBorder="1" applyAlignment="1">
      <alignment horizontal="right" vertical="center"/>
    </xf>
    <xf numFmtId="201" fontId="39" fillId="0" borderId="12" xfId="2" applyNumberFormat="1" applyFont="1" applyBorder="1" applyAlignment="1">
      <alignment horizontal="center" vertical="center" wrapText="1"/>
    </xf>
    <xf numFmtId="201" fontId="39" fillId="0" borderId="13" xfId="2" applyNumberFormat="1" applyFont="1" applyBorder="1" applyAlignment="1">
      <alignment horizontal="center" vertical="center" wrapText="1"/>
    </xf>
    <xf numFmtId="201" fontId="39" fillId="0" borderId="14" xfId="2" applyNumberFormat="1" applyFont="1" applyBorder="1" applyAlignment="1">
      <alignment horizontal="center" vertical="center" wrapText="1"/>
    </xf>
    <xf numFmtId="0" fontId="38" fillId="0" borderId="0" xfId="2" applyFont="1" applyAlignment="1">
      <alignment horizontal="center" vertical="top" shrinkToFit="1"/>
    </xf>
    <xf numFmtId="0" fontId="38" fillId="0" borderId="0" xfId="2" applyFont="1" applyAlignment="1">
      <alignment horizontal="center" shrinkToFit="1"/>
    </xf>
    <xf numFmtId="0" fontId="6" fillId="0" borderId="1" xfId="2" applyFont="1" applyBorder="1" applyAlignment="1">
      <alignment horizontal="distributed" vertical="center" wrapText="1"/>
    </xf>
    <xf numFmtId="0" fontId="6" fillId="0" borderId="4" xfId="2" applyFont="1" applyBorder="1" applyAlignment="1">
      <alignment horizontal="distributed" vertical="center" wrapText="1"/>
    </xf>
    <xf numFmtId="0" fontId="39" fillId="0" borderId="1" xfId="2" applyFont="1" applyBorder="1" applyAlignment="1">
      <alignment horizontal="distributed" vertical="center" wrapText="1"/>
    </xf>
    <xf numFmtId="0" fontId="39" fillId="0" borderId="2" xfId="2" applyFont="1" applyBorder="1" applyAlignment="1">
      <alignment horizontal="distributed" vertical="center" wrapText="1"/>
    </xf>
    <xf numFmtId="0" fontId="39" fillId="0" borderId="4" xfId="2" applyFont="1" applyBorder="1" applyAlignment="1">
      <alignment horizontal="distributed" vertical="center" wrapText="1"/>
    </xf>
    <xf numFmtId="0" fontId="39" fillId="0" borderId="5" xfId="2" applyFont="1" applyBorder="1" applyAlignment="1">
      <alignment horizontal="distributed" vertical="center" wrapText="1"/>
    </xf>
    <xf numFmtId="0" fontId="38" fillId="0" borderId="0" xfId="2" applyFont="1" applyAlignment="1">
      <alignment horizontal="center" vertical="center" shrinkToFit="1"/>
    </xf>
    <xf numFmtId="3" fontId="6" fillId="0" borderId="7" xfId="2" applyNumberFormat="1" applyFont="1" applyBorder="1" applyAlignment="1">
      <alignment horizontal="center" vertical="center"/>
    </xf>
    <xf numFmtId="3" fontId="6" fillId="0" borderId="0" xfId="2" applyNumberFormat="1" applyFont="1" applyAlignment="1">
      <alignment horizontal="center" vertical="center"/>
    </xf>
    <xf numFmtId="0" fontId="38" fillId="0" borderId="0" xfId="2" applyFont="1" applyAlignment="1">
      <alignment vertical="center" shrinkToFit="1"/>
    </xf>
    <xf numFmtId="0" fontId="78" fillId="0" borderId="13" xfId="2" applyFont="1" applyBorder="1" applyAlignment="1">
      <alignment horizontal="center" vertical="center" wrapText="1"/>
    </xf>
    <xf numFmtId="0" fontId="78" fillId="0" borderId="14" xfId="2" applyFont="1" applyBorder="1" applyAlignment="1">
      <alignment horizontal="center" vertical="center" wrapText="1"/>
    </xf>
    <xf numFmtId="0" fontId="36" fillId="0" borderId="12" xfId="2" applyFont="1" applyBorder="1" applyAlignment="1">
      <alignment horizontal="center" vertical="center" wrapText="1" shrinkToFit="1"/>
    </xf>
    <xf numFmtId="0" fontId="36" fillId="0" borderId="13" xfId="2" applyFont="1" applyBorder="1" applyAlignment="1">
      <alignment horizontal="center" vertical="center" wrapText="1" shrinkToFit="1"/>
    </xf>
    <xf numFmtId="0" fontId="36" fillId="0" borderId="14" xfId="2" applyFont="1" applyBorder="1" applyAlignment="1">
      <alignment horizontal="center" vertical="center" wrapText="1" shrinkToFit="1"/>
    </xf>
    <xf numFmtId="38" fontId="14" fillId="0" borderId="7" xfId="5" applyFont="1" applyFill="1" applyBorder="1" applyAlignment="1">
      <alignment horizontal="center" vertical="center" shrinkToFit="1"/>
    </xf>
    <xf numFmtId="38" fontId="14" fillId="0" borderId="0" xfId="5" applyFont="1" applyFill="1" applyBorder="1" applyAlignment="1">
      <alignment horizontal="center" vertical="center" shrinkToFit="1"/>
    </xf>
    <xf numFmtId="220" fontId="14" fillId="0" borderId="0" xfId="5" applyNumberFormat="1" applyFont="1" applyFill="1" applyBorder="1" applyAlignment="1">
      <alignment horizontal="right" vertical="center"/>
    </xf>
    <xf numFmtId="220" fontId="6" fillId="0" borderId="0" xfId="2" applyNumberFormat="1" applyFont="1" applyAlignment="1">
      <alignment horizontal="right" vertical="center"/>
    </xf>
    <xf numFmtId="3" fontId="14" fillId="0" borderId="0" xfId="5" applyNumberFormat="1" applyFont="1" applyFill="1" applyBorder="1" applyAlignment="1">
      <alignment vertical="center"/>
    </xf>
    <xf numFmtId="3" fontId="14" fillId="0" borderId="7" xfId="5" applyNumberFormat="1" applyFont="1" applyFill="1" applyBorder="1" applyAlignment="1">
      <alignment vertical="center"/>
    </xf>
    <xf numFmtId="38" fontId="14" fillId="0" borderId="2" xfId="5" applyFont="1" applyFill="1" applyBorder="1" applyAlignment="1">
      <alignment horizontal="center" vertical="center"/>
    </xf>
    <xf numFmtId="38" fontId="14" fillId="0" borderId="5" xfId="5" applyFont="1" applyFill="1" applyBorder="1" applyAlignment="1">
      <alignment horizontal="center" vertical="center"/>
    </xf>
    <xf numFmtId="38" fontId="6" fillId="0" borderId="7" xfId="2" applyNumberFormat="1" applyFont="1" applyBorder="1" applyAlignment="1">
      <alignment vertical="center"/>
    </xf>
    <xf numFmtId="38" fontId="6" fillId="0" borderId="4" xfId="2" applyNumberFormat="1" applyFont="1" applyBorder="1" applyAlignment="1">
      <alignment vertical="center"/>
    </xf>
    <xf numFmtId="38" fontId="6" fillId="0" borderId="5" xfId="2" applyNumberFormat="1" applyFont="1" applyBorder="1" applyAlignment="1">
      <alignment vertical="center"/>
    </xf>
    <xf numFmtId="0" fontId="45" fillId="0" borderId="15" xfId="2" applyFont="1" applyBorder="1" applyAlignment="1">
      <alignment horizontal="center" vertical="center" shrinkToFit="1"/>
    </xf>
    <xf numFmtId="38" fontId="6" fillId="0" borderId="7" xfId="2" applyNumberFormat="1" applyFont="1" applyBorder="1" applyAlignment="1">
      <alignment horizontal="right" vertical="center"/>
    </xf>
    <xf numFmtId="0" fontId="51" fillId="0" borderId="0" xfId="2" applyFont="1" applyAlignment="1">
      <alignment horizontal="center"/>
    </xf>
    <xf numFmtId="0" fontId="15" fillId="0" borderId="0" xfId="2" applyFont="1" applyAlignment="1">
      <alignment horizontal="center" vertical="center"/>
    </xf>
    <xf numFmtId="0" fontId="7" fillId="0" borderId="1" xfId="2" applyFont="1" applyBorder="1" applyAlignment="1">
      <alignment horizontal="right" vertical="center"/>
    </xf>
    <xf numFmtId="0" fontId="6" fillId="0" borderId="2" xfId="2" applyFont="1" applyBorder="1"/>
    <xf numFmtId="0" fontId="6" fillId="0" borderId="7" xfId="5" applyNumberFormat="1" applyFont="1" applyFill="1" applyBorder="1" applyAlignment="1">
      <alignment horizontal="right" vertical="center"/>
    </xf>
    <xf numFmtId="0" fontId="6" fillId="0" borderId="0" xfId="5" applyNumberFormat="1" applyFont="1" applyFill="1" applyBorder="1" applyAlignment="1">
      <alignment horizontal="right" vertical="center"/>
    </xf>
    <xf numFmtId="0" fontId="6" fillId="0" borderId="0" xfId="5" applyNumberFormat="1" applyFont="1" applyFill="1" applyBorder="1" applyAlignment="1">
      <alignment vertical="center"/>
    </xf>
    <xf numFmtId="0" fontId="6" fillId="0" borderId="5" xfId="5" applyNumberFormat="1" applyFont="1" applyFill="1" applyBorder="1" applyAlignment="1">
      <alignment horizontal="center" vertical="center"/>
    </xf>
    <xf numFmtId="0" fontId="6" fillId="0" borderId="7" xfId="5" applyNumberFormat="1" applyFont="1" applyFill="1" applyBorder="1" applyAlignment="1">
      <alignment vertical="center"/>
    </xf>
    <xf numFmtId="0" fontId="6" fillId="0" borderId="0" xfId="5" applyNumberFormat="1" applyFont="1" applyFill="1" applyAlignment="1">
      <alignment vertical="center"/>
    </xf>
    <xf numFmtId="0" fontId="6" fillId="0" borderId="0" xfId="5" applyNumberFormat="1" applyFont="1" applyFill="1" applyBorder="1" applyAlignment="1">
      <alignment vertical="center" wrapText="1"/>
    </xf>
    <xf numFmtId="0" fontId="6" fillId="0" borderId="0" xfId="5" applyNumberFormat="1" applyFont="1" applyFill="1" applyBorder="1" applyAlignment="1">
      <alignment horizontal="right" vertical="center" wrapText="1"/>
    </xf>
    <xf numFmtId="0" fontId="39" fillId="0" borderId="14" xfId="2" applyFont="1" applyBorder="1" applyAlignment="1">
      <alignment horizontal="center" vertical="distributed" textRotation="255"/>
    </xf>
    <xf numFmtId="0" fontId="39" fillId="0" borderId="15" xfId="2" applyFont="1" applyBorder="1" applyAlignment="1">
      <alignment horizontal="center" vertical="distributed" textRotation="255" shrinkToFit="1"/>
    </xf>
    <xf numFmtId="0" fontId="46" fillId="0" borderId="15" xfId="2" applyFont="1" applyBorder="1" applyAlignment="1">
      <alignment horizontal="center" vertical="distributed" textRotation="255" wrapText="1" shrinkToFit="1"/>
    </xf>
    <xf numFmtId="0" fontId="46" fillId="0" borderId="15" xfId="2" applyFont="1" applyBorder="1" applyAlignment="1">
      <alignment horizontal="center" vertical="distributed" textRotation="255" shrinkToFit="1"/>
    </xf>
    <xf numFmtId="0" fontId="46" fillId="0" borderId="15" xfId="2" applyFont="1" applyBorder="1" applyAlignment="1">
      <alignment horizontal="center" vertical="distributed" textRotation="255" wrapText="1"/>
    </xf>
    <xf numFmtId="58" fontId="39" fillId="0" borderId="15" xfId="2" applyNumberFormat="1" applyFont="1" applyBorder="1" applyAlignment="1">
      <alignment horizontal="center" vertical="distributed" textRotation="255" shrinkToFit="1"/>
    </xf>
    <xf numFmtId="0" fontId="39" fillId="0" borderId="15" xfId="2" applyFont="1" applyBorder="1" applyAlignment="1">
      <alignment horizontal="center" vertical="distributed" textRotation="255"/>
    </xf>
    <xf numFmtId="0" fontId="39" fillId="0" borderId="12" xfId="2" applyFont="1" applyBorder="1" applyAlignment="1">
      <alignment horizontal="center" vertical="distributed" textRotation="255" shrinkToFit="1"/>
    </xf>
    <xf numFmtId="0" fontId="39" fillId="0" borderId="5" xfId="2" applyFont="1" applyBorder="1" applyAlignment="1">
      <alignment horizontal="center" vertical="center" shrinkToFit="1"/>
    </xf>
    <xf numFmtId="0" fontId="46" fillId="0" borderId="14" xfId="2" applyFont="1" applyBorder="1" applyAlignment="1">
      <alignment horizontal="center" vertical="distributed" textRotation="255" wrapText="1" shrinkToFit="1"/>
    </xf>
    <xf numFmtId="0" fontId="46" fillId="0" borderId="14" xfId="2" applyFont="1" applyBorder="1" applyAlignment="1">
      <alignment horizontal="center" vertical="distributed" textRotation="255" shrinkToFit="1"/>
    </xf>
    <xf numFmtId="58" fontId="46" fillId="0" borderId="15" xfId="2" applyNumberFormat="1" applyFont="1" applyBorder="1" applyAlignment="1">
      <alignment horizontal="center" vertical="distributed" textRotation="255" wrapText="1" shrinkToFit="1"/>
    </xf>
    <xf numFmtId="0" fontId="39" fillId="0" borderId="12" xfId="2" applyFont="1" applyBorder="1" applyAlignment="1">
      <alignment horizontal="center" vertical="distributed" textRotation="255"/>
    </xf>
    <xf numFmtId="0" fontId="39" fillId="0" borderId="0" xfId="2" applyFont="1" applyAlignment="1">
      <alignment horizontal="center" vertical="center"/>
    </xf>
    <xf numFmtId="0" fontId="39" fillId="0" borderId="5" xfId="2" applyFont="1" applyBorder="1" applyAlignment="1">
      <alignment horizontal="left" vertical="center" shrinkToFit="1"/>
    </xf>
    <xf numFmtId="0" fontId="6" fillId="4" borderId="14" xfId="2" applyFont="1" applyFill="1" applyBorder="1" applyAlignment="1">
      <alignment horizontal="center" vertical="center" shrinkToFit="1"/>
    </xf>
    <xf numFmtId="0" fontId="6" fillId="4" borderId="15" xfId="2" applyFont="1" applyFill="1" applyBorder="1" applyAlignment="1">
      <alignment horizontal="center" vertical="center" shrinkToFit="1"/>
    </xf>
    <xf numFmtId="0" fontId="46" fillId="0" borderId="15" xfId="2" applyFont="1" applyBorder="1" applyAlignment="1">
      <alignment horizontal="center" vertical="center" shrinkToFit="1"/>
    </xf>
    <xf numFmtId="0" fontId="6" fillId="4" borderId="12" xfId="2" applyFont="1" applyFill="1" applyBorder="1" applyAlignment="1">
      <alignment horizontal="center" vertical="center" shrinkToFit="1"/>
    </xf>
    <xf numFmtId="0" fontId="46" fillId="0" borderId="15" xfId="2" applyFont="1" applyBorder="1" applyAlignment="1">
      <alignment horizontal="center" vertical="center"/>
    </xf>
    <xf numFmtId="0" fontId="6" fillId="0" borderId="0" xfId="2" applyFont="1" applyAlignment="1">
      <alignment horizontal="center" vertical="center" wrapText="1" shrinkToFit="1"/>
    </xf>
    <xf numFmtId="0" fontId="6" fillId="4" borderId="14" xfId="2" applyFont="1" applyFill="1" applyBorder="1" applyAlignment="1">
      <alignment horizontal="center" vertical="center"/>
    </xf>
    <xf numFmtId="0" fontId="6" fillId="4" borderId="15" xfId="2" applyFont="1" applyFill="1" applyBorder="1" applyAlignment="1">
      <alignment horizontal="center" vertical="center"/>
    </xf>
    <xf numFmtId="0" fontId="39" fillId="0" borderId="9" xfId="2" applyFont="1" applyBorder="1" applyAlignment="1">
      <alignment horizontal="center" vertical="center" wrapText="1" shrinkToFit="1"/>
    </xf>
    <xf numFmtId="0" fontId="39" fillId="0" borderId="11" xfId="2" applyFont="1" applyBorder="1" applyAlignment="1">
      <alignment horizontal="center" vertical="center" wrapText="1" shrinkToFit="1"/>
    </xf>
    <xf numFmtId="0" fontId="36" fillId="0" borderId="9" xfId="2" applyFont="1" applyBorder="1" applyAlignment="1">
      <alignment horizontal="center" vertical="center" wrapText="1" shrinkToFit="1"/>
    </xf>
    <xf numFmtId="0" fontId="36" fillId="0" borderId="11" xfId="2" applyFont="1" applyBorder="1" applyAlignment="1">
      <alignment horizontal="center" vertical="center" wrapText="1" shrinkToFit="1"/>
    </xf>
    <xf numFmtId="0" fontId="6" fillId="0" borderId="9" xfId="2" applyFont="1" applyBorder="1" applyAlignment="1">
      <alignment horizontal="center" vertical="center" wrapText="1" shrinkToFit="1"/>
    </xf>
    <xf numFmtId="0" fontId="6" fillId="0" borderId="11" xfId="2" applyFont="1" applyBorder="1" applyAlignment="1">
      <alignment horizontal="center" vertical="center" wrapText="1" shrinkToFit="1"/>
    </xf>
    <xf numFmtId="0" fontId="78" fillId="0" borderId="9" xfId="2" applyFont="1" applyBorder="1" applyAlignment="1">
      <alignment horizontal="center" vertical="center" wrapText="1" shrinkToFit="1"/>
    </xf>
    <xf numFmtId="0" fontId="78" fillId="0" borderId="11" xfId="2" applyFont="1" applyBorder="1" applyAlignment="1">
      <alignment horizontal="center" vertical="center" wrapText="1" shrinkToFit="1"/>
    </xf>
    <xf numFmtId="0" fontId="36" fillId="0" borderId="1" xfId="2" applyFont="1" applyBorder="1" applyAlignment="1">
      <alignment horizontal="center" vertical="center" wrapText="1" shrinkToFit="1"/>
    </xf>
    <xf numFmtId="0" fontId="36" fillId="0" borderId="4" xfId="2" applyFont="1" applyBorder="1" applyAlignment="1">
      <alignment horizontal="center" vertical="center" wrapText="1" shrinkToFit="1"/>
    </xf>
    <xf numFmtId="0" fontId="46" fillId="0" borderId="9" xfId="2" applyFont="1" applyBorder="1" applyAlignment="1">
      <alignment horizontal="center" vertical="center" wrapText="1" shrinkToFit="1"/>
    </xf>
    <xf numFmtId="0" fontId="46" fillId="0" borderId="11" xfId="2" applyFont="1" applyBorder="1" applyAlignment="1">
      <alignment horizontal="center" vertical="center" wrapText="1" shrinkToFit="1"/>
    </xf>
    <xf numFmtId="38" fontId="14" fillId="0" borderId="2" xfId="5" applyFont="1" applyFill="1" applyBorder="1" applyAlignment="1">
      <alignment vertical="center"/>
    </xf>
    <xf numFmtId="38" fontId="14" fillId="0" borderId="1" xfId="5" applyFont="1" applyFill="1" applyBorder="1" applyAlignment="1">
      <alignment horizontal="right" vertical="center"/>
    </xf>
    <xf numFmtId="3" fontId="6" fillId="0" borderId="2" xfId="2" applyNumberFormat="1" applyFont="1" applyBorder="1" applyAlignment="1">
      <alignment horizontal="right" vertical="center"/>
    </xf>
    <xf numFmtId="177" fontId="14" fillId="0" borderId="0" xfId="5" applyNumberFormat="1" applyFont="1" applyFill="1" applyAlignment="1">
      <alignment horizontal="center" vertical="center"/>
    </xf>
    <xf numFmtId="38" fontId="14" fillId="0" borderId="4" xfId="5" applyFont="1" applyFill="1" applyBorder="1" applyAlignment="1">
      <alignment horizontal="center" vertical="center"/>
    </xf>
    <xf numFmtId="40" fontId="14" fillId="0" borderId="10" xfId="5" applyNumberFormat="1" applyFont="1" applyBorder="1" applyAlignment="1">
      <alignment horizontal="right" vertical="center"/>
    </xf>
    <xf numFmtId="40" fontId="14" fillId="0" borderId="7" xfId="5" applyNumberFormat="1" applyFont="1" applyBorder="1" applyAlignment="1">
      <alignment horizontal="right" vertical="center"/>
    </xf>
    <xf numFmtId="2" fontId="6" fillId="0" borderId="0" xfId="2" applyNumberFormat="1" applyFont="1" applyAlignment="1">
      <alignment horizontal="right" vertical="center"/>
    </xf>
    <xf numFmtId="40" fontId="14" fillId="0" borderId="0" xfId="5" applyNumberFormat="1" applyFont="1" applyBorder="1" applyAlignment="1">
      <alignment horizontal="right" vertical="center"/>
    </xf>
    <xf numFmtId="40" fontId="14" fillId="0" borderId="0" xfId="5" applyNumberFormat="1" applyFont="1" applyBorder="1" applyAlignment="1">
      <alignment vertical="center"/>
    </xf>
    <xf numFmtId="38" fontId="14" fillId="0" borderId="8" xfId="5" applyFont="1" applyFill="1" applyBorder="1" applyAlignment="1">
      <alignment horizontal="right" vertical="center"/>
    </xf>
    <xf numFmtId="49" fontId="38" fillId="0" borderId="0" xfId="2" applyNumberFormat="1" applyFont="1" applyAlignment="1">
      <alignment horizontal="center" vertical="center"/>
    </xf>
    <xf numFmtId="0" fontId="6" fillId="0" borderId="1" xfId="2" applyFont="1" applyBorder="1" applyAlignment="1">
      <alignment horizontal="center" vertical="center" wrapText="1" justifyLastLine="1"/>
    </xf>
    <xf numFmtId="0" fontId="6" fillId="0" borderId="2" xfId="2" applyFont="1" applyBorder="1" applyAlignment="1">
      <alignment horizontal="center" vertical="center" wrapText="1" justifyLastLine="1"/>
    </xf>
    <xf numFmtId="0" fontId="6" fillId="0" borderId="3" xfId="2" applyFont="1" applyBorder="1" applyAlignment="1">
      <alignment horizontal="center" vertical="center" wrapText="1" justifyLastLine="1"/>
    </xf>
    <xf numFmtId="0" fontId="6" fillId="0" borderId="4" xfId="2" applyFont="1" applyBorder="1" applyAlignment="1">
      <alignment horizontal="center" vertical="center" wrapText="1" justifyLastLine="1"/>
    </xf>
    <xf numFmtId="0" fontId="6" fillId="0" borderId="5" xfId="2" applyFont="1" applyBorder="1" applyAlignment="1">
      <alignment horizontal="center" vertical="center" wrapText="1" justifyLastLine="1"/>
    </xf>
    <xf numFmtId="0" fontId="6" fillId="0" borderId="6" xfId="2" applyFont="1" applyBorder="1" applyAlignment="1">
      <alignment horizontal="center" vertical="center" wrapText="1" justifyLastLine="1"/>
    </xf>
    <xf numFmtId="186" fontId="6" fillId="0" borderId="7" xfId="2" applyNumberFormat="1" applyFont="1" applyBorder="1" applyAlignment="1">
      <alignment vertical="center"/>
    </xf>
    <xf numFmtId="186" fontId="6" fillId="0" borderId="0" xfId="2" applyNumberFormat="1" applyFont="1" applyAlignment="1">
      <alignment vertical="center"/>
    </xf>
    <xf numFmtId="49" fontId="6" fillId="0" borderId="13" xfId="2" applyNumberFormat="1" applyFont="1" applyBorder="1" applyAlignment="1">
      <alignment horizontal="center" vertical="center"/>
    </xf>
    <xf numFmtId="49" fontId="6" fillId="0" borderId="14" xfId="2" applyNumberFormat="1" applyFont="1" applyBorder="1" applyAlignment="1">
      <alignment horizontal="center" vertical="center"/>
    </xf>
    <xf numFmtId="0" fontId="6" fillId="0" borderId="1" xfId="2" applyFont="1" applyBorder="1" applyAlignment="1">
      <alignment horizontal="center" vertical="center" wrapText="1" shrinkToFit="1"/>
    </xf>
    <xf numFmtId="0" fontId="6" fillId="0" borderId="2" xfId="2" applyFont="1" applyBorder="1" applyAlignment="1">
      <alignment horizontal="center" vertical="center" wrapText="1" shrinkToFit="1"/>
    </xf>
    <xf numFmtId="0" fontId="6" fillId="0" borderId="3" xfId="2" applyFont="1" applyBorder="1" applyAlignment="1">
      <alignment horizontal="center" vertical="center" wrapText="1" shrinkToFit="1"/>
    </xf>
    <xf numFmtId="0" fontId="6" fillId="0" borderId="4" xfId="2" applyFont="1" applyBorder="1" applyAlignment="1">
      <alignment horizontal="center" vertical="center" wrapText="1" shrinkToFit="1"/>
    </xf>
    <xf numFmtId="0" fontId="6" fillId="0" borderId="5" xfId="2" applyFont="1" applyBorder="1" applyAlignment="1">
      <alignment horizontal="center" vertical="center" wrapText="1" shrinkToFit="1"/>
    </xf>
    <xf numFmtId="0" fontId="6" fillId="0" borderId="6" xfId="2" applyFont="1" applyBorder="1" applyAlignment="1">
      <alignment horizontal="center" vertical="center" wrapText="1" shrinkToFit="1"/>
    </xf>
    <xf numFmtId="0" fontId="6" fillId="0" borderId="29" xfId="2" applyFont="1" applyBorder="1" applyAlignment="1">
      <alignment horizontal="center" vertical="center"/>
    </xf>
    <xf numFmtId="0" fontId="6" fillId="0" borderId="30" xfId="2" applyFont="1" applyBorder="1" applyAlignment="1">
      <alignment horizontal="center" vertical="center"/>
    </xf>
    <xf numFmtId="0" fontId="36" fillId="0" borderId="2" xfId="2" applyFont="1" applyBorder="1" applyAlignment="1">
      <alignment horizontal="center" vertical="center" wrapText="1" shrinkToFit="1"/>
    </xf>
    <xf numFmtId="0" fontId="36" fillId="0" borderId="3" xfId="2" applyFont="1" applyBorder="1" applyAlignment="1">
      <alignment horizontal="center" vertical="center" wrapText="1" shrinkToFit="1"/>
    </xf>
    <xf numFmtId="0" fontId="36" fillId="0" borderId="5" xfId="2" applyFont="1" applyBorder="1" applyAlignment="1">
      <alignment horizontal="center" vertical="center" wrapText="1" shrinkToFit="1"/>
    </xf>
    <xf numFmtId="0" fontId="36" fillId="0" borderId="6" xfId="2" applyFont="1" applyBorder="1" applyAlignment="1">
      <alignment horizontal="center" vertical="center" wrapText="1" shrinkToFit="1"/>
    </xf>
    <xf numFmtId="0" fontId="39" fillId="0" borderId="1" xfId="2" applyFont="1" applyBorder="1" applyAlignment="1">
      <alignment horizontal="center" vertical="center" wrapText="1" shrinkToFit="1"/>
    </xf>
    <xf numFmtId="0" fontId="39" fillId="0" borderId="2" xfId="2" applyFont="1" applyBorder="1" applyAlignment="1">
      <alignment horizontal="center" vertical="center" wrapText="1" shrinkToFit="1"/>
    </xf>
    <xf numFmtId="0" fontId="39" fillId="0" borderId="3" xfId="2" applyFont="1" applyBorder="1" applyAlignment="1">
      <alignment horizontal="center" vertical="center" wrapText="1" shrinkToFit="1"/>
    </xf>
    <xf numFmtId="0" fontId="39" fillId="0" borderId="4" xfId="2" applyFont="1" applyBorder="1" applyAlignment="1">
      <alignment horizontal="center" vertical="center" wrapText="1" shrinkToFit="1"/>
    </xf>
    <xf numFmtId="0" fontId="39" fillId="0" borderId="5" xfId="2" applyFont="1" applyBorder="1" applyAlignment="1">
      <alignment horizontal="center" vertical="center" wrapText="1" shrinkToFit="1"/>
    </xf>
    <xf numFmtId="0" fontId="39" fillId="0" borderId="6" xfId="2" applyFont="1" applyBorder="1" applyAlignment="1">
      <alignment horizontal="center" vertical="center" wrapText="1" shrinkToFit="1"/>
    </xf>
    <xf numFmtId="184" fontId="6" fillId="0" borderId="4" xfId="2" applyNumberFormat="1" applyFont="1" applyBorder="1" applyAlignment="1">
      <alignment vertical="center"/>
    </xf>
    <xf numFmtId="184" fontId="6" fillId="0" borderId="5" xfId="2" applyNumberFormat="1" applyFont="1" applyBorder="1" applyAlignment="1">
      <alignment vertical="center"/>
    </xf>
    <xf numFmtId="0" fontId="6" fillId="0" borderId="25" xfId="2" applyFont="1" applyBorder="1" applyAlignment="1">
      <alignment horizontal="center" wrapText="1"/>
    </xf>
    <xf numFmtId="0" fontId="6" fillId="0" borderId="26" xfId="2" applyFont="1" applyBorder="1" applyAlignment="1">
      <alignment horizontal="center" wrapText="1"/>
    </xf>
    <xf numFmtId="0" fontId="6" fillId="0" borderId="0" xfId="2" applyFont="1" applyBorder="1" applyAlignment="1">
      <alignment horizontal="center" wrapText="1"/>
    </xf>
    <xf numFmtId="0" fontId="6" fillId="0" borderId="8" xfId="2" applyFont="1" applyBorder="1" applyAlignment="1">
      <alignment horizontal="center" wrapText="1"/>
    </xf>
    <xf numFmtId="0" fontId="45" fillId="0" borderId="5" xfId="2" applyFont="1" applyBorder="1" applyAlignment="1">
      <alignment horizontal="center" vertical="top"/>
    </xf>
    <xf numFmtId="0" fontId="45" fillId="0" borderId="6" xfId="2" applyFont="1" applyBorder="1" applyAlignment="1">
      <alignment horizontal="center" vertical="top"/>
    </xf>
    <xf numFmtId="0" fontId="45" fillId="0" borderId="0" xfId="2" applyFont="1" applyAlignment="1">
      <alignment horizontal="center"/>
    </xf>
    <xf numFmtId="0" fontId="45" fillId="0" borderId="8" xfId="2" applyFont="1" applyBorder="1" applyAlignment="1">
      <alignment horizontal="center"/>
    </xf>
    <xf numFmtId="0" fontId="6" fillId="0" borderId="31" xfId="2" applyFont="1" applyBorder="1" applyAlignment="1">
      <alignment horizontal="center" vertical="center"/>
    </xf>
    <xf numFmtId="0" fontId="6" fillId="0" borderId="26" xfId="2" applyFont="1" applyBorder="1" applyAlignment="1">
      <alignment horizontal="center" vertical="center"/>
    </xf>
    <xf numFmtId="182" fontId="6" fillId="0" borderId="2" xfId="2" applyNumberFormat="1" applyFont="1" applyBorder="1" applyAlignment="1">
      <alignment vertical="center"/>
    </xf>
    <xf numFmtId="182" fontId="6" fillId="0" borderId="5" xfId="2" applyNumberFormat="1" applyFont="1" applyBorder="1" applyAlignment="1">
      <alignment vertical="center"/>
    </xf>
    <xf numFmtId="0" fontId="6" fillId="0" borderId="2" xfId="2" applyFont="1" applyBorder="1" applyAlignment="1">
      <alignment horizontal="center" wrapText="1"/>
    </xf>
    <xf numFmtId="0" fontId="6" fillId="0" borderId="2" xfId="2" applyFont="1" applyBorder="1" applyAlignment="1">
      <alignment horizontal="center"/>
    </xf>
    <xf numFmtId="0" fontId="6" fillId="0" borderId="3" xfId="2" applyFont="1" applyBorder="1" applyAlignment="1">
      <alignment horizontal="center"/>
    </xf>
    <xf numFmtId="0" fontId="6" fillId="0" borderId="0" xfId="2" applyFont="1" applyAlignment="1">
      <alignment horizontal="center"/>
    </xf>
    <xf numFmtId="0" fontId="6" fillId="0" borderId="0" xfId="2" applyFont="1" applyAlignment="1">
      <alignment horizontal="center" wrapText="1"/>
    </xf>
    <xf numFmtId="182" fontId="6" fillId="0" borderId="4" xfId="2" applyNumberFormat="1" applyFont="1" applyBorder="1" applyAlignment="1">
      <alignment vertical="center"/>
    </xf>
    <xf numFmtId="0" fontId="38" fillId="0" borderId="0" xfId="2" applyFont="1" applyAlignment="1">
      <alignment horizontal="center"/>
    </xf>
    <xf numFmtId="0" fontId="6" fillId="0" borderId="0" xfId="2" applyFont="1"/>
    <xf numFmtId="0" fontId="6" fillId="0" borderId="5" xfId="2" applyFont="1" applyBorder="1" applyAlignment="1">
      <alignment horizontal="right"/>
    </xf>
    <xf numFmtId="38" fontId="14" fillId="0" borderId="0" xfId="5" applyFont="1" applyAlignment="1">
      <alignment horizontal="center"/>
    </xf>
    <xf numFmtId="188" fontId="6" fillId="0" borderId="0" xfId="2" applyNumberFormat="1" applyFont="1" applyAlignment="1">
      <alignment horizontal="center"/>
    </xf>
    <xf numFmtId="38" fontId="14" fillId="0" borderId="7" xfId="5" applyFont="1" applyBorder="1" applyAlignment="1">
      <alignment horizontal="center"/>
    </xf>
    <xf numFmtId="38" fontId="14" fillId="0" borderId="0" xfId="5" applyFont="1" applyBorder="1" applyAlignment="1">
      <alignment horizontal="center"/>
    </xf>
    <xf numFmtId="38" fontId="14" fillId="0" borderId="1" xfId="5" applyFont="1" applyBorder="1" applyAlignment="1">
      <alignment horizontal="center"/>
    </xf>
    <xf numFmtId="38" fontId="14" fillId="0" borderId="2" xfId="5" applyFont="1" applyBorder="1" applyAlignment="1">
      <alignment horizontal="center"/>
    </xf>
    <xf numFmtId="188" fontId="6" fillId="0" borderId="2" xfId="2" applyNumberFormat="1" applyFont="1" applyBorder="1" applyAlignment="1">
      <alignment horizontal="center"/>
    </xf>
    <xf numFmtId="194" fontId="6" fillId="0" borderId="0" xfId="2" applyNumberFormat="1" applyFont="1" applyAlignment="1">
      <alignment horizontal="center"/>
    </xf>
    <xf numFmtId="184" fontId="6" fillId="0" borderId="0" xfId="2" applyNumberFormat="1" applyFont="1" applyAlignment="1">
      <alignment horizontal="right" vertical="center"/>
    </xf>
    <xf numFmtId="0" fontId="78" fillId="0" borderId="1" xfId="2" applyFont="1" applyBorder="1" applyAlignment="1">
      <alignment horizontal="center" vertical="center" wrapText="1" shrinkToFit="1"/>
    </xf>
    <xf numFmtId="0" fontId="78" fillId="0" borderId="2" xfId="2" applyFont="1" applyBorder="1" applyAlignment="1">
      <alignment horizontal="center" vertical="center" wrapText="1" shrinkToFit="1"/>
    </xf>
    <xf numFmtId="0" fontId="78" fillId="0" borderId="3" xfId="2" applyFont="1" applyBorder="1" applyAlignment="1">
      <alignment horizontal="center" vertical="center" wrapText="1" shrinkToFit="1"/>
    </xf>
    <xf numFmtId="0" fontId="78" fillId="0" borderId="4" xfId="2" applyFont="1" applyBorder="1" applyAlignment="1">
      <alignment horizontal="center" vertical="center" wrapText="1" shrinkToFit="1"/>
    </xf>
    <xf numFmtId="0" fontId="78" fillId="0" borderId="5" xfId="2" applyFont="1" applyBorder="1" applyAlignment="1">
      <alignment horizontal="center" vertical="center" wrapText="1" shrinkToFit="1"/>
    </xf>
    <xf numFmtId="0" fontId="78" fillId="0" borderId="6" xfId="2" applyFont="1" applyBorder="1" applyAlignment="1">
      <alignment horizontal="center" vertical="center" wrapText="1" shrinkToFit="1"/>
    </xf>
    <xf numFmtId="0" fontId="6" fillId="0" borderId="15" xfId="2" applyFont="1" applyBorder="1" applyAlignment="1">
      <alignment vertical="center" shrinkToFit="1"/>
    </xf>
    <xf numFmtId="0" fontId="47" fillId="0" borderId="0" xfId="2" applyFont="1" applyAlignment="1">
      <alignment horizontal="center" vertical="center"/>
    </xf>
    <xf numFmtId="38" fontId="14" fillId="0" borderId="0" xfId="5" applyFont="1" applyFill="1" applyBorder="1" applyAlignment="1">
      <alignment horizontal="center" vertical="center" wrapText="1"/>
    </xf>
    <xf numFmtId="38" fontId="14" fillId="0" borderId="11" xfId="5" applyFont="1" applyFill="1" applyBorder="1" applyAlignment="1">
      <alignment horizontal="center" vertical="center" wrapText="1"/>
    </xf>
    <xf numFmtId="38" fontId="14" fillId="0" borderId="11" xfId="5" applyFont="1" applyFill="1" applyBorder="1" applyAlignment="1">
      <alignment horizontal="center" vertical="center"/>
    </xf>
    <xf numFmtId="49" fontId="14" fillId="0" borderId="0" xfId="5" applyNumberFormat="1" applyFont="1" applyFill="1" applyBorder="1" applyAlignment="1">
      <alignment horizontal="center" vertical="center"/>
    </xf>
    <xf numFmtId="38" fontId="9" fillId="0" borderId="7" xfId="5" applyFont="1" applyFill="1" applyBorder="1" applyAlignment="1">
      <alignment horizontal="right" vertical="center"/>
    </xf>
    <xf numFmtId="38" fontId="9" fillId="0" borderId="0" xfId="5" applyFont="1" applyFill="1" applyBorder="1" applyAlignment="1">
      <alignment horizontal="right" vertical="center"/>
    </xf>
    <xf numFmtId="0" fontId="6" fillId="4" borderId="12" xfId="2" applyFont="1" applyFill="1" applyBorder="1" applyAlignment="1">
      <alignment horizontal="center" vertical="center"/>
    </xf>
    <xf numFmtId="0" fontId="6" fillId="4" borderId="13" xfId="2" applyFont="1" applyFill="1" applyBorder="1" applyAlignment="1">
      <alignment horizontal="center" vertical="center"/>
    </xf>
    <xf numFmtId="38" fontId="9" fillId="0" borderId="0" xfId="5" applyFont="1" applyFill="1" applyAlignment="1">
      <alignment horizontal="right" vertical="center"/>
    </xf>
    <xf numFmtId="0" fontId="45" fillId="0" borderId="0" xfId="2" applyFont="1" applyAlignment="1">
      <alignment horizontal="left" vertical="center"/>
    </xf>
    <xf numFmtId="38" fontId="6" fillId="0" borderId="0" xfId="5" applyFont="1" applyFill="1" applyBorder="1" applyAlignment="1">
      <alignment horizontal="right" vertical="center"/>
    </xf>
    <xf numFmtId="0" fontId="84" fillId="0" borderId="5" xfId="2" applyFont="1" applyBorder="1" applyAlignment="1">
      <alignment horizontal="left" vertical="center"/>
    </xf>
    <xf numFmtId="0" fontId="6" fillId="0" borderId="2" xfId="2" applyFont="1" applyBorder="1" applyAlignment="1">
      <alignment horizontal="distributed" vertical="distributed"/>
    </xf>
    <xf numFmtId="0" fontId="6" fillId="0" borderId="3" xfId="2" applyFont="1" applyBorder="1" applyAlignment="1">
      <alignment horizontal="distributed" vertical="distributed"/>
    </xf>
    <xf numFmtId="201" fontId="6" fillId="0" borderId="0" xfId="2" applyNumberFormat="1" applyFont="1" applyAlignment="1">
      <alignment vertical="center"/>
    </xf>
    <xf numFmtId="201" fontId="6" fillId="0" borderId="7" xfId="2" applyNumberFormat="1" applyFont="1" applyBorder="1" applyAlignment="1">
      <alignment vertical="center"/>
    </xf>
    <xf numFmtId="0" fontId="6" fillId="0" borderId="5" xfId="2" applyFont="1" applyBorder="1" applyAlignment="1">
      <alignment horizontal="distributed" vertical="distributed"/>
    </xf>
    <xf numFmtId="0" fontId="6" fillId="0" borderId="6" xfId="2" applyFont="1" applyBorder="1" applyAlignment="1">
      <alignment horizontal="distributed" vertical="distributed"/>
    </xf>
    <xf numFmtId="0" fontId="6" fillId="0" borderId="0" xfId="2" applyFont="1" applyAlignment="1">
      <alignment horizontal="distributed" vertical="distributed"/>
    </xf>
    <xf numFmtId="0" fontId="6" fillId="0" borderId="8" xfId="2" applyFont="1" applyBorder="1" applyAlignment="1">
      <alignment horizontal="distributed" vertical="distributed"/>
    </xf>
    <xf numFmtId="0" fontId="45" fillId="0" borderId="2" xfId="2" applyFont="1" applyBorder="1" applyAlignment="1">
      <alignment horizontal="left" vertical="center" wrapText="1"/>
    </xf>
    <xf numFmtId="3" fontId="9" fillId="0" borderId="0" xfId="2" applyNumberFormat="1" applyFont="1" applyAlignment="1">
      <alignment horizontal="right" vertical="center"/>
    </xf>
    <xf numFmtId="38" fontId="84" fillId="0" borderId="7" xfId="5" applyFont="1" applyFill="1" applyBorder="1" applyAlignment="1">
      <alignment horizontal="right" vertical="center"/>
    </xf>
    <xf numFmtId="38" fontId="84" fillId="0" borderId="0" xfId="5" applyFont="1" applyFill="1" applyAlignment="1">
      <alignment horizontal="right" vertical="center"/>
    </xf>
    <xf numFmtId="38" fontId="84" fillId="0" borderId="0" xfId="5" applyFont="1" applyFill="1" applyBorder="1" applyAlignment="1">
      <alignment horizontal="right" vertical="center"/>
    </xf>
    <xf numFmtId="38" fontId="7" fillId="0" borderId="0" xfId="5" applyFont="1" applyFill="1" applyAlignment="1">
      <alignment horizontal="right" vertical="center"/>
    </xf>
    <xf numFmtId="38" fontId="7" fillId="0" borderId="7" xfId="5" applyFont="1" applyFill="1" applyBorder="1" applyAlignment="1">
      <alignment horizontal="right" vertical="center"/>
    </xf>
    <xf numFmtId="38" fontId="7" fillId="0" borderId="0" xfId="5" applyFont="1" applyFill="1" applyBorder="1" applyAlignment="1">
      <alignment horizontal="right" vertical="center"/>
    </xf>
    <xf numFmtId="38" fontId="9" fillId="0" borderId="0" xfId="2" applyNumberFormat="1" applyFont="1" applyAlignment="1">
      <alignment horizontal="right" vertical="center"/>
    </xf>
    <xf numFmtId="0" fontId="39" fillId="0" borderId="2" xfId="2" applyFont="1" applyBorder="1" applyAlignment="1">
      <alignment horizontal="right" vertical="center"/>
    </xf>
    <xf numFmtId="183" fontId="6" fillId="0" borderId="7" xfId="5" applyNumberFormat="1" applyFont="1" applyFill="1" applyBorder="1" applyAlignment="1">
      <alignment horizontal="center" vertical="center"/>
    </xf>
    <xf numFmtId="183" fontId="6" fillId="0" borderId="0" xfId="5" applyNumberFormat="1" applyFont="1" applyFill="1" applyBorder="1" applyAlignment="1">
      <alignment horizontal="center" vertical="center"/>
    </xf>
    <xf numFmtId="185" fontId="6" fillId="0" borderId="0" xfId="2" applyNumberFormat="1" applyFont="1" applyAlignment="1">
      <alignment horizontal="center" vertical="center"/>
    </xf>
    <xf numFmtId="183" fontId="6" fillId="0" borderId="0" xfId="5" applyNumberFormat="1" applyFont="1" applyFill="1" applyAlignment="1">
      <alignment horizontal="center" vertical="center"/>
    </xf>
    <xf numFmtId="0" fontId="39" fillId="0" borderId="1" xfId="2" applyFont="1" applyBorder="1" applyAlignment="1">
      <alignment horizontal="right" vertical="center"/>
    </xf>
    <xf numFmtId="38" fontId="9" fillId="0" borderId="7" xfId="1" applyFont="1" applyBorder="1" applyAlignment="1">
      <alignment horizontal="right" vertical="center"/>
    </xf>
    <xf numFmtId="38" fontId="9" fillId="0" borderId="0" xfId="1" applyFont="1" applyAlignment="1">
      <alignment horizontal="right" vertical="center"/>
    </xf>
    <xf numFmtId="38" fontId="6" fillId="0" borderId="0" xfId="1" applyFont="1" applyFill="1" applyAlignment="1">
      <alignment vertical="center"/>
    </xf>
    <xf numFmtId="38" fontId="6" fillId="0" borderId="0" xfId="1" applyFont="1" applyFill="1" applyAlignment="1">
      <alignment horizontal="right" vertical="center"/>
    </xf>
    <xf numFmtId="38" fontId="6" fillId="0" borderId="7" xfId="1" applyFont="1" applyFill="1" applyBorder="1" applyAlignment="1">
      <alignment vertical="center"/>
    </xf>
    <xf numFmtId="38" fontId="6" fillId="0" borderId="0" xfId="1" applyFont="1" applyFill="1" applyBorder="1" applyAlignment="1">
      <alignment vertical="center"/>
    </xf>
    <xf numFmtId="38" fontId="6" fillId="0" borderId="7" xfId="5" applyFont="1" applyFill="1" applyBorder="1" applyAlignment="1">
      <alignment horizontal="right" vertical="center"/>
    </xf>
    <xf numFmtId="0" fontId="6" fillId="0" borderId="0" xfId="22" applyFont="1" applyAlignment="1">
      <alignment horizontal="right" vertical="center"/>
    </xf>
    <xf numFmtId="0" fontId="39" fillId="0" borderId="0" xfId="2" applyFont="1" applyAlignment="1">
      <alignment horizontal="left"/>
    </xf>
    <xf numFmtId="0" fontId="39" fillId="0" borderId="0" xfId="2" applyFont="1" applyAlignment="1">
      <alignment horizontal="right" vertical="center"/>
    </xf>
    <xf numFmtId="0" fontId="45" fillId="0" borderId="0" xfId="2" applyFont="1" applyAlignment="1">
      <alignment horizontal="left"/>
    </xf>
    <xf numFmtId="0" fontId="45" fillId="0" borderId="0" xfId="2" quotePrefix="1" applyFont="1" applyAlignment="1">
      <alignment horizontal="right"/>
    </xf>
    <xf numFmtId="0" fontId="45" fillId="0" borderId="0" xfId="2" applyFont="1" applyAlignment="1">
      <alignment horizontal="right"/>
    </xf>
    <xf numFmtId="40" fontId="6" fillId="0" borderId="0" xfId="5" applyNumberFormat="1" applyFont="1" applyAlignment="1">
      <alignment horizontal="right" vertical="center"/>
    </xf>
    <xf numFmtId="0" fontId="39" fillId="0" borderId="7" xfId="2" applyFont="1" applyBorder="1" applyAlignment="1">
      <alignment horizontal="right" vertical="center"/>
    </xf>
    <xf numFmtId="0" fontId="6" fillId="0" borderId="8" xfId="2" applyFont="1" applyBorder="1" applyAlignment="1">
      <alignment horizontal="distributed" vertical="center" wrapText="1"/>
    </xf>
    <xf numFmtId="0" fontId="39" fillId="0" borderId="0" xfId="2" applyFont="1" applyAlignment="1">
      <alignment horizontal="distributed" vertical="center" shrinkToFit="1"/>
    </xf>
    <xf numFmtId="0" fontId="50" fillId="0" borderId="15" xfId="2" applyFont="1" applyBorder="1" applyAlignment="1">
      <alignment horizontal="center" vertical="center"/>
    </xf>
    <xf numFmtId="0" fontId="50" fillId="0" borderId="15" xfId="2" applyFont="1" applyBorder="1" applyAlignment="1">
      <alignment horizontal="center" vertical="center" wrapText="1"/>
    </xf>
    <xf numFmtId="0" fontId="50" fillId="0" borderId="12" xfId="2" applyFont="1" applyBorder="1" applyAlignment="1">
      <alignment horizontal="center" vertical="center" wrapText="1"/>
    </xf>
    <xf numFmtId="0" fontId="39" fillId="0" borderId="8" xfId="2" applyFont="1" applyBorder="1" applyAlignment="1">
      <alignment horizontal="distributed" vertical="center"/>
    </xf>
    <xf numFmtId="0" fontId="39" fillId="0" borderId="5" xfId="2" applyFont="1" applyBorder="1" applyAlignment="1">
      <alignment horizontal="right" vertical="center"/>
    </xf>
    <xf numFmtId="0" fontId="36" fillId="0" borderId="1" xfId="2" applyFont="1" applyBorder="1" applyAlignment="1">
      <alignment horizontal="center" vertical="center" wrapText="1"/>
    </xf>
    <xf numFmtId="0" fontId="36" fillId="0" borderId="2" xfId="2" applyFont="1" applyBorder="1" applyAlignment="1">
      <alignment horizontal="center" vertical="center" wrapText="1"/>
    </xf>
    <xf numFmtId="0" fontId="36" fillId="0" borderId="3" xfId="2" applyFont="1" applyBorder="1" applyAlignment="1">
      <alignment horizontal="center" vertical="center"/>
    </xf>
    <xf numFmtId="0" fontId="36" fillId="0" borderId="4" xfId="2" applyFont="1" applyBorder="1" applyAlignment="1">
      <alignment horizontal="center" vertical="center"/>
    </xf>
    <xf numFmtId="0" fontId="36" fillId="0" borderId="5" xfId="2" applyFont="1" applyBorder="1" applyAlignment="1">
      <alignment horizontal="center" vertical="center"/>
    </xf>
    <xf numFmtId="0" fontId="36" fillId="0" borderId="6" xfId="2" applyFont="1" applyBorder="1" applyAlignment="1">
      <alignment horizontal="center" vertical="center"/>
    </xf>
    <xf numFmtId="183" fontId="6" fillId="0" borderId="7" xfId="5" applyNumberFormat="1" applyFont="1" applyFill="1" applyBorder="1" applyAlignment="1">
      <alignment vertical="center"/>
    </xf>
    <xf numFmtId="183" fontId="6" fillId="0" borderId="0" xfId="5" applyNumberFormat="1" applyFont="1" applyFill="1" applyBorder="1" applyAlignment="1">
      <alignment vertical="center"/>
    </xf>
    <xf numFmtId="183" fontId="6" fillId="0" borderId="8" xfId="5" applyNumberFormat="1" applyFont="1" applyFill="1" applyBorder="1" applyAlignment="1">
      <alignment vertical="center"/>
    </xf>
    <xf numFmtId="0" fontId="36" fillId="0" borderId="2" xfId="2" applyFont="1" applyBorder="1" applyAlignment="1">
      <alignment horizontal="right" vertical="center"/>
    </xf>
    <xf numFmtId="40" fontId="6" fillId="0" borderId="0" xfId="5" applyNumberFormat="1" applyFont="1" applyFill="1" applyBorder="1" applyAlignment="1">
      <alignment horizontal="right" vertical="center"/>
    </xf>
    <xf numFmtId="0" fontId="39" fillId="0" borderId="7" xfId="2" applyFont="1" applyBorder="1" applyAlignment="1">
      <alignment horizontal="center" vertical="center" wrapText="1"/>
    </xf>
    <xf numFmtId="0" fontId="39" fillId="0" borderId="0" xfId="2" applyFont="1" applyAlignment="1">
      <alignment horizontal="center" vertical="center" wrapText="1"/>
    </xf>
    <xf numFmtId="0" fontId="39" fillId="0" borderId="8" xfId="2" applyFont="1" applyBorder="1" applyAlignment="1">
      <alignment horizontal="center" vertical="center" wrapText="1"/>
    </xf>
    <xf numFmtId="209" fontId="6" fillId="0" borderId="7" xfId="2" applyNumberFormat="1" applyFont="1" applyBorder="1" applyAlignment="1">
      <alignment horizontal="right" vertical="center"/>
    </xf>
    <xf numFmtId="209" fontId="6" fillId="0" borderId="0" xfId="2" applyNumberFormat="1" applyFont="1" applyAlignment="1">
      <alignment horizontal="right" vertical="center"/>
    </xf>
    <xf numFmtId="221" fontId="6" fillId="0" borderId="0" xfId="2" quotePrefix="1" applyNumberFormat="1" applyFont="1" applyAlignment="1">
      <alignment horizontal="right" vertical="center"/>
    </xf>
    <xf numFmtId="0" fontId="45" fillId="0" borderId="2" xfId="2" applyFont="1" applyBorder="1" applyAlignment="1">
      <alignment horizontal="right" vertical="center"/>
    </xf>
    <xf numFmtId="0" fontId="39" fillId="0" borderId="1" xfId="2" applyFont="1" applyBorder="1" applyAlignment="1">
      <alignment horizontal="center" vertical="center" shrinkToFit="1"/>
    </xf>
    <xf numFmtId="0" fontId="39" fillId="0" borderId="2" xfId="2" applyFont="1" applyBorder="1" applyAlignment="1">
      <alignment horizontal="center" vertical="center" shrinkToFit="1"/>
    </xf>
    <xf numFmtId="0" fontId="39" fillId="0" borderId="3" xfId="2" applyFont="1" applyBorder="1" applyAlignment="1">
      <alignment horizontal="center" vertical="center" shrinkToFit="1"/>
    </xf>
    <xf numFmtId="3" fontId="39" fillId="0" borderId="9" xfId="2" applyNumberFormat="1" applyFont="1" applyBorder="1" applyAlignment="1">
      <alignment horizontal="center" vertical="center" shrinkToFit="1"/>
    </xf>
    <xf numFmtId="0" fontId="39" fillId="0" borderId="9" xfId="2" applyFont="1" applyBorder="1" applyAlignment="1">
      <alignment horizontal="center" vertical="center" shrinkToFit="1"/>
    </xf>
    <xf numFmtId="0" fontId="39" fillId="0" borderId="7" xfId="2" applyFont="1" applyBorder="1" applyAlignment="1">
      <alignment horizontal="center" vertical="center" shrinkToFit="1"/>
    </xf>
    <xf numFmtId="0" fontId="39" fillId="0" borderId="0" xfId="2" applyFont="1" applyAlignment="1">
      <alignment horizontal="center" vertical="center" shrinkToFit="1"/>
    </xf>
    <xf numFmtId="0" fontId="39" fillId="0" borderId="8" xfId="2" applyFont="1" applyBorder="1" applyAlignment="1">
      <alignment horizontal="center" vertical="center" shrinkToFit="1"/>
    </xf>
    <xf numFmtId="0" fontId="39" fillId="0" borderId="10" xfId="2" applyFont="1" applyBorder="1" applyAlignment="1">
      <alignment horizontal="center" vertical="center" shrinkToFit="1"/>
    </xf>
    <xf numFmtId="0" fontId="39" fillId="0" borderId="4" xfId="2" applyFont="1" applyBorder="1" applyAlignment="1">
      <alignment horizontal="center" vertical="center" shrinkToFit="1"/>
    </xf>
    <xf numFmtId="0" fontId="39" fillId="0" borderId="6" xfId="2" applyFont="1" applyBorder="1" applyAlignment="1">
      <alignment horizontal="center" vertical="center" shrinkToFit="1"/>
    </xf>
    <xf numFmtId="3" fontId="39" fillId="0" borderId="11" xfId="2" applyNumberFormat="1" applyFont="1" applyBorder="1" applyAlignment="1">
      <alignment horizontal="center" vertical="center" shrinkToFit="1"/>
    </xf>
    <xf numFmtId="0" fontId="39" fillId="0" borderId="11" xfId="2" applyFont="1" applyBorder="1" applyAlignment="1">
      <alignment horizontal="center" vertical="center" shrinkToFit="1"/>
    </xf>
    <xf numFmtId="0" fontId="39" fillId="0" borderId="2" xfId="2" applyFont="1" applyBorder="1" applyAlignment="1">
      <alignment horizontal="left" vertical="center"/>
    </xf>
    <xf numFmtId="183" fontId="6" fillId="0" borderId="0" xfId="2" applyNumberFormat="1" applyFont="1" applyAlignment="1">
      <alignment horizontal="center" vertical="center"/>
    </xf>
    <xf numFmtId="0" fontId="39" fillId="0" borderId="14" xfId="2" applyFont="1" applyBorder="1" applyAlignment="1">
      <alignment horizontal="distributed" vertical="center"/>
    </xf>
    <xf numFmtId="0" fontId="39" fillId="0" borderId="15" xfId="2" applyFont="1" applyBorder="1" applyAlignment="1">
      <alignment horizontal="distributed" vertical="center"/>
    </xf>
    <xf numFmtId="197" fontId="39" fillId="0" borderId="15" xfId="2" applyNumberFormat="1" applyFont="1" applyBorder="1" applyAlignment="1">
      <alignment horizontal="center" vertical="center"/>
    </xf>
    <xf numFmtId="0" fontId="39" fillId="0" borderId="15" xfId="2" applyFont="1" applyBorder="1" applyAlignment="1">
      <alignment vertical="center"/>
    </xf>
    <xf numFmtId="0" fontId="39" fillId="0" borderId="12" xfId="2" applyFont="1" applyBorder="1" applyAlignment="1">
      <alignment vertical="center"/>
    </xf>
    <xf numFmtId="197" fontId="39" fillId="0" borderId="15" xfId="2" applyNumberFormat="1" applyFont="1" applyBorder="1" applyAlignment="1">
      <alignment horizontal="distributed" vertical="center"/>
    </xf>
    <xf numFmtId="197" fontId="39" fillId="0" borderId="9" xfId="2" applyNumberFormat="1" applyFont="1" applyBorder="1" applyAlignment="1">
      <alignment horizontal="distributed" vertical="center"/>
    </xf>
    <xf numFmtId="0" fontId="39" fillId="0" borderId="9" xfId="2" applyFont="1" applyBorder="1" applyAlignment="1">
      <alignment vertical="center"/>
    </xf>
    <xf numFmtId="211" fontId="39" fillId="0" borderId="15" xfId="2" applyNumberFormat="1" applyFont="1" applyBorder="1" applyAlignment="1">
      <alignment horizontal="distributed" vertical="center"/>
    </xf>
    <xf numFmtId="197" fontId="39" fillId="0" borderId="10" xfId="2" applyNumberFormat="1" applyFont="1" applyBorder="1" applyAlignment="1">
      <alignment horizontal="distributed" vertical="center"/>
    </xf>
    <xf numFmtId="0" fontId="39" fillId="0" borderId="10" xfId="2" applyFont="1" applyBorder="1" applyAlignment="1">
      <alignment vertical="center"/>
    </xf>
    <xf numFmtId="197" fontId="39" fillId="0" borderId="11" xfId="2" applyNumberFormat="1" applyFont="1" applyBorder="1" applyAlignment="1">
      <alignment horizontal="distributed" vertical="center"/>
    </xf>
    <xf numFmtId="0" fontId="39" fillId="0" borderId="11" xfId="2" applyFont="1" applyBorder="1" applyAlignment="1">
      <alignment vertical="center"/>
    </xf>
    <xf numFmtId="197" fontId="39" fillId="0" borderId="1" xfId="2" applyNumberFormat="1" applyFont="1" applyBorder="1" applyAlignment="1">
      <alignment horizontal="distributed" vertical="center" wrapText="1" shrinkToFit="1"/>
    </xf>
    <xf numFmtId="197" fontId="39" fillId="0" borderId="2" xfId="2" applyNumberFormat="1" applyFont="1" applyBorder="1" applyAlignment="1">
      <alignment horizontal="distributed" vertical="center" wrapText="1" shrinkToFit="1"/>
    </xf>
    <xf numFmtId="197" fontId="39" fillId="0" borderId="3" xfId="2" applyNumberFormat="1" applyFont="1" applyBorder="1" applyAlignment="1">
      <alignment horizontal="distributed" vertical="center" wrapText="1" shrinkToFit="1"/>
    </xf>
    <xf numFmtId="197" fontId="39" fillId="0" borderId="7" xfId="2" applyNumberFormat="1" applyFont="1" applyBorder="1" applyAlignment="1">
      <alignment horizontal="distributed" vertical="center" wrapText="1" shrinkToFit="1"/>
    </xf>
    <xf numFmtId="197" fontId="39" fillId="0" borderId="0" xfId="2" applyNumberFormat="1" applyFont="1" applyBorder="1" applyAlignment="1">
      <alignment horizontal="distributed" vertical="center" wrapText="1" shrinkToFit="1"/>
    </xf>
    <xf numFmtId="197" fontId="39" fillId="0" borderId="8" xfId="2" applyNumberFormat="1" applyFont="1" applyBorder="1" applyAlignment="1">
      <alignment horizontal="distributed" vertical="center" wrapText="1" shrinkToFit="1"/>
    </xf>
    <xf numFmtId="197" fontId="46" fillId="0" borderId="4" xfId="2" applyNumberFormat="1" applyFont="1" applyBorder="1" applyAlignment="1">
      <alignment horizontal="distributed" vertical="center" wrapText="1" shrinkToFit="1"/>
    </xf>
    <xf numFmtId="197" fontId="39" fillId="0" borderId="5" xfId="2" applyNumberFormat="1" applyFont="1" applyBorder="1" applyAlignment="1">
      <alignment horizontal="distributed" vertical="center" wrapText="1" shrinkToFit="1"/>
    </xf>
    <xf numFmtId="197" fontId="39" fillId="0" borderId="6" xfId="2" applyNumberFormat="1" applyFont="1" applyBorder="1" applyAlignment="1">
      <alignment horizontal="distributed" vertical="center" wrapText="1" shrinkToFit="1"/>
    </xf>
    <xf numFmtId="209" fontId="39" fillId="0" borderId="10" xfId="2" quotePrefix="1" applyNumberFormat="1" applyFont="1" applyBorder="1" applyAlignment="1">
      <alignment horizontal="right" vertical="center"/>
    </xf>
    <xf numFmtId="0" fontId="39" fillId="0" borderId="7" xfId="2" applyFont="1" applyBorder="1" applyAlignment="1">
      <alignment vertical="center"/>
    </xf>
    <xf numFmtId="209" fontId="39" fillId="0" borderId="0" xfId="2" quotePrefix="1" applyNumberFormat="1" applyFont="1" applyAlignment="1">
      <alignment horizontal="right" vertical="center"/>
    </xf>
    <xf numFmtId="209" fontId="39" fillId="0" borderId="7" xfId="2" quotePrefix="1" applyNumberFormat="1" applyFont="1" applyBorder="1" applyAlignment="1">
      <alignment horizontal="right" vertical="center"/>
    </xf>
    <xf numFmtId="209" fontId="39" fillId="0" borderId="0" xfId="2" applyNumberFormat="1" applyFont="1" applyAlignment="1">
      <alignment horizontal="right" vertical="center"/>
    </xf>
    <xf numFmtId="0" fontId="45" fillId="0" borderId="8" xfId="2" applyFont="1" applyBorder="1" applyAlignment="1">
      <alignment horizontal="distributed" vertical="center"/>
    </xf>
    <xf numFmtId="0" fontId="39" fillId="0" borderId="0" xfId="2" applyFont="1" applyAlignment="1">
      <alignment vertical="center" shrinkToFit="1"/>
    </xf>
    <xf numFmtId="0" fontId="39" fillId="0" borderId="8" xfId="2" applyFont="1" applyBorder="1" applyAlignment="1">
      <alignment vertical="center" shrinkToFit="1"/>
    </xf>
    <xf numFmtId="49" fontId="39" fillId="0" borderId="2" xfId="2" applyNumberFormat="1" applyFont="1" applyBorder="1" applyAlignment="1">
      <alignment horizontal="left" vertical="center"/>
    </xf>
    <xf numFmtId="0" fontId="45" fillId="0" borderId="0" xfId="2" applyFont="1" applyAlignment="1">
      <alignment horizontal="distributed" vertical="center" shrinkToFit="1"/>
    </xf>
    <xf numFmtId="0" fontId="45" fillId="0" borderId="0" xfId="2" applyFont="1" applyAlignment="1">
      <alignment vertical="center" shrinkToFit="1"/>
    </xf>
    <xf numFmtId="0" fontId="45" fillId="0" borderId="8" xfId="2" applyFont="1" applyBorder="1" applyAlignment="1">
      <alignment vertical="center" shrinkToFit="1"/>
    </xf>
    <xf numFmtId="0" fontId="45" fillId="0" borderId="1" xfId="2" applyFont="1" applyBorder="1" applyAlignment="1">
      <alignment horizontal="center" vertical="center" wrapText="1" shrinkToFit="1"/>
    </xf>
    <xf numFmtId="0" fontId="45" fillId="0" borderId="2" xfId="2" applyFont="1" applyBorder="1" applyAlignment="1">
      <alignment horizontal="center" vertical="center" shrinkToFit="1"/>
    </xf>
    <xf numFmtId="0" fontId="45" fillId="0" borderId="3" xfId="2" applyFont="1" applyBorder="1" applyAlignment="1">
      <alignment horizontal="center" vertical="center" shrinkToFit="1"/>
    </xf>
    <xf numFmtId="0" fontId="45" fillId="0" borderId="4" xfId="2" applyFont="1" applyBorder="1" applyAlignment="1">
      <alignment horizontal="center" vertical="center" shrinkToFit="1"/>
    </xf>
    <xf numFmtId="0" fontId="45" fillId="0" borderId="5" xfId="2" applyFont="1" applyBorder="1" applyAlignment="1">
      <alignment horizontal="center" vertical="center" shrinkToFit="1"/>
    </xf>
    <xf numFmtId="0" fontId="45" fillId="0" borderId="6" xfId="2" applyFont="1" applyBorder="1" applyAlignment="1">
      <alignment horizontal="center" vertical="center" shrinkToFit="1"/>
    </xf>
    <xf numFmtId="38" fontId="6" fillId="0" borderId="0" xfId="5" applyFont="1" applyFill="1" applyBorder="1" applyAlignment="1">
      <alignment horizontal="center" vertical="center" shrinkToFit="1"/>
    </xf>
    <xf numFmtId="38" fontId="6" fillId="0" borderId="0" xfId="5" applyFont="1" applyFill="1" applyBorder="1" applyAlignment="1">
      <alignment horizontal="center" vertical="center"/>
    </xf>
    <xf numFmtId="0" fontId="45" fillId="0" borderId="1" xfId="2" applyFont="1" applyBorder="1" applyAlignment="1">
      <alignment horizontal="center" vertical="center" wrapText="1"/>
    </xf>
    <xf numFmtId="0" fontId="45" fillId="0" borderId="2" xfId="2" applyFont="1" applyBorder="1" applyAlignment="1">
      <alignment horizontal="center" vertical="center" wrapText="1"/>
    </xf>
    <xf numFmtId="0" fontId="45" fillId="0" borderId="2" xfId="2" applyFont="1" applyBorder="1" applyAlignment="1">
      <alignment vertical="center"/>
    </xf>
    <xf numFmtId="0" fontId="45" fillId="0" borderId="4" xfId="2" applyFont="1" applyBorder="1" applyAlignment="1">
      <alignment horizontal="center" vertical="center" wrapText="1"/>
    </xf>
    <xf numFmtId="0" fontId="45" fillId="0" borderId="5" xfId="2" applyFont="1" applyBorder="1" applyAlignment="1">
      <alignment horizontal="center" vertical="center" wrapText="1"/>
    </xf>
    <xf numFmtId="0" fontId="45" fillId="0" borderId="5" xfId="2" applyFont="1" applyBorder="1" applyAlignment="1">
      <alignment vertical="center"/>
    </xf>
    <xf numFmtId="0" fontId="45" fillId="0" borderId="2" xfId="2" applyFont="1" applyBorder="1" applyAlignment="1">
      <alignment horizontal="center" vertical="center" wrapText="1" shrinkToFit="1"/>
    </xf>
    <xf numFmtId="0" fontId="45" fillId="0" borderId="3" xfId="2" applyFont="1" applyBorder="1" applyAlignment="1">
      <alignment horizontal="center" vertical="center" wrapText="1" shrinkToFit="1"/>
    </xf>
    <xf numFmtId="0" fontId="45" fillId="0" borderId="4" xfId="2" applyFont="1" applyBorder="1" applyAlignment="1">
      <alignment horizontal="center" vertical="center" wrapText="1" shrinkToFit="1"/>
    </xf>
    <xf numFmtId="0" fontId="45" fillId="0" borderId="5" xfId="2" applyFont="1" applyBorder="1" applyAlignment="1">
      <alignment horizontal="center" vertical="center" wrapText="1" shrinkToFit="1"/>
    </xf>
    <xf numFmtId="0" fontId="45" fillId="0" borderId="6" xfId="2" applyFont="1" applyBorder="1" applyAlignment="1">
      <alignment horizontal="center" vertical="center" wrapText="1" shrinkToFit="1"/>
    </xf>
    <xf numFmtId="0" fontId="39" fillId="0" borderId="7" xfId="2" applyFont="1" applyBorder="1" applyAlignment="1">
      <alignment horizontal="center" vertical="center" wrapText="1" shrinkToFit="1"/>
    </xf>
    <xf numFmtId="0" fontId="39" fillId="0" borderId="0" xfId="2" applyFont="1" applyAlignment="1">
      <alignment horizontal="center" vertical="center" wrapText="1" shrinkToFit="1"/>
    </xf>
    <xf numFmtId="0" fontId="36" fillId="0" borderId="3" xfId="2" applyFont="1" applyBorder="1" applyAlignment="1">
      <alignment horizontal="center" vertical="center" shrinkToFit="1"/>
    </xf>
    <xf numFmtId="0" fontId="36" fillId="0" borderId="7" xfId="2" applyFont="1" applyBorder="1" applyAlignment="1">
      <alignment horizontal="center" vertical="center" shrinkToFit="1"/>
    </xf>
    <xf numFmtId="0" fontId="36" fillId="0" borderId="8" xfId="2" applyFont="1" applyBorder="1" applyAlignment="1">
      <alignment horizontal="center" vertical="center" shrinkToFit="1"/>
    </xf>
    <xf numFmtId="0" fontId="36" fillId="0" borderId="4" xfId="2" applyFont="1" applyBorder="1" applyAlignment="1">
      <alignment horizontal="center" vertical="center" shrinkToFit="1"/>
    </xf>
    <xf numFmtId="0" fontId="36" fillId="0" borderId="6" xfId="2" applyFont="1" applyBorder="1" applyAlignment="1">
      <alignment horizontal="center" vertical="center" shrinkToFit="1"/>
    </xf>
    <xf numFmtId="0" fontId="6" fillId="0" borderId="1" xfId="2" applyFont="1" applyBorder="1" applyAlignment="1">
      <alignment horizontal="center" vertical="center" textRotation="255"/>
    </xf>
    <xf numFmtId="0" fontId="6" fillId="0" borderId="4" xfId="2" applyFont="1" applyBorder="1" applyAlignment="1">
      <alignment horizontal="center" vertical="center" textRotation="255"/>
    </xf>
    <xf numFmtId="0" fontId="6" fillId="0" borderId="15" xfId="2" applyFont="1" applyBorder="1" applyAlignment="1">
      <alignment horizontal="center" vertical="center" textRotation="255"/>
    </xf>
    <xf numFmtId="38" fontId="6" fillId="0" borderId="7" xfId="5" applyFont="1" applyBorder="1" applyAlignment="1">
      <alignment vertical="center" shrinkToFit="1"/>
    </xf>
    <xf numFmtId="0" fontId="6" fillId="0" borderId="0" xfId="2" applyFont="1" applyAlignment="1">
      <alignment vertical="center" shrinkToFit="1"/>
    </xf>
    <xf numFmtId="38" fontId="6" fillId="0" borderId="0" xfId="5" applyFont="1" applyBorder="1" applyAlignment="1">
      <alignment vertical="center" shrinkToFit="1"/>
    </xf>
    <xf numFmtId="38" fontId="6" fillId="0" borderId="0" xfId="5" applyFont="1" applyAlignment="1">
      <alignment vertical="center" shrinkToFit="1"/>
    </xf>
    <xf numFmtId="38" fontId="6" fillId="0" borderId="0" xfId="5" applyFont="1" applyAlignment="1">
      <alignment horizontal="center" vertical="center"/>
    </xf>
    <xf numFmtId="0" fontId="36" fillId="0" borderId="12" xfId="2" applyFont="1" applyBorder="1" applyAlignment="1">
      <alignment horizontal="center" vertical="center"/>
    </xf>
    <xf numFmtId="0" fontId="36" fillId="0" borderId="13" xfId="2" applyFont="1" applyBorder="1" applyAlignment="1">
      <alignment horizontal="center" vertical="center"/>
    </xf>
    <xf numFmtId="0" fontId="36" fillId="0" borderId="14" xfId="2" applyFont="1" applyBorder="1" applyAlignment="1">
      <alignment horizontal="center" vertical="center"/>
    </xf>
    <xf numFmtId="0" fontId="45" fillId="0" borderId="0" xfId="2" applyFont="1" applyAlignment="1">
      <alignment horizontal="left" vertical="center" wrapText="1"/>
    </xf>
    <xf numFmtId="0" fontId="9" fillId="0" borderId="0" xfId="5" applyNumberFormat="1" applyFont="1" applyFill="1" applyAlignment="1">
      <alignment horizontal="right" vertical="center"/>
    </xf>
    <xf numFmtId="0" fontId="9" fillId="0" borderId="0" xfId="5" applyNumberFormat="1" applyFont="1" applyFill="1" applyAlignment="1">
      <alignment vertical="center"/>
    </xf>
    <xf numFmtId="0" fontId="6" fillId="0" borderId="0" xfId="5" applyNumberFormat="1" applyFont="1" applyFill="1" applyAlignment="1">
      <alignment horizontal="right" vertical="center"/>
    </xf>
    <xf numFmtId="0" fontId="9" fillId="0" borderId="7" xfId="5" applyNumberFormat="1" applyFont="1" applyFill="1" applyBorder="1" applyAlignment="1">
      <alignment horizontal="right" vertical="center"/>
    </xf>
    <xf numFmtId="38" fontId="6" fillId="0" borderId="0" xfId="5" applyFont="1" applyFill="1" applyAlignment="1">
      <alignment horizontal="right" vertical="center" wrapText="1"/>
    </xf>
    <xf numFmtId="38" fontId="6" fillId="0" borderId="7" xfId="5" applyFont="1" applyFill="1" applyBorder="1" applyAlignment="1">
      <alignment vertical="center"/>
    </xf>
    <xf numFmtId="178" fontId="6" fillId="0" borderId="7" xfId="2" applyNumberFormat="1" applyFont="1" applyBorder="1" applyAlignment="1">
      <alignment horizontal="right" vertical="center"/>
    </xf>
    <xf numFmtId="38" fontId="9" fillId="0" borderId="7" xfId="2" applyNumberFormat="1" applyFont="1" applyBorder="1" applyAlignment="1">
      <alignment vertical="center"/>
    </xf>
    <xf numFmtId="38" fontId="9" fillId="0" borderId="0" xfId="2" applyNumberFormat="1" applyFont="1" applyAlignment="1">
      <alignment vertical="center"/>
    </xf>
    <xf numFmtId="38" fontId="6" fillId="0" borderId="0" xfId="5" applyFont="1" applyFill="1" applyBorder="1" applyAlignment="1">
      <alignment vertical="center"/>
    </xf>
    <xf numFmtId="182" fontId="9" fillId="0" borderId="0" xfId="2" applyNumberFormat="1" applyFont="1" applyAlignment="1">
      <alignment vertical="center"/>
    </xf>
    <xf numFmtId="40" fontId="6" fillId="0" borderId="0" xfId="5" applyNumberFormat="1" applyFont="1" applyFill="1" applyAlignment="1">
      <alignment horizontal="right" vertical="center"/>
    </xf>
    <xf numFmtId="3" fontId="6" fillId="0" borderId="7" xfId="2" applyNumberFormat="1" applyFont="1" applyBorder="1" applyAlignment="1">
      <alignment horizontal="right" vertical="center"/>
    </xf>
    <xf numFmtId="0" fontId="6" fillId="0" borderId="1" xfId="2" applyFont="1" applyBorder="1" applyAlignment="1">
      <alignment horizontal="right" vertical="center" wrapText="1"/>
    </xf>
    <xf numFmtId="3" fontId="6" fillId="0" borderId="8" xfId="2" applyNumberFormat="1" applyFont="1" applyBorder="1" applyAlignment="1">
      <alignment horizontal="right" vertical="center"/>
    </xf>
    <xf numFmtId="3" fontId="6" fillId="0" borderId="5" xfId="2" applyNumberFormat="1" applyFont="1" applyBorder="1" applyAlignment="1">
      <alignment horizontal="center" vertical="center"/>
    </xf>
    <xf numFmtId="0" fontId="6" fillId="0" borderId="0" xfId="2" applyFont="1" applyAlignment="1">
      <alignment horizontal="right" wrapText="1"/>
    </xf>
    <xf numFmtId="38" fontId="14" fillId="0" borderId="0" xfId="5" applyFont="1" applyBorder="1"/>
    <xf numFmtId="0" fontId="47" fillId="0" borderId="0" xfId="2" applyFont="1" applyAlignment="1">
      <alignment horizontal="center"/>
    </xf>
    <xf numFmtId="38" fontId="14" fillId="0" borderId="0" xfId="5" applyFont="1"/>
    <xf numFmtId="0" fontId="6" fillId="0" borderId="0" xfId="2" applyFont="1" applyAlignment="1">
      <alignment horizontal="right"/>
    </xf>
    <xf numFmtId="38" fontId="6" fillId="0" borderId="0" xfId="2" applyNumberFormat="1" applyFont="1"/>
    <xf numFmtId="58" fontId="6" fillId="0" borderId="0" xfId="2" applyNumberFormat="1" applyFont="1" applyAlignment="1">
      <alignment horizontal="right" wrapText="1"/>
    </xf>
    <xf numFmtId="2" fontId="6" fillId="0" borderId="0" xfId="2" applyNumberFormat="1" applyFont="1" applyAlignment="1">
      <alignment vertical="center"/>
    </xf>
    <xf numFmtId="4" fontId="6" fillId="0" borderId="0" xfId="2" applyNumberFormat="1" applyFont="1" applyAlignment="1">
      <alignment horizontal="right" vertical="center"/>
    </xf>
    <xf numFmtId="40" fontId="14" fillId="0" borderId="0" xfId="5" applyNumberFormat="1" applyFont="1" applyFill="1" applyAlignment="1">
      <alignment vertical="center"/>
    </xf>
    <xf numFmtId="58" fontId="6" fillId="0" borderId="0" xfId="2" applyNumberFormat="1" applyFont="1" applyAlignment="1">
      <alignment horizontal="distributed" vertical="center"/>
    </xf>
    <xf numFmtId="201" fontId="14" fillId="0" borderId="0" xfId="5" applyNumberFormat="1" applyFont="1" applyFill="1" applyBorder="1" applyAlignment="1">
      <alignment vertical="center"/>
    </xf>
    <xf numFmtId="0" fontId="9" fillId="0" borderId="27" xfId="2" applyFont="1" applyBorder="1" applyAlignment="1">
      <alignment horizontal="center" vertical="center"/>
    </xf>
    <xf numFmtId="0" fontId="9" fillId="0" borderId="28" xfId="2" applyFont="1" applyBorder="1" applyAlignment="1">
      <alignment horizontal="center" vertical="center"/>
    </xf>
    <xf numFmtId="0" fontId="9" fillId="0" borderId="27" xfId="2" applyFont="1" applyBorder="1" applyAlignment="1">
      <alignment horizontal="distributed" vertical="center"/>
    </xf>
    <xf numFmtId="0" fontId="9" fillId="0" borderId="28" xfId="2" applyFont="1" applyBorder="1" applyAlignment="1">
      <alignment horizontal="distributed" vertical="center"/>
    </xf>
    <xf numFmtId="38" fontId="9" fillId="0" borderId="27" xfId="5" applyFont="1" applyFill="1" applyBorder="1" applyAlignment="1">
      <alignment vertical="center"/>
    </xf>
    <xf numFmtId="0" fontId="6" fillId="0" borderId="25" xfId="2" applyFont="1" applyBorder="1" applyAlignment="1">
      <alignment horizontal="center" vertical="center"/>
    </xf>
    <xf numFmtId="0" fontId="6" fillId="0" borderId="25" xfId="2" applyFont="1" applyBorder="1" applyAlignment="1">
      <alignment horizontal="distributed" vertical="center"/>
    </xf>
    <xf numFmtId="0" fontId="6" fillId="0" borderId="26" xfId="2" applyFont="1" applyBorder="1" applyAlignment="1">
      <alignment horizontal="distributed" vertical="center"/>
    </xf>
    <xf numFmtId="38" fontId="14" fillId="0" borderId="32" xfId="5" applyFont="1" applyFill="1" applyBorder="1" applyAlignment="1">
      <alignment horizontal="right" vertical="center"/>
    </xf>
    <xf numFmtId="38" fontId="14" fillId="0" borderId="33" xfId="5" applyFont="1" applyFill="1" applyBorder="1" applyAlignment="1">
      <alignment horizontal="right" vertical="center"/>
    </xf>
    <xf numFmtId="3" fontId="6" fillId="0" borderId="33" xfId="2" applyNumberFormat="1" applyFont="1" applyBorder="1" applyAlignment="1">
      <alignment horizontal="right" vertical="center"/>
    </xf>
    <xf numFmtId="3" fontId="6" fillId="0" borderId="25" xfId="2" applyNumberFormat="1" applyFont="1" applyBorder="1" applyAlignment="1">
      <alignment vertical="center"/>
    </xf>
    <xf numFmtId="0" fontId="6" fillId="0" borderId="27" xfId="2" applyFont="1" applyBorder="1" applyAlignment="1">
      <alignment horizontal="center" vertical="center"/>
    </xf>
    <xf numFmtId="0" fontId="6" fillId="0" borderId="28" xfId="2" applyFont="1" applyBorder="1" applyAlignment="1">
      <alignment horizontal="center" vertical="center"/>
    </xf>
    <xf numFmtId="0" fontId="6" fillId="0" borderId="27" xfId="2" applyFont="1" applyBorder="1" applyAlignment="1">
      <alignment horizontal="distributed" vertical="center"/>
    </xf>
    <xf numFmtId="0" fontId="6" fillId="0" borderId="28" xfId="2" applyFont="1" applyBorder="1" applyAlignment="1">
      <alignment horizontal="distributed" vertical="center"/>
    </xf>
    <xf numFmtId="38" fontId="14" fillId="0" borderId="34" xfId="5" applyFont="1" applyFill="1" applyBorder="1" applyAlignment="1">
      <alignment horizontal="right" vertical="center"/>
    </xf>
    <xf numFmtId="38" fontId="14" fillId="0" borderId="35" xfId="5" applyFont="1" applyFill="1" applyBorder="1" applyAlignment="1">
      <alignment horizontal="right" vertical="center"/>
    </xf>
    <xf numFmtId="3" fontId="6" fillId="0" borderId="35" xfId="2" applyNumberFormat="1" applyFont="1" applyBorder="1" applyAlignment="1">
      <alignment horizontal="right" vertical="center"/>
    </xf>
    <xf numFmtId="3" fontId="6" fillId="0" borderId="27" xfId="2" applyNumberFormat="1" applyFont="1" applyBorder="1" applyAlignment="1">
      <alignment vertical="center"/>
    </xf>
    <xf numFmtId="3" fontId="6" fillId="0" borderId="5" xfId="2" applyNumberFormat="1" applyFont="1" applyBorder="1" applyAlignment="1">
      <alignment horizontal="right" vertical="center"/>
    </xf>
    <xf numFmtId="3" fontId="6" fillId="0" borderId="5" xfId="2" applyNumberFormat="1" applyFont="1" applyBorder="1" applyAlignment="1">
      <alignment vertical="center"/>
    </xf>
    <xf numFmtId="2" fontId="14" fillId="0" borderId="0" xfId="5" applyNumberFormat="1" applyFont="1" applyFill="1" applyAlignment="1">
      <alignment vertical="center"/>
    </xf>
    <xf numFmtId="38" fontId="39" fillId="0" borderId="0" xfId="5" applyFont="1" applyFill="1" applyAlignment="1">
      <alignment vertical="center"/>
    </xf>
    <xf numFmtId="38" fontId="14" fillId="0" borderId="0" xfId="5" applyFont="1" applyFill="1" applyAlignment="1">
      <alignment vertical="center" shrinkToFit="1"/>
    </xf>
    <xf numFmtId="38" fontId="14" fillId="0" borderId="7" xfId="5" applyFont="1" applyFill="1" applyBorder="1" applyAlignment="1">
      <alignment horizontal="right" vertical="center" wrapText="1"/>
    </xf>
    <xf numFmtId="38" fontId="14" fillId="0" borderId="0" xfId="5" applyFont="1" applyFill="1" applyBorder="1" applyAlignment="1">
      <alignment horizontal="right" vertical="center" wrapText="1"/>
    </xf>
    <xf numFmtId="38" fontId="14" fillId="0" borderId="0" xfId="5" applyFont="1" applyFill="1" applyAlignment="1">
      <alignment horizontal="right" vertical="center" wrapText="1"/>
    </xf>
    <xf numFmtId="38" fontId="39" fillId="0" borderId="0" xfId="5" applyFont="1" applyFill="1" applyAlignment="1">
      <alignment vertical="center" wrapText="1"/>
    </xf>
    <xf numFmtId="0" fontId="6" fillId="0" borderId="7" xfId="2" applyFont="1" applyBorder="1" applyAlignment="1">
      <alignment horizontal="right" vertical="center" wrapText="1"/>
    </xf>
    <xf numFmtId="38" fontId="14" fillId="0" borderId="8" xfId="5" applyFont="1" applyFill="1" applyBorder="1" applyAlignment="1">
      <alignment horizontal="center" vertical="center" wrapText="1"/>
    </xf>
    <xf numFmtId="38" fontId="14" fillId="0" borderId="5" xfId="5" applyFont="1" applyFill="1" applyBorder="1" applyAlignment="1">
      <alignment horizontal="center" vertical="center" wrapText="1"/>
    </xf>
    <xf numFmtId="38" fontId="14" fillId="0" borderId="6" xfId="5" applyFont="1" applyFill="1" applyBorder="1" applyAlignment="1">
      <alignment horizontal="center" vertical="center" wrapText="1"/>
    </xf>
    <xf numFmtId="0" fontId="6" fillId="0" borderId="18" xfId="2" applyFont="1" applyBorder="1" applyAlignment="1">
      <alignment horizontal="center" vertical="center"/>
    </xf>
    <xf numFmtId="0" fontId="6" fillId="0" borderId="16" xfId="2" applyFont="1" applyBorder="1" applyAlignment="1">
      <alignment horizontal="center" vertical="center"/>
    </xf>
    <xf numFmtId="0" fontId="6" fillId="0" borderId="15" xfId="2" applyFont="1" applyBorder="1" applyAlignment="1">
      <alignment horizontal="center" vertical="center" wrapText="1" shrinkToFit="1"/>
    </xf>
    <xf numFmtId="0" fontId="6" fillId="0" borderId="36" xfId="2" applyFont="1" applyBorder="1" applyAlignment="1">
      <alignment horizontal="center" vertical="center"/>
    </xf>
    <xf numFmtId="0" fontId="6" fillId="0" borderId="7" xfId="2" applyFont="1" applyBorder="1" applyAlignment="1">
      <alignment horizontal="right" vertical="center" shrinkToFit="1"/>
    </xf>
    <xf numFmtId="0" fontId="6" fillId="0" borderId="0" xfId="2" applyFont="1" applyAlignment="1">
      <alignment horizontal="right" vertical="center" shrinkToFit="1"/>
    </xf>
    <xf numFmtId="0" fontId="6" fillId="0" borderId="14" xfId="2" applyFont="1" applyBorder="1" applyAlignment="1">
      <alignment vertical="center" shrinkToFit="1"/>
    </xf>
    <xf numFmtId="49" fontId="6" fillId="0" borderId="0" xfId="2" applyNumberFormat="1" applyFont="1" applyAlignment="1">
      <alignment horizontal="left" vertical="center"/>
    </xf>
    <xf numFmtId="49" fontId="6" fillId="0" borderId="3" xfId="2" applyNumberFormat="1" applyFont="1" applyBorder="1" applyAlignment="1">
      <alignment horizontal="right" vertical="center"/>
    </xf>
    <xf numFmtId="49" fontId="6" fillId="0" borderId="1" xfId="2" applyNumberFormat="1" applyFont="1" applyBorder="1" applyAlignment="1">
      <alignment horizontal="right" vertical="center"/>
    </xf>
    <xf numFmtId="49" fontId="6" fillId="0" borderId="2" xfId="2" applyNumberFormat="1" applyFont="1" applyBorder="1" applyAlignment="1">
      <alignment horizontal="right" vertical="center"/>
    </xf>
    <xf numFmtId="49" fontId="6" fillId="0" borderId="6" xfId="2" applyNumberFormat="1" applyFont="1" applyBorder="1" applyAlignment="1">
      <alignment horizontal="left" vertical="center"/>
    </xf>
    <xf numFmtId="49" fontId="6" fillId="0" borderId="4" xfId="2" applyNumberFormat="1" applyFont="1" applyBorder="1" applyAlignment="1">
      <alignment horizontal="left" vertical="center"/>
    </xf>
    <xf numFmtId="49" fontId="6" fillId="0" borderId="5" xfId="2" applyNumberFormat="1" applyFont="1" applyBorder="1" applyAlignment="1">
      <alignment horizontal="right" vertical="center"/>
    </xf>
    <xf numFmtId="0" fontId="6" fillId="0" borderId="38" xfId="2" applyFont="1" applyBorder="1" applyAlignment="1">
      <alignment horizontal="center" vertical="center"/>
    </xf>
    <xf numFmtId="0" fontId="6" fillId="0" borderId="39" xfId="2" applyFont="1" applyBorder="1" applyAlignment="1">
      <alignment horizontal="center" vertical="center"/>
    </xf>
    <xf numFmtId="0" fontId="6" fillId="0" borderId="40" xfId="2" applyFont="1" applyBorder="1" applyAlignment="1">
      <alignment horizontal="center" vertical="center"/>
    </xf>
    <xf numFmtId="0" fontId="54" fillId="0" borderId="0" xfId="2" applyFont="1" applyAlignment="1">
      <alignment horizontal="center" vertical="center"/>
    </xf>
    <xf numFmtId="0" fontId="6" fillId="0" borderId="60" xfId="2" applyFont="1" applyBorder="1" applyAlignment="1">
      <alignment horizontal="center" vertical="center"/>
    </xf>
    <xf numFmtId="0" fontId="6" fillId="0" borderId="61" xfId="2" applyFont="1" applyBorder="1" applyAlignment="1">
      <alignment horizontal="center" vertical="center"/>
    </xf>
    <xf numFmtId="0" fontId="6" fillId="0" borderId="44" xfId="2" applyFont="1" applyBorder="1" applyAlignment="1">
      <alignment horizontal="center" vertical="center"/>
    </xf>
    <xf numFmtId="184" fontId="36" fillId="0" borderId="44" xfId="2" applyNumberFormat="1" applyFont="1" applyBorder="1" applyAlignment="1">
      <alignment horizontal="center" vertical="center"/>
    </xf>
    <xf numFmtId="184" fontId="36" fillId="0" borderId="61" xfId="2" applyNumberFormat="1" applyFont="1" applyBorder="1" applyAlignment="1">
      <alignment horizontal="center" vertical="center"/>
    </xf>
    <xf numFmtId="222" fontId="36" fillId="0" borderId="44" xfId="2" applyNumberFormat="1" applyFont="1" applyBorder="1" applyAlignment="1">
      <alignment horizontal="center" vertical="center"/>
    </xf>
    <xf numFmtId="222" fontId="36" fillId="0" borderId="60" xfId="2" applyNumberFormat="1" applyFont="1" applyBorder="1" applyAlignment="1">
      <alignment horizontal="center" vertical="center"/>
    </xf>
    <xf numFmtId="0" fontId="6" fillId="0" borderId="8" xfId="5" applyNumberFormat="1" applyFont="1" applyFill="1" applyBorder="1" applyAlignment="1">
      <alignment horizontal="right" vertical="center"/>
    </xf>
    <xf numFmtId="38" fontId="6" fillId="0" borderId="8" xfId="5" applyFont="1" applyFill="1" applyBorder="1" applyAlignment="1">
      <alignment horizontal="right" vertical="center"/>
    </xf>
    <xf numFmtId="0" fontId="8" fillId="0" borderId="0" xfId="2" applyFont="1" applyAlignment="1">
      <alignment horizontal="right" vertical="center"/>
    </xf>
    <xf numFmtId="0" fontId="8" fillId="0" borderId="8" xfId="2" applyFont="1" applyBorder="1" applyAlignment="1">
      <alignment horizontal="right" vertical="center"/>
    </xf>
    <xf numFmtId="38" fontId="6" fillId="0" borderId="8" xfId="5" applyFont="1" applyFill="1" applyBorder="1" applyAlignment="1">
      <alignment vertical="center"/>
    </xf>
    <xf numFmtId="2" fontId="6" fillId="0" borderId="8" xfId="2" applyNumberFormat="1" applyFont="1" applyBorder="1" applyAlignment="1">
      <alignment horizontal="right" vertical="center"/>
    </xf>
    <xf numFmtId="0" fontId="6" fillId="0" borderId="0" xfId="2" applyFont="1" applyAlignment="1">
      <alignment horizontal="distributed" vertical="center" wrapText="1" shrinkToFit="1"/>
    </xf>
    <xf numFmtId="38" fontId="8" fillId="0" borderId="0" xfId="5" applyFont="1" applyFill="1" applyBorder="1" applyAlignment="1">
      <alignment horizontal="right" vertical="center"/>
    </xf>
    <xf numFmtId="38" fontId="8" fillId="0" borderId="8" xfId="5" applyFont="1" applyFill="1" applyBorder="1" applyAlignment="1">
      <alignment horizontal="right" vertical="center"/>
    </xf>
    <xf numFmtId="0" fontId="6" fillId="0" borderId="8" xfId="5" applyNumberFormat="1" applyFont="1" applyFill="1" applyBorder="1" applyAlignment="1">
      <alignment vertical="center"/>
    </xf>
    <xf numFmtId="178" fontId="8" fillId="0" borderId="0" xfId="2" applyNumberFormat="1" applyFont="1" applyAlignment="1">
      <alignment vertical="center"/>
    </xf>
    <xf numFmtId="178" fontId="8" fillId="0" borderId="0" xfId="2" applyNumberFormat="1" applyFont="1" applyAlignment="1">
      <alignment horizontal="center" vertical="center"/>
    </xf>
    <xf numFmtId="38" fontId="6" fillId="0" borderId="0" xfId="2" applyNumberFormat="1" applyFont="1" applyAlignment="1">
      <alignment horizontal="center" vertical="center"/>
    </xf>
    <xf numFmtId="0" fontId="6" fillId="0" borderId="62" xfId="2" applyFont="1" applyBorder="1" applyAlignment="1">
      <alignment horizontal="center" vertical="center"/>
    </xf>
    <xf numFmtId="0" fontId="6" fillId="0" borderId="63" xfId="2" applyFont="1" applyBorder="1" applyAlignment="1">
      <alignment horizontal="center" vertical="center"/>
    </xf>
    <xf numFmtId="0" fontId="55" fillId="0" borderId="0" xfId="2" applyFont="1" applyAlignment="1">
      <alignment horizontal="center" vertical="center"/>
    </xf>
    <xf numFmtId="0" fontId="55" fillId="0" borderId="0" xfId="2" applyFont="1" applyAlignment="1">
      <alignment horizontal="center" vertical="center" wrapText="1"/>
    </xf>
    <xf numFmtId="38" fontId="6" fillId="0" borderId="8" xfId="5" applyFont="1" applyBorder="1" applyAlignment="1">
      <alignment vertical="center"/>
    </xf>
    <xf numFmtId="223" fontId="6" fillId="0" borderId="0" xfId="24" applyFont="1" applyBorder="1" applyAlignment="1">
      <alignment horizontal="distributed" vertical="center"/>
    </xf>
    <xf numFmtId="38" fontId="8" fillId="0" borderId="0" xfId="5" applyFont="1" applyFill="1" applyBorder="1" applyAlignment="1">
      <alignment vertical="center"/>
    </xf>
    <xf numFmtId="38" fontId="6" fillId="0" borderId="0" xfId="5" applyFont="1" applyFill="1" applyBorder="1" applyAlignment="1">
      <alignment vertical="center" shrinkToFit="1"/>
    </xf>
    <xf numFmtId="38" fontId="8" fillId="0" borderId="0" xfId="5" applyFont="1" applyBorder="1" applyAlignment="1">
      <alignment vertical="center"/>
    </xf>
    <xf numFmtId="38" fontId="8" fillId="0" borderId="8" xfId="5" applyFont="1" applyBorder="1" applyAlignment="1">
      <alignment vertical="center"/>
    </xf>
    <xf numFmtId="0" fontId="6" fillId="0" borderId="0" xfId="23" applyFont="1" applyAlignment="1">
      <alignment horizontal="distributed" vertical="center" shrinkToFit="1"/>
    </xf>
    <xf numFmtId="38" fontId="6" fillId="0" borderId="0" xfId="5" applyFont="1" applyFill="1" applyBorder="1" applyAlignment="1" applyProtection="1">
      <alignment vertical="center" shrinkToFit="1"/>
    </xf>
    <xf numFmtId="0" fontId="6" fillId="0" borderId="64" xfId="2" applyFont="1" applyBorder="1" applyAlignment="1">
      <alignment horizontal="center" vertical="center"/>
    </xf>
    <xf numFmtId="3" fontId="6" fillId="0" borderId="8" xfId="2" applyNumberFormat="1" applyFont="1" applyBorder="1" applyAlignment="1">
      <alignment vertical="center"/>
    </xf>
    <xf numFmtId="40" fontId="6" fillId="0" borderId="0" xfId="5" applyNumberFormat="1" applyFont="1" applyBorder="1" applyAlignment="1">
      <alignment vertical="center"/>
    </xf>
    <xf numFmtId="40" fontId="6" fillId="0" borderId="8" xfId="5" applyNumberFormat="1" applyFont="1" applyBorder="1" applyAlignment="1">
      <alignment vertical="center"/>
    </xf>
    <xf numFmtId="0" fontId="6" fillId="0" borderId="0" xfId="23" applyFont="1" applyAlignment="1">
      <alignment horizontal="distributed" vertical="center" wrapText="1"/>
    </xf>
    <xf numFmtId="0" fontId="9" fillId="0" borderId="0" xfId="2" applyFont="1" applyAlignment="1">
      <alignment horizontal="distributed" vertical="center" wrapText="1"/>
    </xf>
    <xf numFmtId="0" fontId="8" fillId="0" borderId="0" xfId="2" applyFont="1" applyAlignment="1">
      <alignment vertical="center"/>
    </xf>
    <xf numFmtId="0" fontId="8" fillId="0" borderId="8" xfId="2" applyFont="1" applyBorder="1" applyAlignment="1">
      <alignment vertical="center"/>
    </xf>
    <xf numFmtId="3" fontId="8" fillId="0" borderId="0" xfId="2" applyNumberFormat="1" applyFont="1" applyAlignment="1">
      <alignment vertical="center"/>
    </xf>
    <xf numFmtId="3" fontId="8" fillId="0" borderId="8" xfId="2" applyNumberFormat="1" applyFont="1" applyBorder="1" applyAlignment="1">
      <alignment vertical="center"/>
    </xf>
    <xf numFmtId="0" fontId="9" fillId="0" borderId="0" xfId="2" applyFont="1" applyAlignment="1">
      <alignment horizontal="center" vertical="center" shrinkToFit="1"/>
    </xf>
    <xf numFmtId="0" fontId="9" fillId="0" borderId="8" xfId="2" applyFont="1" applyBorder="1" applyAlignment="1">
      <alignment horizontal="center" vertical="center" shrinkToFit="1"/>
    </xf>
    <xf numFmtId="0" fontId="6" fillId="0" borderId="62" xfId="2" applyFont="1" applyBorder="1" applyAlignment="1">
      <alignment horizontal="center" vertical="center" wrapText="1"/>
    </xf>
    <xf numFmtId="0" fontId="6" fillId="0" borderId="63" xfId="2" applyFont="1" applyBorder="1" applyAlignment="1">
      <alignment horizontal="center" vertical="center" wrapText="1"/>
    </xf>
    <xf numFmtId="0" fontId="6" fillId="0" borderId="64" xfId="2" applyFont="1" applyBorder="1" applyAlignment="1">
      <alignment horizontal="center" vertical="center" wrapText="1"/>
    </xf>
    <xf numFmtId="0" fontId="6" fillId="0" borderId="45" xfId="2" applyFont="1" applyBorder="1" applyAlignment="1">
      <alignment horizontal="center" vertical="center"/>
    </xf>
    <xf numFmtId="49" fontId="6" fillId="0" borderId="0" xfId="2" applyNumberFormat="1" applyFont="1" applyAlignment="1">
      <alignment horizontal="distributed" vertical="center"/>
    </xf>
    <xf numFmtId="191" fontId="6" fillId="0" borderId="8" xfId="2" quotePrefix="1" applyNumberFormat="1" applyFont="1" applyBorder="1" applyAlignment="1">
      <alignment horizontal="right" vertical="center"/>
    </xf>
    <xf numFmtId="38" fontId="6" fillId="0" borderId="0" xfId="5" applyFont="1" applyBorder="1" applyAlignment="1" applyProtection="1">
      <alignment horizontal="distributed" vertical="center"/>
    </xf>
    <xf numFmtId="215" fontId="6" fillId="0" borderId="0" xfId="2" applyNumberFormat="1" applyFont="1" applyAlignment="1">
      <alignment horizontal="right" vertical="center"/>
    </xf>
    <xf numFmtId="215" fontId="6" fillId="0" borderId="8" xfId="2" applyNumberFormat="1" applyFont="1" applyBorder="1" applyAlignment="1">
      <alignment horizontal="right" vertical="center"/>
    </xf>
    <xf numFmtId="49" fontId="9" fillId="0" borderId="0" xfId="2" applyNumberFormat="1" applyFont="1" applyAlignment="1">
      <alignment horizontal="distributed" vertical="center"/>
    </xf>
    <xf numFmtId="38" fontId="8" fillId="0" borderId="0" xfId="5" applyFont="1" applyAlignment="1">
      <alignment vertical="center"/>
    </xf>
    <xf numFmtId="37" fontId="8" fillId="0" borderId="0" xfId="2" applyNumberFormat="1" applyFont="1" applyAlignment="1">
      <alignment horizontal="right" vertical="center"/>
    </xf>
    <xf numFmtId="37" fontId="8" fillId="0" borderId="8" xfId="2" applyNumberFormat="1" applyFont="1" applyBorder="1" applyAlignment="1">
      <alignment horizontal="right" vertical="center"/>
    </xf>
    <xf numFmtId="0" fontId="9" fillId="0" borderId="0" xfId="2" applyFont="1" applyAlignment="1">
      <alignment horizontal="center" vertical="center" wrapText="1"/>
    </xf>
    <xf numFmtId="0" fontId="9" fillId="0" borderId="8" xfId="2" applyFont="1" applyBorder="1" applyAlignment="1">
      <alignment horizontal="center" vertical="center" wrapText="1"/>
    </xf>
    <xf numFmtId="0" fontId="9" fillId="0" borderId="7" xfId="2" applyFont="1" applyBorder="1" applyAlignment="1">
      <alignment horizontal="center" vertical="center" wrapText="1"/>
    </xf>
    <xf numFmtId="58" fontId="6" fillId="0" borderId="0" xfId="2" applyNumberFormat="1" applyFont="1" applyAlignment="1">
      <alignment horizontal="center" vertical="center"/>
    </xf>
    <xf numFmtId="58" fontId="6" fillId="0" borderId="8" xfId="2" applyNumberFormat="1" applyFont="1" applyBorder="1" applyAlignment="1">
      <alignment horizontal="center" vertical="center"/>
    </xf>
    <xf numFmtId="58" fontId="6" fillId="0" borderId="7" xfId="2" applyNumberFormat="1" applyFont="1" applyBorder="1" applyAlignment="1">
      <alignment horizontal="center" vertical="center"/>
    </xf>
    <xf numFmtId="0" fontId="9" fillId="0" borderId="7" xfId="2" applyFont="1" applyBorder="1" applyAlignment="1">
      <alignment horizontal="center" vertical="center" shrinkToFit="1"/>
    </xf>
    <xf numFmtId="201" fontId="6" fillId="0" borderId="0" xfId="2" applyNumberFormat="1" applyFont="1" applyAlignment="1">
      <alignment horizontal="distributed" vertical="center"/>
    </xf>
    <xf numFmtId="201" fontId="6" fillId="0" borderId="8" xfId="2" applyNumberFormat="1" applyFont="1" applyBorder="1" applyAlignment="1">
      <alignment vertical="center"/>
    </xf>
    <xf numFmtId="201" fontId="9" fillId="0" borderId="0" xfId="2" applyNumberFormat="1" applyFont="1" applyAlignment="1">
      <alignment horizontal="distributed" vertical="center"/>
    </xf>
    <xf numFmtId="201" fontId="8" fillId="0" borderId="0" xfId="2" applyNumberFormat="1" applyFont="1" applyAlignment="1">
      <alignment vertical="center"/>
    </xf>
    <xf numFmtId="201" fontId="8" fillId="0" borderId="8" xfId="2" applyNumberFormat="1" applyFont="1" applyBorder="1" applyAlignment="1">
      <alignment vertical="center"/>
    </xf>
    <xf numFmtId="201" fontId="6" fillId="0" borderId="0" xfId="2" applyNumberFormat="1" applyFont="1" applyAlignment="1">
      <alignment horizontal="center" vertical="center"/>
    </xf>
    <xf numFmtId="201" fontId="6" fillId="0" borderId="8" xfId="2" applyNumberFormat="1" applyFont="1" applyBorder="1" applyAlignment="1">
      <alignment horizontal="center" vertical="center"/>
    </xf>
    <xf numFmtId="225" fontId="6" fillId="0" borderId="0" xfId="1" applyNumberFormat="1" applyFont="1" applyAlignment="1">
      <alignment horizontal="right" vertical="center"/>
    </xf>
    <xf numFmtId="225" fontId="6" fillId="0" borderId="8" xfId="1" applyNumberFormat="1" applyFont="1" applyBorder="1" applyAlignment="1">
      <alignment horizontal="right" vertical="center"/>
    </xf>
    <xf numFmtId="40" fontId="6" fillId="0" borderId="0" xfId="1" applyNumberFormat="1" applyFont="1" applyAlignment="1">
      <alignment horizontal="right" vertical="center"/>
    </xf>
    <xf numFmtId="40" fontId="6" fillId="0" borderId="8" xfId="1" applyNumberFormat="1" applyFont="1" applyBorder="1" applyAlignment="1">
      <alignment horizontal="right" vertical="center"/>
    </xf>
    <xf numFmtId="38" fontId="8" fillId="0" borderId="0" xfId="5" applyFont="1" applyFill="1" applyAlignment="1">
      <alignment vertical="center"/>
    </xf>
    <xf numFmtId="225" fontId="6" fillId="0" borderId="0" xfId="1" applyNumberFormat="1" applyFont="1" applyAlignment="1">
      <alignment vertical="center"/>
    </xf>
    <xf numFmtId="225" fontId="6" fillId="0" borderId="8" xfId="1" applyNumberFormat="1" applyFont="1" applyBorder="1" applyAlignment="1">
      <alignment vertical="center"/>
    </xf>
    <xf numFmtId="225" fontId="8" fillId="0" borderId="0" xfId="1" applyNumberFormat="1" applyFont="1" applyAlignment="1">
      <alignment horizontal="right" vertical="center"/>
    </xf>
    <xf numFmtId="225" fontId="8" fillId="0" borderId="8" xfId="1" applyNumberFormat="1" applyFont="1" applyBorder="1" applyAlignment="1">
      <alignment horizontal="right" vertical="center"/>
    </xf>
    <xf numFmtId="0" fontId="6" fillId="0" borderId="62" xfId="2" applyFont="1" applyBorder="1" applyAlignment="1">
      <alignment horizontal="left" vertical="center"/>
    </xf>
    <xf numFmtId="0" fontId="6" fillId="0" borderId="63" xfId="2" applyFont="1" applyBorder="1" applyAlignment="1">
      <alignment horizontal="left" vertical="center"/>
    </xf>
    <xf numFmtId="0" fontId="6" fillId="0" borderId="64" xfId="2" applyFont="1" applyBorder="1" applyAlignment="1">
      <alignment horizontal="center" vertical="center" shrinkToFit="1"/>
    </xf>
    <xf numFmtId="0" fontId="6" fillId="0" borderId="62" xfId="2" applyFont="1" applyBorder="1" applyAlignment="1">
      <alignment horizontal="center" vertical="center" shrinkToFit="1"/>
    </xf>
    <xf numFmtId="0" fontId="6" fillId="0" borderId="62" xfId="2" applyFont="1" applyBorder="1" applyAlignment="1">
      <alignment vertical="center" shrinkToFit="1"/>
    </xf>
    <xf numFmtId="0" fontId="6" fillId="0" borderId="63" xfId="2" applyFont="1" applyBorder="1" applyAlignment="1">
      <alignment vertical="center" shrinkToFit="1"/>
    </xf>
    <xf numFmtId="0" fontId="57" fillId="0" borderId="0" xfId="2" applyFont="1" applyAlignment="1">
      <alignment horizontal="center" vertical="center"/>
    </xf>
    <xf numFmtId="0" fontId="58" fillId="0" borderId="0" xfId="2" applyFont="1" applyAlignment="1">
      <alignment horizontal="center" vertical="center"/>
    </xf>
    <xf numFmtId="4" fontId="6" fillId="0" borderId="8" xfId="2" applyNumberFormat="1" applyFont="1" applyBorder="1" applyAlignment="1">
      <alignment horizontal="right" vertical="center"/>
    </xf>
    <xf numFmtId="216" fontId="6" fillId="0" borderId="0" xfId="2" applyNumberFormat="1" applyFont="1" applyAlignment="1">
      <alignment horizontal="right" vertical="center"/>
    </xf>
    <xf numFmtId="0" fontId="6" fillId="0" borderId="0" xfId="25" applyFont="1" applyAlignment="1">
      <alignment horizontal="distributed" vertical="center"/>
    </xf>
    <xf numFmtId="4" fontId="8" fillId="0" borderId="0" xfId="2" applyNumberFormat="1" applyFont="1" applyAlignment="1">
      <alignment horizontal="right" vertical="center"/>
    </xf>
    <xf numFmtId="4" fontId="8" fillId="0" borderId="8" xfId="2" applyNumberFormat="1" applyFont="1" applyBorder="1" applyAlignment="1">
      <alignment horizontal="right" vertical="center"/>
    </xf>
    <xf numFmtId="0" fontId="6" fillId="0" borderId="7" xfId="2" applyFont="1" applyBorder="1" applyAlignment="1">
      <alignment horizontal="left" vertical="center" wrapText="1"/>
    </xf>
    <xf numFmtId="0" fontId="6" fillId="0" borderId="8" xfId="2" applyFont="1" applyBorder="1" applyAlignment="1">
      <alignment horizontal="left" vertical="center" wrapText="1"/>
    </xf>
    <xf numFmtId="0" fontId="6" fillId="0" borderId="62" xfId="2" applyFont="1" applyBorder="1" applyAlignment="1">
      <alignment vertical="center"/>
    </xf>
    <xf numFmtId="0" fontId="6" fillId="0" borderId="63" xfId="2" applyFont="1" applyBorder="1" applyAlignment="1">
      <alignment vertical="center"/>
    </xf>
    <xf numFmtId="0" fontId="62" fillId="0" borderId="1" xfId="26" applyFont="1" applyBorder="1" applyAlignment="1">
      <alignment horizontal="center" vertical="center"/>
    </xf>
    <xf numFmtId="0" fontId="62" fillId="0" borderId="2" xfId="26" applyFont="1" applyBorder="1" applyAlignment="1">
      <alignment horizontal="center" vertical="center"/>
    </xf>
    <xf numFmtId="0" fontId="62" fillId="0" borderId="3" xfId="26" applyFont="1" applyBorder="1" applyAlignment="1">
      <alignment horizontal="center" vertical="center"/>
    </xf>
    <xf numFmtId="0" fontId="62" fillId="0" borderId="4" xfId="26" applyFont="1" applyBorder="1" applyAlignment="1">
      <alignment horizontal="center" vertical="center"/>
    </xf>
    <xf numFmtId="0" fontId="62" fillId="0" borderId="5" xfId="26" applyFont="1" applyBorder="1" applyAlignment="1">
      <alignment horizontal="center" vertical="center"/>
    </xf>
    <xf numFmtId="0" fontId="62" fillId="0" borderId="6" xfId="26" applyFont="1" applyBorder="1" applyAlignment="1">
      <alignment horizontal="center" vertical="center"/>
    </xf>
    <xf numFmtId="0" fontId="88" fillId="0" borderId="0" xfId="26" applyFont="1" applyAlignment="1">
      <alignment horizontal="left"/>
    </xf>
    <xf numFmtId="0" fontId="62" fillId="0" borderId="9" xfId="26" applyFont="1" applyBorder="1" applyAlignment="1">
      <alignment horizontal="center" vertical="center"/>
    </xf>
    <xf numFmtId="0" fontId="62" fillId="0" borderId="11" xfId="26" applyFont="1" applyBorder="1" applyAlignment="1">
      <alignment horizontal="center" vertical="center"/>
    </xf>
    <xf numFmtId="182" fontId="89" fillId="0" borderId="0" xfId="26" applyNumberFormat="1" applyFont="1" applyAlignment="1">
      <alignment horizontal="right" wrapText="1"/>
    </xf>
    <xf numFmtId="0" fontId="62" fillId="0" borderId="72" xfId="26" applyFont="1" applyBorder="1" applyAlignment="1">
      <alignment horizontal="center" vertical="center"/>
    </xf>
    <xf numFmtId="0" fontId="62" fillId="0" borderId="25" xfId="26" applyFont="1" applyBorder="1" applyAlignment="1">
      <alignment horizontal="center" vertical="center"/>
    </xf>
    <xf numFmtId="0" fontId="62" fillId="0" borderId="73" xfId="26" applyFont="1" applyBorder="1" applyAlignment="1">
      <alignment horizontal="center" vertical="center"/>
    </xf>
    <xf numFmtId="0" fontId="62" fillId="0" borderId="70" xfId="26" applyFont="1" applyBorder="1" applyAlignment="1">
      <alignment horizontal="center" vertical="center"/>
    </xf>
    <xf numFmtId="0" fontId="62" fillId="0" borderId="27" xfId="26" applyFont="1" applyBorder="1" applyAlignment="1">
      <alignment horizontal="center" vertical="center"/>
    </xf>
    <xf numFmtId="0" fontId="62" fillId="0" borderId="74" xfId="26" applyFont="1" applyBorder="1" applyAlignment="1">
      <alignment horizontal="center" vertical="center"/>
    </xf>
    <xf numFmtId="0" fontId="62" fillId="3" borderId="1" xfId="26" applyFont="1" applyFill="1" applyBorder="1" applyAlignment="1">
      <alignment horizontal="center" vertical="center"/>
    </xf>
    <xf numFmtId="0" fontId="62" fillId="3" borderId="2" xfId="26" applyFont="1" applyFill="1" applyBorder="1" applyAlignment="1">
      <alignment horizontal="center" vertical="center"/>
    </xf>
    <xf numFmtId="0" fontId="62" fillId="3" borderId="3" xfId="26" applyFont="1" applyFill="1" applyBorder="1" applyAlignment="1">
      <alignment horizontal="center" vertical="center"/>
    </xf>
    <xf numFmtId="0" fontId="62" fillId="3" borderId="4" xfId="26" applyFont="1" applyFill="1" applyBorder="1" applyAlignment="1">
      <alignment horizontal="center" vertical="center"/>
    </xf>
    <xf numFmtId="0" fontId="62" fillId="3" borderId="5" xfId="26" applyFont="1" applyFill="1" applyBorder="1" applyAlignment="1">
      <alignment horizontal="center" vertical="center"/>
    </xf>
    <xf numFmtId="0" fontId="62" fillId="3" borderId="6" xfId="26" applyFont="1" applyFill="1" applyBorder="1" applyAlignment="1">
      <alignment horizontal="center" vertical="center"/>
    </xf>
    <xf numFmtId="0" fontId="94" fillId="0" borderId="68" xfId="26" applyFont="1" applyBorder="1" applyAlignment="1">
      <alignment horizontal="distributed" vertical="center"/>
    </xf>
    <xf numFmtId="0" fontId="94" fillId="0" borderId="69" xfId="26" applyFont="1" applyBorder="1" applyAlignment="1">
      <alignment horizontal="distributed" vertical="center"/>
    </xf>
    <xf numFmtId="0" fontId="87" fillId="0" borderId="68" xfId="26" applyFont="1" applyBorder="1" applyAlignment="1">
      <alignment horizontal="center" vertical="center"/>
    </xf>
    <xf numFmtId="0" fontId="87" fillId="0" borderId="69" xfId="26" applyFont="1" applyBorder="1" applyAlignment="1">
      <alignment horizontal="center" vertical="center"/>
    </xf>
    <xf numFmtId="0" fontId="90" fillId="0" borderId="69" xfId="26" applyFont="1" applyBorder="1" applyAlignment="1">
      <alignment horizontal="center" vertical="center"/>
    </xf>
    <xf numFmtId="0" fontId="62" fillId="0" borderId="1" xfId="26" applyFont="1" applyBorder="1" applyAlignment="1">
      <alignment horizontal="center" vertical="center" shrinkToFit="1"/>
    </xf>
    <xf numFmtId="0" fontId="62" fillId="0" borderId="2" xfId="26" applyFont="1" applyBorder="1" applyAlignment="1">
      <alignment horizontal="center" vertical="center" shrinkToFit="1"/>
    </xf>
    <xf numFmtId="0" fontId="62" fillId="0" borderId="3" xfId="26" applyFont="1" applyBorder="1" applyAlignment="1">
      <alignment horizontal="center" vertical="center" shrinkToFit="1"/>
    </xf>
    <xf numFmtId="0" fontId="62" fillId="0" borderId="4" xfId="26" applyFont="1" applyBorder="1" applyAlignment="1">
      <alignment horizontal="center" vertical="center" shrinkToFit="1"/>
    </xf>
    <xf numFmtId="0" fontId="62" fillId="0" borderId="5" xfId="26" applyFont="1" applyBorder="1" applyAlignment="1">
      <alignment horizontal="center" vertical="center" shrinkToFit="1"/>
    </xf>
    <xf numFmtId="0" fontId="62" fillId="0" borderId="6" xfId="26" applyFont="1" applyBorder="1" applyAlignment="1">
      <alignment horizontal="center" vertical="center" shrinkToFit="1"/>
    </xf>
    <xf numFmtId="181" fontId="87" fillId="0" borderId="0" xfId="26" applyNumberFormat="1" applyFont="1" applyAlignment="1">
      <alignment horizontal="distributed" vertical="center" indent="1"/>
    </xf>
    <xf numFmtId="0" fontId="87" fillId="0" borderId="68" xfId="26" applyFont="1" applyBorder="1" applyAlignment="1">
      <alignment horizontal="center" vertical="center" wrapText="1"/>
    </xf>
    <xf numFmtId="0" fontId="62" fillId="0" borderId="9" xfId="26" applyFont="1" applyBorder="1" applyAlignment="1">
      <alignment horizontal="center" vertical="distributed" shrinkToFit="1"/>
    </xf>
    <xf numFmtId="0" fontId="62" fillId="0" borderId="11" xfId="26" applyFont="1" applyBorder="1" applyAlignment="1">
      <alignment horizontal="center" vertical="distributed" shrinkToFit="1"/>
    </xf>
  </cellXfs>
  <cellStyles count="28">
    <cellStyle name="Normal" xfId="17" xr:uid="{068C071A-D41C-4EE5-AEE8-8B1CBC990038}"/>
    <cellStyle name="スペース有" xfId="24" xr:uid="{FA245056-C59C-4716-AABF-3DAE84FE7BC9}"/>
    <cellStyle name="パーセント 2" xfId="6" xr:uid="{E12DEDB5-0001-4BAA-9C5B-853067E661F3}"/>
    <cellStyle name="パーセント 2 2" xfId="12" xr:uid="{D157A2FC-573D-48BF-A626-F0C0E644ED05}"/>
    <cellStyle name="パーセント 3" xfId="10" xr:uid="{556030A3-EE96-4C02-A5AE-1F56FBB5DB81}"/>
    <cellStyle name="ハイパーリンク" xfId="27" builtinId="8"/>
    <cellStyle name="ハイパーリンク 2" xfId="3" xr:uid="{A789E064-679A-4428-9ABE-BABC249F04CA}"/>
    <cellStyle name="桁区切り" xfId="1" builtinId="6"/>
    <cellStyle name="桁区切り 2" xfId="5" xr:uid="{928238FC-F387-4D9E-AE7F-CD36E9E1A390}"/>
    <cellStyle name="桁区切り 3" xfId="20" xr:uid="{6BDC6DDF-396D-4B2F-8394-DA46BDD4092C}"/>
    <cellStyle name="標準" xfId="0" builtinId="0"/>
    <cellStyle name="標準 2" xfId="2" xr:uid="{C833BAF1-58D6-4FFA-B035-858C891D1A5A}"/>
    <cellStyle name="標準 2 2" xfId="19" xr:uid="{CDB9D9DA-6946-417B-AC79-2E0DCEB6641B}"/>
    <cellStyle name="標準 2 3" xfId="21" xr:uid="{E9D7C04A-CE52-46B5-AD34-4EF8B66EF7C3}"/>
    <cellStyle name="標準 3" xfId="4" xr:uid="{10A5C8A3-BDC7-4F6B-909F-116BAF3B77EB}"/>
    <cellStyle name="標準 3 2" xfId="22" xr:uid="{ED435401-3333-4D51-AF2D-D401C331C153}"/>
    <cellStyle name="標準 4" xfId="26" xr:uid="{E06CB356-CC69-4242-A7F5-1C170023B96F}"/>
    <cellStyle name="標準_12 一覧表（Excel)仕様" xfId="14" xr:uid="{96E5F175-4110-4301-8442-EAF410BF0F41}"/>
    <cellStyle name="標準_2010結果表・一覧表様式集（農林業経営体調査）扉・本文（印刷後の修正100713）" xfId="16" xr:uid="{8070740B-B0A9-45EE-9CD9-C5AFD0677EA3}"/>
    <cellStyle name="標準_GEC13" xfId="25" xr:uid="{4A3B06E7-F7A5-42A1-9720-8D1B343F9FB8}"/>
    <cellStyle name="標準_hyoto" xfId="18" xr:uid="{5EF1E1DD-1B2B-4F3C-B21F-CA71B6EC3EC1}"/>
    <cellStyle name="標準_JB16 2" xfId="7" xr:uid="{A0068A08-1C7A-4CFE-B5AF-9BCA403DC1A7}"/>
    <cellStyle name="標準_Sheet1" xfId="23" xr:uid="{0D2E26B1-AEFA-42A4-8E87-2EBF233CED70}"/>
    <cellStyle name="標準_一覧表様式40100" xfId="15" xr:uid="{02E36892-7695-4E82-BBA5-15AC237DBA39}"/>
    <cellStyle name="標準_事業所　３３" xfId="13" xr:uid="{46C11DC9-CBEF-4178-A409-5B710CF4104E}"/>
    <cellStyle name="標準_人口　１８ " xfId="8" xr:uid="{CACCECA2-05E3-4426-99BB-DAC9B282E489}"/>
    <cellStyle name="標準_人口　２６" xfId="11" xr:uid="{BD6049E0-A350-45F9-BA1D-003F90EC2E48}"/>
    <cellStyle name="標準_第7表" xfId="9" xr:uid="{73A746C6-26F8-41DC-81B7-716FC5EBEA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1.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charts/_rels/chart15.xml.rels><?xml version="1.0" encoding="UTF-8" standalone="yes"?>
<Relationships xmlns="http://schemas.openxmlformats.org/package/2006/relationships"><Relationship Id="rId1" Type="http://schemas.openxmlformats.org/officeDocument/2006/relationships/image" Target="../media/image12.png"/></Relationships>
</file>

<file path=xl/charts/_rels/chart16.xml.rels><?xml version="1.0" encoding="UTF-8" standalone="yes"?>
<Relationships xmlns="http://schemas.openxmlformats.org/package/2006/relationships"><Relationship Id="rId1" Type="http://schemas.openxmlformats.org/officeDocument/2006/relationships/image" Target="../media/image13.png"/></Relationships>
</file>

<file path=xl/charts/_rels/chart17.xml.rels><?xml version="1.0" encoding="UTF-8" standalone="yes"?>
<Relationships xmlns="http://schemas.openxmlformats.org/package/2006/relationships"><Relationship Id="rId1" Type="http://schemas.openxmlformats.org/officeDocument/2006/relationships/image" Target="../media/image14.png"/></Relationships>
</file>

<file path=xl/charts/_rels/chart18.xml.rels><?xml version="1.0" encoding="UTF-8" standalone="yes"?>
<Relationships xmlns="http://schemas.openxmlformats.org/package/2006/relationships"><Relationship Id="rId1" Type="http://schemas.openxmlformats.org/officeDocument/2006/relationships/image" Target="../media/image15.png"/></Relationships>
</file>

<file path=xl/charts/_rels/chart19.xml.rels><?xml version="1.0" encoding="UTF-8" standalone="yes"?>
<Relationships xmlns="http://schemas.openxmlformats.org/package/2006/relationships"><Relationship Id="rId1" Type="http://schemas.openxmlformats.org/officeDocument/2006/relationships/image" Target="../media/image16.png"/></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xml.rels><?xml version="1.0" encoding="UTF-8" standalone="yes"?>
<Relationships xmlns="http://schemas.openxmlformats.org/package/2006/relationships"><Relationship Id="rId1" Type="http://schemas.openxmlformats.org/officeDocument/2006/relationships/image" Target="../media/image17.png"/></Relationships>
</file>

<file path=xl/charts/_rels/chart26.xml.rels><?xml version="1.0" encoding="UTF-8" standalone="yes"?>
<Relationships xmlns="http://schemas.openxmlformats.org/package/2006/relationships"><Relationship Id="rId1" Type="http://schemas.openxmlformats.org/officeDocument/2006/relationships/image" Target="../media/image18.png"/></Relationships>
</file>

<file path=xl/charts/_rels/chart27.xml.rels><?xml version="1.0" encoding="UTF-8" standalone="yes"?>
<Relationships xmlns="http://schemas.openxmlformats.org/package/2006/relationships"><Relationship Id="rId1" Type="http://schemas.openxmlformats.org/officeDocument/2006/relationships/image" Target="../media/image19.png"/></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1.xml.rels><?xml version="1.0" encoding="UTF-8" standalone="yes"?>
<Relationships xmlns="http://schemas.openxmlformats.org/package/2006/relationships"><Relationship Id="rId1" Type="http://schemas.openxmlformats.org/officeDocument/2006/relationships/image" Target="../media/image20.png"/></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chartUserShapes" Target="../drawings/drawing4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0.xml.rels><?xml version="1.0" encoding="UTF-8" standalone="yes"?>
<Relationships xmlns="http://schemas.openxmlformats.org/package/2006/relationships"><Relationship Id="rId1" Type="http://schemas.openxmlformats.org/officeDocument/2006/relationships/image" Target="../media/image24.png"/></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a:latin typeface="ＭＳ Ｐゴシック" panose="020B0600070205080204" pitchFamily="50" charset="-128"/>
                <a:ea typeface="ＭＳ Ｐゴシック" panose="020B0600070205080204" pitchFamily="50" charset="-128"/>
              </a:rPr>
              <a:t>年間降水量</a:t>
            </a:r>
          </a:p>
        </c:rich>
      </c:tx>
      <c:layout>
        <c:manualLayout>
          <c:xMode val="edge"/>
          <c:yMode val="edge"/>
          <c:x val="0.44010971186230696"/>
          <c:y val="0.10552233418375151"/>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5"/>
      <c:hPercent val="34"/>
      <c:rotY val="20"/>
      <c:depthPercent val="170"/>
      <c:rAngAx val="1"/>
    </c:view3D>
    <c:floor>
      <c:thickness val="0"/>
      <c:spPr>
        <a:solidFill>
          <a:srgbClr val="C0C0C0"/>
        </a:solidFill>
        <a:ln w="3175">
          <a:solidFill>
            <a:srgbClr val="000000"/>
          </a:solidFill>
          <a:prstDash val="solid"/>
        </a:ln>
      </c:spPr>
    </c:floor>
    <c:sideWall>
      <c:thickness val="0"/>
      <c:spPr>
        <a:noFill/>
        <a:ln w="12700">
          <a:solidFill>
            <a:srgbClr val="000000"/>
          </a:solidFill>
          <a:prstDash val="solid"/>
        </a:ln>
      </c:spPr>
    </c:sideWall>
    <c:backWall>
      <c:thickness val="0"/>
      <c:spPr>
        <a:noFill/>
        <a:ln w="12700">
          <a:solidFill>
            <a:srgbClr val="000000"/>
          </a:solidFill>
          <a:prstDash val="solid"/>
        </a:ln>
      </c:spPr>
    </c:backWall>
    <c:plotArea>
      <c:layout>
        <c:manualLayout>
          <c:layoutTarget val="inner"/>
          <c:xMode val="edge"/>
          <c:yMode val="edge"/>
          <c:x val="7.7819647544056986E-2"/>
          <c:y val="0.22185430463576158"/>
          <c:w val="0.90243485189351325"/>
          <c:h val="0.68211920529801362"/>
        </c:manualLayout>
      </c:layout>
      <c:bar3DChart>
        <c:barDir val="col"/>
        <c:grouping val="clustered"/>
        <c:varyColors val="0"/>
        <c:ser>
          <c:idx val="0"/>
          <c:order val="0"/>
          <c:spPr>
            <a:solidFill>
              <a:srgbClr val="FFFFFF"/>
            </a:solidFill>
            <a:ln w="12700">
              <a:solidFill>
                <a:srgbClr val="000000"/>
              </a:solidFill>
              <a:prstDash val="solid"/>
            </a:ln>
          </c:spPr>
          <c:invertIfNegative val="0"/>
          <c:cat>
            <c:strRef>
              <c:f>P11グラフ!$AP$24:$AR$33</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P11グラフ!$AS$24:$AS$33</c:f>
              <c:numCache>
                <c:formatCode>#,##0.0;[Red]\-#,##0.0</c:formatCode>
                <c:ptCount val="10"/>
                <c:pt idx="0">
                  <c:v>1487</c:v>
                </c:pt>
                <c:pt idx="1">
                  <c:v>1268</c:v>
                </c:pt>
                <c:pt idx="2">
                  <c:v>1606.5</c:v>
                </c:pt>
                <c:pt idx="3">
                  <c:v>1500.5</c:v>
                </c:pt>
                <c:pt idx="4">
                  <c:v>1419.5</c:v>
                </c:pt>
                <c:pt idx="5">
                  <c:v>1410.5</c:v>
                </c:pt>
                <c:pt idx="6">
                  <c:v>1245</c:v>
                </c:pt>
                <c:pt idx="7">
                  <c:v>2102</c:v>
                </c:pt>
                <c:pt idx="8">
                  <c:v>1570.5</c:v>
                </c:pt>
                <c:pt idx="9">
                  <c:v>1479</c:v>
                </c:pt>
              </c:numCache>
            </c:numRef>
          </c:val>
          <c:extLst>
            <c:ext xmlns:c16="http://schemas.microsoft.com/office/drawing/2014/chart" uri="{C3380CC4-5D6E-409C-BE32-E72D297353CC}">
              <c16:uniqueId val="{00000000-4432-4EB1-99A8-62C47E3AD5B3}"/>
            </c:ext>
          </c:extLst>
        </c:ser>
        <c:ser>
          <c:idx val="1"/>
          <c:order val="1"/>
          <c:invertIfNegative val="0"/>
          <c:cat>
            <c:strRef>
              <c:f>P11グラフ!$AP$24:$AR$33</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P11グラフ!$AT$24:$AT$33</c:f>
              <c:numCache>
                <c:formatCode>#,##0.0;[Red]\-#,##0.0</c:formatCode>
                <c:ptCount val="10"/>
              </c:numCache>
            </c:numRef>
          </c:val>
          <c:extLst>
            <c:ext xmlns:c16="http://schemas.microsoft.com/office/drawing/2014/chart" uri="{C3380CC4-5D6E-409C-BE32-E72D297353CC}">
              <c16:uniqueId val="{00000001-4432-4EB1-99A8-62C47E3AD5B3}"/>
            </c:ext>
          </c:extLst>
        </c:ser>
        <c:ser>
          <c:idx val="2"/>
          <c:order val="2"/>
          <c:invertIfNegative val="0"/>
          <c:cat>
            <c:strRef>
              <c:f>P11グラフ!$AP$24:$AR$33</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P11グラフ!$AU$24:$AU$33</c:f>
              <c:numCache>
                <c:formatCode>#,##0.0;[Red]\-#,##0.0</c:formatCode>
                <c:ptCount val="10"/>
              </c:numCache>
            </c:numRef>
          </c:val>
          <c:extLst>
            <c:ext xmlns:c16="http://schemas.microsoft.com/office/drawing/2014/chart" uri="{C3380CC4-5D6E-409C-BE32-E72D297353CC}">
              <c16:uniqueId val="{00000002-4432-4EB1-99A8-62C47E3AD5B3}"/>
            </c:ext>
          </c:extLst>
        </c:ser>
        <c:dLbls>
          <c:showLegendKey val="0"/>
          <c:showVal val="0"/>
          <c:showCatName val="0"/>
          <c:showSerName val="0"/>
          <c:showPercent val="0"/>
          <c:showBubbleSize val="0"/>
        </c:dLbls>
        <c:gapWidth val="120"/>
        <c:gapDepth val="0"/>
        <c:shape val="box"/>
        <c:axId val="522194720"/>
        <c:axId val="1"/>
        <c:axId val="0"/>
      </c:bar3DChart>
      <c:catAx>
        <c:axId val="522194720"/>
        <c:scaling>
          <c:orientation val="minMax"/>
        </c:scaling>
        <c:delete val="0"/>
        <c:axPos val="b"/>
        <c:numFmt formatCode="General" sourceLinked="1"/>
        <c:majorTickMark val="out"/>
        <c:minorTickMark val="none"/>
        <c:tickLblPos val="low"/>
        <c:spPr>
          <a:ln w="9525">
            <a:noFill/>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Red]\(#,##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522194720"/>
        <c:crosses val="autoZero"/>
        <c:crossBetween val="between"/>
      </c:valAx>
      <c:spPr>
        <a:noFill/>
        <a:ln w="25400">
          <a:noFill/>
        </a:ln>
      </c:spPr>
    </c:plotArea>
    <c:plotVisOnly val="0"/>
    <c:dispBlanksAs val="gap"/>
    <c:showDLblsOverMax val="0"/>
  </c:chart>
  <c:spPr>
    <a:solidFill>
      <a:srgbClr val="FFFFFF"/>
    </a:solidFill>
    <a:ln w="9525">
      <a:noFill/>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solidFill>
                <a:latin typeface="ＭＳ ゴシック" panose="020B0609070205080204" pitchFamily="49" charset="-128"/>
                <a:ea typeface="ＭＳ ゴシック" panose="020B0609070205080204" pitchFamily="49" charset="-128"/>
                <a:cs typeface="+mn-cs"/>
              </a:defRPr>
            </a:pPr>
            <a:r>
              <a:rPr lang="ja-JP" i="1">
                <a:solidFill>
                  <a:schemeClr val="tx1"/>
                </a:solidFill>
              </a:rPr>
              <a:t>人口動態（社会動態）</a:t>
            </a:r>
          </a:p>
        </c:rich>
      </c:tx>
      <c:overlay val="0"/>
      <c:spPr>
        <a:noFill/>
        <a:ln>
          <a:solidFill>
            <a:schemeClr val="tx1"/>
          </a:solidFill>
        </a:ln>
        <a:effectLst>
          <a:outerShdw dist="38100" dir="2700000" algn="tl" rotWithShape="0">
            <a:prstClr val="black"/>
          </a:outerShdw>
        </a:effectLst>
      </c:spPr>
      <c:txPr>
        <a:bodyPr rot="0" spcFirstLastPara="1" vertOverflow="ellipsis" vert="horz" wrap="square" anchor="ctr" anchorCtr="1"/>
        <a:lstStyle/>
        <a:p>
          <a:pPr>
            <a:defRPr sz="1400" b="0" i="1" u="none" strike="noStrike" kern="1200" spc="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lineChart>
        <c:grouping val="standard"/>
        <c:varyColors val="0"/>
        <c:ser>
          <c:idx val="3"/>
          <c:order val="3"/>
          <c:tx>
            <c:strRef>
              <c:f>P18グラフ!$U$7</c:f>
              <c:strCache>
                <c:ptCount val="1"/>
                <c:pt idx="0">
                  <c:v>転入等</c:v>
                </c:pt>
              </c:strCache>
            </c:strRef>
          </c:tx>
          <c:spPr>
            <a:ln w="12700" cap="rnd">
              <a:solidFill>
                <a:schemeClr val="tx1"/>
              </a:solidFill>
              <a:round/>
            </a:ln>
            <a:effectLst/>
          </c:spPr>
          <c:marker>
            <c:symbol val="circle"/>
            <c:size val="6"/>
            <c:spPr>
              <a:solidFill>
                <a:schemeClr val="tx1"/>
              </a:solidFill>
              <a:ln w="9525">
                <a:solidFill>
                  <a:schemeClr val="tx1"/>
                </a:solidFill>
              </a:ln>
              <a:effectLst/>
            </c:spPr>
          </c:marker>
          <c:cat>
            <c:strRef>
              <c:f>P18グラフ!$K$8:$K$17</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P18グラフ!$U$8:$U$17</c:f>
              <c:numCache>
                <c:formatCode>#,##0</c:formatCode>
                <c:ptCount val="10"/>
                <c:pt idx="0">
                  <c:v>2806</c:v>
                </c:pt>
                <c:pt idx="1">
                  <c:v>2745</c:v>
                </c:pt>
                <c:pt idx="2">
                  <c:v>2575</c:v>
                </c:pt>
                <c:pt idx="3">
                  <c:v>2788</c:v>
                </c:pt>
                <c:pt idx="4">
                  <c:v>2613</c:v>
                </c:pt>
                <c:pt idx="5">
                  <c:v>2834</c:v>
                </c:pt>
                <c:pt idx="6">
                  <c:v>2771</c:v>
                </c:pt>
                <c:pt idx="7">
                  <c:v>2869</c:v>
                </c:pt>
                <c:pt idx="8">
                  <c:v>2645</c:v>
                </c:pt>
                <c:pt idx="9">
                  <c:v>2653</c:v>
                </c:pt>
              </c:numCache>
            </c:numRef>
          </c:val>
          <c:smooth val="0"/>
          <c:extLst>
            <c:ext xmlns:c16="http://schemas.microsoft.com/office/drawing/2014/chart" uri="{C3380CC4-5D6E-409C-BE32-E72D297353CC}">
              <c16:uniqueId val="{00000003-6146-467F-A855-923C3444546E}"/>
            </c:ext>
          </c:extLst>
        </c:ser>
        <c:ser>
          <c:idx val="6"/>
          <c:order val="6"/>
          <c:tx>
            <c:strRef>
              <c:f>P18グラフ!$X$7</c:f>
              <c:strCache>
                <c:ptCount val="1"/>
                <c:pt idx="0">
                  <c:v>転出等</c:v>
                </c:pt>
              </c:strCache>
            </c:strRef>
          </c:tx>
          <c:spPr>
            <a:ln w="12700" cap="rnd">
              <a:solidFill>
                <a:schemeClr val="tx1"/>
              </a:solidFill>
              <a:round/>
            </a:ln>
            <a:effectLst/>
          </c:spPr>
          <c:marker>
            <c:symbol val="diamond"/>
            <c:size val="6"/>
            <c:spPr>
              <a:noFill/>
              <a:ln w="9525">
                <a:solidFill>
                  <a:schemeClr val="tx1"/>
                </a:solidFill>
              </a:ln>
              <a:effectLst/>
            </c:spPr>
          </c:marker>
          <c:cat>
            <c:strRef>
              <c:f>P18グラフ!$K$8:$K$17</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P18グラフ!$X$8:$X$17</c:f>
              <c:numCache>
                <c:formatCode>#,##0</c:formatCode>
                <c:ptCount val="10"/>
                <c:pt idx="0">
                  <c:v>3030</c:v>
                </c:pt>
                <c:pt idx="1">
                  <c:v>2987</c:v>
                </c:pt>
                <c:pt idx="2">
                  <c:v>2687</c:v>
                </c:pt>
                <c:pt idx="3">
                  <c:v>2771</c:v>
                </c:pt>
                <c:pt idx="4">
                  <c:v>2447</c:v>
                </c:pt>
                <c:pt idx="5">
                  <c:v>2643</c:v>
                </c:pt>
                <c:pt idx="6">
                  <c:v>2750</c:v>
                </c:pt>
                <c:pt idx="7">
                  <c:v>2604</c:v>
                </c:pt>
                <c:pt idx="8">
                  <c:v>2597</c:v>
                </c:pt>
                <c:pt idx="9">
                  <c:v>2572</c:v>
                </c:pt>
              </c:numCache>
            </c:numRef>
          </c:val>
          <c:smooth val="0"/>
          <c:extLst>
            <c:ext xmlns:c16="http://schemas.microsoft.com/office/drawing/2014/chart" uri="{C3380CC4-5D6E-409C-BE32-E72D297353CC}">
              <c16:uniqueId val="{00000006-6146-467F-A855-923C3444546E}"/>
            </c:ext>
          </c:extLst>
        </c:ser>
        <c:dLbls>
          <c:showLegendKey val="0"/>
          <c:showVal val="0"/>
          <c:showCatName val="0"/>
          <c:showSerName val="0"/>
          <c:showPercent val="0"/>
          <c:showBubbleSize val="0"/>
        </c:dLbls>
        <c:marker val="1"/>
        <c:smooth val="0"/>
        <c:axId val="1057735840"/>
        <c:axId val="1057736168"/>
        <c:extLst>
          <c:ext xmlns:c15="http://schemas.microsoft.com/office/drawing/2012/chart" uri="{02D57815-91ED-43cb-92C2-25804820EDAC}">
            <c15:filteredLineSeries>
              <c15: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c:ext uri="{02D57815-91ED-43cb-92C2-25804820EDAC}">
                        <c15:formulaRef>
                          <c15:sqref>P18グラフ!$L$8:$L$17</c15:sqref>
                        </c15:formulaRef>
                      </c:ext>
                    </c:extLst>
                    <c:numCache>
                      <c:formatCode>General</c:formatCode>
                      <c:ptCount val="10"/>
                    </c:numCache>
                  </c:numRef>
                </c:val>
                <c:smooth val="0"/>
                <c:extLst>
                  <c:ext xmlns:c16="http://schemas.microsoft.com/office/drawing/2014/chart" uri="{C3380CC4-5D6E-409C-BE32-E72D297353CC}">
                    <c16:uniqueId val="{00000000-6146-467F-A855-923C3444546E}"/>
                  </c:ext>
                </c:extLst>
              </c15:ser>
            </c15:filteredLineSeries>
            <c15:filteredLineSeries>
              <c15: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xmlns:c15="http://schemas.microsoft.com/office/drawing/2012/chart">
                      <c:ext xmlns:c15="http://schemas.microsoft.com/office/drawing/2012/chart" uri="{02D57815-91ED-43cb-92C2-25804820EDAC}">
                        <c15:formulaRef>
                          <c15:sqref>P18グラフ!$M$8:$M$17</c15:sqref>
                        </c15:formulaRef>
                      </c:ext>
                    </c:extLst>
                    <c:numCache>
                      <c:formatCode>General</c:formatCode>
                      <c:ptCount val="10"/>
                    </c:numCache>
                  </c:numRef>
                </c:val>
                <c:smooth val="0"/>
                <c:extLst xmlns:c15="http://schemas.microsoft.com/office/drawing/2012/chart">
                  <c:ext xmlns:c16="http://schemas.microsoft.com/office/drawing/2014/chart" uri="{C3380CC4-5D6E-409C-BE32-E72D297353CC}">
                    <c16:uniqueId val="{00000001-6146-467F-A855-923C3444546E}"/>
                  </c:ext>
                </c:extLst>
              </c15:ser>
            </c15:filteredLineSeries>
            <c15:filteredLineSeries>
              <c15:ser>
                <c:idx val="2"/>
                <c:order val="2"/>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xmlns:c15="http://schemas.microsoft.com/office/drawing/2012/chart">
                      <c:ext xmlns:c15="http://schemas.microsoft.com/office/drawing/2012/chart" uri="{02D57815-91ED-43cb-92C2-25804820EDAC}">
                        <c15:formulaRef>
                          <c15:sqref>P18グラフ!$N$8:$N$17</c15:sqref>
                        </c15:formulaRef>
                      </c:ext>
                    </c:extLst>
                    <c:numCache>
                      <c:formatCode>General</c:formatCode>
                      <c:ptCount val="10"/>
                    </c:numCache>
                  </c:numRef>
                </c:val>
                <c:smooth val="0"/>
                <c:extLst xmlns:c15="http://schemas.microsoft.com/office/drawing/2012/chart">
                  <c:ext xmlns:c16="http://schemas.microsoft.com/office/drawing/2014/chart" uri="{C3380CC4-5D6E-409C-BE32-E72D297353CC}">
                    <c16:uniqueId val="{00000002-6146-467F-A855-923C3444546E}"/>
                  </c:ext>
                </c:extLst>
              </c15:ser>
            </c15:filteredLineSeries>
            <c15:filteredLineSeries>
              <c15:ser>
                <c:idx val="4"/>
                <c:order val="4"/>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xmlns:c15="http://schemas.microsoft.com/office/drawing/2012/chart">
                      <c:ext xmlns:c15="http://schemas.microsoft.com/office/drawing/2012/chart" uri="{02D57815-91ED-43cb-92C2-25804820EDAC}">
                        <c15:formulaRef>
                          <c15:sqref>P18グラフ!$V$8:$V$17</c15:sqref>
                        </c15:formulaRef>
                      </c:ext>
                    </c:extLst>
                    <c:numCache>
                      <c:formatCode>#,##0</c:formatCode>
                      <c:ptCount val="10"/>
                    </c:numCache>
                  </c:numRef>
                </c:val>
                <c:smooth val="0"/>
                <c:extLst xmlns:c15="http://schemas.microsoft.com/office/drawing/2012/chart">
                  <c:ext xmlns:c16="http://schemas.microsoft.com/office/drawing/2014/chart" uri="{C3380CC4-5D6E-409C-BE32-E72D297353CC}">
                    <c16:uniqueId val="{00000004-6146-467F-A855-923C3444546E}"/>
                  </c:ext>
                </c:extLst>
              </c15:ser>
            </c15:filteredLineSeries>
            <c15:filteredLineSeries>
              <c15:ser>
                <c:idx val="5"/>
                <c:order val="5"/>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xmlns:c15="http://schemas.microsoft.com/office/drawing/2012/chart">
                      <c:ext xmlns:c15="http://schemas.microsoft.com/office/drawing/2012/chart" uri="{02D57815-91ED-43cb-92C2-25804820EDAC}">
                        <c15:formulaRef>
                          <c15:sqref>P18グラフ!$W$8:$W$17</c15:sqref>
                        </c15:formulaRef>
                      </c:ext>
                    </c:extLst>
                    <c:numCache>
                      <c:formatCode>#,##0</c:formatCode>
                      <c:ptCount val="10"/>
                    </c:numCache>
                  </c:numRef>
                </c:val>
                <c:smooth val="0"/>
                <c:extLst xmlns:c15="http://schemas.microsoft.com/office/drawing/2012/chart">
                  <c:ext xmlns:c16="http://schemas.microsoft.com/office/drawing/2014/chart" uri="{C3380CC4-5D6E-409C-BE32-E72D297353CC}">
                    <c16:uniqueId val="{00000005-6146-467F-A855-923C3444546E}"/>
                  </c:ext>
                </c:extLst>
              </c15:ser>
            </c15:filteredLineSeries>
            <c15:filteredLineSeries>
              <c15:ser>
                <c:idx val="7"/>
                <c:order val="7"/>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xmlns:c15="http://schemas.microsoft.com/office/drawing/2012/chart">
                      <c:ext xmlns:c15="http://schemas.microsoft.com/office/drawing/2012/chart" uri="{02D57815-91ED-43cb-92C2-25804820EDAC}">
                        <c15:formulaRef>
                          <c15:sqref>P18グラフ!$Y$8:$Y$17</c15:sqref>
                        </c15:formulaRef>
                      </c:ext>
                    </c:extLst>
                    <c:numCache>
                      <c:formatCode>#,##0</c:formatCode>
                      <c:ptCount val="10"/>
                    </c:numCache>
                  </c:numRef>
                </c:val>
                <c:smooth val="0"/>
                <c:extLst xmlns:c15="http://schemas.microsoft.com/office/drawing/2012/chart">
                  <c:ext xmlns:c16="http://schemas.microsoft.com/office/drawing/2014/chart" uri="{C3380CC4-5D6E-409C-BE32-E72D297353CC}">
                    <c16:uniqueId val="{00000007-6146-467F-A855-923C3444546E}"/>
                  </c:ext>
                </c:extLst>
              </c15:ser>
            </c15:filteredLineSeries>
            <c15:filteredLineSeries>
              <c15:ser>
                <c:idx val="8"/>
                <c:order val="8"/>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xmlns:c15="http://schemas.microsoft.com/office/drawing/2012/chart">
                      <c:ext xmlns:c15="http://schemas.microsoft.com/office/drawing/2012/chart" uri="{02D57815-91ED-43cb-92C2-25804820EDAC}">
                        <c15:formulaRef>
                          <c15:sqref>P18グラフ!$Z$8:$Z$17</c15:sqref>
                        </c15:formulaRef>
                      </c:ext>
                    </c:extLst>
                    <c:numCache>
                      <c:formatCode>#,##0</c:formatCode>
                      <c:ptCount val="10"/>
                    </c:numCache>
                  </c:numRef>
                </c:val>
                <c:smooth val="0"/>
                <c:extLst xmlns:c15="http://schemas.microsoft.com/office/drawing/2012/chart">
                  <c:ext xmlns:c16="http://schemas.microsoft.com/office/drawing/2014/chart" uri="{C3380CC4-5D6E-409C-BE32-E72D297353CC}">
                    <c16:uniqueId val="{00000008-6146-467F-A855-923C3444546E}"/>
                  </c:ext>
                </c:extLst>
              </c15:ser>
            </c15:filteredLineSeries>
          </c:ext>
        </c:extLst>
      </c:lineChart>
      <c:catAx>
        <c:axId val="105773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1057736168"/>
        <c:crosses val="autoZero"/>
        <c:auto val="1"/>
        <c:lblAlgn val="ctr"/>
        <c:lblOffset val="100"/>
        <c:noMultiLvlLbl val="0"/>
      </c:catAx>
      <c:valAx>
        <c:axId val="1057736168"/>
        <c:scaling>
          <c:orientation val="minMax"/>
          <c:min val="2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1057735840"/>
        <c:crosses val="autoZero"/>
        <c:crossBetween val="between"/>
        <c:majorUnit val="2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paperSize="9"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事業所数、従業者数の推移</a:t>
            </a:r>
          </a:p>
        </c:rich>
      </c:tx>
      <c:layout>
        <c:manualLayout>
          <c:xMode val="edge"/>
          <c:yMode val="edge"/>
          <c:x val="0.35542473625337223"/>
          <c:y val="3.1630011765770662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9838061658676055E-2"/>
          <c:y val="0.17518289799768572"/>
          <c:w val="0.81443357536471905"/>
          <c:h val="0.71289707101835986"/>
        </c:manualLayout>
      </c:layout>
      <c:barChart>
        <c:barDir val="col"/>
        <c:grouping val="clustered"/>
        <c:varyColors val="0"/>
        <c:ser>
          <c:idx val="1"/>
          <c:order val="0"/>
          <c:tx>
            <c:strRef>
              <c:f>P45グラフ!$AL$5</c:f>
              <c:strCache>
                <c:ptCount val="1"/>
                <c:pt idx="0">
                  <c:v>事業所数</c:v>
                </c:pt>
              </c:strCache>
            </c:strRef>
          </c:tx>
          <c:spPr>
            <a:pattFill prst="pct30">
              <a:fgClr>
                <a:schemeClr val="bg2">
                  <a:lumMod val="50000"/>
                </a:schemeClr>
              </a:fgClr>
              <a:bgClr>
                <a:schemeClr val="bg1"/>
              </a:bgClr>
            </a:pattFill>
            <a:ln w="12700">
              <a:solidFill>
                <a:srgbClr val="000000"/>
              </a:solidFill>
              <a:prstDash val="solid"/>
            </a:ln>
          </c:spPr>
          <c:invertIfNegative val="0"/>
          <c:cat>
            <c:strRef>
              <c:f>P45グラフ!$AK$6:$AK$10</c:f>
              <c:strCache>
                <c:ptCount val="5"/>
                <c:pt idx="0">
                  <c:v>平成18年</c:v>
                </c:pt>
                <c:pt idx="1">
                  <c:v>21年</c:v>
                </c:pt>
                <c:pt idx="2">
                  <c:v>24年</c:v>
                </c:pt>
                <c:pt idx="3">
                  <c:v>26年</c:v>
                </c:pt>
                <c:pt idx="4">
                  <c:v>28年</c:v>
                </c:pt>
              </c:strCache>
            </c:strRef>
          </c:cat>
          <c:val>
            <c:numRef>
              <c:f>P45グラフ!$AL$6:$AL$10</c:f>
              <c:numCache>
                <c:formatCode>#,##0_);[Red]\(#,##0\)</c:formatCode>
                <c:ptCount val="5"/>
                <c:pt idx="0">
                  <c:v>3367</c:v>
                </c:pt>
                <c:pt idx="1">
                  <c:v>3352</c:v>
                </c:pt>
                <c:pt idx="2">
                  <c:v>3048</c:v>
                </c:pt>
                <c:pt idx="3">
                  <c:v>3177</c:v>
                </c:pt>
                <c:pt idx="4">
                  <c:v>2900</c:v>
                </c:pt>
              </c:numCache>
            </c:numRef>
          </c:val>
          <c:extLst>
            <c:ext xmlns:c16="http://schemas.microsoft.com/office/drawing/2014/chart" uri="{C3380CC4-5D6E-409C-BE32-E72D297353CC}">
              <c16:uniqueId val="{00000000-ABA6-4DB0-80A1-9E2F7160A12D}"/>
            </c:ext>
          </c:extLst>
        </c:ser>
        <c:dLbls>
          <c:showLegendKey val="0"/>
          <c:showVal val="0"/>
          <c:showCatName val="0"/>
          <c:showSerName val="0"/>
          <c:showPercent val="0"/>
          <c:showBubbleSize val="0"/>
        </c:dLbls>
        <c:gapWidth val="150"/>
        <c:axId val="528348528"/>
        <c:axId val="1"/>
      </c:barChart>
      <c:lineChart>
        <c:grouping val="standard"/>
        <c:varyColors val="0"/>
        <c:ser>
          <c:idx val="0"/>
          <c:order val="1"/>
          <c:tx>
            <c:strRef>
              <c:f>P45グラフ!$AM$5</c:f>
              <c:strCache>
                <c:ptCount val="1"/>
                <c:pt idx="0">
                  <c:v>従業者数</c:v>
                </c:pt>
              </c:strCache>
            </c:strRef>
          </c:tx>
          <c:spPr>
            <a:ln w="15875">
              <a:solidFill>
                <a:schemeClr val="tx1"/>
              </a:solidFill>
              <a:prstDash val="solid"/>
            </a:ln>
          </c:spPr>
          <c:marker>
            <c:symbol val="diamond"/>
            <c:size val="7"/>
            <c:spPr>
              <a:solidFill>
                <a:schemeClr val="tx1"/>
              </a:solidFill>
              <a:ln>
                <a:solidFill>
                  <a:srgbClr val="000080"/>
                </a:solidFill>
                <a:prstDash val="solid"/>
              </a:ln>
            </c:spPr>
          </c:marker>
          <c:cat>
            <c:strRef>
              <c:f>P45グラフ!$AK$6:$AK$10</c:f>
              <c:strCache>
                <c:ptCount val="5"/>
                <c:pt idx="0">
                  <c:v>平成18年</c:v>
                </c:pt>
                <c:pt idx="1">
                  <c:v>21年</c:v>
                </c:pt>
                <c:pt idx="2">
                  <c:v>24年</c:v>
                </c:pt>
                <c:pt idx="3">
                  <c:v>26年</c:v>
                </c:pt>
                <c:pt idx="4">
                  <c:v>28年</c:v>
                </c:pt>
              </c:strCache>
            </c:strRef>
          </c:cat>
          <c:val>
            <c:numRef>
              <c:f>P45グラフ!$AM$6:$AM$10</c:f>
              <c:numCache>
                <c:formatCode>#,##0_);[Red]\(#,##0\)</c:formatCode>
                <c:ptCount val="5"/>
                <c:pt idx="0">
                  <c:v>28973</c:v>
                </c:pt>
                <c:pt idx="1">
                  <c:v>30621</c:v>
                </c:pt>
                <c:pt idx="2">
                  <c:v>27852</c:v>
                </c:pt>
                <c:pt idx="3">
                  <c:v>29681</c:v>
                </c:pt>
                <c:pt idx="4">
                  <c:v>26928</c:v>
                </c:pt>
              </c:numCache>
            </c:numRef>
          </c:val>
          <c:smooth val="0"/>
          <c:extLst>
            <c:ext xmlns:c16="http://schemas.microsoft.com/office/drawing/2014/chart" uri="{C3380CC4-5D6E-409C-BE32-E72D297353CC}">
              <c16:uniqueId val="{00000001-ABA6-4DB0-80A1-9E2F7160A12D}"/>
            </c:ext>
          </c:extLst>
        </c:ser>
        <c:dLbls>
          <c:showLegendKey val="0"/>
          <c:showVal val="0"/>
          <c:showCatName val="0"/>
          <c:showSerName val="0"/>
          <c:showPercent val="0"/>
          <c:showBubbleSize val="0"/>
        </c:dLbls>
        <c:marker val="1"/>
        <c:smooth val="0"/>
        <c:axId val="3"/>
        <c:axId val="4"/>
      </c:lineChart>
      <c:catAx>
        <c:axId val="528348528"/>
        <c:scaling>
          <c:orientation val="minMax"/>
        </c:scaling>
        <c:delete val="0"/>
        <c:axPos val="b"/>
        <c:majorGridlines/>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0"/>
        <c:lblAlgn val="ctr"/>
        <c:lblOffset val="100"/>
        <c:tickLblSkip val="1"/>
        <c:tickMarkSkip val="1"/>
        <c:noMultiLvlLbl val="0"/>
      </c:catAx>
      <c:valAx>
        <c:axId val="1"/>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5283485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35000"/>
          <c:min val="5000"/>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3"/>
        <c:crosses val="max"/>
        <c:crossBetween val="between"/>
        <c:majorUnit val="5000"/>
      </c:valAx>
      <c:spPr>
        <a:solidFill>
          <a:srgbClr val="FFFFFF"/>
        </a:solidFill>
        <a:ln w="12700">
          <a:solidFill>
            <a:srgbClr val="808080"/>
          </a:solidFill>
          <a:prstDash val="solid"/>
        </a:ln>
      </c:spPr>
    </c:plotArea>
    <c:legend>
      <c:legendPos val="r"/>
      <c:layout>
        <c:manualLayout>
          <c:xMode val="edge"/>
          <c:yMode val="edge"/>
          <c:x val="0.70945803083806724"/>
          <c:y val="0.38855891935921805"/>
          <c:w val="0.15022101345966854"/>
          <c:h val="9.975699158294870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ＭＳ Ｐ明朝"/>
          <a:ea typeface="ＭＳ Ｐ明朝"/>
          <a:cs typeface="ＭＳ Ｐ明朝"/>
        </a:defRPr>
      </a:pPr>
      <a:endParaRPr lang="ja-JP"/>
    </a:p>
  </c:txPr>
  <c:printSettings>
    <c:headerFooter alignWithMargins="0">
      <c:oddHeader>&amp;A</c:oddHeader>
      <c:oddFooter>&amp;C- 35 -</c:oddFooter>
    </c:headerFooter>
    <c:pageMargins b="0.98399999999999999" l="0.78700000000000003" r="0.78700000000000003" t="0.98399999999999999"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chemeClr val="tx1"/>
                </a:solidFill>
                <a:latin typeface="ＭＳ ゴシック" panose="020B0609070205080204" pitchFamily="49" charset="-128"/>
                <a:ea typeface="ＭＳ ゴシック" panose="020B0609070205080204" pitchFamily="49" charset="-128"/>
                <a:cs typeface="+mn-cs"/>
              </a:defRPr>
            </a:pPr>
            <a:r>
              <a:rPr lang="ja-JP" altLang="en-US" b="1" i="1">
                <a:solidFill>
                  <a:schemeClr val="tx1"/>
                </a:solidFill>
                <a:latin typeface="ＭＳ ゴシック" panose="020B0609070205080204" pitchFamily="49" charset="-128"/>
                <a:ea typeface="ＭＳ ゴシック" panose="020B0609070205080204" pitchFamily="49" charset="-128"/>
              </a:rPr>
              <a:t>主な業種別事業所割合</a:t>
            </a:r>
          </a:p>
        </c:rich>
      </c:tx>
      <c:overlay val="0"/>
      <c:spPr>
        <a:noFill/>
        <a:ln w="3175">
          <a:solidFill>
            <a:schemeClr val="tx1"/>
          </a:solidFill>
        </a:ln>
        <a:effectLst>
          <a:outerShdw dist="38100" dir="2700000" algn="tl" rotWithShape="0">
            <a:prstClr val="black"/>
          </a:outerShdw>
        </a:effectLst>
      </c:spPr>
    </c:title>
    <c:autoTitleDeleted val="0"/>
    <c:plotArea>
      <c:layout>
        <c:manualLayout>
          <c:layoutTarget val="inner"/>
          <c:xMode val="edge"/>
          <c:yMode val="edge"/>
          <c:x val="0.25273724117818608"/>
          <c:y val="0.26882068185126234"/>
          <c:w val="0.51304418197725288"/>
          <c:h val="0.66080824870057608"/>
        </c:manualLayout>
      </c:layout>
      <c:pieChart>
        <c:varyColors val="1"/>
        <c:ser>
          <c:idx val="0"/>
          <c:order val="0"/>
          <c:tx>
            <c:strRef>
              <c:f>P46グラフ!$AF$4</c:f>
              <c:strCache>
                <c:ptCount val="1"/>
                <c:pt idx="0">
                  <c:v>事業所数</c:v>
                </c:pt>
              </c:strCache>
            </c:strRef>
          </c:tx>
          <c:spPr>
            <a:pattFill prst="pct5">
              <a:fgClr>
                <a:schemeClr val="tx1"/>
              </a:fgClr>
              <a:bgClr>
                <a:schemeClr val="bg1"/>
              </a:bgClr>
            </a:pattFill>
            <a:ln w="9525">
              <a:solidFill>
                <a:schemeClr val="tx1"/>
              </a:solidFill>
            </a:ln>
          </c:spPr>
          <c:dPt>
            <c:idx val="0"/>
            <c:bubble3D val="0"/>
            <c:spPr>
              <a:pattFill prst="pct5">
                <a:fgClr>
                  <a:schemeClr val="tx1"/>
                </a:fgClr>
                <a:bgClr>
                  <a:schemeClr val="bg1"/>
                </a:bgClr>
              </a:pattFill>
              <a:ln w="9525">
                <a:solidFill>
                  <a:schemeClr val="tx1"/>
                </a:solidFill>
              </a:ln>
              <a:effectLst/>
            </c:spPr>
            <c:extLst>
              <c:ext xmlns:c16="http://schemas.microsoft.com/office/drawing/2014/chart" uri="{C3380CC4-5D6E-409C-BE32-E72D297353CC}">
                <c16:uniqueId val="{00000001-A833-406B-B6E1-4331907DF532}"/>
              </c:ext>
            </c:extLst>
          </c:dPt>
          <c:dPt>
            <c:idx val="1"/>
            <c:bubble3D val="0"/>
            <c:spPr>
              <a:pattFill prst="dashVert">
                <a:fgClr>
                  <a:schemeClr val="tx1"/>
                </a:fgClr>
                <a:bgClr>
                  <a:schemeClr val="bg1"/>
                </a:bgClr>
              </a:pattFill>
              <a:ln w="9525">
                <a:solidFill>
                  <a:schemeClr val="tx1"/>
                </a:solidFill>
              </a:ln>
              <a:effectLst/>
            </c:spPr>
            <c:extLst>
              <c:ext xmlns:c16="http://schemas.microsoft.com/office/drawing/2014/chart" uri="{C3380CC4-5D6E-409C-BE32-E72D297353CC}">
                <c16:uniqueId val="{00000003-A833-406B-B6E1-4331907DF532}"/>
              </c:ext>
            </c:extLst>
          </c:dPt>
          <c:dPt>
            <c:idx val="2"/>
            <c:bubble3D val="0"/>
            <c:spPr>
              <a:pattFill prst="ltVert">
                <a:fgClr>
                  <a:schemeClr val="tx1"/>
                </a:fgClr>
                <a:bgClr>
                  <a:schemeClr val="bg1"/>
                </a:bgClr>
              </a:pattFill>
              <a:ln w="9525">
                <a:solidFill>
                  <a:schemeClr val="tx1"/>
                </a:solidFill>
              </a:ln>
              <a:effectLst/>
            </c:spPr>
            <c:extLst>
              <c:ext xmlns:c16="http://schemas.microsoft.com/office/drawing/2014/chart" uri="{C3380CC4-5D6E-409C-BE32-E72D297353CC}">
                <c16:uniqueId val="{00000005-A833-406B-B6E1-4331907DF532}"/>
              </c:ext>
            </c:extLst>
          </c:dPt>
          <c:dPt>
            <c:idx val="3"/>
            <c:bubble3D val="0"/>
            <c:spPr>
              <a:pattFill prst="dashUpDiag">
                <a:fgClr>
                  <a:schemeClr val="tx1"/>
                </a:fgClr>
                <a:bgClr>
                  <a:schemeClr val="bg1"/>
                </a:bgClr>
              </a:pattFill>
              <a:ln w="9525">
                <a:solidFill>
                  <a:schemeClr val="tx1"/>
                </a:solidFill>
              </a:ln>
              <a:effectLst/>
            </c:spPr>
            <c:extLst>
              <c:ext xmlns:c16="http://schemas.microsoft.com/office/drawing/2014/chart" uri="{C3380CC4-5D6E-409C-BE32-E72D297353CC}">
                <c16:uniqueId val="{00000007-A833-406B-B6E1-4331907DF532}"/>
              </c:ext>
            </c:extLst>
          </c:dPt>
          <c:dPt>
            <c:idx val="4"/>
            <c:bubble3D val="0"/>
            <c:spPr>
              <a:pattFill prst="lgConfetti">
                <a:fgClr>
                  <a:schemeClr val="tx1"/>
                </a:fgClr>
                <a:bgClr>
                  <a:schemeClr val="bg1"/>
                </a:bgClr>
              </a:pattFill>
              <a:ln w="9525">
                <a:solidFill>
                  <a:schemeClr val="tx1"/>
                </a:solidFill>
              </a:ln>
              <a:effectLst/>
            </c:spPr>
            <c:extLst>
              <c:ext xmlns:c16="http://schemas.microsoft.com/office/drawing/2014/chart" uri="{C3380CC4-5D6E-409C-BE32-E72D297353CC}">
                <c16:uniqueId val="{00000009-A833-406B-B6E1-4331907DF532}"/>
              </c:ext>
            </c:extLst>
          </c:dPt>
          <c:dPt>
            <c:idx val="5"/>
            <c:bubble3D val="0"/>
            <c:spPr>
              <a:pattFill prst="pct40">
                <a:fgClr>
                  <a:schemeClr val="tx1"/>
                </a:fgClr>
                <a:bgClr>
                  <a:schemeClr val="bg1"/>
                </a:bgClr>
              </a:pattFill>
              <a:ln w="9525">
                <a:solidFill>
                  <a:schemeClr val="tx1"/>
                </a:solidFill>
              </a:ln>
              <a:effectLst/>
            </c:spPr>
            <c:extLst>
              <c:ext xmlns:c16="http://schemas.microsoft.com/office/drawing/2014/chart" uri="{C3380CC4-5D6E-409C-BE32-E72D297353CC}">
                <c16:uniqueId val="{0000000B-A833-406B-B6E1-4331907DF532}"/>
              </c:ext>
            </c:extLst>
          </c:dPt>
          <c:dPt>
            <c:idx val="6"/>
            <c:bubble3D val="0"/>
            <c:spPr>
              <a:pattFill prst="zigZag">
                <a:fgClr>
                  <a:schemeClr val="tx1"/>
                </a:fgClr>
                <a:bgClr>
                  <a:schemeClr val="bg1"/>
                </a:bgClr>
              </a:pattFill>
              <a:ln w="9525">
                <a:solidFill>
                  <a:schemeClr val="tx1"/>
                </a:solidFill>
              </a:ln>
              <a:effectLst/>
            </c:spPr>
            <c:extLst>
              <c:ext xmlns:c16="http://schemas.microsoft.com/office/drawing/2014/chart" uri="{C3380CC4-5D6E-409C-BE32-E72D297353CC}">
                <c16:uniqueId val="{0000000D-A833-406B-B6E1-4331907DF532}"/>
              </c:ext>
            </c:extLst>
          </c:dPt>
          <c:dPt>
            <c:idx val="7"/>
            <c:bubble3D val="0"/>
            <c:spPr>
              <a:pattFill prst="pct60">
                <a:fgClr>
                  <a:schemeClr val="tx1"/>
                </a:fgClr>
                <a:bgClr>
                  <a:schemeClr val="bg1"/>
                </a:bgClr>
              </a:pattFill>
              <a:ln w="9525">
                <a:solidFill>
                  <a:schemeClr val="tx1"/>
                </a:solidFill>
              </a:ln>
              <a:effectLst/>
            </c:spPr>
            <c:extLst>
              <c:ext xmlns:c16="http://schemas.microsoft.com/office/drawing/2014/chart" uri="{C3380CC4-5D6E-409C-BE32-E72D297353CC}">
                <c16:uniqueId val="{0000000F-A833-406B-B6E1-4331907DF532}"/>
              </c:ext>
            </c:extLst>
          </c:dPt>
          <c:dPt>
            <c:idx val="8"/>
            <c:bubble3D val="0"/>
            <c:spPr>
              <a:pattFill prst="pct70">
                <a:fgClr>
                  <a:schemeClr val="tx1"/>
                </a:fgClr>
                <a:bgClr>
                  <a:schemeClr val="bg1"/>
                </a:bgClr>
              </a:pattFill>
              <a:ln w="9525">
                <a:solidFill>
                  <a:schemeClr val="tx1"/>
                </a:solidFill>
              </a:ln>
              <a:effectLst/>
            </c:spPr>
            <c:extLst>
              <c:ext xmlns:c16="http://schemas.microsoft.com/office/drawing/2014/chart" uri="{C3380CC4-5D6E-409C-BE32-E72D297353CC}">
                <c16:uniqueId val="{00000011-A833-406B-B6E1-4331907DF532}"/>
              </c:ext>
            </c:extLst>
          </c:dPt>
          <c:dPt>
            <c:idx val="9"/>
            <c:bubble3D val="0"/>
            <c:spPr>
              <a:pattFill prst="pct75">
                <a:fgClr>
                  <a:schemeClr val="tx1"/>
                </a:fgClr>
                <a:bgClr>
                  <a:schemeClr val="bg1"/>
                </a:bgClr>
              </a:pattFill>
              <a:ln w="9525">
                <a:solidFill>
                  <a:schemeClr val="tx1"/>
                </a:solidFill>
              </a:ln>
              <a:effectLst/>
            </c:spPr>
            <c:extLst>
              <c:ext xmlns:c16="http://schemas.microsoft.com/office/drawing/2014/chart" uri="{C3380CC4-5D6E-409C-BE32-E72D297353CC}">
                <c16:uniqueId val="{00000013-A833-406B-B6E1-4331907DF532}"/>
              </c:ext>
            </c:extLst>
          </c:dPt>
          <c:dPt>
            <c:idx val="10"/>
            <c:bubble3D val="0"/>
            <c:spPr>
              <a:pattFill prst="ltDnDiag">
                <a:fgClr>
                  <a:schemeClr val="tx1"/>
                </a:fgClr>
                <a:bgClr>
                  <a:schemeClr val="bg1"/>
                </a:bgClr>
              </a:pattFill>
              <a:ln w="9525">
                <a:solidFill>
                  <a:schemeClr val="tx1"/>
                </a:solidFill>
              </a:ln>
              <a:effectLst/>
            </c:spPr>
            <c:extLst>
              <c:ext xmlns:c16="http://schemas.microsoft.com/office/drawing/2014/chart" uri="{C3380CC4-5D6E-409C-BE32-E72D297353CC}">
                <c16:uniqueId val="{00000015-A833-406B-B6E1-4331907DF532}"/>
              </c:ext>
            </c:extLst>
          </c:dPt>
          <c:dPt>
            <c:idx val="11"/>
            <c:bubble3D val="0"/>
            <c:spPr>
              <a:pattFill prst="ltVert">
                <a:fgClr>
                  <a:schemeClr val="tx1"/>
                </a:fgClr>
                <a:bgClr>
                  <a:schemeClr val="bg1"/>
                </a:bgClr>
              </a:pattFill>
              <a:ln w="9525">
                <a:solidFill>
                  <a:schemeClr val="tx1"/>
                </a:solidFill>
              </a:ln>
              <a:effectLst/>
            </c:spPr>
            <c:extLst>
              <c:ext xmlns:c16="http://schemas.microsoft.com/office/drawing/2014/chart" uri="{C3380CC4-5D6E-409C-BE32-E72D297353CC}">
                <c16:uniqueId val="{00000017-A833-406B-B6E1-4331907DF532}"/>
              </c:ext>
            </c:extLst>
          </c:dPt>
          <c:dPt>
            <c:idx val="12"/>
            <c:bubble3D val="0"/>
            <c:spPr>
              <a:pattFill prst="wdDnDiag">
                <a:fgClr>
                  <a:schemeClr val="tx1"/>
                </a:fgClr>
                <a:bgClr>
                  <a:schemeClr val="bg1"/>
                </a:bgClr>
              </a:pattFill>
              <a:ln w="9525">
                <a:solidFill>
                  <a:schemeClr val="tx1"/>
                </a:solidFill>
              </a:ln>
              <a:effectLst/>
            </c:spPr>
            <c:extLst>
              <c:ext xmlns:c16="http://schemas.microsoft.com/office/drawing/2014/chart" uri="{C3380CC4-5D6E-409C-BE32-E72D297353CC}">
                <c16:uniqueId val="{00000019-A833-406B-B6E1-4331907DF532}"/>
              </c:ext>
            </c:extLst>
          </c:dPt>
          <c:dPt>
            <c:idx val="13"/>
            <c:bubble3D val="0"/>
            <c:spPr>
              <a:pattFill prst="narHorz">
                <a:fgClr>
                  <a:schemeClr val="tx1"/>
                </a:fgClr>
                <a:bgClr>
                  <a:schemeClr val="bg1"/>
                </a:bgClr>
              </a:pattFill>
              <a:ln w="9525">
                <a:solidFill>
                  <a:schemeClr val="tx1"/>
                </a:solidFill>
              </a:ln>
              <a:effectLst/>
            </c:spPr>
            <c:extLst>
              <c:ext xmlns:c16="http://schemas.microsoft.com/office/drawing/2014/chart" uri="{C3380CC4-5D6E-409C-BE32-E72D297353CC}">
                <c16:uniqueId val="{0000001B-A833-406B-B6E1-4331907DF532}"/>
              </c:ext>
            </c:extLst>
          </c:dPt>
          <c:dLbls>
            <c:dLbl>
              <c:idx val="0"/>
              <c:layout>
                <c:manualLayout>
                  <c:x val="5.1737386993292507E-2"/>
                  <c:y val="-1.124993543964450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833-406B-B6E1-4331907DF532}"/>
                </c:ext>
              </c:extLst>
            </c:dLbl>
            <c:dLbl>
              <c:idx val="1"/>
              <c:layout>
                <c:manualLayout>
                  <c:x val="2.3884076990376195E-2"/>
                  <c:y val="2.6072241864221267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A833-406B-B6E1-4331907DF532}"/>
                </c:ext>
              </c:extLst>
            </c:dLbl>
            <c:dLbl>
              <c:idx val="2"/>
              <c:layout>
                <c:manualLayout>
                  <c:x val="4.9678186060075825E-2"/>
                  <c:y val="-1.88188491226027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33-406B-B6E1-4331907DF532}"/>
                </c:ext>
              </c:extLst>
            </c:dLbl>
            <c:dLbl>
              <c:idx val="3"/>
              <c:layout>
                <c:manualLayout>
                  <c:x val="-5.4377515310586245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833-406B-B6E1-4331907DF532}"/>
                </c:ext>
              </c:extLst>
            </c:dLbl>
            <c:dLbl>
              <c:idx val="4"/>
              <c:layout>
                <c:manualLayout>
                  <c:x val="-1.1620297462817168E-2"/>
                  <c:y val="1.0881730123627045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A833-406B-B6E1-4331907DF532}"/>
                </c:ext>
              </c:extLst>
            </c:dLbl>
            <c:dLbl>
              <c:idx val="5"/>
              <c:layout>
                <c:manualLayout>
                  <c:x val="-5.1972003499562554E-2"/>
                  <c:y val="0.101042009305213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833-406B-B6E1-4331907DF532}"/>
                </c:ext>
              </c:extLst>
            </c:dLbl>
            <c:dLbl>
              <c:idx val="6"/>
              <c:layout>
                <c:manualLayout>
                  <c:x val="-6.2055701370661999E-2"/>
                  <c:y val="0.134861950019648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833-406B-B6E1-4331907DF532}"/>
                </c:ext>
              </c:extLst>
            </c:dLbl>
            <c:dLbl>
              <c:idx val="7"/>
              <c:layout>
                <c:manualLayout>
                  <c:x val="-6.2491834354039072E-2"/>
                  <c:y val="0.1313723888270674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833-406B-B6E1-4331907DF532}"/>
                </c:ext>
              </c:extLst>
            </c:dLbl>
            <c:dLbl>
              <c:idx val="8"/>
              <c:layout>
                <c:manualLayout>
                  <c:x val="-0.10466958296879557"/>
                  <c:y val="9.87794547862663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A833-406B-B6E1-4331907DF532}"/>
                </c:ext>
              </c:extLst>
            </c:dLbl>
            <c:dLbl>
              <c:idx val="9"/>
              <c:layout>
                <c:manualLayout>
                  <c:x val="-9.9289442986293386E-2"/>
                  <c:y val="3.1288342982171952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3-A833-406B-B6E1-4331907DF532}"/>
                </c:ext>
              </c:extLst>
            </c:dLbl>
            <c:dLbl>
              <c:idx val="10"/>
              <c:layout>
                <c:manualLayout>
                  <c:x val="-0.12871937882764656"/>
                  <c:y val="-6.6334990773738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A833-406B-B6E1-4331907DF532}"/>
                </c:ext>
              </c:extLst>
            </c:dLbl>
            <c:dLbl>
              <c:idx val="11"/>
              <c:layout>
                <c:manualLayout>
                  <c:x val="9.7455526392534273E-3"/>
                  <c:y val="-6.49173862211767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A833-406B-B6E1-4331907DF532}"/>
                </c:ext>
              </c:extLst>
            </c:dLbl>
            <c:dLbl>
              <c:idx val="12"/>
              <c:layout>
                <c:manualLayout>
                  <c:x val="0.10191265675123942"/>
                  <c:y val="-4.52908502716230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833-406B-B6E1-4331907DF532}"/>
                </c:ext>
              </c:extLst>
            </c:dLbl>
            <c:dLbl>
              <c:idx val="13"/>
              <c:layout>
                <c:manualLayout>
                  <c:x val="0.19259273840769889"/>
                  <c:y val="9.1751768953746392E-3"/>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B-A833-406B-B6E1-4331907DF53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dLblPos val="bestFit"/>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P46グラフ!$AE$5:$AE$18</c:f>
              <c:strCache>
                <c:ptCount val="14"/>
                <c:pt idx="0">
                  <c:v>卸売業、小売業</c:v>
                </c:pt>
                <c:pt idx="1">
                  <c:v>宿泊業、飲食ｻｰﾋﾞｽ業</c:v>
                </c:pt>
                <c:pt idx="2">
                  <c:v>建設業</c:v>
                </c:pt>
                <c:pt idx="3">
                  <c:v>製造業</c:v>
                </c:pt>
                <c:pt idx="4">
                  <c:v>生活関連ｻｰﾋﾞｽ業、
娯楽業</c:v>
                </c:pt>
                <c:pt idx="5">
                  <c:v>医療、福祉</c:v>
                </c:pt>
                <c:pt idx="6">
                  <c:v>サービス業</c:v>
                </c:pt>
                <c:pt idx="7">
                  <c:v>不動産業、物品賃貸業</c:v>
                </c:pt>
                <c:pt idx="8">
                  <c:v>教育、学習支援業</c:v>
                </c:pt>
                <c:pt idx="9">
                  <c:v>学術研究、
専門・技術ｻｰﾋﾞｽ業</c:v>
                </c:pt>
                <c:pt idx="10">
                  <c:v>運輸業、郵便業</c:v>
                </c:pt>
                <c:pt idx="11">
                  <c:v>金融業、保険業</c:v>
                </c:pt>
                <c:pt idx="12">
                  <c:v>その他</c:v>
                </c:pt>
                <c:pt idx="13">
                  <c:v>情報通信業</c:v>
                </c:pt>
              </c:strCache>
            </c:strRef>
          </c:cat>
          <c:val>
            <c:numRef>
              <c:f>P46グラフ!$AF$5:$AF$18</c:f>
              <c:numCache>
                <c:formatCode>General</c:formatCode>
                <c:ptCount val="14"/>
                <c:pt idx="0">
                  <c:v>663</c:v>
                </c:pt>
                <c:pt idx="1">
                  <c:v>392</c:v>
                </c:pt>
                <c:pt idx="2">
                  <c:v>332</c:v>
                </c:pt>
                <c:pt idx="3">
                  <c:v>297</c:v>
                </c:pt>
                <c:pt idx="4">
                  <c:v>268</c:v>
                </c:pt>
                <c:pt idx="5">
                  <c:v>261</c:v>
                </c:pt>
                <c:pt idx="6">
                  <c:v>170</c:v>
                </c:pt>
                <c:pt idx="7">
                  <c:v>165</c:v>
                </c:pt>
                <c:pt idx="8">
                  <c:v>117</c:v>
                </c:pt>
                <c:pt idx="9">
                  <c:v>97</c:v>
                </c:pt>
                <c:pt idx="10" formatCode="###,###,##0;&quot;-&quot;##,###,##0">
                  <c:v>58</c:v>
                </c:pt>
                <c:pt idx="11">
                  <c:v>31</c:v>
                </c:pt>
                <c:pt idx="12">
                  <c:v>27</c:v>
                </c:pt>
                <c:pt idx="13" formatCode="###,###,##0;&quot;-&quot;##,###,##0">
                  <c:v>22</c:v>
                </c:pt>
              </c:numCache>
            </c:numRef>
          </c:val>
          <c:extLst>
            <c:ext xmlns:c16="http://schemas.microsoft.com/office/drawing/2014/chart" uri="{C3380CC4-5D6E-409C-BE32-E72D297353CC}">
              <c16:uniqueId val="{0000001C-A833-406B-B6E1-4331907DF53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ＭＳ ゴシック"/>
                <a:ea typeface="ＭＳ ゴシック"/>
                <a:cs typeface="ＭＳ ゴシック"/>
              </a:defRPr>
            </a:pPr>
            <a:r>
              <a:rPr lang="ja-JP" altLang="en-US"/>
              <a:t>経営耕地面積割合（農家数）</a:t>
            </a:r>
          </a:p>
        </c:rich>
      </c:tx>
      <c:layout>
        <c:manualLayout>
          <c:xMode val="edge"/>
          <c:yMode val="edge"/>
          <c:x val="0.32786928273310095"/>
          <c:y val="6.3010822277352316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5913400655426546"/>
          <c:y val="0.29102652937613566"/>
          <c:w val="0.69491621275298587"/>
          <c:h val="0.65000211589230439"/>
        </c:manualLayout>
      </c:layout>
      <c:pie3DChart>
        <c:varyColors val="1"/>
        <c:ser>
          <c:idx val="0"/>
          <c:order val="0"/>
          <c:tx>
            <c:strRef>
              <c:f>P58グラフ!$N$11</c:f>
              <c:strCache>
                <c:ptCount val="1"/>
                <c:pt idx="0">
                  <c:v>土地面積</c:v>
                </c:pt>
              </c:strCache>
            </c:strRef>
          </c:tx>
          <c:spPr>
            <a:solidFill>
              <a:srgbClr val="FFFFFF"/>
            </a:solidFill>
            <a:ln w="12700">
              <a:solidFill>
                <a:srgbClr val="000000"/>
              </a:solidFill>
              <a:prstDash val="solid"/>
            </a:ln>
          </c:spPr>
          <c:dPt>
            <c:idx val="0"/>
            <c:bubble3D val="0"/>
            <c:spPr>
              <a:blipFill dpi="0" rotWithShape="0">
                <a:blip xmlns:r="http://schemas.openxmlformats.org/officeDocument/2006/relationships" r:embed="rId1"/>
                <a:srcRect/>
                <a:tile tx="0" ty="0" sx="100000" sy="100000" flip="none" algn="tl"/>
              </a:blipFill>
              <a:ln w="12700">
                <a:solidFill>
                  <a:srgbClr val="000000"/>
                </a:solidFill>
                <a:prstDash val="solid"/>
              </a:ln>
            </c:spPr>
            <c:extLst>
              <c:ext xmlns:c16="http://schemas.microsoft.com/office/drawing/2014/chart" uri="{C3380CC4-5D6E-409C-BE32-E72D297353CC}">
                <c16:uniqueId val="{00000001-2AB7-4AE1-8B22-9544A2B71548}"/>
              </c:ext>
            </c:extLst>
          </c:dPt>
          <c:dPt>
            <c:idx val="1"/>
            <c:bubble3D val="0"/>
            <c:spPr>
              <a:blipFill dpi="0" rotWithShape="0">
                <a:blip xmlns:r="http://schemas.openxmlformats.org/officeDocument/2006/relationships" r:embed="rId2"/>
                <a:srcRect/>
                <a:tile tx="0" ty="0" sx="100000" sy="100000" flip="none" algn="tl"/>
              </a:blipFill>
              <a:ln w="12700">
                <a:solidFill>
                  <a:srgbClr val="000000"/>
                </a:solidFill>
                <a:prstDash val="solid"/>
              </a:ln>
            </c:spPr>
            <c:extLst>
              <c:ext xmlns:c16="http://schemas.microsoft.com/office/drawing/2014/chart" uri="{C3380CC4-5D6E-409C-BE32-E72D297353CC}">
                <c16:uniqueId val="{00000003-2AB7-4AE1-8B22-9544A2B71548}"/>
              </c:ext>
            </c:extLst>
          </c:dPt>
          <c:dPt>
            <c:idx val="2"/>
            <c:bubble3D val="0"/>
            <c:spPr>
              <a:blipFill dpi="0" rotWithShape="0">
                <a:blip xmlns:r="http://schemas.openxmlformats.org/officeDocument/2006/relationships" r:embed="rId3"/>
                <a:srcRect/>
                <a:tile tx="0" ty="0" sx="100000" sy="100000" flip="none" algn="tl"/>
              </a:blipFill>
              <a:ln w="12700">
                <a:solidFill>
                  <a:srgbClr val="000000"/>
                </a:solidFill>
                <a:prstDash val="solid"/>
              </a:ln>
            </c:spPr>
            <c:extLst>
              <c:ext xmlns:c16="http://schemas.microsoft.com/office/drawing/2014/chart" uri="{C3380CC4-5D6E-409C-BE32-E72D297353CC}">
                <c16:uniqueId val="{00000005-2AB7-4AE1-8B22-9544A2B71548}"/>
              </c:ext>
            </c:extLst>
          </c:dPt>
          <c:dLbls>
            <c:dLbl>
              <c:idx val="0"/>
              <c:layout>
                <c:manualLayout>
                  <c:x val="-9.9356437493398536E-2"/>
                  <c:y val="9.0511541040947302E-2"/>
                </c:manualLayout>
              </c:layout>
              <c:tx>
                <c:rich>
                  <a:bodyPr/>
                  <a:lstStyle/>
                  <a:p>
                    <a:pPr>
                      <a:defRPr sz="115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田</a:t>
                    </a:r>
                  </a:p>
                  <a:p>
                    <a:pPr>
                      <a:defRPr sz="115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rPr>
                      <a:t>13.5%</a:t>
                    </a:r>
                  </a:p>
                  <a:p>
                    <a:pPr>
                      <a:defRPr sz="115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（２６戸）</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AB7-4AE1-8B22-9544A2B71548}"/>
                </c:ext>
              </c:extLst>
            </c:dLbl>
            <c:dLbl>
              <c:idx val="1"/>
              <c:layout>
                <c:manualLayout>
                  <c:x val="-0.18131989857200068"/>
                  <c:y val="-7.5573053368328145E-3"/>
                </c:manualLayout>
              </c:layout>
              <c:tx>
                <c:rich>
                  <a:bodyPr/>
                  <a:lstStyle/>
                  <a:p>
                    <a:pPr>
                      <a:defRPr sz="115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樹園地</a:t>
                    </a:r>
                  </a:p>
                  <a:p>
                    <a:pPr>
                      <a:defRPr sz="115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rPr>
                      <a:t>22.2%</a:t>
                    </a:r>
                  </a:p>
                  <a:p>
                    <a:pPr>
                      <a:defRPr sz="115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（６０戸）</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B7-4AE1-8B22-9544A2B71548}"/>
                </c:ext>
              </c:extLst>
            </c:dLbl>
            <c:dLbl>
              <c:idx val="2"/>
              <c:layout>
                <c:manualLayout>
                  <c:x val="0.23951001966064395"/>
                  <c:y val="-0.2553480532784046"/>
                </c:manualLayout>
              </c:layout>
              <c:tx>
                <c:rich>
                  <a:bodyPr/>
                  <a:lstStyle/>
                  <a:p>
                    <a:pPr>
                      <a:defRPr sz="115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畑</a:t>
                    </a:r>
                  </a:p>
                  <a:p>
                    <a:pPr>
                      <a:defRPr sz="115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rPr>
                      <a:t>64.3%</a:t>
                    </a:r>
                  </a:p>
                  <a:p>
                    <a:pPr>
                      <a:defRPr sz="115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（１２９戸）</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AB7-4AE1-8B22-9544A2B71548}"/>
                </c:ext>
              </c:extLst>
            </c:dLbl>
            <c:numFmt formatCode="0.0%" sourceLinked="0"/>
            <c:spPr>
              <a:noFill/>
              <a:ln w="25400">
                <a:noFill/>
              </a:ln>
            </c:spPr>
            <c:txPr>
              <a:bodyPr wrap="square" lIns="38100" tIns="19050" rIns="38100" bIns="19050" anchor="ctr">
                <a:spAutoFit/>
              </a:bodyPr>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P58グラフ!$M$12:$M$14</c:f>
              <c:strCache>
                <c:ptCount val="3"/>
                <c:pt idx="0">
                  <c:v>田</c:v>
                </c:pt>
                <c:pt idx="1">
                  <c:v>樹園地</c:v>
                </c:pt>
                <c:pt idx="2">
                  <c:v>畑</c:v>
                </c:pt>
              </c:strCache>
            </c:strRef>
          </c:cat>
          <c:val>
            <c:numRef>
              <c:f>P58グラフ!$N$12:$N$14</c:f>
              <c:numCache>
                <c:formatCode>General</c:formatCode>
                <c:ptCount val="3"/>
                <c:pt idx="0">
                  <c:v>1880</c:v>
                </c:pt>
                <c:pt idx="1">
                  <c:v>3107</c:v>
                </c:pt>
                <c:pt idx="2">
                  <c:v>8982</c:v>
                </c:pt>
              </c:numCache>
            </c:numRef>
          </c:val>
          <c:extLst>
            <c:ext xmlns:c16="http://schemas.microsoft.com/office/drawing/2014/chart" uri="{C3380CC4-5D6E-409C-BE32-E72D297353CC}">
              <c16:uniqueId val="{00000006-2AB7-4AE1-8B22-9544A2B71548}"/>
            </c:ext>
          </c:extLst>
        </c:ser>
        <c:ser>
          <c:idx val="1"/>
          <c:order val="1"/>
          <c:tx>
            <c:strRef>
              <c:f>P58グラフ!$O$11</c:f>
              <c:strCache>
                <c:ptCount val="1"/>
                <c:pt idx="0">
                  <c:v>土地面積割合</c:v>
                </c:pt>
              </c:strCache>
            </c:strRef>
          </c:tx>
          <c:spPr>
            <a:solidFill>
              <a:srgbClr val="993366"/>
            </a:solidFill>
            <a:ln w="12700">
              <a:solidFill>
                <a:srgbClr val="000000"/>
              </a:solidFill>
              <a:prstDash val="solid"/>
            </a:ln>
          </c:spPr>
          <c:explosion val="6"/>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8-2AB7-4AE1-8B22-9544A2B71548}"/>
              </c:ext>
            </c:extLst>
          </c:dPt>
          <c:dPt>
            <c:idx val="1"/>
            <c:bubble3D val="0"/>
            <c:extLst>
              <c:ext xmlns:c16="http://schemas.microsoft.com/office/drawing/2014/chart" uri="{C3380CC4-5D6E-409C-BE32-E72D297353CC}">
                <c16:uniqueId val="{00000009-2AB7-4AE1-8B22-9544A2B7154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B-2AB7-4AE1-8B22-9544A2B71548}"/>
              </c:ext>
            </c:extLst>
          </c:dPt>
          <c:cat>
            <c:strRef>
              <c:f>P58グラフ!$M$12:$M$14</c:f>
              <c:strCache>
                <c:ptCount val="3"/>
                <c:pt idx="0">
                  <c:v>田</c:v>
                </c:pt>
                <c:pt idx="1">
                  <c:v>樹園地</c:v>
                </c:pt>
                <c:pt idx="2">
                  <c:v>畑</c:v>
                </c:pt>
              </c:strCache>
            </c:strRef>
          </c:cat>
          <c:val>
            <c:numRef>
              <c:f>P58グラフ!$O$12:$O$14</c:f>
              <c:numCache>
                <c:formatCode>0.0_ </c:formatCode>
                <c:ptCount val="3"/>
                <c:pt idx="0">
                  <c:v>13.458372109671416</c:v>
                </c:pt>
                <c:pt idx="1">
                  <c:v>22.242107523802705</c:v>
                </c:pt>
                <c:pt idx="2">
                  <c:v>64.299520366525869</c:v>
                </c:pt>
              </c:numCache>
            </c:numRef>
          </c:val>
          <c:extLst>
            <c:ext xmlns:c16="http://schemas.microsoft.com/office/drawing/2014/chart" uri="{C3380CC4-5D6E-409C-BE32-E72D297353CC}">
              <c16:uniqueId val="{0000000C-2AB7-4AE1-8B22-9544A2B71548}"/>
            </c:ext>
          </c:extLst>
        </c:ser>
        <c:dLbls>
          <c:showLegendKey val="0"/>
          <c:showVal val="0"/>
          <c:showCatName val="0"/>
          <c:showSerName val="0"/>
          <c:showPercent val="0"/>
          <c:showBubbleSize val="0"/>
          <c:showLeaderLines val="1"/>
        </c:dLbls>
      </c:pie3DChart>
      <c:spPr>
        <a:noFill/>
        <a:ln w="25400">
          <a:noFill/>
        </a:ln>
      </c:spPr>
    </c:plotArea>
    <c:plotVisOnly val="0"/>
    <c:dispBlanksAs val="zero"/>
    <c:showDLblsOverMax val="0"/>
  </c:chart>
  <c:spPr>
    <a:solidFill>
      <a:srgbClr val="FFFFFF"/>
    </a:solidFill>
    <a:ln w="9525">
      <a:noFill/>
    </a:ln>
  </c:spPr>
  <c:txPr>
    <a:bodyPr/>
    <a:lstStyle/>
    <a:p>
      <a:pPr>
        <a:defRPr sz="1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5" b="0" i="1" u="none" strike="noStrike" baseline="0">
                <a:solidFill>
                  <a:srgbClr val="000000"/>
                </a:solidFill>
                <a:latin typeface="ＭＳ Ｐ明朝"/>
                <a:ea typeface="ＭＳ Ｐ明朝"/>
                <a:cs typeface="ＭＳ Ｐ明朝"/>
              </a:defRPr>
            </a:pPr>
            <a:r>
              <a:rPr lang="ja-JP" altLang="en-US"/>
              <a:t>年間降水量</a:t>
            </a:r>
          </a:p>
        </c:rich>
      </c:tx>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5"/>
      <c:hPercent val="6"/>
      <c:rotY val="20"/>
      <c:depthPercent val="500"/>
      <c:rAngAx val="1"/>
    </c:view3D>
    <c:floor>
      <c:thickness val="0"/>
      <c:spPr>
        <a:solidFill>
          <a:srgbClr val="C0C0C0"/>
        </a:solidFill>
        <a:ln w="3175">
          <a:solidFill>
            <a:srgbClr val="000000"/>
          </a:solidFill>
          <a:prstDash val="solid"/>
        </a:ln>
      </c:spPr>
    </c:floor>
    <c:sideWall>
      <c:thickness val="0"/>
      <c:spPr>
        <a:noFill/>
        <a:ln w="12700">
          <a:solidFill>
            <a:srgbClr val="000000"/>
          </a:solidFill>
          <a:prstDash val="solid"/>
        </a:ln>
      </c:spPr>
    </c:sideWall>
    <c:backWall>
      <c:thickness val="0"/>
      <c:spPr>
        <a:noFill/>
        <a:ln w="12700">
          <a:solidFill>
            <a:srgbClr val="000000"/>
          </a:solidFill>
          <a:prstDash val="solid"/>
        </a:ln>
      </c:spPr>
    </c:backWall>
    <c:plotArea>
      <c:layout/>
      <c:bar3DChart>
        <c:barDir val="col"/>
        <c:grouping val="clustered"/>
        <c:varyColors val="0"/>
        <c:ser>
          <c:idx val="0"/>
          <c:order val="0"/>
          <c:spPr>
            <a:solidFill>
              <a:srgbClr val="FFFFFF"/>
            </a:solidFill>
            <a:ln w="12700">
              <a:solidFill>
                <a:srgbClr val="000000"/>
              </a:solidFill>
              <a:prstDash val="solid"/>
            </a:ln>
          </c:spPr>
          <c:invertIfNegative val="0"/>
          <c:val>
            <c:numRef>
              <c:f>'１'!#REF!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'１'!#REF!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037-4AB4-AFC1-938B8D713485}"/>
            </c:ext>
          </c:extLst>
        </c:ser>
        <c:dLbls>
          <c:showLegendKey val="0"/>
          <c:showVal val="0"/>
          <c:showCatName val="0"/>
          <c:showSerName val="0"/>
          <c:showPercent val="0"/>
          <c:showBubbleSize val="0"/>
        </c:dLbls>
        <c:gapWidth val="150"/>
        <c:gapDepth val="0"/>
        <c:shape val="box"/>
        <c:axId val="626397632"/>
        <c:axId val="1"/>
        <c:axId val="0"/>
      </c:bar3DChart>
      <c:catAx>
        <c:axId val="626397632"/>
        <c:scaling>
          <c:orientation val="minMax"/>
        </c:scaling>
        <c:delete val="0"/>
        <c:axPos val="b"/>
        <c:numFmt formatCode="General" sourceLinked="1"/>
        <c:majorTickMark val="out"/>
        <c:minorTickMark val="none"/>
        <c:tickLblPos val="low"/>
        <c:spPr>
          <a:ln w="9525">
            <a:noFill/>
          </a:ln>
        </c:spPr>
        <c:txPr>
          <a:bodyPr rot="0" vert="horz"/>
          <a:lstStyle/>
          <a:p>
            <a:pPr>
              <a:defRPr sz="275" b="0" i="0" u="none" strike="noStrike" baseline="0">
                <a:solidFill>
                  <a:srgbClr val="000000"/>
                </a:solidFill>
                <a:latin typeface="ＭＳ Ｐ明朝"/>
                <a:ea typeface="ＭＳ Ｐ明朝"/>
                <a:cs typeface="ＭＳ Ｐ明朝"/>
              </a:defRPr>
            </a:pPr>
            <a:endParaRPr lang="ja-JP"/>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ＭＳ Ｐ明朝"/>
                <a:ea typeface="ＭＳ Ｐ明朝"/>
                <a:cs typeface="ＭＳ Ｐ明朝"/>
              </a:defRPr>
            </a:pPr>
            <a:endParaRPr lang="ja-JP"/>
          </a:p>
        </c:txPr>
        <c:crossAx val="62639763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83882011242283"/>
          <c:y val="0.15099153687953337"/>
          <c:w val="0.72054761037058301"/>
          <c:h val="0.78391899842928991"/>
        </c:manualLayout>
      </c:layout>
      <c:barChart>
        <c:barDir val="bar"/>
        <c:grouping val="clustered"/>
        <c:varyColors val="0"/>
        <c:ser>
          <c:idx val="0"/>
          <c:order val="0"/>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cat>
            <c:strRef>
              <c:f>P68グラフ!$N$23:$N$44</c:f>
              <c:strCache>
                <c:ptCount val="22"/>
                <c:pt idx="0">
                  <c:v>食品</c:v>
                </c:pt>
                <c:pt idx="1">
                  <c:v>飲 料 ･たばこ・ 飼 料</c:v>
                </c:pt>
                <c:pt idx="2">
                  <c:v>繊維</c:v>
                </c:pt>
                <c:pt idx="3">
                  <c:v>木 材・木製品</c:v>
                </c:pt>
                <c:pt idx="4">
                  <c:v>家具・装備品</c:v>
                </c:pt>
                <c:pt idx="5">
                  <c:v>パルプ・紙・紙加工品</c:v>
                </c:pt>
                <c:pt idx="6">
                  <c:v>印刷・同関連</c:v>
                </c:pt>
                <c:pt idx="7">
                  <c:v>化学</c:v>
                </c:pt>
                <c:pt idx="8">
                  <c:v>プラスチック</c:v>
                </c:pt>
                <c:pt idx="9">
                  <c:v>ゴム製品</c:v>
                </c:pt>
                <c:pt idx="10">
                  <c:v>窯業･土石</c:v>
                </c:pt>
                <c:pt idx="11">
                  <c:v>鉄鋼</c:v>
                </c:pt>
                <c:pt idx="12">
                  <c:v>非鉄金属</c:v>
                </c:pt>
                <c:pt idx="13">
                  <c:v>金属製品</c:v>
                </c:pt>
                <c:pt idx="14">
                  <c:v>はん用機械器具</c:v>
                </c:pt>
                <c:pt idx="15">
                  <c:v>生産用機械器具</c:v>
                </c:pt>
                <c:pt idx="16">
                  <c:v>業務用機械器具</c:v>
                </c:pt>
                <c:pt idx="17">
                  <c:v>電子部品・デバイス・電子回路</c:v>
                </c:pt>
                <c:pt idx="18">
                  <c:v>電気機械器具</c:v>
                </c:pt>
                <c:pt idx="19">
                  <c:v>情報通信機械器具</c:v>
                </c:pt>
                <c:pt idx="20">
                  <c:v>輸送用機械器具</c:v>
                </c:pt>
                <c:pt idx="21">
                  <c:v>その他</c:v>
                </c:pt>
              </c:strCache>
            </c:strRef>
          </c:cat>
          <c:val>
            <c:numRef>
              <c:f>P68グラフ!$O$23:$O$44</c:f>
              <c:numCache>
                <c:formatCode>General</c:formatCode>
                <c:ptCount val="22"/>
                <c:pt idx="0">
                  <c:v>5</c:v>
                </c:pt>
                <c:pt idx="1">
                  <c:v>1</c:v>
                </c:pt>
                <c:pt idx="2">
                  <c:v>1</c:v>
                </c:pt>
                <c:pt idx="3">
                  <c:v>9</c:v>
                </c:pt>
                <c:pt idx="4">
                  <c:v>5</c:v>
                </c:pt>
                <c:pt idx="5">
                  <c:v>3</c:v>
                </c:pt>
                <c:pt idx="6">
                  <c:v>5</c:v>
                </c:pt>
                <c:pt idx="7" formatCode="#,##0_);[Red]\(#,##0\)">
                  <c:v>2</c:v>
                </c:pt>
                <c:pt idx="8">
                  <c:v>3</c:v>
                </c:pt>
                <c:pt idx="9">
                  <c:v>1</c:v>
                </c:pt>
                <c:pt idx="10" formatCode="#,##0_);[Red]\(#,##0\)">
                  <c:v>7</c:v>
                </c:pt>
                <c:pt idx="11">
                  <c:v>2</c:v>
                </c:pt>
                <c:pt idx="12">
                  <c:v>2</c:v>
                </c:pt>
                <c:pt idx="13">
                  <c:v>10</c:v>
                </c:pt>
                <c:pt idx="14">
                  <c:v>7</c:v>
                </c:pt>
                <c:pt idx="15">
                  <c:v>10</c:v>
                </c:pt>
                <c:pt idx="16">
                  <c:v>5</c:v>
                </c:pt>
                <c:pt idx="17">
                  <c:v>10</c:v>
                </c:pt>
                <c:pt idx="18">
                  <c:v>9</c:v>
                </c:pt>
                <c:pt idx="19">
                  <c:v>2</c:v>
                </c:pt>
                <c:pt idx="20">
                  <c:v>12</c:v>
                </c:pt>
                <c:pt idx="21">
                  <c:v>2</c:v>
                </c:pt>
              </c:numCache>
            </c:numRef>
          </c:val>
          <c:extLst>
            <c:ext xmlns:c16="http://schemas.microsoft.com/office/drawing/2014/chart" uri="{C3380CC4-5D6E-409C-BE32-E72D297353CC}">
              <c16:uniqueId val="{00000000-2C74-4375-9C28-96AB8054D714}"/>
            </c:ext>
          </c:extLst>
        </c:ser>
        <c:dLbls>
          <c:showLegendKey val="0"/>
          <c:showVal val="0"/>
          <c:showCatName val="0"/>
          <c:showSerName val="0"/>
          <c:showPercent val="0"/>
          <c:showBubbleSize val="0"/>
        </c:dLbls>
        <c:gapWidth val="150"/>
        <c:axId val="613109352"/>
        <c:axId val="1"/>
      </c:barChart>
      <c:catAx>
        <c:axId val="61310935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1"/>
        <c:lblAlgn val="ctr"/>
        <c:lblOffset val="100"/>
        <c:tickLblSkip val="1"/>
        <c:tickMarkSkip val="1"/>
        <c:noMultiLvlLbl val="0"/>
      </c:catAx>
      <c:valAx>
        <c:axId val="1"/>
        <c:scaling>
          <c:orientation val="minMax"/>
          <c:max val="14"/>
          <c:min val="0"/>
        </c:scaling>
        <c:delete val="0"/>
        <c:axPos val="t"/>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crossAx val="613109352"/>
        <c:crosses val="autoZero"/>
        <c:crossBetween val="between"/>
        <c:majorUnit val="1"/>
      </c:valAx>
      <c:spPr>
        <a:solidFill>
          <a:srgbClr val="FFFFFF"/>
        </a:solidFill>
        <a:ln w="12700">
          <a:solidFill>
            <a:srgbClr val="808080"/>
          </a:solidFill>
          <a:prstDash val="solid"/>
        </a:ln>
      </c:spPr>
    </c:plotArea>
    <c:plotVisOnly val="0"/>
    <c:dispBlanksAs val="gap"/>
    <c:showDLblsOverMax val="0"/>
  </c:chart>
  <c:spPr>
    <a:solidFill>
      <a:srgbClr val="FFFFFF"/>
    </a:solidFill>
    <a:ln w="9525">
      <a:noFill/>
    </a:ln>
  </c:spPr>
  <c:txPr>
    <a:bodyPr/>
    <a:lstStyle/>
    <a:p>
      <a:pPr>
        <a:defRPr sz="1550" b="0" i="0" u="none" strike="noStrike" baseline="0">
          <a:solidFill>
            <a:srgbClr val="000000"/>
          </a:solidFill>
          <a:latin typeface="ＭＳ Ｐ明朝"/>
          <a:ea typeface="ＭＳ Ｐ明朝"/>
          <a:cs typeface="ＭＳ Ｐ明朝"/>
        </a:defRPr>
      </a:pPr>
      <a:endParaRPr lang="ja-JP"/>
    </a:p>
  </c:txPr>
  <c:printSettings>
    <c:headerFooter alignWithMargins="0"/>
    <c:pageMargins b="0.98425196850393704" l="0.78740157480314965" r="0.78740157480314965" t="0.98425196850393704" header="0.51181102362204722" footer="0.51181102362204722"/>
    <c:pageSetup paperSize="9" orientation="landscape" horizontalDpi="-4"/>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製造品出荷額等の推移</a:t>
            </a:r>
          </a:p>
        </c:rich>
      </c:tx>
      <c:layout>
        <c:manualLayout>
          <c:xMode val="edge"/>
          <c:yMode val="edge"/>
          <c:x val="0.35646990830213543"/>
          <c:y val="4.1368337311058073E-2"/>
        </c:manualLayout>
      </c:layout>
      <c:overlay val="1"/>
      <c:spPr>
        <a:solidFill>
          <a:srgbClr val="FFFFFF"/>
        </a:solidFill>
        <a:ln w="3175">
          <a:solidFill>
            <a:srgbClr val="000000">
              <a:alpha val="99000"/>
            </a:srgbClr>
          </a:solidFill>
          <a:prstDash val="solid"/>
        </a:ln>
        <a:effectLst>
          <a:outerShdw dist="35921" dir="2700000" algn="br">
            <a:srgbClr val="000000"/>
          </a:outerShdw>
        </a:effectLst>
      </c:spPr>
    </c:title>
    <c:autoTitleDeleted val="0"/>
    <c:plotArea>
      <c:layout>
        <c:manualLayout>
          <c:layoutTarget val="inner"/>
          <c:xMode val="edge"/>
          <c:yMode val="edge"/>
          <c:x val="7.0175538787718705E-2"/>
          <c:y val="0.15575620767494355"/>
          <c:w val="0.86988428288942987"/>
          <c:h val="0.62076749435665912"/>
        </c:manualLayout>
      </c:layout>
      <c:barChart>
        <c:barDir val="col"/>
        <c:grouping val="clustered"/>
        <c:varyColors val="0"/>
        <c:ser>
          <c:idx val="1"/>
          <c:order val="0"/>
          <c:tx>
            <c:strRef>
              <c:f>P68グラフ!$M$7</c:f>
              <c:strCache>
                <c:ptCount val="1"/>
                <c:pt idx="0">
                  <c:v>事業所数</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cat>
            <c:strRef>
              <c:f>P68グラフ!$L$8:$L$20</c:f>
              <c:strCache>
                <c:ptCount val="13"/>
                <c:pt idx="0">
                  <c:v>平成19年</c:v>
                </c:pt>
                <c:pt idx="1">
                  <c:v>20年</c:v>
                </c:pt>
                <c:pt idx="2">
                  <c:v>21年</c:v>
                </c:pt>
                <c:pt idx="3">
                  <c:v>22年</c:v>
                </c:pt>
                <c:pt idx="4">
                  <c:v>23年</c:v>
                </c:pt>
                <c:pt idx="5">
                  <c:v>24年</c:v>
                </c:pt>
                <c:pt idx="6">
                  <c:v>25年</c:v>
                </c:pt>
                <c:pt idx="7">
                  <c:v>26年</c:v>
                </c:pt>
                <c:pt idx="8">
                  <c:v>27年</c:v>
                </c:pt>
                <c:pt idx="9">
                  <c:v>28年</c:v>
                </c:pt>
                <c:pt idx="10">
                  <c:v>29年</c:v>
                </c:pt>
                <c:pt idx="11">
                  <c:v>30年</c:v>
                </c:pt>
                <c:pt idx="12">
                  <c:v>令和元年</c:v>
                </c:pt>
              </c:strCache>
            </c:strRef>
          </c:cat>
          <c:val>
            <c:numRef>
              <c:f>P68グラフ!$M$8:$M$20</c:f>
              <c:numCache>
                <c:formatCode>#,##0_);[Red]\(#,##0\)</c:formatCode>
                <c:ptCount val="13"/>
                <c:pt idx="0">
                  <c:v>160</c:v>
                </c:pt>
                <c:pt idx="1">
                  <c:v>167</c:v>
                </c:pt>
                <c:pt idx="2">
                  <c:v>138</c:v>
                </c:pt>
                <c:pt idx="3">
                  <c:v>131</c:v>
                </c:pt>
                <c:pt idx="4">
                  <c:v>132</c:v>
                </c:pt>
                <c:pt idx="5">
                  <c:v>126</c:v>
                </c:pt>
                <c:pt idx="6">
                  <c:v>122</c:v>
                </c:pt>
                <c:pt idx="7">
                  <c:v>119</c:v>
                </c:pt>
                <c:pt idx="8">
                  <c:v>141</c:v>
                </c:pt>
                <c:pt idx="9">
                  <c:v>125</c:v>
                </c:pt>
                <c:pt idx="10">
                  <c:v>126</c:v>
                </c:pt>
                <c:pt idx="11">
                  <c:v>119</c:v>
                </c:pt>
                <c:pt idx="12">
                  <c:v>113</c:v>
                </c:pt>
              </c:numCache>
            </c:numRef>
          </c:val>
          <c:extLst>
            <c:ext xmlns:c16="http://schemas.microsoft.com/office/drawing/2014/chart" uri="{C3380CC4-5D6E-409C-BE32-E72D297353CC}">
              <c16:uniqueId val="{00000000-B31A-49C1-BEFF-C81892A71D19}"/>
            </c:ext>
          </c:extLst>
        </c:ser>
        <c:dLbls>
          <c:showLegendKey val="0"/>
          <c:showVal val="0"/>
          <c:showCatName val="0"/>
          <c:showSerName val="0"/>
          <c:showPercent val="0"/>
          <c:showBubbleSize val="0"/>
        </c:dLbls>
        <c:gapWidth val="150"/>
        <c:axId val="613101808"/>
        <c:axId val="1"/>
      </c:barChart>
      <c:lineChart>
        <c:grouping val="standard"/>
        <c:varyColors val="0"/>
        <c:ser>
          <c:idx val="0"/>
          <c:order val="1"/>
          <c:tx>
            <c:strRef>
              <c:f>P68グラフ!$N$7</c:f>
              <c:strCache>
                <c:ptCount val="1"/>
                <c:pt idx="0">
                  <c:v>製造品出荷額等</c:v>
                </c:pt>
              </c:strCache>
            </c:strRef>
          </c:tx>
          <c:spPr>
            <a:ln w="12700">
              <a:solidFill>
                <a:srgbClr val="000080"/>
              </a:solidFill>
              <a:prstDash val="solid"/>
            </a:ln>
          </c:spPr>
          <c:marker>
            <c:symbol val="diamond"/>
            <c:size val="6"/>
            <c:spPr>
              <a:solidFill>
                <a:srgbClr val="0000FF"/>
              </a:solidFill>
              <a:ln>
                <a:solidFill>
                  <a:srgbClr val="000080"/>
                </a:solidFill>
                <a:prstDash val="solid"/>
              </a:ln>
            </c:spPr>
          </c:marker>
          <c:cat>
            <c:strRef>
              <c:f>P68グラフ!$L$8:$L$20</c:f>
              <c:strCache>
                <c:ptCount val="13"/>
                <c:pt idx="0">
                  <c:v>平成19年</c:v>
                </c:pt>
                <c:pt idx="1">
                  <c:v>20年</c:v>
                </c:pt>
                <c:pt idx="2">
                  <c:v>21年</c:v>
                </c:pt>
                <c:pt idx="3">
                  <c:v>22年</c:v>
                </c:pt>
                <c:pt idx="4">
                  <c:v>23年</c:v>
                </c:pt>
                <c:pt idx="5">
                  <c:v>24年</c:v>
                </c:pt>
                <c:pt idx="6">
                  <c:v>25年</c:v>
                </c:pt>
                <c:pt idx="7">
                  <c:v>26年</c:v>
                </c:pt>
                <c:pt idx="8">
                  <c:v>27年</c:v>
                </c:pt>
                <c:pt idx="9">
                  <c:v>28年</c:v>
                </c:pt>
                <c:pt idx="10">
                  <c:v>29年</c:v>
                </c:pt>
                <c:pt idx="11">
                  <c:v>30年</c:v>
                </c:pt>
                <c:pt idx="12">
                  <c:v>令和元年</c:v>
                </c:pt>
              </c:strCache>
            </c:strRef>
          </c:cat>
          <c:val>
            <c:numRef>
              <c:f>P68グラフ!$N$8:$N$20</c:f>
              <c:numCache>
                <c:formatCode>#,##0_);[Red]\(#,##0\)</c:formatCode>
                <c:ptCount val="13"/>
                <c:pt idx="0">
                  <c:v>20516909</c:v>
                </c:pt>
                <c:pt idx="1">
                  <c:v>20768654</c:v>
                </c:pt>
                <c:pt idx="2">
                  <c:v>15460505</c:v>
                </c:pt>
                <c:pt idx="3">
                  <c:v>17029709</c:v>
                </c:pt>
                <c:pt idx="4">
                  <c:v>7926014</c:v>
                </c:pt>
                <c:pt idx="5">
                  <c:v>15893739</c:v>
                </c:pt>
                <c:pt idx="6">
                  <c:v>17095275</c:v>
                </c:pt>
                <c:pt idx="7">
                  <c:v>21168946</c:v>
                </c:pt>
                <c:pt idx="8">
                  <c:v>18587119</c:v>
                </c:pt>
                <c:pt idx="9">
                  <c:v>24989897</c:v>
                </c:pt>
                <c:pt idx="10">
                  <c:v>27481298</c:v>
                </c:pt>
                <c:pt idx="11">
                  <c:v>29929689</c:v>
                </c:pt>
                <c:pt idx="12">
                  <c:v>29150358</c:v>
                </c:pt>
              </c:numCache>
            </c:numRef>
          </c:val>
          <c:smooth val="0"/>
          <c:extLst>
            <c:ext xmlns:c16="http://schemas.microsoft.com/office/drawing/2014/chart" uri="{C3380CC4-5D6E-409C-BE32-E72D297353CC}">
              <c16:uniqueId val="{00000001-B31A-49C1-BEFF-C81892A71D19}"/>
            </c:ext>
          </c:extLst>
        </c:ser>
        <c:dLbls>
          <c:showLegendKey val="0"/>
          <c:showVal val="0"/>
          <c:showCatName val="0"/>
          <c:showSerName val="0"/>
          <c:showPercent val="0"/>
          <c:showBubbleSize val="0"/>
        </c:dLbls>
        <c:marker val="1"/>
        <c:smooth val="0"/>
        <c:axId val="3"/>
        <c:axId val="4"/>
      </c:lineChart>
      <c:catAx>
        <c:axId val="613101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0"/>
        <c:lblAlgn val="ctr"/>
        <c:lblOffset val="100"/>
        <c:tickLblSkip val="1"/>
        <c:tickMarkSkip val="1"/>
        <c:noMultiLvlLbl val="0"/>
      </c:catAx>
      <c:valAx>
        <c:axId val="1"/>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6131018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3"/>
        <c:crosses val="max"/>
        <c:crossBetween val="between"/>
        <c:dispUnits>
          <c:builtInUnit val="millions"/>
        </c:dispUnits>
      </c:valAx>
      <c:spPr>
        <a:solidFill>
          <a:srgbClr val="FFFFFF"/>
        </a:solidFill>
        <a:ln w="12700">
          <a:solidFill>
            <a:srgbClr val="808080"/>
          </a:solidFill>
          <a:prstDash val="solid"/>
        </a:ln>
      </c:spPr>
    </c:plotArea>
    <c:legend>
      <c:legendPos val="r"/>
      <c:layout>
        <c:manualLayout>
          <c:xMode val="edge"/>
          <c:yMode val="edge"/>
          <c:x val="0.67940365098121502"/>
          <c:y val="0.11535927937408778"/>
          <c:w val="0.21607756954644342"/>
          <c:h val="0.10771478147570455"/>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ＭＳ Ｐ明朝"/>
          <a:ea typeface="ＭＳ Ｐ明朝"/>
          <a:cs typeface="ＭＳ Ｐ明朝"/>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年間商品販売額等の推移</a:t>
            </a:r>
          </a:p>
        </c:rich>
      </c:tx>
      <c:layout>
        <c:manualLayout>
          <c:xMode val="edge"/>
          <c:yMode val="edge"/>
          <c:x val="0.37643750357069639"/>
          <c:y val="5.0480769230769232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9.7905437876603468E-2"/>
          <c:y val="0.17788461538461539"/>
          <c:w val="0.82328047022291229"/>
          <c:h val="0.71875"/>
        </c:manualLayout>
      </c:layout>
      <c:barChart>
        <c:barDir val="col"/>
        <c:grouping val="clustered"/>
        <c:varyColors val="0"/>
        <c:ser>
          <c:idx val="1"/>
          <c:order val="0"/>
          <c:tx>
            <c:strRef>
              <c:f>P73グラフ!$N$3</c:f>
              <c:strCache>
                <c:ptCount val="1"/>
                <c:pt idx="0">
                  <c:v>商店数</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cat>
            <c:strRef>
              <c:f>P73グラフ!$M$4:$M$10</c:f>
              <c:strCache>
                <c:ptCount val="7"/>
                <c:pt idx="0">
                  <c:v>平成１１年</c:v>
                </c:pt>
                <c:pt idx="1">
                  <c:v>１４年</c:v>
                </c:pt>
                <c:pt idx="2">
                  <c:v>１６年</c:v>
                </c:pt>
                <c:pt idx="3">
                  <c:v>１９年</c:v>
                </c:pt>
                <c:pt idx="4">
                  <c:v>２４年</c:v>
                </c:pt>
                <c:pt idx="5">
                  <c:v>２６年</c:v>
                </c:pt>
                <c:pt idx="6">
                  <c:v>２８年</c:v>
                </c:pt>
              </c:strCache>
            </c:strRef>
          </c:cat>
          <c:val>
            <c:numRef>
              <c:f>P73グラフ!$N$4:$N$10</c:f>
              <c:numCache>
                <c:formatCode>#,##0_);[Red]\(#,##0\)</c:formatCode>
                <c:ptCount val="7"/>
                <c:pt idx="0">
                  <c:v>802</c:v>
                </c:pt>
                <c:pt idx="1">
                  <c:v>830</c:v>
                </c:pt>
                <c:pt idx="2">
                  <c:v>765</c:v>
                </c:pt>
                <c:pt idx="3">
                  <c:v>765</c:v>
                </c:pt>
                <c:pt idx="4">
                  <c:v>567</c:v>
                </c:pt>
                <c:pt idx="5">
                  <c:v>530</c:v>
                </c:pt>
                <c:pt idx="6">
                  <c:v>539</c:v>
                </c:pt>
              </c:numCache>
            </c:numRef>
          </c:val>
          <c:extLst>
            <c:ext xmlns:c16="http://schemas.microsoft.com/office/drawing/2014/chart" uri="{C3380CC4-5D6E-409C-BE32-E72D297353CC}">
              <c16:uniqueId val="{00000000-B516-465C-8DBC-9D241A0C1D3E}"/>
            </c:ext>
          </c:extLst>
        </c:ser>
        <c:dLbls>
          <c:showLegendKey val="0"/>
          <c:showVal val="0"/>
          <c:showCatName val="0"/>
          <c:showSerName val="0"/>
          <c:showPercent val="0"/>
          <c:showBubbleSize val="0"/>
        </c:dLbls>
        <c:gapWidth val="150"/>
        <c:axId val="608296896"/>
        <c:axId val="1"/>
      </c:barChart>
      <c:lineChart>
        <c:grouping val="standard"/>
        <c:varyColors val="0"/>
        <c:ser>
          <c:idx val="0"/>
          <c:order val="1"/>
          <c:tx>
            <c:strRef>
              <c:f>P73グラフ!$O$3</c:f>
              <c:strCache>
                <c:ptCount val="1"/>
                <c:pt idx="0">
                  <c:v>年間商品販売額</c:v>
                </c:pt>
              </c:strCache>
            </c:strRef>
          </c:tx>
          <c:spPr>
            <a:ln w="12700">
              <a:solidFill>
                <a:srgbClr val="000080"/>
              </a:solidFill>
              <a:prstDash val="solid"/>
            </a:ln>
          </c:spPr>
          <c:marker>
            <c:symbol val="diamond"/>
            <c:size val="7"/>
            <c:spPr>
              <a:solidFill>
                <a:srgbClr val="3366FF"/>
              </a:solidFill>
              <a:ln>
                <a:solidFill>
                  <a:srgbClr val="000080"/>
                </a:solidFill>
                <a:prstDash val="solid"/>
              </a:ln>
            </c:spPr>
          </c:marker>
          <c:cat>
            <c:strRef>
              <c:f>P73グラフ!$M$4:$M$10</c:f>
              <c:strCache>
                <c:ptCount val="7"/>
                <c:pt idx="0">
                  <c:v>平成１１年</c:v>
                </c:pt>
                <c:pt idx="1">
                  <c:v>１４年</c:v>
                </c:pt>
                <c:pt idx="2">
                  <c:v>１６年</c:v>
                </c:pt>
                <c:pt idx="3">
                  <c:v>１９年</c:v>
                </c:pt>
                <c:pt idx="4">
                  <c:v>２４年</c:v>
                </c:pt>
                <c:pt idx="5">
                  <c:v>２６年</c:v>
                </c:pt>
                <c:pt idx="6">
                  <c:v>２８年</c:v>
                </c:pt>
              </c:strCache>
            </c:strRef>
          </c:cat>
          <c:val>
            <c:numRef>
              <c:f>P73グラフ!$O$4:$O$10</c:f>
              <c:numCache>
                <c:formatCode>#,##0_);[Red]\(#,##0\)</c:formatCode>
                <c:ptCount val="7"/>
                <c:pt idx="0">
                  <c:v>10162605</c:v>
                </c:pt>
                <c:pt idx="1">
                  <c:v>9733509</c:v>
                </c:pt>
                <c:pt idx="2">
                  <c:v>9547784</c:v>
                </c:pt>
                <c:pt idx="3">
                  <c:v>13424298</c:v>
                </c:pt>
                <c:pt idx="4">
                  <c:v>8093100</c:v>
                </c:pt>
                <c:pt idx="5">
                  <c:v>11054133</c:v>
                </c:pt>
                <c:pt idx="6">
                  <c:v>7522575</c:v>
                </c:pt>
              </c:numCache>
            </c:numRef>
          </c:val>
          <c:smooth val="0"/>
          <c:extLst>
            <c:ext xmlns:c16="http://schemas.microsoft.com/office/drawing/2014/chart" uri="{C3380CC4-5D6E-409C-BE32-E72D297353CC}">
              <c16:uniqueId val="{00000001-B516-465C-8DBC-9D241A0C1D3E}"/>
            </c:ext>
          </c:extLst>
        </c:ser>
        <c:dLbls>
          <c:showLegendKey val="0"/>
          <c:showVal val="0"/>
          <c:showCatName val="0"/>
          <c:showSerName val="0"/>
          <c:showPercent val="0"/>
          <c:showBubbleSize val="0"/>
        </c:dLbls>
        <c:marker val="1"/>
        <c:smooth val="0"/>
        <c:axId val="3"/>
        <c:axId val="4"/>
      </c:lineChart>
      <c:catAx>
        <c:axId val="6082968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0"/>
        <c:lblAlgn val="ctr"/>
        <c:lblOffset val="100"/>
        <c:tickLblSkip val="1"/>
        <c:tickMarkSkip val="1"/>
        <c:noMultiLvlLbl val="0"/>
      </c:catAx>
      <c:valAx>
        <c:axId val="1"/>
        <c:scaling>
          <c:orientation val="minMax"/>
          <c:max val="1000"/>
          <c:min val="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608296896"/>
        <c:crosses val="autoZero"/>
        <c:crossBetween val="between"/>
        <c:majorUnit val="200"/>
        <c:minorUnit val="4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3"/>
        <c:crosses val="max"/>
        <c:crossBetween val="between"/>
        <c:dispUnits>
          <c:builtInUnit val="millions"/>
        </c:dispUnits>
      </c:valAx>
      <c:spPr>
        <a:solidFill>
          <a:srgbClr val="FFFFFF"/>
        </a:solidFill>
        <a:ln w="12700">
          <a:solidFill>
            <a:srgbClr val="808080"/>
          </a:solidFill>
          <a:prstDash val="solid"/>
        </a:ln>
      </c:spPr>
    </c:plotArea>
    <c:legend>
      <c:legendPos val="r"/>
      <c:layout>
        <c:manualLayout>
          <c:xMode val="edge"/>
          <c:yMode val="edge"/>
          <c:x val="0.23600028229505882"/>
          <c:y val="0.69951923076923073"/>
          <c:w val="0.22800030918030251"/>
          <c:h val="0.1105769230769230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legend>
    <c:plotVisOnly val="0"/>
    <c:dispBlanksAs val="gap"/>
    <c:showDLblsOverMax val="0"/>
  </c:chart>
  <c:spPr>
    <a:solidFill>
      <a:srgbClr val="FFFFFF"/>
    </a:solidFill>
    <a:ln w="6350">
      <a:noFill/>
    </a:ln>
  </c:spPr>
  <c:txPr>
    <a:bodyPr/>
    <a:lstStyle/>
    <a:p>
      <a:pPr>
        <a:defRPr sz="1100" b="0" i="0" u="none" strike="noStrike" baseline="0">
          <a:solidFill>
            <a:srgbClr val="000000"/>
          </a:solidFill>
          <a:latin typeface="ＭＳ Ｐ明朝"/>
          <a:ea typeface="ＭＳ Ｐ明朝"/>
          <a:cs typeface="ＭＳ Ｐ明朝"/>
        </a:defRPr>
      </a:pPr>
      <a:endParaRPr lang="ja-JP"/>
    </a:p>
  </c:txPr>
  <c:printSettings>
    <c:headerFooter alignWithMargins="0">
      <c:oddHeader>&amp;C&amp;A</c:oddHeader>
      <c:oddFooter>&amp;CPage &amp;P</c:oddFooter>
    </c:headerFooter>
    <c:pageMargins b="0.98399999999999999" l="0.78700000000000003" r="0.78700000000000003" t="0.98399999999999999" header="0.5" footer="0.5"/>
    <c:pageSetup paperSize="9" firstPageNumber="0" orientation="landscape" horizontalDpi="-4"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小売業の主な業種別商店数</a:t>
            </a:r>
          </a:p>
        </c:rich>
      </c:tx>
      <c:layout>
        <c:manualLayout>
          <c:xMode val="edge"/>
          <c:yMode val="edge"/>
          <c:x val="0.36734160138379646"/>
          <c:y val="3.4188034188034191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0.19182945643244975"/>
          <c:y val="0.23504322550085449"/>
          <c:w val="0.7516870696506448"/>
          <c:h val="0.75641183479365903"/>
        </c:manualLayout>
      </c:layout>
      <c:barChart>
        <c:barDir val="bar"/>
        <c:grouping val="clustered"/>
        <c:varyColors val="0"/>
        <c:ser>
          <c:idx val="0"/>
          <c:order val="0"/>
          <c:tx>
            <c:strRef>
              <c:f>P73グラフ!$N$21</c:f>
              <c:strCache>
                <c:ptCount val="1"/>
                <c:pt idx="0">
                  <c:v>商店数</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cat>
            <c:strRef>
              <c:f>P73グラフ!$M$22:$M$27</c:f>
              <c:strCache>
                <c:ptCount val="6"/>
                <c:pt idx="0">
                  <c:v>各種商品小売業</c:v>
                </c:pt>
                <c:pt idx="1">
                  <c:v>織物・衣服・身の回り品小売業</c:v>
                </c:pt>
                <c:pt idx="2">
                  <c:v>飲食料品小売業</c:v>
                </c:pt>
                <c:pt idx="3">
                  <c:v>機械器具小売業</c:v>
                </c:pt>
                <c:pt idx="4">
                  <c:v>その他の小売業</c:v>
                </c:pt>
                <c:pt idx="5">
                  <c:v>無店舗小売業</c:v>
                </c:pt>
              </c:strCache>
            </c:strRef>
          </c:cat>
          <c:val>
            <c:numRef>
              <c:f>P73グラフ!$N$22:$N$27</c:f>
              <c:numCache>
                <c:formatCode>#,##0_);[Red]\(#,##0\)</c:formatCode>
                <c:ptCount val="6"/>
                <c:pt idx="0">
                  <c:v>1</c:v>
                </c:pt>
                <c:pt idx="1">
                  <c:v>62</c:v>
                </c:pt>
                <c:pt idx="2">
                  <c:v>170</c:v>
                </c:pt>
                <c:pt idx="3">
                  <c:v>53</c:v>
                </c:pt>
                <c:pt idx="4">
                  <c:v>168</c:v>
                </c:pt>
                <c:pt idx="5">
                  <c:v>15</c:v>
                </c:pt>
              </c:numCache>
            </c:numRef>
          </c:val>
          <c:extLst>
            <c:ext xmlns:c16="http://schemas.microsoft.com/office/drawing/2014/chart" uri="{C3380CC4-5D6E-409C-BE32-E72D297353CC}">
              <c16:uniqueId val="{00000000-3E2D-4AAD-9DBC-DD0818D03FCD}"/>
            </c:ext>
          </c:extLst>
        </c:ser>
        <c:dLbls>
          <c:showLegendKey val="0"/>
          <c:showVal val="0"/>
          <c:showCatName val="0"/>
          <c:showSerName val="0"/>
          <c:showPercent val="0"/>
          <c:showBubbleSize val="0"/>
        </c:dLbls>
        <c:gapWidth val="150"/>
        <c:axId val="608303456"/>
        <c:axId val="1"/>
      </c:barChart>
      <c:catAx>
        <c:axId val="608303456"/>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1"/>
        <c:lblAlgn val="ctr"/>
        <c:lblOffset val="100"/>
        <c:tickLblSkip val="1"/>
        <c:tickMarkSkip val="1"/>
        <c:noMultiLvlLbl val="0"/>
      </c:catAx>
      <c:valAx>
        <c:axId val="1"/>
        <c:scaling>
          <c:orientation val="minMax"/>
        </c:scaling>
        <c:delete val="0"/>
        <c:axPos val="t"/>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608303456"/>
        <c:crosses val="autoZero"/>
        <c:crossBetween val="between"/>
      </c:valAx>
      <c:spPr>
        <a:solidFill>
          <a:srgbClr val="FFFFFF"/>
        </a:solidFill>
        <a:ln w="12700">
          <a:solidFill>
            <a:srgbClr val="808080"/>
          </a:solidFill>
          <a:prstDash val="solid"/>
        </a:ln>
      </c:spPr>
    </c:plotArea>
    <c:plotVisOnly val="0"/>
    <c:dispBlanksAs val="gap"/>
    <c:showDLblsOverMax val="0"/>
  </c:chart>
  <c:spPr>
    <a:solidFill>
      <a:srgbClr val="FFFFFF"/>
    </a:solidFill>
    <a:ln w="6350">
      <a:noFill/>
    </a:ln>
  </c:spPr>
  <c:txPr>
    <a:bodyPr/>
    <a:lstStyle/>
    <a:p>
      <a:pPr>
        <a:defRPr sz="1725"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firstPageNumber="0" orientation="landscape" horizontalDpi="-4"/>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明朝"/>
                <a:ea typeface="ＭＳ Ｐ明朝"/>
                <a:cs typeface="ＭＳ Ｐ明朝"/>
              </a:defRPr>
            </a:pPr>
            <a:r>
              <a:rPr lang="ja-JP" altLang="en-US">
                <a:latin typeface="ＭＳ ゴシック" panose="020B0609070205080204" pitchFamily="49" charset="-128"/>
                <a:ea typeface="ＭＳ ゴシック" panose="020B0609070205080204" pitchFamily="49" charset="-128"/>
              </a:rPr>
              <a:t>一般雇用保険失業給付状況</a:t>
            </a:r>
          </a:p>
        </c:rich>
      </c:tx>
      <c:layout>
        <c:manualLayout>
          <c:xMode val="edge"/>
          <c:yMode val="edge"/>
          <c:x val="0.34394485172112105"/>
          <c:y val="2.8436760090303399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0.11686398973741863"/>
          <c:y val="0.14639175257731959"/>
          <c:w val="0.79437927201257974"/>
          <c:h val="0.78969072164948451"/>
        </c:manualLayout>
      </c:layout>
      <c:barChart>
        <c:barDir val="col"/>
        <c:grouping val="clustered"/>
        <c:varyColors val="0"/>
        <c:ser>
          <c:idx val="1"/>
          <c:order val="0"/>
          <c:tx>
            <c:strRef>
              <c:f>P80グラフ!$O$16</c:f>
              <c:strCache>
                <c:ptCount val="1"/>
                <c:pt idx="0">
                  <c:v>受給実人数</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cat>
            <c:strRef>
              <c:f>P80グラフ!$N$17:$N$25</c:f>
              <c:strCache>
                <c:ptCount val="9"/>
                <c:pt idx="0">
                  <c:v>平成24年</c:v>
                </c:pt>
                <c:pt idx="1">
                  <c:v>25年</c:v>
                </c:pt>
                <c:pt idx="2">
                  <c:v>26年</c:v>
                </c:pt>
                <c:pt idx="3">
                  <c:v>27年</c:v>
                </c:pt>
                <c:pt idx="4">
                  <c:v>28年</c:v>
                </c:pt>
                <c:pt idx="5">
                  <c:v>29年</c:v>
                </c:pt>
                <c:pt idx="6">
                  <c:v>30年</c:v>
                </c:pt>
                <c:pt idx="7">
                  <c:v>令和元年</c:v>
                </c:pt>
                <c:pt idx="8">
                  <c:v>2年</c:v>
                </c:pt>
              </c:strCache>
            </c:strRef>
          </c:cat>
          <c:val>
            <c:numRef>
              <c:f>P80グラフ!$O$17:$O$25</c:f>
              <c:numCache>
                <c:formatCode>#,##0_);[Red]\(#,##0\)</c:formatCode>
                <c:ptCount val="9"/>
                <c:pt idx="0">
                  <c:v>9750</c:v>
                </c:pt>
                <c:pt idx="1">
                  <c:v>8646</c:v>
                </c:pt>
                <c:pt idx="2">
                  <c:v>8031</c:v>
                </c:pt>
                <c:pt idx="3">
                  <c:v>7080</c:v>
                </c:pt>
                <c:pt idx="4">
                  <c:v>6243</c:v>
                </c:pt>
                <c:pt idx="5">
                  <c:v>5963</c:v>
                </c:pt>
                <c:pt idx="6">
                  <c:v>5917</c:v>
                </c:pt>
                <c:pt idx="7">
                  <c:v>6692</c:v>
                </c:pt>
                <c:pt idx="8">
                  <c:v>8503</c:v>
                </c:pt>
              </c:numCache>
            </c:numRef>
          </c:val>
          <c:extLst>
            <c:ext xmlns:c16="http://schemas.microsoft.com/office/drawing/2014/chart" uri="{C3380CC4-5D6E-409C-BE32-E72D297353CC}">
              <c16:uniqueId val="{00000000-6F3D-41F0-B9EC-D1D975F5FC46}"/>
            </c:ext>
          </c:extLst>
        </c:ser>
        <c:dLbls>
          <c:showLegendKey val="0"/>
          <c:showVal val="0"/>
          <c:showCatName val="0"/>
          <c:showSerName val="0"/>
          <c:showPercent val="0"/>
          <c:showBubbleSize val="0"/>
        </c:dLbls>
        <c:gapWidth val="150"/>
        <c:axId val="601378808"/>
        <c:axId val="1"/>
      </c:barChart>
      <c:lineChart>
        <c:grouping val="standard"/>
        <c:varyColors val="0"/>
        <c:ser>
          <c:idx val="0"/>
          <c:order val="1"/>
          <c:tx>
            <c:strRef>
              <c:f>P80グラフ!$P$16</c:f>
              <c:strCache>
                <c:ptCount val="1"/>
                <c:pt idx="0">
                  <c:v>雇用保険支給金額</c:v>
                </c:pt>
              </c:strCache>
            </c:strRef>
          </c:tx>
          <c:spPr>
            <a:ln w="12700">
              <a:solidFill>
                <a:srgbClr val="000080"/>
              </a:solidFill>
              <a:prstDash val="solid"/>
            </a:ln>
          </c:spPr>
          <c:marker>
            <c:symbol val="diamond"/>
            <c:size val="6"/>
            <c:spPr>
              <a:solidFill>
                <a:srgbClr val="000080"/>
              </a:solidFill>
              <a:ln>
                <a:solidFill>
                  <a:srgbClr val="000080"/>
                </a:solidFill>
                <a:prstDash val="solid"/>
              </a:ln>
            </c:spPr>
          </c:marker>
          <c:cat>
            <c:strRef>
              <c:f>[3]P73グラフ!$G$16:$G$25</c:f>
              <c:strCache>
                <c:ptCount val="10"/>
                <c:pt idx="0">
                  <c:v>平成20年</c:v>
                </c:pt>
                <c:pt idx="1">
                  <c:v>21年</c:v>
                </c:pt>
                <c:pt idx="2">
                  <c:v>22年</c:v>
                </c:pt>
                <c:pt idx="3">
                  <c:v>23年</c:v>
                </c:pt>
                <c:pt idx="4">
                  <c:v>24年</c:v>
                </c:pt>
                <c:pt idx="5">
                  <c:v>25年</c:v>
                </c:pt>
                <c:pt idx="6">
                  <c:v>26年</c:v>
                </c:pt>
                <c:pt idx="7">
                  <c:v>27年</c:v>
                </c:pt>
                <c:pt idx="8">
                  <c:v>28年</c:v>
                </c:pt>
                <c:pt idx="9">
                  <c:v>29年</c:v>
                </c:pt>
              </c:strCache>
            </c:strRef>
          </c:cat>
          <c:val>
            <c:numRef>
              <c:f>P80グラフ!$P$17:$P$25</c:f>
              <c:numCache>
                <c:formatCode>#,##0_);[Red]\(#,##0\)</c:formatCode>
                <c:ptCount val="9"/>
                <c:pt idx="0">
                  <c:v>1235641</c:v>
                </c:pt>
                <c:pt idx="1">
                  <c:v>1083295</c:v>
                </c:pt>
                <c:pt idx="2">
                  <c:v>993015</c:v>
                </c:pt>
                <c:pt idx="3">
                  <c:v>895156</c:v>
                </c:pt>
                <c:pt idx="4">
                  <c:v>751528</c:v>
                </c:pt>
                <c:pt idx="5">
                  <c:v>751488</c:v>
                </c:pt>
                <c:pt idx="6">
                  <c:v>731423</c:v>
                </c:pt>
                <c:pt idx="7">
                  <c:v>861823</c:v>
                </c:pt>
                <c:pt idx="8">
                  <c:v>1125429</c:v>
                </c:pt>
              </c:numCache>
            </c:numRef>
          </c:val>
          <c:smooth val="0"/>
          <c:extLst>
            <c:ext xmlns:c16="http://schemas.microsoft.com/office/drawing/2014/chart" uri="{C3380CC4-5D6E-409C-BE32-E72D297353CC}">
              <c16:uniqueId val="{00000001-6F3D-41F0-B9EC-D1D975F5FC46}"/>
            </c:ext>
          </c:extLst>
        </c:ser>
        <c:dLbls>
          <c:showLegendKey val="0"/>
          <c:showVal val="0"/>
          <c:showCatName val="0"/>
          <c:showSerName val="0"/>
          <c:showPercent val="0"/>
          <c:showBubbleSize val="0"/>
        </c:dLbls>
        <c:marker val="1"/>
        <c:smooth val="0"/>
        <c:axId val="3"/>
        <c:axId val="4"/>
      </c:lineChart>
      <c:catAx>
        <c:axId val="6013788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0"/>
        <c:lblAlgn val="ctr"/>
        <c:lblOffset val="100"/>
        <c:tickLblSkip val="1"/>
        <c:tickMarkSkip val="1"/>
        <c:noMultiLvlLbl val="0"/>
      </c:catAx>
      <c:valAx>
        <c:axId val="1"/>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6013788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3"/>
        <c:crosses val="max"/>
        <c:crossBetween val="between"/>
        <c:dispUnits>
          <c:builtInUnit val="thousands"/>
          <c:dispUnitsLbl>
            <c:layout>
              <c:manualLayout>
                <c:xMode val="edge"/>
                <c:yMode val="edge"/>
                <c:x val="0.88932759850105447"/>
                <c:y val="8.8596909541236904E-2"/>
              </c:manualLayout>
            </c:layout>
            <c:tx>
              <c:rich>
                <a:bodyPr rot="0" vert="horz"/>
                <a:lstStyle/>
                <a:p>
                  <a:pPr algn="ctr">
                    <a:defRPr sz="105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050">
                      <a:latin typeface="ＭＳ Ｐゴシック" panose="020B0600070205080204" pitchFamily="50" charset="-128"/>
                      <a:ea typeface="ＭＳ Ｐゴシック" panose="020B0600070205080204" pitchFamily="50" charset="-128"/>
                    </a:rPr>
                    <a:t>単位：千円</a:t>
                  </a:r>
                </a:p>
              </c:rich>
            </c:tx>
            <c:spPr>
              <a:noFill/>
              <a:ln w="25400">
                <a:noFill/>
              </a:ln>
            </c:spPr>
          </c:dispUnitsLbl>
        </c:dispUnits>
      </c:valAx>
      <c:spPr>
        <a:solidFill>
          <a:srgbClr val="FFFFFF"/>
        </a:solidFill>
        <a:ln w="12700">
          <a:solidFill>
            <a:srgbClr val="808080"/>
          </a:solidFill>
          <a:prstDash val="solid"/>
        </a:ln>
      </c:spPr>
    </c:plotArea>
    <c:legend>
      <c:legendPos val="r"/>
      <c:layout>
        <c:manualLayout>
          <c:xMode val="edge"/>
          <c:yMode val="edge"/>
          <c:x val="0.59319576432256316"/>
          <c:y val="0.17319585925885136"/>
          <c:w val="0.26479319395420398"/>
          <c:h val="9.2783620578896137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ＭＳ Ｐ明朝"/>
          <a:ea typeface="ＭＳ Ｐ明朝"/>
          <a:cs typeface="ＭＳ Ｐ明朝"/>
        </a:defRPr>
      </a:pPr>
      <a:endParaRPr lang="ja-JP"/>
    </a:p>
  </c:txPr>
  <c:printSettings>
    <c:headerFooter alignWithMargins="0">
      <c:oddHeader>&amp;A</c:oddHeader>
      <c:oddFooter>&amp;C&amp;"ＭＳ Ｐ明朝,標準"&amp;10- 66 -&amp;"ＭＳ Ｐゴシック,標準"&amp;11
</c:oddFooter>
    </c:headerFooter>
    <c:pageMargins b="0.98399999999999999" l="0.78700000000000003" r="0.78700000000000003" t="0.9839999999999999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a:latin typeface="ＭＳ Ｐゴシック" panose="020B0600070205080204" pitchFamily="50" charset="-128"/>
                <a:ea typeface="ＭＳ Ｐゴシック" panose="020B0600070205080204" pitchFamily="50" charset="-128"/>
              </a:rPr>
              <a:t>月別平均気温と降水量</a:t>
            </a:r>
          </a:p>
        </c:rich>
      </c:tx>
      <c:layout>
        <c:manualLayout>
          <c:xMode val="edge"/>
          <c:yMode val="edge"/>
          <c:x val="0.40059669464393877"/>
          <c:y val="7.0438431794916573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3650024193903133E-2"/>
          <c:y val="0.25987922562311294"/>
          <c:w val="0.82743981583307669"/>
          <c:h val="0.63541828261892364"/>
        </c:manualLayout>
      </c:layout>
      <c:barChart>
        <c:barDir val="col"/>
        <c:grouping val="clustered"/>
        <c:varyColors val="0"/>
        <c:ser>
          <c:idx val="1"/>
          <c:order val="0"/>
          <c:tx>
            <c:strRef>
              <c:f>P11グラフ!$AP$42:$AR$42</c:f>
              <c:strCache>
                <c:ptCount val="1"/>
                <c:pt idx="0">
                  <c:v>平均気温</c:v>
                </c:pt>
              </c:strCache>
            </c:strRef>
          </c:tx>
          <c:spPr>
            <a:pattFill prst="lgCheck">
              <a:fgClr>
                <a:srgbClr val="FFFFFF"/>
              </a:fgClr>
              <a:bgClr>
                <a:srgbClr val="C0C0C0"/>
              </a:bgClr>
            </a:pattFill>
            <a:ln w="12700">
              <a:solidFill>
                <a:srgbClr val="000000"/>
              </a:solidFill>
              <a:prstDash val="solid"/>
            </a:ln>
          </c:spPr>
          <c:invertIfNegative val="0"/>
          <c:cat>
            <c:strRef>
              <c:f>P11グラフ!$AM$43:$AO$54</c:f>
              <c:strCache>
                <c:ptCount val="12"/>
                <c:pt idx="0">
                  <c:v>令和３年１月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P11グラフ!$AP$43:$AP$54</c:f>
              <c:numCache>
                <c:formatCode>0.0</c:formatCode>
                <c:ptCount val="12"/>
                <c:pt idx="0">
                  <c:v>3.8</c:v>
                </c:pt>
                <c:pt idx="1">
                  <c:v>6.5</c:v>
                </c:pt>
                <c:pt idx="2">
                  <c:v>10.9</c:v>
                </c:pt>
                <c:pt idx="3">
                  <c:v>13.9</c:v>
                </c:pt>
                <c:pt idx="4">
                  <c:v>18.399999999999999</c:v>
                </c:pt>
                <c:pt idx="5">
                  <c:v>21.8</c:v>
                </c:pt>
                <c:pt idx="6">
                  <c:v>25.1</c:v>
                </c:pt>
                <c:pt idx="7">
                  <c:v>26.4</c:v>
                </c:pt>
                <c:pt idx="8">
                  <c:v>21.2</c:v>
                </c:pt>
                <c:pt idx="9">
                  <c:v>16.899999999999999</c:v>
                </c:pt>
                <c:pt idx="10">
                  <c:v>11.7</c:v>
                </c:pt>
                <c:pt idx="11">
                  <c:v>6.2</c:v>
                </c:pt>
              </c:numCache>
            </c:numRef>
          </c:val>
          <c:extLst>
            <c:ext xmlns:c16="http://schemas.microsoft.com/office/drawing/2014/chart" uri="{C3380CC4-5D6E-409C-BE32-E72D297353CC}">
              <c16:uniqueId val="{00000000-D15B-4F5F-BC56-8967CD0AB5E6}"/>
            </c:ext>
          </c:extLst>
        </c:ser>
        <c:dLbls>
          <c:showLegendKey val="0"/>
          <c:showVal val="0"/>
          <c:showCatName val="0"/>
          <c:showSerName val="0"/>
          <c:showPercent val="0"/>
          <c:showBubbleSize val="0"/>
        </c:dLbls>
        <c:gapWidth val="150"/>
        <c:axId val="522191768"/>
        <c:axId val="1"/>
      </c:barChart>
      <c:lineChart>
        <c:grouping val="standard"/>
        <c:varyColors val="0"/>
        <c:ser>
          <c:idx val="0"/>
          <c:order val="1"/>
          <c:tx>
            <c:strRef>
              <c:f>P11グラフ!$AS$42</c:f>
              <c:strCache>
                <c:ptCount val="1"/>
                <c:pt idx="0">
                  <c:v>降水量</c:v>
                </c:pt>
              </c:strCache>
            </c:strRef>
          </c:tx>
          <c:spPr>
            <a:ln w="12700">
              <a:solidFill>
                <a:srgbClr val="333333"/>
              </a:solidFill>
              <a:prstDash val="solid"/>
            </a:ln>
          </c:spPr>
          <c:marker>
            <c:symbol val="diamond"/>
            <c:size val="6"/>
            <c:spPr>
              <a:solidFill>
                <a:srgbClr val="00FFFF"/>
              </a:solidFill>
              <a:ln>
                <a:solidFill>
                  <a:srgbClr val="333333"/>
                </a:solidFill>
                <a:prstDash val="solid"/>
              </a:ln>
            </c:spPr>
          </c:marker>
          <c:cat>
            <c:numRef>
              <c:f>P11グラフ!$AO$43:$AO$54</c:f>
              <c:numCache>
                <c:formatCode>General</c:formatCode>
                <c:ptCount val="12"/>
              </c:numCache>
            </c:numRef>
          </c:cat>
          <c:val>
            <c:numRef>
              <c:f>P11グラフ!$AS$43:$AS$54</c:f>
              <c:numCache>
                <c:formatCode>#,##0.0_ </c:formatCode>
                <c:ptCount val="12"/>
                <c:pt idx="0">
                  <c:v>40</c:v>
                </c:pt>
                <c:pt idx="1">
                  <c:v>46.5</c:v>
                </c:pt>
                <c:pt idx="2">
                  <c:v>125.5</c:v>
                </c:pt>
                <c:pt idx="3">
                  <c:v>56.5</c:v>
                </c:pt>
                <c:pt idx="4">
                  <c:v>81</c:v>
                </c:pt>
                <c:pt idx="5">
                  <c:v>125</c:v>
                </c:pt>
                <c:pt idx="6">
                  <c:v>312.5</c:v>
                </c:pt>
                <c:pt idx="7">
                  <c:v>267.5</c:v>
                </c:pt>
                <c:pt idx="8">
                  <c:v>159.5</c:v>
                </c:pt>
                <c:pt idx="9">
                  <c:v>137.5</c:v>
                </c:pt>
                <c:pt idx="10">
                  <c:v>62</c:v>
                </c:pt>
                <c:pt idx="11">
                  <c:v>65.5</c:v>
                </c:pt>
              </c:numCache>
            </c:numRef>
          </c:val>
          <c:smooth val="0"/>
          <c:extLst>
            <c:ext xmlns:c16="http://schemas.microsoft.com/office/drawing/2014/chart" uri="{C3380CC4-5D6E-409C-BE32-E72D297353CC}">
              <c16:uniqueId val="{00000001-D15B-4F5F-BC56-8967CD0AB5E6}"/>
            </c:ext>
          </c:extLst>
        </c:ser>
        <c:dLbls>
          <c:showLegendKey val="0"/>
          <c:showVal val="0"/>
          <c:showCatName val="0"/>
          <c:showSerName val="0"/>
          <c:showPercent val="0"/>
          <c:showBubbleSize val="0"/>
        </c:dLbls>
        <c:marker val="1"/>
        <c:smooth val="0"/>
        <c:axId val="3"/>
        <c:axId val="4"/>
      </c:lineChart>
      <c:catAx>
        <c:axId val="5221917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0"/>
        <c:lblAlgn val="ctr"/>
        <c:lblOffset val="100"/>
        <c:tickLblSkip val="1"/>
        <c:tickMarkSkip val="1"/>
        <c:noMultiLvlLbl val="0"/>
      </c:catAx>
      <c:valAx>
        <c:axId val="1"/>
        <c:scaling>
          <c:orientation val="minMax"/>
        </c:scaling>
        <c:delete val="0"/>
        <c:axPos val="l"/>
        <c:numFmt formatCode="0.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52219176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_ "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3"/>
        <c:crosses val="max"/>
        <c:crossBetween val="between"/>
      </c:valAx>
      <c:spPr>
        <a:solidFill>
          <a:srgbClr val="FFFFFF"/>
        </a:solidFill>
        <a:ln w="12700">
          <a:solidFill>
            <a:srgbClr val="808080"/>
          </a:solidFill>
          <a:prstDash val="solid"/>
        </a:ln>
      </c:spPr>
    </c:plotArea>
    <c:legend>
      <c:legendPos val="r"/>
      <c:layout>
        <c:manualLayout>
          <c:xMode val="edge"/>
          <c:yMode val="edge"/>
          <c:x val="0.18450705200311499"/>
          <c:y val="0.28385501719863576"/>
          <c:w val="0.21267618470768077"/>
          <c:h val="0.1145839579664372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legend>
    <c:plotVisOnly val="0"/>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horizontalDpi="-2"/>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市内総生産の推移</a:t>
            </a:r>
          </a:p>
        </c:rich>
      </c:tx>
      <c:layout>
        <c:manualLayout>
          <c:xMode val="edge"/>
          <c:yMode val="edge"/>
          <c:x val="0.41737517937736535"/>
          <c:y val="3.8461538461538464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5"/>
      <c:hPercent val="55"/>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9.7261716223149136E-2"/>
          <c:y val="0.12606863913227651"/>
          <c:w val="0.89282401314566562"/>
          <c:h val="0.73718102543449815"/>
        </c:manualLayout>
      </c:layout>
      <c:bar3DChart>
        <c:barDir val="col"/>
        <c:grouping val="clustered"/>
        <c:varyColors val="0"/>
        <c:ser>
          <c:idx val="0"/>
          <c:order val="0"/>
          <c:tx>
            <c:strRef>
              <c:f>P83グラフ!$N$14</c:f>
              <c:strCache>
                <c:ptCount val="1"/>
                <c:pt idx="0">
                  <c:v>市内総生産の推移</c:v>
                </c:pt>
              </c:strCache>
            </c:strRef>
          </c:tx>
          <c:spPr>
            <a:solidFill>
              <a:schemeClr val="bg1"/>
            </a:solidFill>
            <a:ln w="12700">
              <a:solidFill>
                <a:srgbClr val="000000"/>
              </a:solidFill>
              <a:prstDash val="solid"/>
            </a:ln>
          </c:spPr>
          <c:invertIfNegative val="0"/>
          <c:cat>
            <c:strRef>
              <c:f>P83グラフ!$M$15:$M$19</c:f>
              <c:strCache>
                <c:ptCount val="5"/>
                <c:pt idx="0">
                  <c:v>平成26年度</c:v>
                </c:pt>
                <c:pt idx="1">
                  <c:v>27年度</c:v>
                </c:pt>
                <c:pt idx="2">
                  <c:v>28年度</c:v>
                </c:pt>
                <c:pt idx="3">
                  <c:v>29年度</c:v>
                </c:pt>
                <c:pt idx="4">
                  <c:v>30年度</c:v>
                </c:pt>
              </c:strCache>
            </c:strRef>
          </c:cat>
          <c:val>
            <c:numRef>
              <c:f>P83グラフ!$N$15:$N$19</c:f>
              <c:numCache>
                <c:formatCode>#,##0_);[Red]\(#,##0\)</c:formatCode>
                <c:ptCount val="5"/>
                <c:pt idx="0">
                  <c:v>277857000000</c:v>
                </c:pt>
                <c:pt idx="1">
                  <c:v>227410000000</c:v>
                </c:pt>
                <c:pt idx="2">
                  <c:v>305810000000</c:v>
                </c:pt>
                <c:pt idx="3">
                  <c:v>316301000000</c:v>
                </c:pt>
                <c:pt idx="4">
                  <c:v>337293000000</c:v>
                </c:pt>
              </c:numCache>
            </c:numRef>
          </c:val>
          <c:extLst>
            <c:ext xmlns:c16="http://schemas.microsoft.com/office/drawing/2014/chart" uri="{C3380CC4-5D6E-409C-BE32-E72D297353CC}">
              <c16:uniqueId val="{00000000-1642-47D2-B2CA-C3D1C462C410}"/>
            </c:ext>
          </c:extLst>
        </c:ser>
        <c:dLbls>
          <c:showLegendKey val="0"/>
          <c:showVal val="0"/>
          <c:showCatName val="0"/>
          <c:showSerName val="0"/>
          <c:showPercent val="0"/>
          <c:showBubbleSize val="0"/>
        </c:dLbls>
        <c:gapWidth val="150"/>
        <c:shape val="box"/>
        <c:axId val="742170696"/>
        <c:axId val="1"/>
        <c:axId val="0"/>
      </c:bar3DChart>
      <c:catAx>
        <c:axId val="742170696"/>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1"/>
        <c:lblAlgn val="ctr"/>
        <c:lblOffset val="100"/>
        <c:tickLblSkip val="1"/>
        <c:tickMarkSkip val="1"/>
        <c:noMultiLvlLbl val="0"/>
      </c:catAx>
      <c:valAx>
        <c:axId val="1"/>
        <c:scaling>
          <c:orientation val="minMax"/>
          <c:max val="280000000000"/>
          <c:min val="20000000000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742170696"/>
        <c:crosses val="autoZero"/>
        <c:crossBetween val="between"/>
        <c:majorUnit val="10000000000"/>
        <c:dispUnits>
          <c:builtInUnit val="hundredMillions"/>
          <c:dispUnitsLbl>
            <c:layout>
              <c:manualLayout>
                <c:xMode val="edge"/>
                <c:yMode val="edge"/>
                <c:x val="4.1548630783758263E-2"/>
                <c:y val="0.1047010790317877"/>
              </c:manualLayout>
            </c:layout>
            <c:tx>
              <c:rich>
                <a:bodyPr rot="0" vert="horz"/>
                <a:lstStyle/>
                <a:p>
                  <a:pPr algn="ct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100">
                      <a:latin typeface="ＭＳ Ｐゴシック" panose="020B0600070205080204" pitchFamily="50" charset="-128"/>
                      <a:ea typeface="ＭＳ Ｐゴシック" panose="020B0600070205080204" pitchFamily="50" charset="-128"/>
                    </a:rPr>
                    <a:t>単位：億円</a:t>
                  </a:r>
                </a:p>
              </c:rich>
            </c:tx>
            <c:spPr>
              <a:noFill/>
              <a:ln w="25400">
                <a:noFill/>
              </a:ln>
            </c:spPr>
          </c:dispUnitsLbl>
        </c:dispUnits>
      </c:valAx>
      <c:spPr>
        <a:noFill/>
        <a:ln w="25400">
          <a:noFill/>
        </a:ln>
      </c:spPr>
    </c:plotArea>
    <c:plotVisOnly val="0"/>
    <c:dispBlanksAs val="gap"/>
    <c:showDLblsOverMax val="0"/>
  </c:chart>
  <c:spPr>
    <a:solidFill>
      <a:srgbClr val="FFFFFF"/>
    </a:solidFill>
    <a:ln w="6350">
      <a:noFill/>
    </a:ln>
  </c:spPr>
  <c:txPr>
    <a:bodyPr/>
    <a:lstStyle/>
    <a:p>
      <a:pPr>
        <a:defRPr sz="2225"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firstPageNumber="0" orientation="landscape" horizontalDpi="-4"/>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１人当たりの市民所得の推移</a:t>
            </a:r>
          </a:p>
        </c:rich>
      </c:tx>
      <c:layout>
        <c:manualLayout>
          <c:xMode val="edge"/>
          <c:yMode val="edge"/>
          <c:x val="0.37282572400593789"/>
          <c:y val="3.3078880407124679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5"/>
      <c:hPercent val="5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7.7574047954865999E-2"/>
          <c:y val="0.14503816793893129"/>
          <c:w val="0.91537435817701918"/>
          <c:h val="0.63740458015267176"/>
        </c:manualLayout>
      </c:layout>
      <c:bar3DChart>
        <c:barDir val="col"/>
        <c:grouping val="clustered"/>
        <c:varyColors val="0"/>
        <c:ser>
          <c:idx val="0"/>
          <c:order val="0"/>
          <c:tx>
            <c:strRef>
              <c:f>P83グラフ!$N$41</c:f>
              <c:strCache>
                <c:ptCount val="1"/>
                <c:pt idx="0">
                  <c:v>１人当たりの市民所得</c:v>
                </c:pt>
              </c:strCache>
            </c:strRef>
          </c:tx>
          <c:spPr>
            <a:solidFill>
              <a:srgbClr val="FFFFFF"/>
            </a:solidFill>
            <a:ln w="12700">
              <a:solidFill>
                <a:srgbClr val="000000"/>
              </a:solidFill>
              <a:prstDash val="solid"/>
            </a:ln>
          </c:spPr>
          <c:invertIfNegative val="0"/>
          <c:cat>
            <c:strRef>
              <c:f>P83グラフ!$M$42:$M$46</c:f>
              <c:strCache>
                <c:ptCount val="5"/>
                <c:pt idx="0">
                  <c:v>平成25年度</c:v>
                </c:pt>
                <c:pt idx="1">
                  <c:v>26年度</c:v>
                </c:pt>
                <c:pt idx="2">
                  <c:v>27年度</c:v>
                </c:pt>
                <c:pt idx="3">
                  <c:v>28年度</c:v>
                </c:pt>
                <c:pt idx="4">
                  <c:v>29年度</c:v>
                </c:pt>
              </c:strCache>
            </c:strRef>
          </c:cat>
          <c:val>
            <c:numRef>
              <c:f>P83グラフ!$N$42:$N$46</c:f>
              <c:numCache>
                <c:formatCode>#,##0;"△ "#,##0</c:formatCode>
                <c:ptCount val="5"/>
                <c:pt idx="0">
                  <c:v>2608000</c:v>
                </c:pt>
                <c:pt idx="1">
                  <c:v>2640000</c:v>
                </c:pt>
                <c:pt idx="2">
                  <c:v>2742000</c:v>
                </c:pt>
                <c:pt idx="3">
                  <c:v>2810000</c:v>
                </c:pt>
                <c:pt idx="4">
                  <c:v>2821000</c:v>
                </c:pt>
              </c:numCache>
            </c:numRef>
          </c:val>
          <c:extLst>
            <c:ext xmlns:c16="http://schemas.microsoft.com/office/drawing/2014/chart" uri="{C3380CC4-5D6E-409C-BE32-E72D297353CC}">
              <c16:uniqueId val="{00000000-540C-4B3E-9ED4-02B8DC7212C6}"/>
            </c:ext>
          </c:extLst>
        </c:ser>
        <c:dLbls>
          <c:showLegendKey val="0"/>
          <c:showVal val="0"/>
          <c:showCatName val="0"/>
          <c:showSerName val="0"/>
          <c:showPercent val="0"/>
          <c:showBubbleSize val="0"/>
        </c:dLbls>
        <c:gapWidth val="150"/>
        <c:shape val="box"/>
        <c:axId val="742163152"/>
        <c:axId val="1"/>
        <c:axId val="0"/>
      </c:bar3DChart>
      <c:catAx>
        <c:axId val="742163152"/>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1"/>
        <c:lblAlgn val="ctr"/>
        <c:lblOffset val="100"/>
        <c:tickLblSkip val="1"/>
        <c:tickMarkSkip val="1"/>
        <c:noMultiLvlLbl val="0"/>
      </c:catAx>
      <c:valAx>
        <c:axId val="1"/>
        <c:scaling>
          <c:orientation val="minMax"/>
          <c:max val="2700000"/>
          <c:min val="2300000"/>
        </c:scaling>
        <c:delete val="0"/>
        <c:axPos val="l"/>
        <c:majorGridlines>
          <c:spPr>
            <a:ln w="3175">
              <a:solidFill>
                <a:srgbClr val="000000"/>
              </a:solidFill>
              <a:prstDash val="solid"/>
            </a:ln>
          </c:spPr>
        </c:majorGridlines>
        <c:numFmt formatCode="#,##0;&quot;△ &quot;#,##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742163152"/>
        <c:crosses val="autoZero"/>
        <c:crossBetween val="between"/>
        <c:majorUnit val="100000"/>
        <c:dispUnits>
          <c:builtInUnit val="tenThousands"/>
          <c:dispUnitsLbl>
            <c:layout>
              <c:manualLayout>
                <c:xMode val="edge"/>
                <c:yMode val="edge"/>
                <c:x val="3.6671368124118475E-2"/>
                <c:y val="0.11259541984732824"/>
              </c:manualLayout>
            </c:layout>
            <c:tx>
              <c:rich>
                <a:bodyPr rot="0" vert="horz"/>
                <a:lstStyle/>
                <a:p>
                  <a:pPr algn="ct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100">
                      <a:latin typeface="ＭＳ Ｐゴシック" panose="020B0600070205080204" pitchFamily="50" charset="-128"/>
                      <a:ea typeface="ＭＳ Ｐゴシック" panose="020B0600070205080204" pitchFamily="50" charset="-128"/>
                    </a:rPr>
                    <a:t>単位：万円</a:t>
                  </a:r>
                </a:p>
              </c:rich>
            </c:tx>
            <c:spPr>
              <a:noFill/>
              <a:ln w="25400">
                <a:noFill/>
              </a:ln>
            </c:spPr>
          </c:dispUnitsLbl>
        </c:dispUnits>
      </c:valAx>
      <c:spPr>
        <a:noFill/>
        <a:ln w="25400">
          <a:noFill/>
        </a:ln>
      </c:spPr>
    </c:plotArea>
    <c:plotVisOnly val="0"/>
    <c:dispBlanksAs val="gap"/>
    <c:showDLblsOverMax val="0"/>
  </c:chart>
  <c:spPr>
    <a:solidFill>
      <a:srgbClr val="FFFFFF"/>
    </a:solidFill>
    <a:ln w="6350">
      <a:noFill/>
    </a:ln>
  </c:spPr>
  <c:txPr>
    <a:bodyPr/>
    <a:lstStyle/>
    <a:p>
      <a:pPr>
        <a:defRPr sz="2225"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firstPageNumber="0"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自動車登録台数の推移</a:t>
            </a:r>
          </a:p>
        </c:rich>
      </c:tx>
      <c:layout>
        <c:manualLayout>
          <c:xMode val="edge"/>
          <c:yMode val="edge"/>
          <c:x val="0.37351242859348466"/>
          <c:y val="2.8901734104046242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5"/>
      <c:hPercent val="156"/>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1309539432570928"/>
          <c:y val="0.12909461461825941"/>
          <c:w val="0.84226312875384923"/>
          <c:h val="0.74181257114901544"/>
        </c:manualLayout>
      </c:layout>
      <c:bar3DChart>
        <c:barDir val="bar"/>
        <c:grouping val="clustered"/>
        <c:varyColors val="0"/>
        <c:ser>
          <c:idx val="0"/>
          <c:order val="0"/>
          <c:tx>
            <c:strRef>
              <c:f>P87グラフ!$M$15</c:f>
              <c:strCache>
                <c:ptCount val="1"/>
                <c:pt idx="0">
                  <c:v>自動車登録台数</c:v>
                </c:pt>
              </c:strCache>
            </c:strRef>
          </c:tx>
          <c:spPr>
            <a:solidFill>
              <a:schemeClr val="bg2">
                <a:lumMod val="75000"/>
              </a:schemeClr>
            </a:solidFill>
            <a:ln w="12700">
              <a:solidFill>
                <a:srgbClr val="000000"/>
              </a:solidFill>
              <a:prstDash val="solid"/>
            </a:ln>
            <a:effectLst>
              <a:outerShdw blurRad="50800" dist="50800" dir="5400000" algn="ctr" rotWithShape="0">
                <a:schemeClr val="bg1"/>
              </a:outerShdw>
            </a:effectLst>
          </c:spPr>
          <c:invertIfNegative val="0"/>
          <c:cat>
            <c:strRef>
              <c:f>P87グラフ!$L$16:$L$24</c:f>
              <c:strCache>
                <c:ptCount val="9"/>
                <c:pt idx="0">
                  <c:v>3年</c:v>
                </c:pt>
                <c:pt idx="1">
                  <c:v>令和2年</c:v>
                </c:pt>
                <c:pt idx="2">
                  <c:v>31年</c:v>
                </c:pt>
                <c:pt idx="3">
                  <c:v>30年</c:v>
                </c:pt>
                <c:pt idx="4">
                  <c:v>29年</c:v>
                </c:pt>
                <c:pt idx="5">
                  <c:v>28年</c:v>
                </c:pt>
                <c:pt idx="6">
                  <c:v>27年</c:v>
                </c:pt>
                <c:pt idx="7">
                  <c:v>26年</c:v>
                </c:pt>
                <c:pt idx="8">
                  <c:v>平成25年</c:v>
                </c:pt>
              </c:strCache>
            </c:strRef>
          </c:cat>
          <c:val>
            <c:numRef>
              <c:f>P87グラフ!$M$16:$M$24</c:f>
              <c:numCache>
                <c:formatCode>#,##0_);[Red]\(#,##0\)</c:formatCode>
                <c:ptCount val="9"/>
                <c:pt idx="0">
                  <c:v>54432</c:v>
                </c:pt>
                <c:pt idx="1">
                  <c:v>54508</c:v>
                </c:pt>
                <c:pt idx="2">
                  <c:v>54467</c:v>
                </c:pt>
                <c:pt idx="3">
                  <c:v>54719</c:v>
                </c:pt>
                <c:pt idx="4">
                  <c:v>54495</c:v>
                </c:pt>
                <c:pt idx="5">
                  <c:v>55116</c:v>
                </c:pt>
                <c:pt idx="6">
                  <c:v>55129</c:v>
                </c:pt>
                <c:pt idx="7">
                  <c:v>55052</c:v>
                </c:pt>
                <c:pt idx="8">
                  <c:v>54189</c:v>
                </c:pt>
              </c:numCache>
            </c:numRef>
          </c:val>
          <c:extLst>
            <c:ext xmlns:c16="http://schemas.microsoft.com/office/drawing/2014/chart" uri="{C3380CC4-5D6E-409C-BE32-E72D297353CC}">
              <c16:uniqueId val="{00000000-3BB6-4A3F-977A-CA536D9F3C10}"/>
            </c:ext>
          </c:extLst>
        </c:ser>
        <c:dLbls>
          <c:showLegendKey val="0"/>
          <c:showVal val="0"/>
          <c:showCatName val="0"/>
          <c:showSerName val="0"/>
          <c:showPercent val="0"/>
          <c:showBubbleSize val="0"/>
        </c:dLbls>
        <c:gapWidth val="150"/>
        <c:shape val="cylinder"/>
        <c:axId val="527953144"/>
        <c:axId val="1"/>
        <c:axId val="0"/>
      </c:bar3DChart>
      <c:catAx>
        <c:axId val="527953144"/>
        <c:scaling>
          <c:orientation val="minMax"/>
        </c:scaling>
        <c:delete val="0"/>
        <c:axPos val="l"/>
        <c:numFmt formatCode="General"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At val="45000"/>
        <c:auto val="1"/>
        <c:lblAlgn val="ctr"/>
        <c:lblOffset val="100"/>
        <c:tickLblSkip val="1"/>
        <c:tickMarkSkip val="1"/>
        <c:noMultiLvlLbl val="0"/>
      </c:catAx>
      <c:valAx>
        <c:axId val="1"/>
        <c:scaling>
          <c:orientation val="minMax"/>
          <c:max val="56000"/>
          <c:min val="50000"/>
        </c:scaling>
        <c:delete val="0"/>
        <c:axPos val="b"/>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527953144"/>
        <c:crosses val="autoZero"/>
        <c:crossBetween val="between"/>
      </c:valAx>
      <c:spPr>
        <a:noFill/>
        <a:ln w="25400">
          <a:noFill/>
        </a:ln>
      </c:spPr>
    </c:plotArea>
    <c:plotVisOnly val="0"/>
    <c:dispBlanksAs val="gap"/>
    <c:showDLblsOverMax val="0"/>
  </c:chart>
  <c:spPr>
    <a:solidFill>
      <a:srgbClr val="FFFFFF"/>
    </a:solidFill>
    <a:ln w="6350">
      <a:noFill/>
    </a:ln>
  </c:spPr>
  <c:txPr>
    <a:bodyPr/>
    <a:lstStyle/>
    <a:p>
      <a:pPr>
        <a:defRPr sz="2100"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firstPageNumber="0" orientation="landscape" horizontalDpi="-4"/>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ja-JP" altLang="en-US" sz="1400" b="0" i="1">
                <a:solidFill>
                  <a:schemeClr val="tx1"/>
                </a:solidFill>
                <a:latin typeface="ＭＳ ゴシック" panose="020B0609070205080204" pitchFamily="49" charset="-128"/>
                <a:ea typeface="ＭＳ ゴシック" panose="020B0609070205080204" pitchFamily="49" charset="-128"/>
              </a:rPr>
              <a:t>駅別一日平均乗降客数の推移（飯能駅・東飯能駅）</a:t>
            </a:r>
          </a:p>
        </c:rich>
      </c:tx>
      <c:layout>
        <c:manualLayout>
          <c:xMode val="edge"/>
          <c:yMode val="edge"/>
          <c:x val="0.22484709760117194"/>
          <c:y val="2.4636180092873005E-2"/>
        </c:manualLayout>
      </c:layout>
      <c:overlay val="0"/>
      <c:spPr>
        <a:noFill/>
        <a:ln>
          <a:solidFill>
            <a:srgbClr val="000000"/>
          </a:solidFill>
        </a:ln>
        <a:effectLst>
          <a:outerShdw dist="38100" dir="2700000" algn="tl" rotWithShape="0">
            <a:prstClr val="black"/>
          </a:outerShdw>
        </a:effectLst>
      </c:spPr>
    </c:title>
    <c:autoTitleDeleted val="0"/>
    <c:plotArea>
      <c:layout/>
      <c:barChart>
        <c:barDir val="bar"/>
        <c:grouping val="clustered"/>
        <c:varyColors val="0"/>
        <c:ser>
          <c:idx val="0"/>
          <c:order val="0"/>
          <c:tx>
            <c:strRef>
              <c:f>P88グラフ!$O$5</c:f>
              <c:strCache>
                <c:ptCount val="1"/>
                <c:pt idx="0">
                  <c:v>平成24年</c:v>
                </c:pt>
              </c:strCache>
            </c:strRef>
          </c:tx>
          <c:spPr>
            <a:pattFill prst="smCheck">
              <a:fgClr>
                <a:schemeClr val="tx1"/>
              </a:fgClr>
              <a:bgClr>
                <a:schemeClr val="bg1"/>
              </a:bgClr>
            </a:pattFill>
            <a:ln>
              <a:solidFill>
                <a:srgbClr val="000000"/>
              </a:solidFill>
            </a:ln>
            <a:effectLst/>
          </c:spPr>
          <c:invertIfNegative val="0"/>
          <c:cat>
            <c:strRef>
              <c:f>P88グラフ!$Q$4:$R$4</c:f>
              <c:strCache>
                <c:ptCount val="2"/>
                <c:pt idx="0">
                  <c:v>飯能駅</c:v>
                </c:pt>
                <c:pt idx="1">
                  <c:v>東飯能駅</c:v>
                </c:pt>
              </c:strCache>
            </c:strRef>
          </c:cat>
          <c:val>
            <c:numRef>
              <c:f>P88グラフ!$Q$5:$R$5</c:f>
              <c:numCache>
                <c:formatCode>#,##0_);[Red]\(#,##0\)</c:formatCode>
                <c:ptCount val="2"/>
                <c:pt idx="0">
                  <c:v>32463</c:v>
                </c:pt>
                <c:pt idx="1">
                  <c:v>16348</c:v>
                </c:pt>
              </c:numCache>
            </c:numRef>
          </c:val>
          <c:extLst>
            <c:ext xmlns:c16="http://schemas.microsoft.com/office/drawing/2014/chart" uri="{C3380CC4-5D6E-409C-BE32-E72D297353CC}">
              <c16:uniqueId val="{00000000-C77A-4C1B-9667-43E4FFC5D33D}"/>
            </c:ext>
          </c:extLst>
        </c:ser>
        <c:ser>
          <c:idx val="1"/>
          <c:order val="1"/>
          <c:tx>
            <c:strRef>
              <c:f>P88グラフ!$O$6</c:f>
              <c:strCache>
                <c:ptCount val="1"/>
                <c:pt idx="0">
                  <c:v>25年</c:v>
                </c:pt>
              </c:strCache>
            </c:strRef>
          </c:tx>
          <c:spPr>
            <a:pattFill prst="wdDnDiag">
              <a:fgClr>
                <a:schemeClr val="tx1"/>
              </a:fgClr>
              <a:bgClr>
                <a:schemeClr val="bg1"/>
              </a:bgClr>
            </a:pattFill>
            <a:ln>
              <a:solidFill>
                <a:srgbClr val="000000"/>
              </a:solidFill>
            </a:ln>
            <a:effectLst/>
          </c:spPr>
          <c:invertIfNegative val="0"/>
          <c:cat>
            <c:strRef>
              <c:f>P88グラフ!$Q$4:$R$4</c:f>
              <c:strCache>
                <c:ptCount val="2"/>
                <c:pt idx="0">
                  <c:v>飯能駅</c:v>
                </c:pt>
                <c:pt idx="1">
                  <c:v>東飯能駅</c:v>
                </c:pt>
              </c:strCache>
            </c:strRef>
          </c:cat>
          <c:val>
            <c:numRef>
              <c:f>P88グラフ!$Q$6:$R$6</c:f>
              <c:numCache>
                <c:formatCode>#,##0_);[Red]\(#,##0\)</c:formatCode>
                <c:ptCount val="2"/>
                <c:pt idx="0">
                  <c:v>32897</c:v>
                </c:pt>
                <c:pt idx="1">
                  <c:v>16644</c:v>
                </c:pt>
              </c:numCache>
            </c:numRef>
          </c:val>
          <c:extLst>
            <c:ext xmlns:c16="http://schemas.microsoft.com/office/drawing/2014/chart" uri="{C3380CC4-5D6E-409C-BE32-E72D297353CC}">
              <c16:uniqueId val="{00000001-C77A-4C1B-9667-43E4FFC5D33D}"/>
            </c:ext>
          </c:extLst>
        </c:ser>
        <c:ser>
          <c:idx val="2"/>
          <c:order val="2"/>
          <c:tx>
            <c:strRef>
              <c:f>P88グラフ!$O$7</c:f>
              <c:strCache>
                <c:ptCount val="1"/>
                <c:pt idx="0">
                  <c:v>26年</c:v>
                </c:pt>
              </c:strCache>
            </c:strRef>
          </c:tx>
          <c:spPr>
            <a:pattFill prst="dashVert">
              <a:fgClr>
                <a:schemeClr val="tx1"/>
              </a:fgClr>
              <a:bgClr>
                <a:schemeClr val="bg1"/>
              </a:bgClr>
            </a:pattFill>
            <a:ln>
              <a:solidFill>
                <a:srgbClr val="000000"/>
              </a:solidFill>
            </a:ln>
            <a:effectLst/>
          </c:spPr>
          <c:invertIfNegative val="0"/>
          <c:cat>
            <c:strRef>
              <c:f>P88グラフ!$Q$4:$R$4</c:f>
              <c:strCache>
                <c:ptCount val="2"/>
                <c:pt idx="0">
                  <c:v>飯能駅</c:v>
                </c:pt>
                <c:pt idx="1">
                  <c:v>東飯能駅</c:v>
                </c:pt>
              </c:strCache>
            </c:strRef>
          </c:cat>
          <c:val>
            <c:numRef>
              <c:f>P88グラフ!$Q$7:$R$7</c:f>
              <c:numCache>
                <c:formatCode>#,##0_);[Red]\(#,##0\)</c:formatCode>
                <c:ptCount val="2"/>
                <c:pt idx="0">
                  <c:v>32087</c:v>
                </c:pt>
                <c:pt idx="1">
                  <c:v>16535</c:v>
                </c:pt>
              </c:numCache>
            </c:numRef>
          </c:val>
          <c:extLst>
            <c:ext xmlns:c16="http://schemas.microsoft.com/office/drawing/2014/chart" uri="{C3380CC4-5D6E-409C-BE32-E72D297353CC}">
              <c16:uniqueId val="{00000002-C77A-4C1B-9667-43E4FFC5D33D}"/>
            </c:ext>
          </c:extLst>
        </c:ser>
        <c:ser>
          <c:idx val="3"/>
          <c:order val="3"/>
          <c:tx>
            <c:strRef>
              <c:f>P88グラフ!$O$8</c:f>
              <c:strCache>
                <c:ptCount val="1"/>
                <c:pt idx="0">
                  <c:v>27年</c:v>
                </c:pt>
              </c:strCache>
            </c:strRef>
          </c:tx>
          <c:spPr>
            <a:pattFill prst="pct5">
              <a:fgClr>
                <a:schemeClr val="tx1"/>
              </a:fgClr>
              <a:bgClr>
                <a:schemeClr val="bg1"/>
              </a:bgClr>
            </a:pattFill>
            <a:ln>
              <a:solidFill>
                <a:srgbClr val="000000"/>
              </a:solidFill>
            </a:ln>
            <a:effectLst/>
          </c:spPr>
          <c:invertIfNegative val="0"/>
          <c:cat>
            <c:strRef>
              <c:f>P88グラフ!$Q$4:$R$4</c:f>
              <c:strCache>
                <c:ptCount val="2"/>
                <c:pt idx="0">
                  <c:v>飯能駅</c:v>
                </c:pt>
                <c:pt idx="1">
                  <c:v>東飯能駅</c:v>
                </c:pt>
              </c:strCache>
            </c:strRef>
          </c:cat>
          <c:val>
            <c:numRef>
              <c:f>P88グラフ!$Q$8:$R$8</c:f>
              <c:numCache>
                <c:formatCode>#,##0_);[Red]\(#,##0\)</c:formatCode>
                <c:ptCount val="2"/>
                <c:pt idx="0">
                  <c:v>32094</c:v>
                </c:pt>
                <c:pt idx="1">
                  <c:v>16879</c:v>
                </c:pt>
              </c:numCache>
            </c:numRef>
          </c:val>
          <c:extLst>
            <c:ext xmlns:c16="http://schemas.microsoft.com/office/drawing/2014/chart" uri="{C3380CC4-5D6E-409C-BE32-E72D297353CC}">
              <c16:uniqueId val="{00000003-C77A-4C1B-9667-43E4FFC5D33D}"/>
            </c:ext>
          </c:extLst>
        </c:ser>
        <c:ser>
          <c:idx val="4"/>
          <c:order val="4"/>
          <c:tx>
            <c:strRef>
              <c:f>P88グラフ!$O$9</c:f>
              <c:strCache>
                <c:ptCount val="1"/>
                <c:pt idx="0">
                  <c:v>28年</c:v>
                </c:pt>
              </c:strCache>
            </c:strRef>
          </c:tx>
          <c:spPr>
            <a:pattFill prst="weave">
              <a:fgClr>
                <a:schemeClr val="tx1"/>
              </a:fgClr>
              <a:bgClr>
                <a:schemeClr val="bg1"/>
              </a:bgClr>
            </a:pattFill>
            <a:ln>
              <a:solidFill>
                <a:srgbClr val="000000"/>
              </a:solidFill>
            </a:ln>
            <a:effectLst/>
          </c:spPr>
          <c:invertIfNegative val="0"/>
          <c:dPt>
            <c:idx val="1"/>
            <c:invertIfNegative val="0"/>
            <c:bubble3D val="0"/>
            <c:extLst>
              <c:ext xmlns:c16="http://schemas.microsoft.com/office/drawing/2014/chart" uri="{C3380CC4-5D6E-409C-BE32-E72D297353CC}">
                <c16:uniqueId val="{00000004-C77A-4C1B-9667-43E4FFC5D33D}"/>
              </c:ext>
            </c:extLst>
          </c:dPt>
          <c:cat>
            <c:strRef>
              <c:f>P88グラフ!$Q$4:$R$4</c:f>
              <c:strCache>
                <c:ptCount val="2"/>
                <c:pt idx="0">
                  <c:v>飯能駅</c:v>
                </c:pt>
                <c:pt idx="1">
                  <c:v>東飯能駅</c:v>
                </c:pt>
              </c:strCache>
            </c:strRef>
          </c:cat>
          <c:val>
            <c:numRef>
              <c:f>P88グラフ!$Q$9:$R$9</c:f>
              <c:numCache>
                <c:formatCode>#,##0_);[Red]\(#,##0\)</c:formatCode>
                <c:ptCount val="2"/>
                <c:pt idx="0">
                  <c:v>31860</c:v>
                </c:pt>
                <c:pt idx="1">
                  <c:v>16885</c:v>
                </c:pt>
              </c:numCache>
            </c:numRef>
          </c:val>
          <c:extLst>
            <c:ext xmlns:c16="http://schemas.microsoft.com/office/drawing/2014/chart" uri="{C3380CC4-5D6E-409C-BE32-E72D297353CC}">
              <c16:uniqueId val="{00000005-C77A-4C1B-9667-43E4FFC5D33D}"/>
            </c:ext>
          </c:extLst>
        </c:ser>
        <c:ser>
          <c:idx val="5"/>
          <c:order val="5"/>
          <c:tx>
            <c:strRef>
              <c:f>P88グラフ!$O$10</c:f>
              <c:strCache>
                <c:ptCount val="1"/>
                <c:pt idx="0">
                  <c:v>29年</c:v>
                </c:pt>
              </c:strCache>
            </c:strRef>
          </c:tx>
          <c:spPr>
            <a:pattFill prst="pct30">
              <a:fgClr>
                <a:schemeClr val="tx1"/>
              </a:fgClr>
              <a:bgClr>
                <a:schemeClr val="bg1"/>
              </a:bgClr>
            </a:pattFill>
            <a:ln>
              <a:solidFill>
                <a:srgbClr val="000000"/>
              </a:solidFill>
            </a:ln>
            <a:effectLst/>
          </c:spPr>
          <c:invertIfNegative val="0"/>
          <c:cat>
            <c:strRef>
              <c:f>P88グラフ!$Q$4:$R$4</c:f>
              <c:strCache>
                <c:ptCount val="2"/>
                <c:pt idx="0">
                  <c:v>飯能駅</c:v>
                </c:pt>
                <c:pt idx="1">
                  <c:v>東飯能駅</c:v>
                </c:pt>
              </c:strCache>
            </c:strRef>
          </c:cat>
          <c:val>
            <c:numRef>
              <c:f>P88グラフ!$Q$10:$R$10</c:f>
              <c:numCache>
                <c:formatCode>#,##0_);[Red]\(#,##0\)</c:formatCode>
                <c:ptCount val="2"/>
                <c:pt idx="0">
                  <c:v>32101</c:v>
                </c:pt>
                <c:pt idx="1">
                  <c:v>16986</c:v>
                </c:pt>
              </c:numCache>
            </c:numRef>
          </c:val>
          <c:extLst>
            <c:ext xmlns:c16="http://schemas.microsoft.com/office/drawing/2014/chart" uri="{C3380CC4-5D6E-409C-BE32-E72D297353CC}">
              <c16:uniqueId val="{00000006-C77A-4C1B-9667-43E4FFC5D33D}"/>
            </c:ext>
          </c:extLst>
        </c:ser>
        <c:ser>
          <c:idx val="6"/>
          <c:order val="6"/>
          <c:tx>
            <c:strRef>
              <c:f>P88グラフ!$O$11</c:f>
              <c:strCache>
                <c:ptCount val="1"/>
                <c:pt idx="0">
                  <c:v>30年</c:v>
                </c:pt>
              </c:strCache>
            </c:strRef>
          </c:tx>
          <c:spPr>
            <a:pattFill prst="diagBrick">
              <a:fgClr>
                <a:schemeClr val="tx1"/>
              </a:fgClr>
              <a:bgClr>
                <a:schemeClr val="bg1"/>
              </a:bgClr>
            </a:pattFill>
            <a:ln>
              <a:solidFill>
                <a:srgbClr val="000000"/>
              </a:solidFill>
            </a:ln>
            <a:effectLst/>
          </c:spPr>
          <c:invertIfNegative val="0"/>
          <c:cat>
            <c:strRef>
              <c:f>P88グラフ!$Q$4:$R$4</c:f>
              <c:strCache>
                <c:ptCount val="2"/>
                <c:pt idx="0">
                  <c:v>飯能駅</c:v>
                </c:pt>
                <c:pt idx="1">
                  <c:v>東飯能駅</c:v>
                </c:pt>
              </c:strCache>
            </c:strRef>
          </c:cat>
          <c:val>
            <c:numRef>
              <c:f>P88グラフ!$Q$11:$R$11</c:f>
              <c:numCache>
                <c:formatCode>#,##0_);[Red]\(#,##0\)</c:formatCode>
                <c:ptCount val="2"/>
                <c:pt idx="0">
                  <c:v>32592</c:v>
                </c:pt>
                <c:pt idx="1">
                  <c:v>17037</c:v>
                </c:pt>
              </c:numCache>
            </c:numRef>
          </c:val>
          <c:extLst>
            <c:ext xmlns:c16="http://schemas.microsoft.com/office/drawing/2014/chart" uri="{C3380CC4-5D6E-409C-BE32-E72D297353CC}">
              <c16:uniqueId val="{00000007-C77A-4C1B-9667-43E4FFC5D33D}"/>
            </c:ext>
          </c:extLst>
        </c:ser>
        <c:ser>
          <c:idx val="7"/>
          <c:order val="7"/>
          <c:tx>
            <c:strRef>
              <c:f>P88グラフ!$O$12</c:f>
              <c:strCache>
                <c:ptCount val="1"/>
                <c:pt idx="0">
                  <c:v>令和元年</c:v>
                </c:pt>
              </c:strCache>
            </c:strRef>
          </c:tx>
          <c:spPr>
            <a:pattFill prst="pct70">
              <a:fgClr>
                <a:schemeClr val="tx1"/>
              </a:fgClr>
              <a:bgClr>
                <a:schemeClr val="bg1"/>
              </a:bgClr>
            </a:pattFill>
            <a:ln>
              <a:solidFill>
                <a:srgbClr val="000000"/>
              </a:solidFill>
            </a:ln>
            <a:effectLst/>
          </c:spPr>
          <c:invertIfNegative val="0"/>
          <c:cat>
            <c:strRef>
              <c:f>P88グラフ!$Q$4:$R$4</c:f>
              <c:strCache>
                <c:ptCount val="2"/>
                <c:pt idx="0">
                  <c:v>飯能駅</c:v>
                </c:pt>
                <c:pt idx="1">
                  <c:v>東飯能駅</c:v>
                </c:pt>
              </c:strCache>
            </c:strRef>
          </c:cat>
          <c:val>
            <c:numRef>
              <c:f>P88グラフ!$Q$12:$R$12</c:f>
              <c:numCache>
                <c:formatCode>#,##0_);[Red]\(#,##0\)</c:formatCode>
                <c:ptCount val="2"/>
                <c:pt idx="0">
                  <c:v>32929</c:v>
                </c:pt>
                <c:pt idx="1">
                  <c:v>17153</c:v>
                </c:pt>
              </c:numCache>
            </c:numRef>
          </c:val>
          <c:extLst>
            <c:ext xmlns:c16="http://schemas.microsoft.com/office/drawing/2014/chart" uri="{C3380CC4-5D6E-409C-BE32-E72D297353CC}">
              <c16:uniqueId val="{00000008-C77A-4C1B-9667-43E4FFC5D33D}"/>
            </c:ext>
          </c:extLst>
        </c:ser>
        <c:ser>
          <c:idx val="8"/>
          <c:order val="8"/>
          <c:tx>
            <c:strRef>
              <c:f>P88グラフ!$O$13</c:f>
              <c:strCache>
                <c:ptCount val="1"/>
                <c:pt idx="0">
                  <c:v>2年</c:v>
                </c:pt>
              </c:strCache>
            </c:strRef>
          </c:tx>
          <c:spPr>
            <a:pattFill prst="dkUpDiag">
              <a:fgClr>
                <a:schemeClr val="tx1"/>
              </a:fgClr>
              <a:bgClr>
                <a:schemeClr val="bg1"/>
              </a:bgClr>
            </a:pattFill>
            <a:ln>
              <a:solidFill>
                <a:srgbClr val="000000"/>
              </a:solidFill>
            </a:ln>
            <a:effectLst/>
          </c:spPr>
          <c:invertIfNegative val="0"/>
          <c:cat>
            <c:strRef>
              <c:f>P88グラフ!$Q$4:$R$4</c:f>
              <c:strCache>
                <c:ptCount val="2"/>
                <c:pt idx="0">
                  <c:v>飯能駅</c:v>
                </c:pt>
                <c:pt idx="1">
                  <c:v>東飯能駅</c:v>
                </c:pt>
              </c:strCache>
            </c:strRef>
          </c:cat>
          <c:val>
            <c:numRef>
              <c:f>P88グラフ!$Q$13:$R$13</c:f>
              <c:numCache>
                <c:formatCode>#,##0_);[Red]\(#,##0\)</c:formatCode>
                <c:ptCount val="2"/>
                <c:pt idx="0">
                  <c:v>21743</c:v>
                </c:pt>
                <c:pt idx="1">
                  <c:v>12441</c:v>
                </c:pt>
              </c:numCache>
            </c:numRef>
          </c:val>
          <c:extLst>
            <c:ext xmlns:c16="http://schemas.microsoft.com/office/drawing/2014/chart" uri="{C3380CC4-5D6E-409C-BE32-E72D297353CC}">
              <c16:uniqueId val="{00000009-C77A-4C1B-9667-43E4FFC5D33D}"/>
            </c:ext>
          </c:extLst>
        </c:ser>
        <c:dLbls>
          <c:showLegendKey val="0"/>
          <c:showVal val="0"/>
          <c:showCatName val="0"/>
          <c:showSerName val="0"/>
          <c:showPercent val="0"/>
          <c:showBubbleSize val="0"/>
        </c:dLbls>
        <c:gapWidth val="150"/>
        <c:axId val="739069272"/>
        <c:axId val="1"/>
      </c:barChart>
      <c:catAx>
        <c:axId val="7390692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1"/>
        <c:crosses val="autoZero"/>
        <c:auto val="1"/>
        <c:lblAlgn val="ctr"/>
        <c:lblOffset val="100"/>
        <c:noMultiLvlLbl val="0"/>
      </c:catAx>
      <c:valAx>
        <c:axId val="1"/>
        <c:scaling>
          <c:orientation val="minMax"/>
          <c:max val="35000"/>
          <c:min val="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739069272"/>
        <c:crosses val="autoZero"/>
        <c:crossBetween val="between"/>
        <c:majorUnit val="5000"/>
      </c:valAx>
      <c:spPr>
        <a:noFill/>
        <a:ln w="25400">
          <a:noFill/>
        </a:ln>
      </c:spPr>
    </c:plotArea>
    <c:legend>
      <c:legendPos val="r"/>
      <c:layout>
        <c:manualLayout>
          <c:xMode val="edge"/>
          <c:yMode val="edge"/>
          <c:x val="0.87135750473051343"/>
          <c:y val="0.11509771855441146"/>
          <c:w val="0.11934370994323384"/>
          <c:h val="0.741845548152634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mn-cs"/>
              </a:defRPr>
            </a:pPr>
            <a:r>
              <a:rPr lang="ja-JP" altLang="en-US" sz="1400" i="1">
                <a:solidFill>
                  <a:schemeClr val="tx1"/>
                </a:solidFill>
                <a:latin typeface="ＭＳ ゴシック" panose="020B0609070205080204" pitchFamily="49" charset="-128"/>
                <a:ea typeface="ＭＳ ゴシック" panose="020B0609070205080204" pitchFamily="49" charset="-128"/>
              </a:rPr>
              <a:t>駅別一日平均乗降客数の推移（東吾野駅・吾野駅・西吾野駅・正丸駅）</a:t>
            </a:r>
          </a:p>
        </c:rich>
      </c:tx>
      <c:layout>
        <c:manualLayout>
          <c:xMode val="edge"/>
          <c:yMode val="edge"/>
          <c:x val="0.13313547345043408"/>
          <c:y val="1.7543716126393293E-2"/>
        </c:manualLayout>
      </c:layout>
      <c:overlay val="0"/>
      <c:spPr>
        <a:noFill/>
        <a:ln>
          <a:solidFill>
            <a:srgbClr val="000000"/>
          </a:solidFill>
        </a:ln>
        <a:effectLst>
          <a:outerShdw dist="38100" dir="2700000" algn="tl" rotWithShape="0">
            <a:prstClr val="black"/>
          </a:outerShdw>
        </a:effectLst>
      </c:spPr>
    </c:title>
    <c:autoTitleDeleted val="0"/>
    <c:plotArea>
      <c:layout/>
      <c:barChart>
        <c:barDir val="bar"/>
        <c:grouping val="clustered"/>
        <c:varyColors val="0"/>
        <c:ser>
          <c:idx val="0"/>
          <c:order val="0"/>
          <c:tx>
            <c:strRef>
              <c:f>P88グラフ!$O$5</c:f>
              <c:strCache>
                <c:ptCount val="1"/>
                <c:pt idx="0">
                  <c:v>平成24年</c:v>
                </c:pt>
              </c:strCache>
            </c:strRef>
          </c:tx>
          <c:spPr>
            <a:pattFill prst="smCheck">
              <a:fgClr>
                <a:schemeClr val="tx1"/>
              </a:fgClr>
              <a:bgClr>
                <a:schemeClr val="bg1"/>
              </a:bgClr>
            </a:pattFill>
            <a:ln>
              <a:solidFill>
                <a:srgbClr val="000000"/>
              </a:solidFill>
            </a:ln>
            <a:effectLst/>
          </c:spPr>
          <c:invertIfNegative val="0"/>
          <c:cat>
            <c:strRef>
              <c:f>P88グラフ!$S$4:$V$4</c:f>
              <c:strCache>
                <c:ptCount val="4"/>
                <c:pt idx="0">
                  <c:v>東吾野駅</c:v>
                </c:pt>
                <c:pt idx="1">
                  <c:v>吾野駅</c:v>
                </c:pt>
                <c:pt idx="2">
                  <c:v>西吾野駅</c:v>
                </c:pt>
                <c:pt idx="3">
                  <c:v>正丸駅</c:v>
                </c:pt>
              </c:strCache>
            </c:strRef>
          </c:cat>
          <c:val>
            <c:numRef>
              <c:f>P88グラフ!$S$5:$V$5</c:f>
              <c:numCache>
                <c:formatCode>#,##0_);[Red]\(#,##0\)</c:formatCode>
                <c:ptCount val="4"/>
                <c:pt idx="0">
                  <c:v>588</c:v>
                </c:pt>
                <c:pt idx="1">
                  <c:v>821</c:v>
                </c:pt>
                <c:pt idx="2">
                  <c:v>409</c:v>
                </c:pt>
                <c:pt idx="3">
                  <c:v>287</c:v>
                </c:pt>
              </c:numCache>
            </c:numRef>
          </c:val>
          <c:extLst>
            <c:ext xmlns:c16="http://schemas.microsoft.com/office/drawing/2014/chart" uri="{C3380CC4-5D6E-409C-BE32-E72D297353CC}">
              <c16:uniqueId val="{00000000-E37D-4CDA-8328-E2AED8E3E9DE}"/>
            </c:ext>
          </c:extLst>
        </c:ser>
        <c:ser>
          <c:idx val="1"/>
          <c:order val="1"/>
          <c:tx>
            <c:strRef>
              <c:f>P88グラフ!$O$6</c:f>
              <c:strCache>
                <c:ptCount val="1"/>
                <c:pt idx="0">
                  <c:v>25年</c:v>
                </c:pt>
              </c:strCache>
            </c:strRef>
          </c:tx>
          <c:spPr>
            <a:pattFill prst="wdDnDiag">
              <a:fgClr>
                <a:schemeClr val="tx1"/>
              </a:fgClr>
              <a:bgClr>
                <a:schemeClr val="bg1"/>
              </a:bgClr>
            </a:pattFill>
            <a:ln>
              <a:solidFill>
                <a:srgbClr val="000000"/>
              </a:solidFill>
            </a:ln>
            <a:effectLst/>
          </c:spPr>
          <c:invertIfNegative val="0"/>
          <c:cat>
            <c:strRef>
              <c:f>P88グラフ!$S$4:$V$4</c:f>
              <c:strCache>
                <c:ptCount val="4"/>
                <c:pt idx="0">
                  <c:v>東吾野駅</c:v>
                </c:pt>
                <c:pt idx="1">
                  <c:v>吾野駅</c:v>
                </c:pt>
                <c:pt idx="2">
                  <c:v>西吾野駅</c:v>
                </c:pt>
                <c:pt idx="3">
                  <c:v>正丸駅</c:v>
                </c:pt>
              </c:strCache>
            </c:strRef>
          </c:cat>
          <c:val>
            <c:numRef>
              <c:f>P88グラフ!$S$6:$V$6</c:f>
              <c:numCache>
                <c:formatCode>#,##0_);[Red]\(#,##0\)</c:formatCode>
                <c:ptCount val="4"/>
                <c:pt idx="0">
                  <c:v>532</c:v>
                </c:pt>
                <c:pt idx="1">
                  <c:v>756</c:v>
                </c:pt>
                <c:pt idx="2">
                  <c:v>374</c:v>
                </c:pt>
                <c:pt idx="3">
                  <c:v>287</c:v>
                </c:pt>
              </c:numCache>
            </c:numRef>
          </c:val>
          <c:extLst>
            <c:ext xmlns:c16="http://schemas.microsoft.com/office/drawing/2014/chart" uri="{C3380CC4-5D6E-409C-BE32-E72D297353CC}">
              <c16:uniqueId val="{00000001-E37D-4CDA-8328-E2AED8E3E9DE}"/>
            </c:ext>
          </c:extLst>
        </c:ser>
        <c:ser>
          <c:idx val="2"/>
          <c:order val="2"/>
          <c:tx>
            <c:strRef>
              <c:f>P88グラフ!$O$7</c:f>
              <c:strCache>
                <c:ptCount val="1"/>
                <c:pt idx="0">
                  <c:v>26年</c:v>
                </c:pt>
              </c:strCache>
            </c:strRef>
          </c:tx>
          <c:spPr>
            <a:pattFill prst="dashVert">
              <a:fgClr>
                <a:schemeClr val="tx1"/>
              </a:fgClr>
              <a:bgClr>
                <a:schemeClr val="bg1"/>
              </a:bgClr>
            </a:pattFill>
            <a:ln>
              <a:solidFill>
                <a:srgbClr val="000000"/>
              </a:solidFill>
            </a:ln>
            <a:effectLst/>
          </c:spPr>
          <c:invertIfNegative val="0"/>
          <c:cat>
            <c:strRef>
              <c:f>P88グラフ!$S$4:$V$4</c:f>
              <c:strCache>
                <c:ptCount val="4"/>
                <c:pt idx="0">
                  <c:v>東吾野駅</c:v>
                </c:pt>
                <c:pt idx="1">
                  <c:v>吾野駅</c:v>
                </c:pt>
                <c:pt idx="2">
                  <c:v>西吾野駅</c:v>
                </c:pt>
                <c:pt idx="3">
                  <c:v>正丸駅</c:v>
                </c:pt>
              </c:strCache>
            </c:strRef>
          </c:cat>
          <c:val>
            <c:numRef>
              <c:f>P88グラフ!$S$7:$V$7</c:f>
              <c:numCache>
                <c:formatCode>#,##0_);[Red]\(#,##0\)</c:formatCode>
                <c:ptCount val="4"/>
                <c:pt idx="0">
                  <c:v>518</c:v>
                </c:pt>
                <c:pt idx="1">
                  <c:v>753</c:v>
                </c:pt>
                <c:pt idx="2">
                  <c:v>357</c:v>
                </c:pt>
                <c:pt idx="3">
                  <c:v>249</c:v>
                </c:pt>
              </c:numCache>
            </c:numRef>
          </c:val>
          <c:extLst>
            <c:ext xmlns:c16="http://schemas.microsoft.com/office/drawing/2014/chart" uri="{C3380CC4-5D6E-409C-BE32-E72D297353CC}">
              <c16:uniqueId val="{00000002-E37D-4CDA-8328-E2AED8E3E9DE}"/>
            </c:ext>
          </c:extLst>
        </c:ser>
        <c:ser>
          <c:idx val="3"/>
          <c:order val="3"/>
          <c:tx>
            <c:strRef>
              <c:f>P88グラフ!$O$8</c:f>
              <c:strCache>
                <c:ptCount val="1"/>
                <c:pt idx="0">
                  <c:v>27年</c:v>
                </c:pt>
              </c:strCache>
            </c:strRef>
          </c:tx>
          <c:spPr>
            <a:pattFill prst="pct5">
              <a:fgClr>
                <a:schemeClr val="tx1"/>
              </a:fgClr>
              <a:bgClr>
                <a:schemeClr val="bg1"/>
              </a:bgClr>
            </a:pattFill>
            <a:ln>
              <a:solidFill>
                <a:srgbClr val="000000">
                  <a:alpha val="99000"/>
                </a:srgbClr>
              </a:solidFill>
            </a:ln>
            <a:effectLst/>
          </c:spPr>
          <c:invertIfNegative val="0"/>
          <c:cat>
            <c:strRef>
              <c:f>P88グラフ!$S$4:$V$4</c:f>
              <c:strCache>
                <c:ptCount val="4"/>
                <c:pt idx="0">
                  <c:v>東吾野駅</c:v>
                </c:pt>
                <c:pt idx="1">
                  <c:v>吾野駅</c:v>
                </c:pt>
                <c:pt idx="2">
                  <c:v>西吾野駅</c:v>
                </c:pt>
                <c:pt idx="3">
                  <c:v>正丸駅</c:v>
                </c:pt>
              </c:strCache>
            </c:strRef>
          </c:cat>
          <c:val>
            <c:numRef>
              <c:f>P88グラフ!$S$8:$V$8</c:f>
              <c:numCache>
                <c:formatCode>#,##0_);[Red]\(#,##0\)</c:formatCode>
                <c:ptCount val="4"/>
                <c:pt idx="0">
                  <c:v>526</c:v>
                </c:pt>
                <c:pt idx="1">
                  <c:v>755</c:v>
                </c:pt>
                <c:pt idx="2">
                  <c:v>355</c:v>
                </c:pt>
                <c:pt idx="3">
                  <c:v>239</c:v>
                </c:pt>
              </c:numCache>
            </c:numRef>
          </c:val>
          <c:extLst>
            <c:ext xmlns:c16="http://schemas.microsoft.com/office/drawing/2014/chart" uri="{C3380CC4-5D6E-409C-BE32-E72D297353CC}">
              <c16:uniqueId val="{00000003-E37D-4CDA-8328-E2AED8E3E9DE}"/>
            </c:ext>
          </c:extLst>
        </c:ser>
        <c:ser>
          <c:idx val="4"/>
          <c:order val="4"/>
          <c:tx>
            <c:strRef>
              <c:f>P88グラフ!$O$9</c:f>
              <c:strCache>
                <c:ptCount val="1"/>
                <c:pt idx="0">
                  <c:v>28年</c:v>
                </c:pt>
              </c:strCache>
            </c:strRef>
          </c:tx>
          <c:spPr>
            <a:pattFill prst="weave">
              <a:fgClr>
                <a:schemeClr val="tx1"/>
              </a:fgClr>
              <a:bgClr>
                <a:schemeClr val="bg1"/>
              </a:bgClr>
            </a:pattFill>
            <a:ln>
              <a:solidFill>
                <a:srgbClr val="000000"/>
              </a:solidFill>
            </a:ln>
            <a:effectLst/>
          </c:spPr>
          <c:invertIfNegative val="0"/>
          <c:cat>
            <c:strRef>
              <c:f>P88グラフ!$S$4:$V$4</c:f>
              <c:strCache>
                <c:ptCount val="4"/>
                <c:pt idx="0">
                  <c:v>東吾野駅</c:v>
                </c:pt>
                <c:pt idx="1">
                  <c:v>吾野駅</c:v>
                </c:pt>
                <c:pt idx="2">
                  <c:v>西吾野駅</c:v>
                </c:pt>
                <c:pt idx="3">
                  <c:v>正丸駅</c:v>
                </c:pt>
              </c:strCache>
            </c:strRef>
          </c:cat>
          <c:val>
            <c:numRef>
              <c:f>P88グラフ!$S$9:$V$9</c:f>
              <c:numCache>
                <c:formatCode>#,##0_);[Red]\(#,##0\)</c:formatCode>
                <c:ptCount val="4"/>
                <c:pt idx="0">
                  <c:v>512</c:v>
                </c:pt>
                <c:pt idx="1">
                  <c:v>732</c:v>
                </c:pt>
                <c:pt idx="2">
                  <c:v>345</c:v>
                </c:pt>
                <c:pt idx="3">
                  <c:v>230</c:v>
                </c:pt>
              </c:numCache>
            </c:numRef>
          </c:val>
          <c:extLst>
            <c:ext xmlns:c16="http://schemas.microsoft.com/office/drawing/2014/chart" uri="{C3380CC4-5D6E-409C-BE32-E72D297353CC}">
              <c16:uniqueId val="{00000004-E37D-4CDA-8328-E2AED8E3E9DE}"/>
            </c:ext>
          </c:extLst>
        </c:ser>
        <c:ser>
          <c:idx val="5"/>
          <c:order val="5"/>
          <c:tx>
            <c:strRef>
              <c:f>P88グラフ!$O$10</c:f>
              <c:strCache>
                <c:ptCount val="1"/>
                <c:pt idx="0">
                  <c:v>29年</c:v>
                </c:pt>
              </c:strCache>
            </c:strRef>
          </c:tx>
          <c:spPr>
            <a:pattFill prst="pct30">
              <a:fgClr>
                <a:schemeClr val="tx1"/>
              </a:fgClr>
              <a:bgClr>
                <a:schemeClr val="bg1"/>
              </a:bgClr>
            </a:pattFill>
            <a:ln>
              <a:solidFill>
                <a:srgbClr val="000000"/>
              </a:solidFill>
            </a:ln>
            <a:effectLst/>
          </c:spPr>
          <c:invertIfNegative val="0"/>
          <c:cat>
            <c:strRef>
              <c:f>P88グラフ!$S$4:$V$4</c:f>
              <c:strCache>
                <c:ptCount val="4"/>
                <c:pt idx="0">
                  <c:v>東吾野駅</c:v>
                </c:pt>
                <c:pt idx="1">
                  <c:v>吾野駅</c:v>
                </c:pt>
                <c:pt idx="2">
                  <c:v>西吾野駅</c:v>
                </c:pt>
                <c:pt idx="3">
                  <c:v>正丸駅</c:v>
                </c:pt>
              </c:strCache>
            </c:strRef>
          </c:cat>
          <c:val>
            <c:numRef>
              <c:f>P88グラフ!$S$10:$V$10</c:f>
              <c:numCache>
                <c:formatCode>#,##0_);[Red]\(#,##0\)</c:formatCode>
                <c:ptCount val="4"/>
                <c:pt idx="0">
                  <c:v>493</c:v>
                </c:pt>
                <c:pt idx="1">
                  <c:v>676</c:v>
                </c:pt>
                <c:pt idx="2">
                  <c:v>339</c:v>
                </c:pt>
                <c:pt idx="3">
                  <c:v>236</c:v>
                </c:pt>
              </c:numCache>
            </c:numRef>
          </c:val>
          <c:extLst>
            <c:ext xmlns:c16="http://schemas.microsoft.com/office/drawing/2014/chart" uri="{C3380CC4-5D6E-409C-BE32-E72D297353CC}">
              <c16:uniqueId val="{00000005-E37D-4CDA-8328-E2AED8E3E9DE}"/>
            </c:ext>
          </c:extLst>
        </c:ser>
        <c:ser>
          <c:idx val="6"/>
          <c:order val="6"/>
          <c:tx>
            <c:strRef>
              <c:f>P88グラフ!$O$11</c:f>
              <c:strCache>
                <c:ptCount val="1"/>
                <c:pt idx="0">
                  <c:v>30年</c:v>
                </c:pt>
              </c:strCache>
            </c:strRef>
          </c:tx>
          <c:spPr>
            <a:pattFill prst="diagBrick">
              <a:fgClr>
                <a:schemeClr val="tx1"/>
              </a:fgClr>
              <a:bgClr>
                <a:schemeClr val="bg1"/>
              </a:bgClr>
            </a:pattFill>
            <a:ln>
              <a:solidFill>
                <a:srgbClr val="000000"/>
              </a:solidFill>
            </a:ln>
            <a:effectLst/>
          </c:spPr>
          <c:invertIfNegative val="0"/>
          <c:cat>
            <c:strRef>
              <c:f>P88グラフ!$S$4:$V$4</c:f>
              <c:strCache>
                <c:ptCount val="4"/>
                <c:pt idx="0">
                  <c:v>東吾野駅</c:v>
                </c:pt>
                <c:pt idx="1">
                  <c:v>吾野駅</c:v>
                </c:pt>
                <c:pt idx="2">
                  <c:v>西吾野駅</c:v>
                </c:pt>
                <c:pt idx="3">
                  <c:v>正丸駅</c:v>
                </c:pt>
              </c:strCache>
            </c:strRef>
          </c:cat>
          <c:val>
            <c:numRef>
              <c:f>P88グラフ!$S$11:$V$11</c:f>
              <c:numCache>
                <c:formatCode>#,##0_);[Red]\(#,##0\)</c:formatCode>
                <c:ptCount val="4"/>
                <c:pt idx="0">
                  <c:v>475</c:v>
                </c:pt>
                <c:pt idx="1">
                  <c:v>664</c:v>
                </c:pt>
                <c:pt idx="2">
                  <c:v>346</c:v>
                </c:pt>
                <c:pt idx="3">
                  <c:v>219</c:v>
                </c:pt>
              </c:numCache>
            </c:numRef>
          </c:val>
          <c:extLst>
            <c:ext xmlns:c16="http://schemas.microsoft.com/office/drawing/2014/chart" uri="{C3380CC4-5D6E-409C-BE32-E72D297353CC}">
              <c16:uniqueId val="{00000006-E37D-4CDA-8328-E2AED8E3E9DE}"/>
            </c:ext>
          </c:extLst>
        </c:ser>
        <c:ser>
          <c:idx val="7"/>
          <c:order val="7"/>
          <c:tx>
            <c:strRef>
              <c:f>P88グラフ!$O$12</c:f>
              <c:strCache>
                <c:ptCount val="1"/>
                <c:pt idx="0">
                  <c:v>令和元年</c:v>
                </c:pt>
              </c:strCache>
            </c:strRef>
          </c:tx>
          <c:spPr>
            <a:pattFill prst="pct70">
              <a:fgClr>
                <a:schemeClr val="tx1"/>
              </a:fgClr>
              <a:bgClr>
                <a:schemeClr val="bg1"/>
              </a:bgClr>
            </a:pattFill>
            <a:ln>
              <a:solidFill>
                <a:srgbClr val="000000"/>
              </a:solidFill>
            </a:ln>
            <a:effectLst/>
          </c:spPr>
          <c:invertIfNegative val="0"/>
          <c:cat>
            <c:strRef>
              <c:f>P88グラフ!$S$4:$V$4</c:f>
              <c:strCache>
                <c:ptCount val="4"/>
                <c:pt idx="0">
                  <c:v>東吾野駅</c:v>
                </c:pt>
                <c:pt idx="1">
                  <c:v>吾野駅</c:v>
                </c:pt>
                <c:pt idx="2">
                  <c:v>西吾野駅</c:v>
                </c:pt>
                <c:pt idx="3">
                  <c:v>正丸駅</c:v>
                </c:pt>
              </c:strCache>
            </c:strRef>
          </c:cat>
          <c:val>
            <c:numRef>
              <c:f>P88グラフ!$S$12:$V$12</c:f>
              <c:numCache>
                <c:formatCode>#,##0_);[Red]\(#,##0\)</c:formatCode>
                <c:ptCount val="4"/>
                <c:pt idx="0">
                  <c:v>456</c:v>
                </c:pt>
                <c:pt idx="1">
                  <c:v>617</c:v>
                </c:pt>
                <c:pt idx="2">
                  <c:v>343</c:v>
                </c:pt>
                <c:pt idx="3">
                  <c:v>194</c:v>
                </c:pt>
              </c:numCache>
            </c:numRef>
          </c:val>
          <c:extLst>
            <c:ext xmlns:c16="http://schemas.microsoft.com/office/drawing/2014/chart" uri="{C3380CC4-5D6E-409C-BE32-E72D297353CC}">
              <c16:uniqueId val="{00000007-E37D-4CDA-8328-E2AED8E3E9DE}"/>
            </c:ext>
          </c:extLst>
        </c:ser>
        <c:ser>
          <c:idx val="8"/>
          <c:order val="8"/>
          <c:tx>
            <c:strRef>
              <c:f>P88グラフ!$O$13</c:f>
              <c:strCache>
                <c:ptCount val="1"/>
                <c:pt idx="0">
                  <c:v>2年</c:v>
                </c:pt>
              </c:strCache>
            </c:strRef>
          </c:tx>
          <c:spPr>
            <a:pattFill prst="dkUpDiag">
              <a:fgClr>
                <a:schemeClr val="tx1"/>
              </a:fgClr>
              <a:bgClr>
                <a:schemeClr val="bg1"/>
              </a:bgClr>
            </a:pattFill>
            <a:ln>
              <a:solidFill>
                <a:srgbClr val="000000"/>
              </a:solidFill>
            </a:ln>
            <a:effectLst/>
          </c:spPr>
          <c:invertIfNegative val="0"/>
          <c:cat>
            <c:strRef>
              <c:f>P88グラフ!$S$4:$V$4</c:f>
              <c:strCache>
                <c:ptCount val="4"/>
                <c:pt idx="0">
                  <c:v>東吾野駅</c:v>
                </c:pt>
                <c:pt idx="1">
                  <c:v>吾野駅</c:v>
                </c:pt>
                <c:pt idx="2">
                  <c:v>西吾野駅</c:v>
                </c:pt>
                <c:pt idx="3">
                  <c:v>正丸駅</c:v>
                </c:pt>
              </c:strCache>
            </c:strRef>
          </c:cat>
          <c:val>
            <c:numRef>
              <c:f>P88グラフ!$S$13:$V$13</c:f>
              <c:numCache>
                <c:formatCode>#,##0_);[Red]\(#,##0\)</c:formatCode>
                <c:ptCount val="4"/>
                <c:pt idx="0">
                  <c:v>346</c:v>
                </c:pt>
                <c:pt idx="1">
                  <c:v>449</c:v>
                </c:pt>
                <c:pt idx="2">
                  <c:v>220</c:v>
                </c:pt>
                <c:pt idx="3">
                  <c:v>144</c:v>
                </c:pt>
              </c:numCache>
            </c:numRef>
          </c:val>
          <c:extLst>
            <c:ext xmlns:c16="http://schemas.microsoft.com/office/drawing/2014/chart" uri="{C3380CC4-5D6E-409C-BE32-E72D297353CC}">
              <c16:uniqueId val="{00000008-E37D-4CDA-8328-E2AED8E3E9DE}"/>
            </c:ext>
          </c:extLst>
        </c:ser>
        <c:dLbls>
          <c:showLegendKey val="0"/>
          <c:showVal val="0"/>
          <c:showCatName val="0"/>
          <c:showSerName val="0"/>
          <c:showPercent val="0"/>
          <c:showBubbleSize val="0"/>
        </c:dLbls>
        <c:gapWidth val="150"/>
        <c:axId val="739067304"/>
        <c:axId val="1"/>
      </c:barChart>
      <c:catAx>
        <c:axId val="739067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1"/>
        <c:crosses val="autoZero"/>
        <c:auto val="1"/>
        <c:lblAlgn val="ctr"/>
        <c:lblOffset val="100"/>
        <c:noMultiLvlLbl val="0"/>
      </c:catAx>
      <c:valAx>
        <c:axId val="1"/>
        <c:scaling>
          <c:orientation val="minMax"/>
          <c:max val="850"/>
        </c:scaling>
        <c:delete val="0"/>
        <c:axPos val="t"/>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739067304"/>
        <c:crosses val="autoZero"/>
        <c:crossBetween val="between"/>
        <c:majorUnit val="50"/>
      </c:valAx>
      <c:spPr>
        <a:noFill/>
        <a:ln w="25400">
          <a:noFill/>
        </a:ln>
      </c:spPr>
    </c:plotArea>
    <c:legend>
      <c:legendPos val="r"/>
      <c:layout>
        <c:manualLayout>
          <c:xMode val="edge"/>
          <c:yMode val="edge"/>
          <c:x val="0.87266070762133752"/>
          <c:y val="8.3180693322425614E-2"/>
          <c:w val="0.11802262479427839"/>
          <c:h val="0.549416641101680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生活保護世帯及び支給額の推移</a:t>
            </a:r>
          </a:p>
        </c:rich>
      </c:tx>
      <c:layout>
        <c:manualLayout>
          <c:xMode val="edge"/>
          <c:yMode val="edge"/>
          <c:x val="0.32914960629921258"/>
          <c:y val="3.5123966942148761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9.9023844774021499E-2"/>
          <c:y val="0.1446282450811163"/>
          <c:w val="0.84240003159871812"/>
          <c:h val="0.75619910999555096"/>
        </c:manualLayout>
      </c:layout>
      <c:barChart>
        <c:barDir val="col"/>
        <c:grouping val="clustered"/>
        <c:varyColors val="0"/>
        <c:ser>
          <c:idx val="1"/>
          <c:order val="0"/>
          <c:tx>
            <c:strRef>
              <c:f>P91グラフ!$M$2</c:f>
              <c:strCache>
                <c:ptCount val="1"/>
                <c:pt idx="0">
                  <c:v>保護世帯</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cat>
            <c:strRef>
              <c:f>P91グラフ!$L$3:$L$11</c:f>
              <c:strCache>
                <c:ptCount val="9"/>
                <c:pt idx="0">
                  <c:v>平成24年度</c:v>
                </c:pt>
                <c:pt idx="1">
                  <c:v>25年度</c:v>
                </c:pt>
                <c:pt idx="2">
                  <c:v>26年度</c:v>
                </c:pt>
                <c:pt idx="3">
                  <c:v>27年度</c:v>
                </c:pt>
                <c:pt idx="4">
                  <c:v>28年度</c:v>
                </c:pt>
                <c:pt idx="5">
                  <c:v>29年度</c:v>
                </c:pt>
                <c:pt idx="6">
                  <c:v>30年度</c:v>
                </c:pt>
                <c:pt idx="7">
                  <c:v>令和元年度</c:v>
                </c:pt>
                <c:pt idx="8">
                  <c:v>2年度</c:v>
                </c:pt>
              </c:strCache>
            </c:strRef>
          </c:cat>
          <c:val>
            <c:numRef>
              <c:f>P91グラフ!$M$3:$M$11</c:f>
              <c:numCache>
                <c:formatCode>#,##0_);[Red]\(#,##0\)</c:formatCode>
                <c:ptCount val="9"/>
                <c:pt idx="0">
                  <c:v>6565</c:v>
                </c:pt>
                <c:pt idx="1">
                  <c:v>7119</c:v>
                </c:pt>
                <c:pt idx="2">
                  <c:v>7322</c:v>
                </c:pt>
                <c:pt idx="3">
                  <c:v>7498</c:v>
                </c:pt>
                <c:pt idx="4">
                  <c:v>7588</c:v>
                </c:pt>
                <c:pt idx="5">
                  <c:v>7544</c:v>
                </c:pt>
                <c:pt idx="6">
                  <c:v>7617</c:v>
                </c:pt>
                <c:pt idx="7">
                  <c:v>7749</c:v>
                </c:pt>
                <c:pt idx="8">
                  <c:v>7744</c:v>
                </c:pt>
              </c:numCache>
            </c:numRef>
          </c:val>
          <c:extLst>
            <c:ext xmlns:c16="http://schemas.microsoft.com/office/drawing/2014/chart" uri="{C3380CC4-5D6E-409C-BE32-E72D297353CC}">
              <c16:uniqueId val="{00000000-87F0-4BBD-BF2C-9585FC7D20A8}"/>
            </c:ext>
          </c:extLst>
        </c:ser>
        <c:dLbls>
          <c:showLegendKey val="0"/>
          <c:showVal val="0"/>
          <c:showCatName val="0"/>
          <c:showSerName val="0"/>
          <c:showPercent val="0"/>
          <c:showBubbleSize val="0"/>
        </c:dLbls>
        <c:gapWidth val="150"/>
        <c:axId val="1183023200"/>
        <c:axId val="1"/>
      </c:barChart>
      <c:lineChart>
        <c:grouping val="standard"/>
        <c:varyColors val="0"/>
        <c:ser>
          <c:idx val="0"/>
          <c:order val="1"/>
          <c:tx>
            <c:strRef>
              <c:f>P91グラフ!$N$2</c:f>
              <c:strCache>
                <c:ptCount val="1"/>
                <c:pt idx="0">
                  <c:v>支給総額</c:v>
                </c:pt>
              </c:strCache>
            </c:strRef>
          </c:tx>
          <c:spPr>
            <a:ln w="25400">
              <a:solidFill>
                <a:schemeClr val="tx1"/>
              </a:solidFill>
              <a:prstDash val="solid"/>
            </a:ln>
          </c:spPr>
          <c:marker>
            <c:symbol val="diamond"/>
            <c:size val="8"/>
            <c:spPr>
              <a:solidFill>
                <a:schemeClr val="tx1">
                  <a:alpha val="97000"/>
                </a:schemeClr>
              </a:solidFill>
              <a:ln>
                <a:solidFill>
                  <a:schemeClr val="tx1"/>
                </a:solidFill>
                <a:prstDash val="solid"/>
              </a:ln>
            </c:spPr>
          </c:marker>
          <c:val>
            <c:numRef>
              <c:f>P91グラフ!$N$3:$N$11</c:f>
              <c:numCache>
                <c:formatCode>#,##0_);[Red]\(#,##0\)</c:formatCode>
                <c:ptCount val="9"/>
                <c:pt idx="0">
                  <c:v>1265130000</c:v>
                </c:pt>
                <c:pt idx="1">
                  <c:v>1372825000</c:v>
                </c:pt>
                <c:pt idx="2">
                  <c:v>1461385000</c:v>
                </c:pt>
                <c:pt idx="3">
                  <c:v>1466315000</c:v>
                </c:pt>
                <c:pt idx="4">
                  <c:v>1454958000</c:v>
                </c:pt>
                <c:pt idx="5">
                  <c:v>1387432000</c:v>
                </c:pt>
                <c:pt idx="6">
                  <c:v>1342181000</c:v>
                </c:pt>
                <c:pt idx="7">
                  <c:v>1460568000</c:v>
                </c:pt>
                <c:pt idx="8">
                  <c:v>1427545000</c:v>
                </c:pt>
              </c:numCache>
            </c:numRef>
          </c:val>
          <c:smooth val="0"/>
          <c:extLst>
            <c:ext xmlns:c16="http://schemas.microsoft.com/office/drawing/2014/chart" uri="{C3380CC4-5D6E-409C-BE32-E72D297353CC}">
              <c16:uniqueId val="{00000001-87F0-4BBD-BF2C-9585FC7D20A8}"/>
            </c:ext>
          </c:extLst>
        </c:ser>
        <c:dLbls>
          <c:showLegendKey val="0"/>
          <c:showVal val="0"/>
          <c:showCatName val="0"/>
          <c:showSerName val="0"/>
          <c:showPercent val="0"/>
          <c:showBubbleSize val="0"/>
        </c:dLbls>
        <c:marker val="1"/>
        <c:smooth val="0"/>
        <c:axId val="3"/>
        <c:axId val="4"/>
      </c:lineChart>
      <c:catAx>
        <c:axId val="11830232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0"/>
        <c:lblAlgn val="ctr"/>
        <c:lblOffset val="100"/>
        <c:tickLblSkip val="1"/>
        <c:tickMarkSkip val="1"/>
        <c:noMultiLvlLbl val="0"/>
      </c:catAx>
      <c:valAx>
        <c:axId val="1"/>
        <c:scaling>
          <c:orientation val="minMax"/>
          <c:max val="8000"/>
          <c:min val="50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183023200"/>
        <c:crosses val="autoZero"/>
        <c:crossBetween val="between"/>
        <c:majorUnit val="5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3"/>
        <c:crosses val="max"/>
        <c:crossBetween val="between"/>
        <c:majorUnit val="100000000"/>
        <c:minorUnit val="20000000"/>
        <c:dispUnits>
          <c:builtInUnit val="hundredMillions"/>
          <c:dispUnitsLbl>
            <c:layout>
              <c:manualLayout>
                <c:xMode val="edge"/>
                <c:yMode val="edge"/>
                <c:x val="0.88284635968621061"/>
                <c:y val="7.7823691460055092E-2"/>
              </c:manualLayout>
            </c:layout>
            <c:tx>
              <c:rich>
                <a:bodyPr rot="0" vert="horz"/>
                <a:lstStyle/>
                <a:p>
                  <a:pPr algn="ct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a:latin typeface="ＭＳ Ｐゴシック" panose="020B0600070205080204" pitchFamily="50" charset="-128"/>
                      <a:ea typeface="ＭＳ Ｐゴシック" panose="020B0600070205080204" pitchFamily="50" charset="-128"/>
                    </a:rPr>
                    <a:t>単位：億円</a:t>
                  </a:r>
                </a:p>
              </c:rich>
            </c:tx>
            <c:spPr>
              <a:noFill/>
              <a:ln w="25400">
                <a:noFill/>
              </a:ln>
            </c:spPr>
          </c:dispUnitsLbl>
        </c:dispUnits>
      </c:valAx>
      <c:spPr>
        <a:solidFill>
          <a:srgbClr val="FFFFFF"/>
        </a:solidFill>
        <a:ln w="12700">
          <a:solidFill>
            <a:srgbClr val="808080"/>
          </a:solidFill>
          <a:prstDash val="solid"/>
        </a:ln>
      </c:spPr>
    </c:plotArea>
    <c:legend>
      <c:legendPos val="r"/>
      <c:layout>
        <c:manualLayout>
          <c:xMode val="edge"/>
          <c:yMode val="edge"/>
          <c:x val="0.10227821522309712"/>
          <c:y val="0.15082666319602611"/>
          <c:w val="0.16736435218324985"/>
          <c:h val="7.3002754820936655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legend>
    <c:plotVisOnly val="0"/>
    <c:dispBlanksAs val="gap"/>
    <c:showDLblsOverMax val="0"/>
  </c:chart>
  <c:spPr>
    <a:solidFill>
      <a:srgbClr val="FFFFFF"/>
    </a:solidFill>
    <a:ln w="6350">
      <a:noFill/>
    </a:ln>
  </c:spPr>
  <c:txPr>
    <a:bodyPr/>
    <a:lstStyle/>
    <a:p>
      <a:pPr>
        <a:defRPr sz="1100" b="0" i="0" u="none" strike="noStrike" baseline="0">
          <a:solidFill>
            <a:srgbClr val="000000"/>
          </a:solidFill>
          <a:latin typeface="ＭＳ Ｐ明朝"/>
          <a:ea typeface="ＭＳ Ｐ明朝"/>
          <a:cs typeface="ＭＳ Ｐ明朝"/>
        </a:defRPr>
      </a:pPr>
      <a:endParaRPr lang="ja-JP"/>
    </a:p>
  </c:txPr>
  <c:printSettings>
    <c:headerFooter alignWithMargins="0">
      <c:oddHeader>&amp;C&amp;A</c:oddHeader>
      <c:oddFooter>&amp;CPage &amp;P</c:oddFooter>
    </c:headerFooter>
    <c:pageMargins b="0.98399999999999999" l="0.78700000000000003" r="0.78700000000000003" t="0.98399999999999999" header="0.5" footer="0.5"/>
    <c:pageSetup paperSize="9" firstPageNumber="0"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重度心身障害者医療費支給状況</a:t>
            </a:r>
          </a:p>
        </c:rich>
      </c:tx>
      <c:layout>
        <c:manualLayout>
          <c:xMode val="edge"/>
          <c:yMode val="edge"/>
          <c:x val="0.30932248147880598"/>
          <c:y val="3.3663366336633666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9.745776154462607E-2"/>
          <c:y val="0.15049519501778602"/>
          <c:w val="0.84745879604022667"/>
          <c:h val="0.76831757456448657"/>
        </c:manualLayout>
      </c:layout>
      <c:barChart>
        <c:barDir val="col"/>
        <c:grouping val="clustered"/>
        <c:varyColors val="0"/>
        <c:ser>
          <c:idx val="1"/>
          <c:order val="0"/>
          <c:tx>
            <c:strRef>
              <c:f>P91グラフ!$M$33</c:f>
              <c:strCache>
                <c:ptCount val="1"/>
                <c:pt idx="0">
                  <c:v>支給件数</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cat>
            <c:strRef>
              <c:f>P91グラフ!$L$34:$L$41</c:f>
              <c:strCache>
                <c:ptCount val="8"/>
                <c:pt idx="0">
                  <c:v>平成24年度</c:v>
                </c:pt>
                <c:pt idx="1">
                  <c:v>25年度</c:v>
                </c:pt>
                <c:pt idx="2">
                  <c:v>26年度</c:v>
                </c:pt>
                <c:pt idx="3">
                  <c:v>27年度</c:v>
                </c:pt>
                <c:pt idx="4">
                  <c:v>28年度</c:v>
                </c:pt>
                <c:pt idx="5">
                  <c:v>29年度</c:v>
                </c:pt>
                <c:pt idx="6">
                  <c:v>30年度</c:v>
                </c:pt>
                <c:pt idx="7">
                  <c:v>令和元年度</c:v>
                </c:pt>
              </c:strCache>
            </c:strRef>
          </c:cat>
          <c:val>
            <c:numRef>
              <c:f>P91グラフ!$M$34:$M$41</c:f>
              <c:numCache>
                <c:formatCode>#,##0_);[Red]\(#,##0\)</c:formatCode>
                <c:ptCount val="8"/>
                <c:pt idx="0">
                  <c:v>40932</c:v>
                </c:pt>
                <c:pt idx="1">
                  <c:v>41734</c:v>
                </c:pt>
                <c:pt idx="2">
                  <c:v>41986</c:v>
                </c:pt>
                <c:pt idx="3">
                  <c:v>41105</c:v>
                </c:pt>
                <c:pt idx="4">
                  <c:v>39248</c:v>
                </c:pt>
                <c:pt idx="5">
                  <c:v>37213</c:v>
                </c:pt>
                <c:pt idx="6">
                  <c:v>35833</c:v>
                </c:pt>
                <c:pt idx="7">
                  <c:v>33376</c:v>
                </c:pt>
              </c:numCache>
            </c:numRef>
          </c:val>
          <c:extLst>
            <c:ext xmlns:c16="http://schemas.microsoft.com/office/drawing/2014/chart" uri="{C3380CC4-5D6E-409C-BE32-E72D297353CC}">
              <c16:uniqueId val="{00000000-D6EE-41CD-999D-AAA1283DD38F}"/>
            </c:ext>
          </c:extLst>
        </c:ser>
        <c:dLbls>
          <c:showLegendKey val="0"/>
          <c:showVal val="0"/>
          <c:showCatName val="0"/>
          <c:showSerName val="0"/>
          <c:showPercent val="0"/>
          <c:showBubbleSize val="0"/>
        </c:dLbls>
        <c:gapWidth val="150"/>
        <c:axId val="1183028448"/>
        <c:axId val="1"/>
      </c:barChart>
      <c:lineChart>
        <c:grouping val="standard"/>
        <c:varyColors val="0"/>
        <c:ser>
          <c:idx val="0"/>
          <c:order val="1"/>
          <c:tx>
            <c:strRef>
              <c:f>P91グラフ!$N$33</c:f>
              <c:strCache>
                <c:ptCount val="1"/>
                <c:pt idx="0">
                  <c:v>支給総額</c:v>
                </c:pt>
              </c:strCache>
            </c:strRef>
          </c:tx>
          <c:spPr>
            <a:ln w="25400">
              <a:solidFill>
                <a:schemeClr val="tx1"/>
              </a:solidFill>
              <a:prstDash val="solid"/>
            </a:ln>
          </c:spPr>
          <c:marker>
            <c:symbol val="diamond"/>
            <c:size val="8"/>
            <c:spPr>
              <a:solidFill>
                <a:schemeClr val="tx1"/>
              </a:solidFill>
              <a:ln>
                <a:solidFill>
                  <a:schemeClr val="tx1"/>
                </a:solidFill>
                <a:prstDash val="solid"/>
              </a:ln>
            </c:spPr>
          </c:marker>
          <c:cat>
            <c:strRef>
              <c:f>P91グラフ!$L$34:$L$41</c:f>
              <c:strCache>
                <c:ptCount val="8"/>
                <c:pt idx="0">
                  <c:v>平成24年度</c:v>
                </c:pt>
                <c:pt idx="1">
                  <c:v>25年度</c:v>
                </c:pt>
                <c:pt idx="2">
                  <c:v>26年度</c:v>
                </c:pt>
                <c:pt idx="3">
                  <c:v>27年度</c:v>
                </c:pt>
                <c:pt idx="4">
                  <c:v>28年度</c:v>
                </c:pt>
                <c:pt idx="5">
                  <c:v>29年度</c:v>
                </c:pt>
                <c:pt idx="6">
                  <c:v>30年度</c:v>
                </c:pt>
                <c:pt idx="7">
                  <c:v>令和元年度</c:v>
                </c:pt>
              </c:strCache>
            </c:strRef>
          </c:cat>
          <c:val>
            <c:numRef>
              <c:f>P91グラフ!$N$34:$N$41</c:f>
              <c:numCache>
                <c:formatCode>#,##0_);[Red]\(#,##0\)</c:formatCode>
                <c:ptCount val="8"/>
                <c:pt idx="0">
                  <c:v>212395000</c:v>
                </c:pt>
                <c:pt idx="1">
                  <c:v>214895000</c:v>
                </c:pt>
                <c:pt idx="2">
                  <c:v>206538000</c:v>
                </c:pt>
                <c:pt idx="3">
                  <c:v>195894000</c:v>
                </c:pt>
                <c:pt idx="4">
                  <c:v>192227000</c:v>
                </c:pt>
                <c:pt idx="5">
                  <c:v>190619000</c:v>
                </c:pt>
                <c:pt idx="6">
                  <c:v>183540000</c:v>
                </c:pt>
                <c:pt idx="7">
                  <c:v>174303000</c:v>
                </c:pt>
              </c:numCache>
            </c:numRef>
          </c:val>
          <c:smooth val="0"/>
          <c:extLst>
            <c:ext xmlns:c16="http://schemas.microsoft.com/office/drawing/2014/chart" uri="{C3380CC4-5D6E-409C-BE32-E72D297353CC}">
              <c16:uniqueId val="{00000001-D6EE-41CD-999D-AAA1283DD38F}"/>
            </c:ext>
          </c:extLst>
        </c:ser>
        <c:dLbls>
          <c:showLegendKey val="0"/>
          <c:showVal val="0"/>
          <c:showCatName val="0"/>
          <c:showSerName val="0"/>
          <c:showPercent val="0"/>
          <c:showBubbleSize val="0"/>
        </c:dLbls>
        <c:marker val="1"/>
        <c:smooth val="0"/>
        <c:axId val="3"/>
        <c:axId val="4"/>
      </c:lineChart>
      <c:catAx>
        <c:axId val="11830284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0"/>
        <c:lblAlgn val="ctr"/>
        <c:lblOffset val="100"/>
        <c:tickLblSkip val="1"/>
        <c:tickMarkSkip val="1"/>
        <c:noMultiLvlLbl val="0"/>
      </c:catAx>
      <c:valAx>
        <c:axId val="1"/>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1830284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_);[Red]\(#,##0\)" sourceLinked="1"/>
        <c:majorTickMark val="in"/>
        <c:minorTickMark val="none"/>
        <c:tickLblPos val="nextTo"/>
        <c:txPr>
          <a:bodyPr rot="0" vert="horz"/>
          <a:lstStyle/>
          <a:p>
            <a:pPr>
              <a:defRPr>
                <a:latin typeface="ＭＳ Ｐゴシック" panose="020B0600070205080204" pitchFamily="50" charset="-128"/>
                <a:ea typeface="ＭＳ Ｐゴシック" panose="020B0600070205080204" pitchFamily="50" charset="-128"/>
              </a:defRPr>
            </a:pPr>
            <a:endParaRPr lang="ja-JP"/>
          </a:p>
        </c:txPr>
        <c:crossAx val="3"/>
        <c:crosses val="max"/>
        <c:crossBetween val="between"/>
        <c:majorUnit val="50000000"/>
        <c:dispUnits>
          <c:builtInUnit val="tenMillions"/>
        </c:dispUnits>
      </c:valAx>
      <c:spPr>
        <a:solidFill>
          <a:srgbClr val="FFFFFF"/>
        </a:solidFill>
        <a:ln w="12700">
          <a:solidFill>
            <a:srgbClr val="808080"/>
          </a:solidFill>
          <a:prstDash val="solid"/>
        </a:ln>
      </c:spPr>
    </c:plotArea>
    <c:legend>
      <c:legendPos val="r"/>
      <c:layout>
        <c:manualLayout>
          <c:xMode val="edge"/>
          <c:yMode val="edge"/>
          <c:x val="0.67937874738134796"/>
          <c:y val="0.16435664353836957"/>
          <c:w val="0.17090418743528624"/>
          <c:h val="9.5049504950495051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legend>
    <c:plotVisOnly val="0"/>
    <c:dispBlanksAs val="gap"/>
    <c:showDLblsOverMax val="0"/>
  </c:chart>
  <c:spPr>
    <a:solidFill>
      <a:srgbClr val="FFFFFF"/>
    </a:solidFill>
    <a:ln>
      <a:noFill/>
    </a:ln>
  </c:spPr>
  <c:txPr>
    <a:bodyPr/>
    <a:lstStyle/>
    <a:p>
      <a:pPr>
        <a:defRPr sz="1100" b="0" i="0" u="none" strike="noStrike" baseline="0">
          <a:solidFill>
            <a:srgbClr val="000000"/>
          </a:solidFill>
          <a:latin typeface="ＭＳ Ｐ明朝"/>
          <a:ea typeface="ＭＳ Ｐ明朝"/>
          <a:cs typeface="ＭＳ Ｐ明朝"/>
        </a:defRPr>
      </a:pPr>
      <a:endParaRPr lang="ja-JP"/>
    </a:p>
  </c:txPr>
  <c:printSettings>
    <c:headerFooter alignWithMargins="0">
      <c:oddHeader>&amp;C&amp;A</c:oddHeader>
      <c:oddFooter>&amp;CPage &amp;P</c:oddFooter>
    </c:headerFooter>
    <c:pageMargins b="0.98399999999999999" l="0.78700000000000003" r="0.78700000000000003" t="0.98399999999999999" header="0.5" footer="0.5"/>
    <c:pageSetup paperSize="9" firstPageNumber="0" orientation="landscape" horizontalDpi="-4"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1"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r>
              <a:rPr lang="ja-JP" altLang="en-US">
                <a:latin typeface="ＭＳ ゴシック" panose="020B0609070205080204" pitchFamily="49" charset="-128"/>
                <a:ea typeface="ＭＳ ゴシック" panose="020B0609070205080204" pitchFamily="49" charset="-128"/>
              </a:rPr>
              <a:t>じんかい処理状況</a:t>
            </a:r>
          </a:p>
        </c:rich>
      </c:tx>
      <c:layout>
        <c:manualLayout>
          <c:xMode val="edge"/>
          <c:yMode val="edge"/>
          <c:x val="0.3618423667915297"/>
          <c:y val="3.0828604524993034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0.10526322552376229"/>
          <c:y val="0.15221608602797979"/>
          <c:w val="0.83289527195676905"/>
          <c:h val="0.77456793143351743"/>
        </c:manualLayout>
      </c:layout>
      <c:barChart>
        <c:barDir val="col"/>
        <c:grouping val="clustered"/>
        <c:varyColors val="0"/>
        <c:ser>
          <c:idx val="1"/>
          <c:order val="0"/>
          <c:tx>
            <c:strRef>
              <c:f>P101グラフ!$P$20</c:f>
              <c:strCache>
                <c:ptCount val="1"/>
                <c:pt idx="0">
                  <c:v>年間処理量</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cat>
            <c:strRef>
              <c:f>P101グラフ!$M$21:$M$29</c:f>
              <c:strCache>
                <c:ptCount val="9"/>
                <c:pt idx="0">
                  <c:v>平成24年度</c:v>
                </c:pt>
                <c:pt idx="1">
                  <c:v>25年度</c:v>
                </c:pt>
                <c:pt idx="2">
                  <c:v>26年度</c:v>
                </c:pt>
                <c:pt idx="3">
                  <c:v>27年度</c:v>
                </c:pt>
                <c:pt idx="4">
                  <c:v>28年度</c:v>
                </c:pt>
                <c:pt idx="5">
                  <c:v>29年度</c:v>
                </c:pt>
                <c:pt idx="6">
                  <c:v>30年度</c:v>
                </c:pt>
                <c:pt idx="7">
                  <c:v>平成31年度</c:v>
                </c:pt>
                <c:pt idx="8">
                  <c:v>令和2年度</c:v>
                </c:pt>
              </c:strCache>
            </c:strRef>
          </c:cat>
          <c:val>
            <c:numRef>
              <c:f>P101グラフ!$P$21:$P$29</c:f>
              <c:numCache>
                <c:formatCode>#,##0_);[Red]\(#,##0\)</c:formatCode>
                <c:ptCount val="9"/>
                <c:pt idx="0">
                  <c:v>24209.41</c:v>
                </c:pt>
                <c:pt idx="1">
                  <c:v>24106.21</c:v>
                </c:pt>
                <c:pt idx="2">
                  <c:v>23980.639999999999</c:v>
                </c:pt>
                <c:pt idx="3">
                  <c:v>24021.9</c:v>
                </c:pt>
                <c:pt idx="4">
                  <c:v>23621.91</c:v>
                </c:pt>
                <c:pt idx="5">
                  <c:v>23447.81</c:v>
                </c:pt>
                <c:pt idx="6">
                  <c:v>23336.7</c:v>
                </c:pt>
                <c:pt idx="7">
                  <c:v>23714.22</c:v>
                </c:pt>
                <c:pt idx="8">
                  <c:v>24076.17</c:v>
                </c:pt>
              </c:numCache>
            </c:numRef>
          </c:val>
          <c:extLst>
            <c:ext xmlns:c16="http://schemas.microsoft.com/office/drawing/2014/chart" uri="{C3380CC4-5D6E-409C-BE32-E72D297353CC}">
              <c16:uniqueId val="{00000000-BC4B-440C-BA2A-B559E58D1C61}"/>
            </c:ext>
          </c:extLst>
        </c:ser>
        <c:dLbls>
          <c:showLegendKey val="0"/>
          <c:showVal val="0"/>
          <c:showCatName val="0"/>
          <c:showSerName val="0"/>
          <c:showPercent val="0"/>
          <c:showBubbleSize val="0"/>
        </c:dLbls>
        <c:gapWidth val="150"/>
        <c:axId val="742165120"/>
        <c:axId val="1"/>
      </c:barChart>
      <c:lineChart>
        <c:grouping val="standard"/>
        <c:varyColors val="0"/>
        <c:ser>
          <c:idx val="0"/>
          <c:order val="1"/>
          <c:tx>
            <c:strRef>
              <c:f>P101グラフ!$Q$20</c:f>
              <c:strCache>
                <c:ptCount val="1"/>
                <c:pt idx="0">
                  <c:v>1人当たり年間処理量</c:v>
                </c:pt>
              </c:strCache>
            </c:strRef>
          </c:tx>
          <c:spPr>
            <a:ln w="12700">
              <a:solidFill>
                <a:srgbClr val="333333"/>
              </a:solidFill>
              <a:prstDash val="solid"/>
            </a:ln>
          </c:spPr>
          <c:marker>
            <c:symbol val="diamond"/>
            <c:size val="5"/>
            <c:spPr>
              <a:solidFill>
                <a:srgbClr val="333333"/>
              </a:solidFill>
              <a:ln>
                <a:solidFill>
                  <a:srgbClr val="333333"/>
                </a:solidFill>
                <a:prstDash val="solid"/>
              </a:ln>
            </c:spPr>
          </c:marker>
          <c:cat>
            <c:strRef>
              <c:f>P101グラフ!$M$21:$M$28</c:f>
              <c:strCache>
                <c:ptCount val="8"/>
                <c:pt idx="0">
                  <c:v>平成24年度</c:v>
                </c:pt>
                <c:pt idx="1">
                  <c:v>25年度</c:v>
                </c:pt>
                <c:pt idx="2">
                  <c:v>26年度</c:v>
                </c:pt>
                <c:pt idx="3">
                  <c:v>27年度</c:v>
                </c:pt>
                <c:pt idx="4">
                  <c:v>28年度</c:v>
                </c:pt>
                <c:pt idx="5">
                  <c:v>29年度</c:v>
                </c:pt>
                <c:pt idx="6">
                  <c:v>30年度</c:v>
                </c:pt>
                <c:pt idx="7">
                  <c:v>平成31年度</c:v>
                </c:pt>
              </c:strCache>
            </c:strRef>
          </c:cat>
          <c:val>
            <c:numRef>
              <c:f>P101グラフ!$Q$21:$Q$29</c:f>
              <c:numCache>
                <c:formatCode>0.0_ </c:formatCode>
                <c:ptCount val="9"/>
                <c:pt idx="0">
                  <c:v>296.61488133890396</c:v>
                </c:pt>
                <c:pt idx="1">
                  <c:v>297.28088889985077</c:v>
                </c:pt>
                <c:pt idx="2">
                  <c:v>297.2536380990158</c:v>
                </c:pt>
                <c:pt idx="3">
                  <c:v>298.91369269822309</c:v>
                </c:pt>
                <c:pt idx="4">
                  <c:v>294.6146746654361</c:v>
                </c:pt>
                <c:pt idx="5">
                  <c:v>293.45710995970063</c:v>
                </c:pt>
                <c:pt idx="6">
                  <c:v>292.99058380414311</c:v>
                </c:pt>
                <c:pt idx="7">
                  <c:v>298.88232106171938</c:v>
                </c:pt>
                <c:pt idx="8">
                  <c:v>305.12857233381914</c:v>
                </c:pt>
              </c:numCache>
            </c:numRef>
          </c:val>
          <c:smooth val="0"/>
          <c:extLst>
            <c:ext xmlns:c16="http://schemas.microsoft.com/office/drawing/2014/chart" uri="{C3380CC4-5D6E-409C-BE32-E72D297353CC}">
              <c16:uniqueId val="{00000001-BC4B-440C-BA2A-B559E58D1C61}"/>
            </c:ext>
          </c:extLst>
        </c:ser>
        <c:dLbls>
          <c:showLegendKey val="0"/>
          <c:showVal val="0"/>
          <c:showCatName val="0"/>
          <c:showSerName val="0"/>
          <c:showPercent val="0"/>
          <c:showBubbleSize val="0"/>
        </c:dLbls>
        <c:marker val="1"/>
        <c:smooth val="0"/>
        <c:axId val="3"/>
        <c:axId val="4"/>
      </c:lineChart>
      <c:catAx>
        <c:axId val="7421651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crossAx val="1"/>
        <c:crosses val="autoZero"/>
        <c:auto val="0"/>
        <c:lblAlgn val="ctr"/>
        <c:lblOffset val="100"/>
        <c:tickLblSkip val="1"/>
        <c:tickMarkSkip val="1"/>
        <c:noMultiLvlLbl val="0"/>
      </c:catAx>
      <c:valAx>
        <c:axId val="1"/>
        <c:scaling>
          <c:orientation val="minMax"/>
          <c:min val="21500"/>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crossAx val="7421651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in val="250"/>
        </c:scaling>
        <c:delete val="0"/>
        <c:axPos val="r"/>
        <c:numFmt formatCode="0_ "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crossAx val="3"/>
        <c:crosses val="max"/>
        <c:crossBetween val="between"/>
        <c:majorUnit val="10"/>
        <c:minorUnit val="8"/>
      </c:valAx>
      <c:spPr>
        <a:solidFill>
          <a:srgbClr val="FFFFFF"/>
        </a:solidFill>
        <a:ln w="12700">
          <a:solidFill>
            <a:srgbClr val="808080"/>
          </a:solidFill>
          <a:prstDash val="solid"/>
        </a:ln>
      </c:spPr>
    </c:plotArea>
    <c:legend>
      <c:legendPos val="r"/>
      <c:layout>
        <c:manualLayout>
          <c:xMode val="edge"/>
          <c:yMode val="edge"/>
          <c:x val="0.18947379150421731"/>
          <c:y val="0.16612970864675433"/>
          <c:w val="0.22500025482251615"/>
          <c:h val="0.11560716921557992"/>
        </c:manualLayout>
      </c:layout>
      <c:overlay val="0"/>
      <c:spPr>
        <a:solidFill>
          <a:srgbClr val="FFFFFF"/>
        </a:solidFill>
        <a:ln w="3175">
          <a:solidFill>
            <a:srgbClr val="000000"/>
          </a:solidFill>
          <a:prstDash val="solid"/>
        </a:ln>
      </c:spPr>
      <c:txPr>
        <a:bodyPr/>
        <a:lstStyle/>
        <a:p>
          <a:pPr>
            <a:defRPr sz="925" b="0"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legend>
    <c:plotVisOnly val="0"/>
    <c:dispBlanksAs val="gap"/>
    <c:showDLblsOverMax val="0"/>
  </c:chart>
  <c:spPr>
    <a:solidFill>
      <a:srgbClr val="FFFFFF"/>
    </a:solidFill>
    <a:ln w="635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&amp;C&amp;A</c:oddHeader>
      <c:oddFooter>&amp;CPage &amp;P</c:oddFooter>
    </c:headerFooter>
    <c:pageMargins b="0.98399999999999999" l="0.78700000000000003" r="0.78700000000000003" t="0.98399999999999999" header="0.5" footer="0.5"/>
    <c:pageSetup paperSize="9" firstPageNumber="0"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solidFill>
                <a:latin typeface="ＭＳ ゴシック" panose="020B0609070205080204" pitchFamily="49" charset="-128"/>
                <a:ea typeface="ＭＳ ゴシック" panose="020B0609070205080204" pitchFamily="49" charset="-128"/>
                <a:cs typeface="+mn-cs"/>
              </a:defRPr>
            </a:pPr>
            <a:r>
              <a:rPr lang="ja-JP" altLang="en-US" sz="1800" i="1">
                <a:solidFill>
                  <a:schemeClr val="tx1"/>
                </a:solidFill>
                <a:latin typeface="ＭＳ ゴシック" panose="020B0609070205080204" pitchFamily="49" charset="-128"/>
                <a:ea typeface="ＭＳ ゴシック" panose="020B0609070205080204" pitchFamily="49" charset="-128"/>
              </a:rPr>
              <a:t>原因別死亡者割合</a:t>
            </a:r>
          </a:p>
        </c:rich>
      </c:tx>
      <c:layout>
        <c:manualLayout>
          <c:xMode val="edge"/>
          <c:yMode val="edge"/>
          <c:x val="0.37242523516677201"/>
          <c:y val="1.9447331423608612E-2"/>
        </c:manualLayout>
      </c:layout>
      <c:overlay val="0"/>
      <c:spPr>
        <a:solidFill>
          <a:schemeClr val="bg1"/>
        </a:solidFill>
        <a:ln>
          <a:solidFill>
            <a:srgbClr val="000000"/>
          </a:solidFill>
        </a:ln>
        <a:effectLst>
          <a:outerShdw dist="38100" dir="2700000" algn="tl" rotWithShape="0">
            <a:schemeClr val="tx1"/>
          </a:outerShdw>
        </a:effectLst>
      </c:spPr>
    </c:title>
    <c:autoTitleDeleted val="0"/>
    <c:plotArea>
      <c:layout>
        <c:manualLayout>
          <c:layoutTarget val="inner"/>
          <c:xMode val="edge"/>
          <c:yMode val="edge"/>
          <c:x val="0.23476923298149541"/>
          <c:y val="0.19224790671300726"/>
          <c:w val="0.54657513833784255"/>
          <c:h val="0.77056135608069343"/>
        </c:manualLayout>
      </c:layout>
      <c:pieChart>
        <c:varyColors val="1"/>
        <c:ser>
          <c:idx val="0"/>
          <c:order val="0"/>
          <c:spPr>
            <a:noFill/>
            <a:ln w="9525">
              <a:solidFill>
                <a:schemeClr val="tx1"/>
              </a:solidFill>
            </a:ln>
          </c:spPr>
          <c:dPt>
            <c:idx val="0"/>
            <c:bubble3D val="0"/>
            <c:spPr>
              <a:pattFill prst="pct5">
                <a:fgClr>
                  <a:schemeClr val="tx1">
                    <a:lumMod val="75000"/>
                    <a:lumOff val="25000"/>
                  </a:schemeClr>
                </a:fgClr>
                <a:bgClr>
                  <a:schemeClr val="bg1"/>
                </a:bgClr>
              </a:pattFill>
              <a:ln w="9525">
                <a:solidFill>
                  <a:schemeClr val="tx1"/>
                </a:solidFill>
              </a:ln>
              <a:effectLst/>
            </c:spPr>
            <c:extLst>
              <c:ext xmlns:c16="http://schemas.microsoft.com/office/drawing/2014/chart" uri="{C3380CC4-5D6E-409C-BE32-E72D297353CC}">
                <c16:uniqueId val="{00000001-3F7E-4032-8FA4-6BE2061D418D}"/>
              </c:ext>
            </c:extLst>
          </c:dPt>
          <c:dPt>
            <c:idx val="1"/>
            <c:bubble3D val="0"/>
            <c:spPr>
              <a:pattFill prst="pct20">
                <a:fgClr>
                  <a:schemeClr val="tx1">
                    <a:lumMod val="75000"/>
                    <a:lumOff val="25000"/>
                  </a:schemeClr>
                </a:fgClr>
                <a:bgClr>
                  <a:schemeClr val="bg1"/>
                </a:bgClr>
              </a:pattFill>
              <a:ln w="9525">
                <a:solidFill>
                  <a:schemeClr val="tx1"/>
                </a:solidFill>
              </a:ln>
              <a:effectLst/>
            </c:spPr>
            <c:extLst>
              <c:ext xmlns:c16="http://schemas.microsoft.com/office/drawing/2014/chart" uri="{C3380CC4-5D6E-409C-BE32-E72D297353CC}">
                <c16:uniqueId val="{00000003-3F7E-4032-8FA4-6BE2061D418D}"/>
              </c:ext>
            </c:extLst>
          </c:dPt>
          <c:dPt>
            <c:idx val="2"/>
            <c:bubble3D val="0"/>
            <c:spPr>
              <a:pattFill prst="pct30">
                <a:fgClr>
                  <a:schemeClr val="tx1">
                    <a:lumMod val="75000"/>
                    <a:lumOff val="25000"/>
                  </a:schemeClr>
                </a:fgClr>
                <a:bgClr>
                  <a:schemeClr val="bg1"/>
                </a:bgClr>
              </a:pattFill>
              <a:ln w="9525">
                <a:solidFill>
                  <a:schemeClr val="tx1"/>
                </a:solidFill>
              </a:ln>
              <a:effectLst/>
            </c:spPr>
            <c:extLst>
              <c:ext xmlns:c16="http://schemas.microsoft.com/office/drawing/2014/chart" uri="{C3380CC4-5D6E-409C-BE32-E72D297353CC}">
                <c16:uniqueId val="{00000005-3F7E-4032-8FA4-6BE2061D418D}"/>
              </c:ext>
            </c:extLst>
          </c:dPt>
          <c:dPt>
            <c:idx val="3"/>
            <c:bubble3D val="0"/>
            <c:spPr>
              <a:pattFill prst="dkUpDiag">
                <a:fgClr>
                  <a:schemeClr val="tx1">
                    <a:lumMod val="75000"/>
                    <a:lumOff val="25000"/>
                  </a:schemeClr>
                </a:fgClr>
                <a:bgClr>
                  <a:schemeClr val="bg1"/>
                </a:bgClr>
              </a:pattFill>
              <a:ln w="9525">
                <a:solidFill>
                  <a:schemeClr val="tx1"/>
                </a:solidFill>
              </a:ln>
              <a:effectLst/>
            </c:spPr>
            <c:extLst>
              <c:ext xmlns:c16="http://schemas.microsoft.com/office/drawing/2014/chart" uri="{C3380CC4-5D6E-409C-BE32-E72D297353CC}">
                <c16:uniqueId val="{00000007-3F7E-4032-8FA4-6BE2061D418D}"/>
              </c:ext>
            </c:extLst>
          </c:dPt>
          <c:dPt>
            <c:idx val="4"/>
            <c:bubble3D val="0"/>
            <c:spPr>
              <a:pattFill prst="wdDnDiag">
                <a:fgClr>
                  <a:schemeClr val="tx1">
                    <a:lumMod val="75000"/>
                    <a:lumOff val="25000"/>
                  </a:schemeClr>
                </a:fgClr>
                <a:bgClr>
                  <a:schemeClr val="bg1"/>
                </a:bgClr>
              </a:pattFill>
              <a:ln w="9525">
                <a:solidFill>
                  <a:schemeClr val="tx1"/>
                </a:solidFill>
              </a:ln>
              <a:effectLst/>
            </c:spPr>
            <c:extLst>
              <c:ext xmlns:c16="http://schemas.microsoft.com/office/drawing/2014/chart" uri="{C3380CC4-5D6E-409C-BE32-E72D297353CC}">
                <c16:uniqueId val="{00000009-3F7E-4032-8FA4-6BE2061D418D}"/>
              </c:ext>
            </c:extLst>
          </c:dPt>
          <c:dPt>
            <c:idx val="5"/>
            <c:bubble3D val="0"/>
            <c:spPr>
              <a:pattFill prst="dkHorz">
                <a:fgClr>
                  <a:schemeClr val="tx1">
                    <a:lumMod val="75000"/>
                    <a:lumOff val="25000"/>
                  </a:schemeClr>
                </a:fgClr>
                <a:bgClr>
                  <a:schemeClr val="bg1"/>
                </a:bgClr>
              </a:pattFill>
              <a:ln w="9525">
                <a:solidFill>
                  <a:schemeClr val="tx1"/>
                </a:solidFill>
              </a:ln>
              <a:effectLst/>
            </c:spPr>
            <c:extLst>
              <c:ext xmlns:c16="http://schemas.microsoft.com/office/drawing/2014/chart" uri="{C3380CC4-5D6E-409C-BE32-E72D297353CC}">
                <c16:uniqueId val="{0000000B-3F7E-4032-8FA4-6BE2061D418D}"/>
              </c:ext>
            </c:extLst>
          </c:dPt>
          <c:dPt>
            <c:idx val="6"/>
            <c:bubble3D val="0"/>
            <c:spPr>
              <a:pattFill prst="lgConfetti">
                <a:fgClr>
                  <a:schemeClr val="bg2">
                    <a:lumMod val="50000"/>
                  </a:schemeClr>
                </a:fgClr>
                <a:bgClr>
                  <a:schemeClr val="bg1"/>
                </a:bgClr>
              </a:pattFill>
              <a:ln w="9525">
                <a:solidFill>
                  <a:schemeClr val="tx1"/>
                </a:solidFill>
              </a:ln>
              <a:effectLst/>
            </c:spPr>
            <c:extLst>
              <c:ext xmlns:c16="http://schemas.microsoft.com/office/drawing/2014/chart" uri="{C3380CC4-5D6E-409C-BE32-E72D297353CC}">
                <c16:uniqueId val="{0000000D-3F7E-4032-8FA4-6BE2061D418D}"/>
              </c:ext>
            </c:extLst>
          </c:dPt>
          <c:dLbls>
            <c:dLbl>
              <c:idx val="0"/>
              <c:layout>
                <c:manualLayout>
                  <c:x val="2.8819025359056394E-2"/>
                  <c:y val="-6.96707884092185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F7E-4032-8FA4-6BE2061D418D}"/>
                </c:ext>
              </c:extLst>
            </c:dLbl>
            <c:dLbl>
              <c:idx val="1"/>
              <c:layout>
                <c:manualLayout>
                  <c:x val="0.15215497697824268"/>
                  <c:y val="-9.082996252525107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F7E-4032-8FA4-6BE2061D418D}"/>
                </c:ext>
              </c:extLst>
            </c:dLbl>
            <c:dLbl>
              <c:idx val="2"/>
              <c:layout>
                <c:manualLayout>
                  <c:x val="1.4108620177031272E-2"/>
                  <c:y val="4.18349335707206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F7E-4032-8FA4-6BE2061D418D}"/>
                </c:ext>
              </c:extLst>
            </c:dLbl>
            <c:dLbl>
              <c:idx val="3"/>
              <c:layout>
                <c:manualLayout>
                  <c:x val="-3.4832052621881168E-3"/>
                  <c:y val="3.67383817081428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F7E-4032-8FA4-6BE2061D418D}"/>
                </c:ext>
              </c:extLst>
            </c:dLbl>
            <c:dLbl>
              <c:idx val="4"/>
              <c:layout>
                <c:manualLayout>
                  <c:x val="-1.8618474577470304E-2"/>
                  <c:y val="-1.17126342813705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F7E-4032-8FA4-6BE2061D418D}"/>
                </c:ext>
              </c:extLst>
            </c:dLbl>
            <c:dLbl>
              <c:idx val="5"/>
              <c:layout>
                <c:manualLayout>
                  <c:x val="1.435561430733567E-2"/>
                  <c:y val="-7.87129031174576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F7E-4032-8FA4-6BE2061D418D}"/>
                </c:ext>
              </c:extLst>
            </c:dLbl>
            <c:dLbl>
              <c:idx val="6"/>
              <c:layout>
                <c:manualLayout>
                  <c:x val="6.4954887857214386E-2"/>
                  <c:y val="-2.9156657108767486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F7E-4032-8FA4-6BE2061D418D}"/>
                </c:ext>
              </c:extLst>
            </c:dLbl>
            <c:numFmt formatCode="0.0%" sourceLinked="0"/>
            <c:spPr>
              <a:noFill/>
              <a:ln w="25400">
                <a:noFill/>
              </a:ln>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ＭＳ ゴシック" panose="020B0609070205080204" pitchFamily="49" charset="-128"/>
                    <a:ea typeface="ＭＳ ゴシック" panose="020B0609070205080204" pitchFamily="49" charset="-128"/>
                    <a:cs typeface="+mn-cs"/>
                  </a:defRPr>
                </a:pPr>
                <a:endParaRPr lang="ja-JP"/>
              </a:p>
            </c:txPr>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extLst>
          </c:dLbls>
          <c:cat>
            <c:strRef>
              <c:f>P101グラフ!$Q$5:$Q$11</c:f>
              <c:strCache>
                <c:ptCount val="7"/>
                <c:pt idx="0">
                  <c:v>悪性新生物</c:v>
                </c:pt>
                <c:pt idx="1">
                  <c:v>心疾患</c:v>
                </c:pt>
                <c:pt idx="2">
                  <c:v>老衰</c:v>
                </c:pt>
                <c:pt idx="3">
                  <c:v>脳血管疾患</c:v>
                </c:pt>
                <c:pt idx="4">
                  <c:v>事故</c:v>
                </c:pt>
                <c:pt idx="5">
                  <c:v>結核</c:v>
                </c:pt>
                <c:pt idx="6">
                  <c:v>その他</c:v>
                </c:pt>
              </c:strCache>
            </c:strRef>
          </c:cat>
          <c:val>
            <c:numRef>
              <c:f>P101グラフ!$R$5:$R$11</c:f>
              <c:numCache>
                <c:formatCode>#,##0_);[Red]\(#,##0\)</c:formatCode>
                <c:ptCount val="7"/>
                <c:pt idx="0">
                  <c:v>232</c:v>
                </c:pt>
                <c:pt idx="1">
                  <c:v>151</c:v>
                </c:pt>
                <c:pt idx="2">
                  <c:v>87</c:v>
                </c:pt>
                <c:pt idx="3">
                  <c:v>41</c:v>
                </c:pt>
                <c:pt idx="4">
                  <c:v>21</c:v>
                </c:pt>
                <c:pt idx="5">
                  <c:v>1</c:v>
                </c:pt>
                <c:pt idx="6">
                  <c:v>105</c:v>
                </c:pt>
              </c:numCache>
            </c:numRef>
          </c:val>
          <c:extLst>
            <c:ext xmlns:c16="http://schemas.microsoft.com/office/drawing/2014/chart" uri="{C3380CC4-5D6E-409C-BE32-E72D297353CC}">
              <c16:uniqueId val="{0000000E-3F7E-4032-8FA4-6BE2061D418D}"/>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solidFill>
                <a:latin typeface="ＭＳ ゴシック" panose="020B0609070205080204" pitchFamily="49" charset="-128"/>
                <a:ea typeface="ＭＳ ゴシック" panose="020B0609070205080204" pitchFamily="49" charset="-128"/>
                <a:cs typeface="+mn-cs"/>
              </a:defRPr>
            </a:pPr>
            <a:r>
              <a:rPr lang="ja-JP" altLang="en-US" sz="1400" b="0" i="1">
                <a:solidFill>
                  <a:schemeClr val="tx1"/>
                </a:solidFill>
                <a:latin typeface="ＭＳ ゴシック" panose="020B0609070205080204" pitchFamily="49" charset="-128"/>
                <a:ea typeface="ＭＳ ゴシック" panose="020B0609070205080204" pitchFamily="49" charset="-128"/>
              </a:rPr>
              <a:t>土地の標準価格</a:t>
            </a:r>
          </a:p>
        </c:rich>
      </c:tx>
      <c:layout>
        <c:manualLayout>
          <c:xMode val="edge"/>
          <c:yMode val="edge"/>
          <c:x val="0.40346900076404474"/>
          <c:y val="1.6359918200408999E-2"/>
        </c:manualLayout>
      </c:layout>
      <c:overlay val="0"/>
      <c:spPr>
        <a:noFill/>
        <a:ln>
          <a:solidFill>
            <a:schemeClr val="tx1"/>
          </a:solidFill>
        </a:ln>
        <a:effectLst>
          <a:outerShdw dist="38100" dir="2700000" algn="tl" rotWithShape="0">
            <a:prstClr val="black"/>
          </a:outerShdw>
        </a:effectLst>
      </c:spPr>
    </c:title>
    <c:autoTitleDeleted val="0"/>
    <c:plotArea>
      <c:layout/>
      <c:lineChart>
        <c:grouping val="standard"/>
        <c:varyColors val="0"/>
        <c:ser>
          <c:idx val="0"/>
          <c:order val="0"/>
          <c:tx>
            <c:strRef>
              <c:f>P108グラフ!$O$4</c:f>
              <c:strCache>
                <c:ptCount val="1"/>
                <c:pt idx="0">
                  <c:v>住宅地</c:v>
                </c:pt>
              </c:strCache>
            </c:strRef>
          </c:tx>
          <c:spPr>
            <a:ln w="28575" cap="rnd">
              <a:solidFill>
                <a:schemeClr val="tx1"/>
              </a:solidFill>
              <a:round/>
            </a:ln>
            <a:effectLst/>
          </c:spPr>
          <c:marker>
            <c:symbol val="diamond"/>
            <c:size val="10"/>
            <c:spPr>
              <a:solidFill>
                <a:schemeClr val="tx1"/>
              </a:solidFill>
              <a:ln w="9525">
                <a:solidFill>
                  <a:schemeClr val="tx1"/>
                </a:solidFill>
              </a:ln>
              <a:effectLst/>
            </c:spPr>
          </c:marker>
          <c:cat>
            <c:strRef>
              <c:f>P108グラフ!$N$5:$N$21</c:f>
              <c:strCache>
                <c:ptCount val="17"/>
                <c:pt idx="0">
                  <c:v>平成17年</c:v>
                </c:pt>
                <c:pt idx="1">
                  <c:v>18年</c:v>
                </c:pt>
                <c:pt idx="2">
                  <c:v>19年</c:v>
                </c:pt>
                <c:pt idx="3">
                  <c:v>20年</c:v>
                </c:pt>
                <c:pt idx="4">
                  <c:v>21年</c:v>
                </c:pt>
                <c:pt idx="5">
                  <c:v>22年</c:v>
                </c:pt>
                <c:pt idx="6">
                  <c:v>23年</c:v>
                </c:pt>
                <c:pt idx="7">
                  <c:v>24年</c:v>
                </c:pt>
                <c:pt idx="8">
                  <c:v>25年</c:v>
                </c:pt>
                <c:pt idx="9">
                  <c:v>26年</c:v>
                </c:pt>
                <c:pt idx="10">
                  <c:v>27年</c:v>
                </c:pt>
                <c:pt idx="11">
                  <c:v>28年</c:v>
                </c:pt>
                <c:pt idx="12">
                  <c:v>29年</c:v>
                </c:pt>
                <c:pt idx="13">
                  <c:v>30年</c:v>
                </c:pt>
                <c:pt idx="14">
                  <c:v>令和元年</c:v>
                </c:pt>
                <c:pt idx="15">
                  <c:v>2年</c:v>
                </c:pt>
                <c:pt idx="16">
                  <c:v>3年</c:v>
                </c:pt>
              </c:strCache>
            </c:strRef>
          </c:cat>
          <c:val>
            <c:numRef>
              <c:f>P108グラフ!$O$5:$O$21</c:f>
              <c:numCache>
                <c:formatCode>#,##0_);[Red]\(#,##0\)</c:formatCode>
                <c:ptCount val="17"/>
                <c:pt idx="0">
                  <c:v>67100</c:v>
                </c:pt>
                <c:pt idx="1">
                  <c:v>65800</c:v>
                </c:pt>
                <c:pt idx="2">
                  <c:v>65300</c:v>
                </c:pt>
                <c:pt idx="3">
                  <c:v>65100</c:v>
                </c:pt>
                <c:pt idx="4">
                  <c:v>62000</c:v>
                </c:pt>
                <c:pt idx="5">
                  <c:v>62100</c:v>
                </c:pt>
                <c:pt idx="6">
                  <c:v>57300</c:v>
                </c:pt>
                <c:pt idx="7">
                  <c:v>54400</c:v>
                </c:pt>
                <c:pt idx="8">
                  <c:v>52700</c:v>
                </c:pt>
                <c:pt idx="9">
                  <c:v>52300</c:v>
                </c:pt>
                <c:pt idx="10">
                  <c:v>55100</c:v>
                </c:pt>
                <c:pt idx="11">
                  <c:v>54900</c:v>
                </c:pt>
                <c:pt idx="12">
                  <c:v>54800</c:v>
                </c:pt>
                <c:pt idx="13">
                  <c:v>54600</c:v>
                </c:pt>
                <c:pt idx="14">
                  <c:v>54300</c:v>
                </c:pt>
                <c:pt idx="15">
                  <c:v>53800</c:v>
                </c:pt>
                <c:pt idx="16">
                  <c:v>53900</c:v>
                </c:pt>
              </c:numCache>
            </c:numRef>
          </c:val>
          <c:smooth val="0"/>
          <c:extLst>
            <c:ext xmlns:c16="http://schemas.microsoft.com/office/drawing/2014/chart" uri="{C3380CC4-5D6E-409C-BE32-E72D297353CC}">
              <c16:uniqueId val="{00000000-0C38-43F2-BA9B-5B98B1D25598}"/>
            </c:ext>
          </c:extLst>
        </c:ser>
        <c:ser>
          <c:idx val="1"/>
          <c:order val="1"/>
          <c:tx>
            <c:strRef>
              <c:f>P108グラフ!$P$4</c:f>
              <c:strCache>
                <c:ptCount val="1"/>
                <c:pt idx="0">
                  <c:v>商業地</c:v>
                </c:pt>
              </c:strCache>
            </c:strRef>
          </c:tx>
          <c:spPr>
            <a:ln w="28575" cap="rnd">
              <a:solidFill>
                <a:schemeClr val="tx1"/>
              </a:solidFill>
              <a:round/>
            </a:ln>
            <a:effectLst/>
          </c:spPr>
          <c:marker>
            <c:symbol val="x"/>
            <c:size val="10"/>
            <c:spPr>
              <a:noFill/>
              <a:ln w="9525">
                <a:solidFill>
                  <a:schemeClr val="tx1"/>
                </a:solidFill>
              </a:ln>
              <a:effectLst/>
            </c:spPr>
          </c:marker>
          <c:cat>
            <c:strRef>
              <c:f>P108グラフ!$N$5:$N$21</c:f>
              <c:strCache>
                <c:ptCount val="17"/>
                <c:pt idx="0">
                  <c:v>平成17年</c:v>
                </c:pt>
                <c:pt idx="1">
                  <c:v>18年</c:v>
                </c:pt>
                <c:pt idx="2">
                  <c:v>19年</c:v>
                </c:pt>
                <c:pt idx="3">
                  <c:v>20年</c:v>
                </c:pt>
                <c:pt idx="4">
                  <c:v>21年</c:v>
                </c:pt>
                <c:pt idx="5">
                  <c:v>22年</c:v>
                </c:pt>
                <c:pt idx="6">
                  <c:v>23年</c:v>
                </c:pt>
                <c:pt idx="7">
                  <c:v>24年</c:v>
                </c:pt>
                <c:pt idx="8">
                  <c:v>25年</c:v>
                </c:pt>
                <c:pt idx="9">
                  <c:v>26年</c:v>
                </c:pt>
                <c:pt idx="10">
                  <c:v>27年</c:v>
                </c:pt>
                <c:pt idx="11">
                  <c:v>28年</c:v>
                </c:pt>
                <c:pt idx="12">
                  <c:v>29年</c:v>
                </c:pt>
                <c:pt idx="13">
                  <c:v>30年</c:v>
                </c:pt>
                <c:pt idx="14">
                  <c:v>令和元年</c:v>
                </c:pt>
                <c:pt idx="15">
                  <c:v>2年</c:v>
                </c:pt>
                <c:pt idx="16">
                  <c:v>3年</c:v>
                </c:pt>
              </c:strCache>
            </c:strRef>
          </c:cat>
          <c:val>
            <c:numRef>
              <c:f>P108グラフ!$P$5:$P$21</c:f>
              <c:numCache>
                <c:formatCode>#,##0_);[Red]\(#,##0\)</c:formatCode>
                <c:ptCount val="17"/>
                <c:pt idx="0">
                  <c:v>263000</c:v>
                </c:pt>
                <c:pt idx="1">
                  <c:v>259500</c:v>
                </c:pt>
                <c:pt idx="2">
                  <c:v>260500</c:v>
                </c:pt>
                <c:pt idx="3">
                  <c:v>261500</c:v>
                </c:pt>
                <c:pt idx="4">
                  <c:v>246500</c:v>
                </c:pt>
                <c:pt idx="5">
                  <c:v>232000</c:v>
                </c:pt>
                <c:pt idx="6">
                  <c:v>219000</c:v>
                </c:pt>
                <c:pt idx="7">
                  <c:v>211500</c:v>
                </c:pt>
                <c:pt idx="8">
                  <c:v>208000</c:v>
                </c:pt>
                <c:pt idx="9">
                  <c:v>205500</c:v>
                </c:pt>
                <c:pt idx="10">
                  <c:v>202000</c:v>
                </c:pt>
                <c:pt idx="11">
                  <c:v>199000</c:v>
                </c:pt>
                <c:pt idx="12">
                  <c:v>196000</c:v>
                </c:pt>
                <c:pt idx="13">
                  <c:v>193000</c:v>
                </c:pt>
                <c:pt idx="14">
                  <c:v>190500</c:v>
                </c:pt>
                <c:pt idx="15">
                  <c:v>187000</c:v>
                </c:pt>
                <c:pt idx="16">
                  <c:v>185000</c:v>
                </c:pt>
              </c:numCache>
            </c:numRef>
          </c:val>
          <c:smooth val="0"/>
          <c:extLst>
            <c:ext xmlns:c16="http://schemas.microsoft.com/office/drawing/2014/chart" uri="{C3380CC4-5D6E-409C-BE32-E72D297353CC}">
              <c16:uniqueId val="{00000001-0C38-43F2-BA9B-5B98B1D25598}"/>
            </c:ext>
          </c:extLst>
        </c:ser>
        <c:dLbls>
          <c:showLegendKey val="0"/>
          <c:showVal val="0"/>
          <c:showCatName val="0"/>
          <c:showSerName val="0"/>
          <c:showPercent val="0"/>
          <c:showBubbleSize val="0"/>
        </c:dLbls>
        <c:marker val="1"/>
        <c:smooth val="0"/>
        <c:axId val="380199568"/>
        <c:axId val="1"/>
      </c:lineChart>
      <c:catAx>
        <c:axId val="380199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380199568"/>
        <c:crosses val="autoZero"/>
        <c:crossBetween val="between"/>
        <c:majorUnit val="25000"/>
      </c:valAx>
      <c:spPr>
        <a:noFill/>
        <a:ln w="25400">
          <a:noFill/>
        </a:ln>
      </c:spPr>
    </c:plotArea>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a:latin typeface="ＭＳ Ｐゴシック" panose="020B0600070205080204" pitchFamily="50" charset="-128"/>
                <a:ea typeface="ＭＳ Ｐゴシック" panose="020B0600070205080204" pitchFamily="50" charset="-128"/>
              </a:rPr>
              <a:t>土地面積割合</a:t>
            </a:r>
          </a:p>
        </c:rich>
      </c:tx>
      <c:layout>
        <c:manualLayout>
          <c:xMode val="edge"/>
          <c:yMode val="edge"/>
          <c:x val="0.4330361778323264"/>
          <c:y val="7.0895659781657724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363212410948633"/>
          <c:y val="0.26139626352015732"/>
          <c:w val="0.67372974285198095"/>
          <c:h val="0.70522516547845271"/>
        </c:manualLayout>
      </c:layout>
      <c:pie3DChart>
        <c:varyColors val="1"/>
        <c:ser>
          <c:idx val="0"/>
          <c:order val="0"/>
          <c:spPr>
            <a:pattFill prst="pct25">
              <a:fgClr>
                <a:schemeClr val="bg2">
                  <a:lumMod val="75000"/>
                </a:schemeClr>
              </a:fgClr>
              <a:bgClr>
                <a:schemeClr val="bg1"/>
              </a:bgClr>
            </a:pattFill>
          </c:spPr>
          <c:dPt>
            <c:idx val="0"/>
            <c:bubble3D val="0"/>
            <c:spPr>
              <a:pattFill prst="pct5">
                <a:fgClr>
                  <a:schemeClr val="bg2">
                    <a:lumMod val="75000"/>
                  </a:schemeClr>
                </a:fgClr>
                <a:bgClr>
                  <a:schemeClr val="bg1"/>
                </a:bgClr>
              </a:pattFill>
            </c:spPr>
            <c:extLst>
              <c:ext xmlns:c16="http://schemas.microsoft.com/office/drawing/2014/chart" uri="{C3380CC4-5D6E-409C-BE32-E72D297353CC}">
                <c16:uniqueId val="{00000001-AE93-4ACD-963B-C1A3BFFF769A}"/>
              </c:ext>
            </c:extLst>
          </c:dPt>
          <c:dPt>
            <c:idx val="1"/>
            <c:bubble3D val="0"/>
            <c:spPr>
              <a:pattFill prst="pct60">
                <a:fgClr>
                  <a:schemeClr val="bg2">
                    <a:lumMod val="75000"/>
                  </a:schemeClr>
                </a:fgClr>
                <a:bgClr>
                  <a:schemeClr val="bg1"/>
                </a:bgClr>
              </a:pattFill>
            </c:spPr>
            <c:extLst>
              <c:ext xmlns:c16="http://schemas.microsoft.com/office/drawing/2014/chart" uri="{C3380CC4-5D6E-409C-BE32-E72D297353CC}">
                <c16:uniqueId val="{00000003-AE93-4ACD-963B-C1A3BFFF769A}"/>
              </c:ext>
            </c:extLst>
          </c:dPt>
          <c:dPt>
            <c:idx val="2"/>
            <c:bubble3D val="0"/>
            <c:spPr>
              <a:pattFill prst="wdDnDiag">
                <a:fgClr>
                  <a:schemeClr val="bg2">
                    <a:lumMod val="75000"/>
                  </a:schemeClr>
                </a:fgClr>
                <a:bgClr>
                  <a:schemeClr val="bg1"/>
                </a:bgClr>
              </a:pattFill>
            </c:spPr>
            <c:extLst>
              <c:ext xmlns:c16="http://schemas.microsoft.com/office/drawing/2014/chart" uri="{C3380CC4-5D6E-409C-BE32-E72D297353CC}">
                <c16:uniqueId val="{00000005-AE93-4ACD-963B-C1A3BFFF769A}"/>
              </c:ext>
            </c:extLst>
          </c:dPt>
          <c:dLbls>
            <c:dLbl>
              <c:idx val="0"/>
              <c:layout>
                <c:manualLayout>
                  <c:x val="-3.4882827146606676E-2"/>
                  <c:y val="1.5012813663778718E-2"/>
                </c:manualLayout>
              </c:layout>
              <c:tx>
                <c:rich>
                  <a:bodyPr/>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100" baseline="0"/>
                      <a:t>市街化調整区域</a:t>
                    </a:r>
                  </a:p>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en-US" altLang="ja-JP" sz="1100" baseline="0"/>
                      <a:t>5.9%</a:t>
                    </a:r>
                  </a:p>
                </c:rich>
              </c:tx>
              <c:numFmt formatCode="0.0%" sourceLinked="0"/>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E93-4ACD-963B-C1A3BFFF769A}"/>
                </c:ext>
              </c:extLst>
            </c:dLbl>
            <c:dLbl>
              <c:idx val="1"/>
              <c:layout>
                <c:manualLayout>
                  <c:x val="-6.9617079115110612E-3"/>
                  <c:y val="-7.4108347076084546E-2"/>
                </c:manualLayout>
              </c:layout>
              <c:tx>
                <c:rich>
                  <a:bodyPr/>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市街化調整区域</a:t>
                    </a:r>
                  </a:p>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rPr>
                      <a:t>20.0%</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E93-4ACD-963B-C1A3BFFF769A}"/>
                </c:ext>
              </c:extLst>
            </c:dLbl>
            <c:dLbl>
              <c:idx val="2"/>
              <c:layout>
                <c:manualLayout>
                  <c:x val="-9.7079700974878141E-2"/>
                  <c:y val="-0.24020780588267174"/>
                </c:manualLayout>
              </c:layout>
              <c:tx>
                <c:rich>
                  <a:bodyPr/>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無指定区域</a:t>
                    </a:r>
                  </a:p>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rPr>
                      <a:t>74.1%</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E93-4ACD-963B-C1A3BFFF769A}"/>
                </c:ext>
              </c:extLst>
            </c:dLbl>
            <c:numFmt formatCode="0.0%" sourceLinked="0"/>
            <c:spPr>
              <a:noFill/>
              <a:ln w="25400">
                <a:noFill/>
              </a:ln>
            </c:spPr>
            <c:txPr>
              <a:bodyPr wrap="square" lIns="38100" tIns="19050" rIns="38100" bIns="19050" anchor="ctr">
                <a:spAutoFit/>
              </a:bodyPr>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showLegendKey val="0"/>
            <c:showVal val="1"/>
            <c:showCatName val="1"/>
            <c:showSerName val="0"/>
            <c:showPercent val="0"/>
            <c:showBubbleSize val="0"/>
            <c:showLeaderLines val="1"/>
            <c:extLst>
              <c:ext xmlns:c15="http://schemas.microsoft.com/office/drawing/2012/chart" uri="{CE6537A1-D6FC-4f65-9D91-7224C49458BB}"/>
            </c:extLst>
          </c:dLbls>
          <c:cat>
            <c:strRef>
              <c:f>P11グラフ!$AM$9:$AM$11</c:f>
              <c:strCache>
                <c:ptCount val="3"/>
                <c:pt idx="0">
                  <c:v>市街化区域</c:v>
                </c:pt>
                <c:pt idx="1">
                  <c:v>市街化調整区域</c:v>
                </c:pt>
                <c:pt idx="2">
                  <c:v>無指定区域</c:v>
                </c:pt>
              </c:strCache>
            </c:strRef>
          </c:cat>
          <c:val>
            <c:numRef>
              <c:f>P11グラフ!$AT$9:$AT$11</c:f>
              <c:numCache>
                <c:formatCode>0.0_ </c:formatCode>
                <c:ptCount val="3"/>
                <c:pt idx="0">
                  <c:v>5.9259259259259265</c:v>
                </c:pt>
                <c:pt idx="1">
                  <c:v>20.036260036260035</c:v>
                </c:pt>
                <c:pt idx="2">
                  <c:v>74.037814037814044</c:v>
                </c:pt>
              </c:numCache>
            </c:numRef>
          </c:val>
          <c:extLst>
            <c:ext xmlns:c16="http://schemas.microsoft.com/office/drawing/2014/chart" uri="{C3380CC4-5D6E-409C-BE32-E72D297353CC}">
              <c16:uniqueId val="{00000006-AE93-4ACD-963B-C1A3BFFF769A}"/>
            </c:ext>
          </c:extLst>
        </c:ser>
        <c:ser>
          <c:idx val="1"/>
          <c:order val="1"/>
          <c:dPt>
            <c:idx val="0"/>
            <c:bubble3D val="0"/>
            <c:extLst>
              <c:ext xmlns:c16="http://schemas.microsoft.com/office/drawing/2014/chart" uri="{C3380CC4-5D6E-409C-BE32-E72D297353CC}">
                <c16:uniqueId val="{00000007-AE93-4ACD-963B-C1A3BFFF769A}"/>
              </c:ext>
            </c:extLst>
          </c:dPt>
          <c:dPt>
            <c:idx val="1"/>
            <c:bubble3D val="0"/>
            <c:extLst>
              <c:ext xmlns:c16="http://schemas.microsoft.com/office/drawing/2014/chart" uri="{C3380CC4-5D6E-409C-BE32-E72D297353CC}">
                <c16:uniqueId val="{00000008-AE93-4ACD-963B-C1A3BFFF769A}"/>
              </c:ext>
            </c:extLst>
          </c:dPt>
          <c:dPt>
            <c:idx val="2"/>
            <c:bubble3D val="0"/>
            <c:extLst>
              <c:ext xmlns:c16="http://schemas.microsoft.com/office/drawing/2014/chart" uri="{C3380CC4-5D6E-409C-BE32-E72D297353CC}">
                <c16:uniqueId val="{00000009-AE93-4ACD-963B-C1A3BFFF769A}"/>
              </c:ext>
            </c:extLst>
          </c:dPt>
          <c:cat>
            <c:strRef>
              <c:f>P11グラフ!$AM$9:$AM$11</c:f>
              <c:strCache>
                <c:ptCount val="3"/>
                <c:pt idx="0">
                  <c:v>市街化区域</c:v>
                </c:pt>
                <c:pt idx="1">
                  <c:v>市街化調整区域</c:v>
                </c:pt>
                <c:pt idx="2">
                  <c:v>無指定区域</c:v>
                </c:pt>
              </c:strCache>
            </c:strRef>
          </c:cat>
          <c:val>
            <c:numRef>
              <c:f>P11グラフ!$AR$9:$AR$11</c:f>
              <c:numCache>
                <c:formatCode>#,##0_);[Red]\(#,##0\)</c:formatCode>
                <c:ptCount val="3"/>
              </c:numCache>
            </c:numRef>
          </c:val>
          <c:extLst>
            <c:ext xmlns:c16="http://schemas.microsoft.com/office/drawing/2014/chart" uri="{C3380CC4-5D6E-409C-BE32-E72D297353CC}">
              <c16:uniqueId val="{0000000A-AE93-4ACD-963B-C1A3BFFF769A}"/>
            </c:ext>
          </c:extLst>
        </c:ser>
        <c:ser>
          <c:idx val="2"/>
          <c:order val="2"/>
          <c:dPt>
            <c:idx val="0"/>
            <c:bubble3D val="0"/>
            <c:extLst>
              <c:ext xmlns:c16="http://schemas.microsoft.com/office/drawing/2014/chart" uri="{C3380CC4-5D6E-409C-BE32-E72D297353CC}">
                <c16:uniqueId val="{0000000B-AE93-4ACD-963B-C1A3BFFF769A}"/>
              </c:ext>
            </c:extLst>
          </c:dPt>
          <c:dPt>
            <c:idx val="1"/>
            <c:bubble3D val="0"/>
            <c:extLst>
              <c:ext xmlns:c16="http://schemas.microsoft.com/office/drawing/2014/chart" uri="{C3380CC4-5D6E-409C-BE32-E72D297353CC}">
                <c16:uniqueId val="{0000000C-AE93-4ACD-963B-C1A3BFFF769A}"/>
              </c:ext>
            </c:extLst>
          </c:dPt>
          <c:dPt>
            <c:idx val="2"/>
            <c:bubble3D val="0"/>
            <c:extLst>
              <c:ext xmlns:c16="http://schemas.microsoft.com/office/drawing/2014/chart" uri="{C3380CC4-5D6E-409C-BE32-E72D297353CC}">
                <c16:uniqueId val="{0000000D-AE93-4ACD-963B-C1A3BFFF769A}"/>
              </c:ext>
            </c:extLst>
          </c:dPt>
          <c:cat>
            <c:strRef>
              <c:f>P11グラフ!$AM$9:$AM$11</c:f>
              <c:strCache>
                <c:ptCount val="3"/>
                <c:pt idx="0">
                  <c:v>市街化区域</c:v>
                </c:pt>
                <c:pt idx="1">
                  <c:v>市街化調整区域</c:v>
                </c:pt>
                <c:pt idx="2">
                  <c:v>無指定区域</c:v>
                </c:pt>
              </c:strCache>
            </c:strRef>
          </c:cat>
          <c:val>
            <c:numRef>
              <c:f>P11グラフ!$AS$9:$AS$11</c:f>
              <c:numCache>
                <c:formatCode>#,##0_);[Red]\(#,##0\)</c:formatCode>
                <c:ptCount val="3"/>
              </c:numCache>
            </c:numRef>
          </c:val>
          <c:extLst>
            <c:ext xmlns:c16="http://schemas.microsoft.com/office/drawing/2014/chart" uri="{C3380CC4-5D6E-409C-BE32-E72D297353CC}">
              <c16:uniqueId val="{0000000E-AE93-4ACD-963B-C1A3BFFF769A}"/>
            </c:ext>
          </c:extLst>
        </c:ser>
        <c:dLbls>
          <c:showLegendKey val="0"/>
          <c:showVal val="0"/>
          <c:showCatName val="0"/>
          <c:showSerName val="0"/>
          <c:showPercent val="0"/>
          <c:showBubbleSize val="0"/>
          <c:showLeaderLines val="1"/>
        </c:dLbls>
      </c:pie3DChart>
      <c:spPr>
        <a:noFill/>
        <a:ln w="25400">
          <a:noFill/>
        </a:ln>
      </c:spPr>
    </c:plotArea>
    <c:plotVisOnly val="0"/>
    <c:dispBlanksAs val="zero"/>
    <c:showDLblsOverMax val="0"/>
  </c:chart>
  <c:spPr>
    <a:solidFill>
      <a:srgbClr val="FFFFFF"/>
    </a:solidFill>
    <a:ln w="9525">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b="0" i="1" u="none" strike="noStrike" baseline="0">
                <a:solidFill>
                  <a:srgbClr val="000000"/>
                </a:solidFill>
                <a:latin typeface="ＭＳ Ｐゴシック" panose="020B0600070205080204" pitchFamily="50" charset="-128"/>
                <a:ea typeface="ＭＳ Ｐゴシック" panose="020B0600070205080204" pitchFamily="50" charset="-128"/>
              </a:rPr>
              <a:t>国民健康保険被保険者数の推移と</a:t>
            </a:r>
          </a:p>
          <a:p>
            <a:pPr>
              <a:defRPr sz="14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b="0" i="1" u="none" strike="noStrike" baseline="0">
                <a:solidFill>
                  <a:srgbClr val="000000"/>
                </a:solidFill>
                <a:latin typeface="ＭＳ Ｐゴシック" panose="020B0600070205080204" pitchFamily="50" charset="-128"/>
                <a:ea typeface="ＭＳ Ｐゴシック" panose="020B0600070205080204" pitchFamily="50" charset="-128"/>
              </a:rPr>
              <a:t>1人当たり療養諸費費用額の推移</a:t>
            </a:r>
          </a:p>
        </c:rich>
      </c:tx>
      <c:layout>
        <c:manualLayout>
          <c:xMode val="edge"/>
          <c:yMode val="edge"/>
          <c:x val="0.33736331291921839"/>
          <c:y val="7.811074340345138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9.5567867036011084E-2"/>
          <c:y val="0.23096157996057171"/>
          <c:w val="0.79916897506925211"/>
          <c:h val="0.71161135447311274"/>
        </c:manualLayout>
      </c:layout>
      <c:barChart>
        <c:barDir val="col"/>
        <c:grouping val="clustered"/>
        <c:varyColors val="0"/>
        <c:ser>
          <c:idx val="1"/>
          <c:order val="0"/>
          <c:tx>
            <c:strRef>
              <c:f>P110グラフ!$L$20</c:f>
              <c:strCache>
                <c:ptCount val="1"/>
                <c:pt idx="0">
                  <c:v>被保険者数</c:v>
                </c:pt>
              </c:strCache>
            </c:strRef>
          </c:tx>
          <c:spPr>
            <a:solidFill>
              <a:schemeClr val="bg2">
                <a:lumMod val="75000"/>
              </a:schemeClr>
            </a:solidFill>
            <a:ln w="12700">
              <a:solidFill>
                <a:schemeClr val="tx1"/>
              </a:solidFill>
              <a:prstDash val="solid"/>
            </a:ln>
            <a:effectLst/>
          </c:spPr>
          <c:invertIfNegative val="0"/>
          <c:cat>
            <c:strRef>
              <c:f>P110グラフ!$K$21:$K$30</c:f>
              <c:strCache>
                <c:ptCount val="10"/>
                <c:pt idx="0">
                  <c:v>平成23年度</c:v>
                </c:pt>
                <c:pt idx="1">
                  <c:v>24年度</c:v>
                </c:pt>
                <c:pt idx="2">
                  <c:v>25年度</c:v>
                </c:pt>
                <c:pt idx="3">
                  <c:v>26年度</c:v>
                </c:pt>
                <c:pt idx="4">
                  <c:v>27年度</c:v>
                </c:pt>
                <c:pt idx="5">
                  <c:v>28年度</c:v>
                </c:pt>
                <c:pt idx="6">
                  <c:v>29年度</c:v>
                </c:pt>
                <c:pt idx="7">
                  <c:v>30年度</c:v>
                </c:pt>
                <c:pt idx="8">
                  <c:v>令和元年度</c:v>
                </c:pt>
                <c:pt idx="9">
                  <c:v>2年度</c:v>
                </c:pt>
              </c:strCache>
            </c:strRef>
          </c:cat>
          <c:val>
            <c:numRef>
              <c:f>P110グラフ!$L$21:$L$30</c:f>
              <c:numCache>
                <c:formatCode>#,##0_);[Red]\(#,##0\)</c:formatCode>
                <c:ptCount val="10"/>
                <c:pt idx="0">
                  <c:v>25036</c:v>
                </c:pt>
                <c:pt idx="1">
                  <c:v>24747</c:v>
                </c:pt>
                <c:pt idx="2">
                  <c:v>24303</c:v>
                </c:pt>
                <c:pt idx="3">
                  <c:v>23750</c:v>
                </c:pt>
                <c:pt idx="4">
                  <c:v>22796</c:v>
                </c:pt>
                <c:pt idx="5">
                  <c:v>21566</c:v>
                </c:pt>
                <c:pt idx="6">
                  <c:v>20728</c:v>
                </c:pt>
                <c:pt idx="7">
                  <c:v>19979</c:v>
                </c:pt>
                <c:pt idx="8">
                  <c:v>19436</c:v>
                </c:pt>
                <c:pt idx="9">
                  <c:v>19298</c:v>
                </c:pt>
              </c:numCache>
            </c:numRef>
          </c:val>
          <c:extLst>
            <c:ext xmlns:c16="http://schemas.microsoft.com/office/drawing/2014/chart" uri="{C3380CC4-5D6E-409C-BE32-E72D297353CC}">
              <c16:uniqueId val="{00000000-8BC9-4468-8E1F-BB731BD9285A}"/>
            </c:ext>
          </c:extLst>
        </c:ser>
        <c:dLbls>
          <c:showLegendKey val="0"/>
          <c:showVal val="0"/>
          <c:showCatName val="0"/>
          <c:showSerName val="0"/>
          <c:showPercent val="0"/>
          <c:showBubbleSize val="0"/>
        </c:dLbls>
        <c:gapWidth val="150"/>
        <c:axId val="603843456"/>
        <c:axId val="1"/>
      </c:barChart>
      <c:lineChart>
        <c:grouping val="standard"/>
        <c:varyColors val="0"/>
        <c:ser>
          <c:idx val="0"/>
          <c:order val="1"/>
          <c:tx>
            <c:strRef>
              <c:f>P110グラフ!$M$20</c:f>
              <c:strCache>
                <c:ptCount val="1"/>
                <c:pt idx="0">
                  <c:v>1人当たり療養諸費費用額</c:v>
                </c:pt>
              </c:strCache>
            </c:strRef>
          </c:tx>
          <c:spPr>
            <a:ln w="25400">
              <a:solidFill>
                <a:schemeClr val="tx1"/>
              </a:solidFill>
              <a:prstDash val="solid"/>
            </a:ln>
          </c:spPr>
          <c:marker>
            <c:symbol val="diamond"/>
            <c:size val="11"/>
            <c:spPr>
              <a:solidFill>
                <a:schemeClr val="tx1"/>
              </a:solidFill>
              <a:ln>
                <a:solidFill>
                  <a:schemeClr val="tx1"/>
                </a:solidFill>
                <a:prstDash val="solid"/>
              </a:ln>
            </c:spPr>
          </c:marker>
          <c:cat>
            <c:strRef>
              <c:f>P110グラフ!$K$22:$K$30</c:f>
              <c:strCache>
                <c:ptCount val="9"/>
                <c:pt idx="0">
                  <c:v>24年度</c:v>
                </c:pt>
                <c:pt idx="1">
                  <c:v>25年度</c:v>
                </c:pt>
                <c:pt idx="2">
                  <c:v>26年度</c:v>
                </c:pt>
                <c:pt idx="3">
                  <c:v>27年度</c:v>
                </c:pt>
                <c:pt idx="4">
                  <c:v>28年度</c:v>
                </c:pt>
                <c:pt idx="5">
                  <c:v>29年度</c:v>
                </c:pt>
                <c:pt idx="6">
                  <c:v>30年度</c:v>
                </c:pt>
                <c:pt idx="7">
                  <c:v>令和元年度</c:v>
                </c:pt>
                <c:pt idx="8">
                  <c:v>2年度</c:v>
                </c:pt>
              </c:strCache>
            </c:strRef>
          </c:cat>
          <c:val>
            <c:numRef>
              <c:f>P110グラフ!$M$21:$M$30</c:f>
              <c:numCache>
                <c:formatCode>#,##0_);[Red]\(#,##0\)</c:formatCode>
                <c:ptCount val="10"/>
                <c:pt idx="0">
                  <c:v>283575</c:v>
                </c:pt>
                <c:pt idx="1">
                  <c:v>288037</c:v>
                </c:pt>
                <c:pt idx="2">
                  <c:v>302122</c:v>
                </c:pt>
                <c:pt idx="3">
                  <c:v>313741</c:v>
                </c:pt>
                <c:pt idx="4">
                  <c:v>322580</c:v>
                </c:pt>
                <c:pt idx="5">
                  <c:v>327002</c:v>
                </c:pt>
                <c:pt idx="6">
                  <c:v>338781</c:v>
                </c:pt>
                <c:pt idx="7">
                  <c:v>347544</c:v>
                </c:pt>
                <c:pt idx="8">
                  <c:v>356110</c:v>
                </c:pt>
                <c:pt idx="9">
                  <c:v>343822</c:v>
                </c:pt>
              </c:numCache>
            </c:numRef>
          </c:val>
          <c:smooth val="0"/>
          <c:extLst>
            <c:ext xmlns:c16="http://schemas.microsoft.com/office/drawing/2014/chart" uri="{C3380CC4-5D6E-409C-BE32-E72D297353CC}">
              <c16:uniqueId val="{00000001-8BC9-4468-8E1F-BB731BD9285A}"/>
            </c:ext>
          </c:extLst>
        </c:ser>
        <c:dLbls>
          <c:showLegendKey val="0"/>
          <c:showVal val="0"/>
          <c:showCatName val="0"/>
          <c:showSerName val="0"/>
          <c:showPercent val="0"/>
          <c:showBubbleSize val="0"/>
        </c:dLbls>
        <c:marker val="1"/>
        <c:smooth val="0"/>
        <c:axId val="3"/>
        <c:axId val="4"/>
      </c:lineChart>
      <c:catAx>
        <c:axId val="6038434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At val="0"/>
        <c:auto val="0"/>
        <c:lblAlgn val="ctr"/>
        <c:lblOffset val="100"/>
        <c:tickLblSkip val="1"/>
        <c:tickMarkSkip val="1"/>
        <c:noMultiLvlLbl val="0"/>
      </c:catAx>
      <c:valAx>
        <c:axId val="1"/>
        <c:scaling>
          <c:orientation val="minMax"/>
          <c:min val="0"/>
        </c:scaling>
        <c:delete val="0"/>
        <c:axPos val="l"/>
        <c:numFmt formatCode="#,##0_);[Red]\(#,##0\)" sourceLinked="1"/>
        <c:majorTickMark val="cross"/>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603843456"/>
        <c:crosses val="autoZero"/>
        <c:crossBetween val="between"/>
        <c:majorUnit val="7000"/>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3"/>
        <c:crosses val="max"/>
        <c:crossBetween val="between"/>
        <c:majorUnit val="70000"/>
      </c:valAx>
      <c:spPr>
        <a:noFill/>
        <a:ln w="12700">
          <a:solidFill>
            <a:srgbClr val="808080"/>
          </a:solidFill>
          <a:prstDash val="solid"/>
        </a:ln>
      </c:spPr>
    </c:plotArea>
    <c:legend>
      <c:legendPos val="r"/>
      <c:layout>
        <c:manualLayout>
          <c:xMode val="edge"/>
          <c:yMode val="edge"/>
          <c:x val="0.60249308836395454"/>
          <c:y val="0.23845283832274589"/>
          <c:w val="0.27700834062408863"/>
          <c:h val="7.4906488138258065E-2"/>
        </c:manualLayout>
      </c:layout>
      <c:overlay val="0"/>
      <c:spPr>
        <a:noFill/>
        <a:ln w="3175">
          <a:solidFill>
            <a:srgbClr val="000000"/>
          </a:solidFill>
          <a:prstDash val="solid"/>
        </a:ln>
      </c:spPr>
      <c:txPr>
        <a:bodyPr/>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legend>
    <c:plotVisOnly val="0"/>
    <c:dispBlanksAs val="gap"/>
    <c:showDLblsOverMax val="0"/>
  </c:chart>
  <c:spPr>
    <a:solidFill>
      <a:srgbClr val="FFFFFF"/>
    </a:solidFill>
    <a:ln w="6350">
      <a:noFill/>
    </a:ln>
  </c:spPr>
  <c:txPr>
    <a:bodyPr/>
    <a:lstStyle/>
    <a:p>
      <a:pPr>
        <a:defRPr sz="1100" b="0" i="0" u="none" strike="noStrike" baseline="0">
          <a:solidFill>
            <a:srgbClr val="000000"/>
          </a:solidFill>
          <a:latin typeface="ＭＳ Ｐ明朝"/>
          <a:ea typeface="ＭＳ Ｐ明朝"/>
          <a:cs typeface="ＭＳ Ｐ明朝"/>
        </a:defRPr>
      </a:pPr>
      <a:endParaRPr lang="ja-JP"/>
    </a:p>
  </c:txPr>
  <c:printSettings>
    <c:headerFooter alignWithMargins="0">
      <c:oddHeader>&amp;C&amp;A</c:oddHeader>
      <c:oddFooter>&amp;CPage &amp;P</c:oddFooter>
    </c:headerFooter>
    <c:pageMargins b="0.98399999999999999" l="0.57999999999999996" r="0.46" t="0.87" header="0.5" footer="0.5"/>
    <c:pageSetup paperSize="9" firstPageNumber="0" orientation="landscape" horizontalDpi="-4"/>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当初予算額の推移</a:t>
            </a:r>
          </a:p>
        </c:rich>
      </c:tx>
      <c:layout>
        <c:manualLayout>
          <c:xMode val="edge"/>
          <c:yMode val="edge"/>
          <c:x val="0.40934145943621453"/>
          <c:y val="4.3032857407346907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8"/>
      <c:hPercent val="56"/>
      <c:rotY val="44"/>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4.1076515661320701E-2"/>
          <c:y val="0.19057377049180327"/>
          <c:w val="0.93201197603962138"/>
          <c:h val="0.74180327868852458"/>
        </c:manualLayout>
      </c:layout>
      <c:bar3DChart>
        <c:barDir val="col"/>
        <c:grouping val="clustered"/>
        <c:varyColors val="0"/>
        <c:ser>
          <c:idx val="0"/>
          <c:order val="0"/>
          <c:tx>
            <c:strRef>
              <c:f>P114グラフ!$O$4</c:f>
              <c:strCache>
                <c:ptCount val="1"/>
                <c:pt idx="0">
                  <c:v>一般会計</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cat>
            <c:strRef>
              <c:f>P114グラフ!$N$5:$N$12</c:f>
              <c:strCache>
                <c:ptCount val="8"/>
                <c:pt idx="0">
                  <c:v>平成26年度</c:v>
                </c:pt>
                <c:pt idx="1">
                  <c:v>27年度</c:v>
                </c:pt>
                <c:pt idx="2">
                  <c:v>28年度</c:v>
                </c:pt>
                <c:pt idx="3">
                  <c:v>29年度</c:v>
                </c:pt>
                <c:pt idx="4">
                  <c:v>30年度</c:v>
                </c:pt>
                <c:pt idx="5">
                  <c:v>令和元年度</c:v>
                </c:pt>
                <c:pt idx="6">
                  <c:v>2年度</c:v>
                </c:pt>
                <c:pt idx="7">
                  <c:v>3年度</c:v>
                </c:pt>
              </c:strCache>
            </c:strRef>
          </c:cat>
          <c:val>
            <c:numRef>
              <c:f>P114グラフ!$O$5:$O$12</c:f>
              <c:numCache>
                <c:formatCode>#,##0_);[Red]\(#,##0\)</c:formatCode>
                <c:ptCount val="8"/>
                <c:pt idx="0">
                  <c:v>28000000000</c:v>
                </c:pt>
                <c:pt idx="1">
                  <c:v>28500000000</c:v>
                </c:pt>
                <c:pt idx="2">
                  <c:v>30550000000</c:v>
                </c:pt>
                <c:pt idx="3">
                  <c:v>32800000000</c:v>
                </c:pt>
                <c:pt idx="4">
                  <c:v>27700000000</c:v>
                </c:pt>
                <c:pt idx="5">
                  <c:v>29050000000</c:v>
                </c:pt>
                <c:pt idx="6">
                  <c:v>29800000000</c:v>
                </c:pt>
                <c:pt idx="7">
                  <c:v>30100000000</c:v>
                </c:pt>
              </c:numCache>
            </c:numRef>
          </c:val>
          <c:extLst>
            <c:ext xmlns:c16="http://schemas.microsoft.com/office/drawing/2014/chart" uri="{C3380CC4-5D6E-409C-BE32-E72D297353CC}">
              <c16:uniqueId val="{00000000-A1AE-4897-973C-92727CFC7E9A}"/>
            </c:ext>
          </c:extLst>
        </c:ser>
        <c:ser>
          <c:idx val="1"/>
          <c:order val="1"/>
          <c:tx>
            <c:strRef>
              <c:f>P114グラフ!$P$4</c:f>
              <c:strCache>
                <c:ptCount val="1"/>
                <c:pt idx="0">
                  <c:v>特別会計</c:v>
                </c:pt>
              </c:strCache>
            </c:strRef>
          </c:tx>
          <c:spPr>
            <a:solidFill>
              <a:srgbClr val="FFFFFF"/>
            </a:solidFill>
            <a:ln w="12700">
              <a:solidFill>
                <a:srgbClr val="000000"/>
              </a:solidFill>
              <a:prstDash val="solid"/>
            </a:ln>
          </c:spPr>
          <c:invertIfNegative val="0"/>
          <c:cat>
            <c:strRef>
              <c:f>P114グラフ!$N$5:$N$12</c:f>
              <c:strCache>
                <c:ptCount val="8"/>
                <c:pt idx="0">
                  <c:v>平成26年度</c:v>
                </c:pt>
                <c:pt idx="1">
                  <c:v>27年度</c:v>
                </c:pt>
                <c:pt idx="2">
                  <c:v>28年度</c:v>
                </c:pt>
                <c:pt idx="3">
                  <c:v>29年度</c:v>
                </c:pt>
                <c:pt idx="4">
                  <c:v>30年度</c:v>
                </c:pt>
                <c:pt idx="5">
                  <c:v>令和元年度</c:v>
                </c:pt>
                <c:pt idx="6">
                  <c:v>2年度</c:v>
                </c:pt>
                <c:pt idx="7">
                  <c:v>3年度</c:v>
                </c:pt>
              </c:strCache>
            </c:strRef>
          </c:cat>
          <c:val>
            <c:numRef>
              <c:f>P114グラフ!$P$5:$P$12</c:f>
              <c:numCache>
                <c:formatCode>#,##0_);[Red]\(#,##0\)</c:formatCode>
                <c:ptCount val="8"/>
                <c:pt idx="0">
                  <c:v>22607343000</c:v>
                </c:pt>
                <c:pt idx="1">
                  <c:v>24957435000</c:v>
                </c:pt>
                <c:pt idx="2">
                  <c:v>25286969000</c:v>
                </c:pt>
                <c:pt idx="3">
                  <c:v>25349377000</c:v>
                </c:pt>
                <c:pt idx="4">
                  <c:v>22252928000</c:v>
                </c:pt>
                <c:pt idx="5">
                  <c:v>24033523000</c:v>
                </c:pt>
                <c:pt idx="6">
                  <c:v>22918619000</c:v>
                </c:pt>
                <c:pt idx="7">
                  <c:v>23269908000</c:v>
                </c:pt>
              </c:numCache>
            </c:numRef>
          </c:val>
          <c:extLst>
            <c:ext xmlns:c16="http://schemas.microsoft.com/office/drawing/2014/chart" uri="{C3380CC4-5D6E-409C-BE32-E72D297353CC}">
              <c16:uniqueId val="{00000001-A1AE-4897-973C-92727CFC7E9A}"/>
            </c:ext>
          </c:extLst>
        </c:ser>
        <c:dLbls>
          <c:showLegendKey val="0"/>
          <c:showVal val="0"/>
          <c:showCatName val="0"/>
          <c:showSerName val="0"/>
          <c:showPercent val="0"/>
          <c:showBubbleSize val="0"/>
        </c:dLbls>
        <c:gapWidth val="150"/>
        <c:shape val="box"/>
        <c:axId val="1103818488"/>
        <c:axId val="1"/>
        <c:axId val="0"/>
      </c:bar3DChart>
      <c:catAx>
        <c:axId val="1103818488"/>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1"/>
        <c:lblAlgn val="ctr"/>
        <c:lblOffset val="100"/>
        <c:tickLblSkip val="1"/>
        <c:tickMarkSkip val="1"/>
        <c:noMultiLvlLbl val="0"/>
      </c:catAx>
      <c:valAx>
        <c:axId val="1"/>
        <c:scaling>
          <c:orientation val="minMax"/>
          <c:max val="3000000000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103818488"/>
        <c:crosses val="autoZero"/>
        <c:crossBetween val="between"/>
        <c:dispUnits>
          <c:builtInUnit val="billions"/>
        </c:dispUnits>
      </c:valAx>
      <c:spPr>
        <a:noFill/>
        <a:ln w="25400">
          <a:noFill/>
        </a:ln>
      </c:spPr>
    </c:plotArea>
    <c:legend>
      <c:legendPos val="r"/>
      <c:layout>
        <c:manualLayout>
          <c:xMode val="edge"/>
          <c:yMode val="edge"/>
          <c:x val="0.63895472811661258"/>
          <c:y val="0.70635214166693894"/>
          <c:w val="0.18130329047852067"/>
          <c:h val="0.15051132093965436"/>
        </c:manualLayout>
      </c:layout>
      <c:overlay val="0"/>
      <c:spPr>
        <a:solidFill>
          <a:srgbClr val="FFFFFF"/>
        </a:solidFill>
        <a:ln w="3175">
          <a:solidFill>
            <a:srgbClr val="000000"/>
          </a:solidFill>
          <a:prstDash val="solid"/>
        </a:ln>
      </c:spPr>
      <c:txPr>
        <a:bodyPr/>
        <a:lstStyle/>
        <a:p>
          <a:pPr>
            <a:defRPr sz="14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legend>
    <c:plotVisOnly val="0"/>
    <c:dispBlanksAs val="gap"/>
    <c:showDLblsOverMax val="0"/>
  </c:chart>
  <c:spPr>
    <a:solidFill>
      <a:srgbClr val="FFFFFF"/>
    </a:solidFill>
    <a:ln w="6350">
      <a:noFill/>
    </a:ln>
  </c:spPr>
  <c:txPr>
    <a:bodyPr/>
    <a:lstStyle/>
    <a:p>
      <a:pPr>
        <a:defRPr sz="1100"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firstPageNumber="0"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市税調定額割合</a:t>
            </a:r>
          </a:p>
        </c:rich>
      </c:tx>
      <c:layout>
        <c:manualLayout>
          <c:xMode val="edge"/>
          <c:yMode val="edge"/>
          <c:x val="0.41020781998912165"/>
          <c:y val="1.6279141577890999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0.25239633641066073"/>
          <c:y val="0.21060624955167223"/>
          <c:w val="0.50762917069089242"/>
          <c:h val="0.75885750247872874"/>
        </c:manualLayout>
      </c:layout>
      <c:doughnutChart>
        <c:varyColors val="0"/>
        <c:ser>
          <c:idx val="0"/>
          <c:order val="0"/>
          <c:spPr>
            <a:pattFill prst="pct5">
              <a:fgClr>
                <a:schemeClr val="bg2">
                  <a:lumMod val="50000"/>
                </a:schemeClr>
              </a:fgClr>
              <a:bgClr>
                <a:schemeClr val="bg1"/>
              </a:bgClr>
            </a:pattFill>
            <a:ln>
              <a:solidFill>
                <a:schemeClr val="tx1"/>
              </a:solidFill>
            </a:ln>
          </c:spPr>
          <c:dPt>
            <c:idx val="0"/>
            <c:bubble3D val="0"/>
            <c:extLst>
              <c:ext xmlns:c16="http://schemas.microsoft.com/office/drawing/2014/chart" uri="{C3380CC4-5D6E-409C-BE32-E72D297353CC}">
                <c16:uniqueId val="{00000000-982D-48CE-9460-30A42C3BD82D}"/>
              </c:ext>
            </c:extLst>
          </c:dPt>
          <c:dPt>
            <c:idx val="1"/>
            <c:bubble3D val="0"/>
            <c:spPr>
              <a:pattFill prst="pct25">
                <a:fgClr>
                  <a:schemeClr val="bg2">
                    <a:lumMod val="50000"/>
                  </a:schemeClr>
                </a:fgClr>
                <a:bgClr>
                  <a:schemeClr val="bg1"/>
                </a:bgClr>
              </a:pattFill>
              <a:ln>
                <a:solidFill>
                  <a:schemeClr val="tx1"/>
                </a:solidFill>
              </a:ln>
            </c:spPr>
            <c:extLst>
              <c:ext xmlns:c16="http://schemas.microsoft.com/office/drawing/2014/chart" uri="{C3380CC4-5D6E-409C-BE32-E72D297353CC}">
                <c16:uniqueId val="{00000002-982D-48CE-9460-30A42C3BD82D}"/>
              </c:ext>
            </c:extLst>
          </c:dPt>
          <c:dPt>
            <c:idx val="2"/>
            <c:bubble3D val="0"/>
            <c:spPr>
              <a:pattFill prst="pct40">
                <a:fgClr>
                  <a:schemeClr val="bg2">
                    <a:lumMod val="50000"/>
                  </a:schemeClr>
                </a:fgClr>
                <a:bgClr>
                  <a:schemeClr val="bg1"/>
                </a:bgClr>
              </a:pattFill>
              <a:ln>
                <a:solidFill>
                  <a:schemeClr val="tx1"/>
                </a:solidFill>
              </a:ln>
            </c:spPr>
            <c:extLst>
              <c:ext xmlns:c16="http://schemas.microsoft.com/office/drawing/2014/chart" uri="{C3380CC4-5D6E-409C-BE32-E72D297353CC}">
                <c16:uniqueId val="{00000004-982D-48CE-9460-30A42C3BD82D}"/>
              </c:ext>
            </c:extLst>
          </c:dPt>
          <c:dPt>
            <c:idx val="3"/>
            <c:bubble3D val="0"/>
            <c:spPr>
              <a:pattFill prst="pct70">
                <a:fgClr>
                  <a:schemeClr val="bg2">
                    <a:lumMod val="50000"/>
                  </a:schemeClr>
                </a:fgClr>
                <a:bgClr>
                  <a:schemeClr val="bg1"/>
                </a:bgClr>
              </a:pattFill>
              <a:ln>
                <a:solidFill>
                  <a:schemeClr val="tx1"/>
                </a:solidFill>
              </a:ln>
            </c:spPr>
            <c:extLst>
              <c:ext xmlns:c16="http://schemas.microsoft.com/office/drawing/2014/chart" uri="{C3380CC4-5D6E-409C-BE32-E72D297353CC}">
                <c16:uniqueId val="{00000006-982D-48CE-9460-30A42C3BD82D}"/>
              </c:ext>
            </c:extLst>
          </c:dPt>
          <c:dPt>
            <c:idx val="4"/>
            <c:bubble3D val="0"/>
            <c:extLst>
              <c:ext xmlns:c16="http://schemas.microsoft.com/office/drawing/2014/chart" uri="{C3380CC4-5D6E-409C-BE32-E72D297353CC}">
                <c16:uniqueId val="{00000007-982D-48CE-9460-30A42C3BD82D}"/>
              </c:ext>
            </c:extLst>
          </c:dPt>
          <c:dPt>
            <c:idx val="5"/>
            <c:bubble3D val="0"/>
            <c:spPr>
              <a:pattFill prst="dkHorz">
                <a:fgClr>
                  <a:schemeClr val="bg2">
                    <a:lumMod val="50000"/>
                  </a:schemeClr>
                </a:fgClr>
                <a:bgClr>
                  <a:schemeClr val="bg1"/>
                </a:bgClr>
              </a:pattFill>
              <a:ln>
                <a:solidFill>
                  <a:schemeClr val="tx1"/>
                </a:solidFill>
              </a:ln>
            </c:spPr>
            <c:extLst>
              <c:ext xmlns:c16="http://schemas.microsoft.com/office/drawing/2014/chart" uri="{C3380CC4-5D6E-409C-BE32-E72D297353CC}">
                <c16:uniqueId val="{00000009-982D-48CE-9460-30A42C3BD82D}"/>
              </c:ext>
            </c:extLst>
          </c:dPt>
          <c:dPt>
            <c:idx val="6"/>
            <c:bubble3D val="0"/>
            <c:extLst>
              <c:ext xmlns:c16="http://schemas.microsoft.com/office/drawing/2014/chart" uri="{C3380CC4-5D6E-409C-BE32-E72D297353CC}">
                <c16:uniqueId val="{0000000A-982D-48CE-9460-30A42C3BD82D}"/>
              </c:ext>
            </c:extLst>
          </c:dPt>
          <c:dLbls>
            <c:dLbl>
              <c:idx val="0"/>
              <c:numFmt formatCode="0%" sourceLinked="0"/>
              <c:spPr>
                <a:noFill/>
                <a:ln w="25400">
                  <a:noFill/>
                </a:ln>
              </c:spPr>
              <c:txPr>
                <a:bodyPr/>
                <a:lstStyle/>
                <a:p>
                  <a:pPr>
                    <a:defRPr sz="1200" b="1"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82D-48CE-9460-30A42C3BD82D}"/>
                </c:ext>
              </c:extLst>
            </c:dLbl>
            <c:dLbl>
              <c:idx val="1"/>
              <c:layout>
                <c:manualLayout>
                  <c:x val="2.4804922171759503E-2"/>
                  <c:y val="4.1134579202993016E-2"/>
                </c:manualLayout>
              </c:layout>
              <c:numFmt formatCode="0%" sourceLinked="0"/>
              <c:spPr>
                <a:noFill/>
                <a:ln w="25400">
                  <a:noFill/>
                </a:ln>
              </c:spPr>
              <c:txPr>
                <a:bodyPr/>
                <a:lstStyle/>
                <a:p>
                  <a:pPr>
                    <a:defRPr sz="1200" b="1"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82D-48CE-9460-30A42C3BD82D}"/>
                </c:ext>
              </c:extLst>
            </c:dLbl>
            <c:dLbl>
              <c:idx val="2"/>
              <c:layout>
                <c:manualLayout>
                  <c:x val="-0.20064061873569911"/>
                  <c:y val="-0.10659560804811452"/>
                </c:manualLayout>
              </c:layout>
              <c:numFmt formatCode="0%" sourceLinked="0"/>
              <c:spPr>
                <a:noFill/>
                <a:ln w="25400">
                  <a:noFill/>
                </a:ln>
              </c:spPr>
              <c:txPr>
                <a:bodyPr/>
                <a:lstStyle/>
                <a:p>
                  <a:pPr>
                    <a:defRPr sz="1200" b="1"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82D-48CE-9460-30A42C3BD82D}"/>
                </c:ext>
              </c:extLst>
            </c:dLbl>
            <c:dLbl>
              <c:idx val="3"/>
              <c:layout>
                <c:manualLayout>
                  <c:x val="-9.3494604829525318E-2"/>
                  <c:y val="-0.18352472810094964"/>
                </c:manualLayout>
              </c:layout>
              <c:numFmt formatCode="0%" sourceLinked="0"/>
              <c:spPr>
                <a:noFill/>
                <a:ln w="25400">
                  <a:noFill/>
                </a:ln>
              </c:spPr>
              <c:txPr>
                <a:bodyPr/>
                <a:lstStyle/>
                <a:p>
                  <a:pPr>
                    <a:defRPr sz="1200" b="1"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982D-48CE-9460-30A42C3BD82D}"/>
                </c:ext>
              </c:extLst>
            </c:dLbl>
            <c:dLbl>
              <c:idx val="4"/>
              <c:delete val="1"/>
              <c:extLst>
                <c:ext xmlns:c15="http://schemas.microsoft.com/office/drawing/2012/chart" uri="{CE6537A1-D6FC-4f65-9D91-7224C49458BB}"/>
                <c:ext xmlns:c16="http://schemas.microsoft.com/office/drawing/2014/chart" uri="{C3380CC4-5D6E-409C-BE32-E72D297353CC}">
                  <c16:uniqueId val="{00000007-982D-48CE-9460-30A42C3BD82D}"/>
                </c:ext>
              </c:extLst>
            </c:dLbl>
            <c:dLbl>
              <c:idx val="5"/>
              <c:delete val="1"/>
              <c:extLst>
                <c:ext xmlns:c15="http://schemas.microsoft.com/office/drawing/2012/chart" uri="{CE6537A1-D6FC-4f65-9D91-7224C49458BB}"/>
                <c:ext xmlns:c16="http://schemas.microsoft.com/office/drawing/2014/chart" uri="{C3380CC4-5D6E-409C-BE32-E72D297353CC}">
                  <c16:uniqueId val="{00000009-982D-48CE-9460-30A42C3BD82D}"/>
                </c:ext>
              </c:extLst>
            </c:dLbl>
            <c:dLbl>
              <c:idx val="6"/>
              <c:layout>
                <c:manualLayout>
                  <c:x val="-1.7527976366970864E-2"/>
                  <c:y val="-0.17551263294593394"/>
                </c:manualLayout>
              </c:layout>
              <c:tx>
                <c:rich>
                  <a:bodyPr/>
                  <a:lstStyle/>
                  <a:p>
                    <a:pPr>
                      <a:defRPr sz="2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ja-JP" altLang="en-US" sz="1200" b="1" i="0" u="none" strike="noStrike" baseline="0">
                        <a:solidFill>
                          <a:srgbClr val="000000"/>
                        </a:solidFill>
                        <a:latin typeface="ＭＳ Ｐゴシック" panose="020B0600070205080204" pitchFamily="50" charset="-128"/>
                        <a:ea typeface="ＭＳ Ｐゴシック" panose="020B0600070205080204" pitchFamily="50" charset="-128"/>
                      </a:rPr>
                      <a:t>都市計画税</a:t>
                    </a:r>
                  </a:p>
                  <a:p>
                    <a:pPr>
                      <a:defRPr sz="2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ゴシック"/>
                      </a:defRPr>
                    </a:pPr>
                    <a:r>
                      <a:rPr lang="en-US" altLang="ja-JP" sz="1200" b="1" i="0" u="none" strike="noStrike" baseline="0">
                        <a:solidFill>
                          <a:srgbClr val="000000"/>
                        </a:solidFill>
                        <a:latin typeface="ＭＳ Ｐゴシック" panose="020B0600070205080204" pitchFamily="50" charset="-128"/>
                        <a:ea typeface="ＭＳ Ｐゴシック" panose="020B0600070205080204" pitchFamily="50" charset="-128"/>
                      </a:rPr>
                      <a:t>7</a:t>
                    </a:r>
                    <a:r>
                      <a:rPr lang="ja-JP" altLang="en-US" sz="1200" b="1" i="0" u="none" strike="noStrike" baseline="0">
                        <a:solidFill>
                          <a:srgbClr val="000000"/>
                        </a:solidFill>
                        <a:latin typeface="ＭＳ Ｐゴシック" panose="020B0600070205080204" pitchFamily="50" charset="-128"/>
                        <a:ea typeface="ＭＳ Ｐゴシック" panose="020B0600070205080204" pitchFamily="50" charset="-128"/>
                      </a:rPr>
                      <a:t>％</a:t>
                    </a:r>
                  </a:p>
                </c:rich>
              </c:tx>
              <c:numFmt formatCode="0%" sourceLinked="0"/>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982D-48CE-9460-30A42C3BD82D}"/>
                </c:ext>
              </c:extLst>
            </c:dLbl>
            <c:dLbl>
              <c:idx val="7"/>
              <c:delete val="1"/>
              <c:extLst>
                <c:ext xmlns:c15="http://schemas.microsoft.com/office/drawing/2012/chart" uri="{CE6537A1-D6FC-4f65-9D91-7224C49458BB}"/>
                <c:ext xmlns:c16="http://schemas.microsoft.com/office/drawing/2014/chart" uri="{C3380CC4-5D6E-409C-BE32-E72D297353CC}">
                  <c16:uniqueId val="{0000000B-982D-48CE-9460-30A42C3BD82D}"/>
                </c:ext>
              </c:extLst>
            </c:dLbl>
            <c:numFmt formatCode="0%" sourceLinked="0"/>
            <c:spPr>
              <a:noFill/>
              <a:ln w="25400">
                <a:noFill/>
              </a:ln>
            </c:spPr>
            <c:txPr>
              <a:bodyPr wrap="square" lIns="38100" tIns="19050" rIns="38100" bIns="19050" anchor="ctr">
                <a:spAutoFit/>
              </a:bodyPr>
              <a:lstStyle/>
              <a:p>
                <a:pPr>
                  <a:defRPr sz="1200" b="1"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P114グラフ!$N$48:$N$54</c:f>
              <c:strCache>
                <c:ptCount val="7"/>
                <c:pt idx="0">
                  <c:v>市民税</c:v>
                </c:pt>
                <c:pt idx="1">
                  <c:v>固定資産税</c:v>
                </c:pt>
                <c:pt idx="2">
                  <c:v>軽自動車税</c:v>
                </c:pt>
                <c:pt idx="3">
                  <c:v>市たばこ税</c:v>
                </c:pt>
                <c:pt idx="4">
                  <c:v>鉱産税</c:v>
                </c:pt>
                <c:pt idx="5">
                  <c:v>都市計画税</c:v>
                </c:pt>
                <c:pt idx="6">
                  <c:v>入湯税</c:v>
                </c:pt>
              </c:strCache>
            </c:strRef>
          </c:cat>
          <c:val>
            <c:numRef>
              <c:f>P114グラフ!$O$48:$O$54</c:f>
              <c:numCache>
                <c:formatCode>#,##0_);[Red]\(#,##0\)</c:formatCode>
                <c:ptCount val="7"/>
                <c:pt idx="0">
                  <c:v>5222094</c:v>
                </c:pt>
                <c:pt idx="1">
                  <c:v>5736676</c:v>
                </c:pt>
                <c:pt idx="2">
                  <c:v>217698</c:v>
                </c:pt>
                <c:pt idx="3">
                  <c:v>424371</c:v>
                </c:pt>
                <c:pt idx="4">
                  <c:v>1190</c:v>
                </c:pt>
                <c:pt idx="5">
                  <c:v>869906</c:v>
                </c:pt>
                <c:pt idx="6">
                  <c:v>1343</c:v>
                </c:pt>
              </c:numCache>
            </c:numRef>
          </c:val>
          <c:extLst>
            <c:ext xmlns:c16="http://schemas.microsoft.com/office/drawing/2014/chart" uri="{C3380CC4-5D6E-409C-BE32-E72D297353CC}">
              <c16:uniqueId val="{0000000C-982D-48CE-9460-30A42C3BD82D}"/>
            </c:ext>
          </c:extLst>
        </c:ser>
        <c:dLbls>
          <c:showLegendKey val="0"/>
          <c:showVal val="0"/>
          <c:showCatName val="0"/>
          <c:showSerName val="0"/>
          <c:showPercent val="0"/>
          <c:showBubbleSize val="0"/>
          <c:showLeaderLines val="0"/>
        </c:dLbls>
        <c:firstSliceAng val="0"/>
        <c:holeSize val="30"/>
      </c:doughnutChart>
      <c:spPr>
        <a:noFill/>
        <a:ln w="25400">
          <a:noFill/>
        </a:ln>
      </c:spPr>
    </c:plotArea>
    <c:plotVisOnly val="0"/>
    <c:dispBlanksAs val="zero"/>
    <c:showDLblsOverMax val="0"/>
  </c:chart>
  <c:spPr>
    <a:solidFill>
      <a:schemeClr val="bg1"/>
    </a:solidFill>
    <a:ln w="6350">
      <a:noFill/>
    </a:ln>
  </c:spPr>
  <c:txPr>
    <a:bodyPr/>
    <a:lstStyle/>
    <a:p>
      <a:pPr>
        <a:defRPr sz="2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firstPageNumber="0" orientation="landscape" horizontalDpi="300" verticalDpi="300"/>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solidFill>
                <a:latin typeface="ＭＳ ゴシック" panose="020B0609070205080204" pitchFamily="49" charset="-128"/>
                <a:ea typeface="ＭＳ ゴシック" panose="020B0609070205080204" pitchFamily="49" charset="-128"/>
                <a:cs typeface="+mn-cs"/>
              </a:defRPr>
            </a:pPr>
            <a:r>
              <a:rPr lang="ja-JP" altLang="en-US" i="1">
                <a:solidFill>
                  <a:schemeClr val="tx1"/>
                </a:solidFill>
                <a:latin typeface="ＭＳ ゴシック" panose="020B0609070205080204" pitchFamily="49" charset="-128"/>
                <a:ea typeface="ＭＳ ゴシック" panose="020B0609070205080204" pitchFamily="49" charset="-128"/>
              </a:rPr>
              <a:t>建築確認申請件数の推移</a:t>
            </a:r>
          </a:p>
        </c:rich>
      </c:tx>
      <c:overlay val="0"/>
      <c:spPr>
        <a:noFill/>
        <a:ln w="12700">
          <a:solidFill>
            <a:srgbClr val="000000"/>
          </a:solidFill>
        </a:ln>
        <a:effectLst>
          <a:outerShdw dist="38100" dir="2700000" algn="tl" rotWithShape="0">
            <a:prstClr val="black"/>
          </a:outerShdw>
        </a:effectLst>
      </c:spPr>
    </c:title>
    <c:autoTitleDeleted val="0"/>
    <c:plotArea>
      <c:layout>
        <c:manualLayout>
          <c:layoutTarget val="inner"/>
          <c:xMode val="edge"/>
          <c:yMode val="edge"/>
          <c:x val="5.8792660458755405E-2"/>
          <c:y val="0.12453043783355904"/>
          <c:w val="0.91243776755975758"/>
          <c:h val="0.79302822273073981"/>
        </c:manualLayout>
      </c:layout>
      <c:lineChart>
        <c:grouping val="standard"/>
        <c:varyColors val="0"/>
        <c:ser>
          <c:idx val="0"/>
          <c:order val="0"/>
          <c:tx>
            <c:strRef>
              <c:f>P120グラフ!$Q$4</c:f>
              <c:strCache>
                <c:ptCount val="1"/>
                <c:pt idx="0">
                  <c:v>住　　宅</c:v>
                </c:pt>
              </c:strCache>
            </c:strRef>
          </c:tx>
          <c:spPr>
            <a:ln w="12700" cap="rnd">
              <a:solidFill>
                <a:schemeClr val="tx1"/>
              </a:solidFill>
              <a:round/>
            </a:ln>
            <a:effectLst/>
          </c:spPr>
          <c:marker>
            <c:symbol val="square"/>
            <c:size val="7"/>
            <c:spPr>
              <a:solidFill>
                <a:schemeClr val="tx1"/>
              </a:solidFill>
              <a:ln w="9525">
                <a:solidFill>
                  <a:schemeClr val="tx1"/>
                </a:solidFill>
              </a:ln>
              <a:effectLst/>
            </c:spPr>
          </c:marker>
          <c:cat>
            <c:strRef>
              <c:f>P120グラフ!$O$6:$O$14</c:f>
              <c:strCache>
                <c:ptCount val="9"/>
                <c:pt idx="0">
                  <c:v>平成２４年</c:v>
                </c:pt>
                <c:pt idx="1">
                  <c:v>２５年</c:v>
                </c:pt>
                <c:pt idx="2">
                  <c:v>２６年</c:v>
                </c:pt>
                <c:pt idx="3">
                  <c:v>２７年</c:v>
                </c:pt>
                <c:pt idx="4">
                  <c:v>２８年</c:v>
                </c:pt>
                <c:pt idx="5">
                  <c:v>２９年</c:v>
                </c:pt>
                <c:pt idx="6">
                  <c:v>３０年</c:v>
                </c:pt>
                <c:pt idx="7">
                  <c:v>令和元年</c:v>
                </c:pt>
                <c:pt idx="8">
                  <c:v>２年</c:v>
                </c:pt>
              </c:strCache>
            </c:strRef>
          </c:cat>
          <c:val>
            <c:numRef>
              <c:f>P120グラフ!$Q$6:$Q$14</c:f>
              <c:numCache>
                <c:formatCode>General</c:formatCode>
                <c:ptCount val="9"/>
                <c:pt idx="0">
                  <c:v>345</c:v>
                </c:pt>
                <c:pt idx="1">
                  <c:v>417</c:v>
                </c:pt>
                <c:pt idx="2">
                  <c:v>331</c:v>
                </c:pt>
                <c:pt idx="3">
                  <c:v>420</c:v>
                </c:pt>
                <c:pt idx="4">
                  <c:v>456</c:v>
                </c:pt>
                <c:pt idx="5">
                  <c:v>370</c:v>
                </c:pt>
                <c:pt idx="6">
                  <c:v>376</c:v>
                </c:pt>
                <c:pt idx="7">
                  <c:v>355</c:v>
                </c:pt>
                <c:pt idx="8">
                  <c:v>263</c:v>
                </c:pt>
              </c:numCache>
            </c:numRef>
          </c:val>
          <c:smooth val="0"/>
          <c:extLst>
            <c:ext xmlns:c16="http://schemas.microsoft.com/office/drawing/2014/chart" uri="{C3380CC4-5D6E-409C-BE32-E72D297353CC}">
              <c16:uniqueId val="{00000000-0E21-452F-A983-B4CE8F5C2FA2}"/>
            </c:ext>
          </c:extLst>
        </c:ser>
        <c:ser>
          <c:idx val="1"/>
          <c:order val="1"/>
          <c:tx>
            <c:strRef>
              <c:f>P120グラフ!$R$4</c:f>
              <c:strCache>
                <c:ptCount val="1"/>
                <c:pt idx="0">
                  <c:v>共同住宅</c:v>
                </c:pt>
              </c:strCache>
            </c:strRef>
          </c:tx>
          <c:spPr>
            <a:ln w="12700" cap="rnd">
              <a:solidFill>
                <a:schemeClr val="tx1">
                  <a:alpha val="96000"/>
                </a:schemeClr>
              </a:solidFill>
              <a:round/>
            </a:ln>
            <a:effectLst/>
          </c:spPr>
          <c:marker>
            <c:symbol val="x"/>
            <c:size val="7"/>
            <c:spPr>
              <a:noFill/>
              <a:ln>
                <a:solidFill>
                  <a:schemeClr val="tx1"/>
                </a:solidFill>
              </a:ln>
            </c:spPr>
          </c:marker>
          <c:cat>
            <c:strRef>
              <c:f>P120グラフ!$O$6:$O$14</c:f>
              <c:strCache>
                <c:ptCount val="9"/>
                <c:pt idx="0">
                  <c:v>平成２４年</c:v>
                </c:pt>
                <c:pt idx="1">
                  <c:v>２５年</c:v>
                </c:pt>
                <c:pt idx="2">
                  <c:v>２６年</c:v>
                </c:pt>
                <c:pt idx="3">
                  <c:v>２７年</c:v>
                </c:pt>
                <c:pt idx="4">
                  <c:v>２８年</c:v>
                </c:pt>
                <c:pt idx="5">
                  <c:v>２９年</c:v>
                </c:pt>
                <c:pt idx="6">
                  <c:v>３０年</c:v>
                </c:pt>
                <c:pt idx="7">
                  <c:v>令和元年</c:v>
                </c:pt>
                <c:pt idx="8">
                  <c:v>２年</c:v>
                </c:pt>
              </c:strCache>
            </c:strRef>
          </c:cat>
          <c:val>
            <c:numRef>
              <c:f>P120グラフ!$R$6:$R$14</c:f>
              <c:numCache>
                <c:formatCode>General</c:formatCode>
                <c:ptCount val="9"/>
                <c:pt idx="0">
                  <c:v>21</c:v>
                </c:pt>
                <c:pt idx="1">
                  <c:v>26</c:v>
                </c:pt>
                <c:pt idx="2">
                  <c:v>31</c:v>
                </c:pt>
                <c:pt idx="3">
                  <c:v>13</c:v>
                </c:pt>
                <c:pt idx="4">
                  <c:v>22</c:v>
                </c:pt>
                <c:pt idx="5">
                  <c:v>18</c:v>
                </c:pt>
                <c:pt idx="6">
                  <c:v>18</c:v>
                </c:pt>
                <c:pt idx="7">
                  <c:v>10</c:v>
                </c:pt>
                <c:pt idx="8">
                  <c:v>15</c:v>
                </c:pt>
              </c:numCache>
            </c:numRef>
          </c:val>
          <c:smooth val="0"/>
          <c:extLst>
            <c:ext xmlns:c16="http://schemas.microsoft.com/office/drawing/2014/chart" uri="{C3380CC4-5D6E-409C-BE32-E72D297353CC}">
              <c16:uniqueId val="{00000001-0E21-452F-A983-B4CE8F5C2FA2}"/>
            </c:ext>
          </c:extLst>
        </c:ser>
        <c:ser>
          <c:idx val="2"/>
          <c:order val="2"/>
          <c:tx>
            <c:strRef>
              <c:f>P120グラフ!$S$4</c:f>
              <c:strCache>
                <c:ptCount val="1"/>
                <c:pt idx="0">
                  <c:v>事務所・店舗</c:v>
                </c:pt>
              </c:strCache>
            </c:strRef>
          </c:tx>
          <c:spPr>
            <a:ln w="12700" cap="rnd">
              <a:solidFill>
                <a:schemeClr val="tx1"/>
              </a:solidFill>
              <a:round/>
            </a:ln>
            <a:effectLst/>
          </c:spPr>
          <c:marker>
            <c:symbol val="circle"/>
            <c:size val="7"/>
            <c:spPr>
              <a:solidFill>
                <a:schemeClr val="tx1"/>
              </a:solidFill>
              <a:ln w="9525">
                <a:solidFill>
                  <a:schemeClr val="tx1"/>
                </a:solidFill>
              </a:ln>
              <a:effectLst/>
            </c:spPr>
          </c:marker>
          <c:cat>
            <c:strRef>
              <c:f>P120グラフ!$O$6:$O$14</c:f>
              <c:strCache>
                <c:ptCount val="9"/>
                <c:pt idx="0">
                  <c:v>平成２４年</c:v>
                </c:pt>
                <c:pt idx="1">
                  <c:v>２５年</c:v>
                </c:pt>
                <c:pt idx="2">
                  <c:v>２６年</c:v>
                </c:pt>
                <c:pt idx="3">
                  <c:v>２７年</c:v>
                </c:pt>
                <c:pt idx="4">
                  <c:v>２８年</c:v>
                </c:pt>
                <c:pt idx="5">
                  <c:v>２９年</c:v>
                </c:pt>
                <c:pt idx="6">
                  <c:v>３０年</c:v>
                </c:pt>
                <c:pt idx="7">
                  <c:v>令和元年</c:v>
                </c:pt>
                <c:pt idx="8">
                  <c:v>２年</c:v>
                </c:pt>
              </c:strCache>
            </c:strRef>
          </c:cat>
          <c:val>
            <c:numRef>
              <c:f>P120グラフ!$S$6:$S$14</c:f>
              <c:numCache>
                <c:formatCode>General</c:formatCode>
                <c:ptCount val="9"/>
                <c:pt idx="0">
                  <c:v>12</c:v>
                </c:pt>
                <c:pt idx="1">
                  <c:v>14</c:v>
                </c:pt>
                <c:pt idx="2">
                  <c:v>6</c:v>
                </c:pt>
                <c:pt idx="3">
                  <c:v>10</c:v>
                </c:pt>
                <c:pt idx="4">
                  <c:v>10</c:v>
                </c:pt>
                <c:pt idx="5">
                  <c:v>19</c:v>
                </c:pt>
                <c:pt idx="6">
                  <c:v>7</c:v>
                </c:pt>
                <c:pt idx="7">
                  <c:v>22</c:v>
                </c:pt>
                <c:pt idx="8">
                  <c:v>24</c:v>
                </c:pt>
              </c:numCache>
            </c:numRef>
          </c:val>
          <c:smooth val="0"/>
          <c:extLst>
            <c:ext xmlns:c16="http://schemas.microsoft.com/office/drawing/2014/chart" uri="{C3380CC4-5D6E-409C-BE32-E72D297353CC}">
              <c16:uniqueId val="{00000002-0E21-452F-A983-B4CE8F5C2FA2}"/>
            </c:ext>
          </c:extLst>
        </c:ser>
        <c:ser>
          <c:idx val="3"/>
          <c:order val="3"/>
          <c:tx>
            <c:strRef>
              <c:f>P120グラフ!$T$4</c:f>
              <c:strCache>
                <c:ptCount val="1"/>
                <c:pt idx="0">
                  <c:v>その他</c:v>
                </c:pt>
              </c:strCache>
            </c:strRef>
          </c:tx>
          <c:spPr>
            <a:ln w="12700" cap="rnd">
              <a:solidFill>
                <a:schemeClr val="tx1"/>
              </a:solidFill>
              <a:round/>
            </a:ln>
            <a:effectLst/>
          </c:spPr>
          <c:marker>
            <c:symbol val="triangle"/>
            <c:size val="7"/>
            <c:spPr>
              <a:solidFill>
                <a:schemeClr val="tx1"/>
              </a:solidFill>
              <a:ln w="9525">
                <a:solidFill>
                  <a:schemeClr val="tx1"/>
                </a:solidFill>
              </a:ln>
              <a:effectLst/>
            </c:spPr>
          </c:marker>
          <c:cat>
            <c:strRef>
              <c:f>P120グラフ!$O$6:$O$14</c:f>
              <c:strCache>
                <c:ptCount val="9"/>
                <c:pt idx="0">
                  <c:v>平成２４年</c:v>
                </c:pt>
                <c:pt idx="1">
                  <c:v>２５年</c:v>
                </c:pt>
                <c:pt idx="2">
                  <c:v>２６年</c:v>
                </c:pt>
                <c:pt idx="3">
                  <c:v>２７年</c:v>
                </c:pt>
                <c:pt idx="4">
                  <c:v>２８年</c:v>
                </c:pt>
                <c:pt idx="5">
                  <c:v>２９年</c:v>
                </c:pt>
                <c:pt idx="6">
                  <c:v>３０年</c:v>
                </c:pt>
                <c:pt idx="7">
                  <c:v>令和元年</c:v>
                </c:pt>
                <c:pt idx="8">
                  <c:v>２年</c:v>
                </c:pt>
              </c:strCache>
            </c:strRef>
          </c:cat>
          <c:val>
            <c:numRef>
              <c:f>P120グラフ!$T$6:$T$14</c:f>
              <c:numCache>
                <c:formatCode>General</c:formatCode>
                <c:ptCount val="9"/>
                <c:pt idx="0">
                  <c:v>50</c:v>
                </c:pt>
                <c:pt idx="1">
                  <c:v>32</c:v>
                </c:pt>
                <c:pt idx="2">
                  <c:v>42</c:v>
                </c:pt>
                <c:pt idx="3">
                  <c:v>39</c:v>
                </c:pt>
                <c:pt idx="4">
                  <c:v>29</c:v>
                </c:pt>
                <c:pt idx="5">
                  <c:v>27</c:v>
                </c:pt>
                <c:pt idx="6">
                  <c:v>33</c:v>
                </c:pt>
                <c:pt idx="7">
                  <c:v>29</c:v>
                </c:pt>
                <c:pt idx="8">
                  <c:v>25</c:v>
                </c:pt>
              </c:numCache>
            </c:numRef>
          </c:val>
          <c:smooth val="0"/>
          <c:extLst>
            <c:ext xmlns:c16="http://schemas.microsoft.com/office/drawing/2014/chart" uri="{C3380CC4-5D6E-409C-BE32-E72D297353CC}">
              <c16:uniqueId val="{00000003-0E21-452F-A983-B4CE8F5C2FA2}"/>
            </c:ext>
          </c:extLst>
        </c:ser>
        <c:dLbls>
          <c:showLegendKey val="0"/>
          <c:showVal val="0"/>
          <c:showCatName val="0"/>
          <c:showSerName val="0"/>
          <c:showPercent val="0"/>
          <c:showBubbleSize val="0"/>
        </c:dLbls>
        <c:marker val="1"/>
        <c:smooth val="0"/>
        <c:axId val="1187156032"/>
        <c:axId val="1"/>
      </c:lineChart>
      <c:catAx>
        <c:axId val="1187156032"/>
        <c:scaling>
          <c:orientation val="minMax"/>
        </c:scaling>
        <c:delete val="0"/>
        <c:axPos val="b"/>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tickMarkSkip val="1"/>
        <c:noMultiLvlLbl val="0"/>
      </c:catAx>
      <c:valAx>
        <c:axId val="1"/>
        <c:scaling>
          <c:orientation val="minMax"/>
          <c:max val="500"/>
        </c:scaling>
        <c:delete val="0"/>
        <c:axPos val="l"/>
        <c:majorGridlines>
          <c:spPr>
            <a:ln w="9525" cap="flat" cmpd="sng" algn="ctr">
              <a:solidFill>
                <a:schemeClr val="tx1">
                  <a:lumMod val="15000"/>
                  <a:lumOff val="85000"/>
                </a:schemeClr>
              </a:solidFill>
              <a:round/>
            </a:ln>
            <a:effectLst/>
          </c:spPr>
        </c:majorGridlines>
        <c:numFmt formatCode="#,##0_);\(#,##0\)" sourceLinked="0"/>
        <c:majorTickMark val="in"/>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87156032"/>
        <c:crosses val="autoZero"/>
        <c:crossBetween val="midCat"/>
        <c:majorUnit val="50"/>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ゴシック"/>
                <a:ea typeface="ＭＳ ゴシック"/>
                <a:cs typeface="ＭＳ ゴシック"/>
              </a:defRPr>
            </a:pPr>
            <a:r>
              <a:rPr lang="ja-JP" altLang="en-US"/>
              <a:t>児童・生徒数の推移</a:t>
            </a:r>
          </a:p>
        </c:rich>
      </c:tx>
      <c:layout>
        <c:manualLayout>
          <c:xMode val="edge"/>
          <c:yMode val="edge"/>
          <c:x val="0.40915424406900591"/>
          <c:y val="3.1042128603104215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5.6865503143354999E-2"/>
          <c:y val="0.17516648676388274"/>
          <c:w val="0.91262197727628269"/>
          <c:h val="0.68071027134825313"/>
        </c:manualLayout>
      </c:layout>
      <c:lineChart>
        <c:grouping val="standard"/>
        <c:varyColors val="0"/>
        <c:ser>
          <c:idx val="1"/>
          <c:order val="0"/>
          <c:tx>
            <c:strRef>
              <c:f>P128グラフ!$M$2</c:f>
              <c:strCache>
                <c:ptCount val="1"/>
                <c:pt idx="0">
                  <c:v>小学校児童数</c:v>
                </c:pt>
              </c:strCache>
            </c:strRef>
          </c:tx>
          <c:spPr>
            <a:ln w="25400">
              <a:solidFill>
                <a:schemeClr val="tx1"/>
              </a:solidFill>
              <a:prstDash val="lgDash"/>
            </a:ln>
          </c:spPr>
          <c:marker>
            <c:symbol val="square"/>
            <c:size val="9"/>
            <c:spPr>
              <a:solidFill>
                <a:schemeClr val="tx1"/>
              </a:solidFill>
              <a:ln>
                <a:solidFill>
                  <a:schemeClr val="tx1"/>
                </a:solidFill>
                <a:prstDash val="solid"/>
              </a:ln>
            </c:spPr>
          </c:marker>
          <c:cat>
            <c:strRef>
              <c:f>P128グラフ!$L$3:$L$8</c:f>
              <c:strCache>
                <c:ptCount val="6"/>
                <c:pt idx="0">
                  <c:v>平成7年</c:v>
                </c:pt>
                <c:pt idx="1">
                  <c:v>12年</c:v>
                </c:pt>
                <c:pt idx="2">
                  <c:v>17年</c:v>
                </c:pt>
                <c:pt idx="3">
                  <c:v>22年</c:v>
                </c:pt>
                <c:pt idx="4">
                  <c:v>27年</c:v>
                </c:pt>
                <c:pt idx="5">
                  <c:v>令和2年</c:v>
                </c:pt>
              </c:strCache>
            </c:strRef>
          </c:cat>
          <c:val>
            <c:numRef>
              <c:f>P128グラフ!$M$3:$M$8</c:f>
              <c:numCache>
                <c:formatCode>#,##0_ </c:formatCode>
                <c:ptCount val="6"/>
                <c:pt idx="0">
                  <c:v>5713</c:v>
                </c:pt>
                <c:pt idx="1">
                  <c:v>5267</c:v>
                </c:pt>
                <c:pt idx="2">
                  <c:v>4794</c:v>
                </c:pt>
                <c:pt idx="3">
                  <c:v>4066</c:v>
                </c:pt>
                <c:pt idx="4">
                  <c:v>3594</c:v>
                </c:pt>
                <c:pt idx="5">
                  <c:v>3496</c:v>
                </c:pt>
              </c:numCache>
            </c:numRef>
          </c:val>
          <c:smooth val="0"/>
          <c:extLst>
            <c:ext xmlns:c16="http://schemas.microsoft.com/office/drawing/2014/chart" uri="{C3380CC4-5D6E-409C-BE32-E72D297353CC}">
              <c16:uniqueId val="{00000000-0885-4459-AA81-0E091A265F2D}"/>
            </c:ext>
          </c:extLst>
        </c:ser>
        <c:ser>
          <c:idx val="2"/>
          <c:order val="1"/>
          <c:tx>
            <c:strRef>
              <c:f>P128グラフ!$N$2</c:f>
              <c:strCache>
                <c:ptCount val="1"/>
                <c:pt idx="0">
                  <c:v>中学校生徒数</c:v>
                </c:pt>
              </c:strCache>
            </c:strRef>
          </c:tx>
          <c:spPr>
            <a:ln w="25400">
              <a:solidFill>
                <a:schemeClr val="tx1"/>
              </a:solidFill>
              <a:prstDash val="solid"/>
            </a:ln>
          </c:spPr>
          <c:marker>
            <c:symbol val="triangle"/>
            <c:size val="9"/>
            <c:spPr>
              <a:solidFill>
                <a:schemeClr val="tx1"/>
              </a:solidFill>
              <a:ln>
                <a:solidFill>
                  <a:schemeClr val="tx1"/>
                </a:solidFill>
                <a:prstDash val="solid"/>
              </a:ln>
            </c:spPr>
          </c:marker>
          <c:cat>
            <c:strRef>
              <c:f>P128グラフ!$L$3:$L$8</c:f>
              <c:strCache>
                <c:ptCount val="6"/>
                <c:pt idx="0">
                  <c:v>平成7年</c:v>
                </c:pt>
                <c:pt idx="1">
                  <c:v>12年</c:v>
                </c:pt>
                <c:pt idx="2">
                  <c:v>17年</c:v>
                </c:pt>
                <c:pt idx="3">
                  <c:v>22年</c:v>
                </c:pt>
                <c:pt idx="4">
                  <c:v>27年</c:v>
                </c:pt>
                <c:pt idx="5">
                  <c:v>令和2年</c:v>
                </c:pt>
              </c:strCache>
            </c:strRef>
          </c:cat>
          <c:val>
            <c:numRef>
              <c:f>P128グラフ!$N$3:$N$8</c:f>
              <c:numCache>
                <c:formatCode>#,##0_ </c:formatCode>
                <c:ptCount val="6"/>
                <c:pt idx="0">
                  <c:v>3674</c:v>
                </c:pt>
                <c:pt idx="1">
                  <c:v>3256</c:v>
                </c:pt>
                <c:pt idx="2">
                  <c:v>3094</c:v>
                </c:pt>
                <c:pt idx="3">
                  <c:v>2614</c:v>
                </c:pt>
                <c:pt idx="4">
                  <c:v>2177</c:v>
                </c:pt>
                <c:pt idx="5">
                  <c:v>2106</c:v>
                </c:pt>
              </c:numCache>
            </c:numRef>
          </c:val>
          <c:smooth val="0"/>
          <c:extLst>
            <c:ext xmlns:c16="http://schemas.microsoft.com/office/drawing/2014/chart" uri="{C3380CC4-5D6E-409C-BE32-E72D297353CC}">
              <c16:uniqueId val="{00000001-0885-4459-AA81-0E091A265F2D}"/>
            </c:ext>
          </c:extLst>
        </c:ser>
        <c:ser>
          <c:idx val="3"/>
          <c:order val="2"/>
          <c:tx>
            <c:strRef>
              <c:f>P128グラフ!$O$2</c:f>
              <c:strCache>
                <c:ptCount val="1"/>
                <c:pt idx="0">
                  <c:v>高等学校生徒数</c:v>
                </c:pt>
              </c:strCache>
            </c:strRef>
          </c:tx>
          <c:spPr>
            <a:ln w="25400">
              <a:solidFill>
                <a:srgbClr val="333333"/>
              </a:solidFill>
              <a:prstDash val="sysDash"/>
            </a:ln>
          </c:spPr>
          <c:marker>
            <c:symbol val="circle"/>
            <c:size val="9"/>
            <c:spPr>
              <a:solidFill>
                <a:srgbClr val="000000"/>
              </a:solidFill>
              <a:ln>
                <a:solidFill>
                  <a:srgbClr val="000000"/>
                </a:solidFill>
                <a:prstDash val="solid"/>
              </a:ln>
            </c:spPr>
          </c:marker>
          <c:cat>
            <c:strRef>
              <c:f>P128グラフ!$L$3:$L$8</c:f>
              <c:strCache>
                <c:ptCount val="6"/>
                <c:pt idx="0">
                  <c:v>平成7年</c:v>
                </c:pt>
                <c:pt idx="1">
                  <c:v>12年</c:v>
                </c:pt>
                <c:pt idx="2">
                  <c:v>17年</c:v>
                </c:pt>
                <c:pt idx="3">
                  <c:v>22年</c:v>
                </c:pt>
                <c:pt idx="4">
                  <c:v>27年</c:v>
                </c:pt>
                <c:pt idx="5">
                  <c:v>令和2年</c:v>
                </c:pt>
              </c:strCache>
            </c:strRef>
          </c:cat>
          <c:val>
            <c:numRef>
              <c:f>P128グラフ!$O$3:$O$8</c:f>
              <c:numCache>
                <c:formatCode>#,##0_ </c:formatCode>
                <c:ptCount val="6"/>
                <c:pt idx="0">
                  <c:v>4088</c:v>
                </c:pt>
                <c:pt idx="1">
                  <c:v>3802</c:v>
                </c:pt>
                <c:pt idx="2">
                  <c:v>3168</c:v>
                </c:pt>
                <c:pt idx="3">
                  <c:v>3020</c:v>
                </c:pt>
                <c:pt idx="4">
                  <c:v>2907</c:v>
                </c:pt>
                <c:pt idx="5">
                  <c:v>2672</c:v>
                </c:pt>
              </c:numCache>
            </c:numRef>
          </c:val>
          <c:smooth val="0"/>
          <c:extLst>
            <c:ext xmlns:c16="http://schemas.microsoft.com/office/drawing/2014/chart" uri="{C3380CC4-5D6E-409C-BE32-E72D297353CC}">
              <c16:uniqueId val="{00000002-0885-4459-AA81-0E091A265F2D}"/>
            </c:ext>
          </c:extLst>
        </c:ser>
        <c:dLbls>
          <c:showLegendKey val="0"/>
          <c:showVal val="0"/>
          <c:showCatName val="0"/>
          <c:showSerName val="0"/>
          <c:showPercent val="0"/>
          <c:showBubbleSize val="0"/>
        </c:dLbls>
        <c:marker val="1"/>
        <c:smooth val="0"/>
        <c:axId val="1182123384"/>
        <c:axId val="1"/>
      </c:lineChart>
      <c:catAx>
        <c:axId val="1182123384"/>
        <c:scaling>
          <c:orientation val="minMax"/>
        </c:scaling>
        <c:delete val="0"/>
        <c:axPos val="b"/>
        <c:numFmt formatCode="General" sourceLinked="0"/>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crossAx val="1"/>
        <c:crosses val="autoZero"/>
        <c:auto val="1"/>
        <c:lblAlgn val="ctr"/>
        <c:lblOffset val="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 "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crossAx val="1182123384"/>
        <c:crosses val="autoZero"/>
        <c:crossBetween val="between"/>
      </c:valAx>
      <c:spPr>
        <a:solidFill>
          <a:srgbClr val="FFFFFF"/>
        </a:solidFill>
        <a:ln w="12700">
          <a:solidFill>
            <a:srgbClr val="808080"/>
          </a:solidFill>
          <a:prstDash val="solid"/>
        </a:ln>
      </c:spPr>
    </c:plotArea>
    <c:legend>
      <c:legendPos val="r"/>
      <c:layout>
        <c:manualLayout>
          <c:xMode val="edge"/>
          <c:yMode val="edge"/>
          <c:x val="0.65880750343100314"/>
          <c:y val="0.65631998882623044"/>
          <c:w val="0.23300985435073041"/>
          <c:h val="0.14190710640105686"/>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legend>
    <c:plotVisOnly val="0"/>
    <c:dispBlanksAs val="gap"/>
    <c:showDLblsOverMax val="0"/>
  </c:chart>
  <c:spPr>
    <a:solidFill>
      <a:srgbClr val="FFFFFF"/>
    </a:solidFill>
    <a:ln w="6350">
      <a:noFill/>
    </a:ln>
  </c:spPr>
  <c:txPr>
    <a:bodyPr/>
    <a:lstStyle/>
    <a:p>
      <a:pPr>
        <a:defRPr sz="1650"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firstPageNumber="0" orientation="landscape" horizontalDpi="-4"/>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r>
              <a:rPr lang="ja-JP" altLang="en-US" sz="1400">
                <a:latin typeface="ＭＳ ゴシック" panose="020B0609070205080204" pitchFamily="49" charset="-128"/>
                <a:ea typeface="ＭＳ ゴシック" panose="020B0609070205080204" pitchFamily="49" charset="-128"/>
              </a:rPr>
              <a:t>図書館所蔵資料数割合</a:t>
            </a:r>
          </a:p>
        </c:rich>
      </c:tx>
      <c:layout>
        <c:manualLayout>
          <c:xMode val="edge"/>
          <c:yMode val="edge"/>
          <c:x val="0.36970548570931394"/>
          <c:y val="3.6866287236483504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2891358884006901"/>
          <c:y val="0.43087557603686638"/>
          <c:w val="0.72099496139270858"/>
          <c:h val="0.47695852534562211"/>
        </c:manualLayout>
      </c:layout>
      <c:pie3DChart>
        <c:varyColors val="1"/>
        <c:ser>
          <c:idx val="0"/>
          <c:order val="0"/>
          <c:spPr>
            <a:solidFill>
              <a:schemeClr val="bg1"/>
            </a:solidFill>
            <a:ln w="25400">
              <a:solidFill>
                <a:srgbClr val="000000"/>
              </a:solidFill>
            </a:ln>
          </c:spPr>
          <c:dPt>
            <c:idx val="0"/>
            <c:bubble3D val="0"/>
            <c:extLst>
              <c:ext xmlns:c16="http://schemas.microsoft.com/office/drawing/2014/chart" uri="{C3380CC4-5D6E-409C-BE32-E72D297353CC}">
                <c16:uniqueId val="{00000000-0BA2-4872-ABBD-9DAE33C7AF3C}"/>
              </c:ext>
            </c:extLst>
          </c:dPt>
          <c:dPt>
            <c:idx val="1"/>
            <c:bubble3D val="0"/>
            <c:extLst>
              <c:ext xmlns:c16="http://schemas.microsoft.com/office/drawing/2014/chart" uri="{C3380CC4-5D6E-409C-BE32-E72D297353CC}">
                <c16:uniqueId val="{00000002-0BA2-4872-ABBD-9DAE33C7AF3C}"/>
              </c:ext>
            </c:extLst>
          </c:dPt>
          <c:dPt>
            <c:idx val="2"/>
            <c:bubble3D val="0"/>
            <c:extLst>
              <c:ext xmlns:c16="http://schemas.microsoft.com/office/drawing/2014/chart" uri="{C3380CC4-5D6E-409C-BE32-E72D297353CC}">
                <c16:uniqueId val="{00000003-0BA2-4872-ABBD-9DAE33C7AF3C}"/>
              </c:ext>
            </c:extLst>
          </c:dPt>
          <c:dPt>
            <c:idx val="3"/>
            <c:bubble3D val="0"/>
            <c:extLst>
              <c:ext xmlns:c16="http://schemas.microsoft.com/office/drawing/2014/chart" uri="{C3380CC4-5D6E-409C-BE32-E72D297353CC}">
                <c16:uniqueId val="{00000005-0BA2-4872-ABBD-9DAE33C7AF3C}"/>
              </c:ext>
            </c:extLst>
          </c:dPt>
          <c:dPt>
            <c:idx val="4"/>
            <c:bubble3D val="0"/>
            <c:extLst>
              <c:ext xmlns:c16="http://schemas.microsoft.com/office/drawing/2014/chart" uri="{C3380CC4-5D6E-409C-BE32-E72D297353CC}">
                <c16:uniqueId val="{00000006-0BA2-4872-ABBD-9DAE33C7AF3C}"/>
              </c:ext>
            </c:extLst>
          </c:dPt>
          <c:dPt>
            <c:idx val="5"/>
            <c:bubble3D val="0"/>
            <c:extLst>
              <c:ext xmlns:c16="http://schemas.microsoft.com/office/drawing/2014/chart" uri="{C3380CC4-5D6E-409C-BE32-E72D297353CC}">
                <c16:uniqueId val="{00000008-0BA2-4872-ABBD-9DAE33C7AF3C}"/>
              </c:ext>
            </c:extLst>
          </c:dPt>
          <c:dPt>
            <c:idx val="6"/>
            <c:bubble3D val="0"/>
            <c:extLst>
              <c:ext xmlns:c16="http://schemas.microsoft.com/office/drawing/2014/chart" uri="{C3380CC4-5D6E-409C-BE32-E72D297353CC}">
                <c16:uniqueId val="{00000009-0BA2-4872-ABBD-9DAE33C7AF3C}"/>
              </c:ext>
            </c:extLst>
          </c:dPt>
          <c:dPt>
            <c:idx val="7"/>
            <c:bubble3D val="0"/>
            <c:extLst>
              <c:ext xmlns:c16="http://schemas.microsoft.com/office/drawing/2014/chart" uri="{C3380CC4-5D6E-409C-BE32-E72D297353CC}">
                <c16:uniqueId val="{0000000B-0BA2-4872-ABBD-9DAE33C7AF3C}"/>
              </c:ext>
            </c:extLst>
          </c:dPt>
          <c:dPt>
            <c:idx val="8"/>
            <c:bubble3D val="0"/>
            <c:extLst>
              <c:ext xmlns:c16="http://schemas.microsoft.com/office/drawing/2014/chart" uri="{C3380CC4-5D6E-409C-BE32-E72D297353CC}">
                <c16:uniqueId val="{0000000C-0BA2-4872-ABBD-9DAE33C7AF3C}"/>
              </c:ext>
            </c:extLst>
          </c:dPt>
          <c:dPt>
            <c:idx val="9"/>
            <c:bubble3D val="0"/>
            <c:extLst>
              <c:ext xmlns:c16="http://schemas.microsoft.com/office/drawing/2014/chart" uri="{C3380CC4-5D6E-409C-BE32-E72D297353CC}">
                <c16:uniqueId val="{0000000E-0BA2-4872-ABBD-9DAE33C7AF3C}"/>
              </c:ext>
            </c:extLst>
          </c:dPt>
          <c:dPt>
            <c:idx val="10"/>
            <c:bubble3D val="0"/>
            <c:extLst>
              <c:ext xmlns:c16="http://schemas.microsoft.com/office/drawing/2014/chart" uri="{C3380CC4-5D6E-409C-BE32-E72D297353CC}">
                <c16:uniqueId val="{0000000F-0BA2-4872-ABBD-9DAE33C7AF3C}"/>
              </c:ext>
            </c:extLst>
          </c:dPt>
          <c:dPt>
            <c:idx val="11"/>
            <c:bubble3D val="0"/>
            <c:extLst>
              <c:ext xmlns:c16="http://schemas.microsoft.com/office/drawing/2014/chart" uri="{C3380CC4-5D6E-409C-BE32-E72D297353CC}">
                <c16:uniqueId val="{00000011-0BA2-4872-ABBD-9DAE33C7AF3C}"/>
              </c:ext>
            </c:extLst>
          </c:dPt>
          <c:dPt>
            <c:idx val="12"/>
            <c:bubble3D val="0"/>
            <c:extLst>
              <c:ext xmlns:c16="http://schemas.microsoft.com/office/drawing/2014/chart" uri="{C3380CC4-5D6E-409C-BE32-E72D297353CC}">
                <c16:uniqueId val="{00000012-0BA2-4872-ABBD-9DAE33C7AF3C}"/>
              </c:ext>
            </c:extLst>
          </c:dPt>
          <c:dPt>
            <c:idx val="13"/>
            <c:bubble3D val="0"/>
            <c:extLst>
              <c:ext xmlns:c16="http://schemas.microsoft.com/office/drawing/2014/chart" uri="{C3380CC4-5D6E-409C-BE32-E72D297353CC}">
                <c16:uniqueId val="{00000013-0BA2-4872-ABBD-9DAE33C7AF3C}"/>
              </c:ext>
            </c:extLst>
          </c:dPt>
          <c:dPt>
            <c:idx val="14"/>
            <c:bubble3D val="0"/>
            <c:extLst>
              <c:ext xmlns:c16="http://schemas.microsoft.com/office/drawing/2014/chart" uri="{C3380CC4-5D6E-409C-BE32-E72D297353CC}">
                <c16:uniqueId val="{00000014-0BA2-4872-ABBD-9DAE33C7AF3C}"/>
              </c:ext>
            </c:extLst>
          </c:dPt>
          <c:dLbls>
            <c:dLbl>
              <c:idx val="0"/>
              <c:layout>
                <c:manualLayout>
                  <c:x val="-5.7244529516683344E-2"/>
                  <c:y val="-0.11732307655091501"/>
                </c:manualLayout>
              </c:layout>
              <c:numFmt formatCode="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0BA2-4872-ABBD-9DAE33C7AF3C}"/>
                </c:ext>
              </c:extLst>
            </c:dLbl>
            <c:dLbl>
              <c:idx val="1"/>
              <c:layout>
                <c:manualLayout>
                  <c:x val="-1.5104044314902625E-2"/>
                  <c:y val="-0.13759414401558015"/>
                </c:manualLayout>
              </c:layout>
              <c:numFmt formatCode="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BA2-4872-ABBD-9DAE33C7AF3C}"/>
                </c:ext>
              </c:extLst>
            </c:dLbl>
            <c:dLbl>
              <c:idx val="2"/>
              <c:layout>
                <c:manualLayout>
                  <c:x val="4.5205260944590521E-3"/>
                  <c:y val="-0.17810631879970226"/>
                </c:manualLayout>
              </c:layout>
              <c:numFmt formatCode="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BA2-4872-ABBD-9DAE33C7AF3C}"/>
                </c:ext>
              </c:extLst>
            </c:dLbl>
            <c:dLbl>
              <c:idx val="3"/>
              <c:layout>
                <c:manualLayout>
                  <c:x val="-7.9300039152564492E-2"/>
                  <c:y val="-0.14323935314537295"/>
                </c:manualLayout>
              </c:layout>
              <c:numFmt formatCode="0%" sourceLinked="0"/>
              <c:spPr>
                <a:noFill/>
                <a:ln w="12700">
                  <a:solidFill>
                    <a:srgbClr val="000000"/>
                  </a:solidFill>
                  <a:prstDash val="solid"/>
                </a:ln>
              </c:spPr>
              <c:txPr>
                <a:bodyPr/>
                <a:lstStyle/>
                <a:p>
                  <a:pPr>
                    <a:defRPr sz="9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BA2-4872-ABBD-9DAE33C7AF3C}"/>
                </c:ext>
              </c:extLst>
            </c:dLbl>
            <c:dLbl>
              <c:idx val="4"/>
              <c:layout>
                <c:manualLayout>
                  <c:x val="-3.6159278432737342E-2"/>
                  <c:y val="-0.2353341316206442"/>
                </c:manualLayout>
              </c:layout>
              <c:numFmt formatCode="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BA2-4872-ABBD-9DAE33C7AF3C}"/>
                </c:ext>
              </c:extLst>
            </c:dLbl>
            <c:dLbl>
              <c:idx val="5"/>
              <c:layout>
                <c:manualLayout>
                  <c:x val="1.2807383883644378E-2"/>
                  <c:y val="-6.0285690095189824E-2"/>
                </c:manualLayout>
              </c:layout>
              <c:numFmt formatCode="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0BA2-4872-ABBD-9DAE33C7AF3C}"/>
                </c:ext>
              </c:extLst>
            </c:dLbl>
            <c:dLbl>
              <c:idx val="6"/>
              <c:layout>
                <c:manualLayout>
                  <c:x val="1.8252490538130113E-2"/>
                  <c:y val="6.8532481826868302E-2"/>
                </c:manualLayout>
              </c:layout>
              <c:numFmt formatCode="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0BA2-4872-ABBD-9DAE33C7AF3C}"/>
                </c:ext>
              </c:extLst>
            </c:dLbl>
            <c:dLbl>
              <c:idx val="7"/>
              <c:layout>
                <c:manualLayout>
                  <c:x val="-3.3338118646771359E-2"/>
                  <c:y val="9.3570400474134174E-2"/>
                </c:manualLayout>
              </c:layout>
              <c:numFmt formatCode="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0BA2-4872-ABBD-9DAE33C7AF3C}"/>
                </c:ext>
              </c:extLst>
            </c:dLbl>
            <c:dLbl>
              <c:idx val="8"/>
              <c:layout>
                <c:manualLayout>
                  <c:x val="-8.3531996345760778E-2"/>
                  <c:y val="8.5126697872443258E-2"/>
                </c:manualLayout>
              </c:layout>
              <c:numFmt formatCode="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0BA2-4872-ABBD-9DAE33C7AF3C}"/>
                </c:ext>
              </c:extLst>
            </c:dLbl>
            <c:dLbl>
              <c:idx val="9"/>
              <c:layout>
                <c:manualLayout>
                  <c:x val="-0.14583286205246451"/>
                  <c:y val="8.8645635713446268E-3"/>
                </c:manualLayout>
              </c:layout>
              <c:numFmt formatCode="0%" sourceLinked="0"/>
              <c:spPr>
                <a:noFill/>
                <a:ln w="12700">
                  <a:solidFill>
                    <a:srgbClr val="000000"/>
                  </a:solidFill>
                  <a:prstDash val="solid"/>
                </a:ln>
              </c:spPr>
              <c:txPr>
                <a:bodyPr/>
                <a:lstStyle/>
                <a:p>
                  <a:pPr>
                    <a:defRPr sz="12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0BA2-4872-ABBD-9DAE33C7AF3C}"/>
                </c:ext>
              </c:extLst>
            </c:dLbl>
            <c:dLbl>
              <c:idx val="10"/>
              <c:layout>
                <c:manualLayout>
                  <c:x val="-7.0212223109563793E-2"/>
                  <c:y val="1.2949429708383198E-2"/>
                </c:manualLayout>
              </c:layout>
              <c:numFmt formatCode="0.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BA2-4872-ABBD-9DAE33C7AF3C}"/>
                </c:ext>
              </c:extLst>
            </c:dLbl>
            <c:dLbl>
              <c:idx val="11"/>
              <c:layout>
                <c:manualLayout>
                  <c:x val="-2.8937225388262936E-2"/>
                  <c:y val="-4.0763452955477342E-3"/>
                </c:manualLayout>
              </c:layout>
              <c:numFmt formatCode="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BA2-4872-ABBD-9DAE33C7AF3C}"/>
                </c:ext>
              </c:extLst>
            </c:dLbl>
            <c:dLbl>
              <c:idx val="12"/>
              <c:layout>
                <c:manualLayout>
                  <c:x val="-0.19339713751250706"/>
                  <c:y val="-1.1332293140776759E-2"/>
                </c:manualLayout>
              </c:layout>
              <c:numFmt formatCode="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0BA2-4872-ABBD-9DAE33C7AF3C}"/>
                </c:ext>
              </c:extLst>
            </c:dLbl>
            <c:dLbl>
              <c:idx val="13"/>
              <c:layout>
                <c:manualLayout>
                  <c:x val="-0.20130494047360101"/>
                  <c:y val="-0.11348283077518535"/>
                </c:manualLayout>
              </c:layout>
              <c:numFmt formatCode="0.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0BA2-4872-ABBD-9DAE33C7AF3C}"/>
                </c:ext>
              </c:extLst>
            </c:dLbl>
            <c:dLbl>
              <c:idx val="14"/>
              <c:layout>
                <c:manualLayout>
                  <c:x val="-0.12571917460593668"/>
                  <c:y val="-0.18183920558317307"/>
                </c:manualLayout>
              </c:layout>
              <c:numFmt formatCode="0.0%" sourceLinked="0"/>
              <c:spPr>
                <a:noFill/>
                <a:ln w="12700">
                  <a:solidFill>
                    <a:srgbClr val="000000"/>
                  </a:solidFill>
                  <a:prstDash val="solid"/>
                </a:ln>
              </c:spPr>
              <c:txPr>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0BA2-4872-ABBD-9DAE33C7AF3C}"/>
                </c:ext>
              </c:extLst>
            </c:dLbl>
            <c:numFmt formatCode="0%" sourceLinked="0"/>
            <c:spPr>
              <a:noFill/>
              <a:ln w="12700">
                <a:solidFill>
                  <a:srgbClr val="000000"/>
                </a:solidFill>
                <a:prstDash val="solid"/>
              </a:ln>
            </c:spPr>
            <c:txPr>
              <a:bodyPr wrap="square" lIns="38100" tIns="19050" rIns="38100" bIns="19050" anchor="ctr">
                <a:spAutoFit/>
              </a:bodyPr>
              <a:lstStyle/>
              <a:p>
                <a:pPr>
                  <a:defRPr sz="1100" b="1"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P128グラフ!$O$35:$O$49</c:f>
              <c:strCache>
                <c:ptCount val="15"/>
                <c:pt idx="0">
                  <c:v>総　　記</c:v>
                </c:pt>
                <c:pt idx="1">
                  <c:v>哲　　学</c:v>
                </c:pt>
                <c:pt idx="2">
                  <c:v>歴　　史</c:v>
                </c:pt>
                <c:pt idx="3">
                  <c:v>社会科学</c:v>
                </c:pt>
                <c:pt idx="4">
                  <c:v>自然科学</c:v>
                </c:pt>
                <c:pt idx="5">
                  <c:v>技　術</c:v>
                </c:pt>
                <c:pt idx="6">
                  <c:v>産　業</c:v>
                </c:pt>
                <c:pt idx="7">
                  <c:v>芸　術</c:v>
                </c:pt>
                <c:pt idx="8">
                  <c:v>言　語</c:v>
                </c:pt>
                <c:pt idx="9">
                  <c:v>文　学</c:v>
                </c:pt>
                <c:pt idx="10">
                  <c:v>洋 書</c:v>
                </c:pt>
                <c:pt idx="11">
                  <c:v>児童図書</c:v>
                </c:pt>
                <c:pt idx="12">
                  <c:v>郷土資料</c:v>
                </c:pt>
                <c:pt idx="13">
                  <c:v>ＣＤ</c:v>
                </c:pt>
                <c:pt idx="14">
                  <c:v>ＤＶＤ</c:v>
                </c:pt>
              </c:strCache>
            </c:strRef>
          </c:cat>
          <c:val>
            <c:numRef>
              <c:f>P128グラフ!$P$35:$P$49</c:f>
              <c:numCache>
                <c:formatCode>#,##0_);[Red]\(#,##0\)</c:formatCode>
                <c:ptCount val="15"/>
                <c:pt idx="0">
                  <c:v>8372</c:v>
                </c:pt>
                <c:pt idx="1">
                  <c:v>7107</c:v>
                </c:pt>
                <c:pt idx="2">
                  <c:v>19226</c:v>
                </c:pt>
                <c:pt idx="3">
                  <c:v>30259</c:v>
                </c:pt>
                <c:pt idx="4">
                  <c:v>13331</c:v>
                </c:pt>
                <c:pt idx="5">
                  <c:v>15411</c:v>
                </c:pt>
                <c:pt idx="6">
                  <c:v>6777</c:v>
                </c:pt>
                <c:pt idx="7">
                  <c:v>15789</c:v>
                </c:pt>
                <c:pt idx="8">
                  <c:v>2791</c:v>
                </c:pt>
                <c:pt idx="9">
                  <c:v>77624</c:v>
                </c:pt>
                <c:pt idx="10">
                  <c:v>712</c:v>
                </c:pt>
                <c:pt idx="11">
                  <c:v>107687</c:v>
                </c:pt>
                <c:pt idx="12">
                  <c:v>12118</c:v>
                </c:pt>
                <c:pt idx="13">
                  <c:v>717</c:v>
                </c:pt>
                <c:pt idx="14">
                  <c:v>792</c:v>
                </c:pt>
              </c:numCache>
            </c:numRef>
          </c:val>
          <c:extLst>
            <c:ext xmlns:c16="http://schemas.microsoft.com/office/drawing/2014/chart" uri="{C3380CC4-5D6E-409C-BE32-E72D297353CC}">
              <c16:uniqueId val="{00000015-0BA2-4872-ABBD-9DAE33C7AF3C}"/>
            </c:ext>
          </c:extLst>
        </c:ser>
        <c:dLbls>
          <c:showLegendKey val="0"/>
          <c:showVal val="0"/>
          <c:showCatName val="0"/>
          <c:showSerName val="0"/>
          <c:showPercent val="0"/>
          <c:showBubbleSize val="0"/>
          <c:showLeaderLines val="1"/>
        </c:dLbls>
      </c:pie3DChart>
      <c:spPr>
        <a:noFill/>
        <a:ln w="25400">
          <a:noFill/>
        </a:ln>
      </c:spPr>
    </c:plotArea>
    <c:plotVisOnly val="0"/>
    <c:dispBlanksAs val="zero"/>
    <c:showDLblsOverMax val="0"/>
  </c:chart>
  <c:spPr>
    <a:solidFill>
      <a:schemeClr val="bg1"/>
    </a:solidFill>
    <a:ln w="6350">
      <a:noFill/>
    </a:ln>
  </c:spPr>
  <c:txPr>
    <a:bodyPr/>
    <a:lstStyle/>
    <a:p>
      <a:pPr>
        <a:defRPr sz="1650"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firstPageNumber="0"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飯能市長選挙の投票状況の推移</a:t>
            </a:r>
          </a:p>
        </c:rich>
      </c:tx>
      <c:layout>
        <c:manualLayout>
          <c:xMode val="edge"/>
          <c:yMode val="edge"/>
          <c:x val="0.34025593951015193"/>
          <c:y val="1.0482189726284214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9.8273699827901712E-2"/>
          <c:y val="0.12159354034316927"/>
          <c:w val="0.85657481606752162"/>
          <c:h val="0.68553599469338533"/>
        </c:manualLayout>
      </c:layout>
      <c:barChart>
        <c:barDir val="col"/>
        <c:grouping val="clustered"/>
        <c:varyColors val="0"/>
        <c:ser>
          <c:idx val="0"/>
          <c:order val="0"/>
          <c:tx>
            <c:strRef>
              <c:f>P139グラフ!$AO$6</c:f>
              <c:strCache>
                <c:ptCount val="1"/>
                <c:pt idx="0">
                  <c:v>投票者数</c:v>
                </c:pt>
              </c:strCache>
            </c:strRef>
          </c:tx>
          <c:spPr>
            <a:pattFill prst="pct20">
              <a:fgClr>
                <a:schemeClr val="tx1"/>
              </a:fgClr>
              <a:bgClr>
                <a:schemeClr val="bg1"/>
              </a:bgClr>
            </a:pattFill>
            <a:ln>
              <a:solidFill>
                <a:schemeClr val="tx1"/>
              </a:solidFill>
            </a:ln>
          </c:spPr>
          <c:invertIfNegative val="0"/>
          <c:cat>
            <c:strRef>
              <c:f>P139グラフ!$AK$7:$AK$17</c:f>
              <c:strCache>
                <c:ptCount val="11"/>
                <c:pt idx="0">
                  <c:v>昭和５２年</c:v>
                </c:pt>
                <c:pt idx="1">
                  <c:v>５６年</c:v>
                </c:pt>
                <c:pt idx="2">
                  <c:v>６０年</c:v>
                </c:pt>
                <c:pt idx="3">
                  <c:v>平成元年</c:v>
                </c:pt>
                <c:pt idx="4">
                  <c:v>９年</c:v>
                </c:pt>
                <c:pt idx="5">
                  <c:v>１３年</c:v>
                </c:pt>
                <c:pt idx="6">
                  <c:v>１７年</c:v>
                </c:pt>
                <c:pt idx="7">
                  <c:v>２１年</c:v>
                </c:pt>
                <c:pt idx="8">
                  <c:v>２５年</c:v>
                </c:pt>
                <c:pt idx="9">
                  <c:v>２９年</c:v>
                </c:pt>
                <c:pt idx="10">
                  <c:v>令和３年</c:v>
                </c:pt>
              </c:strCache>
            </c:strRef>
          </c:cat>
          <c:val>
            <c:numRef>
              <c:f>P139グラフ!$AO$7:$AO$17</c:f>
              <c:numCache>
                <c:formatCode>#,##0_);[Red]\(#,##0\)</c:formatCode>
                <c:ptCount val="11"/>
                <c:pt idx="0">
                  <c:v>28171</c:v>
                </c:pt>
                <c:pt idx="1">
                  <c:v>30835</c:v>
                </c:pt>
                <c:pt idx="2">
                  <c:v>20400</c:v>
                </c:pt>
                <c:pt idx="3">
                  <c:v>38526</c:v>
                </c:pt>
                <c:pt idx="4">
                  <c:v>24151</c:v>
                </c:pt>
                <c:pt idx="5">
                  <c:v>37863</c:v>
                </c:pt>
                <c:pt idx="6">
                  <c:v>25420</c:v>
                </c:pt>
                <c:pt idx="7">
                  <c:v>29255</c:v>
                </c:pt>
                <c:pt idx="8">
                  <c:v>38549</c:v>
                </c:pt>
                <c:pt idx="9">
                  <c:v>29084</c:v>
                </c:pt>
                <c:pt idx="10">
                  <c:v>26534</c:v>
                </c:pt>
              </c:numCache>
            </c:numRef>
          </c:val>
          <c:extLst>
            <c:ext xmlns:c16="http://schemas.microsoft.com/office/drawing/2014/chart" uri="{C3380CC4-5D6E-409C-BE32-E72D297353CC}">
              <c16:uniqueId val="{00000000-E252-43C7-86CC-36EDAE21C5F6}"/>
            </c:ext>
          </c:extLst>
        </c:ser>
        <c:dLbls>
          <c:showLegendKey val="0"/>
          <c:showVal val="0"/>
          <c:showCatName val="0"/>
          <c:showSerName val="0"/>
          <c:showPercent val="0"/>
          <c:showBubbleSize val="0"/>
        </c:dLbls>
        <c:gapWidth val="150"/>
        <c:axId val="529717880"/>
        <c:axId val="1"/>
      </c:barChart>
      <c:lineChart>
        <c:grouping val="standard"/>
        <c:varyColors val="0"/>
        <c:ser>
          <c:idx val="2"/>
          <c:order val="1"/>
          <c:tx>
            <c:strRef>
              <c:f>P139グラフ!$AR$6</c:f>
              <c:strCache>
                <c:ptCount val="1"/>
                <c:pt idx="0">
                  <c:v>平均投票率</c:v>
                </c:pt>
              </c:strCache>
            </c:strRef>
          </c:tx>
          <c:spPr>
            <a:ln w="12700">
              <a:solidFill>
                <a:schemeClr val="tx1"/>
              </a:solidFill>
            </a:ln>
          </c:spPr>
          <c:marker>
            <c:symbol val="triangle"/>
            <c:size val="9"/>
            <c:spPr>
              <a:solidFill>
                <a:schemeClr val="tx1"/>
              </a:solidFill>
            </c:spPr>
          </c:marker>
          <c:cat>
            <c:strRef>
              <c:f>P139グラフ!$AK$7:$AK$17</c:f>
              <c:strCache>
                <c:ptCount val="11"/>
                <c:pt idx="0">
                  <c:v>昭和５２年</c:v>
                </c:pt>
                <c:pt idx="1">
                  <c:v>５６年</c:v>
                </c:pt>
                <c:pt idx="2">
                  <c:v>６０年</c:v>
                </c:pt>
                <c:pt idx="3">
                  <c:v>平成元年</c:v>
                </c:pt>
                <c:pt idx="4">
                  <c:v>９年</c:v>
                </c:pt>
                <c:pt idx="5">
                  <c:v>１３年</c:v>
                </c:pt>
                <c:pt idx="6">
                  <c:v>１７年</c:v>
                </c:pt>
                <c:pt idx="7">
                  <c:v>２１年</c:v>
                </c:pt>
                <c:pt idx="8">
                  <c:v>２５年</c:v>
                </c:pt>
                <c:pt idx="9">
                  <c:v>２９年</c:v>
                </c:pt>
                <c:pt idx="10">
                  <c:v>令和３年</c:v>
                </c:pt>
              </c:strCache>
            </c:strRef>
          </c:cat>
          <c:val>
            <c:numRef>
              <c:f>P139グラフ!$AR$7:$AR$17</c:f>
              <c:numCache>
                <c:formatCode>General</c:formatCode>
                <c:ptCount val="11"/>
                <c:pt idx="0">
                  <c:v>72.86</c:v>
                </c:pt>
                <c:pt idx="1">
                  <c:v>72.39</c:v>
                </c:pt>
                <c:pt idx="2">
                  <c:v>44.88</c:v>
                </c:pt>
                <c:pt idx="3">
                  <c:v>77.150000000000006</c:v>
                </c:pt>
                <c:pt idx="4">
                  <c:v>39.020000000000003</c:v>
                </c:pt>
                <c:pt idx="5">
                  <c:v>59.15</c:v>
                </c:pt>
                <c:pt idx="6">
                  <c:v>37.82</c:v>
                </c:pt>
                <c:pt idx="7">
                  <c:v>43.48</c:v>
                </c:pt>
                <c:pt idx="8">
                  <c:v>57.6</c:v>
                </c:pt>
                <c:pt idx="9">
                  <c:v>42.76</c:v>
                </c:pt>
                <c:pt idx="10">
                  <c:v>39.630000000000003</c:v>
                </c:pt>
              </c:numCache>
            </c:numRef>
          </c:val>
          <c:smooth val="0"/>
          <c:extLst>
            <c:ext xmlns:c16="http://schemas.microsoft.com/office/drawing/2014/chart" uri="{C3380CC4-5D6E-409C-BE32-E72D297353CC}">
              <c16:uniqueId val="{00000001-E252-43C7-86CC-36EDAE21C5F6}"/>
            </c:ext>
          </c:extLst>
        </c:ser>
        <c:dLbls>
          <c:showLegendKey val="0"/>
          <c:showVal val="0"/>
          <c:showCatName val="0"/>
          <c:showSerName val="0"/>
          <c:showPercent val="0"/>
          <c:showBubbleSize val="0"/>
        </c:dLbls>
        <c:marker val="1"/>
        <c:smooth val="0"/>
        <c:axId val="3"/>
        <c:axId val="4"/>
      </c:lineChart>
      <c:catAx>
        <c:axId val="5297178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0"/>
        <c:lblAlgn val="ctr"/>
        <c:lblOffset val="100"/>
        <c:tickLblSkip val="1"/>
        <c:tickMarkSkip val="1"/>
        <c:noMultiLvlLbl val="0"/>
      </c:catAx>
      <c:valAx>
        <c:axId val="1"/>
        <c:scaling>
          <c:orientation val="minMax"/>
        </c:scaling>
        <c:delete val="0"/>
        <c:axPos val="l"/>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52971788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General" sourceLinked="1"/>
        <c:majorTickMark val="out"/>
        <c:minorTickMark val="none"/>
        <c:tickLblPos val="nextTo"/>
        <c:txPr>
          <a:bodyPr/>
          <a:lstStyle/>
          <a:p>
            <a:pPr>
              <a:defRPr>
                <a:latin typeface="ＭＳ Ｐゴシック" panose="020B0600070205080204" pitchFamily="50" charset="-128"/>
                <a:ea typeface="ＭＳ Ｐゴシック" panose="020B0600070205080204" pitchFamily="50" charset="-128"/>
              </a:defRPr>
            </a:pPr>
            <a:endParaRPr lang="ja-JP"/>
          </a:p>
        </c:txPr>
        <c:crossAx val="3"/>
        <c:crosses val="max"/>
        <c:crossBetween val="between"/>
      </c:valAx>
      <c:spPr>
        <a:solidFill>
          <a:sysClr val="window" lastClr="FFFFFF"/>
        </a:solidFill>
        <a:ln w="12700">
          <a:solidFill>
            <a:sysClr val="windowText" lastClr="000000"/>
          </a:solidFill>
          <a:prstDash val="solid"/>
        </a:ln>
      </c:spPr>
    </c:plotArea>
    <c:legend>
      <c:legendPos val="r"/>
      <c:layout>
        <c:manualLayout>
          <c:xMode val="edge"/>
          <c:yMode val="edge"/>
          <c:x val="0.17928304298750219"/>
          <c:y val="0.14884714410698663"/>
          <c:w val="0.15405069832592166"/>
          <c:h val="8.5954005749281331E-2"/>
        </c:manualLayout>
      </c:layout>
      <c:overlay val="0"/>
      <c:spPr>
        <a:solidFill>
          <a:srgbClr val="FFFFFF"/>
        </a:solidFill>
        <a:ln w="3175">
          <a:solidFill>
            <a:srgbClr val="000000"/>
          </a:solidFill>
          <a:prstDash val="solid"/>
        </a:ln>
      </c:spPr>
      <c:txPr>
        <a:bodyPr/>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legend>
    <c:plotVisOnly val="0"/>
    <c:dispBlanksAs val="gap"/>
    <c:showDLblsOverMax val="0"/>
  </c:chart>
  <c:spPr>
    <a:solidFill>
      <a:srgbClr val="FFFFFF"/>
    </a:solidFill>
    <a:ln w="6350">
      <a:noFill/>
    </a:ln>
  </c:spPr>
  <c:txPr>
    <a:bodyPr/>
    <a:lstStyle/>
    <a:p>
      <a:pPr>
        <a:defRPr sz="1100" b="0" i="0" u="none" strike="noStrike" baseline="0">
          <a:solidFill>
            <a:srgbClr val="000000"/>
          </a:solidFill>
          <a:latin typeface="ＭＳ Ｐ明朝"/>
          <a:ea typeface="ＭＳ Ｐ明朝"/>
          <a:cs typeface="ＭＳ Ｐ明朝"/>
        </a:defRPr>
      </a:pPr>
      <a:endParaRPr lang="ja-JP"/>
    </a:p>
  </c:txPr>
  <c:printSettings>
    <c:headerFooter alignWithMargins="0">
      <c:oddHeader>&amp;C&amp;A</c:oddHeader>
      <c:oddFooter>&amp;CPage &amp;P</c:oddFooter>
    </c:headerFooter>
    <c:pageMargins b="0.98399999999999999" l="0.78700000000000003" r="0.78700000000000003" t="0.98399999999999999" header="0.5" footer="0.5"/>
    <c:pageSetup paperSize="9" firstPageNumber="0" orientation="landscape" horizontalDpi="-2"/>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飯能市議会議員一般選挙投票状況の推移</a:t>
            </a:r>
          </a:p>
        </c:rich>
      </c:tx>
      <c:layout>
        <c:manualLayout>
          <c:xMode val="edge"/>
          <c:yMode val="edge"/>
          <c:x val="0.27863930394527453"/>
          <c:y val="0.10640887280394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0.1015424801816056"/>
          <c:y val="0.25000047314164159"/>
          <c:w val="0.81362518930324479"/>
          <c:h val="0.66472994021382215"/>
        </c:manualLayout>
      </c:layout>
      <c:barChart>
        <c:barDir val="col"/>
        <c:grouping val="clustered"/>
        <c:varyColors val="0"/>
        <c:ser>
          <c:idx val="1"/>
          <c:order val="0"/>
          <c:tx>
            <c:v>P135グラフ!#REF!</c:v>
          </c:tx>
          <c:spPr>
            <a:solidFill>
              <a:srgbClr val="C0504D"/>
            </a:solidFill>
            <a:ln w="25400">
              <a:noFill/>
            </a:ln>
          </c:spPr>
          <c:invertIfNegative val="0"/>
          <c:cat>
            <c:strRef>
              <c:f>P139グラフ!$AK$21:$AK$32</c:f>
              <c:strCache>
                <c:ptCount val="12"/>
                <c:pt idx="0">
                  <c:v>昭和５２年</c:v>
                </c:pt>
                <c:pt idx="1">
                  <c:v>５６年</c:v>
                </c:pt>
                <c:pt idx="2">
                  <c:v>６０年</c:v>
                </c:pt>
                <c:pt idx="3">
                  <c:v>平成元年</c:v>
                </c:pt>
                <c:pt idx="4">
                  <c:v>５年</c:v>
                </c:pt>
                <c:pt idx="5">
                  <c:v>９年</c:v>
                </c:pt>
                <c:pt idx="6">
                  <c:v>１３年</c:v>
                </c:pt>
                <c:pt idx="7">
                  <c:v>１７年</c:v>
                </c:pt>
                <c:pt idx="8">
                  <c:v>２１年</c:v>
                </c:pt>
                <c:pt idx="9">
                  <c:v>２５年</c:v>
                </c:pt>
                <c:pt idx="10">
                  <c:v>２９年</c:v>
                </c:pt>
                <c:pt idx="11">
                  <c:v>令和３年</c:v>
                </c:pt>
              </c:strCache>
            </c:strRef>
          </c:cat>
          <c:val>
            <c:numRef>
              <c:f>P135グラフ!#REF!</c:f>
              <c:numCache>
                <c:formatCode>General</c:formatCode>
                <c:ptCount val="1"/>
                <c:pt idx="0">
                  <c:v>1</c:v>
                </c:pt>
              </c:numCache>
            </c:numRef>
          </c:val>
          <c:extLst>
            <c:ext xmlns:c16="http://schemas.microsoft.com/office/drawing/2014/chart" uri="{C3380CC4-5D6E-409C-BE32-E72D297353CC}">
              <c16:uniqueId val="{00000000-308B-45F9-B86B-A28F13182E8C}"/>
            </c:ext>
          </c:extLst>
        </c:ser>
        <c:ser>
          <c:idx val="0"/>
          <c:order val="1"/>
          <c:tx>
            <c:strRef>
              <c:f>P139グラフ!$AO$20</c:f>
              <c:strCache>
                <c:ptCount val="1"/>
                <c:pt idx="0">
                  <c:v>投票者数</c:v>
                </c:pt>
              </c:strCache>
            </c:strRef>
          </c:tx>
          <c:spPr>
            <a:pattFill prst="pct20">
              <a:fgClr>
                <a:schemeClr val="tx1"/>
              </a:fgClr>
              <a:bgClr>
                <a:schemeClr val="bg1"/>
              </a:bgClr>
            </a:pattFill>
            <a:ln>
              <a:solidFill>
                <a:sysClr val="windowText" lastClr="000000"/>
              </a:solidFill>
            </a:ln>
          </c:spPr>
          <c:invertIfNegative val="0"/>
          <c:cat>
            <c:strRef>
              <c:f>P139グラフ!$AK$21:$AK$32</c:f>
              <c:strCache>
                <c:ptCount val="12"/>
                <c:pt idx="0">
                  <c:v>昭和５２年</c:v>
                </c:pt>
                <c:pt idx="1">
                  <c:v>５６年</c:v>
                </c:pt>
                <c:pt idx="2">
                  <c:v>６０年</c:v>
                </c:pt>
                <c:pt idx="3">
                  <c:v>平成元年</c:v>
                </c:pt>
                <c:pt idx="4">
                  <c:v>５年</c:v>
                </c:pt>
                <c:pt idx="5">
                  <c:v>９年</c:v>
                </c:pt>
                <c:pt idx="6">
                  <c:v>１３年</c:v>
                </c:pt>
                <c:pt idx="7">
                  <c:v>１７年</c:v>
                </c:pt>
                <c:pt idx="8">
                  <c:v>２１年</c:v>
                </c:pt>
                <c:pt idx="9">
                  <c:v>２５年</c:v>
                </c:pt>
                <c:pt idx="10">
                  <c:v>２９年</c:v>
                </c:pt>
                <c:pt idx="11">
                  <c:v>令和３年</c:v>
                </c:pt>
              </c:strCache>
            </c:strRef>
          </c:cat>
          <c:val>
            <c:numRef>
              <c:f>P139グラフ!$AO$21:$AO$32</c:f>
              <c:numCache>
                <c:formatCode>#,##0_);[Red]\(#,##0\)</c:formatCode>
                <c:ptCount val="12"/>
                <c:pt idx="0">
                  <c:v>32260</c:v>
                </c:pt>
                <c:pt idx="1">
                  <c:v>35863</c:v>
                </c:pt>
                <c:pt idx="2">
                  <c:v>35420</c:v>
                </c:pt>
                <c:pt idx="3">
                  <c:v>36530</c:v>
                </c:pt>
                <c:pt idx="4">
                  <c:v>38024</c:v>
                </c:pt>
                <c:pt idx="5">
                  <c:v>35575</c:v>
                </c:pt>
                <c:pt idx="6">
                  <c:v>38742</c:v>
                </c:pt>
                <c:pt idx="7">
                  <c:v>39034</c:v>
                </c:pt>
                <c:pt idx="8">
                  <c:v>35985</c:v>
                </c:pt>
                <c:pt idx="9">
                  <c:v>33584</c:v>
                </c:pt>
                <c:pt idx="10">
                  <c:v>34107</c:v>
                </c:pt>
                <c:pt idx="11">
                  <c:v>31433</c:v>
                </c:pt>
              </c:numCache>
            </c:numRef>
          </c:val>
          <c:extLst>
            <c:ext xmlns:c16="http://schemas.microsoft.com/office/drawing/2014/chart" uri="{C3380CC4-5D6E-409C-BE32-E72D297353CC}">
              <c16:uniqueId val="{00000001-308B-45F9-B86B-A28F13182E8C}"/>
            </c:ext>
          </c:extLst>
        </c:ser>
        <c:dLbls>
          <c:showLegendKey val="0"/>
          <c:showVal val="0"/>
          <c:showCatName val="0"/>
          <c:showSerName val="0"/>
          <c:showPercent val="0"/>
          <c:showBubbleSize val="0"/>
        </c:dLbls>
        <c:gapWidth val="150"/>
        <c:axId val="438037240"/>
        <c:axId val="1"/>
      </c:barChart>
      <c:lineChart>
        <c:grouping val="standard"/>
        <c:varyColors val="0"/>
        <c:ser>
          <c:idx val="2"/>
          <c:order val="2"/>
          <c:tx>
            <c:strRef>
              <c:f>P139グラフ!$AR$20</c:f>
              <c:strCache>
                <c:ptCount val="1"/>
                <c:pt idx="0">
                  <c:v>平均投票率</c:v>
                </c:pt>
              </c:strCache>
            </c:strRef>
          </c:tx>
          <c:spPr>
            <a:ln w="12700">
              <a:solidFill>
                <a:schemeClr val="tx1"/>
              </a:solidFill>
            </a:ln>
          </c:spPr>
          <c:marker>
            <c:symbol val="triangle"/>
            <c:size val="9"/>
            <c:spPr>
              <a:solidFill>
                <a:schemeClr val="tx1"/>
              </a:solidFill>
            </c:spPr>
          </c:marker>
          <c:cat>
            <c:strRef>
              <c:f>P139グラフ!$AK$21:$AK$32</c:f>
              <c:strCache>
                <c:ptCount val="12"/>
                <c:pt idx="0">
                  <c:v>昭和５２年</c:v>
                </c:pt>
                <c:pt idx="1">
                  <c:v>５６年</c:v>
                </c:pt>
                <c:pt idx="2">
                  <c:v>６０年</c:v>
                </c:pt>
                <c:pt idx="3">
                  <c:v>平成元年</c:v>
                </c:pt>
                <c:pt idx="4">
                  <c:v>５年</c:v>
                </c:pt>
                <c:pt idx="5">
                  <c:v>９年</c:v>
                </c:pt>
                <c:pt idx="6">
                  <c:v>１３年</c:v>
                </c:pt>
                <c:pt idx="7">
                  <c:v>１７年</c:v>
                </c:pt>
                <c:pt idx="8">
                  <c:v>２１年</c:v>
                </c:pt>
                <c:pt idx="9">
                  <c:v>２５年</c:v>
                </c:pt>
                <c:pt idx="10">
                  <c:v>２９年</c:v>
                </c:pt>
                <c:pt idx="11">
                  <c:v>令和３年</c:v>
                </c:pt>
              </c:strCache>
            </c:strRef>
          </c:cat>
          <c:val>
            <c:numRef>
              <c:f>P139グラフ!$AR$21:$AR$32</c:f>
              <c:numCache>
                <c:formatCode>General</c:formatCode>
                <c:ptCount val="12"/>
                <c:pt idx="0">
                  <c:v>83.92</c:v>
                </c:pt>
                <c:pt idx="1">
                  <c:v>85.52</c:v>
                </c:pt>
                <c:pt idx="2">
                  <c:v>78.38</c:v>
                </c:pt>
                <c:pt idx="3">
                  <c:v>74.52</c:v>
                </c:pt>
                <c:pt idx="4">
                  <c:v>68.81</c:v>
                </c:pt>
                <c:pt idx="5">
                  <c:v>58.03</c:v>
                </c:pt>
                <c:pt idx="6">
                  <c:v>60.67</c:v>
                </c:pt>
                <c:pt idx="7">
                  <c:v>58.24</c:v>
                </c:pt>
                <c:pt idx="8">
                  <c:v>53.68</c:v>
                </c:pt>
                <c:pt idx="9">
                  <c:v>50.32</c:v>
                </c:pt>
                <c:pt idx="10">
                  <c:v>50.3</c:v>
                </c:pt>
                <c:pt idx="11">
                  <c:v>47.09</c:v>
                </c:pt>
              </c:numCache>
            </c:numRef>
          </c:val>
          <c:smooth val="0"/>
          <c:extLst>
            <c:ext xmlns:c16="http://schemas.microsoft.com/office/drawing/2014/chart" uri="{C3380CC4-5D6E-409C-BE32-E72D297353CC}">
              <c16:uniqueId val="{00000002-308B-45F9-B86B-A28F13182E8C}"/>
            </c:ext>
          </c:extLst>
        </c:ser>
        <c:dLbls>
          <c:showLegendKey val="0"/>
          <c:showVal val="0"/>
          <c:showCatName val="0"/>
          <c:showSerName val="0"/>
          <c:showPercent val="0"/>
          <c:showBubbleSize val="0"/>
        </c:dLbls>
        <c:marker val="1"/>
        <c:smooth val="0"/>
        <c:axId val="3"/>
        <c:axId val="4"/>
      </c:lineChart>
      <c:catAx>
        <c:axId val="4380372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4380372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_ "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3"/>
        <c:crosses val="max"/>
        <c:crossBetween val="between"/>
      </c:valAx>
      <c:spPr>
        <a:ln>
          <a:solidFill>
            <a:schemeClr val="tx1"/>
          </a:solidFill>
        </a:ln>
      </c:spPr>
    </c:plotArea>
    <c:legend>
      <c:legendPos val="r"/>
      <c:legendEntry>
        <c:idx val="0"/>
        <c:delete val="1"/>
      </c:legendEntry>
      <c:layout>
        <c:manualLayout>
          <c:xMode val="edge"/>
          <c:yMode val="edge"/>
          <c:x val="0.70308526394830573"/>
          <c:y val="0.72868369714655234"/>
          <c:w val="0.15038570966030818"/>
          <c:h val="7.9457459121957563E-2"/>
        </c:manualLayout>
      </c:layout>
      <c:overlay val="0"/>
      <c:spPr>
        <a:solidFill>
          <a:srgbClr val="FFFFFF"/>
        </a:solidFill>
        <a:ln w="3175">
          <a:solidFill>
            <a:srgbClr val="000000"/>
          </a:solidFill>
          <a:prstDash val="solid"/>
        </a:ln>
      </c:spPr>
      <c:txPr>
        <a:bodyPr/>
        <a:lstStyle/>
        <a:p>
          <a:pPr>
            <a:defRPr sz="925"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legend>
    <c:plotVisOnly val="0"/>
    <c:dispBlanksAs val="gap"/>
    <c:showDLblsOverMax val="0"/>
  </c:chart>
  <c:spPr>
    <a:solidFill>
      <a:srgbClr val="FFFFFF"/>
    </a:solidFill>
    <a:ln w="6350">
      <a:noFill/>
    </a:ln>
  </c:spPr>
  <c:txPr>
    <a:bodyPr/>
    <a:lstStyle/>
    <a:p>
      <a:pPr>
        <a:defRPr sz="1100" b="0" i="0" u="none" strike="noStrike" baseline="0">
          <a:solidFill>
            <a:srgbClr val="000000"/>
          </a:solidFill>
          <a:latin typeface="ＭＳ Ｐ明朝"/>
          <a:ea typeface="ＭＳ Ｐ明朝"/>
          <a:cs typeface="ＭＳ Ｐ明朝"/>
        </a:defRPr>
      </a:pPr>
      <a:endParaRPr lang="ja-JP"/>
    </a:p>
  </c:txPr>
  <c:printSettings>
    <c:headerFooter alignWithMargins="0">
      <c:oddHeader>&amp;C&amp;A</c:oddHeader>
      <c:oddFooter>&amp;CPage &amp;P</c:oddFooter>
    </c:headerFooter>
    <c:pageMargins b="0.98399999999999999" l="0.78700000000000003" r="0.78700000000000003" t="0.98399999999999999" header="0.5" footer="0.5"/>
    <c:pageSetup paperSize="9" firstPageNumber="0" orientation="landscape" horizontalDpi="-2"/>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b="0">
                <a:latin typeface="ＭＳ ゴシック" panose="020B0609070205080204" pitchFamily="49" charset="-128"/>
                <a:ea typeface="ＭＳ ゴシック" panose="020B0609070205080204" pitchFamily="49" charset="-128"/>
              </a:rPr>
              <a:t>犯罪発生件数の推移</a:t>
            </a:r>
          </a:p>
        </c:rich>
      </c:tx>
      <c:layout>
        <c:manualLayout>
          <c:xMode val="edge"/>
          <c:yMode val="edge"/>
          <c:x val="0.3739379636368983"/>
          <c:y val="5.7851528889467332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5"/>
      <c:hPercent val="48"/>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969696"/>
          </a:solidFill>
          <a:prstDash val="solid"/>
        </a:ln>
      </c:spPr>
    </c:sideWall>
    <c:backWall>
      <c:thickness val="0"/>
      <c:spPr>
        <a:solidFill>
          <a:srgbClr val="FFFFFF"/>
        </a:solidFill>
        <a:ln w="12700">
          <a:solidFill>
            <a:srgbClr val="969696"/>
          </a:solidFill>
          <a:prstDash val="solid"/>
        </a:ln>
      </c:spPr>
    </c:backWall>
    <c:plotArea>
      <c:layout>
        <c:manualLayout>
          <c:layoutTarget val="inner"/>
          <c:xMode val="edge"/>
          <c:yMode val="edge"/>
          <c:x val="6.9983163869222223E-2"/>
          <c:y val="0.15151572995524321"/>
          <c:w val="0.8036033731077733"/>
          <c:h val="0.73553916887043969"/>
        </c:manualLayout>
      </c:layout>
      <c:bar3DChart>
        <c:barDir val="col"/>
        <c:grouping val="stacked"/>
        <c:varyColors val="0"/>
        <c:ser>
          <c:idx val="0"/>
          <c:order val="0"/>
          <c:tx>
            <c:strRef>
              <c:f>P143グラフ!$M$2</c:f>
              <c:strCache>
                <c:ptCount val="1"/>
                <c:pt idx="0">
                  <c:v>窃盗犯</c:v>
                </c:pt>
              </c:strCache>
            </c:strRef>
          </c:tx>
          <c:spPr>
            <a:blipFill dpi="0" rotWithShape="0">
              <a:blip xmlns:r="http://schemas.openxmlformats.org/officeDocument/2006/relationships" r:embed="rId1"/>
              <a:srcRect/>
              <a:tile tx="0" ty="0" sx="100000" sy="100000" flip="none" algn="tl"/>
            </a:blipFill>
            <a:ln w="12700">
              <a:solidFill>
                <a:schemeClr val="tx1"/>
              </a:solidFill>
              <a:prstDash val="solid"/>
            </a:ln>
          </c:spPr>
          <c:invertIfNegative val="0"/>
          <c:cat>
            <c:strRef>
              <c:f>P143グラフ!$K$3:$K$12</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P143グラフ!$M$3:$M$12</c:f>
              <c:numCache>
                <c:formatCode>#,##0_);[Red]\(#,##0\)</c:formatCode>
                <c:ptCount val="10"/>
                <c:pt idx="0">
                  <c:v>940</c:v>
                </c:pt>
                <c:pt idx="1">
                  <c:v>844</c:v>
                </c:pt>
                <c:pt idx="2">
                  <c:v>819</c:v>
                </c:pt>
                <c:pt idx="3">
                  <c:v>875</c:v>
                </c:pt>
                <c:pt idx="4">
                  <c:v>734</c:v>
                </c:pt>
                <c:pt idx="5">
                  <c:v>726</c:v>
                </c:pt>
                <c:pt idx="6">
                  <c:v>637</c:v>
                </c:pt>
                <c:pt idx="7">
                  <c:v>539</c:v>
                </c:pt>
                <c:pt idx="8">
                  <c:v>430</c:v>
                </c:pt>
                <c:pt idx="9">
                  <c:v>265</c:v>
                </c:pt>
              </c:numCache>
            </c:numRef>
          </c:val>
          <c:extLst>
            <c:ext xmlns:c16="http://schemas.microsoft.com/office/drawing/2014/chart" uri="{C3380CC4-5D6E-409C-BE32-E72D297353CC}">
              <c16:uniqueId val="{00000000-E7F1-4CFE-BBA3-017E8B8949B3}"/>
            </c:ext>
          </c:extLst>
        </c:ser>
        <c:ser>
          <c:idx val="1"/>
          <c:order val="1"/>
          <c:tx>
            <c:strRef>
              <c:f>P143グラフ!$N$2</c:f>
              <c:strCache>
                <c:ptCount val="1"/>
                <c:pt idx="0">
                  <c:v>知能犯</c:v>
                </c:pt>
              </c:strCache>
            </c:strRef>
          </c:tx>
          <c:spPr>
            <a:pattFill prst="smGrid">
              <a:fgClr>
                <a:schemeClr val="bg2">
                  <a:lumMod val="75000"/>
                </a:schemeClr>
              </a:fgClr>
              <a:bgClr>
                <a:schemeClr val="bg1"/>
              </a:bgClr>
            </a:pattFill>
            <a:ln w="12700">
              <a:solidFill>
                <a:schemeClr val="tx1"/>
              </a:solidFill>
              <a:prstDash val="solid"/>
            </a:ln>
          </c:spPr>
          <c:invertIfNegative val="0"/>
          <c:cat>
            <c:strRef>
              <c:f>P143グラフ!$K$3:$K$12</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P143グラフ!$N$3:$N$12</c:f>
              <c:numCache>
                <c:formatCode>#,##0_);[Red]\(#,##0\)</c:formatCode>
                <c:ptCount val="10"/>
                <c:pt idx="0">
                  <c:v>12</c:v>
                </c:pt>
                <c:pt idx="1">
                  <c:v>21</c:v>
                </c:pt>
                <c:pt idx="2">
                  <c:v>12</c:v>
                </c:pt>
                <c:pt idx="3">
                  <c:v>20</c:v>
                </c:pt>
                <c:pt idx="4">
                  <c:v>39</c:v>
                </c:pt>
                <c:pt idx="5">
                  <c:v>34</c:v>
                </c:pt>
                <c:pt idx="6">
                  <c:v>41</c:v>
                </c:pt>
                <c:pt idx="7">
                  <c:v>60</c:v>
                </c:pt>
                <c:pt idx="8">
                  <c:v>50</c:v>
                </c:pt>
                <c:pt idx="9">
                  <c:v>21</c:v>
                </c:pt>
              </c:numCache>
            </c:numRef>
          </c:val>
          <c:extLst>
            <c:ext xmlns:c16="http://schemas.microsoft.com/office/drawing/2014/chart" uri="{C3380CC4-5D6E-409C-BE32-E72D297353CC}">
              <c16:uniqueId val="{00000001-E7F1-4CFE-BBA3-017E8B8949B3}"/>
            </c:ext>
          </c:extLst>
        </c:ser>
        <c:ser>
          <c:idx val="2"/>
          <c:order val="2"/>
          <c:tx>
            <c:strRef>
              <c:f>P143グラフ!$O$2</c:f>
              <c:strCache>
                <c:ptCount val="1"/>
                <c:pt idx="0">
                  <c:v>粗暴犯</c:v>
                </c:pt>
              </c:strCache>
            </c:strRef>
          </c:tx>
          <c:spPr>
            <a:blipFill dpi="0" rotWithShape="0">
              <a:blip xmlns:r="http://schemas.openxmlformats.org/officeDocument/2006/relationships" r:embed="rId2"/>
              <a:srcRect/>
              <a:tile tx="0" ty="0" sx="100000" sy="100000" flip="none" algn="tl"/>
            </a:blipFill>
            <a:ln w="12700">
              <a:solidFill>
                <a:schemeClr val="tx1"/>
              </a:solidFill>
              <a:prstDash val="solid"/>
            </a:ln>
          </c:spPr>
          <c:invertIfNegative val="0"/>
          <c:cat>
            <c:strRef>
              <c:f>P143グラフ!$K$3:$K$12</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P143グラフ!$O$3:$O$12</c:f>
              <c:numCache>
                <c:formatCode>#,##0_);[Red]\(#,##0\)</c:formatCode>
                <c:ptCount val="10"/>
                <c:pt idx="0">
                  <c:v>60</c:v>
                </c:pt>
                <c:pt idx="1">
                  <c:v>46</c:v>
                </c:pt>
                <c:pt idx="2">
                  <c:v>63</c:v>
                </c:pt>
                <c:pt idx="3">
                  <c:v>50</c:v>
                </c:pt>
                <c:pt idx="4">
                  <c:v>61</c:v>
                </c:pt>
                <c:pt idx="5">
                  <c:v>65</c:v>
                </c:pt>
                <c:pt idx="6">
                  <c:v>53</c:v>
                </c:pt>
                <c:pt idx="7">
                  <c:v>57</c:v>
                </c:pt>
                <c:pt idx="8">
                  <c:v>62</c:v>
                </c:pt>
                <c:pt idx="9">
                  <c:v>31</c:v>
                </c:pt>
              </c:numCache>
            </c:numRef>
          </c:val>
          <c:extLst>
            <c:ext xmlns:c16="http://schemas.microsoft.com/office/drawing/2014/chart" uri="{C3380CC4-5D6E-409C-BE32-E72D297353CC}">
              <c16:uniqueId val="{00000002-E7F1-4CFE-BBA3-017E8B8949B3}"/>
            </c:ext>
          </c:extLst>
        </c:ser>
        <c:ser>
          <c:idx val="3"/>
          <c:order val="3"/>
          <c:tx>
            <c:strRef>
              <c:f>P143グラフ!$P$2</c:f>
              <c:strCache>
                <c:ptCount val="1"/>
                <c:pt idx="0">
                  <c:v>凶悪犯</c:v>
                </c:pt>
              </c:strCache>
            </c:strRef>
          </c:tx>
          <c:spPr>
            <a:solidFill>
              <a:srgbClr val="000000"/>
            </a:solidFill>
            <a:ln w="12700">
              <a:noFill/>
              <a:prstDash val="solid"/>
            </a:ln>
          </c:spPr>
          <c:invertIfNegative val="0"/>
          <c:cat>
            <c:strRef>
              <c:f>P143グラフ!$K$3:$K$12</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P143グラフ!$P$3:$P$12</c:f>
              <c:numCache>
                <c:formatCode>#,##0_);[Red]\(#,##0\)</c:formatCode>
                <c:ptCount val="10"/>
                <c:pt idx="0">
                  <c:v>15</c:v>
                </c:pt>
                <c:pt idx="1">
                  <c:v>8</c:v>
                </c:pt>
                <c:pt idx="2">
                  <c:v>5</c:v>
                </c:pt>
                <c:pt idx="3">
                  <c:v>1</c:v>
                </c:pt>
                <c:pt idx="4">
                  <c:v>8</c:v>
                </c:pt>
                <c:pt idx="5">
                  <c:v>4</c:v>
                </c:pt>
                <c:pt idx="6">
                  <c:v>1</c:v>
                </c:pt>
                <c:pt idx="7">
                  <c:v>3</c:v>
                </c:pt>
                <c:pt idx="8">
                  <c:v>2</c:v>
                </c:pt>
                <c:pt idx="9">
                  <c:v>0</c:v>
                </c:pt>
              </c:numCache>
            </c:numRef>
          </c:val>
          <c:extLst>
            <c:ext xmlns:c16="http://schemas.microsoft.com/office/drawing/2014/chart" uri="{C3380CC4-5D6E-409C-BE32-E72D297353CC}">
              <c16:uniqueId val="{00000003-E7F1-4CFE-BBA3-017E8B8949B3}"/>
            </c:ext>
          </c:extLst>
        </c:ser>
        <c:ser>
          <c:idx val="4"/>
          <c:order val="4"/>
          <c:tx>
            <c:strRef>
              <c:f>P143グラフ!$Q$2</c:f>
              <c:strCache>
                <c:ptCount val="1"/>
                <c:pt idx="0">
                  <c:v>その他</c:v>
                </c:pt>
              </c:strCache>
            </c:strRef>
          </c:tx>
          <c:spPr>
            <a:blipFill dpi="0" rotWithShape="0">
              <a:blip xmlns:r="http://schemas.openxmlformats.org/officeDocument/2006/relationships" r:embed="rId3"/>
              <a:srcRect/>
              <a:tile tx="0" ty="0" sx="100000" sy="100000" flip="none" algn="tl"/>
            </a:blipFill>
            <a:ln w="12700">
              <a:solidFill>
                <a:schemeClr val="tx1"/>
              </a:solidFill>
              <a:prstDash val="solid"/>
            </a:ln>
          </c:spPr>
          <c:invertIfNegative val="0"/>
          <c:cat>
            <c:strRef>
              <c:f>P143グラフ!$K$3:$K$12</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P143グラフ!$Q$3:$Q$12</c:f>
              <c:numCache>
                <c:formatCode>#,##0_);[Red]\(#,##0\)</c:formatCode>
                <c:ptCount val="10"/>
                <c:pt idx="0">
                  <c:v>272</c:v>
                </c:pt>
                <c:pt idx="1">
                  <c:v>228</c:v>
                </c:pt>
                <c:pt idx="2">
                  <c:v>230</c:v>
                </c:pt>
                <c:pt idx="3">
                  <c:v>175</c:v>
                </c:pt>
                <c:pt idx="4">
                  <c:v>158</c:v>
                </c:pt>
                <c:pt idx="5">
                  <c:v>164</c:v>
                </c:pt>
                <c:pt idx="6">
                  <c:v>124</c:v>
                </c:pt>
                <c:pt idx="7">
                  <c:v>107</c:v>
                </c:pt>
                <c:pt idx="8">
                  <c:v>117</c:v>
                </c:pt>
                <c:pt idx="9">
                  <c:v>91</c:v>
                </c:pt>
              </c:numCache>
            </c:numRef>
          </c:val>
          <c:extLst>
            <c:ext xmlns:c16="http://schemas.microsoft.com/office/drawing/2014/chart" uri="{C3380CC4-5D6E-409C-BE32-E72D297353CC}">
              <c16:uniqueId val="{00000004-E7F1-4CFE-BBA3-017E8B8949B3}"/>
            </c:ext>
          </c:extLst>
        </c:ser>
        <c:dLbls>
          <c:showLegendKey val="0"/>
          <c:showVal val="0"/>
          <c:showCatName val="0"/>
          <c:showSerName val="0"/>
          <c:showPercent val="0"/>
          <c:showBubbleSize val="0"/>
        </c:dLbls>
        <c:gapWidth val="150"/>
        <c:shape val="box"/>
        <c:axId val="601372248"/>
        <c:axId val="1"/>
        <c:axId val="0"/>
      </c:bar3DChart>
      <c:catAx>
        <c:axId val="601372248"/>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1"/>
        <c:lblAlgn val="ctr"/>
        <c:lblOffset val="100"/>
        <c:tickLblSkip val="1"/>
        <c:tickMarkSkip val="1"/>
        <c:noMultiLvlLbl val="0"/>
      </c:catAx>
      <c:valAx>
        <c:axId val="1"/>
        <c:scaling>
          <c:orientation val="minMax"/>
          <c:max val="1500"/>
          <c:min val="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601372248"/>
        <c:crosses val="autoZero"/>
        <c:crossBetween val="between"/>
        <c:majorUnit val="200"/>
      </c:valAx>
      <c:spPr>
        <a:noFill/>
        <a:ln w="25400">
          <a:noFill/>
        </a:ln>
      </c:spPr>
    </c:plotArea>
    <c:legend>
      <c:legendPos val="r"/>
      <c:layout>
        <c:manualLayout>
          <c:xMode val="edge"/>
          <c:yMode val="edge"/>
          <c:x val="0.86393200849893759"/>
          <c:y val="0.17906393932163439"/>
          <c:w val="0.1190715866399053"/>
          <c:h val="0.4738300687620659"/>
        </c:manualLayout>
      </c:layout>
      <c:overlay val="0"/>
      <c:spPr>
        <a:solidFill>
          <a:srgbClr val="FFFFFF"/>
        </a:solidFill>
        <a:ln w="3175">
          <a:solidFill>
            <a:srgbClr val="000000"/>
          </a:solidFill>
          <a:prstDash val="solid"/>
        </a:ln>
      </c:spPr>
      <c:txPr>
        <a:bodyPr/>
        <a:lstStyle/>
        <a:p>
          <a:pPr>
            <a:defRPr sz="14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legend>
    <c:plotVisOnly val="0"/>
    <c:dispBlanksAs val="gap"/>
    <c:showDLblsOverMax val="0"/>
  </c:chart>
  <c:spPr>
    <a:solidFill>
      <a:srgbClr val="FFFFFF"/>
    </a:solidFill>
    <a:ln w="6350">
      <a:noFill/>
    </a:ln>
  </c:spPr>
  <c:txPr>
    <a:bodyPr/>
    <a:lstStyle/>
    <a:p>
      <a:pPr>
        <a:defRPr sz="2000"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firstPageNumber="0" orientation="landscape" horizontalDpi="-4" verticalDpi="0"/>
  </c:printSettings>
  <c:userShapes r:id="rId4"/>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b="0">
                <a:latin typeface="ＭＳ ゴシック" panose="020B0609070205080204" pitchFamily="49" charset="-128"/>
                <a:ea typeface="ＭＳ ゴシック" panose="020B0609070205080204" pitchFamily="49" charset="-128"/>
              </a:rPr>
              <a:t>交通事故発生件数の推移</a:t>
            </a:r>
          </a:p>
        </c:rich>
      </c:tx>
      <c:layout>
        <c:manualLayout>
          <c:xMode val="edge"/>
          <c:yMode val="edge"/>
          <c:x val="0.34188182359557995"/>
          <c:y val="4.6500196649730707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5"/>
      <c:hPercent val="4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969696"/>
          </a:solidFill>
          <a:prstDash val="solid"/>
        </a:ln>
      </c:spPr>
    </c:sideWall>
    <c:backWall>
      <c:thickness val="0"/>
      <c:spPr>
        <a:solidFill>
          <a:srgbClr val="FFFFFF"/>
        </a:solidFill>
        <a:ln w="12700">
          <a:solidFill>
            <a:srgbClr val="969696"/>
          </a:solidFill>
          <a:prstDash val="solid"/>
        </a:ln>
      </c:spPr>
    </c:backWall>
    <c:plotArea>
      <c:layout>
        <c:manualLayout>
          <c:layoutTarget val="inner"/>
          <c:xMode val="edge"/>
          <c:yMode val="edge"/>
          <c:x val="6.1340941512125532E-2"/>
          <c:y val="0.18068590794729589"/>
          <c:w val="0.85592011412268187"/>
          <c:h val="0.74143527743890381"/>
        </c:manualLayout>
      </c:layout>
      <c:bar3DChart>
        <c:barDir val="col"/>
        <c:grouping val="clustered"/>
        <c:varyColors val="0"/>
        <c:ser>
          <c:idx val="0"/>
          <c:order val="0"/>
          <c:tx>
            <c:strRef>
              <c:f>P143グラフ!$L$24</c:f>
              <c:strCache>
                <c:ptCount val="1"/>
                <c:pt idx="0">
                  <c:v>件数</c:v>
                </c:pt>
              </c:strCache>
            </c:strRef>
          </c:tx>
          <c:spPr>
            <a:solidFill>
              <a:srgbClr val="FFFFFF"/>
            </a:solidFill>
            <a:ln w="12700">
              <a:solidFill>
                <a:srgbClr val="000000"/>
              </a:solidFill>
              <a:prstDash val="solid"/>
            </a:ln>
          </c:spPr>
          <c:invertIfNegative val="0"/>
          <c:cat>
            <c:strRef>
              <c:f>P143グラフ!$K$25:$K$34</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P143グラフ!$L$25:$L$34</c:f>
              <c:numCache>
                <c:formatCode>#,##0_);[Red]\(#,##0\)</c:formatCode>
                <c:ptCount val="10"/>
                <c:pt idx="0">
                  <c:v>493</c:v>
                </c:pt>
                <c:pt idx="1">
                  <c:v>488</c:v>
                </c:pt>
                <c:pt idx="2">
                  <c:v>465</c:v>
                </c:pt>
                <c:pt idx="3">
                  <c:v>399</c:v>
                </c:pt>
                <c:pt idx="4">
                  <c:v>441</c:v>
                </c:pt>
                <c:pt idx="5">
                  <c:v>507</c:v>
                </c:pt>
                <c:pt idx="6">
                  <c:v>473</c:v>
                </c:pt>
                <c:pt idx="7">
                  <c:v>376</c:v>
                </c:pt>
                <c:pt idx="8">
                  <c:v>302</c:v>
                </c:pt>
                <c:pt idx="9">
                  <c:v>272</c:v>
                </c:pt>
              </c:numCache>
            </c:numRef>
          </c:val>
          <c:extLst>
            <c:ext xmlns:c16="http://schemas.microsoft.com/office/drawing/2014/chart" uri="{C3380CC4-5D6E-409C-BE32-E72D297353CC}">
              <c16:uniqueId val="{00000000-0D6E-4FB0-A4FC-33322945EC50}"/>
            </c:ext>
          </c:extLst>
        </c:ser>
        <c:dLbls>
          <c:showLegendKey val="0"/>
          <c:showVal val="0"/>
          <c:showCatName val="0"/>
          <c:showSerName val="0"/>
          <c:showPercent val="0"/>
          <c:showBubbleSize val="0"/>
        </c:dLbls>
        <c:gapWidth val="150"/>
        <c:shape val="box"/>
        <c:axId val="601381104"/>
        <c:axId val="1"/>
        <c:axId val="0"/>
      </c:bar3DChart>
      <c:catAx>
        <c:axId val="601381104"/>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1"/>
        <c:lblAlgn val="ctr"/>
        <c:lblOffset val="100"/>
        <c:tickLblSkip val="1"/>
        <c:tickMarkSkip val="1"/>
        <c:noMultiLvlLbl val="0"/>
      </c:catAx>
      <c:valAx>
        <c:axId val="1"/>
        <c:scaling>
          <c:orientation val="minMax"/>
          <c:max val="600"/>
          <c:min val="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601381104"/>
        <c:crosses val="autoZero"/>
        <c:crossBetween val="between"/>
        <c:majorUnit val="100"/>
      </c:valAx>
      <c:spPr>
        <a:noFill/>
        <a:ln w="25400">
          <a:noFill/>
        </a:ln>
      </c:spPr>
    </c:plotArea>
    <c:plotVisOnly val="0"/>
    <c:dispBlanksAs val="gap"/>
    <c:showDLblsOverMax val="0"/>
  </c:chart>
  <c:spPr>
    <a:solidFill>
      <a:srgbClr val="FFFFFF"/>
    </a:solidFill>
    <a:ln w="6350">
      <a:noFill/>
    </a:ln>
  </c:spPr>
  <c:txPr>
    <a:bodyPr/>
    <a:lstStyle/>
    <a:p>
      <a:pPr>
        <a:defRPr sz="1775"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firstPageNumber="0" orientation="landscape" horizontalDpi="-4"/>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400">
                <a:latin typeface="ＭＳ Ｐゴシック" panose="020B0600070205080204" pitchFamily="50" charset="-128"/>
                <a:ea typeface="ＭＳ Ｐゴシック" panose="020B0600070205080204" pitchFamily="50" charset="-128"/>
              </a:rPr>
              <a:t>世帯数の推移</a:t>
            </a:r>
          </a:p>
        </c:rich>
      </c:tx>
      <c:layout>
        <c:manualLayout>
          <c:xMode val="edge"/>
          <c:yMode val="edge"/>
          <c:x val="0.44899286198726895"/>
          <c:y val="7.3960843233818394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1"/>
      <c:hPercent val="46"/>
      <c:rotY val="39"/>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manualLayout>
          <c:layoutTarget val="inner"/>
          <c:xMode val="edge"/>
          <c:yMode val="edge"/>
          <c:x val="7.88641637186656E-2"/>
          <c:y val="0.23269283919015424"/>
          <c:w val="0.90944184513167725"/>
          <c:h val="0.65372916724632035"/>
        </c:manualLayout>
      </c:layout>
      <c:bar3DChart>
        <c:barDir val="col"/>
        <c:grouping val="clustered"/>
        <c:varyColors val="0"/>
        <c:ser>
          <c:idx val="0"/>
          <c:order val="0"/>
          <c:tx>
            <c:strRef>
              <c:f>P15グラフ!$AO$6</c:f>
              <c:strCache>
                <c:ptCount val="1"/>
                <c:pt idx="0">
                  <c:v>世　帯　数</c:v>
                </c:pt>
              </c:strCache>
            </c:strRef>
          </c:tx>
          <c:spPr>
            <a:solidFill>
              <a:srgbClr val="FFFFFF"/>
            </a:solidFill>
            <a:ln w="12700">
              <a:solidFill>
                <a:srgbClr val="000000"/>
              </a:solidFill>
              <a:prstDash val="solid"/>
            </a:ln>
          </c:spPr>
          <c:invertIfNegative val="0"/>
          <c:cat>
            <c:strRef>
              <c:f>P15グラフ!$AL$7:$AN$15</c:f>
              <c:strCache>
                <c:ptCount val="9"/>
                <c:pt idx="0">
                  <c:v>昭和56年</c:v>
                </c:pt>
                <c:pt idx="1">
                  <c:v>61年</c:v>
                </c:pt>
                <c:pt idx="2">
                  <c:v>平成3年</c:v>
                </c:pt>
                <c:pt idx="3">
                  <c:v>8年</c:v>
                </c:pt>
                <c:pt idx="4">
                  <c:v>13年</c:v>
                </c:pt>
                <c:pt idx="5">
                  <c:v>18年</c:v>
                </c:pt>
                <c:pt idx="6">
                  <c:v>23年</c:v>
                </c:pt>
                <c:pt idx="7">
                  <c:v>28年</c:v>
                </c:pt>
                <c:pt idx="8">
                  <c:v>令和3年</c:v>
                </c:pt>
              </c:strCache>
            </c:strRef>
          </c:cat>
          <c:val>
            <c:numRef>
              <c:f>P15グラフ!$AO$7:$AO$15</c:f>
              <c:numCache>
                <c:formatCode>#,##0_ </c:formatCode>
                <c:ptCount val="9"/>
                <c:pt idx="0">
                  <c:v>17013</c:v>
                </c:pt>
                <c:pt idx="1">
                  <c:v>19121</c:v>
                </c:pt>
                <c:pt idx="2">
                  <c:v>22342</c:v>
                </c:pt>
                <c:pt idx="3">
                  <c:v>26520</c:v>
                </c:pt>
                <c:pt idx="4">
                  <c:v>28933</c:v>
                </c:pt>
                <c:pt idx="5">
                  <c:v>31446</c:v>
                </c:pt>
                <c:pt idx="6">
                  <c:v>32931</c:v>
                </c:pt>
                <c:pt idx="7">
                  <c:v>33811</c:v>
                </c:pt>
                <c:pt idx="8">
                  <c:v>35440</c:v>
                </c:pt>
              </c:numCache>
            </c:numRef>
          </c:val>
          <c:extLst>
            <c:ext xmlns:c16="http://schemas.microsoft.com/office/drawing/2014/chart" uri="{C3380CC4-5D6E-409C-BE32-E72D297353CC}">
              <c16:uniqueId val="{00000000-FA0B-4FB5-9D9E-EB14BD0F1CDD}"/>
            </c:ext>
          </c:extLst>
        </c:ser>
        <c:dLbls>
          <c:showLegendKey val="0"/>
          <c:showVal val="0"/>
          <c:showCatName val="0"/>
          <c:showSerName val="0"/>
          <c:showPercent val="0"/>
          <c:showBubbleSize val="0"/>
        </c:dLbls>
        <c:gapWidth val="100"/>
        <c:shape val="box"/>
        <c:axId val="603314016"/>
        <c:axId val="1"/>
        <c:axId val="0"/>
      </c:bar3DChart>
      <c:catAx>
        <c:axId val="603314016"/>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_ "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endParaRPr lang="ja-JP"/>
          </a:p>
        </c:txPr>
        <c:crossAx val="603314016"/>
        <c:crosses val="autoZero"/>
        <c:crossBetween val="between"/>
        <c:dispUnits>
          <c:builtInUnit val="thousands"/>
          <c:dispUnitsLbl>
            <c:layout>
              <c:manualLayout>
                <c:xMode val="edge"/>
                <c:yMode val="edge"/>
                <c:x val="4.7476574118849278E-2"/>
                <c:y val="0.20675366109271676"/>
              </c:manualLayout>
            </c:layout>
            <c:tx>
              <c:rich>
                <a:bodyPr rot="0" vert="horz"/>
                <a:lstStyle/>
                <a:p>
                  <a:pPr algn="ct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Ｐ明朝"/>
                    </a:defRPr>
                  </a:pPr>
                  <a:r>
                    <a:rPr lang="ja-JP" altLang="en-US" sz="1100">
                      <a:latin typeface="ＭＳ Ｐゴシック" panose="020B0600070205080204" pitchFamily="50" charset="-128"/>
                      <a:ea typeface="ＭＳ Ｐゴシック" panose="020B0600070205080204" pitchFamily="50" charset="-128"/>
                    </a:rPr>
                    <a:t>単位：千世帯</a:t>
                  </a:r>
                </a:p>
              </c:rich>
            </c:tx>
            <c:spPr>
              <a:noFill/>
              <a:ln w="25400">
                <a:noFill/>
              </a:ln>
            </c:spPr>
          </c:dispUnitsLbl>
        </c:dispUnits>
      </c:valAx>
      <c:spPr>
        <a:noFill/>
        <a:ln w="25400">
          <a:noFill/>
        </a:ln>
      </c:spPr>
    </c:plotArea>
    <c:plotVisOnly val="0"/>
    <c:dispBlanksAs val="gap"/>
    <c:showDLblsOverMax val="0"/>
  </c:chart>
  <c:spPr>
    <a:solidFill>
      <a:srgbClr val="FFFFFF"/>
    </a:solidFill>
    <a:ln w="6350">
      <a:noFill/>
    </a:ln>
  </c:spPr>
  <c:txPr>
    <a:bodyPr/>
    <a:lstStyle/>
    <a:p>
      <a:pPr>
        <a:defRPr sz="1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425196850393704" l="0.78740157480314965" r="0.78740157480314965" t="0.98425196850393704" header="0.51181102362204722" footer="0.51181102362204722"/>
    <c:pageSetup paperSize="9" firstPageNumber="0" orientation="portrait" horizontalDpi="-2"/>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P143グラフ!$L$45</c:f>
          <c:strCache>
            <c:ptCount val="1"/>
            <c:pt idx="0">
              <c:v>火災発生件数の推移</c:v>
            </c:pt>
          </c:strCache>
        </c:strRef>
      </c:tx>
      <c:layout>
        <c:manualLayout>
          <c:xMode val="edge"/>
          <c:yMode val="edge"/>
          <c:x val="0.36505681818181818"/>
          <c:y val="3.5928143712574849E-2"/>
        </c:manualLayout>
      </c:layout>
      <c:overlay val="0"/>
      <c:spPr>
        <a:solidFill>
          <a:srgbClr val="FFFFFF"/>
        </a:solidFill>
        <a:ln w="3175">
          <a:solidFill>
            <a:srgbClr val="000000"/>
          </a:solidFill>
          <a:prstDash val="solid"/>
        </a:ln>
        <a:effectLst>
          <a:outerShdw dist="35921" dir="2700000" algn="br">
            <a:srgbClr val="000000"/>
          </a:outerShdw>
        </a:effectLst>
      </c:spPr>
      <c:txPr>
        <a:bodyPr/>
        <a:lstStyle/>
        <a:p>
          <a:pPr>
            <a:defRPr sz="1400" b="0" i="1"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title>
    <c:autoTitleDeleted val="0"/>
    <c:view3D>
      <c:rotX val="15"/>
      <c:hPercent val="4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manualLayout>
          <c:layoutTarget val="inner"/>
          <c:xMode val="edge"/>
          <c:yMode val="edge"/>
          <c:x val="4.5454545454545456E-2"/>
          <c:y val="0.17365294847748128"/>
          <c:w val="0.86931818181818177"/>
          <c:h val="0.72155794108746529"/>
        </c:manualLayout>
      </c:layout>
      <c:bar3DChart>
        <c:barDir val="col"/>
        <c:grouping val="clustered"/>
        <c:varyColors val="0"/>
        <c:ser>
          <c:idx val="0"/>
          <c:order val="0"/>
          <c:tx>
            <c:strRef>
              <c:f>P143グラフ!$L$45</c:f>
              <c:strCache>
                <c:ptCount val="1"/>
                <c:pt idx="0">
                  <c:v>火災発生件数の推移</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cat>
            <c:strRef>
              <c:f>P143グラフ!$K$46:$K$55</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P143グラフ!$L$46:$L$55</c:f>
              <c:numCache>
                <c:formatCode>General</c:formatCode>
                <c:ptCount val="10"/>
                <c:pt idx="0">
                  <c:v>74</c:v>
                </c:pt>
                <c:pt idx="1">
                  <c:v>60</c:v>
                </c:pt>
                <c:pt idx="2">
                  <c:v>38</c:v>
                </c:pt>
                <c:pt idx="3">
                  <c:v>39</c:v>
                </c:pt>
                <c:pt idx="4">
                  <c:v>40</c:v>
                </c:pt>
                <c:pt idx="5">
                  <c:v>44</c:v>
                </c:pt>
                <c:pt idx="6">
                  <c:v>38</c:v>
                </c:pt>
                <c:pt idx="7">
                  <c:v>53</c:v>
                </c:pt>
                <c:pt idx="8">
                  <c:v>35</c:v>
                </c:pt>
                <c:pt idx="9">
                  <c:v>35</c:v>
                </c:pt>
              </c:numCache>
            </c:numRef>
          </c:val>
          <c:extLst>
            <c:ext xmlns:c16="http://schemas.microsoft.com/office/drawing/2014/chart" uri="{C3380CC4-5D6E-409C-BE32-E72D297353CC}">
              <c16:uniqueId val="{00000000-58A2-4D3C-92FF-26DFE9E61949}"/>
            </c:ext>
          </c:extLst>
        </c:ser>
        <c:dLbls>
          <c:showLegendKey val="0"/>
          <c:showVal val="0"/>
          <c:showCatName val="0"/>
          <c:showSerName val="0"/>
          <c:showPercent val="0"/>
          <c:showBubbleSize val="0"/>
        </c:dLbls>
        <c:gapWidth val="150"/>
        <c:shape val="box"/>
        <c:axId val="601381432"/>
        <c:axId val="1"/>
        <c:axId val="0"/>
      </c:bar3DChart>
      <c:catAx>
        <c:axId val="601381432"/>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ゴシック" panose="020B0609070205080204" pitchFamily="49" charset="-128"/>
                <a:ea typeface="ＭＳ ゴシック" panose="020B0609070205080204" pitchFamily="49" charset="-128"/>
                <a:cs typeface="ＭＳ Ｐ明朝"/>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明朝"/>
                <a:ea typeface="ＭＳ Ｐ明朝"/>
                <a:cs typeface="ＭＳ Ｐ明朝"/>
              </a:defRPr>
            </a:pPr>
            <a:endParaRPr lang="ja-JP"/>
          </a:p>
        </c:txPr>
        <c:crossAx val="601381432"/>
        <c:crosses val="autoZero"/>
        <c:crossBetween val="between"/>
      </c:valAx>
      <c:spPr>
        <a:noFill/>
        <a:ln w="25400">
          <a:noFill/>
        </a:ln>
      </c:spPr>
    </c:plotArea>
    <c:plotVisOnly val="0"/>
    <c:dispBlanksAs val="gap"/>
    <c:showDLblsOverMax val="0"/>
  </c:chart>
  <c:spPr>
    <a:solidFill>
      <a:srgbClr val="FFFFFF"/>
    </a:solidFill>
    <a:ln w="6350">
      <a:noFill/>
    </a:ln>
  </c:spPr>
  <c:txPr>
    <a:bodyPr/>
    <a:lstStyle/>
    <a:p>
      <a:pPr>
        <a:defRPr sz="1850" b="0" i="0" u="none" strike="noStrike" baseline="0">
          <a:solidFill>
            <a:srgbClr val="000000"/>
          </a:solidFill>
          <a:latin typeface="ＭＳ Ｐ明朝"/>
          <a:ea typeface="ＭＳ Ｐ明朝"/>
          <a:cs typeface="ＭＳ Ｐ明朝"/>
        </a:defRPr>
      </a:pPr>
      <a:endParaRPr lang="ja-JP"/>
    </a:p>
  </c:txPr>
  <c:printSettings>
    <c:headerFooter alignWithMargins="0"/>
    <c:pageMargins b="0.98399999999999999" l="0.78700000000000003" r="0.78700000000000003" t="0.98399999999999999" header="0.51200000000000001" footer="0.51200000000000001"/>
    <c:pageSetup paperSize="9" firstPageNumber="0" orientation="portrait" horizontalDpi="-4"/>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1600" i="1">
                <a:solidFill>
                  <a:schemeClr val="tx1"/>
                </a:solidFill>
                <a:latin typeface="ＭＳ Ｐゴシック" panose="020B0600070205080204" pitchFamily="50" charset="-128"/>
                <a:ea typeface="ＭＳ Ｐゴシック" panose="020B0600070205080204" pitchFamily="50" charset="-128"/>
              </a:rPr>
              <a:t>埼玉県各市の人口</a:t>
            </a:r>
          </a:p>
        </c:rich>
      </c:tx>
      <c:overlay val="0"/>
      <c:spPr>
        <a:noFill/>
        <a:ln>
          <a:solidFill>
            <a:schemeClr val="tx1"/>
          </a:solidFill>
        </a:ln>
        <a:effectLst>
          <a:outerShdw dist="38100" dir="2700000" algn="tl" rotWithShape="0">
            <a:prstClr val="black"/>
          </a:outerShdw>
        </a:effectLst>
      </c:spPr>
    </c:title>
    <c:autoTitleDeleted val="0"/>
    <c:plotArea>
      <c:layout>
        <c:manualLayout>
          <c:layoutTarget val="inner"/>
          <c:xMode val="edge"/>
          <c:yMode val="edge"/>
          <c:x val="7.0058637628279644E-2"/>
          <c:y val="7.6094398456603166E-2"/>
          <c:w val="0.89085435749102793"/>
          <c:h val="0.82210915943199403"/>
        </c:manualLayout>
      </c:layout>
      <c:barChart>
        <c:barDir val="col"/>
        <c:grouping val="clustered"/>
        <c:varyColors val="0"/>
        <c:ser>
          <c:idx val="0"/>
          <c:order val="0"/>
          <c:spPr>
            <a:solidFill>
              <a:schemeClr val="bg2">
                <a:lumMod val="50000"/>
              </a:schemeClr>
            </a:solidFill>
            <a:ln>
              <a:solidFill>
                <a:schemeClr val="tx1"/>
              </a:solidFill>
            </a:ln>
            <a:effectLst/>
          </c:spPr>
          <c:invertIfNegative val="0"/>
          <c:cat>
            <c:strRef>
              <c:f>P147グラフ!$O$7:$O$46</c:f>
              <c:strCache>
                <c:ptCount val="40"/>
                <c:pt idx="0">
                  <c:v>さいたま市</c:v>
                </c:pt>
                <c:pt idx="1">
                  <c:v>川口市</c:v>
                </c:pt>
                <c:pt idx="2">
                  <c:v>川越市</c:v>
                </c:pt>
                <c:pt idx="3">
                  <c:v>越谷市</c:v>
                </c:pt>
                <c:pt idx="4">
                  <c:v>所沢市</c:v>
                </c:pt>
                <c:pt idx="5">
                  <c:v>草加市</c:v>
                </c:pt>
                <c:pt idx="6">
                  <c:v>春日部市</c:v>
                </c:pt>
                <c:pt idx="7">
                  <c:v>上尾市</c:v>
                </c:pt>
                <c:pt idx="8">
                  <c:v>熊谷市</c:v>
                </c:pt>
                <c:pt idx="9">
                  <c:v>新座市</c:v>
                </c:pt>
                <c:pt idx="10">
                  <c:v>久喜市</c:v>
                </c:pt>
                <c:pt idx="11">
                  <c:v>狭山市</c:v>
                </c:pt>
                <c:pt idx="12">
                  <c:v>入間市</c:v>
                </c:pt>
                <c:pt idx="13">
                  <c:v>深谷市</c:v>
                </c:pt>
                <c:pt idx="14">
                  <c:v>三郷市</c:v>
                </c:pt>
                <c:pt idx="15">
                  <c:v>朝霞市</c:v>
                </c:pt>
                <c:pt idx="16">
                  <c:v>戸田市</c:v>
                </c:pt>
                <c:pt idx="17">
                  <c:v>鴻巣市</c:v>
                </c:pt>
                <c:pt idx="18">
                  <c:v>ふじみ野市</c:v>
                </c:pt>
                <c:pt idx="19">
                  <c:v>加須市</c:v>
                </c:pt>
                <c:pt idx="20">
                  <c:v>富士見市</c:v>
                </c:pt>
                <c:pt idx="21">
                  <c:v>坂戸市</c:v>
                </c:pt>
                <c:pt idx="22">
                  <c:v>八潮市</c:v>
                </c:pt>
                <c:pt idx="23">
                  <c:v>東松山市</c:v>
                </c:pt>
                <c:pt idx="24">
                  <c:v>和光市</c:v>
                </c:pt>
                <c:pt idx="25">
                  <c:v>行田市</c:v>
                </c:pt>
                <c:pt idx="26">
                  <c:v>飯能市</c:v>
                </c:pt>
                <c:pt idx="27">
                  <c:v>本庄市</c:v>
                </c:pt>
                <c:pt idx="28">
                  <c:v>志木市</c:v>
                </c:pt>
                <c:pt idx="29">
                  <c:v>蕨市</c:v>
                </c:pt>
                <c:pt idx="30">
                  <c:v>桶川市</c:v>
                </c:pt>
                <c:pt idx="31">
                  <c:v>吉川市</c:v>
                </c:pt>
                <c:pt idx="32">
                  <c:v>鶴ヶ島市</c:v>
                </c:pt>
                <c:pt idx="33">
                  <c:v>北本市</c:v>
                </c:pt>
                <c:pt idx="34">
                  <c:v>秩父市</c:v>
                </c:pt>
                <c:pt idx="35">
                  <c:v>蓮田市</c:v>
                </c:pt>
                <c:pt idx="36">
                  <c:v>日高市</c:v>
                </c:pt>
                <c:pt idx="37">
                  <c:v>羽生市</c:v>
                </c:pt>
                <c:pt idx="38">
                  <c:v>白岡市</c:v>
                </c:pt>
                <c:pt idx="39">
                  <c:v>幸手市</c:v>
                </c:pt>
              </c:strCache>
            </c:strRef>
          </c:cat>
          <c:val>
            <c:numRef>
              <c:f>P147グラフ!$P$7:$P$46</c:f>
              <c:numCache>
                <c:formatCode>#,##0_);[Red]\(#,##0\)</c:formatCode>
                <c:ptCount val="40"/>
                <c:pt idx="1">
                  <c:v>607373</c:v>
                </c:pt>
                <c:pt idx="2">
                  <c:v>353260</c:v>
                </c:pt>
                <c:pt idx="3">
                  <c:v>345482</c:v>
                </c:pt>
                <c:pt idx="4">
                  <c:v>344216</c:v>
                </c:pt>
                <c:pt idx="5">
                  <c:v>250225</c:v>
                </c:pt>
                <c:pt idx="6">
                  <c:v>233391</c:v>
                </c:pt>
                <c:pt idx="7">
                  <c:v>229517</c:v>
                </c:pt>
                <c:pt idx="8">
                  <c:v>195410</c:v>
                </c:pt>
                <c:pt idx="9">
                  <c:v>166208</c:v>
                </c:pt>
                <c:pt idx="10">
                  <c:v>152506</c:v>
                </c:pt>
                <c:pt idx="11">
                  <c:v>149826</c:v>
                </c:pt>
                <c:pt idx="12">
                  <c:v>147166</c:v>
                </c:pt>
                <c:pt idx="13">
                  <c:v>142803</c:v>
                </c:pt>
                <c:pt idx="14">
                  <c:v>142879</c:v>
                </c:pt>
                <c:pt idx="15">
                  <c:v>143195</c:v>
                </c:pt>
                <c:pt idx="16">
                  <c:v>141033</c:v>
                </c:pt>
                <c:pt idx="17">
                  <c:v>117995</c:v>
                </c:pt>
                <c:pt idx="18">
                  <c:v>114557</c:v>
                </c:pt>
                <c:pt idx="19">
                  <c:v>112792</c:v>
                </c:pt>
                <c:pt idx="20">
                  <c:v>112211</c:v>
                </c:pt>
                <c:pt idx="21">
                  <c:v>100612</c:v>
                </c:pt>
                <c:pt idx="22">
                  <c:v>92501</c:v>
                </c:pt>
                <c:pt idx="23">
                  <c:v>90456</c:v>
                </c:pt>
                <c:pt idx="24">
                  <c:v>84161</c:v>
                </c:pt>
                <c:pt idx="25">
                  <c:v>80236</c:v>
                </c:pt>
                <c:pt idx="26">
                  <c:v>79123</c:v>
                </c:pt>
                <c:pt idx="27">
                  <c:v>77900</c:v>
                </c:pt>
                <c:pt idx="28">
                  <c:v>76457</c:v>
                </c:pt>
                <c:pt idx="29">
                  <c:v>75749</c:v>
                </c:pt>
                <c:pt idx="30">
                  <c:v>75202</c:v>
                </c:pt>
                <c:pt idx="31">
                  <c:v>73248</c:v>
                </c:pt>
                <c:pt idx="32">
                  <c:v>69937</c:v>
                </c:pt>
                <c:pt idx="33">
                  <c:v>66022</c:v>
                </c:pt>
                <c:pt idx="34">
                  <c:v>61159</c:v>
                </c:pt>
                <c:pt idx="35">
                  <c:v>61540</c:v>
                </c:pt>
                <c:pt idx="36">
                  <c:v>55294</c:v>
                </c:pt>
                <c:pt idx="37">
                  <c:v>54304</c:v>
                </c:pt>
                <c:pt idx="38">
                  <c:v>52475</c:v>
                </c:pt>
                <c:pt idx="39">
                  <c:v>50256</c:v>
                </c:pt>
              </c:numCache>
            </c:numRef>
          </c:val>
          <c:extLst>
            <c:ext xmlns:c16="http://schemas.microsoft.com/office/drawing/2014/chart" uri="{C3380CC4-5D6E-409C-BE32-E72D297353CC}">
              <c16:uniqueId val="{00000000-8E23-4B66-997F-AE5CB55E1BBE}"/>
            </c:ext>
          </c:extLst>
        </c:ser>
        <c:dLbls>
          <c:showLegendKey val="0"/>
          <c:showVal val="0"/>
          <c:showCatName val="0"/>
          <c:showSerName val="0"/>
          <c:showPercent val="0"/>
          <c:showBubbleSize val="0"/>
        </c:dLbls>
        <c:gapWidth val="219"/>
        <c:overlap val="-27"/>
        <c:axId val="1100374464"/>
        <c:axId val="1"/>
      </c:barChart>
      <c:barChart>
        <c:barDir val="col"/>
        <c:grouping val="clustered"/>
        <c:varyColors val="0"/>
        <c:ser>
          <c:idx val="1"/>
          <c:order val="1"/>
          <c:spPr>
            <a:solidFill>
              <a:schemeClr val="bg2">
                <a:lumMod val="50000"/>
              </a:schemeClr>
            </a:solidFill>
            <a:ln>
              <a:solidFill>
                <a:schemeClr val="tx1"/>
              </a:solidFill>
            </a:ln>
            <a:effectLst/>
          </c:spPr>
          <c:invertIfNegative val="0"/>
          <c:cat>
            <c:strRef>
              <c:f>P147グラフ!$O$7:$O$46</c:f>
              <c:strCache>
                <c:ptCount val="40"/>
                <c:pt idx="0">
                  <c:v>さいたま市</c:v>
                </c:pt>
                <c:pt idx="1">
                  <c:v>川口市</c:v>
                </c:pt>
                <c:pt idx="2">
                  <c:v>川越市</c:v>
                </c:pt>
                <c:pt idx="3">
                  <c:v>越谷市</c:v>
                </c:pt>
                <c:pt idx="4">
                  <c:v>所沢市</c:v>
                </c:pt>
                <c:pt idx="5">
                  <c:v>草加市</c:v>
                </c:pt>
                <c:pt idx="6">
                  <c:v>春日部市</c:v>
                </c:pt>
                <c:pt idx="7">
                  <c:v>上尾市</c:v>
                </c:pt>
                <c:pt idx="8">
                  <c:v>熊谷市</c:v>
                </c:pt>
                <c:pt idx="9">
                  <c:v>新座市</c:v>
                </c:pt>
                <c:pt idx="10">
                  <c:v>久喜市</c:v>
                </c:pt>
                <c:pt idx="11">
                  <c:v>狭山市</c:v>
                </c:pt>
                <c:pt idx="12">
                  <c:v>入間市</c:v>
                </c:pt>
                <c:pt idx="13">
                  <c:v>深谷市</c:v>
                </c:pt>
                <c:pt idx="14">
                  <c:v>三郷市</c:v>
                </c:pt>
                <c:pt idx="15">
                  <c:v>朝霞市</c:v>
                </c:pt>
                <c:pt idx="16">
                  <c:v>戸田市</c:v>
                </c:pt>
                <c:pt idx="17">
                  <c:v>鴻巣市</c:v>
                </c:pt>
                <c:pt idx="18">
                  <c:v>ふじみ野市</c:v>
                </c:pt>
                <c:pt idx="19">
                  <c:v>加須市</c:v>
                </c:pt>
                <c:pt idx="20">
                  <c:v>富士見市</c:v>
                </c:pt>
                <c:pt idx="21">
                  <c:v>坂戸市</c:v>
                </c:pt>
                <c:pt idx="22">
                  <c:v>八潮市</c:v>
                </c:pt>
                <c:pt idx="23">
                  <c:v>東松山市</c:v>
                </c:pt>
                <c:pt idx="24">
                  <c:v>和光市</c:v>
                </c:pt>
                <c:pt idx="25">
                  <c:v>行田市</c:v>
                </c:pt>
                <c:pt idx="26">
                  <c:v>飯能市</c:v>
                </c:pt>
                <c:pt idx="27">
                  <c:v>本庄市</c:v>
                </c:pt>
                <c:pt idx="28">
                  <c:v>志木市</c:v>
                </c:pt>
                <c:pt idx="29">
                  <c:v>蕨市</c:v>
                </c:pt>
                <c:pt idx="30">
                  <c:v>桶川市</c:v>
                </c:pt>
                <c:pt idx="31">
                  <c:v>吉川市</c:v>
                </c:pt>
                <c:pt idx="32">
                  <c:v>鶴ヶ島市</c:v>
                </c:pt>
                <c:pt idx="33">
                  <c:v>北本市</c:v>
                </c:pt>
                <c:pt idx="34">
                  <c:v>秩父市</c:v>
                </c:pt>
                <c:pt idx="35">
                  <c:v>蓮田市</c:v>
                </c:pt>
                <c:pt idx="36">
                  <c:v>日高市</c:v>
                </c:pt>
                <c:pt idx="37">
                  <c:v>羽生市</c:v>
                </c:pt>
                <c:pt idx="38">
                  <c:v>白岡市</c:v>
                </c:pt>
                <c:pt idx="39">
                  <c:v>幸手市</c:v>
                </c:pt>
              </c:strCache>
            </c:strRef>
          </c:cat>
          <c:val>
            <c:numRef>
              <c:f>P147グラフ!$Q$7:$Q$46</c:f>
              <c:numCache>
                <c:formatCode>General</c:formatCode>
                <c:ptCount val="40"/>
                <c:pt idx="0" formatCode="#,##0_);[Red]\(#,##0\)">
                  <c:v>1324589</c:v>
                </c:pt>
              </c:numCache>
            </c:numRef>
          </c:val>
          <c:extLst>
            <c:ext xmlns:c16="http://schemas.microsoft.com/office/drawing/2014/chart" uri="{C3380CC4-5D6E-409C-BE32-E72D297353CC}">
              <c16:uniqueId val="{00000001-8E23-4B66-997F-AE5CB55E1BBE}"/>
            </c:ext>
          </c:extLst>
        </c:ser>
        <c:dLbls>
          <c:showLegendKey val="0"/>
          <c:showVal val="0"/>
          <c:showCatName val="0"/>
          <c:showSerName val="0"/>
          <c:showPercent val="0"/>
          <c:showBubbleSize val="0"/>
        </c:dLbls>
        <c:gapWidth val="219"/>
        <c:overlap val="-27"/>
        <c:axId val="3"/>
        <c:axId val="4"/>
      </c:barChart>
      <c:catAx>
        <c:axId val="1100374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
        <c:crosses val="autoZero"/>
        <c:auto val="1"/>
        <c:lblAlgn val="ctr"/>
        <c:lblOffset val="100"/>
        <c:noMultiLvlLbl val="0"/>
      </c:catAx>
      <c:valAx>
        <c:axId val="1"/>
        <c:scaling>
          <c:orientation val="minMax"/>
          <c:max val="700000"/>
          <c:min val="0"/>
        </c:scaling>
        <c:delete val="0"/>
        <c:axPos val="l"/>
        <c:majorGridlines>
          <c:spPr>
            <a:ln w="9525" cap="flat" cmpd="sng" algn="ctr">
              <a:solidFill>
                <a:schemeClr val="tx1"/>
              </a:solidFill>
              <a:round/>
            </a:ln>
            <a:effectLst/>
          </c:spPr>
        </c:majorGridlines>
        <c:numFmt formatCode="[=65]&quot;130&quot;;[=70]&quot;135&quot;;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100374464"/>
        <c:crosses val="autoZero"/>
        <c:crossBetween val="between"/>
        <c:majorUnit val="50000"/>
        <c:dispUnits>
          <c:builtInUnit val="tenThousands"/>
        </c:dispUnits>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_);[Red]\(#,##0\)" sourceLinked="1"/>
        <c:majorTickMark val="out"/>
        <c:minorTickMark val="none"/>
        <c:tickLblPos val="none"/>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
        <c:crosses val="max"/>
        <c:crossBetween val="between"/>
      </c:valAx>
      <c:spPr>
        <a:solidFill>
          <a:schemeClr val="bg1">
            <a:lumMod val="85000"/>
          </a:schemeClr>
        </a:solid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1600" i="1">
                <a:solidFill>
                  <a:schemeClr val="tx1"/>
                </a:solidFill>
                <a:latin typeface="ＭＳ Ｐゴシック" panose="020B0600070205080204" pitchFamily="50" charset="-128"/>
                <a:ea typeface="ＭＳ Ｐゴシック" panose="020B0600070205080204" pitchFamily="50" charset="-128"/>
              </a:rPr>
              <a:t>都道府県別国勢調査人口</a:t>
            </a:r>
          </a:p>
        </c:rich>
      </c:tx>
      <c:overlay val="0"/>
      <c:spPr>
        <a:noFill/>
        <a:ln>
          <a:solidFill>
            <a:schemeClr val="tx1"/>
          </a:solidFill>
        </a:ln>
        <a:effectLst>
          <a:outerShdw dist="38100" dir="2700000" algn="tl" rotWithShape="0">
            <a:prstClr val="black"/>
          </a:outerShdw>
        </a:effectLst>
      </c:spPr>
    </c:title>
    <c:autoTitleDeleted val="0"/>
    <c:plotArea>
      <c:layout>
        <c:manualLayout>
          <c:layoutTarget val="inner"/>
          <c:xMode val="edge"/>
          <c:yMode val="edge"/>
          <c:x val="5.1994635031854489E-2"/>
          <c:y val="0.13206951026856237"/>
          <c:w val="0.92043393804849283"/>
          <c:h val="0.74895199711410476"/>
        </c:manualLayout>
      </c:layout>
      <c:barChart>
        <c:barDir val="col"/>
        <c:grouping val="clustered"/>
        <c:varyColors val="0"/>
        <c:ser>
          <c:idx val="0"/>
          <c:order val="0"/>
          <c:spPr>
            <a:solidFill>
              <a:schemeClr val="bg2">
                <a:lumMod val="50000"/>
              </a:schemeClr>
            </a:solidFill>
            <a:ln>
              <a:solidFill>
                <a:schemeClr val="tx1"/>
              </a:solidFill>
            </a:ln>
            <a:effectLst/>
          </c:spPr>
          <c:invertIfNegative val="0"/>
          <c:cat>
            <c:strRef>
              <c:f>P147グラフ!$S$7:$S$53</c:f>
              <c:strCache>
                <c:ptCount val="47"/>
                <c:pt idx="0">
                  <c:v>東京</c:v>
                </c:pt>
                <c:pt idx="1">
                  <c:v>神奈川</c:v>
                </c:pt>
                <c:pt idx="2">
                  <c:v>大阪</c:v>
                </c:pt>
                <c:pt idx="3">
                  <c:v>愛知</c:v>
                </c:pt>
                <c:pt idx="4">
                  <c:v>埼玉</c:v>
                </c:pt>
                <c:pt idx="5">
                  <c:v>千葉</c:v>
                </c:pt>
                <c:pt idx="6">
                  <c:v>兵庫</c:v>
                </c:pt>
                <c:pt idx="7">
                  <c:v>北海道</c:v>
                </c:pt>
                <c:pt idx="8">
                  <c:v>福岡</c:v>
                </c:pt>
                <c:pt idx="9">
                  <c:v>静岡</c:v>
                </c:pt>
                <c:pt idx="10">
                  <c:v>茨城</c:v>
                </c:pt>
                <c:pt idx="11">
                  <c:v>広島</c:v>
                </c:pt>
                <c:pt idx="12">
                  <c:v>京都</c:v>
                </c:pt>
                <c:pt idx="13">
                  <c:v>宮城</c:v>
                </c:pt>
                <c:pt idx="14">
                  <c:v>新潟</c:v>
                </c:pt>
                <c:pt idx="15">
                  <c:v>長野</c:v>
                </c:pt>
                <c:pt idx="16">
                  <c:v>岐阜</c:v>
                </c:pt>
                <c:pt idx="17">
                  <c:v>栃木</c:v>
                </c:pt>
                <c:pt idx="18">
                  <c:v>群馬</c:v>
                </c:pt>
                <c:pt idx="19">
                  <c:v>岡山</c:v>
                </c:pt>
                <c:pt idx="20">
                  <c:v>福島</c:v>
                </c:pt>
                <c:pt idx="21">
                  <c:v>三重</c:v>
                </c:pt>
                <c:pt idx="22">
                  <c:v>熊本</c:v>
                </c:pt>
                <c:pt idx="23">
                  <c:v>鹿児島</c:v>
                </c:pt>
                <c:pt idx="24">
                  <c:v>沖縄</c:v>
                </c:pt>
                <c:pt idx="25">
                  <c:v>滋賀</c:v>
                </c:pt>
                <c:pt idx="26">
                  <c:v>山口</c:v>
                </c:pt>
                <c:pt idx="27">
                  <c:v>愛媛</c:v>
                </c:pt>
                <c:pt idx="28">
                  <c:v>長崎</c:v>
                </c:pt>
                <c:pt idx="29">
                  <c:v>奈良</c:v>
                </c:pt>
                <c:pt idx="30">
                  <c:v>青森</c:v>
                </c:pt>
                <c:pt idx="31">
                  <c:v>岩手</c:v>
                </c:pt>
                <c:pt idx="32">
                  <c:v>大分</c:v>
                </c:pt>
                <c:pt idx="33">
                  <c:v>石川</c:v>
                </c:pt>
                <c:pt idx="34">
                  <c:v>山形</c:v>
                </c:pt>
                <c:pt idx="35">
                  <c:v>宮崎</c:v>
                </c:pt>
                <c:pt idx="36">
                  <c:v>富山</c:v>
                </c:pt>
                <c:pt idx="37">
                  <c:v>秋田</c:v>
                </c:pt>
                <c:pt idx="38">
                  <c:v>香川</c:v>
                </c:pt>
                <c:pt idx="39">
                  <c:v>和歌山</c:v>
                </c:pt>
                <c:pt idx="40">
                  <c:v>山梨</c:v>
                </c:pt>
                <c:pt idx="41">
                  <c:v>佐賀</c:v>
                </c:pt>
                <c:pt idx="42">
                  <c:v>福井</c:v>
                </c:pt>
                <c:pt idx="43">
                  <c:v>徳島</c:v>
                </c:pt>
                <c:pt idx="44">
                  <c:v>高知</c:v>
                </c:pt>
                <c:pt idx="45">
                  <c:v>島根</c:v>
                </c:pt>
                <c:pt idx="46">
                  <c:v>鳥取</c:v>
                </c:pt>
              </c:strCache>
            </c:strRef>
          </c:cat>
          <c:val>
            <c:numRef>
              <c:f>P147グラフ!$T$7:$T$53</c:f>
              <c:numCache>
                <c:formatCode>#,##0_);[Red]\(#,##0\)</c:formatCode>
                <c:ptCount val="47"/>
                <c:pt idx="0">
                  <c:v>13515271</c:v>
                </c:pt>
                <c:pt idx="1">
                  <c:v>9126214</c:v>
                </c:pt>
                <c:pt idx="2">
                  <c:v>8839469</c:v>
                </c:pt>
                <c:pt idx="3">
                  <c:v>7483128</c:v>
                </c:pt>
                <c:pt idx="4">
                  <c:v>7266534</c:v>
                </c:pt>
                <c:pt idx="5">
                  <c:v>6222666</c:v>
                </c:pt>
                <c:pt idx="6">
                  <c:v>5534800</c:v>
                </c:pt>
                <c:pt idx="7">
                  <c:v>5381733</c:v>
                </c:pt>
                <c:pt idx="8">
                  <c:v>5101556</c:v>
                </c:pt>
                <c:pt idx="9">
                  <c:v>3700305</c:v>
                </c:pt>
                <c:pt idx="10">
                  <c:v>2916976</c:v>
                </c:pt>
                <c:pt idx="11">
                  <c:v>2843990</c:v>
                </c:pt>
                <c:pt idx="12">
                  <c:v>2610353</c:v>
                </c:pt>
                <c:pt idx="13">
                  <c:v>2333899</c:v>
                </c:pt>
                <c:pt idx="14">
                  <c:v>2304264</c:v>
                </c:pt>
                <c:pt idx="15">
                  <c:v>2098804</c:v>
                </c:pt>
                <c:pt idx="16">
                  <c:v>2031903</c:v>
                </c:pt>
                <c:pt idx="17">
                  <c:v>1974255</c:v>
                </c:pt>
                <c:pt idx="18">
                  <c:v>1973115</c:v>
                </c:pt>
                <c:pt idx="19">
                  <c:v>1921525</c:v>
                </c:pt>
                <c:pt idx="20">
                  <c:v>1914039</c:v>
                </c:pt>
                <c:pt idx="21">
                  <c:v>1815865</c:v>
                </c:pt>
                <c:pt idx="22">
                  <c:v>1786170</c:v>
                </c:pt>
                <c:pt idx="23">
                  <c:v>1648177</c:v>
                </c:pt>
                <c:pt idx="24">
                  <c:v>1433566</c:v>
                </c:pt>
                <c:pt idx="25">
                  <c:v>1412916</c:v>
                </c:pt>
                <c:pt idx="26">
                  <c:v>1404729</c:v>
                </c:pt>
                <c:pt idx="27">
                  <c:v>1385262</c:v>
                </c:pt>
                <c:pt idx="28">
                  <c:v>1377187</c:v>
                </c:pt>
                <c:pt idx="29">
                  <c:v>1364316</c:v>
                </c:pt>
                <c:pt idx="30">
                  <c:v>1308265</c:v>
                </c:pt>
                <c:pt idx="31">
                  <c:v>1279594</c:v>
                </c:pt>
                <c:pt idx="32">
                  <c:v>1166338</c:v>
                </c:pt>
                <c:pt idx="33">
                  <c:v>1154008</c:v>
                </c:pt>
                <c:pt idx="34">
                  <c:v>1123891</c:v>
                </c:pt>
                <c:pt idx="35">
                  <c:v>1104069</c:v>
                </c:pt>
                <c:pt idx="36">
                  <c:v>1066328</c:v>
                </c:pt>
                <c:pt idx="37">
                  <c:v>1023119</c:v>
                </c:pt>
                <c:pt idx="38">
                  <c:v>976263</c:v>
                </c:pt>
                <c:pt idx="39">
                  <c:v>963579</c:v>
                </c:pt>
                <c:pt idx="40">
                  <c:v>834930</c:v>
                </c:pt>
                <c:pt idx="41">
                  <c:v>832832</c:v>
                </c:pt>
                <c:pt idx="42">
                  <c:v>786740</c:v>
                </c:pt>
                <c:pt idx="43">
                  <c:v>755733</c:v>
                </c:pt>
                <c:pt idx="44">
                  <c:v>728276</c:v>
                </c:pt>
                <c:pt idx="45">
                  <c:v>694352</c:v>
                </c:pt>
                <c:pt idx="46">
                  <c:v>573441</c:v>
                </c:pt>
              </c:numCache>
            </c:numRef>
          </c:val>
          <c:extLst>
            <c:ext xmlns:c16="http://schemas.microsoft.com/office/drawing/2014/chart" uri="{C3380CC4-5D6E-409C-BE32-E72D297353CC}">
              <c16:uniqueId val="{00000000-4720-4BEB-9C7C-5F932AA22A93}"/>
            </c:ext>
          </c:extLst>
        </c:ser>
        <c:dLbls>
          <c:showLegendKey val="0"/>
          <c:showVal val="0"/>
          <c:showCatName val="0"/>
          <c:showSerName val="0"/>
          <c:showPercent val="0"/>
          <c:showBubbleSize val="0"/>
        </c:dLbls>
        <c:gapWidth val="219"/>
        <c:overlap val="-27"/>
        <c:axId val="1100369872"/>
        <c:axId val="1"/>
      </c:barChart>
      <c:catAx>
        <c:axId val="110036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
        <c:crosses val="autoZero"/>
        <c:auto val="1"/>
        <c:lblAlgn val="ctr"/>
        <c:lblOffset val="100"/>
        <c:noMultiLvlLbl val="0"/>
      </c:catAx>
      <c:valAx>
        <c:axId val="1"/>
        <c:scaling>
          <c:orientation val="minMax"/>
          <c:max val="14000000"/>
        </c:scaling>
        <c:delete val="0"/>
        <c:axPos val="l"/>
        <c:majorGridlines>
          <c:spPr>
            <a:ln w="9525" cap="flat" cmpd="sng" algn="ctr">
              <a:solidFill>
                <a:schemeClr val="tx1"/>
              </a:solidFill>
              <a:round/>
            </a:ln>
            <a:effectLst/>
          </c:spPr>
        </c:majorGridlines>
        <c:numFmt formatCode="#,##0_);[Red]\(#,##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100369872"/>
        <c:crosses val="autoZero"/>
        <c:crossBetween val="between"/>
        <c:majorUnit val="2000000"/>
        <c:dispUnits>
          <c:builtInUnit val="tenThousands"/>
        </c:dispUnits>
      </c:valAx>
      <c:spPr>
        <a:solidFill>
          <a:schemeClr val="bg1">
            <a:lumMod val="85000"/>
          </a:schemeClr>
        </a:solidFill>
        <a:ln w="25400">
          <a:noFill/>
        </a:ln>
      </c:spPr>
    </c:plotArea>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i="1">
                <a:solidFill>
                  <a:schemeClr val="tx1"/>
                </a:solidFill>
                <a:latin typeface="ＭＳ Ｐゴシック" panose="020B0600070205080204" pitchFamily="50" charset="-128"/>
                <a:ea typeface="ＭＳ Ｐゴシック" panose="020B0600070205080204" pitchFamily="50" charset="-128"/>
              </a:rPr>
              <a:t>埼玉県各市の面積</a:t>
            </a:r>
          </a:p>
        </c:rich>
      </c:tx>
      <c:overlay val="0"/>
      <c:spPr>
        <a:noFill/>
        <a:ln>
          <a:solidFill>
            <a:schemeClr val="tx1"/>
          </a:solidFill>
        </a:ln>
        <a:effectLst>
          <a:outerShdw dist="38100" dir="2700000" algn="tl" rotWithShape="0">
            <a:prstClr val="black"/>
          </a:outerShdw>
        </a:effectLst>
      </c:spPr>
    </c:title>
    <c:autoTitleDeleted val="0"/>
    <c:plotArea>
      <c:layout/>
      <c:barChart>
        <c:barDir val="col"/>
        <c:grouping val="clustered"/>
        <c:varyColors val="0"/>
        <c:ser>
          <c:idx val="0"/>
          <c:order val="0"/>
          <c:spPr>
            <a:solidFill>
              <a:schemeClr val="bg2">
                <a:lumMod val="50000"/>
              </a:schemeClr>
            </a:solidFill>
            <a:ln>
              <a:solidFill>
                <a:schemeClr val="tx1"/>
              </a:solidFill>
            </a:ln>
            <a:effectLst/>
          </c:spPr>
          <c:invertIfNegative val="0"/>
          <c:cat>
            <c:strRef>
              <c:f>P148グラフ!$N$4:$N$43</c:f>
              <c:strCache>
                <c:ptCount val="40"/>
                <c:pt idx="0">
                  <c:v>秩父市</c:v>
                </c:pt>
                <c:pt idx="1">
                  <c:v>さいたま市</c:v>
                </c:pt>
                <c:pt idx="2">
                  <c:v>飯能市</c:v>
                </c:pt>
                <c:pt idx="3">
                  <c:v>熊谷市</c:v>
                </c:pt>
                <c:pt idx="4">
                  <c:v>深谷市</c:v>
                </c:pt>
                <c:pt idx="5">
                  <c:v>加須市</c:v>
                </c:pt>
                <c:pt idx="6">
                  <c:v>川越市</c:v>
                </c:pt>
                <c:pt idx="7">
                  <c:v>本庄市</c:v>
                </c:pt>
                <c:pt idx="8">
                  <c:v>久喜市</c:v>
                </c:pt>
                <c:pt idx="9">
                  <c:v>所沢市</c:v>
                </c:pt>
                <c:pt idx="10">
                  <c:v>行田市</c:v>
                </c:pt>
                <c:pt idx="11">
                  <c:v>鴻巣市</c:v>
                </c:pt>
                <c:pt idx="12">
                  <c:v>春日部市</c:v>
                </c:pt>
                <c:pt idx="13">
                  <c:v>東松山市</c:v>
                </c:pt>
                <c:pt idx="14">
                  <c:v>川口市</c:v>
                </c:pt>
                <c:pt idx="15">
                  <c:v>越谷市</c:v>
                </c:pt>
                <c:pt idx="16">
                  <c:v>羽生市</c:v>
                </c:pt>
                <c:pt idx="17">
                  <c:v>狭山市</c:v>
                </c:pt>
                <c:pt idx="18">
                  <c:v>日高市</c:v>
                </c:pt>
                <c:pt idx="19">
                  <c:v>上尾市</c:v>
                </c:pt>
                <c:pt idx="20">
                  <c:v>入間市</c:v>
                </c:pt>
                <c:pt idx="21">
                  <c:v>坂戸市</c:v>
                </c:pt>
                <c:pt idx="22">
                  <c:v>幸手市</c:v>
                </c:pt>
                <c:pt idx="23">
                  <c:v>吉川市</c:v>
                </c:pt>
                <c:pt idx="24">
                  <c:v>三郷市</c:v>
                </c:pt>
                <c:pt idx="25">
                  <c:v>草加市</c:v>
                </c:pt>
                <c:pt idx="26">
                  <c:v>蓮田市</c:v>
                </c:pt>
                <c:pt idx="27">
                  <c:v>桶川市</c:v>
                </c:pt>
                <c:pt idx="28">
                  <c:v>白岡市</c:v>
                </c:pt>
                <c:pt idx="29">
                  <c:v>新座市</c:v>
                </c:pt>
                <c:pt idx="30">
                  <c:v>北本市</c:v>
                </c:pt>
                <c:pt idx="31">
                  <c:v>富士見市</c:v>
                </c:pt>
                <c:pt idx="32">
                  <c:v>朝霞市</c:v>
                </c:pt>
                <c:pt idx="33">
                  <c:v>戸田市</c:v>
                </c:pt>
                <c:pt idx="34">
                  <c:v>八潮市</c:v>
                </c:pt>
                <c:pt idx="35">
                  <c:v>鶴ヶ島市</c:v>
                </c:pt>
                <c:pt idx="36">
                  <c:v>ふじみ野市</c:v>
                </c:pt>
                <c:pt idx="37">
                  <c:v>和光市</c:v>
                </c:pt>
                <c:pt idx="38">
                  <c:v>志木市</c:v>
                </c:pt>
                <c:pt idx="39">
                  <c:v>蕨市</c:v>
                </c:pt>
              </c:strCache>
            </c:strRef>
          </c:cat>
          <c:val>
            <c:numRef>
              <c:f>P148グラフ!$O$4:$O$43</c:f>
              <c:numCache>
                <c:formatCode>#,##0.00_);[Red]\(#,##0.00\)</c:formatCode>
                <c:ptCount val="40"/>
                <c:pt idx="1">
                  <c:v>217.43</c:v>
                </c:pt>
                <c:pt idx="2" formatCode="#,##0.00">
                  <c:v>193.05</c:v>
                </c:pt>
                <c:pt idx="3" formatCode="#,##0.00">
                  <c:v>159.82</c:v>
                </c:pt>
                <c:pt idx="4" formatCode="#,##0.00">
                  <c:v>138.37</c:v>
                </c:pt>
                <c:pt idx="5" formatCode="#,##0.00">
                  <c:v>133.30000000000001</c:v>
                </c:pt>
                <c:pt idx="6" formatCode="#,##0.00">
                  <c:v>109.13</c:v>
                </c:pt>
                <c:pt idx="7" formatCode="#,##0.00">
                  <c:v>89.69</c:v>
                </c:pt>
                <c:pt idx="8" formatCode="#,##0.00">
                  <c:v>82.41</c:v>
                </c:pt>
                <c:pt idx="9" formatCode="#,##0.00">
                  <c:v>72.11</c:v>
                </c:pt>
                <c:pt idx="10" formatCode="#,##0.00">
                  <c:v>67.489999999999995</c:v>
                </c:pt>
                <c:pt idx="11" formatCode="#,##0.00">
                  <c:v>67.44</c:v>
                </c:pt>
                <c:pt idx="12" formatCode="#,##0.00">
                  <c:v>66</c:v>
                </c:pt>
                <c:pt idx="13" formatCode="#,##0.00">
                  <c:v>65.349999999999994</c:v>
                </c:pt>
                <c:pt idx="14" formatCode="#,##0.00">
                  <c:v>61.95</c:v>
                </c:pt>
                <c:pt idx="15" formatCode="#,##0.00">
                  <c:v>60.24</c:v>
                </c:pt>
                <c:pt idx="16" formatCode="#,##0.00">
                  <c:v>58.64</c:v>
                </c:pt>
                <c:pt idx="17" formatCode="#,##0.00">
                  <c:v>48.99</c:v>
                </c:pt>
                <c:pt idx="18" formatCode="#,##0.00">
                  <c:v>47.48</c:v>
                </c:pt>
                <c:pt idx="19" formatCode="#,##0.00">
                  <c:v>45.51</c:v>
                </c:pt>
                <c:pt idx="20" formatCode="#,##0.00">
                  <c:v>44.69</c:v>
                </c:pt>
                <c:pt idx="21" formatCode="#,##0.00">
                  <c:v>41.02</c:v>
                </c:pt>
                <c:pt idx="22" formatCode="#,##0.00">
                  <c:v>33.93</c:v>
                </c:pt>
                <c:pt idx="23" formatCode="#,##0.00">
                  <c:v>31.66</c:v>
                </c:pt>
                <c:pt idx="24" formatCode="#,##0.00">
                  <c:v>30.13</c:v>
                </c:pt>
                <c:pt idx="25" formatCode="#,##0.00">
                  <c:v>27.46</c:v>
                </c:pt>
                <c:pt idx="26" formatCode="#,##0.00">
                  <c:v>27.28</c:v>
                </c:pt>
                <c:pt idx="27" formatCode="#,##0.00">
                  <c:v>25.35</c:v>
                </c:pt>
                <c:pt idx="28" formatCode="#,##0.00">
                  <c:v>24.92</c:v>
                </c:pt>
                <c:pt idx="29" formatCode="#,##0.00">
                  <c:v>22.78</c:v>
                </c:pt>
                <c:pt idx="30" formatCode="#,##0.00">
                  <c:v>19.82</c:v>
                </c:pt>
                <c:pt idx="31" formatCode="#,##0.00">
                  <c:v>19.77</c:v>
                </c:pt>
                <c:pt idx="32" formatCode="#,##0.00">
                  <c:v>18.34</c:v>
                </c:pt>
                <c:pt idx="33" formatCode="#,##0.00">
                  <c:v>18.190000000000001</c:v>
                </c:pt>
                <c:pt idx="34" formatCode="#,##0.00">
                  <c:v>18.02</c:v>
                </c:pt>
                <c:pt idx="35" formatCode="#,##0.00">
                  <c:v>17.649999999999999</c:v>
                </c:pt>
                <c:pt idx="36" formatCode="#,##0.00">
                  <c:v>14.64</c:v>
                </c:pt>
                <c:pt idx="37" formatCode="#,##0.00">
                  <c:v>11.04</c:v>
                </c:pt>
                <c:pt idx="38" formatCode="#,##0.00">
                  <c:v>9.0500000000000007</c:v>
                </c:pt>
                <c:pt idx="39" formatCode="#,##0.00">
                  <c:v>5.1100000000000003</c:v>
                </c:pt>
              </c:numCache>
            </c:numRef>
          </c:val>
          <c:extLst>
            <c:ext xmlns:c16="http://schemas.microsoft.com/office/drawing/2014/chart" uri="{C3380CC4-5D6E-409C-BE32-E72D297353CC}">
              <c16:uniqueId val="{00000000-ECC0-4B81-919C-CAC930663963}"/>
            </c:ext>
          </c:extLst>
        </c:ser>
        <c:dLbls>
          <c:showLegendKey val="0"/>
          <c:showVal val="0"/>
          <c:showCatName val="0"/>
          <c:showSerName val="0"/>
          <c:showPercent val="0"/>
          <c:showBubbleSize val="0"/>
        </c:dLbls>
        <c:gapWidth val="219"/>
        <c:overlap val="-27"/>
        <c:axId val="1100377744"/>
        <c:axId val="1"/>
      </c:barChart>
      <c:barChart>
        <c:barDir val="col"/>
        <c:grouping val="clustered"/>
        <c:varyColors val="0"/>
        <c:ser>
          <c:idx val="1"/>
          <c:order val="1"/>
          <c:spPr>
            <a:solidFill>
              <a:schemeClr val="bg2">
                <a:lumMod val="50000"/>
              </a:schemeClr>
            </a:solidFill>
            <a:ln>
              <a:solidFill>
                <a:schemeClr val="tx1"/>
              </a:solidFill>
            </a:ln>
            <a:effectLst/>
          </c:spPr>
          <c:invertIfNegative val="0"/>
          <c:cat>
            <c:strRef>
              <c:f>P148グラフ!$N$4:$N$43</c:f>
              <c:strCache>
                <c:ptCount val="40"/>
                <c:pt idx="0">
                  <c:v>秩父市</c:v>
                </c:pt>
                <c:pt idx="1">
                  <c:v>さいたま市</c:v>
                </c:pt>
                <c:pt idx="2">
                  <c:v>飯能市</c:v>
                </c:pt>
                <c:pt idx="3">
                  <c:v>熊谷市</c:v>
                </c:pt>
                <c:pt idx="4">
                  <c:v>深谷市</c:v>
                </c:pt>
                <c:pt idx="5">
                  <c:v>加須市</c:v>
                </c:pt>
                <c:pt idx="6">
                  <c:v>川越市</c:v>
                </c:pt>
                <c:pt idx="7">
                  <c:v>本庄市</c:v>
                </c:pt>
                <c:pt idx="8">
                  <c:v>久喜市</c:v>
                </c:pt>
                <c:pt idx="9">
                  <c:v>所沢市</c:v>
                </c:pt>
                <c:pt idx="10">
                  <c:v>行田市</c:v>
                </c:pt>
                <c:pt idx="11">
                  <c:v>鴻巣市</c:v>
                </c:pt>
                <c:pt idx="12">
                  <c:v>春日部市</c:v>
                </c:pt>
                <c:pt idx="13">
                  <c:v>東松山市</c:v>
                </c:pt>
                <c:pt idx="14">
                  <c:v>川口市</c:v>
                </c:pt>
                <c:pt idx="15">
                  <c:v>越谷市</c:v>
                </c:pt>
                <c:pt idx="16">
                  <c:v>羽生市</c:v>
                </c:pt>
                <c:pt idx="17">
                  <c:v>狭山市</c:v>
                </c:pt>
                <c:pt idx="18">
                  <c:v>日高市</c:v>
                </c:pt>
                <c:pt idx="19">
                  <c:v>上尾市</c:v>
                </c:pt>
                <c:pt idx="20">
                  <c:v>入間市</c:v>
                </c:pt>
                <c:pt idx="21">
                  <c:v>坂戸市</c:v>
                </c:pt>
                <c:pt idx="22">
                  <c:v>幸手市</c:v>
                </c:pt>
                <c:pt idx="23">
                  <c:v>吉川市</c:v>
                </c:pt>
                <c:pt idx="24">
                  <c:v>三郷市</c:v>
                </c:pt>
                <c:pt idx="25">
                  <c:v>草加市</c:v>
                </c:pt>
                <c:pt idx="26">
                  <c:v>蓮田市</c:v>
                </c:pt>
                <c:pt idx="27">
                  <c:v>桶川市</c:v>
                </c:pt>
                <c:pt idx="28">
                  <c:v>白岡市</c:v>
                </c:pt>
                <c:pt idx="29">
                  <c:v>新座市</c:v>
                </c:pt>
                <c:pt idx="30">
                  <c:v>北本市</c:v>
                </c:pt>
                <c:pt idx="31">
                  <c:v>富士見市</c:v>
                </c:pt>
                <c:pt idx="32">
                  <c:v>朝霞市</c:v>
                </c:pt>
                <c:pt idx="33">
                  <c:v>戸田市</c:v>
                </c:pt>
                <c:pt idx="34">
                  <c:v>八潮市</c:v>
                </c:pt>
                <c:pt idx="35">
                  <c:v>鶴ヶ島市</c:v>
                </c:pt>
                <c:pt idx="36">
                  <c:v>ふじみ野市</c:v>
                </c:pt>
                <c:pt idx="37">
                  <c:v>和光市</c:v>
                </c:pt>
                <c:pt idx="38">
                  <c:v>志木市</c:v>
                </c:pt>
                <c:pt idx="39">
                  <c:v>蕨市</c:v>
                </c:pt>
              </c:strCache>
            </c:strRef>
          </c:cat>
          <c:val>
            <c:numRef>
              <c:f>P148グラフ!$P$4:$P$43</c:f>
              <c:numCache>
                <c:formatCode>General</c:formatCode>
                <c:ptCount val="40"/>
                <c:pt idx="0" formatCode="#,##0.00">
                  <c:v>577.83000000000004</c:v>
                </c:pt>
              </c:numCache>
            </c:numRef>
          </c:val>
          <c:extLst>
            <c:ext xmlns:c16="http://schemas.microsoft.com/office/drawing/2014/chart" uri="{C3380CC4-5D6E-409C-BE32-E72D297353CC}">
              <c16:uniqueId val="{00000001-ECC0-4B81-919C-CAC930663963}"/>
            </c:ext>
          </c:extLst>
        </c:ser>
        <c:dLbls>
          <c:showLegendKey val="0"/>
          <c:showVal val="0"/>
          <c:showCatName val="0"/>
          <c:showSerName val="0"/>
          <c:showPercent val="0"/>
          <c:showBubbleSize val="0"/>
        </c:dLbls>
        <c:gapWidth val="219"/>
        <c:overlap val="-27"/>
        <c:axId val="3"/>
        <c:axId val="4"/>
      </c:barChart>
      <c:catAx>
        <c:axId val="1100377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
        <c:crosses val="autoZero"/>
        <c:auto val="1"/>
        <c:lblAlgn val="ctr"/>
        <c:lblOffset val="100"/>
        <c:noMultiLvlLbl val="0"/>
      </c:catAx>
      <c:valAx>
        <c:axId val="1"/>
        <c:scaling>
          <c:orientation val="minMax"/>
          <c:max val="250"/>
          <c:min val="0"/>
        </c:scaling>
        <c:delete val="0"/>
        <c:axPos val="l"/>
        <c:majorGridlines>
          <c:spPr>
            <a:ln w="9525" cap="flat" cmpd="sng" algn="ctr">
              <a:solidFill>
                <a:schemeClr val="tx1"/>
              </a:solidFill>
              <a:round/>
            </a:ln>
            <a:effectLst/>
          </c:spPr>
        </c:majorGridlines>
        <c:numFmt formatCode="[=250]&quot;600&quot;;[=240]&quot;550&quot;;0" sourceLinked="0"/>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100377744"/>
        <c:crosses val="autoZero"/>
        <c:crossBetween val="between"/>
        <c:majorUnit val="1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80"/>
          <c:min val="0"/>
        </c:scaling>
        <c:delete val="0"/>
        <c:axPos val="r"/>
        <c:numFmt formatCode="#,##0.00" sourceLinked="1"/>
        <c:majorTickMark val="out"/>
        <c:minorTickMark val="none"/>
        <c:tickLblPos val="none"/>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
        <c:crosses val="max"/>
        <c:crossBetween val="between"/>
      </c:valAx>
      <c:spPr>
        <a:solidFill>
          <a:schemeClr val="bg1">
            <a:lumMod val="85000"/>
          </a:schemeClr>
        </a:solidFill>
        <a:ln>
          <a:noFill/>
        </a:ln>
        <a:effectLst/>
      </c:spPr>
    </c:plotArea>
    <c:plotVisOnly val="0"/>
    <c:dispBlanksAs val="gap"/>
    <c:showDLblsOverMax val="0"/>
  </c:chart>
  <c:spPr>
    <a:solidFill>
      <a:srgbClr val="FFFFFF"/>
    </a:solidFill>
    <a:ln w="6350">
      <a:noFill/>
    </a:ln>
  </c:spPr>
  <c:txPr>
    <a:bodyPr/>
    <a:lstStyle/>
    <a:p>
      <a:pPr>
        <a:defRPr/>
      </a:pPr>
      <a:endParaRPr lang="ja-JP"/>
    </a:p>
  </c:txPr>
  <c:printSettings>
    <c:headerFooter/>
    <c:pageMargins b="0.75" l="0.7" r="0.7" t="0.75" header="0.3" footer="0.3"/>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i="1">
                <a:solidFill>
                  <a:sysClr val="windowText" lastClr="000000"/>
                </a:solidFill>
                <a:latin typeface="ＭＳ Ｐゴシック" panose="020B0600070205080204" pitchFamily="50" charset="-128"/>
                <a:ea typeface="ＭＳ Ｐゴシック" panose="020B0600070205080204" pitchFamily="50" charset="-128"/>
              </a:rPr>
              <a:t>総人口の推移</a:t>
            </a:r>
          </a:p>
        </c:rich>
      </c:tx>
      <c:layout>
        <c:manualLayout>
          <c:xMode val="edge"/>
          <c:yMode val="edge"/>
          <c:x val="0.4325283132711859"/>
          <c:y val="3.0864197530864196E-2"/>
        </c:manualLayout>
      </c:layout>
      <c:overlay val="0"/>
      <c:spPr>
        <a:solidFill>
          <a:schemeClr val="bg1"/>
        </a:solidFill>
        <a:ln>
          <a:solidFill>
            <a:schemeClr val="tx1"/>
          </a:solidFill>
        </a:ln>
        <a:effectLst>
          <a:outerShdw dist="38100" dir="2700000" algn="tl" rotWithShape="0">
            <a:prstClr val="black"/>
          </a:outerShdw>
        </a:effectLst>
      </c:spPr>
    </c:title>
    <c:autoTitleDeleted val="0"/>
    <c:view3D>
      <c:rotX val="11"/>
      <c:rotY val="39"/>
      <c:depthPercent val="100"/>
      <c:rAngAx val="1"/>
    </c:view3D>
    <c:floor>
      <c:thickness val="0"/>
      <c:spPr>
        <a:solidFill>
          <a:schemeClr val="bg2">
            <a:lumMod val="75000"/>
          </a:schemeClr>
        </a:solidFill>
        <a:ln>
          <a:solidFill>
            <a:srgbClr val="000000"/>
          </a:solidFill>
        </a:ln>
        <a:effectLst/>
        <a:sp3d>
          <a:contourClr>
            <a:srgbClr val="000000"/>
          </a:contourClr>
        </a:sp3d>
      </c:spPr>
    </c:floor>
    <c:sideWall>
      <c:thickness val="0"/>
      <c:spPr>
        <a:solidFill>
          <a:srgbClr val="FFFFFF"/>
        </a:solidFill>
        <a:ln w="12700">
          <a:solidFill>
            <a:srgbClr val="000000"/>
          </a:solidFill>
          <a:prstDash val="solid"/>
        </a:ln>
      </c:spPr>
    </c:sideWall>
    <c:backWall>
      <c:thickness val="0"/>
      <c:spPr>
        <a:solidFill>
          <a:srgbClr val="FFFFFF"/>
        </a:solidFill>
        <a:ln w="12700">
          <a:solidFill>
            <a:srgbClr val="000000"/>
          </a:solidFill>
          <a:prstDash val="solid"/>
        </a:ln>
      </c:spPr>
    </c:backWall>
    <c:plotArea>
      <c:layout/>
      <c:bar3DChart>
        <c:barDir val="col"/>
        <c:grouping val="stacked"/>
        <c:varyColors val="0"/>
        <c:ser>
          <c:idx val="2"/>
          <c:order val="0"/>
          <c:tx>
            <c:strRef>
              <c:f>P15グラフ!$AQ$37</c:f>
              <c:strCache>
                <c:ptCount val="1"/>
                <c:pt idx="0">
                  <c:v>男</c:v>
                </c:pt>
              </c:strCache>
            </c:strRef>
          </c:tx>
          <c:spPr>
            <a:pattFill prst="pct40">
              <a:fgClr>
                <a:schemeClr val="tx1"/>
              </a:fgClr>
              <a:bgClr>
                <a:schemeClr val="bg1"/>
              </a:bgClr>
            </a:pattFill>
            <a:ln w="12700">
              <a:solidFill>
                <a:srgbClr val="000000"/>
              </a:solidFill>
              <a:prstDash val="solid"/>
            </a:ln>
          </c:spPr>
          <c:invertIfNegative val="0"/>
          <c:cat>
            <c:strRef>
              <c:f>P15グラフ!$AK$38:$AK$46</c:f>
              <c:strCache>
                <c:ptCount val="9"/>
                <c:pt idx="0">
                  <c:v>昭和56年</c:v>
                </c:pt>
                <c:pt idx="1">
                  <c:v>61年</c:v>
                </c:pt>
                <c:pt idx="2">
                  <c:v>平成3年</c:v>
                </c:pt>
                <c:pt idx="3">
                  <c:v>8年</c:v>
                </c:pt>
                <c:pt idx="4">
                  <c:v>13年</c:v>
                </c:pt>
                <c:pt idx="5">
                  <c:v>18年</c:v>
                </c:pt>
                <c:pt idx="6">
                  <c:v>23年</c:v>
                </c:pt>
                <c:pt idx="7">
                  <c:v>28年</c:v>
                </c:pt>
                <c:pt idx="8">
                  <c:v>令和3年</c:v>
                </c:pt>
              </c:strCache>
            </c:strRef>
          </c:cat>
          <c:val>
            <c:numRef>
              <c:f>P15グラフ!$AQ$38:$AQ$46</c:f>
              <c:numCache>
                <c:formatCode>#,##0_ </c:formatCode>
                <c:ptCount val="9"/>
                <c:pt idx="0">
                  <c:v>31001</c:v>
                </c:pt>
                <c:pt idx="1">
                  <c:v>33344</c:v>
                </c:pt>
                <c:pt idx="2">
                  <c:v>36598</c:v>
                </c:pt>
                <c:pt idx="3">
                  <c:v>40574</c:v>
                </c:pt>
                <c:pt idx="4">
                  <c:v>41701</c:v>
                </c:pt>
                <c:pt idx="5">
                  <c:v>42264</c:v>
                </c:pt>
                <c:pt idx="6">
                  <c:v>41424</c:v>
                </c:pt>
                <c:pt idx="7">
                  <c:v>40277</c:v>
                </c:pt>
                <c:pt idx="8">
                  <c:v>39597</c:v>
                </c:pt>
              </c:numCache>
            </c:numRef>
          </c:val>
          <c:extLst>
            <c:ext xmlns:c16="http://schemas.microsoft.com/office/drawing/2014/chart" uri="{C3380CC4-5D6E-409C-BE32-E72D297353CC}">
              <c16:uniqueId val="{00000000-F7A2-4303-A272-CC38A85604E5}"/>
            </c:ext>
          </c:extLst>
        </c:ser>
        <c:ser>
          <c:idx val="5"/>
          <c:order val="1"/>
          <c:tx>
            <c:strRef>
              <c:f>P15グラフ!$AT$37</c:f>
              <c:strCache>
                <c:ptCount val="1"/>
                <c:pt idx="0">
                  <c:v>女</c:v>
                </c:pt>
              </c:strCache>
            </c:strRef>
          </c:tx>
          <c:spPr>
            <a:pattFill prst="divot">
              <a:fgClr>
                <a:schemeClr val="tx1"/>
              </a:fgClr>
              <a:bgClr>
                <a:schemeClr val="bg1"/>
              </a:bgClr>
            </a:pattFill>
            <a:ln w="12700">
              <a:solidFill>
                <a:srgbClr val="000000"/>
              </a:solidFill>
              <a:prstDash val="solid"/>
            </a:ln>
          </c:spPr>
          <c:invertIfNegative val="0"/>
          <c:cat>
            <c:strRef>
              <c:f>P15グラフ!$AK$38:$AK$46</c:f>
              <c:strCache>
                <c:ptCount val="9"/>
                <c:pt idx="0">
                  <c:v>昭和56年</c:v>
                </c:pt>
                <c:pt idx="1">
                  <c:v>61年</c:v>
                </c:pt>
                <c:pt idx="2">
                  <c:v>平成3年</c:v>
                </c:pt>
                <c:pt idx="3">
                  <c:v>8年</c:v>
                </c:pt>
                <c:pt idx="4">
                  <c:v>13年</c:v>
                </c:pt>
                <c:pt idx="5">
                  <c:v>18年</c:v>
                </c:pt>
                <c:pt idx="6">
                  <c:v>23年</c:v>
                </c:pt>
                <c:pt idx="7">
                  <c:v>28年</c:v>
                </c:pt>
                <c:pt idx="8">
                  <c:v>令和3年</c:v>
                </c:pt>
              </c:strCache>
            </c:strRef>
          </c:cat>
          <c:val>
            <c:numRef>
              <c:f>P15グラフ!$AT$38:$AT$46</c:f>
              <c:numCache>
                <c:formatCode>#,##0_ </c:formatCode>
                <c:ptCount val="9"/>
                <c:pt idx="0">
                  <c:v>30763</c:v>
                </c:pt>
                <c:pt idx="1">
                  <c:v>33421</c:v>
                </c:pt>
                <c:pt idx="2">
                  <c:v>36629</c:v>
                </c:pt>
                <c:pt idx="3">
                  <c:v>40412</c:v>
                </c:pt>
                <c:pt idx="4">
                  <c:v>41485</c:v>
                </c:pt>
                <c:pt idx="5">
                  <c:v>42280</c:v>
                </c:pt>
                <c:pt idx="6">
                  <c:v>41550</c:v>
                </c:pt>
                <c:pt idx="7">
                  <c:v>40236</c:v>
                </c:pt>
                <c:pt idx="8">
                  <c:v>39526</c:v>
                </c:pt>
              </c:numCache>
            </c:numRef>
          </c:val>
          <c:extLst>
            <c:ext xmlns:c16="http://schemas.microsoft.com/office/drawing/2014/chart" uri="{C3380CC4-5D6E-409C-BE32-E72D297353CC}">
              <c16:uniqueId val="{00000001-F7A2-4303-A272-CC38A85604E5}"/>
            </c:ext>
          </c:extLst>
        </c:ser>
        <c:dLbls>
          <c:showLegendKey val="0"/>
          <c:showVal val="0"/>
          <c:showCatName val="0"/>
          <c:showSerName val="0"/>
          <c:showPercent val="0"/>
          <c:showBubbleSize val="0"/>
        </c:dLbls>
        <c:gapWidth val="150"/>
        <c:shape val="box"/>
        <c:axId val="436136840"/>
        <c:axId val="1"/>
        <c:axId val="0"/>
      </c:bar3DChart>
      <c:catAx>
        <c:axId val="436136840"/>
        <c:scaling>
          <c:orientation val="minMax"/>
        </c:scaling>
        <c:delete val="0"/>
        <c:axPos val="b"/>
        <c:numFmt formatCode="General" sourceLinked="1"/>
        <c:majorTickMark val="none"/>
        <c:minorTickMark val="none"/>
        <c:tickLblPos val="nextTo"/>
        <c:spPr>
          <a:ln w="6350">
            <a:noFill/>
          </a:ln>
        </c:spPr>
        <c:txPr>
          <a:bodyPr rot="-6000000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
        <c:crosses val="autoZero"/>
        <c:auto val="1"/>
        <c:lblAlgn val="ctr"/>
        <c:lblOffset val="100"/>
        <c:noMultiLvlLbl val="0"/>
      </c:catAx>
      <c:valAx>
        <c:axId val="1"/>
        <c:scaling>
          <c:orientation val="minMax"/>
        </c:scaling>
        <c:delete val="0"/>
        <c:axPos val="l"/>
        <c:majorGridlines>
          <c:spPr>
            <a:ln w="3175">
              <a:solidFill>
                <a:srgbClr val="000000"/>
              </a:solidFill>
              <a:prstDash val="solid"/>
            </a:ln>
          </c:spPr>
        </c:majorGridlines>
        <c:numFmt formatCode="#,##0_ "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36136840"/>
        <c:crosses val="autoZero"/>
        <c:crossBetween val="between"/>
        <c:dispUnits>
          <c:builtInUnit val="tenThousands"/>
        </c:dispUnits>
      </c:valAx>
      <c:spPr>
        <a:noFill/>
        <a:ln w="25400">
          <a:noFill/>
        </a:ln>
      </c:spPr>
    </c:plotArea>
    <c:legend>
      <c:legendPos val="b"/>
      <c:layout>
        <c:manualLayout>
          <c:xMode val="edge"/>
          <c:yMode val="edge"/>
          <c:x val="0.14475542281352763"/>
          <c:y val="0.11959852240692136"/>
          <c:w val="0.13084550638066791"/>
          <c:h val="6.3529049609539548E-2"/>
        </c:manualLayout>
      </c:layout>
      <c:overlay val="0"/>
      <c:spPr>
        <a:noFill/>
        <a:ln w="25400">
          <a:noFill/>
        </a:ln>
      </c:spPr>
      <c:txPr>
        <a:bodyPr rot="0" spcFirstLastPara="1" vertOverflow="ellipsis" vert="horz" wrap="square" anchor="ctr" anchorCtr="1"/>
        <a:lstStyle/>
        <a:p>
          <a:pPr>
            <a:defRPr sz="14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1"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r>
              <a:rPr lang="ja-JP" altLang="en-US" sz="1400">
                <a:latin typeface="ＭＳ Ｐゴシック" panose="020B0600070205080204" pitchFamily="50" charset="-128"/>
                <a:ea typeface="ＭＳ Ｐゴシック" panose="020B0600070205080204" pitchFamily="50" charset="-128"/>
              </a:rPr>
              <a:t>地区別人口の推移</a:t>
            </a:r>
          </a:p>
        </c:rich>
      </c:tx>
      <c:layout>
        <c:manualLayout>
          <c:xMode val="edge"/>
          <c:yMode val="edge"/>
          <c:x val="0.38654265532244714"/>
          <c:y val="2.1575971747966053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view3D>
      <c:rotX val="15"/>
      <c:hPercent val="73"/>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8.3569462897169697E-2"/>
          <c:y val="1.4353755505342897E-2"/>
          <c:w val="0.835694628971697"/>
          <c:h val="0.95745134409059873"/>
        </c:manualLayout>
      </c:layout>
      <c:bar3DChart>
        <c:barDir val="bar"/>
        <c:grouping val="clustered"/>
        <c:varyColors val="0"/>
        <c:ser>
          <c:idx val="0"/>
          <c:order val="0"/>
          <c:tx>
            <c:strRef>
              <c:f>P16グラフ!$A$4</c:f>
              <c:strCache>
                <c:ptCount val="1"/>
                <c:pt idx="0">
                  <c:v>令和3年</c:v>
                </c:pt>
              </c:strCache>
            </c:strRef>
          </c:tx>
          <c:spPr>
            <a:pattFill prst="openDmnd">
              <a:fgClr>
                <a:srgbClr val="000000"/>
              </a:fgClr>
              <a:bgClr>
                <a:srgbClr val="FFFFFF"/>
              </a:bgClr>
            </a:pattFill>
            <a:ln w="12700">
              <a:solidFill>
                <a:srgbClr val="000000"/>
              </a:solidFill>
              <a:prstDash val="solid"/>
            </a:ln>
          </c:spPr>
          <c:invertIfNegative val="0"/>
          <c:cat>
            <c:strRef>
              <c:f>P16グラフ!$D$3:$AB$3</c:f>
              <c:strCache>
                <c:ptCount val="25"/>
                <c:pt idx="0">
                  <c:v>名　栗</c:v>
                </c:pt>
                <c:pt idx="3">
                  <c:v>原市場</c:v>
                </c:pt>
                <c:pt idx="6">
                  <c:v>東吾野</c:v>
                </c:pt>
                <c:pt idx="9">
                  <c:v>吾　野</c:v>
                </c:pt>
                <c:pt idx="12">
                  <c:v>南高麗</c:v>
                </c:pt>
                <c:pt idx="15">
                  <c:v>美杉台</c:v>
                </c:pt>
                <c:pt idx="18">
                  <c:v>加　治</c:v>
                </c:pt>
                <c:pt idx="21">
                  <c:v>精　明</c:v>
                </c:pt>
                <c:pt idx="24">
                  <c:v>飯　能</c:v>
                </c:pt>
              </c:strCache>
            </c:strRef>
          </c:cat>
          <c:val>
            <c:numRef>
              <c:f>P16グラフ!$D$4:$AB$4</c:f>
              <c:numCache>
                <c:formatCode>#,##0</c:formatCode>
                <c:ptCount val="25"/>
                <c:pt idx="0">
                  <c:v>1658</c:v>
                </c:pt>
                <c:pt idx="3">
                  <c:v>6632</c:v>
                </c:pt>
                <c:pt idx="6">
                  <c:v>1698</c:v>
                </c:pt>
                <c:pt idx="9">
                  <c:v>1811</c:v>
                </c:pt>
                <c:pt idx="12">
                  <c:v>2111</c:v>
                </c:pt>
                <c:pt idx="15">
                  <c:v>7122</c:v>
                </c:pt>
                <c:pt idx="18">
                  <c:v>19729</c:v>
                </c:pt>
                <c:pt idx="21">
                  <c:v>16284</c:v>
                </c:pt>
                <c:pt idx="24">
                  <c:v>21585</c:v>
                </c:pt>
              </c:numCache>
            </c:numRef>
          </c:val>
          <c:extLst>
            <c:ext xmlns:c16="http://schemas.microsoft.com/office/drawing/2014/chart" uri="{C3380CC4-5D6E-409C-BE32-E72D297353CC}">
              <c16:uniqueId val="{00000000-1FB9-4A2D-B601-FD8414344DAE}"/>
            </c:ext>
          </c:extLst>
        </c:ser>
        <c:ser>
          <c:idx val="1"/>
          <c:order val="1"/>
          <c:tx>
            <c:strRef>
              <c:f>P16グラフ!$A$5</c:f>
              <c:strCache>
                <c:ptCount val="1"/>
                <c:pt idx="0">
                  <c:v>平成31年</c:v>
                </c:pt>
              </c:strCache>
            </c:strRef>
          </c:tx>
          <c:spPr>
            <a:pattFill prst="ltDnDiag">
              <a:fgClr>
                <a:srgbClr val="808080"/>
              </a:fgClr>
              <a:bgClr>
                <a:srgbClr val="FFFFFF"/>
              </a:bgClr>
            </a:pattFill>
            <a:ln w="12700">
              <a:solidFill>
                <a:srgbClr val="000000"/>
              </a:solidFill>
              <a:prstDash val="solid"/>
            </a:ln>
          </c:spPr>
          <c:invertIfNegative val="0"/>
          <c:cat>
            <c:strRef>
              <c:f>P16グラフ!$D$3:$AB$3</c:f>
              <c:strCache>
                <c:ptCount val="25"/>
                <c:pt idx="0">
                  <c:v>名　栗</c:v>
                </c:pt>
                <c:pt idx="3">
                  <c:v>原市場</c:v>
                </c:pt>
                <c:pt idx="6">
                  <c:v>東吾野</c:v>
                </c:pt>
                <c:pt idx="9">
                  <c:v>吾　野</c:v>
                </c:pt>
                <c:pt idx="12">
                  <c:v>南高麗</c:v>
                </c:pt>
                <c:pt idx="15">
                  <c:v>美杉台</c:v>
                </c:pt>
                <c:pt idx="18">
                  <c:v>加　治</c:v>
                </c:pt>
                <c:pt idx="21">
                  <c:v>精　明</c:v>
                </c:pt>
                <c:pt idx="24">
                  <c:v>飯　能</c:v>
                </c:pt>
              </c:strCache>
            </c:strRef>
          </c:cat>
          <c:val>
            <c:numRef>
              <c:f>P16グラフ!$D$5:$AB$5</c:f>
              <c:numCache>
                <c:formatCode>#,##0</c:formatCode>
                <c:ptCount val="25"/>
                <c:pt idx="0">
                  <c:v>1756</c:v>
                </c:pt>
                <c:pt idx="3">
                  <c:v>6899</c:v>
                </c:pt>
                <c:pt idx="6">
                  <c:v>1748</c:v>
                </c:pt>
                <c:pt idx="9">
                  <c:v>1938</c:v>
                </c:pt>
                <c:pt idx="12">
                  <c:v>2110</c:v>
                </c:pt>
                <c:pt idx="15">
                  <c:v>7066</c:v>
                </c:pt>
                <c:pt idx="18">
                  <c:v>19959</c:v>
                </c:pt>
                <c:pt idx="21">
                  <c:v>16381</c:v>
                </c:pt>
                <c:pt idx="24">
                  <c:v>21696</c:v>
                </c:pt>
              </c:numCache>
            </c:numRef>
          </c:val>
          <c:extLst>
            <c:ext xmlns:c16="http://schemas.microsoft.com/office/drawing/2014/chart" uri="{C3380CC4-5D6E-409C-BE32-E72D297353CC}">
              <c16:uniqueId val="{00000001-1FB9-4A2D-B601-FD8414344DAE}"/>
            </c:ext>
          </c:extLst>
        </c:ser>
        <c:ser>
          <c:idx val="2"/>
          <c:order val="2"/>
          <c:tx>
            <c:strRef>
              <c:f>P16グラフ!$A$6</c:f>
              <c:strCache>
                <c:ptCount val="1"/>
                <c:pt idx="0">
                  <c:v>平成29年</c:v>
                </c:pt>
              </c:strCache>
            </c:strRef>
          </c:tx>
          <c:spPr>
            <a:pattFill prst="pct30">
              <a:fgClr>
                <a:srgbClr val="000000"/>
              </a:fgClr>
              <a:bgClr>
                <a:srgbClr val="FFFFFF"/>
              </a:bgClr>
            </a:pattFill>
            <a:ln w="12700">
              <a:solidFill>
                <a:srgbClr val="000000"/>
              </a:solidFill>
              <a:prstDash val="solid"/>
            </a:ln>
          </c:spPr>
          <c:invertIfNegative val="0"/>
          <c:cat>
            <c:strRef>
              <c:f>P16グラフ!$D$3:$AB$3</c:f>
              <c:strCache>
                <c:ptCount val="25"/>
                <c:pt idx="0">
                  <c:v>名　栗</c:v>
                </c:pt>
                <c:pt idx="3">
                  <c:v>原市場</c:v>
                </c:pt>
                <c:pt idx="6">
                  <c:v>東吾野</c:v>
                </c:pt>
                <c:pt idx="9">
                  <c:v>吾　野</c:v>
                </c:pt>
                <c:pt idx="12">
                  <c:v>南高麗</c:v>
                </c:pt>
                <c:pt idx="15">
                  <c:v>美杉台</c:v>
                </c:pt>
                <c:pt idx="18">
                  <c:v>加　治</c:v>
                </c:pt>
                <c:pt idx="21">
                  <c:v>精　明</c:v>
                </c:pt>
                <c:pt idx="24">
                  <c:v>飯　能</c:v>
                </c:pt>
              </c:strCache>
            </c:strRef>
          </c:cat>
          <c:val>
            <c:numRef>
              <c:f>P16グラフ!$D$6:$AB$6</c:f>
              <c:numCache>
                <c:formatCode>#,##0</c:formatCode>
                <c:ptCount val="25"/>
                <c:pt idx="0">
                  <c:v>1853</c:v>
                </c:pt>
                <c:pt idx="3">
                  <c:v>7256</c:v>
                </c:pt>
                <c:pt idx="6">
                  <c:v>1836</c:v>
                </c:pt>
                <c:pt idx="9">
                  <c:v>2040</c:v>
                </c:pt>
                <c:pt idx="12">
                  <c:v>2175</c:v>
                </c:pt>
                <c:pt idx="15">
                  <c:v>6683</c:v>
                </c:pt>
                <c:pt idx="18">
                  <c:v>19996</c:v>
                </c:pt>
                <c:pt idx="21">
                  <c:v>16507</c:v>
                </c:pt>
                <c:pt idx="24">
                  <c:v>21724</c:v>
                </c:pt>
              </c:numCache>
            </c:numRef>
          </c:val>
          <c:extLst>
            <c:ext xmlns:c16="http://schemas.microsoft.com/office/drawing/2014/chart" uri="{C3380CC4-5D6E-409C-BE32-E72D297353CC}">
              <c16:uniqueId val="{00000002-1FB9-4A2D-B601-FD8414344DAE}"/>
            </c:ext>
          </c:extLst>
        </c:ser>
        <c:ser>
          <c:idx val="3"/>
          <c:order val="3"/>
          <c:tx>
            <c:strRef>
              <c:f>P16グラフ!$A$7</c:f>
              <c:strCache>
                <c:ptCount val="1"/>
                <c:pt idx="0">
                  <c:v>平成27年</c:v>
                </c:pt>
              </c:strCache>
            </c:strRef>
          </c:tx>
          <c:spPr>
            <a:pattFill prst="dashHorz">
              <a:fgClr>
                <a:srgbClr val="000000"/>
              </a:fgClr>
              <a:bgClr>
                <a:srgbClr val="FFFFFF"/>
              </a:bgClr>
            </a:pattFill>
            <a:ln w="12700">
              <a:solidFill>
                <a:srgbClr val="000000"/>
              </a:solidFill>
              <a:prstDash val="solid"/>
            </a:ln>
          </c:spPr>
          <c:invertIfNegative val="0"/>
          <c:cat>
            <c:strRef>
              <c:f>P16グラフ!$D$3:$AB$3</c:f>
              <c:strCache>
                <c:ptCount val="25"/>
                <c:pt idx="0">
                  <c:v>名　栗</c:v>
                </c:pt>
                <c:pt idx="3">
                  <c:v>原市場</c:v>
                </c:pt>
                <c:pt idx="6">
                  <c:v>東吾野</c:v>
                </c:pt>
                <c:pt idx="9">
                  <c:v>吾　野</c:v>
                </c:pt>
                <c:pt idx="12">
                  <c:v>南高麗</c:v>
                </c:pt>
                <c:pt idx="15">
                  <c:v>美杉台</c:v>
                </c:pt>
                <c:pt idx="18">
                  <c:v>加　治</c:v>
                </c:pt>
                <c:pt idx="21">
                  <c:v>精　明</c:v>
                </c:pt>
                <c:pt idx="24">
                  <c:v>飯　能</c:v>
                </c:pt>
              </c:strCache>
            </c:strRef>
          </c:cat>
          <c:val>
            <c:numRef>
              <c:f>P16グラフ!$D$7:$AB$7</c:f>
              <c:numCache>
                <c:formatCode>#,##0</c:formatCode>
                <c:ptCount val="25"/>
                <c:pt idx="0">
                  <c:v>1968</c:v>
                </c:pt>
                <c:pt idx="3">
                  <c:v>7661</c:v>
                </c:pt>
                <c:pt idx="6">
                  <c:v>1966</c:v>
                </c:pt>
                <c:pt idx="9">
                  <c:v>2135</c:v>
                </c:pt>
                <c:pt idx="12">
                  <c:v>2273</c:v>
                </c:pt>
                <c:pt idx="15">
                  <c:v>6435</c:v>
                </c:pt>
                <c:pt idx="18">
                  <c:v>20013</c:v>
                </c:pt>
                <c:pt idx="21">
                  <c:v>16522</c:v>
                </c:pt>
                <c:pt idx="24">
                  <c:v>21540</c:v>
                </c:pt>
              </c:numCache>
            </c:numRef>
          </c:val>
          <c:extLst>
            <c:ext xmlns:c16="http://schemas.microsoft.com/office/drawing/2014/chart" uri="{C3380CC4-5D6E-409C-BE32-E72D297353CC}">
              <c16:uniqueId val="{00000003-1FB9-4A2D-B601-FD8414344DAE}"/>
            </c:ext>
          </c:extLst>
        </c:ser>
        <c:ser>
          <c:idx val="4"/>
          <c:order val="4"/>
          <c:tx>
            <c:strRef>
              <c:f>P16グラフ!$A$8</c:f>
              <c:strCache>
                <c:ptCount val="1"/>
                <c:pt idx="0">
                  <c:v>平成25年</c:v>
                </c:pt>
              </c:strCache>
            </c:strRef>
          </c:tx>
          <c:spPr>
            <a:solidFill>
              <a:srgbClr val="FFFFFF"/>
            </a:solidFill>
            <a:ln w="12700">
              <a:solidFill>
                <a:srgbClr val="000000"/>
              </a:solidFill>
              <a:prstDash val="solid"/>
            </a:ln>
          </c:spPr>
          <c:invertIfNegative val="0"/>
          <c:cat>
            <c:strRef>
              <c:f>P16グラフ!$D$3:$AB$3</c:f>
              <c:strCache>
                <c:ptCount val="25"/>
                <c:pt idx="0">
                  <c:v>名　栗</c:v>
                </c:pt>
                <c:pt idx="3">
                  <c:v>原市場</c:v>
                </c:pt>
                <c:pt idx="6">
                  <c:v>東吾野</c:v>
                </c:pt>
                <c:pt idx="9">
                  <c:v>吾　野</c:v>
                </c:pt>
                <c:pt idx="12">
                  <c:v>南高麗</c:v>
                </c:pt>
                <c:pt idx="15">
                  <c:v>美杉台</c:v>
                </c:pt>
                <c:pt idx="18">
                  <c:v>加　治</c:v>
                </c:pt>
                <c:pt idx="21">
                  <c:v>精　明</c:v>
                </c:pt>
                <c:pt idx="24">
                  <c:v>飯　能</c:v>
                </c:pt>
              </c:strCache>
            </c:strRef>
          </c:cat>
          <c:val>
            <c:numRef>
              <c:f>P16グラフ!$D$8:$AB$8</c:f>
              <c:numCache>
                <c:formatCode>#,##0</c:formatCode>
                <c:ptCount val="25"/>
                <c:pt idx="0">
                  <c:v>2092</c:v>
                </c:pt>
                <c:pt idx="3">
                  <c:v>8008</c:v>
                </c:pt>
                <c:pt idx="6">
                  <c:v>2069</c:v>
                </c:pt>
                <c:pt idx="9">
                  <c:v>2302</c:v>
                </c:pt>
                <c:pt idx="12">
                  <c:v>2316</c:v>
                </c:pt>
                <c:pt idx="15">
                  <c:v>6187</c:v>
                </c:pt>
                <c:pt idx="18">
                  <c:v>20019</c:v>
                </c:pt>
                <c:pt idx="21">
                  <c:v>16631</c:v>
                </c:pt>
                <c:pt idx="24">
                  <c:v>21642</c:v>
                </c:pt>
              </c:numCache>
            </c:numRef>
          </c:val>
          <c:extLst>
            <c:ext xmlns:c16="http://schemas.microsoft.com/office/drawing/2014/chart" uri="{C3380CC4-5D6E-409C-BE32-E72D297353CC}">
              <c16:uniqueId val="{00000004-1FB9-4A2D-B601-FD8414344DAE}"/>
            </c:ext>
          </c:extLst>
        </c:ser>
        <c:dLbls>
          <c:showLegendKey val="0"/>
          <c:showVal val="0"/>
          <c:showCatName val="0"/>
          <c:showSerName val="0"/>
          <c:showPercent val="0"/>
          <c:showBubbleSize val="0"/>
        </c:dLbls>
        <c:gapWidth val="0"/>
        <c:gapDepth val="0"/>
        <c:shape val="box"/>
        <c:axId val="605560960"/>
        <c:axId val="1"/>
        <c:axId val="0"/>
      </c:bar3DChart>
      <c:catAx>
        <c:axId val="605560960"/>
        <c:scaling>
          <c:orientation val="minMax"/>
        </c:scaling>
        <c:delete val="0"/>
        <c:axPos val="l"/>
        <c:numFmt formatCode="General" sourceLinked="1"/>
        <c:majorTickMark val="in"/>
        <c:minorTickMark val="none"/>
        <c:tickLblPos val="low"/>
        <c:spPr>
          <a:ln w="3175">
            <a:solidFill>
              <a:srgbClr val="000000"/>
            </a:solidFill>
            <a:prstDash val="solid"/>
          </a:ln>
        </c:spPr>
        <c:txPr>
          <a:bodyPr rot="0" vert="horz"/>
          <a:lstStyle/>
          <a:p>
            <a:pPr>
              <a:defRPr sz="105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crossAx val="1"/>
        <c:crossesAt val="0"/>
        <c:auto val="1"/>
        <c:lblAlgn val="ctr"/>
        <c:lblOffset val="100"/>
        <c:tickLblSkip val="1"/>
        <c:tickMarkSkip val="1"/>
        <c:noMultiLvlLbl val="0"/>
      </c:catAx>
      <c:valAx>
        <c:axId val="1"/>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crossAx val="605560960"/>
        <c:crosses val="autoZero"/>
        <c:crossBetween val="between"/>
      </c:valAx>
      <c:spPr>
        <a:noFill/>
        <a:ln w="25400">
          <a:noFill/>
        </a:ln>
      </c:spPr>
    </c:plotArea>
    <c:legend>
      <c:legendPos val="r"/>
      <c:layout>
        <c:manualLayout>
          <c:xMode val="edge"/>
          <c:yMode val="edge"/>
          <c:x val="0.77211788123799963"/>
          <c:y val="0.19909475696659912"/>
          <c:w val="0.19971688773802598"/>
          <c:h val="0.24577493263030453"/>
        </c:manualLayout>
      </c:layout>
      <c:overlay val="0"/>
      <c:spPr>
        <a:solidFill>
          <a:srgbClr val="FFFFFF"/>
        </a:solidFill>
        <a:ln w="3175">
          <a:solidFill>
            <a:srgbClr val="000000"/>
          </a:solidFill>
          <a:prstDash val="solid"/>
        </a:ln>
        <a:effectLst>
          <a:outerShdw dist="35921" dir="2700000" algn="br">
            <a:srgbClr val="000000"/>
          </a:outerShdw>
        </a:effectLst>
      </c:spPr>
      <c:txPr>
        <a:bodyPr/>
        <a:lstStyle/>
        <a:p>
          <a:pPr>
            <a:defRPr sz="2000" b="0" i="0" u="none" strike="noStrike" baseline="0">
              <a:solidFill>
                <a:srgbClr val="000000"/>
              </a:solidFill>
              <a:latin typeface="ＭＳ Ｐゴシック" panose="020B0600070205080204" pitchFamily="50" charset="-128"/>
              <a:ea typeface="ＭＳ Ｐゴシック" panose="020B0600070205080204" pitchFamily="50" charset="-128"/>
              <a:cs typeface="ＭＳ 明朝"/>
            </a:defRPr>
          </a:pPr>
          <a:endParaRPr lang="ja-JP"/>
        </a:p>
      </c:txPr>
    </c:legend>
    <c:plotVisOnly val="0"/>
    <c:dispBlanksAs val="gap"/>
    <c:showDLblsOverMax val="0"/>
  </c:chart>
  <c:spPr>
    <a:solidFill>
      <a:srgbClr val="FFFFFF"/>
    </a:solidFill>
    <a:ln w="9525">
      <a:noFill/>
    </a:ln>
  </c:spPr>
  <c:txPr>
    <a:bodyPr/>
    <a:lstStyle/>
    <a:p>
      <a:pPr>
        <a:defRPr sz="2100" b="0" i="0" u="none" strike="noStrike" baseline="0">
          <a:solidFill>
            <a:srgbClr val="000000"/>
          </a:solidFill>
          <a:latin typeface="ＭＳ 明朝"/>
          <a:ea typeface="ＭＳ 明朝"/>
          <a:cs typeface="ＭＳ 明朝"/>
        </a:defRPr>
      </a:pPr>
      <a:endParaRPr lang="ja-JP"/>
    </a:p>
  </c:txPr>
  <c:printSettings>
    <c:headerFooter alignWithMargins="0">
      <c:oddFooter>&amp;C&amp;"ＭＳ Ｐ明朝,標準"&amp;10
- 6 -</c:oddFooter>
    </c:headerFooter>
    <c:pageMargins b="0.75" l="0.7" r="0.7" t="0.75" header="0.3" footer="0.3"/>
    <c:pageSetup paperSize="9" orientation="portrait" horizont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solidFill>
                <a:latin typeface="ＭＳ ゴシック" panose="020B0609070205080204" pitchFamily="49" charset="-128"/>
                <a:ea typeface="ＭＳ ゴシック" panose="020B0609070205080204" pitchFamily="49" charset="-128"/>
                <a:cs typeface="+mn-cs"/>
              </a:defRPr>
            </a:pPr>
            <a:r>
              <a:rPr lang="ja-JP" i="1">
                <a:solidFill>
                  <a:schemeClr val="tx1"/>
                </a:solidFill>
                <a:latin typeface="ＭＳ ゴシック" panose="020B0609070205080204" pitchFamily="49" charset="-128"/>
                <a:ea typeface="ＭＳ ゴシック" panose="020B0609070205080204" pitchFamily="49" charset="-128"/>
              </a:rPr>
              <a:t>年齢５歳階級</a:t>
            </a:r>
            <a:r>
              <a:rPr lang="ja-JP" altLang="en-US" i="1">
                <a:solidFill>
                  <a:schemeClr val="tx1"/>
                </a:solidFill>
                <a:latin typeface="ＭＳ ゴシック" panose="020B0609070205080204" pitchFamily="49" charset="-128"/>
                <a:ea typeface="ＭＳ ゴシック" panose="020B0609070205080204" pitchFamily="49" charset="-128"/>
              </a:rPr>
              <a:t>別</a:t>
            </a:r>
            <a:r>
              <a:rPr lang="ja-JP" i="1">
                <a:solidFill>
                  <a:schemeClr val="tx1"/>
                </a:solidFill>
                <a:latin typeface="ＭＳ ゴシック" panose="020B0609070205080204" pitchFamily="49" charset="-128"/>
                <a:ea typeface="ＭＳ ゴシック" panose="020B0609070205080204" pitchFamily="49" charset="-128"/>
              </a:rPr>
              <a:t>人口割合</a:t>
            </a:r>
          </a:p>
        </c:rich>
      </c:tx>
      <c:layout>
        <c:manualLayout>
          <c:xMode val="edge"/>
          <c:yMode val="edge"/>
          <c:x val="0.41321690406676692"/>
          <c:y val="1.8317480957082202E-2"/>
        </c:manualLayout>
      </c:layout>
      <c:overlay val="0"/>
      <c:spPr>
        <a:noFill/>
        <a:ln>
          <a:solidFill>
            <a:schemeClr val="tx1"/>
          </a:solidFill>
        </a:ln>
        <a:effectLst>
          <a:outerShdw dist="38100" dir="2700000" algn="tl" rotWithShape="0">
            <a:prstClr val="black"/>
          </a:outerShdw>
        </a:effectLst>
      </c:spPr>
    </c:title>
    <c:autoTitleDeleted val="0"/>
    <c:plotArea>
      <c:layout>
        <c:manualLayout>
          <c:layoutTarget val="inner"/>
          <c:xMode val="edge"/>
          <c:yMode val="edge"/>
          <c:x val="9.3656788224259657E-2"/>
          <c:y val="9.2462635566256599E-2"/>
          <c:w val="0.90042277697679063"/>
          <c:h val="0.81783576271227187"/>
        </c:manualLayout>
      </c:layout>
      <c:barChart>
        <c:barDir val="bar"/>
        <c:grouping val="stacked"/>
        <c:varyColors val="0"/>
        <c:ser>
          <c:idx val="2"/>
          <c:order val="0"/>
          <c:tx>
            <c:strRef>
              <c:f>P17グラフ!$AM$2</c:f>
              <c:strCache>
                <c:ptCount val="1"/>
                <c:pt idx="0">
                  <c:v>男</c:v>
                </c:pt>
              </c:strCache>
            </c:strRef>
          </c:tx>
          <c:spPr>
            <a:pattFill prst="pct80">
              <a:fgClr>
                <a:schemeClr val="bg2">
                  <a:lumMod val="50000"/>
                </a:schemeClr>
              </a:fgClr>
              <a:bgClr>
                <a:schemeClr val="bg1"/>
              </a:bgClr>
            </a:pattFill>
            <a:ln w="12700">
              <a:solidFill>
                <a:srgbClr val="000000"/>
              </a:solidFill>
              <a:prstDash val="solid"/>
            </a:ln>
          </c:spPr>
          <c:invertIfNegative val="0"/>
          <c:cat>
            <c:strRef>
              <c:f>P17グラフ!$AJ$3:$AJ$23</c:f>
              <c:strCache>
                <c:ptCount val="21"/>
                <c:pt idx="0">
                  <c:v>０～４</c:v>
                </c:pt>
                <c:pt idx="1">
                  <c:v>５～９</c:v>
                </c:pt>
                <c:pt idx="2">
                  <c:v>１０～１４</c:v>
                </c:pt>
                <c:pt idx="3">
                  <c:v>１５～１９</c:v>
                </c:pt>
                <c:pt idx="4">
                  <c:v>２０～２４</c:v>
                </c:pt>
                <c:pt idx="5">
                  <c:v>２５～２９</c:v>
                </c:pt>
                <c:pt idx="6">
                  <c:v>３０～３４</c:v>
                </c:pt>
                <c:pt idx="7">
                  <c:v>３５～３９</c:v>
                </c:pt>
                <c:pt idx="8">
                  <c:v>４０～４４</c:v>
                </c:pt>
                <c:pt idx="9">
                  <c:v>４５～４９</c:v>
                </c:pt>
                <c:pt idx="10">
                  <c:v>５０～５４</c:v>
                </c:pt>
                <c:pt idx="11">
                  <c:v>５５～５９</c:v>
                </c:pt>
                <c:pt idx="12">
                  <c:v>６０～６４</c:v>
                </c:pt>
                <c:pt idx="13">
                  <c:v>６５～６９</c:v>
                </c:pt>
                <c:pt idx="14">
                  <c:v>７０～７４</c:v>
                </c:pt>
                <c:pt idx="15">
                  <c:v>７５～７９</c:v>
                </c:pt>
                <c:pt idx="16">
                  <c:v>８０～８４</c:v>
                </c:pt>
                <c:pt idx="17">
                  <c:v>８５～８９</c:v>
                </c:pt>
                <c:pt idx="18">
                  <c:v>９０～９４</c:v>
                </c:pt>
                <c:pt idx="19">
                  <c:v>９５～９９</c:v>
                </c:pt>
                <c:pt idx="20">
                  <c:v>１００歳以上</c:v>
                </c:pt>
              </c:strCache>
            </c:strRef>
          </c:cat>
          <c:val>
            <c:numRef>
              <c:f>P17グラフ!$AM$3:$AM$23</c:f>
              <c:numCache>
                <c:formatCode>0_ </c:formatCode>
                <c:ptCount val="21"/>
                <c:pt idx="0">
                  <c:v>-2359</c:v>
                </c:pt>
                <c:pt idx="1">
                  <c:v>-2037</c:v>
                </c:pt>
                <c:pt idx="2">
                  <c:v>-1995</c:v>
                </c:pt>
                <c:pt idx="3">
                  <c:v>-2292</c:v>
                </c:pt>
                <c:pt idx="4">
                  <c:v>-2641</c:v>
                </c:pt>
                <c:pt idx="5">
                  <c:v>-2399</c:v>
                </c:pt>
                <c:pt idx="6">
                  <c:v>-2174</c:v>
                </c:pt>
                <c:pt idx="7">
                  <c:v>-1983</c:v>
                </c:pt>
                <c:pt idx="8">
                  <c:v>-1756</c:v>
                </c:pt>
                <c:pt idx="9">
                  <c:v>-1334</c:v>
                </c:pt>
                <c:pt idx="10">
                  <c:v>-1151</c:v>
                </c:pt>
                <c:pt idx="11">
                  <c:v>-1005</c:v>
                </c:pt>
                <c:pt idx="12">
                  <c:v>-831</c:v>
                </c:pt>
                <c:pt idx="13">
                  <c:v>-737</c:v>
                </c:pt>
                <c:pt idx="14">
                  <c:v>-512</c:v>
                </c:pt>
                <c:pt idx="15">
                  <c:v>-327</c:v>
                </c:pt>
                <c:pt idx="16">
                  <c:v>-147</c:v>
                </c:pt>
                <c:pt idx="17">
                  <c:v>-32</c:v>
                </c:pt>
                <c:pt idx="18">
                  <c:v>-10</c:v>
                </c:pt>
                <c:pt idx="19">
                  <c:v>-1</c:v>
                </c:pt>
                <c:pt idx="20" formatCode="0;[Red]0">
                  <c:v>0</c:v>
                </c:pt>
              </c:numCache>
            </c:numRef>
          </c:val>
          <c:extLst>
            <c:ext xmlns:c16="http://schemas.microsoft.com/office/drawing/2014/chart" uri="{C3380CC4-5D6E-409C-BE32-E72D297353CC}">
              <c16:uniqueId val="{00000000-EE17-48A2-827A-950B28B76238}"/>
            </c:ext>
          </c:extLst>
        </c:ser>
        <c:ser>
          <c:idx val="5"/>
          <c:order val="1"/>
          <c:tx>
            <c:strRef>
              <c:f>P17グラフ!$AP$2</c:f>
              <c:strCache>
                <c:ptCount val="1"/>
                <c:pt idx="0">
                  <c:v>女</c:v>
                </c:pt>
              </c:strCache>
            </c:strRef>
          </c:tx>
          <c:spPr>
            <a:pattFill prst="pct20">
              <a:fgClr>
                <a:schemeClr val="bg1">
                  <a:lumMod val="50000"/>
                </a:schemeClr>
              </a:fgClr>
              <a:bgClr>
                <a:schemeClr val="bg1"/>
              </a:bgClr>
            </a:pattFill>
            <a:ln>
              <a:solidFill>
                <a:schemeClr val="tx1"/>
              </a:solidFill>
            </a:ln>
            <a:effectLst/>
          </c:spPr>
          <c:invertIfNegative val="0"/>
          <c:cat>
            <c:strRef>
              <c:f>P17グラフ!$AJ$3:$AJ$23</c:f>
              <c:strCache>
                <c:ptCount val="21"/>
                <c:pt idx="0">
                  <c:v>０～４</c:v>
                </c:pt>
                <c:pt idx="1">
                  <c:v>５～９</c:v>
                </c:pt>
                <c:pt idx="2">
                  <c:v>１０～１４</c:v>
                </c:pt>
                <c:pt idx="3">
                  <c:v>１５～１９</c:v>
                </c:pt>
                <c:pt idx="4">
                  <c:v>２０～２４</c:v>
                </c:pt>
                <c:pt idx="5">
                  <c:v>２５～２９</c:v>
                </c:pt>
                <c:pt idx="6">
                  <c:v>３０～３４</c:v>
                </c:pt>
                <c:pt idx="7">
                  <c:v>３５～３９</c:v>
                </c:pt>
                <c:pt idx="8">
                  <c:v>４０～４４</c:v>
                </c:pt>
                <c:pt idx="9">
                  <c:v>４５～４９</c:v>
                </c:pt>
                <c:pt idx="10">
                  <c:v>５０～５４</c:v>
                </c:pt>
                <c:pt idx="11">
                  <c:v>５５～５９</c:v>
                </c:pt>
                <c:pt idx="12">
                  <c:v>６０～６４</c:v>
                </c:pt>
                <c:pt idx="13">
                  <c:v>６５～６９</c:v>
                </c:pt>
                <c:pt idx="14">
                  <c:v>７０～７４</c:v>
                </c:pt>
                <c:pt idx="15">
                  <c:v>７５～７９</c:v>
                </c:pt>
                <c:pt idx="16">
                  <c:v>８０～８４</c:v>
                </c:pt>
                <c:pt idx="17">
                  <c:v>８５～８９</c:v>
                </c:pt>
                <c:pt idx="18">
                  <c:v>９０～９４</c:v>
                </c:pt>
                <c:pt idx="19">
                  <c:v>９５～９９</c:v>
                </c:pt>
                <c:pt idx="20">
                  <c:v>１００歳以上</c:v>
                </c:pt>
              </c:strCache>
            </c:strRef>
          </c:cat>
          <c:val>
            <c:numRef>
              <c:f>P17グラフ!$AP$3:$AP$23</c:f>
              <c:numCache>
                <c:formatCode>General</c:formatCode>
                <c:ptCount val="21"/>
                <c:pt idx="0">
                  <c:v>2251</c:v>
                </c:pt>
                <c:pt idx="1">
                  <c:v>1968</c:v>
                </c:pt>
                <c:pt idx="2">
                  <c:v>1897</c:v>
                </c:pt>
                <c:pt idx="3">
                  <c:v>2379</c:v>
                </c:pt>
                <c:pt idx="4">
                  <c:v>2734</c:v>
                </c:pt>
                <c:pt idx="5">
                  <c:v>2332</c:v>
                </c:pt>
                <c:pt idx="6">
                  <c:v>1982</c:v>
                </c:pt>
                <c:pt idx="7">
                  <c:v>1929</c:v>
                </c:pt>
                <c:pt idx="8">
                  <c:v>1649</c:v>
                </c:pt>
                <c:pt idx="9">
                  <c:v>1667</c:v>
                </c:pt>
                <c:pt idx="10">
                  <c:v>1283</c:v>
                </c:pt>
                <c:pt idx="11">
                  <c:v>1182</c:v>
                </c:pt>
                <c:pt idx="12">
                  <c:v>884</c:v>
                </c:pt>
                <c:pt idx="13">
                  <c:v>795</c:v>
                </c:pt>
                <c:pt idx="14">
                  <c:v>630</c:v>
                </c:pt>
                <c:pt idx="15">
                  <c:v>415</c:v>
                </c:pt>
                <c:pt idx="16">
                  <c:v>235</c:v>
                </c:pt>
                <c:pt idx="17">
                  <c:v>106</c:v>
                </c:pt>
                <c:pt idx="18">
                  <c:v>21</c:v>
                </c:pt>
                <c:pt idx="19">
                  <c:v>4</c:v>
                </c:pt>
                <c:pt idx="20">
                  <c:v>0</c:v>
                </c:pt>
              </c:numCache>
            </c:numRef>
          </c:val>
          <c:extLst>
            <c:ext xmlns:c16="http://schemas.microsoft.com/office/drawing/2014/chart" uri="{C3380CC4-5D6E-409C-BE32-E72D297353CC}">
              <c16:uniqueId val="{00000001-EE17-48A2-827A-950B28B76238}"/>
            </c:ext>
          </c:extLst>
        </c:ser>
        <c:dLbls>
          <c:showLegendKey val="0"/>
          <c:showVal val="0"/>
          <c:showCatName val="0"/>
          <c:showSerName val="0"/>
          <c:showPercent val="0"/>
          <c:showBubbleSize val="0"/>
        </c:dLbls>
        <c:gapWidth val="150"/>
        <c:overlap val="100"/>
        <c:axId val="605563256"/>
        <c:axId val="1"/>
      </c:barChart>
      <c:catAx>
        <c:axId val="605563256"/>
        <c:scaling>
          <c:orientation val="minMax"/>
        </c:scaling>
        <c:delete val="0"/>
        <c:axPos val="l"/>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1"/>
        <c:crosses val="autoZero"/>
        <c:auto val="1"/>
        <c:lblAlgn val="ctr"/>
        <c:lblOffset val="100"/>
        <c:noMultiLvlLbl val="0"/>
      </c:catAx>
      <c:valAx>
        <c:axId val="1"/>
        <c:scaling>
          <c:orientation val="minMax"/>
          <c:max val="4000"/>
          <c:min val="-4000"/>
        </c:scaling>
        <c:delete val="0"/>
        <c:axPos val="b"/>
        <c:majorGridlines>
          <c:spPr>
            <a:ln w="9525" cap="flat" cmpd="sng" algn="ctr">
              <a:solidFill>
                <a:schemeClr val="tx1">
                  <a:lumMod val="15000"/>
                  <a:lumOff val="85000"/>
                </a:schemeClr>
              </a:solidFill>
              <a:round/>
            </a:ln>
            <a:effectLst/>
          </c:spPr>
        </c:majorGridlines>
        <c:numFmt formatCode="0;[Black]0" sourceLinked="0"/>
        <c:majorTickMark val="out"/>
        <c:minorTickMark val="none"/>
        <c:tickLblPos val="nextTo"/>
        <c:txPr>
          <a:bodyPr rot="-60000000" vert="horz"/>
          <a:lstStyle/>
          <a:p>
            <a:pPr>
              <a:defRPr sz="1000">
                <a:latin typeface="ＭＳ ゴシック" panose="020B0609070205080204" pitchFamily="49" charset="-128"/>
                <a:ea typeface="ＭＳ ゴシック" panose="020B0609070205080204" pitchFamily="49" charset="-128"/>
              </a:defRPr>
            </a:pPr>
            <a:endParaRPr lang="ja-JP"/>
          </a:p>
        </c:txPr>
        <c:crossAx val="605563256"/>
        <c:crosses val="autoZero"/>
        <c:crossBetween val="between"/>
      </c:valAx>
      <c:spPr>
        <a:noFill/>
        <a:ln w="3175">
          <a:solidFill>
            <a:srgbClr val="000000"/>
          </a:solidFill>
          <a:prstDash val="solid"/>
        </a:ln>
      </c:spPr>
    </c:plotArea>
    <c:plotVisOnly val="0"/>
    <c:dispBlanksAs val="gap"/>
    <c:showDLblsOverMax val="0"/>
  </c:chart>
  <c:spPr>
    <a:solidFill>
      <a:srgbClr val="FFFFFF"/>
    </a:solidFill>
    <a:ln w="6350">
      <a:noFill/>
    </a:ln>
  </c:spPr>
  <c:txPr>
    <a:bodyPr/>
    <a:lstStyle/>
    <a:p>
      <a:pPr>
        <a:defRPr>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284495262268119E-2"/>
          <c:y val="0.11586130038413336"/>
          <c:w val="0.92313583754520945"/>
          <c:h val="0.7858770674000678"/>
        </c:manualLayout>
      </c:layout>
      <c:barChart>
        <c:barDir val="bar"/>
        <c:grouping val="stacked"/>
        <c:varyColors val="0"/>
        <c:ser>
          <c:idx val="2"/>
          <c:order val="0"/>
          <c:tx>
            <c:strRef>
              <c:f>P17グラフ!$AM$31</c:f>
              <c:strCache>
                <c:ptCount val="1"/>
                <c:pt idx="0">
                  <c:v>男</c:v>
                </c:pt>
              </c:strCache>
            </c:strRef>
          </c:tx>
          <c:spPr>
            <a:pattFill prst="pct80">
              <a:fgClr>
                <a:schemeClr val="bg2">
                  <a:lumMod val="50000"/>
                </a:schemeClr>
              </a:fgClr>
              <a:bgClr>
                <a:schemeClr val="bg1"/>
              </a:bgClr>
            </a:pattFill>
            <a:ln>
              <a:solidFill>
                <a:schemeClr val="tx1"/>
              </a:solidFill>
            </a:ln>
            <a:effectLst/>
          </c:spPr>
          <c:invertIfNegative val="0"/>
          <c:cat>
            <c:strRef>
              <c:f>P17グラフ!$AJ$32:$AJ$52</c:f>
              <c:strCache>
                <c:ptCount val="21"/>
                <c:pt idx="0">
                  <c:v>０～４</c:v>
                </c:pt>
                <c:pt idx="1">
                  <c:v>５～９</c:v>
                </c:pt>
                <c:pt idx="2">
                  <c:v>１０～１４</c:v>
                </c:pt>
                <c:pt idx="3">
                  <c:v>１５～１９</c:v>
                </c:pt>
                <c:pt idx="4">
                  <c:v>２０～２４</c:v>
                </c:pt>
                <c:pt idx="5">
                  <c:v>２５～２９</c:v>
                </c:pt>
                <c:pt idx="6">
                  <c:v>３０～３４</c:v>
                </c:pt>
                <c:pt idx="7">
                  <c:v>３５～３９</c:v>
                </c:pt>
                <c:pt idx="8">
                  <c:v>４０～４４</c:v>
                </c:pt>
                <c:pt idx="9">
                  <c:v>４５～４９</c:v>
                </c:pt>
                <c:pt idx="10">
                  <c:v>５０～５４</c:v>
                </c:pt>
                <c:pt idx="11">
                  <c:v>５５～５９</c:v>
                </c:pt>
                <c:pt idx="12">
                  <c:v>６０～６４</c:v>
                </c:pt>
                <c:pt idx="13">
                  <c:v>６５～６９</c:v>
                </c:pt>
                <c:pt idx="14">
                  <c:v>７０～７４</c:v>
                </c:pt>
                <c:pt idx="15">
                  <c:v>７５～７９</c:v>
                </c:pt>
                <c:pt idx="16">
                  <c:v>８０～８４</c:v>
                </c:pt>
                <c:pt idx="17">
                  <c:v>８５～８９</c:v>
                </c:pt>
                <c:pt idx="18">
                  <c:v>９０～９４</c:v>
                </c:pt>
                <c:pt idx="19">
                  <c:v>９５～９９</c:v>
                </c:pt>
                <c:pt idx="20">
                  <c:v>１００歳以上</c:v>
                </c:pt>
              </c:strCache>
            </c:strRef>
          </c:cat>
          <c:val>
            <c:numRef>
              <c:f>P17グラフ!$AM$32:$AM$52</c:f>
              <c:numCache>
                <c:formatCode>0_ </c:formatCode>
                <c:ptCount val="21"/>
                <c:pt idx="0">
                  <c:v>-1210</c:v>
                </c:pt>
                <c:pt idx="1">
                  <c:v>-1360</c:v>
                </c:pt>
                <c:pt idx="2">
                  <c:v>-1590</c:v>
                </c:pt>
                <c:pt idx="3">
                  <c:v>-1771</c:v>
                </c:pt>
                <c:pt idx="4">
                  <c:v>-1874</c:v>
                </c:pt>
                <c:pt idx="5">
                  <c:v>-1746</c:v>
                </c:pt>
                <c:pt idx="6">
                  <c:v>-1966</c:v>
                </c:pt>
                <c:pt idx="7">
                  <c:v>-2285</c:v>
                </c:pt>
                <c:pt idx="8">
                  <c:v>-2485</c:v>
                </c:pt>
                <c:pt idx="9">
                  <c:v>-3019</c:v>
                </c:pt>
                <c:pt idx="10">
                  <c:v>-3015</c:v>
                </c:pt>
                <c:pt idx="11">
                  <c:v>-2589</c:v>
                </c:pt>
                <c:pt idx="12">
                  <c:v>-2584</c:v>
                </c:pt>
                <c:pt idx="13">
                  <c:v>-2982</c:v>
                </c:pt>
                <c:pt idx="14">
                  <c:v>-3599</c:v>
                </c:pt>
                <c:pt idx="15">
                  <c:v>-2290</c:v>
                </c:pt>
                <c:pt idx="16">
                  <c:v>-1667</c:v>
                </c:pt>
                <c:pt idx="17">
                  <c:v>-831</c:v>
                </c:pt>
                <c:pt idx="18">
                  <c:v>-297</c:v>
                </c:pt>
                <c:pt idx="19">
                  <c:v>-59</c:v>
                </c:pt>
                <c:pt idx="20">
                  <c:v>-5</c:v>
                </c:pt>
              </c:numCache>
            </c:numRef>
          </c:val>
          <c:extLst>
            <c:ext xmlns:c16="http://schemas.microsoft.com/office/drawing/2014/chart" uri="{C3380CC4-5D6E-409C-BE32-E72D297353CC}">
              <c16:uniqueId val="{00000000-CF1A-4C97-8BCE-924D71B1C699}"/>
            </c:ext>
          </c:extLst>
        </c:ser>
        <c:ser>
          <c:idx val="5"/>
          <c:order val="1"/>
          <c:tx>
            <c:strRef>
              <c:f>P17グラフ!$AP$31</c:f>
              <c:strCache>
                <c:ptCount val="1"/>
                <c:pt idx="0">
                  <c:v>女</c:v>
                </c:pt>
              </c:strCache>
            </c:strRef>
          </c:tx>
          <c:spPr>
            <a:pattFill prst="pct20">
              <a:fgClr>
                <a:schemeClr val="bg1">
                  <a:lumMod val="50000"/>
                </a:schemeClr>
              </a:fgClr>
              <a:bgClr>
                <a:schemeClr val="bg1"/>
              </a:bgClr>
            </a:pattFill>
            <a:ln w="9525">
              <a:solidFill>
                <a:schemeClr val="tx1"/>
              </a:solidFill>
            </a:ln>
          </c:spPr>
          <c:invertIfNegative val="0"/>
          <c:cat>
            <c:strRef>
              <c:f>P17グラフ!$AJ$32:$AJ$52</c:f>
              <c:strCache>
                <c:ptCount val="21"/>
                <c:pt idx="0">
                  <c:v>０～４</c:v>
                </c:pt>
                <c:pt idx="1">
                  <c:v>５～９</c:v>
                </c:pt>
                <c:pt idx="2">
                  <c:v>１０～１４</c:v>
                </c:pt>
                <c:pt idx="3">
                  <c:v>１５～１９</c:v>
                </c:pt>
                <c:pt idx="4">
                  <c:v>２０～２４</c:v>
                </c:pt>
                <c:pt idx="5">
                  <c:v>２５～２９</c:v>
                </c:pt>
                <c:pt idx="6">
                  <c:v>３０～３４</c:v>
                </c:pt>
                <c:pt idx="7">
                  <c:v>３５～３９</c:v>
                </c:pt>
                <c:pt idx="8">
                  <c:v>４０～４４</c:v>
                </c:pt>
                <c:pt idx="9">
                  <c:v>４５～４９</c:v>
                </c:pt>
                <c:pt idx="10">
                  <c:v>５０～５４</c:v>
                </c:pt>
                <c:pt idx="11">
                  <c:v>５５～５９</c:v>
                </c:pt>
                <c:pt idx="12">
                  <c:v>６０～６４</c:v>
                </c:pt>
                <c:pt idx="13">
                  <c:v>６５～６９</c:v>
                </c:pt>
                <c:pt idx="14">
                  <c:v>７０～７４</c:v>
                </c:pt>
                <c:pt idx="15">
                  <c:v>７５～７９</c:v>
                </c:pt>
                <c:pt idx="16">
                  <c:v>８０～８４</c:v>
                </c:pt>
                <c:pt idx="17">
                  <c:v>８５～８９</c:v>
                </c:pt>
                <c:pt idx="18">
                  <c:v>９０～９４</c:v>
                </c:pt>
                <c:pt idx="19">
                  <c:v>９５～９９</c:v>
                </c:pt>
                <c:pt idx="20">
                  <c:v>１００歳以上</c:v>
                </c:pt>
              </c:strCache>
            </c:strRef>
          </c:cat>
          <c:val>
            <c:numRef>
              <c:f>P17グラフ!$AP$32:$AP$52</c:f>
              <c:numCache>
                <c:formatCode>\ ###,###,##0;"-"###,###,##0</c:formatCode>
                <c:ptCount val="21"/>
                <c:pt idx="0" formatCode="General">
                  <c:v>1153</c:v>
                </c:pt>
                <c:pt idx="1">
                  <c:v>1465</c:v>
                </c:pt>
                <c:pt idx="2">
                  <c:v>1508</c:v>
                </c:pt>
                <c:pt idx="3">
                  <c:v>1583</c:v>
                </c:pt>
                <c:pt idx="4">
                  <c:v>1673</c:v>
                </c:pt>
                <c:pt idx="5">
                  <c:v>1621</c:v>
                </c:pt>
                <c:pt idx="6">
                  <c:v>1751</c:v>
                </c:pt>
                <c:pt idx="7">
                  <c:v>2022</c:v>
                </c:pt>
                <c:pt idx="8">
                  <c:v>2355</c:v>
                </c:pt>
                <c:pt idx="9">
                  <c:v>2800</c:v>
                </c:pt>
                <c:pt idx="10">
                  <c:v>2735</c:v>
                </c:pt>
                <c:pt idx="11">
                  <c:v>2580</c:v>
                </c:pt>
                <c:pt idx="12">
                  <c:v>2649</c:v>
                </c:pt>
                <c:pt idx="13">
                  <c:v>2928</c:v>
                </c:pt>
                <c:pt idx="14">
                  <c:v>3581</c:v>
                </c:pt>
                <c:pt idx="15">
                  <c:v>2538</c:v>
                </c:pt>
                <c:pt idx="16">
                  <c:v>2051</c:v>
                </c:pt>
                <c:pt idx="17">
                  <c:v>1387</c:v>
                </c:pt>
                <c:pt idx="18">
                  <c:v>746</c:v>
                </c:pt>
                <c:pt idx="19">
                  <c:v>247</c:v>
                </c:pt>
                <c:pt idx="20">
                  <c:v>33</c:v>
                </c:pt>
              </c:numCache>
            </c:numRef>
          </c:val>
          <c:extLst>
            <c:ext xmlns:c16="http://schemas.microsoft.com/office/drawing/2014/chart" uri="{C3380CC4-5D6E-409C-BE32-E72D297353CC}">
              <c16:uniqueId val="{00000001-CF1A-4C97-8BCE-924D71B1C699}"/>
            </c:ext>
          </c:extLst>
        </c:ser>
        <c:dLbls>
          <c:showLegendKey val="0"/>
          <c:showVal val="0"/>
          <c:showCatName val="0"/>
          <c:showSerName val="0"/>
          <c:showPercent val="0"/>
          <c:showBubbleSize val="0"/>
        </c:dLbls>
        <c:gapWidth val="150"/>
        <c:overlap val="100"/>
        <c:axId val="605555712"/>
        <c:axId val="1"/>
      </c:barChart>
      <c:catAx>
        <c:axId val="6055557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1"/>
        <c:crosses val="autoZero"/>
        <c:auto val="1"/>
        <c:lblAlgn val="ctr"/>
        <c:lblOffset val="100"/>
        <c:noMultiLvlLbl val="0"/>
      </c:catAx>
      <c:valAx>
        <c:axId val="1"/>
        <c:scaling>
          <c:orientation val="minMax"/>
          <c:max val="4000"/>
          <c:min val="-4000"/>
        </c:scaling>
        <c:delete val="0"/>
        <c:axPos val="b"/>
        <c:majorGridlines>
          <c:spPr>
            <a:ln w="9525" cap="flat" cmpd="sng" algn="ctr">
              <a:solidFill>
                <a:schemeClr val="tx1">
                  <a:lumMod val="15000"/>
                  <a:lumOff val="85000"/>
                </a:schemeClr>
              </a:solidFill>
              <a:round/>
            </a:ln>
            <a:effectLst/>
          </c:spPr>
        </c:majorGridlines>
        <c:numFmt formatCode="0;[Black]0" sourceLinked="0"/>
        <c:majorTickMark val="in"/>
        <c:minorTickMark val="none"/>
        <c:tickLblPos val="nextTo"/>
        <c:spPr>
          <a:ln w="6350">
            <a:noFill/>
          </a:ln>
        </c:spPr>
        <c:txPr>
          <a:bodyPr rot="-60000000" spcFirstLastPara="1" vertOverflow="ellipsis" vert="horz" wrap="square" anchor="ctr" anchorCtr="1"/>
          <a:lstStyle/>
          <a:p>
            <a:pPr>
              <a:defRPr sz="10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605555712"/>
        <c:crosses val="autoZero"/>
        <c:crossBetween val="between"/>
      </c:valAx>
      <c:spPr>
        <a:noFill/>
        <a:ln w="12700">
          <a:solidFill>
            <a:srgbClr val="000000"/>
          </a:solidFill>
          <a:prstDash val="solid"/>
        </a:ln>
      </c:spPr>
    </c:plotArea>
    <c:plotVisOnly val="0"/>
    <c:dispBlanksAs val="gap"/>
    <c:showDLblsOverMax val="0"/>
  </c:chart>
  <c:spPr>
    <a:solidFill>
      <a:srgbClr val="FFFFFF"/>
    </a:solidFill>
    <a:ln w="6350">
      <a:noFill/>
    </a:ln>
  </c:spPr>
  <c:txPr>
    <a:bodyPr/>
    <a:lstStyle/>
    <a:p>
      <a:pPr>
        <a:defRPr/>
      </a:pPr>
      <a:endParaRPr lang="ja-JP"/>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1" u="none" strike="noStrike" kern="1200" spc="0" baseline="0">
                <a:solidFill>
                  <a:schemeClr val="tx1"/>
                </a:solidFill>
                <a:latin typeface="ＭＳ ゴシック" panose="020B0609070205080204" pitchFamily="49" charset="-128"/>
                <a:ea typeface="ＭＳ ゴシック" panose="020B0609070205080204" pitchFamily="49" charset="-128"/>
                <a:cs typeface="+mn-cs"/>
              </a:defRPr>
            </a:pPr>
            <a:r>
              <a:rPr lang="ja-JP" b="0" i="1">
                <a:solidFill>
                  <a:schemeClr val="tx1"/>
                </a:solidFill>
              </a:rPr>
              <a:t>人口動態（自然動態）</a:t>
            </a:r>
          </a:p>
        </c:rich>
      </c:tx>
      <c:overlay val="0"/>
      <c:spPr>
        <a:noFill/>
        <a:ln>
          <a:solidFill>
            <a:schemeClr val="tx1"/>
          </a:solidFill>
        </a:ln>
        <a:effectLst>
          <a:outerShdw dist="38100" dir="2700000" algn="tl" rotWithShape="0">
            <a:schemeClr val="tx1"/>
          </a:outerShdw>
        </a:effectLst>
      </c:spPr>
      <c:txPr>
        <a:bodyPr rot="0" spcFirstLastPara="1" vertOverflow="ellipsis" vert="horz" wrap="square" anchor="ctr" anchorCtr="1"/>
        <a:lstStyle/>
        <a:p>
          <a:pPr>
            <a:defRPr sz="1400" b="0" i="1" u="none" strike="noStrike" kern="1200" spc="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lineChart>
        <c:grouping val="standard"/>
        <c:varyColors val="0"/>
        <c:ser>
          <c:idx val="3"/>
          <c:order val="3"/>
          <c:tx>
            <c:strRef>
              <c:f>P18グラフ!$O$7</c:f>
              <c:strCache>
                <c:ptCount val="1"/>
                <c:pt idx="0">
                  <c:v>出　生</c:v>
                </c:pt>
              </c:strCache>
            </c:strRef>
          </c:tx>
          <c:spPr>
            <a:ln w="12700" cap="rnd">
              <a:solidFill>
                <a:schemeClr val="tx1"/>
              </a:solidFill>
              <a:round/>
            </a:ln>
            <a:effectLst/>
          </c:spPr>
          <c:marker>
            <c:symbol val="triangle"/>
            <c:size val="6"/>
            <c:spPr>
              <a:solidFill>
                <a:schemeClr val="tx1"/>
              </a:solidFill>
              <a:ln w="9525">
                <a:noFill/>
              </a:ln>
              <a:effectLst/>
            </c:spPr>
          </c:marker>
          <c:cat>
            <c:strRef>
              <c:f>P18グラフ!$K$8:$K$17</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P18グラフ!$O$8:$O$17</c:f>
              <c:numCache>
                <c:formatCode>General</c:formatCode>
                <c:ptCount val="10"/>
                <c:pt idx="0">
                  <c:v>463</c:v>
                </c:pt>
                <c:pt idx="1">
                  <c:v>480</c:v>
                </c:pt>
                <c:pt idx="2">
                  <c:v>474</c:v>
                </c:pt>
                <c:pt idx="3">
                  <c:v>504</c:v>
                </c:pt>
                <c:pt idx="4">
                  <c:v>456</c:v>
                </c:pt>
                <c:pt idx="5">
                  <c:v>461</c:v>
                </c:pt>
                <c:pt idx="6">
                  <c:v>481</c:v>
                </c:pt>
                <c:pt idx="7">
                  <c:v>446</c:v>
                </c:pt>
                <c:pt idx="8">
                  <c:v>435</c:v>
                </c:pt>
                <c:pt idx="9">
                  <c:v>365</c:v>
                </c:pt>
              </c:numCache>
            </c:numRef>
          </c:val>
          <c:smooth val="0"/>
          <c:extLst>
            <c:ext xmlns:c16="http://schemas.microsoft.com/office/drawing/2014/chart" uri="{C3380CC4-5D6E-409C-BE32-E72D297353CC}">
              <c16:uniqueId val="{00000003-7E63-4D43-BA66-4A239F6925E5}"/>
            </c:ext>
          </c:extLst>
        </c:ser>
        <c:ser>
          <c:idx val="6"/>
          <c:order val="6"/>
          <c:tx>
            <c:strRef>
              <c:f>P18グラフ!$R$7</c:f>
              <c:strCache>
                <c:ptCount val="1"/>
                <c:pt idx="0">
                  <c:v>死　亡</c:v>
                </c:pt>
              </c:strCache>
            </c:strRef>
          </c:tx>
          <c:spPr>
            <a:ln w="12700" cap="rnd">
              <a:solidFill>
                <a:schemeClr val="tx1"/>
              </a:solidFill>
              <a:round/>
            </a:ln>
            <a:effectLst/>
          </c:spPr>
          <c:marker>
            <c:symbol val="x"/>
            <c:size val="6"/>
            <c:spPr>
              <a:noFill/>
              <a:ln w="9525">
                <a:solidFill>
                  <a:schemeClr val="tx1"/>
                </a:solidFill>
              </a:ln>
              <a:effectLst/>
            </c:spPr>
          </c:marker>
          <c:cat>
            <c:strRef>
              <c:f>P18グラフ!$K$8:$K$17</c:f>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f>P18グラフ!$R$8:$R$17</c:f>
              <c:numCache>
                <c:formatCode>General</c:formatCode>
                <c:ptCount val="10"/>
                <c:pt idx="0">
                  <c:v>787</c:v>
                </c:pt>
                <c:pt idx="1">
                  <c:v>846</c:v>
                </c:pt>
                <c:pt idx="2">
                  <c:v>799</c:v>
                </c:pt>
                <c:pt idx="3">
                  <c:v>837</c:v>
                </c:pt>
                <c:pt idx="4">
                  <c:v>842</c:v>
                </c:pt>
                <c:pt idx="5">
                  <c:v>875</c:v>
                </c:pt>
                <c:pt idx="6">
                  <c:v>864</c:v>
                </c:pt>
                <c:pt idx="7">
                  <c:v>866</c:v>
                </c:pt>
                <c:pt idx="8">
                  <c:v>913</c:v>
                </c:pt>
                <c:pt idx="9">
                  <c:v>939</c:v>
                </c:pt>
              </c:numCache>
            </c:numRef>
          </c:val>
          <c:smooth val="0"/>
          <c:extLst>
            <c:ext xmlns:c16="http://schemas.microsoft.com/office/drawing/2014/chart" uri="{C3380CC4-5D6E-409C-BE32-E72D297353CC}">
              <c16:uniqueId val="{00000006-7E63-4D43-BA66-4A239F6925E5}"/>
            </c:ext>
          </c:extLst>
        </c:ser>
        <c:dLbls>
          <c:showLegendKey val="0"/>
          <c:showVal val="0"/>
          <c:showCatName val="0"/>
          <c:showSerName val="0"/>
          <c:showPercent val="0"/>
          <c:showBubbleSize val="0"/>
        </c:dLbls>
        <c:marker val="1"/>
        <c:smooth val="0"/>
        <c:axId val="1049281608"/>
        <c:axId val="1049281280"/>
        <c:extLst>
          <c:ext xmlns:c15="http://schemas.microsoft.com/office/drawing/2012/chart" uri="{02D57815-91ED-43cb-92C2-25804820EDAC}">
            <c15:filteredLineSeries>
              <c15: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c:ext uri="{02D57815-91ED-43cb-92C2-25804820EDAC}">
                        <c15:formulaRef>
                          <c15:sqref>P18グラフ!$L$8:$L$17</c15:sqref>
                        </c15:formulaRef>
                      </c:ext>
                    </c:extLst>
                    <c:numCache>
                      <c:formatCode>General</c:formatCode>
                      <c:ptCount val="10"/>
                    </c:numCache>
                  </c:numRef>
                </c:val>
                <c:smooth val="0"/>
                <c:extLst>
                  <c:ext xmlns:c16="http://schemas.microsoft.com/office/drawing/2014/chart" uri="{C3380CC4-5D6E-409C-BE32-E72D297353CC}">
                    <c16:uniqueId val="{00000000-7E63-4D43-BA66-4A239F6925E5}"/>
                  </c:ext>
                </c:extLst>
              </c15:ser>
            </c15:filteredLineSeries>
            <c15:filteredLineSeries>
              <c15: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xmlns:c15="http://schemas.microsoft.com/office/drawing/2012/chart">
                      <c:ext xmlns:c15="http://schemas.microsoft.com/office/drawing/2012/chart" uri="{02D57815-91ED-43cb-92C2-25804820EDAC}">
                        <c15:formulaRef>
                          <c15:sqref>P18グラフ!$M$8:$M$17</c15:sqref>
                        </c15:formulaRef>
                      </c:ext>
                    </c:extLst>
                    <c:numCache>
                      <c:formatCode>General</c:formatCode>
                      <c:ptCount val="10"/>
                    </c:numCache>
                  </c:numRef>
                </c:val>
                <c:smooth val="0"/>
                <c:extLst xmlns:c15="http://schemas.microsoft.com/office/drawing/2012/chart">
                  <c:ext xmlns:c16="http://schemas.microsoft.com/office/drawing/2014/chart" uri="{C3380CC4-5D6E-409C-BE32-E72D297353CC}">
                    <c16:uniqueId val="{00000001-7E63-4D43-BA66-4A239F6925E5}"/>
                  </c:ext>
                </c:extLst>
              </c15:ser>
            </c15:filteredLineSeries>
            <c15:filteredLineSeries>
              <c15:ser>
                <c:idx val="2"/>
                <c:order val="2"/>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xmlns:c15="http://schemas.microsoft.com/office/drawing/2012/chart">
                      <c:ext xmlns:c15="http://schemas.microsoft.com/office/drawing/2012/chart" uri="{02D57815-91ED-43cb-92C2-25804820EDAC}">
                        <c15:formulaRef>
                          <c15:sqref>P18グラフ!$N$8:$N$17</c15:sqref>
                        </c15:formulaRef>
                      </c:ext>
                    </c:extLst>
                    <c:numCache>
                      <c:formatCode>General</c:formatCode>
                      <c:ptCount val="10"/>
                    </c:numCache>
                  </c:numRef>
                </c:val>
                <c:smooth val="0"/>
                <c:extLst xmlns:c15="http://schemas.microsoft.com/office/drawing/2012/chart">
                  <c:ext xmlns:c16="http://schemas.microsoft.com/office/drawing/2014/chart" uri="{C3380CC4-5D6E-409C-BE32-E72D297353CC}">
                    <c16:uniqueId val="{00000002-7E63-4D43-BA66-4A239F6925E5}"/>
                  </c:ext>
                </c:extLst>
              </c15:ser>
            </c15:filteredLineSeries>
            <c15:filteredLineSeries>
              <c15:ser>
                <c:idx val="4"/>
                <c:order val="4"/>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xmlns:c15="http://schemas.microsoft.com/office/drawing/2012/chart">
                      <c:ext xmlns:c15="http://schemas.microsoft.com/office/drawing/2012/chart" uri="{02D57815-91ED-43cb-92C2-25804820EDAC}">
                        <c15:formulaRef>
                          <c15:sqref>P18グラフ!$P$8:$P$17</c15:sqref>
                        </c15:formulaRef>
                      </c:ext>
                    </c:extLst>
                    <c:numCache>
                      <c:formatCode>General</c:formatCode>
                      <c:ptCount val="10"/>
                    </c:numCache>
                  </c:numRef>
                </c:val>
                <c:smooth val="0"/>
                <c:extLst xmlns:c15="http://schemas.microsoft.com/office/drawing/2012/chart">
                  <c:ext xmlns:c16="http://schemas.microsoft.com/office/drawing/2014/chart" uri="{C3380CC4-5D6E-409C-BE32-E72D297353CC}">
                    <c16:uniqueId val="{00000004-7E63-4D43-BA66-4A239F6925E5}"/>
                  </c:ext>
                </c:extLst>
              </c15:ser>
            </c15:filteredLineSeries>
            <c15:filteredLineSeries>
              <c15:ser>
                <c:idx val="5"/>
                <c:order val="5"/>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xmlns:c15="http://schemas.microsoft.com/office/drawing/2012/chart">
                      <c:ext xmlns:c15="http://schemas.microsoft.com/office/drawing/2012/chart" uri="{02D57815-91ED-43cb-92C2-25804820EDAC}">
                        <c15:formulaRef>
                          <c15:sqref>P18グラフ!$Q$8:$Q$17</c15:sqref>
                        </c15:formulaRef>
                      </c:ext>
                    </c:extLst>
                    <c:numCache>
                      <c:formatCode>General</c:formatCode>
                      <c:ptCount val="10"/>
                    </c:numCache>
                  </c:numRef>
                </c:val>
                <c:smooth val="0"/>
                <c:extLst xmlns:c15="http://schemas.microsoft.com/office/drawing/2012/chart">
                  <c:ext xmlns:c16="http://schemas.microsoft.com/office/drawing/2014/chart" uri="{C3380CC4-5D6E-409C-BE32-E72D297353CC}">
                    <c16:uniqueId val="{00000005-7E63-4D43-BA66-4A239F6925E5}"/>
                  </c:ext>
                </c:extLst>
              </c15:ser>
            </c15:filteredLineSeries>
            <c15:filteredLineSeries>
              <c15:ser>
                <c:idx val="7"/>
                <c:order val="7"/>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xmlns:c15="http://schemas.microsoft.com/office/drawing/2012/chart">
                      <c:ext xmlns:c15="http://schemas.microsoft.com/office/drawing/2012/chart" uri="{02D57815-91ED-43cb-92C2-25804820EDAC}">
                        <c15:formulaRef>
                          <c15:sqref>P18グラフ!$S$8:$S$17</c15:sqref>
                        </c15:formulaRef>
                      </c:ext>
                    </c:extLst>
                    <c:numCache>
                      <c:formatCode>General</c:formatCode>
                      <c:ptCount val="10"/>
                    </c:numCache>
                  </c:numRef>
                </c:val>
                <c:smooth val="0"/>
                <c:extLst xmlns:c15="http://schemas.microsoft.com/office/drawing/2012/chart">
                  <c:ext xmlns:c16="http://schemas.microsoft.com/office/drawing/2014/chart" uri="{C3380CC4-5D6E-409C-BE32-E72D297353CC}">
                    <c16:uniqueId val="{00000007-7E63-4D43-BA66-4A239F6925E5}"/>
                  </c:ext>
                </c:extLst>
              </c15:ser>
            </c15:filteredLineSeries>
            <c15:filteredLineSeries>
              <c15:ser>
                <c:idx val="8"/>
                <c:order val="8"/>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P18グラフ!$K$8:$K$17</c15:sqref>
                        </c15:formulaRef>
                      </c:ext>
                    </c:extLst>
                    <c:strCache>
                      <c:ptCount val="10"/>
                      <c:pt idx="0">
                        <c:v>平成24年</c:v>
                      </c:pt>
                      <c:pt idx="1">
                        <c:v>25年</c:v>
                      </c:pt>
                      <c:pt idx="2">
                        <c:v>26年</c:v>
                      </c:pt>
                      <c:pt idx="3">
                        <c:v>27年</c:v>
                      </c:pt>
                      <c:pt idx="4">
                        <c:v>28年</c:v>
                      </c:pt>
                      <c:pt idx="5">
                        <c:v>29年</c:v>
                      </c:pt>
                      <c:pt idx="6">
                        <c:v>30年</c:v>
                      </c:pt>
                      <c:pt idx="7">
                        <c:v>令和元年</c:v>
                      </c:pt>
                      <c:pt idx="8">
                        <c:v>2年</c:v>
                      </c:pt>
                      <c:pt idx="9">
                        <c:v>3年</c:v>
                      </c:pt>
                    </c:strCache>
                  </c:strRef>
                </c:cat>
                <c:val>
                  <c:numRef>
                    <c:extLst xmlns:c15="http://schemas.microsoft.com/office/drawing/2012/chart">
                      <c:ext xmlns:c15="http://schemas.microsoft.com/office/drawing/2012/chart" uri="{02D57815-91ED-43cb-92C2-25804820EDAC}">
                        <c15:formulaRef>
                          <c15:sqref>P18グラフ!$T$8:$T$17</c15:sqref>
                        </c15:formulaRef>
                      </c:ext>
                    </c:extLst>
                    <c:numCache>
                      <c:formatCode>General</c:formatCode>
                      <c:ptCount val="10"/>
                    </c:numCache>
                  </c:numRef>
                </c:val>
                <c:smooth val="0"/>
                <c:extLst xmlns:c15="http://schemas.microsoft.com/office/drawing/2012/chart">
                  <c:ext xmlns:c16="http://schemas.microsoft.com/office/drawing/2014/chart" uri="{C3380CC4-5D6E-409C-BE32-E72D297353CC}">
                    <c16:uniqueId val="{00000008-7E63-4D43-BA66-4A239F6925E5}"/>
                  </c:ext>
                </c:extLst>
              </c15:ser>
            </c15:filteredLineSeries>
          </c:ext>
        </c:extLst>
      </c:lineChart>
      <c:catAx>
        <c:axId val="1049281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1049281280"/>
        <c:crosses val="autoZero"/>
        <c:auto val="1"/>
        <c:lblAlgn val="ctr"/>
        <c:lblOffset val="100"/>
        <c:noMultiLvlLbl val="0"/>
      </c:catAx>
      <c:valAx>
        <c:axId val="1049281280"/>
        <c:scaling>
          <c:orientation val="minMax"/>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1049281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file:///C:\Documents%20and%20Settings\HAWS0034\&#12487;&#12473;&#12463;&#12488;&#12483;&#12503;\&#39151;&#33021;&#24066;&#12398;&#32057;&#20171;-&#12471;&#12531;&#12508;&#12523;&#12510;&#12540;&#12463;&#12480;&#12454;&#12531;&#12525;&#12540;&#12489;.files\tan.gif" TargetMode="External"/><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6</xdr:row>
      <xdr:rowOff>28575</xdr:rowOff>
    </xdr:from>
    <xdr:to>
      <xdr:col>8</xdr:col>
      <xdr:colOff>66675</xdr:colOff>
      <xdr:row>12</xdr:row>
      <xdr:rowOff>180975</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483" t="9125" r="70235" b="55750"/>
        <a:stretch>
          <a:fillRect/>
        </a:stretch>
      </xdr:blipFill>
      <xdr:spPr bwMode="auto">
        <a:xfrm>
          <a:off x="295275" y="1390650"/>
          <a:ext cx="16764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142875</xdr:colOff>
      <xdr:row>6</xdr:row>
      <xdr:rowOff>28575</xdr:rowOff>
    </xdr:from>
    <xdr:to>
      <xdr:col>18</xdr:col>
      <xdr:colOff>76200</xdr:colOff>
      <xdr:row>12</xdr:row>
      <xdr:rowOff>190500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7714" t="11160" r="41501" b="55875"/>
        <a:stretch>
          <a:fillRect/>
        </a:stretch>
      </xdr:blipFill>
      <xdr:spPr bwMode="auto">
        <a:xfrm>
          <a:off x="2762250" y="1219200"/>
          <a:ext cx="16002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21</xdr:col>
      <xdr:colOff>133350</xdr:colOff>
      <xdr:row>6</xdr:row>
      <xdr:rowOff>28575</xdr:rowOff>
    </xdr:from>
    <xdr:to>
      <xdr:col>28</xdr:col>
      <xdr:colOff>228600</xdr:colOff>
      <xdr:row>12</xdr:row>
      <xdr:rowOff>180975</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6328" t="14125" r="12344" b="55251"/>
        <a:stretch>
          <a:fillRect/>
        </a:stretch>
      </xdr:blipFill>
      <xdr:spPr bwMode="auto">
        <a:xfrm>
          <a:off x="5133975" y="1219200"/>
          <a:ext cx="176212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190500</xdr:colOff>
      <xdr:row>20</xdr:row>
      <xdr:rowOff>28575</xdr:rowOff>
    </xdr:from>
    <xdr:to>
      <xdr:col>8</xdr:col>
      <xdr:colOff>200025</xdr:colOff>
      <xdr:row>26</xdr:row>
      <xdr:rowOff>200025</xdr:rowOff>
    </xdr:to>
    <xdr:pic>
      <xdr:nvPicPr>
        <xdr:cNvPr id="5" name="Picture 7">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922" t="31876" r="69531" b="33875"/>
        <a:stretch>
          <a:fillRect/>
        </a:stretch>
      </xdr:blipFill>
      <xdr:spPr bwMode="auto">
        <a:xfrm>
          <a:off x="190500" y="4552950"/>
          <a:ext cx="191452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171450</xdr:colOff>
      <xdr:row>20</xdr:row>
      <xdr:rowOff>57150</xdr:rowOff>
    </xdr:from>
    <xdr:to>
      <xdr:col>19</xdr:col>
      <xdr:colOff>114300</xdr:colOff>
      <xdr:row>26</xdr:row>
      <xdr:rowOff>190500</xdr:rowOff>
    </xdr:to>
    <xdr:pic>
      <xdr:nvPicPr>
        <xdr:cNvPr id="6" name="Picture 8">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4908" t="35126" r="38985" b="33624"/>
        <a:stretch>
          <a:fillRect/>
        </a:stretch>
      </xdr:blipFill>
      <xdr:spPr bwMode="auto">
        <a:xfrm>
          <a:off x="2552700" y="4581525"/>
          <a:ext cx="20859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20</xdr:col>
      <xdr:colOff>180975</xdr:colOff>
      <xdr:row>20</xdr:row>
      <xdr:rowOff>57150</xdr:rowOff>
    </xdr:from>
    <xdr:to>
      <xdr:col>29</xdr:col>
      <xdr:colOff>57150</xdr:colOff>
      <xdr:row>26</xdr:row>
      <xdr:rowOff>219075</xdr:rowOff>
    </xdr:to>
    <xdr:pic>
      <xdr:nvPicPr>
        <xdr:cNvPr id="7" name="Picture 14">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6702" t="35229" r="10703" b="36250"/>
        <a:stretch>
          <a:fillRect/>
        </a:stretch>
      </xdr:blipFill>
      <xdr:spPr bwMode="auto">
        <a:xfrm>
          <a:off x="4943475" y="4581525"/>
          <a:ext cx="20193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0</xdr:colOff>
      <xdr:row>34</xdr:row>
      <xdr:rowOff>38100</xdr:rowOff>
    </xdr:from>
    <xdr:to>
      <xdr:col>19</xdr:col>
      <xdr:colOff>38100</xdr:colOff>
      <xdr:row>40</xdr:row>
      <xdr:rowOff>209550</xdr:rowOff>
    </xdr:to>
    <xdr:pic>
      <xdr:nvPicPr>
        <xdr:cNvPr id="8" name="Picture 21">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4608" t="12500" r="41719" b="56250"/>
        <a:stretch>
          <a:fillRect/>
        </a:stretch>
      </xdr:blipFill>
      <xdr:spPr bwMode="auto">
        <a:xfrm>
          <a:off x="2619375" y="7896225"/>
          <a:ext cx="19431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76200</xdr:colOff>
      <xdr:row>34</xdr:row>
      <xdr:rowOff>38100</xdr:rowOff>
    </xdr:from>
    <xdr:to>
      <xdr:col>9</xdr:col>
      <xdr:colOff>19050</xdr:colOff>
      <xdr:row>40</xdr:row>
      <xdr:rowOff>209550</xdr:rowOff>
    </xdr:to>
    <xdr:pic>
      <xdr:nvPicPr>
        <xdr:cNvPr id="9" name="Picture 29">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499" t="12250" r="69766" b="53751"/>
        <a:stretch>
          <a:fillRect/>
        </a:stretch>
      </xdr:blipFill>
      <xdr:spPr bwMode="auto">
        <a:xfrm>
          <a:off x="76200" y="7896225"/>
          <a:ext cx="20859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21</xdr:col>
      <xdr:colOff>47625</xdr:colOff>
      <xdr:row>34</xdr:row>
      <xdr:rowOff>28575</xdr:rowOff>
    </xdr:from>
    <xdr:to>
      <xdr:col>28</xdr:col>
      <xdr:colOff>200025</xdr:colOff>
      <xdr:row>40</xdr:row>
      <xdr:rowOff>200025</xdr:rowOff>
    </xdr:to>
    <xdr:pic>
      <xdr:nvPicPr>
        <xdr:cNvPr id="10" name="Picture 30">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5625" t="13126" r="10547" b="53375"/>
        <a:stretch>
          <a:fillRect/>
        </a:stretch>
      </xdr:blipFill>
      <xdr:spPr bwMode="auto">
        <a:xfrm>
          <a:off x="5048250" y="7886700"/>
          <a:ext cx="18192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0.78778</cdr:x>
      <cdr:y>0.04254</cdr:y>
    </cdr:from>
    <cdr:to>
      <cdr:x>1</cdr:x>
      <cdr:y>0.11309</cdr:y>
    </cdr:to>
    <cdr:sp macro="" textlink="">
      <cdr:nvSpPr>
        <cdr:cNvPr id="2" name="Text Box 3"/>
        <cdr:cNvSpPr txBox="1">
          <a:spLocks xmlns:a="http://schemas.openxmlformats.org/drawingml/2006/main" noChangeArrowheads="1"/>
        </cdr:cNvSpPr>
      </cdr:nvSpPr>
      <cdr:spPr bwMode="auto">
        <a:xfrm xmlns:a="http://schemas.openxmlformats.org/drawingml/2006/main">
          <a:off x="6711557" y="262728"/>
          <a:ext cx="1808026" cy="43577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27432"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200"/>
            </a:lnSpc>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令和２年１０月</a:t>
          </a:r>
          <a:r>
            <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rPr>
            <a:t>1</a:t>
          </a: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日現在</a:t>
          </a:r>
        </a:p>
        <a:p xmlns:a="http://schemas.openxmlformats.org/drawingml/2006/main">
          <a:pPr algn="ctr" rtl="0">
            <a:lnSpc>
              <a:spcPts val="1100"/>
            </a:lnSpc>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国     勢     調      査</a:t>
          </a:r>
        </a:p>
      </cdr:txBody>
    </cdr:sp>
  </cdr:relSizeAnchor>
  <cdr:relSizeAnchor xmlns:cdr="http://schemas.openxmlformats.org/drawingml/2006/chartDrawing">
    <cdr:from>
      <cdr:x>0.221</cdr:x>
      <cdr:y>0.19304</cdr:y>
    </cdr:from>
    <cdr:to>
      <cdr:x>0.26407</cdr:x>
      <cdr:y>0.26453</cdr:y>
    </cdr:to>
    <cdr:sp macro="" textlink="">
      <cdr:nvSpPr>
        <cdr:cNvPr id="3" name="Text Box 5"/>
        <cdr:cNvSpPr txBox="1">
          <a:spLocks xmlns:a="http://schemas.openxmlformats.org/drawingml/2006/main" noChangeArrowheads="1"/>
        </cdr:cNvSpPr>
      </cdr:nvSpPr>
      <cdr:spPr bwMode="auto">
        <a:xfrm xmlns:a="http://schemas.openxmlformats.org/drawingml/2006/main">
          <a:off x="1756570" y="1225211"/>
          <a:ext cx="375227" cy="436505"/>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wrap="square" lIns="36576" tIns="22860" rIns="36576"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rPr>
            <a:t>男</a:t>
          </a:r>
        </a:p>
      </cdr:txBody>
    </cdr:sp>
  </cdr:relSizeAnchor>
  <cdr:relSizeAnchor xmlns:cdr="http://schemas.openxmlformats.org/drawingml/2006/chartDrawing">
    <cdr:from>
      <cdr:x>0.91252</cdr:x>
      <cdr:y>0.93115</cdr:y>
    </cdr:from>
    <cdr:to>
      <cdr:x>0.99752</cdr:x>
      <cdr:y>0.96267</cdr:y>
    </cdr:to>
    <cdr:sp macro="" textlink="">
      <cdr:nvSpPr>
        <cdr:cNvPr id="5" name="Text Box 6"/>
        <cdr:cNvSpPr txBox="1">
          <a:spLocks xmlns:a="http://schemas.openxmlformats.org/drawingml/2006/main" noChangeArrowheads="1"/>
        </cdr:cNvSpPr>
      </cdr:nvSpPr>
      <cdr:spPr bwMode="auto">
        <a:xfrm xmlns:a="http://schemas.openxmlformats.org/drawingml/2006/main">
          <a:off x="7774297" y="5701912"/>
          <a:ext cx="724119" cy="19300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単位：人</a:t>
          </a:r>
        </a:p>
      </cdr:txBody>
    </cdr:sp>
  </cdr:relSizeAnchor>
  <cdr:relSizeAnchor xmlns:cdr="http://schemas.openxmlformats.org/drawingml/2006/chartDrawing">
    <cdr:from>
      <cdr:x>0.80969</cdr:x>
      <cdr:y>0.19144</cdr:y>
    </cdr:from>
    <cdr:to>
      <cdr:x>0.85422</cdr:x>
      <cdr:y>0.26316</cdr:y>
    </cdr:to>
    <cdr:sp macro="" textlink="">
      <cdr:nvSpPr>
        <cdr:cNvPr id="6" name="Text Box 5"/>
        <cdr:cNvSpPr txBox="1">
          <a:spLocks xmlns:a="http://schemas.openxmlformats.org/drawingml/2006/main" noChangeArrowheads="1"/>
        </cdr:cNvSpPr>
      </cdr:nvSpPr>
      <cdr:spPr bwMode="auto">
        <a:xfrm xmlns:a="http://schemas.openxmlformats.org/drawingml/2006/main">
          <a:off x="6898220" y="1172276"/>
          <a:ext cx="379377" cy="439179"/>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wrap="square" lIns="36576" tIns="22860" rIns="36576"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rPr>
            <a:t>女</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0</xdr:colOff>
      <xdr:row>25</xdr:row>
      <xdr:rowOff>152400</xdr:rowOff>
    </xdr:to>
    <xdr:graphicFrame macro="">
      <xdr:nvGraphicFramePr>
        <xdr:cNvPr id="4" name="グラフ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171449</xdr:rowOff>
    </xdr:from>
    <xdr:to>
      <xdr:col>10</xdr:col>
      <xdr:colOff>0</xdr:colOff>
      <xdr:row>57</xdr:row>
      <xdr:rowOff>9524</xdr:rowOff>
    </xdr:to>
    <xdr:graphicFrame macro="">
      <xdr:nvGraphicFramePr>
        <xdr:cNvPr id="5" name="グラフ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0.0088</cdr:x>
      <cdr:y>0.04221</cdr:y>
    </cdr:from>
    <cdr:to>
      <cdr:x>0.11667</cdr:x>
      <cdr:y>0.10752</cdr:y>
    </cdr:to>
    <cdr:sp macro="" textlink="">
      <cdr:nvSpPr>
        <cdr:cNvPr id="2" name="Text Box 6">
          <a:extLst xmlns:a="http://schemas.openxmlformats.org/drawingml/2006/main">
            <a:ext uri="{FF2B5EF4-FFF2-40B4-BE49-F238E27FC236}">
              <a16:creationId xmlns:a16="http://schemas.microsoft.com/office/drawing/2014/main" id="{98B81528-004C-4104-A432-201DF2C8FA93}"/>
            </a:ext>
          </a:extLst>
        </cdr:cNvPr>
        <cdr:cNvSpPr txBox="1">
          <a:spLocks xmlns:a="http://schemas.openxmlformats.org/drawingml/2006/main" noChangeArrowheads="1"/>
        </cdr:cNvSpPr>
      </cdr:nvSpPr>
      <cdr:spPr bwMode="auto">
        <a:xfrm xmlns:a="http://schemas.openxmlformats.org/drawingml/2006/main">
          <a:off x="60325" y="184150"/>
          <a:ext cx="739775" cy="2848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単位：人</a:t>
          </a:r>
        </a:p>
      </cdr:txBody>
    </cdr:sp>
  </cdr:relSizeAnchor>
  <cdr:relSizeAnchor xmlns:cdr="http://schemas.openxmlformats.org/drawingml/2006/chartDrawing">
    <cdr:from>
      <cdr:x>0.81389</cdr:x>
      <cdr:y>0.05968</cdr:y>
    </cdr:from>
    <cdr:to>
      <cdr:x>1</cdr:x>
      <cdr:y>0.12498</cdr:y>
    </cdr:to>
    <cdr:sp macro="" textlink="">
      <cdr:nvSpPr>
        <cdr:cNvPr id="3" name="Text Box 6">
          <a:extLst xmlns:a="http://schemas.openxmlformats.org/drawingml/2006/main">
            <a:ext uri="{FF2B5EF4-FFF2-40B4-BE49-F238E27FC236}">
              <a16:creationId xmlns:a16="http://schemas.microsoft.com/office/drawing/2014/main" id="{E88F2F5D-AE1B-4CDF-BFBF-B407DB333FDE}"/>
            </a:ext>
          </a:extLst>
        </cdr:cNvPr>
        <cdr:cNvSpPr txBox="1">
          <a:spLocks xmlns:a="http://schemas.openxmlformats.org/drawingml/2006/main" noChangeArrowheads="1"/>
        </cdr:cNvSpPr>
      </cdr:nvSpPr>
      <cdr:spPr bwMode="auto">
        <a:xfrm xmlns:a="http://schemas.openxmlformats.org/drawingml/2006/main">
          <a:off x="5581650" y="260350"/>
          <a:ext cx="1276350" cy="2848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各年１月～１２月</a:t>
          </a:r>
        </a:p>
      </cdr:txBody>
    </cdr:sp>
  </cdr:relSizeAnchor>
</c:userShapes>
</file>

<file path=xl/drawings/drawing13.xml><?xml version="1.0" encoding="utf-8"?>
<c:userShapes xmlns:c="http://schemas.openxmlformats.org/drawingml/2006/chart">
  <cdr:relSizeAnchor xmlns:cdr="http://schemas.openxmlformats.org/drawingml/2006/chartDrawing">
    <cdr:from>
      <cdr:x>0.0088</cdr:x>
      <cdr:y>0.0363</cdr:y>
    </cdr:from>
    <cdr:to>
      <cdr:x>0.11667</cdr:x>
      <cdr:y>0.09553</cdr:y>
    </cdr:to>
    <cdr:sp macro="" textlink="">
      <cdr:nvSpPr>
        <cdr:cNvPr id="2" name="Text Box 6">
          <a:extLst xmlns:a="http://schemas.openxmlformats.org/drawingml/2006/main">
            <a:ext uri="{FF2B5EF4-FFF2-40B4-BE49-F238E27FC236}">
              <a16:creationId xmlns:a16="http://schemas.microsoft.com/office/drawing/2014/main" id="{B4F4B486-345C-4F24-A05C-DE1EC1DAFD39}"/>
            </a:ext>
          </a:extLst>
        </cdr:cNvPr>
        <cdr:cNvSpPr txBox="1">
          <a:spLocks xmlns:a="http://schemas.openxmlformats.org/drawingml/2006/main" noChangeArrowheads="1"/>
        </cdr:cNvSpPr>
      </cdr:nvSpPr>
      <cdr:spPr bwMode="auto">
        <a:xfrm xmlns:a="http://schemas.openxmlformats.org/drawingml/2006/main">
          <a:off x="60325" y="174625"/>
          <a:ext cx="739775" cy="2848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単位：人</a:t>
          </a:r>
        </a:p>
      </cdr:txBody>
    </cdr:sp>
  </cdr:relSizeAnchor>
  <cdr:relSizeAnchor xmlns:cdr="http://schemas.openxmlformats.org/drawingml/2006/chartDrawing">
    <cdr:from>
      <cdr:x>0.81389</cdr:x>
      <cdr:y>0.04026</cdr:y>
    </cdr:from>
    <cdr:to>
      <cdr:x>1</cdr:x>
      <cdr:y>0.09949</cdr:y>
    </cdr:to>
    <cdr:sp macro="" textlink="">
      <cdr:nvSpPr>
        <cdr:cNvPr id="4" name="Text Box 6">
          <a:extLst xmlns:a="http://schemas.openxmlformats.org/drawingml/2006/main">
            <a:ext uri="{FF2B5EF4-FFF2-40B4-BE49-F238E27FC236}">
              <a16:creationId xmlns:a16="http://schemas.microsoft.com/office/drawing/2014/main" id="{E2B339C7-D019-4BED-AD0A-CDC24350F977}"/>
            </a:ext>
          </a:extLst>
        </cdr:cNvPr>
        <cdr:cNvSpPr txBox="1">
          <a:spLocks xmlns:a="http://schemas.openxmlformats.org/drawingml/2006/main" noChangeArrowheads="1"/>
        </cdr:cNvSpPr>
      </cdr:nvSpPr>
      <cdr:spPr bwMode="auto">
        <a:xfrm xmlns:a="http://schemas.openxmlformats.org/drawingml/2006/main">
          <a:off x="5581650" y="193675"/>
          <a:ext cx="1276350" cy="2848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各年１月～１２月</a:t>
          </a: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161923</xdr:colOff>
      <xdr:row>72</xdr:row>
      <xdr:rowOff>76201</xdr:rowOff>
    </xdr:from>
    <xdr:to>
      <xdr:col>14</xdr:col>
      <xdr:colOff>38100</xdr:colOff>
      <xdr:row>73</xdr:row>
      <xdr:rowOff>219075</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2476498" y="12392026"/>
          <a:ext cx="647702"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HGP明朝B" panose="02020800000000000000" pitchFamily="18" charset="-128"/>
              <a:ea typeface="HGP明朝B" panose="02020800000000000000" pitchFamily="18" charset="-128"/>
            </a:rPr>
            <a:t>※2</a:t>
          </a:r>
          <a:endParaRPr kumimoji="1" lang="ja-JP" altLang="en-US" sz="1100">
            <a:latin typeface="HGP明朝B" panose="02020800000000000000" pitchFamily="18" charset="-128"/>
            <a:ea typeface="HGP明朝B" panose="02020800000000000000" pitchFamily="18" charset="-128"/>
          </a:endParaRPr>
        </a:p>
      </xdr:txBody>
    </xdr:sp>
    <xdr:clientData/>
  </xdr:twoCellAnchor>
  <xdr:twoCellAnchor>
    <xdr:from>
      <xdr:col>11</xdr:col>
      <xdr:colOff>161924</xdr:colOff>
      <xdr:row>74</xdr:row>
      <xdr:rowOff>85726</xdr:rowOff>
    </xdr:from>
    <xdr:to>
      <xdr:col>13</xdr:col>
      <xdr:colOff>190499</xdr:colOff>
      <xdr:row>76</xdr:row>
      <xdr:rowOff>28575</xdr:rowOff>
    </xdr:to>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2476499" y="12734926"/>
          <a:ext cx="5429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HGP明朝B" panose="02020800000000000000" pitchFamily="18" charset="-128"/>
              <a:ea typeface="HGP明朝B" panose="02020800000000000000" pitchFamily="18" charset="-128"/>
            </a:rPr>
            <a:t>※2</a:t>
          </a:r>
          <a:endParaRPr kumimoji="1" lang="ja-JP" altLang="en-US" sz="1100">
            <a:latin typeface="HGP明朝B" panose="02020800000000000000" pitchFamily="18" charset="-128"/>
            <a:ea typeface="HGP明朝B" panose="02020800000000000000" pitchFamily="18"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19050</xdr:colOff>
      <xdr:row>5</xdr:row>
      <xdr:rowOff>133349</xdr:rowOff>
    </xdr:from>
    <xdr:to>
      <xdr:col>28</xdr:col>
      <xdr:colOff>190500</xdr:colOff>
      <xdr:row>42</xdr:row>
      <xdr:rowOff>9524</xdr:rowOff>
    </xdr:to>
    <xdr:graphicFrame macro="">
      <xdr:nvGraphicFramePr>
        <xdr:cNvPr id="3" name="Chart 5">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10</xdr:row>
      <xdr:rowOff>66675</xdr:rowOff>
    </xdr:from>
    <xdr:to>
      <xdr:col>4</xdr:col>
      <xdr:colOff>228600</xdr:colOff>
      <xdr:row>11</xdr:row>
      <xdr:rowOff>152400</xdr:rowOff>
    </xdr:to>
    <xdr:sp macro="" textlink="">
      <xdr:nvSpPr>
        <xdr:cNvPr id="4" name="Text Box 2">
          <a:extLst>
            <a:ext uri="{FF2B5EF4-FFF2-40B4-BE49-F238E27FC236}">
              <a16:creationId xmlns:a16="http://schemas.microsoft.com/office/drawing/2014/main" id="{00000000-0008-0000-2D00-000004000000}"/>
            </a:ext>
          </a:extLst>
        </xdr:cNvPr>
        <xdr:cNvSpPr txBox="1">
          <a:spLocks noChangeArrowheads="1"/>
        </xdr:cNvSpPr>
      </xdr:nvSpPr>
      <xdr:spPr bwMode="auto">
        <a:xfrm>
          <a:off x="161924" y="2209800"/>
          <a:ext cx="1019176" cy="2571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単位：事業所</a:t>
          </a:r>
        </a:p>
      </xdr:txBody>
    </xdr:sp>
    <xdr:clientData/>
  </xdr:twoCellAnchor>
  <xdr:twoCellAnchor>
    <xdr:from>
      <xdr:col>25</xdr:col>
      <xdr:colOff>190499</xdr:colOff>
      <xdr:row>10</xdr:row>
      <xdr:rowOff>95249</xdr:rowOff>
    </xdr:from>
    <xdr:to>
      <xdr:col>28</xdr:col>
      <xdr:colOff>209549</xdr:colOff>
      <xdr:row>11</xdr:row>
      <xdr:rowOff>95250</xdr:rowOff>
    </xdr:to>
    <xdr:sp macro="" textlink="">
      <xdr:nvSpPr>
        <xdr:cNvPr id="5" name="Text Box 3">
          <a:extLst>
            <a:ext uri="{FF2B5EF4-FFF2-40B4-BE49-F238E27FC236}">
              <a16:creationId xmlns:a16="http://schemas.microsoft.com/office/drawing/2014/main" id="{00000000-0008-0000-2D00-000005000000}"/>
            </a:ext>
          </a:extLst>
        </xdr:cNvPr>
        <xdr:cNvSpPr txBox="1">
          <a:spLocks noChangeArrowheads="1"/>
        </xdr:cNvSpPr>
      </xdr:nvSpPr>
      <xdr:spPr bwMode="auto">
        <a:xfrm>
          <a:off x="6143624" y="2238374"/>
          <a:ext cx="733425" cy="171451"/>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単位：人</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xdr:row>
      <xdr:rowOff>161925</xdr:rowOff>
    </xdr:from>
    <xdr:to>
      <xdr:col>29</xdr:col>
      <xdr:colOff>0</xdr:colOff>
      <xdr:row>44</xdr:row>
      <xdr:rowOff>9525</xdr:rowOff>
    </xdr:to>
    <xdr:graphicFrame macro="">
      <xdr:nvGraphicFramePr>
        <xdr:cNvPr id="2" name="グラフ 3">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0.64074</cdr:x>
      <cdr:y>0.02206</cdr:y>
    </cdr:from>
    <cdr:to>
      <cdr:x>0.85</cdr:x>
      <cdr:y>0.07156</cdr:y>
    </cdr:to>
    <cdr:sp macro="" textlink="">
      <cdr:nvSpPr>
        <cdr:cNvPr id="2" name="Text Box 3"/>
        <cdr:cNvSpPr txBox="1">
          <a:spLocks xmlns:a="http://schemas.openxmlformats.org/drawingml/2006/main" noChangeArrowheads="1"/>
        </cdr:cNvSpPr>
      </cdr:nvSpPr>
      <cdr:spPr bwMode="auto">
        <a:xfrm xmlns:a="http://schemas.openxmlformats.org/drawingml/2006/main">
          <a:off x="4394200" y="117475"/>
          <a:ext cx="1435100" cy="2635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400" b="0" i="0" u="none" strike="noStrike" baseline="0">
              <a:solidFill>
                <a:srgbClr val="000000"/>
              </a:solidFill>
              <a:latin typeface="ＭＳ ゴシック" panose="020B0609070205080204" pitchFamily="49" charset="-128"/>
              <a:ea typeface="ＭＳ ゴシック" panose="020B0609070205080204" pitchFamily="49" charset="-128"/>
            </a:rPr>
            <a:t>（平成２８年）</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57150</xdr:colOff>
      <xdr:row>3</xdr:row>
      <xdr:rowOff>1104900</xdr:rowOff>
    </xdr:from>
    <xdr:to>
      <xdr:col>10</xdr:col>
      <xdr:colOff>666750</xdr:colOff>
      <xdr:row>21</xdr:row>
      <xdr:rowOff>152400</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20</xdr:row>
      <xdr:rowOff>0</xdr:rowOff>
    </xdr:from>
    <xdr:to>
      <xdr:col>10</xdr:col>
      <xdr:colOff>581025</xdr:colOff>
      <xdr:row>20</xdr:row>
      <xdr:rowOff>0</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542925</xdr:colOff>
      <xdr:row>21</xdr:row>
      <xdr:rowOff>0</xdr:rowOff>
    </xdr:from>
    <xdr:to>
      <xdr:col>10</xdr:col>
      <xdr:colOff>571500</xdr:colOff>
      <xdr:row>21</xdr:row>
      <xdr:rowOff>0</xdr:rowOff>
    </xdr:to>
    <xdr:sp macro="" textlink="">
      <xdr:nvSpPr>
        <xdr:cNvPr id="4" name="Text Box 5">
          <a:extLst>
            <a:ext uri="{FF2B5EF4-FFF2-40B4-BE49-F238E27FC236}">
              <a16:creationId xmlns:a16="http://schemas.microsoft.com/office/drawing/2014/main" id="{00000000-0008-0000-3A00-000004000000}"/>
            </a:ext>
          </a:extLst>
        </xdr:cNvPr>
        <xdr:cNvSpPr txBox="1">
          <a:spLocks noChangeArrowheads="1"/>
        </xdr:cNvSpPr>
      </xdr:nvSpPr>
      <xdr:spPr bwMode="auto">
        <a:xfrm>
          <a:off x="6219825" y="5819775"/>
          <a:ext cx="714375"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単位：㎜</a:t>
          </a:r>
        </a:p>
      </xdr:txBody>
    </xdr:sp>
    <xdr:clientData/>
  </xdr:twoCellAnchor>
  <xdr:twoCellAnchor>
    <xdr:from>
      <xdr:col>1</xdr:col>
      <xdr:colOff>333375</xdr:colOff>
      <xdr:row>20</xdr:row>
      <xdr:rowOff>0</xdr:rowOff>
    </xdr:from>
    <xdr:to>
      <xdr:col>2</xdr:col>
      <xdr:colOff>276225</xdr:colOff>
      <xdr:row>20</xdr:row>
      <xdr:rowOff>0</xdr:rowOff>
    </xdr:to>
    <xdr:sp macro="" textlink="">
      <xdr:nvSpPr>
        <xdr:cNvPr id="5" name="Text Box 6">
          <a:extLst>
            <a:ext uri="{FF2B5EF4-FFF2-40B4-BE49-F238E27FC236}">
              <a16:creationId xmlns:a16="http://schemas.microsoft.com/office/drawing/2014/main" id="{00000000-0008-0000-3A00-000005000000}"/>
            </a:ext>
          </a:extLst>
        </xdr:cNvPr>
        <xdr:cNvSpPr txBox="1">
          <a:spLocks noChangeArrowheads="1"/>
        </xdr:cNvSpPr>
      </xdr:nvSpPr>
      <xdr:spPr bwMode="auto">
        <a:xfrm>
          <a:off x="523875" y="5648325"/>
          <a:ext cx="62865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単位：㎜</a:t>
          </a:r>
        </a:p>
      </xdr:txBody>
    </xdr:sp>
    <xdr:clientData/>
  </xdr:twoCellAnchor>
  <xdr:twoCellAnchor>
    <xdr:from>
      <xdr:col>7</xdr:col>
      <xdr:colOff>666750</xdr:colOff>
      <xdr:row>4</xdr:row>
      <xdr:rowOff>123825</xdr:rowOff>
    </xdr:from>
    <xdr:to>
      <xdr:col>9</xdr:col>
      <xdr:colOff>438150</xdr:colOff>
      <xdr:row>6</xdr:row>
      <xdr:rowOff>57150</xdr:rowOff>
    </xdr:to>
    <xdr:sp macro="" textlink="">
      <xdr:nvSpPr>
        <xdr:cNvPr id="6" name="Text Box 7">
          <a:extLst>
            <a:ext uri="{FF2B5EF4-FFF2-40B4-BE49-F238E27FC236}">
              <a16:creationId xmlns:a16="http://schemas.microsoft.com/office/drawing/2014/main" id="{00000000-0008-0000-3A00-000006000000}"/>
            </a:ext>
          </a:extLst>
        </xdr:cNvPr>
        <xdr:cNvSpPr txBox="1">
          <a:spLocks noChangeArrowheads="1"/>
        </xdr:cNvSpPr>
      </xdr:nvSpPr>
      <xdr:spPr bwMode="auto">
        <a:xfrm>
          <a:off x="4972050" y="2724150"/>
          <a:ext cx="1143000"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（令和</a:t>
          </a:r>
          <a:r>
            <a:rPr lang="en-US" altLang="ja-JP" sz="1400" b="0" i="0" u="none" strike="noStrike" baseline="0">
              <a:solidFill>
                <a:srgbClr val="000000"/>
              </a:solidFill>
              <a:latin typeface="ＭＳ Ｐゴシック" panose="020B0600070205080204" pitchFamily="50" charset="-128"/>
              <a:ea typeface="ＭＳ Ｐゴシック" panose="020B0600070205080204" pitchFamily="50" charset="-128"/>
            </a:rPr>
            <a:t>2</a:t>
          </a: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年）</a:t>
          </a:r>
        </a:p>
      </xdr:txBody>
    </xdr:sp>
    <xdr:clientData/>
  </xdr:twoCellAnchor>
  <xdr:twoCellAnchor>
    <xdr:from>
      <xdr:col>7</xdr:col>
      <xdr:colOff>466725</xdr:colOff>
      <xdr:row>21</xdr:row>
      <xdr:rowOff>0</xdr:rowOff>
    </xdr:from>
    <xdr:to>
      <xdr:col>9</xdr:col>
      <xdr:colOff>114300</xdr:colOff>
      <xdr:row>21</xdr:row>
      <xdr:rowOff>0</xdr:rowOff>
    </xdr:to>
    <xdr:sp macro="" textlink="">
      <xdr:nvSpPr>
        <xdr:cNvPr id="7" name="Text Box 8">
          <a:extLst>
            <a:ext uri="{FF2B5EF4-FFF2-40B4-BE49-F238E27FC236}">
              <a16:creationId xmlns:a16="http://schemas.microsoft.com/office/drawing/2014/main" id="{00000000-0008-0000-3A00-000007000000}"/>
            </a:ext>
          </a:extLst>
        </xdr:cNvPr>
        <xdr:cNvSpPr txBox="1">
          <a:spLocks noChangeArrowheads="1"/>
        </xdr:cNvSpPr>
      </xdr:nvSpPr>
      <xdr:spPr bwMode="auto">
        <a:xfrm>
          <a:off x="4772025" y="5819775"/>
          <a:ext cx="10191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明朝"/>
              <a:ea typeface="ＭＳ Ｐ明朝"/>
            </a:rPr>
            <a:t>（平成１</a:t>
          </a:r>
          <a:r>
            <a:rPr lang="en-US" altLang="ja-JP" sz="1200" b="0" i="0" u="none" strike="noStrike" baseline="0">
              <a:solidFill>
                <a:srgbClr val="000000"/>
              </a:solidFill>
              <a:latin typeface="ＭＳ Ｐ明朝"/>
              <a:ea typeface="ＭＳ Ｐ明朝"/>
            </a:rPr>
            <a:t>8</a:t>
          </a:r>
          <a:r>
            <a:rPr lang="ja-JP" altLang="en-US" sz="1200" b="0" i="0" u="none" strike="noStrike" baseline="0">
              <a:solidFill>
                <a:srgbClr val="000000"/>
              </a:solidFill>
              <a:latin typeface="ＭＳ Ｐ明朝"/>
              <a:ea typeface="ＭＳ Ｐ明朝"/>
            </a:rPr>
            <a:t>年）</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30</xdr:row>
      <xdr:rowOff>114300</xdr:rowOff>
    </xdr:from>
    <xdr:to>
      <xdr:col>9</xdr:col>
      <xdr:colOff>657225</xdr:colOff>
      <xdr:row>56</xdr:row>
      <xdr:rowOff>57150</xdr:rowOff>
    </xdr:to>
    <xdr:graphicFrame macro="">
      <xdr:nvGraphicFramePr>
        <xdr:cNvPr id="2" name="Chart 4">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324306</xdr:colOff>
      <xdr:row>32</xdr:row>
      <xdr:rowOff>74084</xdr:rowOff>
    </xdr:from>
    <xdr:to>
      <xdr:col>9</xdr:col>
      <xdr:colOff>656167</xdr:colOff>
      <xdr:row>33</xdr:row>
      <xdr:rowOff>105834</xdr:rowOff>
    </xdr:to>
    <xdr:sp macro="" textlink="">
      <xdr:nvSpPr>
        <xdr:cNvPr id="3" name="Text Box 5">
          <a:extLst>
            <a:ext uri="{FF2B5EF4-FFF2-40B4-BE49-F238E27FC236}">
              <a16:creationId xmlns:a16="http://schemas.microsoft.com/office/drawing/2014/main" id="{00000000-0008-0000-4400-000003000000}"/>
            </a:ext>
          </a:extLst>
        </xdr:cNvPr>
        <xdr:cNvSpPr txBox="1">
          <a:spLocks noChangeArrowheads="1"/>
        </xdr:cNvSpPr>
      </xdr:nvSpPr>
      <xdr:spPr bwMode="auto">
        <a:xfrm>
          <a:off x="5827639" y="6085417"/>
          <a:ext cx="1019778" cy="201084"/>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panose="020B0609070205080204" pitchFamily="49" charset="-128"/>
              <a:ea typeface="ＭＳ ゴシック" panose="020B0609070205080204" pitchFamily="49" charset="-128"/>
            </a:rPr>
            <a:t>単位：事業所</a:t>
          </a:r>
        </a:p>
      </xdr:txBody>
    </xdr:sp>
    <xdr:clientData/>
  </xdr:twoCellAnchor>
  <xdr:twoCellAnchor>
    <xdr:from>
      <xdr:col>3</xdr:col>
      <xdr:colOff>657226</xdr:colOff>
      <xdr:row>30</xdr:row>
      <xdr:rowOff>152400</xdr:rowOff>
    </xdr:from>
    <xdr:to>
      <xdr:col>6</xdr:col>
      <xdr:colOff>66676</xdr:colOff>
      <xdr:row>32</xdr:row>
      <xdr:rowOff>148738</xdr:rowOff>
    </xdr:to>
    <xdr:sp macro="" textlink="">
      <xdr:nvSpPr>
        <xdr:cNvPr id="4" name="Text Box 6">
          <a:extLst>
            <a:ext uri="{FF2B5EF4-FFF2-40B4-BE49-F238E27FC236}">
              <a16:creationId xmlns:a16="http://schemas.microsoft.com/office/drawing/2014/main" id="{00000000-0008-0000-4400-000004000000}"/>
            </a:ext>
          </a:extLst>
        </xdr:cNvPr>
        <xdr:cNvSpPr txBox="1">
          <a:spLocks noChangeArrowheads="1"/>
        </xdr:cNvSpPr>
      </xdr:nvSpPr>
      <xdr:spPr bwMode="auto">
        <a:xfrm>
          <a:off x="2714626" y="5715000"/>
          <a:ext cx="1466850" cy="339238"/>
        </a:xfrm>
        <a:prstGeom prst="rect">
          <a:avLst/>
        </a:prstGeom>
        <a:solidFill>
          <a:schemeClr val="bg1"/>
        </a:solidFill>
        <a:ln w="3175" cap="flat" cmpd="sng">
          <a:solidFill>
            <a:schemeClr val="tx1"/>
          </a:solidFill>
          <a:round/>
          <a:headEnd/>
          <a:tailEnd/>
        </a:ln>
        <a:effectLst>
          <a:outerShdw dist="38100" dir="3000000" algn="tl" rotWithShape="0">
            <a:schemeClr val="tx1"/>
          </a:outerShdw>
        </a:effectLst>
      </xdr:spPr>
      <xdr:txBody>
        <a:bodyPr vertOverflow="clip" wrap="square" lIns="27432" tIns="18288" rIns="0" bIns="18288" anchor="ctr" upright="1"/>
        <a:lstStyle/>
        <a:p>
          <a:pPr algn="ctr" rtl="0">
            <a:defRPr sz="1000"/>
          </a:pPr>
          <a:r>
            <a:rPr lang="ja-JP" altLang="en-US" sz="1400" b="0" i="1" u="none" strike="noStrike" baseline="0">
              <a:solidFill>
                <a:srgbClr val="000000"/>
              </a:solidFill>
              <a:effectLst>
                <a:innerShdw blurRad="63500" dist="50800" dir="13500000">
                  <a:prstClr val="black">
                    <a:alpha val="50000"/>
                  </a:prstClr>
                </a:innerShdw>
              </a:effectLst>
              <a:latin typeface="ＭＳ Ｐゴシック" panose="020B0600070205080204" pitchFamily="50" charset="-128"/>
              <a:ea typeface="ＭＳ Ｐゴシック" panose="020B0600070205080204" pitchFamily="50" charset="-128"/>
            </a:rPr>
            <a:t>産業別事業所数</a:t>
          </a:r>
          <a:r>
            <a:rPr lang="ja-JP" altLang="en-US" sz="1400" b="1" i="1" u="none" strike="noStrike" baseline="0">
              <a:solidFill>
                <a:srgbClr val="000000"/>
              </a:solidFill>
              <a:effectLst>
                <a:innerShdw blurRad="63500" dist="50800" dir="13500000">
                  <a:prstClr val="black">
                    <a:alpha val="50000"/>
                  </a:prstClr>
                </a:innerShdw>
              </a:effectLst>
              <a:latin typeface="ＭＳ Ｐゴシック" panose="020B0600070205080204" pitchFamily="50" charset="-128"/>
              <a:ea typeface="ＭＳ Ｐゴシック" panose="020B0600070205080204" pitchFamily="50" charset="-128"/>
            </a:rPr>
            <a:t>　</a:t>
          </a:r>
          <a:r>
            <a:rPr lang="ja-JP" altLang="en-US" sz="1400" b="0" i="1" u="none" strike="noStrike" baseline="0">
              <a:solidFill>
                <a:srgbClr val="000000"/>
              </a:solidFill>
              <a:effectLst>
                <a:innerShdw blurRad="63500" dist="50800" dir="13500000">
                  <a:prstClr val="black">
                    <a:alpha val="50000"/>
                  </a:prstClr>
                </a:innerShdw>
              </a:effectLst>
              <a:latin typeface="ＭＳ Ｐゴシック" panose="020B0600070205080204" pitchFamily="50" charset="-128"/>
              <a:ea typeface="ＭＳ Ｐゴシック" panose="020B0600070205080204" pitchFamily="50" charset="-128"/>
            </a:rPr>
            <a:t>　　　　　　　</a:t>
          </a:r>
        </a:p>
      </xdr:txBody>
    </xdr:sp>
    <xdr:clientData/>
  </xdr:twoCellAnchor>
  <xdr:twoCellAnchor>
    <xdr:from>
      <xdr:col>6</xdr:col>
      <xdr:colOff>210910</xdr:colOff>
      <xdr:row>31</xdr:row>
      <xdr:rowOff>47624</xdr:rowOff>
    </xdr:from>
    <xdr:to>
      <xdr:col>7</xdr:col>
      <xdr:colOff>628650</xdr:colOff>
      <xdr:row>32</xdr:row>
      <xdr:rowOff>136409</xdr:rowOff>
    </xdr:to>
    <xdr:sp macro="" textlink="">
      <xdr:nvSpPr>
        <xdr:cNvPr id="5" name="正方形/長方形 4">
          <a:extLst>
            <a:ext uri="{FF2B5EF4-FFF2-40B4-BE49-F238E27FC236}">
              <a16:creationId xmlns:a16="http://schemas.microsoft.com/office/drawing/2014/main" id="{00000000-0008-0000-4400-000005000000}"/>
            </a:ext>
          </a:extLst>
        </xdr:cNvPr>
        <xdr:cNvSpPr/>
      </xdr:nvSpPr>
      <xdr:spPr bwMode="auto">
        <a:xfrm>
          <a:off x="4325710" y="5781674"/>
          <a:ext cx="1103540" cy="260235"/>
        </a:xfrm>
        <a:prstGeom prst="rect">
          <a:avLst/>
        </a:prstGeom>
        <a:no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400">
              <a:latin typeface="ＭＳ Ｐゴシック" panose="020B0600070205080204" pitchFamily="50" charset="-128"/>
              <a:ea typeface="ＭＳ Ｐゴシック" panose="020B0600070205080204" pitchFamily="50" charset="-128"/>
            </a:rPr>
            <a:t>（令和元年）</a:t>
          </a:r>
        </a:p>
      </xdr:txBody>
    </xdr:sp>
    <xdr:clientData/>
  </xdr:twoCellAnchor>
  <xdr:twoCellAnchor>
    <xdr:from>
      <xdr:col>0</xdr:col>
      <xdr:colOff>38100</xdr:colOff>
      <xdr:row>6</xdr:row>
      <xdr:rowOff>104775</xdr:rowOff>
    </xdr:from>
    <xdr:to>
      <xdr:col>9</xdr:col>
      <xdr:colOff>657225</xdr:colOff>
      <xdr:row>28</xdr:row>
      <xdr:rowOff>95250</xdr:rowOff>
    </xdr:to>
    <xdr:graphicFrame macro="">
      <xdr:nvGraphicFramePr>
        <xdr:cNvPr id="6" name="Chart 1">
          <a:extLst>
            <a:ext uri="{FF2B5EF4-FFF2-40B4-BE49-F238E27FC236}">
              <a16:creationId xmlns:a16="http://schemas.microsoft.com/office/drawing/2014/main" id="{00000000-0008-0000-4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152400</xdr:colOff>
      <xdr:row>8</xdr:row>
      <xdr:rowOff>9036</xdr:rowOff>
    </xdr:from>
    <xdr:to>
      <xdr:col>1</xdr:col>
      <xdr:colOff>571500</xdr:colOff>
      <xdr:row>9</xdr:row>
      <xdr:rowOff>47625</xdr:rowOff>
    </xdr:to>
    <xdr:sp macro="" textlink="">
      <xdr:nvSpPr>
        <xdr:cNvPr id="7" name="Text Box 3">
          <a:extLst>
            <a:ext uri="{FF2B5EF4-FFF2-40B4-BE49-F238E27FC236}">
              <a16:creationId xmlns:a16="http://schemas.microsoft.com/office/drawing/2014/main" id="{00000000-0008-0000-4400-000007000000}"/>
            </a:ext>
          </a:extLst>
        </xdr:cNvPr>
        <xdr:cNvSpPr txBox="1">
          <a:spLocks noChangeArrowheads="1"/>
        </xdr:cNvSpPr>
      </xdr:nvSpPr>
      <xdr:spPr bwMode="auto">
        <a:xfrm>
          <a:off x="152400" y="1571136"/>
          <a:ext cx="1104900" cy="210039"/>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単位：事業所</a:t>
          </a:r>
        </a:p>
      </xdr:txBody>
    </xdr:sp>
    <xdr:clientData/>
  </xdr:twoCellAnchor>
  <xdr:twoCellAnchor>
    <xdr:from>
      <xdr:col>8</xdr:col>
      <xdr:colOff>392642</xdr:colOff>
      <xdr:row>7</xdr:row>
      <xdr:rowOff>129117</xdr:rowOff>
    </xdr:from>
    <xdr:to>
      <xdr:col>9</xdr:col>
      <xdr:colOff>578827</xdr:colOff>
      <xdr:row>9</xdr:row>
      <xdr:rowOff>24343</xdr:rowOff>
    </xdr:to>
    <xdr:sp macro="" textlink="">
      <xdr:nvSpPr>
        <xdr:cNvPr id="8" name="Text Box 2">
          <a:extLst>
            <a:ext uri="{FF2B5EF4-FFF2-40B4-BE49-F238E27FC236}">
              <a16:creationId xmlns:a16="http://schemas.microsoft.com/office/drawing/2014/main" id="{00000000-0008-0000-4400-000008000000}"/>
            </a:ext>
          </a:extLst>
        </xdr:cNvPr>
        <xdr:cNvSpPr txBox="1">
          <a:spLocks noChangeArrowheads="1"/>
        </xdr:cNvSpPr>
      </xdr:nvSpPr>
      <xdr:spPr bwMode="auto">
        <a:xfrm>
          <a:off x="5879042" y="1519767"/>
          <a:ext cx="871985" cy="238126"/>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単位：百億円</a:t>
          </a:r>
        </a:p>
      </xdr:txBody>
    </xdr:sp>
    <xdr:clientData/>
  </xdr:twoCellAnchor>
  <xdr:twoCellAnchor>
    <xdr:from>
      <xdr:col>2</xdr:col>
      <xdr:colOff>76199</xdr:colOff>
      <xdr:row>54</xdr:row>
      <xdr:rowOff>123825</xdr:rowOff>
    </xdr:from>
    <xdr:to>
      <xdr:col>6</xdr:col>
      <xdr:colOff>314324</xdr:colOff>
      <xdr:row>56</xdr:row>
      <xdr:rowOff>41160</xdr:rowOff>
    </xdr:to>
    <xdr:sp macro="" textlink="">
      <xdr:nvSpPr>
        <xdr:cNvPr id="9" name="正方形/長方形 8">
          <a:extLst>
            <a:ext uri="{FF2B5EF4-FFF2-40B4-BE49-F238E27FC236}">
              <a16:creationId xmlns:a16="http://schemas.microsoft.com/office/drawing/2014/main" id="{00000000-0008-0000-4400-000009000000}"/>
            </a:ext>
          </a:extLst>
        </xdr:cNvPr>
        <xdr:cNvSpPr/>
      </xdr:nvSpPr>
      <xdr:spPr bwMode="auto">
        <a:xfrm>
          <a:off x="1447799" y="10287000"/>
          <a:ext cx="2981325" cy="260235"/>
        </a:xfrm>
        <a:prstGeom prst="rect">
          <a:avLst/>
        </a:prstGeom>
        <a:no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従業者</a:t>
          </a:r>
          <a:r>
            <a:rPr kumimoji="1" lang="en-US" altLang="ja-JP" sz="1100">
              <a:latin typeface="ＭＳ Ｐゴシック" panose="020B0600070205080204" pitchFamily="50" charset="-128"/>
              <a:ea typeface="ＭＳ Ｐゴシック" panose="020B0600070205080204" pitchFamily="50" charset="-128"/>
            </a:rPr>
            <a:t>4</a:t>
          </a:r>
          <a:r>
            <a:rPr kumimoji="1" lang="ja-JP" altLang="en-US" sz="1100">
              <a:latin typeface="ＭＳ Ｐゴシック" panose="020B0600070205080204" pitchFamily="50" charset="-128"/>
              <a:ea typeface="ＭＳ Ｐゴシック" panose="020B0600070205080204" pitchFamily="50" charset="-128"/>
            </a:rPr>
            <a:t>人以上の事業所の数値である。</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6</xdr:row>
      <xdr:rowOff>28575</xdr:rowOff>
    </xdr:from>
    <xdr:to>
      <xdr:col>7</xdr:col>
      <xdr:colOff>209550</xdr:colOff>
      <xdr:row>12</xdr:row>
      <xdr:rowOff>200025</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53" t="48428" r="75156" b="20343"/>
        <a:stretch>
          <a:fillRect/>
        </a:stretch>
      </xdr:blipFill>
      <xdr:spPr bwMode="auto">
        <a:xfrm>
          <a:off x="409575" y="1219200"/>
          <a:ext cx="14668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85725</xdr:colOff>
      <xdr:row>6</xdr:row>
      <xdr:rowOff>76200</xdr:rowOff>
    </xdr:from>
    <xdr:to>
      <xdr:col>19</xdr:col>
      <xdr:colOff>114300</xdr:colOff>
      <xdr:row>12</xdr:row>
      <xdr:rowOff>66675</xdr:rowOff>
    </xdr:to>
    <xdr:pic>
      <xdr:nvPicPr>
        <xdr:cNvPr id="3" name="Picture 3">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5547" t="50751" r="38437" b="22000"/>
        <a:stretch>
          <a:fillRect/>
        </a:stretch>
      </xdr:blipFill>
      <xdr:spPr bwMode="auto">
        <a:xfrm>
          <a:off x="2466975" y="1266825"/>
          <a:ext cx="2171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21</xdr:col>
      <xdr:colOff>133350</xdr:colOff>
      <xdr:row>6</xdr:row>
      <xdr:rowOff>47625</xdr:rowOff>
    </xdr:from>
    <xdr:to>
      <xdr:col>28</xdr:col>
      <xdr:colOff>133350</xdr:colOff>
      <xdr:row>12</xdr:row>
      <xdr:rowOff>219075</xdr:rowOff>
    </xdr:to>
    <xdr:pic>
      <xdr:nvPicPr>
        <xdr:cNvPr id="4" name="Picture 6">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8204" t="46875" r="9453" b="18750"/>
        <a:stretch>
          <a:fillRect/>
        </a:stretch>
      </xdr:blipFill>
      <xdr:spPr bwMode="auto">
        <a:xfrm>
          <a:off x="5133975" y="1238250"/>
          <a:ext cx="16668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28575</xdr:colOff>
      <xdr:row>20</xdr:row>
      <xdr:rowOff>28575</xdr:rowOff>
    </xdr:from>
    <xdr:to>
      <xdr:col>8</xdr:col>
      <xdr:colOff>200025</xdr:colOff>
      <xdr:row>26</xdr:row>
      <xdr:rowOff>200025</xdr:rowOff>
    </xdr:to>
    <xdr:pic>
      <xdr:nvPicPr>
        <xdr:cNvPr id="5" name="Picture 10">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751" t="28500" r="71719" b="37250"/>
        <a:stretch>
          <a:fillRect/>
        </a:stretch>
      </xdr:blipFill>
      <xdr:spPr bwMode="auto">
        <a:xfrm>
          <a:off x="266700" y="4552950"/>
          <a:ext cx="183832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171450</xdr:colOff>
      <xdr:row>20</xdr:row>
      <xdr:rowOff>47625</xdr:rowOff>
    </xdr:from>
    <xdr:to>
      <xdr:col>19</xdr:col>
      <xdr:colOff>85725</xdr:colOff>
      <xdr:row>26</xdr:row>
      <xdr:rowOff>209550</xdr:rowOff>
    </xdr:to>
    <xdr:pic>
      <xdr:nvPicPr>
        <xdr:cNvPr id="6" name="Picture 1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3749" t="28125" r="38516" b="37579"/>
        <a:stretch>
          <a:fillRect/>
        </a:stretch>
      </xdr:blipFill>
      <xdr:spPr bwMode="auto">
        <a:xfrm>
          <a:off x="2552700" y="4572000"/>
          <a:ext cx="20574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21</xdr:col>
      <xdr:colOff>133350</xdr:colOff>
      <xdr:row>20</xdr:row>
      <xdr:rowOff>38100</xdr:rowOff>
    </xdr:from>
    <xdr:to>
      <xdr:col>28</xdr:col>
      <xdr:colOff>200025</xdr:colOff>
      <xdr:row>26</xdr:row>
      <xdr:rowOff>209550</xdr:rowOff>
    </xdr:to>
    <xdr:pic>
      <xdr:nvPicPr>
        <xdr:cNvPr id="7" name="Picture 2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9376" t="29875" r="10001" b="39626"/>
        <a:stretch>
          <a:fillRect/>
        </a:stretch>
      </xdr:blipFill>
      <xdr:spPr bwMode="auto">
        <a:xfrm>
          <a:off x="5133975" y="4562475"/>
          <a:ext cx="17335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161925</xdr:colOff>
      <xdr:row>34</xdr:row>
      <xdr:rowOff>38100</xdr:rowOff>
    </xdr:from>
    <xdr:to>
      <xdr:col>9</xdr:col>
      <xdr:colOff>85725</xdr:colOff>
      <xdr:row>40</xdr:row>
      <xdr:rowOff>190500</xdr:rowOff>
    </xdr:to>
    <xdr:pic>
      <xdr:nvPicPr>
        <xdr:cNvPr id="8" name="Picture 28">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31" t="10374" r="69611" b="54875"/>
        <a:stretch>
          <a:fillRect/>
        </a:stretch>
      </xdr:blipFill>
      <xdr:spPr bwMode="auto">
        <a:xfrm>
          <a:off x="161925" y="7896225"/>
          <a:ext cx="206692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76200</xdr:colOff>
      <xdr:row>34</xdr:row>
      <xdr:rowOff>85725</xdr:rowOff>
    </xdr:from>
    <xdr:to>
      <xdr:col>19</xdr:col>
      <xdr:colOff>114300</xdr:colOff>
      <xdr:row>40</xdr:row>
      <xdr:rowOff>95250</xdr:rowOff>
    </xdr:to>
    <xdr:pic>
      <xdr:nvPicPr>
        <xdr:cNvPr id="9" name="Picture 36">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3516" t="10374" r="37032" b="58501"/>
        <a:stretch>
          <a:fillRect/>
        </a:stretch>
      </xdr:blipFill>
      <xdr:spPr bwMode="auto">
        <a:xfrm>
          <a:off x="2457450" y="7943850"/>
          <a:ext cx="218122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20</xdr:col>
      <xdr:colOff>114300</xdr:colOff>
      <xdr:row>34</xdr:row>
      <xdr:rowOff>76200</xdr:rowOff>
    </xdr:from>
    <xdr:to>
      <xdr:col>29</xdr:col>
      <xdr:colOff>161925</xdr:colOff>
      <xdr:row>40</xdr:row>
      <xdr:rowOff>47625</xdr:rowOff>
    </xdr:to>
    <xdr:pic>
      <xdr:nvPicPr>
        <xdr:cNvPr id="10" name="Picture 45">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5314" t="14000" r="7735" b="58376"/>
        <a:stretch>
          <a:fillRect/>
        </a:stretch>
      </xdr:blipFill>
      <xdr:spPr bwMode="auto">
        <a:xfrm>
          <a:off x="4876800" y="7934325"/>
          <a:ext cx="21907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3</xdr:row>
      <xdr:rowOff>95250</xdr:rowOff>
    </xdr:from>
    <xdr:to>
      <xdr:col>10</xdr:col>
      <xdr:colOff>619125</xdr:colOff>
      <xdr:row>25</xdr:row>
      <xdr:rowOff>95250</xdr:rowOff>
    </xdr:to>
    <xdr:graphicFrame macro="">
      <xdr:nvGraphicFramePr>
        <xdr:cNvPr id="2" name="Chart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47624</xdr:colOff>
      <xdr:row>5</xdr:row>
      <xdr:rowOff>161925</xdr:rowOff>
    </xdr:from>
    <xdr:to>
      <xdr:col>10</xdr:col>
      <xdr:colOff>419099</xdr:colOff>
      <xdr:row>7</xdr:row>
      <xdr:rowOff>57150</xdr:rowOff>
    </xdr:to>
    <xdr:sp macro="" textlink="">
      <xdr:nvSpPr>
        <xdr:cNvPr id="3" name="Text Box 2">
          <a:extLst>
            <a:ext uri="{FF2B5EF4-FFF2-40B4-BE49-F238E27FC236}">
              <a16:creationId xmlns:a16="http://schemas.microsoft.com/office/drawing/2014/main" id="{00000000-0008-0000-4900-000003000000}"/>
            </a:ext>
          </a:extLst>
        </xdr:cNvPr>
        <xdr:cNvSpPr txBox="1">
          <a:spLocks noChangeArrowheads="1"/>
        </xdr:cNvSpPr>
      </xdr:nvSpPr>
      <xdr:spPr bwMode="auto">
        <a:xfrm>
          <a:off x="6219824" y="1381125"/>
          <a:ext cx="1057275" cy="2381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panose="020B0609070205080204" pitchFamily="49" charset="-128"/>
              <a:ea typeface="ＭＳ ゴシック" panose="020B0609070205080204" pitchFamily="49" charset="-128"/>
            </a:rPr>
            <a:t>単位：百億円</a:t>
          </a:r>
        </a:p>
      </xdr:txBody>
    </xdr:sp>
    <xdr:clientData/>
  </xdr:twoCellAnchor>
  <xdr:twoCellAnchor>
    <xdr:from>
      <xdr:col>0</xdr:col>
      <xdr:colOff>323850</xdr:colOff>
      <xdr:row>5</xdr:row>
      <xdr:rowOff>142874</xdr:rowOff>
    </xdr:from>
    <xdr:to>
      <xdr:col>1</xdr:col>
      <xdr:colOff>390525</xdr:colOff>
      <xdr:row>6</xdr:row>
      <xdr:rowOff>171449</xdr:rowOff>
    </xdr:to>
    <xdr:sp macro="" textlink="">
      <xdr:nvSpPr>
        <xdr:cNvPr id="4" name="Text Box 3">
          <a:extLst>
            <a:ext uri="{FF2B5EF4-FFF2-40B4-BE49-F238E27FC236}">
              <a16:creationId xmlns:a16="http://schemas.microsoft.com/office/drawing/2014/main" id="{00000000-0008-0000-4900-000004000000}"/>
            </a:ext>
          </a:extLst>
        </xdr:cNvPr>
        <xdr:cNvSpPr txBox="1">
          <a:spLocks noChangeArrowheads="1"/>
        </xdr:cNvSpPr>
      </xdr:nvSpPr>
      <xdr:spPr bwMode="auto">
        <a:xfrm>
          <a:off x="323850" y="1190624"/>
          <a:ext cx="752475" cy="2000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panose="020B0609070205080204" pitchFamily="49" charset="-128"/>
              <a:ea typeface="ＭＳ ゴシック" panose="020B0609070205080204" pitchFamily="49" charset="-128"/>
            </a:rPr>
            <a:t>単位：店</a:t>
          </a:r>
        </a:p>
      </xdr:txBody>
    </xdr:sp>
    <xdr:clientData/>
  </xdr:twoCellAnchor>
  <xdr:twoCellAnchor>
    <xdr:from>
      <xdr:col>0</xdr:col>
      <xdr:colOff>0</xdr:colOff>
      <xdr:row>30</xdr:row>
      <xdr:rowOff>95250</xdr:rowOff>
    </xdr:from>
    <xdr:to>
      <xdr:col>10</xdr:col>
      <xdr:colOff>628650</xdr:colOff>
      <xdr:row>56</xdr:row>
      <xdr:rowOff>95250</xdr:rowOff>
    </xdr:to>
    <xdr:graphicFrame macro="">
      <xdr:nvGraphicFramePr>
        <xdr:cNvPr id="5" name="Chart 4">
          <a:extLst>
            <a:ext uri="{FF2B5EF4-FFF2-40B4-BE49-F238E27FC236}">
              <a16:creationId xmlns:a16="http://schemas.microsoft.com/office/drawing/2014/main" id="{00000000-0008-0000-4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495300</xdr:colOff>
      <xdr:row>33</xdr:row>
      <xdr:rowOff>161925</xdr:rowOff>
    </xdr:from>
    <xdr:to>
      <xdr:col>10</xdr:col>
      <xdr:colOff>419100</xdr:colOff>
      <xdr:row>35</xdr:row>
      <xdr:rowOff>9525</xdr:rowOff>
    </xdr:to>
    <xdr:sp macro="" textlink="">
      <xdr:nvSpPr>
        <xdr:cNvPr id="6" name="Text Box 5">
          <a:extLst>
            <a:ext uri="{FF2B5EF4-FFF2-40B4-BE49-F238E27FC236}">
              <a16:creationId xmlns:a16="http://schemas.microsoft.com/office/drawing/2014/main" id="{00000000-0008-0000-4900-000006000000}"/>
            </a:ext>
          </a:extLst>
        </xdr:cNvPr>
        <xdr:cNvSpPr txBox="1">
          <a:spLocks noChangeArrowheads="1"/>
        </xdr:cNvSpPr>
      </xdr:nvSpPr>
      <xdr:spPr bwMode="auto">
        <a:xfrm>
          <a:off x="6667500" y="6200775"/>
          <a:ext cx="6096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単位：店</a:t>
          </a:r>
        </a:p>
      </xdr:txBody>
    </xdr:sp>
    <xdr:clientData/>
  </xdr:twoCellAnchor>
  <xdr:twoCellAnchor>
    <xdr:from>
      <xdr:col>7</xdr:col>
      <xdr:colOff>352425</xdr:colOff>
      <xdr:row>31</xdr:row>
      <xdr:rowOff>104776</xdr:rowOff>
    </xdr:from>
    <xdr:to>
      <xdr:col>9</xdr:col>
      <xdr:colOff>28575</xdr:colOff>
      <xdr:row>33</xdr:row>
      <xdr:rowOff>28576</xdr:rowOff>
    </xdr:to>
    <xdr:sp macro="" textlink="">
      <xdr:nvSpPr>
        <xdr:cNvPr id="7" name="Text Box 6">
          <a:extLst>
            <a:ext uri="{FF2B5EF4-FFF2-40B4-BE49-F238E27FC236}">
              <a16:creationId xmlns:a16="http://schemas.microsoft.com/office/drawing/2014/main" id="{00000000-0008-0000-4900-000007000000}"/>
            </a:ext>
          </a:extLst>
        </xdr:cNvPr>
        <xdr:cNvSpPr txBox="1">
          <a:spLocks noChangeArrowheads="1"/>
        </xdr:cNvSpPr>
      </xdr:nvSpPr>
      <xdr:spPr bwMode="auto">
        <a:xfrm>
          <a:off x="5153025" y="5800726"/>
          <a:ext cx="1047750" cy="266700"/>
        </a:xfrm>
        <a:prstGeom prst="rect">
          <a:avLst/>
        </a:prstGeom>
        <a:solidFill>
          <a:srgbClr val="FFFFFF"/>
        </a:solidFill>
        <a:ln w="9525">
          <a:noFill/>
          <a:miter lim="800000"/>
          <a:headEnd/>
          <a:tailEnd/>
        </a:ln>
      </xdr:spPr>
      <xdr:txBody>
        <a:bodyPr vertOverflow="clip" wrap="square" lIns="27432" tIns="18288" rIns="0" bIns="18288" anchor="ctr" upright="1"/>
        <a:lstStyle/>
        <a:p>
          <a:pPr algn="l" rtl="0">
            <a:defRPr sz="1000"/>
          </a:pP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（平成</a:t>
          </a:r>
          <a:r>
            <a:rPr lang="en-US" altLang="ja-JP" sz="1400" b="0" i="0" u="none" strike="noStrike" baseline="0">
              <a:solidFill>
                <a:srgbClr val="000000"/>
              </a:solidFill>
              <a:latin typeface="ＭＳ Ｐゴシック" panose="020B0600070205080204" pitchFamily="50" charset="-128"/>
              <a:ea typeface="ＭＳ Ｐゴシック" panose="020B0600070205080204" pitchFamily="50" charset="-128"/>
            </a:rPr>
            <a:t>28</a:t>
          </a: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年）</a:t>
          </a:r>
        </a:p>
      </xdr:txBody>
    </xdr:sp>
    <xdr:clientData/>
  </xdr:twoCellAnchor>
  <xdr:twoCellAnchor>
    <xdr:from>
      <xdr:col>22</xdr:col>
      <xdr:colOff>495300</xdr:colOff>
      <xdr:row>55</xdr:row>
      <xdr:rowOff>114300</xdr:rowOff>
    </xdr:from>
    <xdr:to>
      <xdr:col>28</xdr:col>
      <xdr:colOff>180975</xdr:colOff>
      <xdr:row>56</xdr:row>
      <xdr:rowOff>142875</xdr:rowOff>
    </xdr:to>
    <xdr:sp macro="" textlink="">
      <xdr:nvSpPr>
        <xdr:cNvPr id="8" name="Rectangle 7">
          <a:extLst>
            <a:ext uri="{FF2B5EF4-FFF2-40B4-BE49-F238E27FC236}">
              <a16:creationId xmlns:a16="http://schemas.microsoft.com/office/drawing/2014/main" id="{00000000-0008-0000-4900-000008000000}"/>
            </a:ext>
          </a:extLst>
        </xdr:cNvPr>
        <xdr:cNvSpPr>
          <a:spLocks noChangeArrowheads="1"/>
        </xdr:cNvSpPr>
      </xdr:nvSpPr>
      <xdr:spPr bwMode="auto">
        <a:xfrm>
          <a:off x="16868775" y="9925050"/>
          <a:ext cx="40767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2</xdr:row>
      <xdr:rowOff>333375</xdr:rowOff>
    </xdr:from>
    <xdr:to>
      <xdr:col>10</xdr:col>
      <xdr:colOff>438150</xdr:colOff>
      <xdr:row>24</xdr:row>
      <xdr:rowOff>28575</xdr:rowOff>
    </xdr:to>
    <xdr:graphicFrame macro="">
      <xdr:nvGraphicFramePr>
        <xdr:cNvPr id="2" name="Chart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284884</xdr:colOff>
      <xdr:row>2</xdr:row>
      <xdr:rowOff>825211</xdr:rowOff>
    </xdr:from>
    <xdr:to>
      <xdr:col>1</xdr:col>
      <xdr:colOff>266701</xdr:colOff>
      <xdr:row>2</xdr:row>
      <xdr:rowOff>1057274</xdr:rowOff>
    </xdr:to>
    <xdr:sp macro="" textlink="">
      <xdr:nvSpPr>
        <xdr:cNvPr id="3" name="Text Box 2">
          <a:extLst>
            <a:ext uri="{FF2B5EF4-FFF2-40B4-BE49-F238E27FC236}">
              <a16:creationId xmlns:a16="http://schemas.microsoft.com/office/drawing/2014/main" id="{00000000-0008-0000-5000-000003000000}"/>
            </a:ext>
          </a:extLst>
        </xdr:cNvPr>
        <xdr:cNvSpPr txBox="1">
          <a:spLocks noChangeArrowheads="1"/>
        </xdr:cNvSpPr>
      </xdr:nvSpPr>
      <xdr:spPr bwMode="auto">
        <a:xfrm>
          <a:off x="284884" y="1358611"/>
          <a:ext cx="600942" cy="232063"/>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：人</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2</xdr:row>
      <xdr:rowOff>47625</xdr:rowOff>
    </xdr:from>
    <xdr:to>
      <xdr:col>9</xdr:col>
      <xdr:colOff>619125</xdr:colOff>
      <xdr:row>28</xdr:row>
      <xdr:rowOff>47625</xdr:rowOff>
    </xdr:to>
    <xdr:graphicFrame macro="">
      <xdr:nvGraphicFramePr>
        <xdr:cNvPr id="2" name="Chart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28</xdr:row>
      <xdr:rowOff>47625</xdr:rowOff>
    </xdr:from>
    <xdr:to>
      <xdr:col>9</xdr:col>
      <xdr:colOff>609600</xdr:colOff>
      <xdr:row>57</xdr:row>
      <xdr:rowOff>66675</xdr:rowOff>
    </xdr:to>
    <xdr:graphicFrame macro="">
      <xdr:nvGraphicFramePr>
        <xdr:cNvPr id="3" name="Chart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0.00743</cdr:x>
      <cdr:y>0.90649</cdr:y>
    </cdr:from>
    <cdr:to>
      <cdr:x>0.98827</cdr:x>
      <cdr:y>0.98999</cdr:y>
    </cdr:to>
    <cdr:sp macro="" textlink="">
      <cdr:nvSpPr>
        <cdr:cNvPr id="4097" name="Text Box 1"/>
        <cdr:cNvSpPr txBox="1">
          <a:spLocks xmlns:a="http://schemas.openxmlformats.org/drawingml/2006/main" noChangeArrowheads="1"/>
        </cdr:cNvSpPr>
      </cdr:nvSpPr>
      <cdr:spPr bwMode="auto">
        <a:xfrm xmlns:a="http://schemas.openxmlformats.org/drawingml/2006/main">
          <a:off x="28575" y="4524382"/>
          <a:ext cx="6647123" cy="4167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市民経済計算は、遡及推計（改訂）を行っているため、前年度までの数値も毎回改定される。</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28575</xdr:colOff>
      <xdr:row>2</xdr:row>
      <xdr:rowOff>57150</xdr:rowOff>
    </xdr:from>
    <xdr:to>
      <xdr:col>9</xdr:col>
      <xdr:colOff>514350</xdr:colOff>
      <xdr:row>31</xdr:row>
      <xdr:rowOff>28575</xdr:rowOff>
    </xdr:to>
    <xdr:graphicFrame macro="">
      <xdr:nvGraphicFramePr>
        <xdr:cNvPr id="2" name="Chart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28</xdr:row>
      <xdr:rowOff>66675</xdr:rowOff>
    </xdr:from>
    <xdr:to>
      <xdr:col>9</xdr:col>
      <xdr:colOff>381000</xdr:colOff>
      <xdr:row>29</xdr:row>
      <xdr:rowOff>95250</xdr:rowOff>
    </xdr:to>
    <xdr:sp macro="" textlink="">
      <xdr:nvSpPr>
        <xdr:cNvPr id="3" name="Text Box 4">
          <a:extLst>
            <a:ext uri="{FF2B5EF4-FFF2-40B4-BE49-F238E27FC236}">
              <a16:creationId xmlns:a16="http://schemas.microsoft.com/office/drawing/2014/main" id="{00000000-0008-0000-5700-000003000000}"/>
            </a:ext>
          </a:extLst>
        </xdr:cNvPr>
        <xdr:cNvSpPr txBox="1">
          <a:spLocks noChangeArrowheads="1"/>
        </xdr:cNvSpPr>
      </xdr:nvSpPr>
      <xdr:spPr bwMode="auto">
        <a:xfrm>
          <a:off x="5781675" y="5057775"/>
          <a:ext cx="752475" cy="200025"/>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明朝"/>
              <a:ea typeface="ＭＳ Ｐ明朝"/>
            </a:rPr>
            <a:t>単位：台</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647700</xdr:colOff>
      <xdr:row>29</xdr:row>
      <xdr:rowOff>161925</xdr:rowOff>
    </xdr:to>
    <xdr:graphicFrame macro="">
      <xdr:nvGraphicFramePr>
        <xdr:cNvPr id="2" name="グラフ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29</xdr:row>
      <xdr:rowOff>171450</xdr:rowOff>
    </xdr:from>
    <xdr:to>
      <xdr:col>11</xdr:col>
      <xdr:colOff>647700</xdr:colOff>
      <xdr:row>72</xdr:row>
      <xdr:rowOff>123825</xdr:rowOff>
    </xdr:to>
    <xdr:graphicFrame macro="">
      <xdr:nvGraphicFramePr>
        <xdr:cNvPr id="3" name="グラフ 2">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0.8733</cdr:x>
      <cdr:y>0.95074</cdr:y>
    </cdr:from>
    <cdr:to>
      <cdr:x>0.96281</cdr:x>
      <cdr:y>0.98912</cdr:y>
    </cdr:to>
    <cdr:sp macro="" textlink="">
      <cdr:nvSpPr>
        <cdr:cNvPr id="2" name="Text Box 3"/>
        <cdr:cNvSpPr txBox="1">
          <a:spLocks xmlns:a="http://schemas.openxmlformats.org/drawingml/2006/main" noChangeArrowheads="1"/>
        </cdr:cNvSpPr>
      </cdr:nvSpPr>
      <cdr:spPr bwMode="auto">
        <a:xfrm xmlns:a="http://schemas.openxmlformats.org/drawingml/2006/main">
          <a:off x="7156450" y="4718050"/>
          <a:ext cx="733425" cy="1905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ゴシック" panose="020B0609070205080204" pitchFamily="49" charset="-128"/>
              <a:ea typeface="ＭＳ ゴシック" panose="020B0609070205080204" pitchFamily="49" charset="-128"/>
            </a:rPr>
            <a:t>単位：人</a:t>
          </a:r>
        </a:p>
      </cdr:txBody>
    </cdr:sp>
  </cdr:relSizeAnchor>
</c:userShapes>
</file>

<file path=xl/drawings/drawing27.xml><?xml version="1.0" encoding="utf-8"?>
<c:userShapes xmlns:c="http://schemas.openxmlformats.org/drawingml/2006/chart">
  <cdr:relSizeAnchor xmlns:cdr="http://schemas.openxmlformats.org/drawingml/2006/chartDrawing">
    <cdr:from>
      <cdr:x>0.875</cdr:x>
      <cdr:y>0.96662</cdr:y>
    </cdr:from>
    <cdr:to>
      <cdr:x>0.96467</cdr:x>
      <cdr:y>0.99263</cdr:y>
    </cdr:to>
    <cdr:sp macro="" textlink="">
      <cdr:nvSpPr>
        <cdr:cNvPr id="2" name="Text Box 3"/>
        <cdr:cNvSpPr txBox="1">
          <a:spLocks xmlns:a="http://schemas.openxmlformats.org/drawingml/2006/main" noChangeArrowheads="1"/>
        </cdr:cNvSpPr>
      </cdr:nvSpPr>
      <cdr:spPr bwMode="auto">
        <a:xfrm xmlns:a="http://schemas.openxmlformats.org/drawingml/2006/main">
          <a:off x="7156450" y="7080250"/>
          <a:ext cx="733425" cy="1905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ゴシック" panose="020B0609070205080204" pitchFamily="49" charset="-128"/>
              <a:ea typeface="ＭＳ ゴシック" panose="020B0609070205080204" pitchFamily="49" charset="-128"/>
            </a:rPr>
            <a:t>単位：人</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2</xdr:row>
      <xdr:rowOff>28575</xdr:rowOff>
    </xdr:from>
    <xdr:to>
      <xdr:col>9</xdr:col>
      <xdr:colOff>657225</xdr:colOff>
      <xdr:row>25</xdr:row>
      <xdr:rowOff>123825</xdr:rowOff>
    </xdr:to>
    <xdr:graphicFrame macro="">
      <xdr:nvGraphicFramePr>
        <xdr:cNvPr id="2" name="Chart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219075</xdr:colOff>
      <xdr:row>3</xdr:row>
      <xdr:rowOff>161925</xdr:rowOff>
    </xdr:from>
    <xdr:to>
      <xdr:col>1</xdr:col>
      <xdr:colOff>390525</xdr:colOff>
      <xdr:row>4</xdr:row>
      <xdr:rowOff>180975</xdr:rowOff>
    </xdr:to>
    <xdr:sp macro="" textlink="">
      <xdr:nvSpPr>
        <xdr:cNvPr id="3" name="Text Box 2">
          <a:extLst>
            <a:ext uri="{FF2B5EF4-FFF2-40B4-BE49-F238E27FC236}">
              <a16:creationId xmlns:a16="http://schemas.microsoft.com/office/drawing/2014/main" id="{00000000-0008-0000-5B00-000003000000}"/>
            </a:ext>
          </a:extLst>
        </xdr:cNvPr>
        <xdr:cNvSpPr txBox="1">
          <a:spLocks noChangeArrowheads="1"/>
        </xdr:cNvSpPr>
      </xdr:nvSpPr>
      <xdr:spPr bwMode="auto">
        <a:xfrm>
          <a:off x="219075" y="923925"/>
          <a:ext cx="800100" cy="2476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単位：世帯</a:t>
          </a:r>
        </a:p>
      </xdr:txBody>
    </xdr:sp>
    <xdr:clientData/>
  </xdr:twoCellAnchor>
  <xdr:twoCellAnchor>
    <xdr:from>
      <xdr:col>0</xdr:col>
      <xdr:colOff>28575</xdr:colOff>
      <xdr:row>28</xdr:row>
      <xdr:rowOff>142875</xdr:rowOff>
    </xdr:from>
    <xdr:to>
      <xdr:col>9</xdr:col>
      <xdr:colOff>600075</xdr:colOff>
      <xdr:row>56</xdr:row>
      <xdr:rowOff>152400</xdr:rowOff>
    </xdr:to>
    <xdr:graphicFrame macro="">
      <xdr:nvGraphicFramePr>
        <xdr:cNvPr id="4" name="Chart 3">
          <a:extLst>
            <a:ext uri="{FF2B5EF4-FFF2-40B4-BE49-F238E27FC236}">
              <a16:creationId xmlns:a16="http://schemas.microsoft.com/office/drawing/2014/main" id="{00000000-0008-0000-5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152400</xdr:colOff>
      <xdr:row>31</xdr:row>
      <xdr:rowOff>47625</xdr:rowOff>
    </xdr:from>
    <xdr:to>
      <xdr:col>1</xdr:col>
      <xdr:colOff>295275</xdr:colOff>
      <xdr:row>32</xdr:row>
      <xdr:rowOff>95250</xdr:rowOff>
    </xdr:to>
    <xdr:sp macro="" textlink="">
      <xdr:nvSpPr>
        <xdr:cNvPr id="5" name="Text Box 4">
          <a:extLst>
            <a:ext uri="{FF2B5EF4-FFF2-40B4-BE49-F238E27FC236}">
              <a16:creationId xmlns:a16="http://schemas.microsoft.com/office/drawing/2014/main" id="{00000000-0008-0000-5B00-000005000000}"/>
            </a:ext>
          </a:extLst>
        </xdr:cNvPr>
        <xdr:cNvSpPr txBox="1">
          <a:spLocks noChangeArrowheads="1"/>
        </xdr:cNvSpPr>
      </xdr:nvSpPr>
      <xdr:spPr bwMode="auto">
        <a:xfrm>
          <a:off x="152400" y="6124575"/>
          <a:ext cx="771525"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単位：件</a:t>
          </a:r>
        </a:p>
      </xdr:txBody>
    </xdr:sp>
    <xdr:clientData/>
  </xdr:twoCellAnchor>
  <xdr:twoCellAnchor>
    <xdr:from>
      <xdr:col>8</xdr:col>
      <xdr:colOff>504825</xdr:colOff>
      <xdr:row>31</xdr:row>
      <xdr:rowOff>47625</xdr:rowOff>
    </xdr:from>
    <xdr:to>
      <xdr:col>9</xdr:col>
      <xdr:colOff>647700</xdr:colOff>
      <xdr:row>32</xdr:row>
      <xdr:rowOff>95250</xdr:rowOff>
    </xdr:to>
    <xdr:sp macro="" textlink="">
      <xdr:nvSpPr>
        <xdr:cNvPr id="6" name="Text Box 4">
          <a:extLst>
            <a:ext uri="{FF2B5EF4-FFF2-40B4-BE49-F238E27FC236}">
              <a16:creationId xmlns:a16="http://schemas.microsoft.com/office/drawing/2014/main" id="{00000000-0008-0000-5B00-000006000000}"/>
            </a:ext>
          </a:extLst>
        </xdr:cNvPr>
        <xdr:cNvSpPr txBox="1">
          <a:spLocks noChangeArrowheads="1"/>
        </xdr:cNvSpPr>
      </xdr:nvSpPr>
      <xdr:spPr bwMode="auto">
        <a:xfrm>
          <a:off x="5534025" y="6124575"/>
          <a:ext cx="752475"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単位：千万</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85725</xdr:colOff>
      <xdr:row>19</xdr:row>
      <xdr:rowOff>114300</xdr:rowOff>
    </xdr:from>
    <xdr:to>
      <xdr:col>5</xdr:col>
      <xdr:colOff>142875</xdr:colOff>
      <xdr:row>21</xdr:row>
      <xdr:rowOff>57151</xdr:rowOff>
    </xdr:to>
    <xdr:sp macro="" textlink="">
      <xdr:nvSpPr>
        <xdr:cNvPr id="2" name="正方形/長方形 1">
          <a:extLst>
            <a:ext uri="{FF2B5EF4-FFF2-40B4-BE49-F238E27FC236}">
              <a16:creationId xmlns:a16="http://schemas.microsoft.com/office/drawing/2014/main" id="{00000000-0008-0000-5D00-000002000000}"/>
            </a:ext>
          </a:extLst>
        </xdr:cNvPr>
        <xdr:cNvSpPr/>
      </xdr:nvSpPr>
      <xdr:spPr bwMode="auto">
        <a:xfrm>
          <a:off x="1066800" y="4191000"/>
          <a:ext cx="295275" cy="3714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latin typeface="ＭＳ ゴシック" panose="020B0609070205080204" pitchFamily="49" charset="-128"/>
              <a:ea typeface="ＭＳ ゴシック" panose="020B0609070205080204" pitchFamily="49" charset="-128"/>
            </a:rPr>
            <a:t>r</a:t>
          </a: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28575</xdr:colOff>
      <xdr:row>19</xdr:row>
      <xdr:rowOff>123825</xdr:rowOff>
    </xdr:from>
    <xdr:to>
      <xdr:col>8</xdr:col>
      <xdr:colOff>85725</xdr:colOff>
      <xdr:row>21</xdr:row>
      <xdr:rowOff>66676</xdr:rowOff>
    </xdr:to>
    <xdr:sp macro="" textlink="">
      <xdr:nvSpPr>
        <xdr:cNvPr id="3" name="正方形/長方形 2">
          <a:extLst>
            <a:ext uri="{FF2B5EF4-FFF2-40B4-BE49-F238E27FC236}">
              <a16:creationId xmlns:a16="http://schemas.microsoft.com/office/drawing/2014/main" id="{00000000-0008-0000-5D00-000003000000}"/>
            </a:ext>
          </a:extLst>
        </xdr:cNvPr>
        <xdr:cNvSpPr/>
      </xdr:nvSpPr>
      <xdr:spPr bwMode="auto">
        <a:xfrm>
          <a:off x="1724025" y="4200525"/>
          <a:ext cx="295275" cy="3714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r</a:t>
          </a:r>
          <a:endPar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38100</xdr:colOff>
      <xdr:row>15</xdr:row>
      <xdr:rowOff>114300</xdr:rowOff>
    </xdr:from>
    <xdr:to>
      <xdr:col>8</xdr:col>
      <xdr:colOff>95250</xdr:colOff>
      <xdr:row>17</xdr:row>
      <xdr:rowOff>57151</xdr:rowOff>
    </xdr:to>
    <xdr:sp macro="" textlink="">
      <xdr:nvSpPr>
        <xdr:cNvPr id="4" name="正方形/長方形 3">
          <a:extLst>
            <a:ext uri="{FF2B5EF4-FFF2-40B4-BE49-F238E27FC236}">
              <a16:creationId xmlns:a16="http://schemas.microsoft.com/office/drawing/2014/main" id="{00000000-0008-0000-5D00-000004000000}"/>
            </a:ext>
          </a:extLst>
        </xdr:cNvPr>
        <xdr:cNvSpPr/>
      </xdr:nvSpPr>
      <xdr:spPr bwMode="auto">
        <a:xfrm>
          <a:off x="1733550" y="3333750"/>
          <a:ext cx="295275" cy="3714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r</a:t>
          </a:r>
          <a:endPar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95250</xdr:colOff>
      <xdr:row>15</xdr:row>
      <xdr:rowOff>123825</xdr:rowOff>
    </xdr:from>
    <xdr:to>
      <xdr:col>5</xdr:col>
      <xdr:colOff>152400</xdr:colOff>
      <xdr:row>17</xdr:row>
      <xdr:rowOff>66676</xdr:rowOff>
    </xdr:to>
    <xdr:sp macro="" textlink="">
      <xdr:nvSpPr>
        <xdr:cNvPr id="5" name="正方形/長方形 4">
          <a:extLst>
            <a:ext uri="{FF2B5EF4-FFF2-40B4-BE49-F238E27FC236}">
              <a16:creationId xmlns:a16="http://schemas.microsoft.com/office/drawing/2014/main" id="{00000000-0008-0000-5D00-000005000000}"/>
            </a:ext>
          </a:extLst>
        </xdr:cNvPr>
        <xdr:cNvSpPr/>
      </xdr:nvSpPr>
      <xdr:spPr bwMode="auto">
        <a:xfrm>
          <a:off x="1076325" y="3343275"/>
          <a:ext cx="295275" cy="3714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r</a:t>
          </a:r>
          <a:endPar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85725</xdr:colOff>
      <xdr:row>17</xdr:row>
      <xdr:rowOff>123825</xdr:rowOff>
    </xdr:from>
    <xdr:to>
      <xdr:col>5</xdr:col>
      <xdr:colOff>142875</xdr:colOff>
      <xdr:row>19</xdr:row>
      <xdr:rowOff>66676</xdr:rowOff>
    </xdr:to>
    <xdr:sp macro="" textlink="">
      <xdr:nvSpPr>
        <xdr:cNvPr id="6" name="正方形/長方形 5">
          <a:extLst>
            <a:ext uri="{FF2B5EF4-FFF2-40B4-BE49-F238E27FC236}">
              <a16:creationId xmlns:a16="http://schemas.microsoft.com/office/drawing/2014/main" id="{00000000-0008-0000-5D00-000006000000}"/>
            </a:ext>
          </a:extLst>
        </xdr:cNvPr>
        <xdr:cNvSpPr/>
      </xdr:nvSpPr>
      <xdr:spPr bwMode="auto">
        <a:xfrm>
          <a:off x="1066800" y="3771900"/>
          <a:ext cx="295275" cy="3714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r</a:t>
          </a:r>
          <a:endPar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38100</xdr:colOff>
      <xdr:row>17</xdr:row>
      <xdr:rowOff>123825</xdr:rowOff>
    </xdr:from>
    <xdr:to>
      <xdr:col>8</xdr:col>
      <xdr:colOff>95250</xdr:colOff>
      <xdr:row>19</xdr:row>
      <xdr:rowOff>66676</xdr:rowOff>
    </xdr:to>
    <xdr:sp macro="" textlink="">
      <xdr:nvSpPr>
        <xdr:cNvPr id="7" name="正方形/長方形 6">
          <a:extLst>
            <a:ext uri="{FF2B5EF4-FFF2-40B4-BE49-F238E27FC236}">
              <a16:creationId xmlns:a16="http://schemas.microsoft.com/office/drawing/2014/main" id="{00000000-0008-0000-5D00-000007000000}"/>
            </a:ext>
          </a:extLst>
        </xdr:cNvPr>
        <xdr:cNvSpPr/>
      </xdr:nvSpPr>
      <xdr:spPr bwMode="auto">
        <a:xfrm>
          <a:off x="1733550" y="3771900"/>
          <a:ext cx="295275" cy="3714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r</a:t>
          </a:r>
          <a:endPar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47625</xdr:colOff>
      <xdr:row>7</xdr:row>
      <xdr:rowOff>161925</xdr:rowOff>
    </xdr:from>
    <xdr:to>
      <xdr:col>8</xdr:col>
      <xdr:colOff>104775</xdr:colOff>
      <xdr:row>9</xdr:row>
      <xdr:rowOff>57151</xdr:rowOff>
    </xdr:to>
    <xdr:sp macro="" textlink="">
      <xdr:nvSpPr>
        <xdr:cNvPr id="8" name="正方形/長方形 7">
          <a:extLst>
            <a:ext uri="{FF2B5EF4-FFF2-40B4-BE49-F238E27FC236}">
              <a16:creationId xmlns:a16="http://schemas.microsoft.com/office/drawing/2014/main" id="{00000000-0008-0000-5D00-000008000000}"/>
            </a:ext>
          </a:extLst>
        </xdr:cNvPr>
        <xdr:cNvSpPr/>
      </xdr:nvSpPr>
      <xdr:spPr bwMode="auto">
        <a:xfrm>
          <a:off x="1743075" y="1619250"/>
          <a:ext cx="295275" cy="3714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r</a:t>
          </a:r>
          <a:endPar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123825</xdr:colOff>
      <xdr:row>7</xdr:row>
      <xdr:rowOff>161925</xdr:rowOff>
    </xdr:from>
    <xdr:to>
      <xdr:col>5</xdr:col>
      <xdr:colOff>180975</xdr:colOff>
      <xdr:row>9</xdr:row>
      <xdr:rowOff>57151</xdr:rowOff>
    </xdr:to>
    <xdr:sp macro="" textlink="">
      <xdr:nvSpPr>
        <xdr:cNvPr id="9" name="正方形/長方形 8">
          <a:extLst>
            <a:ext uri="{FF2B5EF4-FFF2-40B4-BE49-F238E27FC236}">
              <a16:creationId xmlns:a16="http://schemas.microsoft.com/office/drawing/2014/main" id="{00000000-0008-0000-5D00-000009000000}"/>
            </a:ext>
          </a:extLst>
        </xdr:cNvPr>
        <xdr:cNvSpPr/>
      </xdr:nvSpPr>
      <xdr:spPr bwMode="auto">
        <a:xfrm>
          <a:off x="1104900" y="1619250"/>
          <a:ext cx="295275" cy="3714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r</a:t>
          </a:r>
          <a:endPar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endParaRPr>
        </a:p>
      </xdr:txBody>
    </xdr:sp>
    <xdr:clientData/>
  </xdr:twoCellAnchor>
  <xdr:twoCellAnchor>
    <xdr:from>
      <xdr:col>25</xdr:col>
      <xdr:colOff>171450</xdr:colOff>
      <xdr:row>19</xdr:row>
      <xdr:rowOff>123825</xdr:rowOff>
    </xdr:from>
    <xdr:to>
      <xdr:col>26</xdr:col>
      <xdr:colOff>228600</xdr:colOff>
      <xdr:row>21</xdr:row>
      <xdr:rowOff>66676</xdr:rowOff>
    </xdr:to>
    <xdr:sp macro="" textlink="">
      <xdr:nvSpPr>
        <xdr:cNvPr id="10" name="正方形/長方形 9">
          <a:extLst>
            <a:ext uri="{FF2B5EF4-FFF2-40B4-BE49-F238E27FC236}">
              <a16:creationId xmlns:a16="http://schemas.microsoft.com/office/drawing/2014/main" id="{00000000-0008-0000-5D00-00000A000000}"/>
            </a:ext>
          </a:extLst>
        </xdr:cNvPr>
        <xdr:cNvSpPr/>
      </xdr:nvSpPr>
      <xdr:spPr bwMode="auto">
        <a:xfrm>
          <a:off x="6153150" y="4200525"/>
          <a:ext cx="295275" cy="3714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r</a:t>
          </a:r>
          <a:endPar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endParaRPr>
        </a:p>
      </xdr:txBody>
    </xdr:sp>
    <xdr:clientData/>
  </xdr:twoCellAnchor>
  <xdr:twoCellAnchor>
    <xdr:from>
      <xdr:col>25</xdr:col>
      <xdr:colOff>171450</xdr:colOff>
      <xdr:row>17</xdr:row>
      <xdr:rowOff>133350</xdr:rowOff>
    </xdr:from>
    <xdr:to>
      <xdr:col>26</xdr:col>
      <xdr:colOff>228600</xdr:colOff>
      <xdr:row>19</xdr:row>
      <xdr:rowOff>76201</xdr:rowOff>
    </xdr:to>
    <xdr:sp macro="" textlink="">
      <xdr:nvSpPr>
        <xdr:cNvPr id="11" name="正方形/長方形 10">
          <a:extLst>
            <a:ext uri="{FF2B5EF4-FFF2-40B4-BE49-F238E27FC236}">
              <a16:creationId xmlns:a16="http://schemas.microsoft.com/office/drawing/2014/main" id="{00000000-0008-0000-5D00-00000B000000}"/>
            </a:ext>
          </a:extLst>
        </xdr:cNvPr>
        <xdr:cNvSpPr/>
      </xdr:nvSpPr>
      <xdr:spPr bwMode="auto">
        <a:xfrm>
          <a:off x="6153150" y="3781425"/>
          <a:ext cx="295275" cy="3714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r</a:t>
          </a:r>
          <a:endPar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endParaRPr>
        </a:p>
      </xdr:txBody>
    </xdr:sp>
    <xdr:clientData/>
  </xdr:twoCellAnchor>
  <xdr:twoCellAnchor>
    <xdr:from>
      <xdr:col>25</xdr:col>
      <xdr:colOff>161925</xdr:colOff>
      <xdr:row>15</xdr:row>
      <xdr:rowOff>133350</xdr:rowOff>
    </xdr:from>
    <xdr:to>
      <xdr:col>26</xdr:col>
      <xdr:colOff>219075</xdr:colOff>
      <xdr:row>17</xdr:row>
      <xdr:rowOff>76201</xdr:rowOff>
    </xdr:to>
    <xdr:sp macro="" textlink="">
      <xdr:nvSpPr>
        <xdr:cNvPr id="12" name="正方形/長方形 11">
          <a:extLst>
            <a:ext uri="{FF2B5EF4-FFF2-40B4-BE49-F238E27FC236}">
              <a16:creationId xmlns:a16="http://schemas.microsoft.com/office/drawing/2014/main" id="{00000000-0008-0000-5D00-00000C000000}"/>
            </a:ext>
          </a:extLst>
        </xdr:cNvPr>
        <xdr:cNvSpPr/>
      </xdr:nvSpPr>
      <xdr:spPr bwMode="auto">
        <a:xfrm>
          <a:off x="6143625" y="3352800"/>
          <a:ext cx="295275" cy="37147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r</a:t>
          </a:r>
          <a:endPar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28575</xdr:colOff>
      <xdr:row>22</xdr:row>
      <xdr:rowOff>123825</xdr:rowOff>
    </xdr:from>
    <xdr:to>
      <xdr:col>29</xdr:col>
      <xdr:colOff>0</xdr:colOff>
      <xdr:row>41</xdr:row>
      <xdr:rowOff>180975</xdr:rowOff>
    </xdr:to>
    <xdr:pic>
      <xdr:nvPicPr>
        <xdr:cNvPr id="2" name="Picture 1" descr="C:\Documents and Settings\HAWS0034\デスクトップ\飯能市の紹介-シンボルマークダウンロード.files\tan.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42950" y="5276850"/>
          <a:ext cx="6162675" cy="458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6</xdr:row>
      <xdr:rowOff>57150</xdr:rowOff>
    </xdr:from>
    <xdr:to>
      <xdr:col>10</xdr:col>
      <xdr:colOff>28575</xdr:colOff>
      <xdr:row>13</xdr:row>
      <xdr:rowOff>66675</xdr:rowOff>
    </xdr:to>
    <xdr:pic>
      <xdr:nvPicPr>
        <xdr:cNvPr id="3" name="Picture 9">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530" t="48125" r="70235" b="21249"/>
        <a:stretch>
          <a:fillRect/>
        </a:stretch>
      </xdr:blipFill>
      <xdr:spPr bwMode="auto">
        <a:xfrm>
          <a:off x="200025" y="1333500"/>
          <a:ext cx="220980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12</xdr:col>
      <xdr:colOff>19050</xdr:colOff>
      <xdr:row>6</xdr:row>
      <xdr:rowOff>19050</xdr:rowOff>
    </xdr:from>
    <xdr:to>
      <xdr:col>20</xdr:col>
      <xdr:colOff>219075</xdr:colOff>
      <xdr:row>14</xdr:row>
      <xdr:rowOff>28575</xdr:rowOff>
    </xdr:to>
    <xdr:pic>
      <xdr:nvPicPr>
        <xdr:cNvPr id="4" name="Picture 10">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6328" t="45232" r="38203" b="17706"/>
        <a:stretch>
          <a:fillRect/>
        </a:stretch>
      </xdr:blipFill>
      <xdr:spPr bwMode="auto">
        <a:xfrm>
          <a:off x="2876550" y="1295400"/>
          <a:ext cx="2105025"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22</xdr:col>
      <xdr:colOff>142875</xdr:colOff>
      <xdr:row>6</xdr:row>
      <xdr:rowOff>104775</xdr:rowOff>
    </xdr:from>
    <xdr:to>
      <xdr:col>32</xdr:col>
      <xdr:colOff>133350</xdr:colOff>
      <xdr:row>12</xdr:row>
      <xdr:rowOff>152400</xdr:rowOff>
    </xdr:to>
    <xdr:pic>
      <xdr:nvPicPr>
        <xdr:cNvPr id="5" name="Picture 15">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6714" t="45625" r="3165" b="24374"/>
        <a:stretch>
          <a:fillRect/>
        </a:stretch>
      </xdr:blipFill>
      <xdr:spPr bwMode="auto">
        <a:xfrm>
          <a:off x="5381625" y="1381125"/>
          <a:ext cx="23717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27</xdr:row>
      <xdr:rowOff>0</xdr:rowOff>
    </xdr:from>
    <xdr:to>
      <xdr:col>10</xdr:col>
      <xdr:colOff>704850</xdr:colOff>
      <xdr:row>56</xdr:row>
      <xdr:rowOff>9525</xdr:rowOff>
    </xdr:to>
    <xdr:graphicFrame macro="">
      <xdr:nvGraphicFramePr>
        <xdr:cNvPr id="2" name="Chart 2">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29</xdr:row>
      <xdr:rowOff>85164</xdr:rowOff>
    </xdr:from>
    <xdr:to>
      <xdr:col>1</xdr:col>
      <xdr:colOff>400050</xdr:colOff>
      <xdr:row>30</xdr:row>
      <xdr:rowOff>83484</xdr:rowOff>
    </xdr:to>
    <xdr:sp macro="" textlink="">
      <xdr:nvSpPr>
        <xdr:cNvPr id="3" name="Text Box 3">
          <a:extLst>
            <a:ext uri="{FF2B5EF4-FFF2-40B4-BE49-F238E27FC236}">
              <a16:creationId xmlns:a16="http://schemas.microsoft.com/office/drawing/2014/main" id="{00000000-0008-0000-6500-000003000000}"/>
            </a:ext>
          </a:extLst>
        </xdr:cNvPr>
        <xdr:cNvSpPr txBox="1">
          <a:spLocks noChangeArrowheads="1"/>
        </xdr:cNvSpPr>
      </xdr:nvSpPr>
      <xdr:spPr bwMode="auto">
        <a:xfrm>
          <a:off x="7191375" y="6247839"/>
          <a:ext cx="781050" cy="17929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panose="020B0609070205080204" pitchFamily="49" charset="-128"/>
              <a:ea typeface="ＭＳ ゴシック" panose="020B0609070205080204" pitchFamily="49" charset="-128"/>
            </a:rPr>
            <a:t>単位：ｔ</a:t>
          </a:r>
        </a:p>
      </xdr:txBody>
    </xdr:sp>
    <xdr:clientData/>
  </xdr:twoCellAnchor>
  <xdr:twoCellAnchor>
    <xdr:from>
      <xdr:col>9</xdr:col>
      <xdr:colOff>690282</xdr:colOff>
      <xdr:row>29</xdr:row>
      <xdr:rowOff>54909</xdr:rowOff>
    </xdr:from>
    <xdr:to>
      <xdr:col>11</xdr:col>
      <xdr:colOff>14007</xdr:colOff>
      <xdr:row>30</xdr:row>
      <xdr:rowOff>91329</xdr:rowOff>
    </xdr:to>
    <xdr:sp macro="" textlink="">
      <xdr:nvSpPr>
        <xdr:cNvPr id="4" name="Text Box 4">
          <a:extLst>
            <a:ext uri="{FF2B5EF4-FFF2-40B4-BE49-F238E27FC236}">
              <a16:creationId xmlns:a16="http://schemas.microsoft.com/office/drawing/2014/main" id="{00000000-0008-0000-6500-000004000000}"/>
            </a:ext>
          </a:extLst>
        </xdr:cNvPr>
        <xdr:cNvSpPr txBox="1">
          <a:spLocks noChangeArrowheads="1"/>
        </xdr:cNvSpPr>
      </xdr:nvSpPr>
      <xdr:spPr bwMode="auto">
        <a:xfrm>
          <a:off x="13977657" y="6217584"/>
          <a:ext cx="752475" cy="21739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panose="020B0609070205080204" pitchFamily="49" charset="-128"/>
              <a:ea typeface="ＭＳ ゴシック" panose="020B0609070205080204" pitchFamily="49" charset="-128"/>
            </a:rPr>
            <a:t>単位：㎏</a:t>
          </a:r>
        </a:p>
      </xdr:txBody>
    </xdr:sp>
    <xdr:clientData/>
  </xdr:twoCellAnchor>
  <xdr:twoCellAnchor editAs="oneCell">
    <xdr:from>
      <xdr:col>0</xdr:col>
      <xdr:colOff>0</xdr:colOff>
      <xdr:row>41</xdr:row>
      <xdr:rowOff>38100</xdr:rowOff>
    </xdr:from>
    <xdr:to>
      <xdr:col>0</xdr:col>
      <xdr:colOff>85725</xdr:colOff>
      <xdr:row>42</xdr:row>
      <xdr:rowOff>76200</xdr:rowOff>
    </xdr:to>
    <xdr:sp macro="" textlink="">
      <xdr:nvSpPr>
        <xdr:cNvPr id="5" name="Text Box 5">
          <a:extLst>
            <a:ext uri="{FF2B5EF4-FFF2-40B4-BE49-F238E27FC236}">
              <a16:creationId xmlns:a16="http://schemas.microsoft.com/office/drawing/2014/main" id="{00000000-0008-0000-6500-000005000000}"/>
            </a:ext>
          </a:extLst>
        </xdr:cNvPr>
        <xdr:cNvSpPr txBox="1">
          <a:spLocks noChangeArrowheads="1"/>
        </xdr:cNvSpPr>
      </xdr:nvSpPr>
      <xdr:spPr bwMode="auto">
        <a:xfrm>
          <a:off x="4953000" y="8286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19050</xdr:colOff>
      <xdr:row>3</xdr:row>
      <xdr:rowOff>28575</xdr:rowOff>
    </xdr:from>
    <xdr:to>
      <xdr:col>10</xdr:col>
      <xdr:colOff>704850</xdr:colOff>
      <xdr:row>27</xdr:row>
      <xdr:rowOff>114300</xdr:rowOff>
    </xdr:to>
    <xdr:graphicFrame macro="">
      <xdr:nvGraphicFramePr>
        <xdr:cNvPr id="6" name="グラフ 1">
          <a:extLst>
            <a:ext uri="{FF2B5EF4-FFF2-40B4-BE49-F238E27FC236}">
              <a16:creationId xmlns:a16="http://schemas.microsoft.com/office/drawing/2014/main" id="{00000000-0008-0000-6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66675</xdr:colOff>
      <xdr:row>7</xdr:row>
      <xdr:rowOff>9525</xdr:rowOff>
    </xdr:from>
    <xdr:to>
      <xdr:col>10</xdr:col>
      <xdr:colOff>657225</xdr:colOff>
      <xdr:row>34</xdr:row>
      <xdr:rowOff>38100</xdr:rowOff>
    </xdr:to>
    <xdr:graphicFrame macro="">
      <xdr:nvGraphicFramePr>
        <xdr:cNvPr id="2" name="グラフ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14</xdr:row>
      <xdr:rowOff>38100</xdr:rowOff>
    </xdr:from>
    <xdr:to>
      <xdr:col>8</xdr:col>
      <xdr:colOff>342900</xdr:colOff>
      <xdr:row>15</xdr:row>
      <xdr:rowOff>161925</xdr:rowOff>
    </xdr:to>
    <xdr:sp macro="" textlink="">
      <xdr:nvSpPr>
        <xdr:cNvPr id="3" name="正方形/長方形 2">
          <a:extLst>
            <a:ext uri="{FF2B5EF4-FFF2-40B4-BE49-F238E27FC236}">
              <a16:creationId xmlns:a16="http://schemas.microsoft.com/office/drawing/2014/main" id="{00000000-0008-0000-6C00-000003000000}"/>
            </a:ext>
          </a:extLst>
        </xdr:cNvPr>
        <xdr:cNvSpPr/>
      </xdr:nvSpPr>
      <xdr:spPr bwMode="auto">
        <a:xfrm>
          <a:off x="4219575" y="2628900"/>
          <a:ext cx="476250" cy="295275"/>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a:latin typeface="ＭＳ ゴシック" panose="020B0609070205080204" pitchFamily="49" charset="-128"/>
              <a:ea typeface="ＭＳ ゴシック" panose="020B0609070205080204" pitchFamily="49" charset="-128"/>
            </a:rPr>
            <a:t>商業地</a:t>
          </a:r>
        </a:p>
      </xdr:txBody>
    </xdr:sp>
    <xdr:clientData/>
  </xdr:twoCellAnchor>
  <xdr:twoCellAnchor>
    <xdr:from>
      <xdr:col>7</xdr:col>
      <xdr:colOff>333376</xdr:colOff>
      <xdr:row>25</xdr:row>
      <xdr:rowOff>28575</xdr:rowOff>
    </xdr:from>
    <xdr:to>
      <xdr:col>8</xdr:col>
      <xdr:colOff>123825</xdr:colOff>
      <xdr:row>26</xdr:row>
      <xdr:rowOff>152400</xdr:rowOff>
    </xdr:to>
    <xdr:sp macro="" textlink="">
      <xdr:nvSpPr>
        <xdr:cNvPr id="4" name="正方形/長方形 3">
          <a:extLst>
            <a:ext uri="{FF2B5EF4-FFF2-40B4-BE49-F238E27FC236}">
              <a16:creationId xmlns:a16="http://schemas.microsoft.com/office/drawing/2014/main" id="{00000000-0008-0000-6C00-000004000000}"/>
            </a:ext>
          </a:extLst>
        </xdr:cNvPr>
        <xdr:cNvSpPr/>
      </xdr:nvSpPr>
      <xdr:spPr bwMode="auto">
        <a:xfrm>
          <a:off x="4000501" y="4505325"/>
          <a:ext cx="476249" cy="295275"/>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a:latin typeface="ＭＳ ゴシック" panose="020B0609070205080204" pitchFamily="49" charset="-128"/>
              <a:ea typeface="ＭＳ ゴシック" panose="020B0609070205080204" pitchFamily="49" charset="-128"/>
            </a:rPr>
            <a:t>住宅地</a:t>
          </a:r>
          <a:endParaRPr kumimoji="1" lang="en-US" altLang="ja-JP" sz="1100">
            <a:latin typeface="ＭＳ ゴシック" panose="020B0609070205080204" pitchFamily="49" charset="-128"/>
            <a:ea typeface="ＭＳ ゴシック" panose="020B0609070205080204" pitchFamily="49" charset="-128"/>
          </a:endParaRPr>
        </a:p>
      </xdr:txBody>
    </xdr:sp>
    <xdr:clientData/>
  </xdr:twoCellAnchor>
</xdr:wsDr>
</file>

<file path=xl/drawings/drawing32.xml><?xml version="1.0" encoding="utf-8"?>
<c:userShapes xmlns:c="http://schemas.openxmlformats.org/drawingml/2006/chart">
  <cdr:relSizeAnchor xmlns:cdr="http://schemas.openxmlformats.org/drawingml/2006/chartDrawing">
    <cdr:from>
      <cdr:x>0.00899</cdr:x>
      <cdr:y>0.04362</cdr:y>
    </cdr:from>
    <cdr:to>
      <cdr:x>0.15519</cdr:x>
      <cdr:y>0.08204</cdr:y>
    </cdr:to>
    <cdr:sp macro="" textlink="">
      <cdr:nvSpPr>
        <cdr:cNvPr id="2" name="Text Box 1027"/>
        <cdr:cNvSpPr txBox="1">
          <a:spLocks xmlns:a="http://schemas.openxmlformats.org/drawingml/2006/main" noChangeArrowheads="1"/>
        </cdr:cNvSpPr>
      </cdr:nvSpPr>
      <cdr:spPr bwMode="auto">
        <a:xfrm xmlns:a="http://schemas.openxmlformats.org/drawingml/2006/main">
          <a:off x="56772" y="203193"/>
          <a:ext cx="783470" cy="1789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50" b="0" i="0" u="none" strike="noStrike" baseline="0">
              <a:solidFill>
                <a:srgbClr val="000000"/>
              </a:solidFill>
              <a:latin typeface="ＭＳ ゴシック" panose="020B0609070205080204" pitchFamily="49" charset="-128"/>
              <a:ea typeface="ＭＳ ゴシック" panose="020B0609070205080204" pitchFamily="49" charset="-128"/>
            </a:rPr>
            <a:t>単位：円</a:t>
          </a:r>
          <a:r>
            <a:rPr lang="en-US" altLang="ja-JP" sz="950" b="0" i="0" u="none" strike="noStrike" baseline="0">
              <a:solidFill>
                <a:srgbClr val="000000"/>
              </a:solidFill>
              <a:latin typeface="ＭＳ ゴシック" panose="020B0609070205080204" pitchFamily="49" charset="-128"/>
              <a:ea typeface="ＭＳ ゴシック" panose="020B0609070205080204" pitchFamily="49" charset="-128"/>
            </a:rPr>
            <a:t>/㎡</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7</xdr:row>
      <xdr:rowOff>57150</xdr:rowOff>
    </xdr:from>
    <xdr:to>
      <xdr:col>8</xdr:col>
      <xdr:colOff>952500</xdr:colOff>
      <xdr:row>53</xdr:row>
      <xdr:rowOff>57150</xdr:rowOff>
    </xdr:to>
    <xdr:graphicFrame macro="">
      <xdr:nvGraphicFramePr>
        <xdr:cNvPr id="2" name="Chart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0.03505</cdr:x>
      <cdr:y>0.19415</cdr:y>
    </cdr:from>
    <cdr:to>
      <cdr:x>0.13184</cdr:x>
      <cdr:y>0.21829</cdr:y>
    </cdr:to>
    <cdr:sp macro="" textlink="">
      <cdr:nvSpPr>
        <cdr:cNvPr id="2049" name="Text Box 1"/>
        <cdr:cNvSpPr txBox="1">
          <a:spLocks xmlns:a="http://schemas.openxmlformats.org/drawingml/2006/main" noChangeArrowheads="1"/>
        </cdr:cNvSpPr>
      </cdr:nvSpPr>
      <cdr:spPr bwMode="auto">
        <a:xfrm xmlns:a="http://schemas.openxmlformats.org/drawingml/2006/main">
          <a:off x="285674" y="1531203"/>
          <a:ext cx="802214" cy="1903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50" b="0" i="0" u="none" strike="noStrike" baseline="0">
              <a:solidFill>
                <a:srgbClr val="000000"/>
              </a:solidFill>
              <a:latin typeface="ＭＳ Ｐゴシック" panose="020B0600070205080204" pitchFamily="50" charset="-128"/>
              <a:ea typeface="ＭＳ Ｐゴシック" panose="020B0600070205080204" pitchFamily="50" charset="-128"/>
            </a:rPr>
            <a:t>単位：人</a:t>
          </a:r>
        </a:p>
      </cdr:txBody>
    </cdr:sp>
  </cdr:relSizeAnchor>
  <cdr:relSizeAnchor xmlns:cdr="http://schemas.openxmlformats.org/drawingml/2006/chartDrawing">
    <cdr:from>
      <cdr:x>0.8937</cdr:x>
      <cdr:y>0.18892</cdr:y>
    </cdr:from>
    <cdr:to>
      <cdr:x>0.98888</cdr:x>
      <cdr:y>0.22284</cdr:y>
    </cdr:to>
    <cdr:sp macro="" textlink="">
      <cdr:nvSpPr>
        <cdr:cNvPr id="2050" name="Text Box 2"/>
        <cdr:cNvSpPr txBox="1">
          <a:spLocks xmlns:a="http://schemas.openxmlformats.org/drawingml/2006/main" noChangeArrowheads="1"/>
        </cdr:cNvSpPr>
      </cdr:nvSpPr>
      <cdr:spPr bwMode="auto">
        <a:xfrm xmlns:a="http://schemas.openxmlformats.org/drawingml/2006/main">
          <a:off x="7707811" y="1489955"/>
          <a:ext cx="771525" cy="2675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150" b="0" i="0" u="none" strike="noStrike" baseline="0">
              <a:solidFill>
                <a:srgbClr val="000000"/>
              </a:solidFill>
              <a:latin typeface="ＭＳ Ｐゴシック" panose="020B0600070205080204" pitchFamily="50" charset="-128"/>
              <a:ea typeface="ＭＳ Ｐゴシック" panose="020B0600070205080204" pitchFamily="50" charset="-128"/>
            </a:rPr>
            <a:t>単位：円</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28575</xdr:colOff>
      <xdr:row>2</xdr:row>
      <xdr:rowOff>38100</xdr:rowOff>
    </xdr:from>
    <xdr:to>
      <xdr:col>9</xdr:col>
      <xdr:colOff>581025</xdr:colOff>
      <xdr:row>29</xdr:row>
      <xdr:rowOff>57150</xdr:rowOff>
    </xdr:to>
    <xdr:graphicFrame macro="">
      <xdr:nvGraphicFramePr>
        <xdr:cNvPr id="2" name="Chart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30</xdr:row>
      <xdr:rowOff>304800</xdr:rowOff>
    </xdr:from>
    <xdr:to>
      <xdr:col>9</xdr:col>
      <xdr:colOff>676275</xdr:colOff>
      <xdr:row>56</xdr:row>
      <xdr:rowOff>104775</xdr:rowOff>
    </xdr:to>
    <xdr:graphicFrame macro="">
      <xdr:nvGraphicFramePr>
        <xdr:cNvPr id="3" name="Chart 2">
          <a:extLst>
            <a:ext uri="{FF2B5EF4-FFF2-40B4-BE49-F238E27FC236}">
              <a16:creationId xmlns:a16="http://schemas.microsoft.com/office/drawing/2014/main" id="{00000000-0008-0000-7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52916</xdr:colOff>
      <xdr:row>5</xdr:row>
      <xdr:rowOff>150283</xdr:rowOff>
    </xdr:from>
    <xdr:to>
      <xdr:col>1</xdr:col>
      <xdr:colOff>282574</xdr:colOff>
      <xdr:row>7</xdr:row>
      <xdr:rowOff>74084</xdr:rowOff>
    </xdr:to>
    <xdr:sp macro="" textlink="">
      <xdr:nvSpPr>
        <xdr:cNvPr id="4" name="Text Box 3">
          <a:extLst>
            <a:ext uri="{FF2B5EF4-FFF2-40B4-BE49-F238E27FC236}">
              <a16:creationId xmlns:a16="http://schemas.microsoft.com/office/drawing/2014/main" id="{00000000-0008-0000-7200-000004000000}"/>
            </a:ext>
          </a:extLst>
        </xdr:cNvPr>
        <xdr:cNvSpPr txBox="1">
          <a:spLocks noChangeArrowheads="1"/>
        </xdr:cNvSpPr>
      </xdr:nvSpPr>
      <xdr:spPr bwMode="auto">
        <a:xfrm>
          <a:off x="52916" y="1198033"/>
          <a:ext cx="915458" cy="26670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単位：十億円</a:t>
          </a:r>
        </a:p>
      </xdr:txBody>
    </xdr:sp>
    <xdr:clientData/>
  </xdr:twoCellAnchor>
</xdr:wsDr>
</file>

<file path=xl/drawings/drawing36.xml><?xml version="1.0" encoding="utf-8"?>
<c:userShapes xmlns:c="http://schemas.openxmlformats.org/drawingml/2006/chart">
  <cdr:relSizeAnchor xmlns:cdr="http://schemas.openxmlformats.org/drawingml/2006/chartDrawing">
    <cdr:from>
      <cdr:x>0.61549</cdr:x>
      <cdr:y>0.02412</cdr:y>
    </cdr:from>
    <cdr:to>
      <cdr:x>0.78776</cdr:x>
      <cdr:y>0.07805</cdr:y>
    </cdr:to>
    <cdr:sp macro="" textlink="">
      <cdr:nvSpPr>
        <cdr:cNvPr id="3073" name="Text Box 1"/>
        <cdr:cNvSpPr txBox="1">
          <a:spLocks xmlns:a="http://schemas.openxmlformats.org/drawingml/2006/main" noChangeArrowheads="1"/>
        </cdr:cNvSpPr>
      </cdr:nvSpPr>
      <cdr:spPr bwMode="auto">
        <a:xfrm xmlns:a="http://schemas.openxmlformats.org/drawingml/2006/main">
          <a:off x="4204747" y="110240"/>
          <a:ext cx="1176877" cy="2464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18288" rIns="0" bIns="0" anchor="t" upright="1"/>
        <a:lstStyle xmlns:a="http://schemas.openxmlformats.org/drawingml/2006/main"/>
        <a:p xmlns:a="http://schemas.openxmlformats.org/drawingml/2006/main">
          <a:pPr algn="l" rtl="0">
            <a:lnSpc>
              <a:spcPts val="1600"/>
            </a:lnSpc>
            <a:defRPr sz="1000"/>
          </a:pPr>
          <a:r>
            <a:rPr lang="ja-JP" altLang="en-US" sz="1300" b="0" i="0" u="none" strike="noStrike" baseline="0">
              <a:solidFill>
                <a:srgbClr val="000000"/>
              </a:solidFill>
              <a:latin typeface="ＭＳ Ｐゴシック" panose="020B0600070205080204" pitchFamily="50" charset="-128"/>
              <a:ea typeface="ＭＳ Ｐゴシック" panose="020B0600070205080204" pitchFamily="50" charset="-128"/>
            </a:rPr>
            <a:t>（令和２年度）</a:t>
          </a:r>
        </a:p>
        <a:p xmlns:a="http://schemas.openxmlformats.org/drawingml/2006/main">
          <a:pPr algn="l" rtl="0">
            <a:lnSpc>
              <a:spcPts val="1300"/>
            </a:lnSpc>
            <a:defRPr sz="1000"/>
          </a:pPr>
          <a:endParaRPr lang="ja-JP" altLang="en-US" sz="13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0.24202</cdr:x>
      <cdr:y>0.27777</cdr:y>
    </cdr:from>
    <cdr:to>
      <cdr:x>0.3526</cdr:x>
      <cdr:y>0.30971</cdr:y>
    </cdr:to>
    <cdr:sp macro="" textlink="">
      <cdr:nvSpPr>
        <cdr:cNvPr id="3074" name="Line 2"/>
        <cdr:cNvSpPr>
          <a:spLocks xmlns:a="http://schemas.openxmlformats.org/drawingml/2006/main" noChangeShapeType="1"/>
        </cdr:cNvSpPr>
      </cdr:nvSpPr>
      <cdr:spPr bwMode="auto">
        <a:xfrm xmlns:a="http://schemas.openxmlformats.org/drawingml/2006/main" flipH="1" flipV="1">
          <a:off x="1647824" y="1257300"/>
          <a:ext cx="755181" cy="14792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0.33686</cdr:x>
      <cdr:y>0.20937</cdr:y>
    </cdr:from>
    <cdr:to>
      <cdr:x>0.38162</cdr:x>
      <cdr:y>0.28039</cdr:y>
    </cdr:to>
    <cdr:sp macro="" textlink="">
      <cdr:nvSpPr>
        <cdr:cNvPr id="3076" name="Line 4"/>
        <cdr:cNvSpPr>
          <a:spLocks xmlns:a="http://schemas.openxmlformats.org/drawingml/2006/main" noChangeShapeType="1"/>
        </cdr:cNvSpPr>
      </cdr:nvSpPr>
      <cdr:spPr bwMode="auto">
        <a:xfrm xmlns:a="http://schemas.openxmlformats.org/drawingml/2006/main">
          <a:off x="2295525" y="942975"/>
          <a:ext cx="305688" cy="3262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0.44425</cdr:x>
      <cdr:y>0.16504</cdr:y>
    </cdr:from>
    <cdr:to>
      <cdr:x>0.45262</cdr:x>
      <cdr:y>0.25272</cdr:y>
    </cdr:to>
    <cdr:sp macro="" textlink="">
      <cdr:nvSpPr>
        <cdr:cNvPr id="7" name="Line 4"/>
        <cdr:cNvSpPr>
          <a:spLocks xmlns:a="http://schemas.openxmlformats.org/drawingml/2006/main" noChangeShapeType="1"/>
        </cdr:cNvSpPr>
      </cdr:nvSpPr>
      <cdr:spPr bwMode="auto">
        <a:xfrm xmlns:a="http://schemas.openxmlformats.org/drawingml/2006/main" flipH="1">
          <a:off x="3028950" y="742950"/>
          <a:ext cx="57150" cy="4000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19050</xdr:colOff>
      <xdr:row>5</xdr:row>
      <xdr:rowOff>19050</xdr:rowOff>
    </xdr:from>
    <xdr:to>
      <xdr:col>11</xdr:col>
      <xdr:colOff>685800</xdr:colOff>
      <xdr:row>53</xdr:row>
      <xdr:rowOff>114300</xdr:rowOff>
    </xdr:to>
    <xdr:graphicFrame macro="">
      <xdr:nvGraphicFramePr>
        <xdr:cNvPr id="2" name="グラフ 3">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9525</xdr:colOff>
      <xdr:row>4</xdr:row>
      <xdr:rowOff>38100</xdr:rowOff>
    </xdr:from>
    <xdr:to>
      <xdr:col>10</xdr:col>
      <xdr:colOff>0</xdr:colOff>
      <xdr:row>28</xdr:row>
      <xdr:rowOff>152400</xdr:rowOff>
    </xdr:to>
    <xdr:graphicFrame macro="">
      <xdr:nvGraphicFramePr>
        <xdr:cNvPr id="2" name="Chart 1">
          <a:extLst>
            <a:ext uri="{FF2B5EF4-FFF2-40B4-BE49-F238E27FC236}">
              <a16:creationId xmlns:a16="http://schemas.microsoft.com/office/drawing/2014/main" id="{00000000-0008-0000-8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31</xdr:row>
      <xdr:rowOff>38099</xdr:rowOff>
    </xdr:from>
    <xdr:to>
      <xdr:col>9</xdr:col>
      <xdr:colOff>676275</xdr:colOff>
      <xdr:row>60</xdr:row>
      <xdr:rowOff>9524</xdr:rowOff>
    </xdr:to>
    <xdr:graphicFrame macro="">
      <xdr:nvGraphicFramePr>
        <xdr:cNvPr id="3" name="Chart 2">
          <a:extLst>
            <a:ext uri="{FF2B5EF4-FFF2-40B4-BE49-F238E27FC236}">
              <a16:creationId xmlns:a16="http://schemas.microsoft.com/office/drawing/2014/main" id="{00000000-0008-0000-8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561975</xdr:colOff>
      <xdr:row>27</xdr:row>
      <xdr:rowOff>57150</xdr:rowOff>
    </xdr:from>
    <xdr:to>
      <xdr:col>8</xdr:col>
      <xdr:colOff>371475</xdr:colOff>
      <xdr:row>28</xdr:row>
      <xdr:rowOff>114300</xdr:rowOff>
    </xdr:to>
    <xdr:sp macro="" textlink="">
      <xdr:nvSpPr>
        <xdr:cNvPr id="4" name="Text Box 3">
          <a:extLst>
            <a:ext uri="{FF2B5EF4-FFF2-40B4-BE49-F238E27FC236}">
              <a16:creationId xmlns:a16="http://schemas.microsoft.com/office/drawing/2014/main" id="{00000000-0008-0000-8000-000004000000}"/>
            </a:ext>
          </a:extLst>
        </xdr:cNvPr>
        <xdr:cNvSpPr txBox="1">
          <a:spLocks noChangeArrowheads="1"/>
        </xdr:cNvSpPr>
      </xdr:nvSpPr>
      <xdr:spPr bwMode="auto">
        <a:xfrm>
          <a:off x="6372225" y="4943475"/>
          <a:ext cx="5305425" cy="228600"/>
        </a:xfrm>
        <a:prstGeom prst="rect">
          <a:avLst/>
        </a:prstGeom>
        <a:noFill/>
        <a:ln w="9525">
          <a:no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xdr:col>
      <xdr:colOff>504824</xdr:colOff>
      <xdr:row>32</xdr:row>
      <xdr:rowOff>104774</xdr:rowOff>
    </xdr:from>
    <xdr:to>
      <xdr:col>7</xdr:col>
      <xdr:colOff>457199</xdr:colOff>
      <xdr:row>34</xdr:row>
      <xdr:rowOff>57149</xdr:rowOff>
    </xdr:to>
    <xdr:sp macro="" textlink="">
      <xdr:nvSpPr>
        <xdr:cNvPr id="5" name="Text Box 4">
          <a:extLst>
            <a:ext uri="{FF2B5EF4-FFF2-40B4-BE49-F238E27FC236}">
              <a16:creationId xmlns:a16="http://schemas.microsoft.com/office/drawing/2014/main" id="{00000000-0008-0000-8000-000005000000}"/>
            </a:ext>
          </a:extLst>
        </xdr:cNvPr>
        <xdr:cNvSpPr txBox="1">
          <a:spLocks noChangeArrowheads="1"/>
        </xdr:cNvSpPr>
      </xdr:nvSpPr>
      <xdr:spPr bwMode="auto">
        <a:xfrm>
          <a:off x="4943474" y="6019799"/>
          <a:ext cx="1323975" cy="295275"/>
        </a:xfrm>
        <a:prstGeom prst="rect">
          <a:avLst/>
        </a:prstGeom>
        <a:noFill/>
        <a:ln w="9525">
          <a:noFill/>
          <a:miter lim="800000"/>
          <a:headEnd/>
          <a:tailEnd/>
        </a:ln>
      </xdr:spPr>
      <xdr:txBody>
        <a:bodyPr vertOverflow="clip" wrap="square" lIns="36576" tIns="18288" rIns="0" bIns="0" anchor="t" upright="1"/>
        <a:lstStyle/>
        <a:p>
          <a:pPr algn="l" rtl="0">
            <a:lnSpc>
              <a:spcPts val="1500"/>
            </a:lnSpc>
            <a:defRPr sz="1000"/>
          </a:pPr>
          <a:r>
            <a:rPr lang="ja-JP" altLang="en-US" sz="1300" b="0" i="0" u="none" strike="noStrike" baseline="0">
              <a:solidFill>
                <a:srgbClr val="000000"/>
              </a:solidFill>
              <a:latin typeface="ＭＳ ゴシック" panose="020B0609070205080204" pitchFamily="49" charset="-128"/>
              <a:ea typeface="ＭＳ ゴシック" panose="020B0609070205080204" pitchFamily="49" charset="-128"/>
            </a:rPr>
            <a:t>（令和元年度）</a:t>
          </a:r>
        </a:p>
        <a:p>
          <a:pPr algn="l" rtl="0">
            <a:lnSpc>
              <a:spcPts val="1500"/>
            </a:lnSpc>
            <a:defRPr sz="1000"/>
          </a:pPr>
          <a:endParaRPr lang="ja-JP" altLang="en-US" sz="1300" b="0" i="0" u="none" strike="noStrike" baseline="0">
            <a:solidFill>
              <a:srgbClr val="000000"/>
            </a:solidFill>
            <a:latin typeface="ＭＳ Ｐ明朝"/>
            <a:ea typeface="ＭＳ Ｐ明朝"/>
          </a:endParaRPr>
        </a:p>
      </xdr:txBody>
    </xdr:sp>
    <xdr:clientData/>
  </xdr:twoCellAnchor>
</xdr:wsDr>
</file>

<file path=xl/drawings/drawing39.xml><?xml version="1.0" encoding="utf-8"?>
<c:userShapes xmlns:c="http://schemas.openxmlformats.org/drawingml/2006/chart">
  <cdr:relSizeAnchor xmlns:cdr="http://schemas.openxmlformats.org/drawingml/2006/chartDrawing">
    <cdr:from>
      <cdr:x>0</cdr:x>
      <cdr:y>0.10495</cdr:y>
    </cdr:from>
    <cdr:to>
      <cdr:x>0.12082</cdr:x>
      <cdr:y>0.14927</cdr:y>
    </cdr:to>
    <cdr:sp macro="" textlink="">
      <cdr:nvSpPr>
        <cdr:cNvPr id="2" name="Text Box 1"/>
        <cdr:cNvSpPr txBox="1">
          <a:spLocks xmlns:a="http://schemas.openxmlformats.org/drawingml/2006/main" noChangeArrowheads="1"/>
        </cdr:cNvSpPr>
      </cdr:nvSpPr>
      <cdr:spPr bwMode="auto">
        <a:xfrm xmlns:a="http://schemas.openxmlformats.org/drawingml/2006/main">
          <a:off x="0" y="450850"/>
          <a:ext cx="829745" cy="19038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150" b="0" i="0" u="none" strike="noStrike" baseline="0">
              <a:solidFill>
                <a:srgbClr val="000000"/>
              </a:solidFill>
              <a:latin typeface="ＭＳ Ｐゴシック" panose="020B0600070205080204" pitchFamily="50" charset="-128"/>
              <a:ea typeface="ＭＳ Ｐゴシック" panose="020B0600070205080204" pitchFamily="50" charset="-128"/>
            </a:rPr>
            <a:t>単位：人</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152400</xdr:colOff>
      <xdr:row>17</xdr:row>
      <xdr:rowOff>76200</xdr:rowOff>
    </xdr:from>
    <xdr:to>
      <xdr:col>35</xdr:col>
      <xdr:colOff>114300</xdr:colOff>
      <xdr:row>37</xdr:row>
      <xdr:rowOff>152400</xdr:rowOff>
    </xdr:to>
    <xdr:grpSp>
      <xdr:nvGrpSpPr>
        <xdr:cNvPr id="2" name="Group 303">
          <a:extLst>
            <a:ext uri="{FF2B5EF4-FFF2-40B4-BE49-F238E27FC236}">
              <a16:creationId xmlns:a16="http://schemas.microsoft.com/office/drawing/2014/main" id="{00000000-0008-0000-0A00-000002000000}"/>
            </a:ext>
          </a:extLst>
        </xdr:cNvPr>
        <xdr:cNvGrpSpPr>
          <a:grpSpLocks/>
        </xdr:cNvGrpSpPr>
      </xdr:nvGrpSpPr>
      <xdr:grpSpPr bwMode="auto">
        <a:xfrm>
          <a:off x="152400" y="4057650"/>
          <a:ext cx="8296275" cy="4838700"/>
          <a:chOff x="15" y="53"/>
          <a:chExt cx="625" cy="368"/>
        </a:xfrm>
      </xdr:grpSpPr>
      <xdr:sp macro="" textlink="">
        <xdr:nvSpPr>
          <xdr:cNvPr id="3" name="Freeform 146">
            <a:extLst>
              <a:ext uri="{FF2B5EF4-FFF2-40B4-BE49-F238E27FC236}">
                <a16:creationId xmlns:a16="http://schemas.microsoft.com/office/drawing/2014/main" id="{00000000-0008-0000-0A00-000003000000}"/>
              </a:ext>
            </a:extLst>
          </xdr:cNvPr>
          <xdr:cNvSpPr>
            <a:spLocks/>
          </xdr:cNvSpPr>
        </xdr:nvSpPr>
        <xdr:spPr bwMode="auto">
          <a:xfrm>
            <a:off x="15" y="53"/>
            <a:ext cx="625" cy="368"/>
          </a:xfrm>
          <a:custGeom>
            <a:avLst/>
            <a:gdLst>
              <a:gd name="T0" fmla="*/ 9 w 659"/>
              <a:gd name="T1" fmla="*/ 31 h 374"/>
              <a:gd name="T2" fmla="*/ 9 w 659"/>
              <a:gd name="T3" fmla="*/ 31 h 374"/>
              <a:gd name="T4" fmla="*/ 9 w 659"/>
              <a:gd name="T5" fmla="*/ 31 h 374"/>
              <a:gd name="T6" fmla="*/ 9 w 659"/>
              <a:gd name="T7" fmla="*/ 31 h 374"/>
              <a:gd name="T8" fmla="*/ 9 w 659"/>
              <a:gd name="T9" fmla="*/ 31 h 374"/>
              <a:gd name="T10" fmla="*/ 9 w 659"/>
              <a:gd name="T11" fmla="*/ 31 h 374"/>
              <a:gd name="T12" fmla="*/ 9 w 659"/>
              <a:gd name="T13" fmla="*/ 31 h 374"/>
              <a:gd name="T14" fmla="*/ 9 w 659"/>
              <a:gd name="T15" fmla="*/ 31 h 374"/>
              <a:gd name="T16" fmla="*/ 9 w 659"/>
              <a:gd name="T17" fmla="*/ 31 h 374"/>
              <a:gd name="T18" fmla="*/ 9 w 659"/>
              <a:gd name="T19" fmla="*/ 31 h 374"/>
              <a:gd name="T20" fmla="*/ 9 w 659"/>
              <a:gd name="T21" fmla="*/ 31 h 374"/>
              <a:gd name="T22" fmla="*/ 9 w 659"/>
              <a:gd name="T23" fmla="*/ 31 h 374"/>
              <a:gd name="T24" fmla="*/ 9 w 659"/>
              <a:gd name="T25" fmla="*/ 34 h 374"/>
              <a:gd name="T26" fmla="*/ 9 w 659"/>
              <a:gd name="T27" fmla="*/ 34 h 374"/>
              <a:gd name="T28" fmla="*/ 9 w 659"/>
              <a:gd name="T29" fmla="*/ 32 h 374"/>
              <a:gd name="T30" fmla="*/ 9 w 659"/>
              <a:gd name="T31" fmla="*/ 31 h 374"/>
              <a:gd name="T32" fmla="*/ 9 w 659"/>
              <a:gd name="T33" fmla="*/ 33 h 374"/>
              <a:gd name="T34" fmla="*/ 9 w 659"/>
              <a:gd name="T35" fmla="*/ 35 h 374"/>
              <a:gd name="T36" fmla="*/ 9 w 659"/>
              <a:gd name="T37" fmla="*/ 32 h 374"/>
              <a:gd name="T38" fmla="*/ 9 w 659"/>
              <a:gd name="T39" fmla="*/ 33 h 374"/>
              <a:gd name="T40" fmla="*/ 9 w 659"/>
              <a:gd name="T41" fmla="*/ 31 h 374"/>
              <a:gd name="T42" fmla="*/ 9 w 659"/>
              <a:gd name="T43" fmla="*/ 31 h 374"/>
              <a:gd name="T44" fmla="*/ 9 w 659"/>
              <a:gd name="T45" fmla="*/ 31 h 374"/>
              <a:gd name="T46" fmla="*/ 9 w 659"/>
              <a:gd name="T47" fmla="*/ 32 h 374"/>
              <a:gd name="T48" fmla="*/ 9 w 659"/>
              <a:gd name="T49" fmla="*/ 31 h 374"/>
              <a:gd name="T50" fmla="*/ 9 w 659"/>
              <a:gd name="T51" fmla="*/ 31 h 374"/>
              <a:gd name="T52" fmla="*/ 9 w 659"/>
              <a:gd name="T53" fmla="*/ 31 h 374"/>
              <a:gd name="T54" fmla="*/ 9 w 659"/>
              <a:gd name="T55" fmla="*/ 31 h 374"/>
              <a:gd name="T56" fmla="*/ 9 w 659"/>
              <a:gd name="T57" fmla="*/ 31 h 374"/>
              <a:gd name="T58" fmla="*/ 9 w 659"/>
              <a:gd name="T59" fmla="*/ 31 h 374"/>
              <a:gd name="T60" fmla="*/ 9 w 659"/>
              <a:gd name="T61" fmla="*/ 31 h 374"/>
              <a:gd name="T62" fmla="*/ 9 w 659"/>
              <a:gd name="T63" fmla="*/ 31 h 374"/>
              <a:gd name="T64" fmla="*/ 9 w 659"/>
              <a:gd name="T65" fmla="*/ 31 h 374"/>
              <a:gd name="T66" fmla="*/ 9 w 659"/>
              <a:gd name="T67" fmla="*/ 30 h 374"/>
              <a:gd name="T68" fmla="*/ 9 w 659"/>
              <a:gd name="T69" fmla="*/ 28 h 374"/>
              <a:gd name="T70" fmla="*/ 9 w 659"/>
              <a:gd name="T71" fmla="*/ 27 h 374"/>
              <a:gd name="T72" fmla="*/ 9 w 659"/>
              <a:gd name="T73" fmla="*/ 16 h 374"/>
              <a:gd name="T74" fmla="*/ 9 w 659"/>
              <a:gd name="T75" fmla="*/ 31 h 374"/>
              <a:gd name="T76" fmla="*/ 9 w 659"/>
              <a:gd name="T77" fmla="*/ 31 h 374"/>
              <a:gd name="T78" fmla="*/ 9 w 659"/>
              <a:gd name="T79" fmla="*/ 31 h 374"/>
              <a:gd name="T80" fmla="*/ 9 w 659"/>
              <a:gd name="T81" fmla="*/ 31 h 374"/>
              <a:gd name="T82" fmla="*/ 9 w 659"/>
              <a:gd name="T83" fmla="*/ 31 h 374"/>
              <a:gd name="T84" fmla="*/ 9 w 659"/>
              <a:gd name="T85" fmla="*/ 31 h 374"/>
              <a:gd name="T86" fmla="*/ 9 w 659"/>
              <a:gd name="T87" fmla="*/ 31 h 374"/>
              <a:gd name="T88" fmla="*/ 9 w 659"/>
              <a:gd name="T89" fmla="*/ 31 h 374"/>
              <a:gd name="T90" fmla="*/ 2 w 659"/>
              <a:gd name="T91" fmla="*/ 31 h 374"/>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659"/>
              <a:gd name="T139" fmla="*/ 0 h 374"/>
              <a:gd name="T140" fmla="*/ 659 w 659"/>
              <a:gd name="T141" fmla="*/ 374 h 374"/>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659" h="374">
                <a:moveTo>
                  <a:pt x="2" y="203"/>
                </a:moveTo>
                <a:lnTo>
                  <a:pt x="0" y="220"/>
                </a:lnTo>
                <a:lnTo>
                  <a:pt x="10" y="231"/>
                </a:lnTo>
                <a:lnTo>
                  <a:pt x="14" y="244"/>
                </a:lnTo>
                <a:lnTo>
                  <a:pt x="9" y="258"/>
                </a:lnTo>
                <a:lnTo>
                  <a:pt x="12" y="263"/>
                </a:lnTo>
                <a:lnTo>
                  <a:pt x="21" y="265"/>
                </a:lnTo>
                <a:lnTo>
                  <a:pt x="27" y="268"/>
                </a:lnTo>
                <a:lnTo>
                  <a:pt x="38" y="266"/>
                </a:lnTo>
                <a:lnTo>
                  <a:pt x="44" y="274"/>
                </a:lnTo>
                <a:lnTo>
                  <a:pt x="47" y="282"/>
                </a:lnTo>
                <a:lnTo>
                  <a:pt x="57" y="290"/>
                </a:lnTo>
                <a:lnTo>
                  <a:pt x="70" y="291"/>
                </a:lnTo>
                <a:lnTo>
                  <a:pt x="79" y="289"/>
                </a:lnTo>
                <a:lnTo>
                  <a:pt x="102" y="311"/>
                </a:lnTo>
                <a:lnTo>
                  <a:pt x="113" y="299"/>
                </a:lnTo>
                <a:lnTo>
                  <a:pt x="127" y="299"/>
                </a:lnTo>
                <a:lnTo>
                  <a:pt x="144" y="277"/>
                </a:lnTo>
                <a:lnTo>
                  <a:pt x="159" y="278"/>
                </a:lnTo>
                <a:lnTo>
                  <a:pt x="167" y="271"/>
                </a:lnTo>
                <a:lnTo>
                  <a:pt x="176" y="271"/>
                </a:lnTo>
                <a:lnTo>
                  <a:pt x="191" y="286"/>
                </a:lnTo>
                <a:lnTo>
                  <a:pt x="207" y="287"/>
                </a:lnTo>
                <a:lnTo>
                  <a:pt x="215" y="292"/>
                </a:lnTo>
                <a:lnTo>
                  <a:pt x="237" y="294"/>
                </a:lnTo>
                <a:lnTo>
                  <a:pt x="249" y="302"/>
                </a:lnTo>
                <a:lnTo>
                  <a:pt x="257" y="304"/>
                </a:lnTo>
                <a:lnTo>
                  <a:pt x="267" y="308"/>
                </a:lnTo>
                <a:lnTo>
                  <a:pt x="278" y="307"/>
                </a:lnTo>
                <a:lnTo>
                  <a:pt x="293" y="313"/>
                </a:lnTo>
                <a:lnTo>
                  <a:pt x="302" y="310"/>
                </a:lnTo>
                <a:lnTo>
                  <a:pt x="312" y="311"/>
                </a:lnTo>
                <a:lnTo>
                  <a:pt x="321" y="314"/>
                </a:lnTo>
                <a:lnTo>
                  <a:pt x="336" y="325"/>
                </a:lnTo>
                <a:lnTo>
                  <a:pt x="336" y="335"/>
                </a:lnTo>
                <a:lnTo>
                  <a:pt x="339" y="341"/>
                </a:lnTo>
                <a:lnTo>
                  <a:pt x="358" y="339"/>
                </a:lnTo>
                <a:lnTo>
                  <a:pt x="368" y="354"/>
                </a:lnTo>
                <a:lnTo>
                  <a:pt x="371" y="362"/>
                </a:lnTo>
                <a:lnTo>
                  <a:pt x="376" y="363"/>
                </a:lnTo>
                <a:lnTo>
                  <a:pt x="386" y="361"/>
                </a:lnTo>
                <a:lnTo>
                  <a:pt x="394" y="363"/>
                </a:lnTo>
                <a:lnTo>
                  <a:pt x="402" y="359"/>
                </a:lnTo>
                <a:lnTo>
                  <a:pt x="414" y="359"/>
                </a:lnTo>
                <a:lnTo>
                  <a:pt x="429" y="351"/>
                </a:lnTo>
                <a:lnTo>
                  <a:pt x="449" y="347"/>
                </a:lnTo>
                <a:lnTo>
                  <a:pt x="461" y="333"/>
                </a:lnTo>
                <a:lnTo>
                  <a:pt x="463" y="337"/>
                </a:lnTo>
                <a:lnTo>
                  <a:pt x="458" y="343"/>
                </a:lnTo>
                <a:lnTo>
                  <a:pt x="460" y="352"/>
                </a:lnTo>
                <a:lnTo>
                  <a:pt x="447" y="360"/>
                </a:lnTo>
                <a:lnTo>
                  <a:pt x="450" y="364"/>
                </a:lnTo>
                <a:lnTo>
                  <a:pt x="463" y="357"/>
                </a:lnTo>
                <a:lnTo>
                  <a:pt x="460" y="371"/>
                </a:lnTo>
                <a:lnTo>
                  <a:pt x="464" y="374"/>
                </a:lnTo>
                <a:lnTo>
                  <a:pt x="470" y="365"/>
                </a:lnTo>
                <a:lnTo>
                  <a:pt x="488" y="352"/>
                </a:lnTo>
                <a:lnTo>
                  <a:pt x="492" y="353"/>
                </a:lnTo>
                <a:lnTo>
                  <a:pt x="491" y="363"/>
                </a:lnTo>
                <a:lnTo>
                  <a:pt x="506" y="359"/>
                </a:lnTo>
                <a:lnTo>
                  <a:pt x="507" y="350"/>
                </a:lnTo>
                <a:lnTo>
                  <a:pt x="517" y="339"/>
                </a:lnTo>
                <a:lnTo>
                  <a:pt x="545" y="340"/>
                </a:lnTo>
                <a:lnTo>
                  <a:pt x="573" y="348"/>
                </a:lnTo>
                <a:lnTo>
                  <a:pt x="582" y="346"/>
                </a:lnTo>
                <a:lnTo>
                  <a:pt x="578" y="331"/>
                </a:lnTo>
                <a:lnTo>
                  <a:pt x="588" y="328"/>
                </a:lnTo>
                <a:lnTo>
                  <a:pt x="596" y="335"/>
                </a:lnTo>
                <a:lnTo>
                  <a:pt x="617" y="331"/>
                </a:lnTo>
                <a:lnTo>
                  <a:pt x="617" y="340"/>
                </a:lnTo>
                <a:lnTo>
                  <a:pt x="643" y="345"/>
                </a:lnTo>
                <a:lnTo>
                  <a:pt x="645" y="352"/>
                </a:lnTo>
                <a:lnTo>
                  <a:pt x="652" y="347"/>
                </a:lnTo>
                <a:lnTo>
                  <a:pt x="652" y="319"/>
                </a:lnTo>
                <a:lnTo>
                  <a:pt x="659" y="288"/>
                </a:lnTo>
                <a:lnTo>
                  <a:pt x="642" y="251"/>
                </a:lnTo>
                <a:lnTo>
                  <a:pt x="623" y="222"/>
                </a:lnTo>
                <a:lnTo>
                  <a:pt x="622" y="211"/>
                </a:lnTo>
                <a:lnTo>
                  <a:pt x="616" y="201"/>
                </a:lnTo>
                <a:lnTo>
                  <a:pt x="618" y="193"/>
                </a:lnTo>
                <a:lnTo>
                  <a:pt x="616" y="186"/>
                </a:lnTo>
                <a:lnTo>
                  <a:pt x="615" y="174"/>
                </a:lnTo>
                <a:lnTo>
                  <a:pt x="597" y="157"/>
                </a:lnTo>
                <a:lnTo>
                  <a:pt x="595" y="134"/>
                </a:lnTo>
                <a:lnTo>
                  <a:pt x="589" y="133"/>
                </a:lnTo>
                <a:lnTo>
                  <a:pt x="584" y="141"/>
                </a:lnTo>
                <a:lnTo>
                  <a:pt x="565" y="132"/>
                </a:lnTo>
                <a:lnTo>
                  <a:pt x="566" y="117"/>
                </a:lnTo>
                <a:lnTo>
                  <a:pt x="550" y="95"/>
                </a:lnTo>
                <a:lnTo>
                  <a:pt x="546" y="55"/>
                </a:lnTo>
                <a:lnTo>
                  <a:pt x="538" y="55"/>
                </a:lnTo>
                <a:lnTo>
                  <a:pt x="529" y="49"/>
                </a:lnTo>
                <a:lnTo>
                  <a:pt x="523" y="50"/>
                </a:lnTo>
                <a:lnTo>
                  <a:pt x="518" y="63"/>
                </a:lnTo>
                <a:lnTo>
                  <a:pt x="511" y="60"/>
                </a:lnTo>
                <a:lnTo>
                  <a:pt x="505" y="66"/>
                </a:lnTo>
                <a:lnTo>
                  <a:pt x="486" y="52"/>
                </a:lnTo>
                <a:lnTo>
                  <a:pt x="457" y="64"/>
                </a:lnTo>
                <a:lnTo>
                  <a:pt x="441" y="64"/>
                </a:lnTo>
                <a:lnTo>
                  <a:pt x="417" y="67"/>
                </a:lnTo>
                <a:lnTo>
                  <a:pt x="356" y="22"/>
                </a:lnTo>
                <a:lnTo>
                  <a:pt x="345" y="30"/>
                </a:lnTo>
                <a:lnTo>
                  <a:pt x="343" y="36"/>
                </a:lnTo>
                <a:lnTo>
                  <a:pt x="332" y="36"/>
                </a:lnTo>
                <a:lnTo>
                  <a:pt x="326" y="28"/>
                </a:lnTo>
                <a:lnTo>
                  <a:pt x="313" y="25"/>
                </a:lnTo>
                <a:lnTo>
                  <a:pt x="304" y="28"/>
                </a:lnTo>
                <a:lnTo>
                  <a:pt x="291" y="27"/>
                </a:lnTo>
                <a:lnTo>
                  <a:pt x="254" y="4"/>
                </a:lnTo>
                <a:lnTo>
                  <a:pt x="233" y="0"/>
                </a:lnTo>
                <a:lnTo>
                  <a:pt x="224" y="16"/>
                </a:lnTo>
                <a:lnTo>
                  <a:pt x="214" y="29"/>
                </a:lnTo>
                <a:lnTo>
                  <a:pt x="211" y="41"/>
                </a:lnTo>
                <a:lnTo>
                  <a:pt x="203" y="48"/>
                </a:lnTo>
                <a:lnTo>
                  <a:pt x="191" y="77"/>
                </a:lnTo>
                <a:lnTo>
                  <a:pt x="196" y="89"/>
                </a:lnTo>
                <a:lnTo>
                  <a:pt x="187" y="94"/>
                </a:lnTo>
                <a:lnTo>
                  <a:pt x="186" y="107"/>
                </a:lnTo>
                <a:lnTo>
                  <a:pt x="180" y="109"/>
                </a:lnTo>
                <a:lnTo>
                  <a:pt x="169" y="103"/>
                </a:lnTo>
                <a:lnTo>
                  <a:pt x="163" y="110"/>
                </a:lnTo>
                <a:lnTo>
                  <a:pt x="151" y="117"/>
                </a:lnTo>
                <a:lnTo>
                  <a:pt x="141" y="112"/>
                </a:lnTo>
                <a:lnTo>
                  <a:pt x="137" y="114"/>
                </a:lnTo>
                <a:lnTo>
                  <a:pt x="136" y="127"/>
                </a:lnTo>
                <a:lnTo>
                  <a:pt x="125" y="134"/>
                </a:lnTo>
                <a:lnTo>
                  <a:pt x="101" y="134"/>
                </a:lnTo>
                <a:lnTo>
                  <a:pt x="85" y="147"/>
                </a:lnTo>
                <a:lnTo>
                  <a:pt x="79" y="149"/>
                </a:lnTo>
                <a:lnTo>
                  <a:pt x="68" y="162"/>
                </a:lnTo>
                <a:lnTo>
                  <a:pt x="64" y="168"/>
                </a:lnTo>
                <a:lnTo>
                  <a:pt x="58" y="172"/>
                </a:lnTo>
                <a:lnTo>
                  <a:pt x="41" y="174"/>
                </a:lnTo>
                <a:lnTo>
                  <a:pt x="30" y="169"/>
                </a:lnTo>
                <a:lnTo>
                  <a:pt x="24" y="175"/>
                </a:lnTo>
                <a:lnTo>
                  <a:pt x="21" y="186"/>
                </a:lnTo>
                <a:lnTo>
                  <a:pt x="10" y="198"/>
                </a:lnTo>
                <a:lnTo>
                  <a:pt x="2" y="203"/>
                </a:lnTo>
                <a:close/>
              </a:path>
            </a:pathLst>
          </a:custGeom>
          <a:noFill/>
          <a:ln w="12700" cap="flat" cmpd="sng">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 name="Freeform 147">
            <a:extLst>
              <a:ext uri="{FF2B5EF4-FFF2-40B4-BE49-F238E27FC236}">
                <a16:creationId xmlns:a16="http://schemas.microsoft.com/office/drawing/2014/main" id="{00000000-0008-0000-0A00-000004000000}"/>
              </a:ext>
            </a:extLst>
          </xdr:cNvPr>
          <xdr:cNvSpPr>
            <a:spLocks/>
          </xdr:cNvSpPr>
        </xdr:nvSpPr>
        <xdr:spPr bwMode="auto">
          <a:xfrm>
            <a:off x="76" y="185"/>
            <a:ext cx="118" cy="86"/>
          </a:xfrm>
          <a:custGeom>
            <a:avLst/>
            <a:gdLst>
              <a:gd name="T0" fmla="*/ 0 w 250"/>
              <a:gd name="T1" fmla="*/ 0 h 176"/>
              <a:gd name="T2" fmla="*/ 0 w 250"/>
              <a:gd name="T3" fmla="*/ 0 h 176"/>
              <a:gd name="T4" fmla="*/ 0 w 250"/>
              <a:gd name="T5" fmla="*/ 0 h 176"/>
              <a:gd name="T6" fmla="*/ 0 w 250"/>
              <a:gd name="T7" fmla="*/ 0 h 176"/>
              <a:gd name="T8" fmla="*/ 0 w 250"/>
              <a:gd name="T9" fmla="*/ 0 h 176"/>
              <a:gd name="T10" fmla="*/ 0 w 250"/>
              <a:gd name="T11" fmla="*/ 0 h 176"/>
              <a:gd name="T12" fmla="*/ 0 w 250"/>
              <a:gd name="T13" fmla="*/ 0 h 176"/>
              <a:gd name="T14" fmla="*/ 0 w 250"/>
              <a:gd name="T15" fmla="*/ 0 h 176"/>
              <a:gd name="T16" fmla="*/ 0 w 250"/>
              <a:gd name="T17" fmla="*/ 0 h 176"/>
              <a:gd name="T18" fmla="*/ 0 w 250"/>
              <a:gd name="T19" fmla="*/ 0 h 176"/>
              <a:gd name="T20" fmla="*/ 0 w 250"/>
              <a:gd name="T21" fmla="*/ 0 h 176"/>
              <a:gd name="T22" fmla="*/ 0 w 250"/>
              <a:gd name="T23" fmla="*/ 0 h 176"/>
              <a:gd name="T24" fmla="*/ 0 w 250"/>
              <a:gd name="T25" fmla="*/ 0 h 176"/>
              <a:gd name="T26" fmla="*/ 0 w 250"/>
              <a:gd name="T27" fmla="*/ 0 h 176"/>
              <a:gd name="T28" fmla="*/ 0 w 250"/>
              <a:gd name="T29" fmla="*/ 0 h 176"/>
              <a:gd name="T30" fmla="*/ 0 w 250"/>
              <a:gd name="T31" fmla="*/ 0 h 176"/>
              <a:gd name="T32" fmla="*/ 0 w 250"/>
              <a:gd name="T33" fmla="*/ 0 h 176"/>
              <a:gd name="T34" fmla="*/ 0 w 250"/>
              <a:gd name="T35" fmla="*/ 0 h 176"/>
              <a:gd name="T36" fmla="*/ 0 w 250"/>
              <a:gd name="T37" fmla="*/ 0 h 176"/>
              <a:gd name="T38" fmla="*/ 0 w 250"/>
              <a:gd name="T39" fmla="*/ 0 h 176"/>
              <a:gd name="T40" fmla="*/ 0 w 250"/>
              <a:gd name="T41" fmla="*/ 0 h 176"/>
              <a:gd name="T42" fmla="*/ 0 w 250"/>
              <a:gd name="T43" fmla="*/ 0 h 176"/>
              <a:gd name="T44" fmla="*/ 0 w 250"/>
              <a:gd name="T45" fmla="*/ 0 h 176"/>
              <a:gd name="T46" fmla="*/ 0 w 250"/>
              <a:gd name="T47" fmla="*/ 0 h 17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50"/>
              <a:gd name="T73" fmla="*/ 0 h 176"/>
              <a:gd name="T74" fmla="*/ 250 w 250"/>
              <a:gd name="T75" fmla="*/ 176 h 17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50" h="176">
                <a:moveTo>
                  <a:pt x="113" y="0"/>
                </a:moveTo>
                <a:lnTo>
                  <a:pt x="122" y="24"/>
                </a:lnTo>
                <a:lnTo>
                  <a:pt x="166" y="52"/>
                </a:lnTo>
                <a:lnTo>
                  <a:pt x="166" y="70"/>
                </a:lnTo>
                <a:lnTo>
                  <a:pt x="184" y="80"/>
                </a:lnTo>
                <a:lnTo>
                  <a:pt x="206" y="82"/>
                </a:lnTo>
                <a:lnTo>
                  <a:pt x="220" y="105"/>
                </a:lnTo>
                <a:lnTo>
                  <a:pt x="246" y="100"/>
                </a:lnTo>
                <a:lnTo>
                  <a:pt x="248" y="116"/>
                </a:lnTo>
                <a:lnTo>
                  <a:pt x="239" y="126"/>
                </a:lnTo>
                <a:lnTo>
                  <a:pt x="250" y="138"/>
                </a:lnTo>
                <a:lnTo>
                  <a:pt x="238" y="162"/>
                </a:lnTo>
                <a:lnTo>
                  <a:pt x="208" y="176"/>
                </a:lnTo>
                <a:lnTo>
                  <a:pt x="200" y="168"/>
                </a:lnTo>
                <a:lnTo>
                  <a:pt x="202" y="154"/>
                </a:lnTo>
                <a:lnTo>
                  <a:pt x="162" y="148"/>
                </a:lnTo>
                <a:lnTo>
                  <a:pt x="140" y="154"/>
                </a:lnTo>
                <a:lnTo>
                  <a:pt x="134" y="170"/>
                </a:lnTo>
                <a:lnTo>
                  <a:pt x="80" y="162"/>
                </a:lnTo>
                <a:lnTo>
                  <a:pt x="58" y="160"/>
                </a:lnTo>
                <a:lnTo>
                  <a:pt x="16" y="126"/>
                </a:lnTo>
                <a:lnTo>
                  <a:pt x="16" y="92"/>
                </a:lnTo>
                <a:lnTo>
                  <a:pt x="22" y="78"/>
                </a:lnTo>
                <a:lnTo>
                  <a:pt x="0" y="68"/>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5" name="Freeform 148">
            <a:extLst>
              <a:ext uri="{FF2B5EF4-FFF2-40B4-BE49-F238E27FC236}">
                <a16:creationId xmlns:a16="http://schemas.microsoft.com/office/drawing/2014/main" id="{00000000-0008-0000-0A00-000005000000}"/>
              </a:ext>
            </a:extLst>
          </xdr:cNvPr>
          <xdr:cNvSpPr>
            <a:spLocks/>
          </xdr:cNvSpPr>
        </xdr:nvSpPr>
        <xdr:spPr bwMode="auto">
          <a:xfrm>
            <a:off x="158" y="168"/>
            <a:ext cx="103" cy="100"/>
          </a:xfrm>
          <a:custGeom>
            <a:avLst/>
            <a:gdLst>
              <a:gd name="T0" fmla="*/ 0 w 217"/>
              <a:gd name="T1" fmla="*/ 0 h 204"/>
              <a:gd name="T2" fmla="*/ 0 w 217"/>
              <a:gd name="T3" fmla="*/ 0 h 204"/>
              <a:gd name="T4" fmla="*/ 0 w 217"/>
              <a:gd name="T5" fmla="*/ 0 h 204"/>
              <a:gd name="T6" fmla="*/ 0 w 217"/>
              <a:gd name="T7" fmla="*/ 0 h 204"/>
              <a:gd name="T8" fmla="*/ 0 w 217"/>
              <a:gd name="T9" fmla="*/ 0 h 204"/>
              <a:gd name="T10" fmla="*/ 0 w 217"/>
              <a:gd name="T11" fmla="*/ 0 h 204"/>
              <a:gd name="T12" fmla="*/ 0 w 217"/>
              <a:gd name="T13" fmla="*/ 0 h 204"/>
              <a:gd name="T14" fmla="*/ 0 w 217"/>
              <a:gd name="T15" fmla="*/ 0 h 204"/>
              <a:gd name="T16" fmla="*/ 0 w 217"/>
              <a:gd name="T17" fmla="*/ 0 h 204"/>
              <a:gd name="T18" fmla="*/ 0 w 217"/>
              <a:gd name="T19" fmla="*/ 0 h 204"/>
              <a:gd name="T20" fmla="*/ 0 w 217"/>
              <a:gd name="T21" fmla="*/ 0 h 204"/>
              <a:gd name="T22" fmla="*/ 0 w 217"/>
              <a:gd name="T23" fmla="*/ 0 h 204"/>
              <a:gd name="T24" fmla="*/ 0 w 217"/>
              <a:gd name="T25" fmla="*/ 0 h 204"/>
              <a:gd name="T26" fmla="*/ 0 w 217"/>
              <a:gd name="T27" fmla="*/ 0 h 204"/>
              <a:gd name="T28" fmla="*/ 0 w 217"/>
              <a:gd name="T29" fmla="*/ 0 h 204"/>
              <a:gd name="T30" fmla="*/ 0 w 217"/>
              <a:gd name="T31" fmla="*/ 0 h 204"/>
              <a:gd name="T32" fmla="*/ 0 w 217"/>
              <a:gd name="T33" fmla="*/ 0 h 204"/>
              <a:gd name="T34" fmla="*/ 0 w 217"/>
              <a:gd name="T35" fmla="*/ 0 h 204"/>
              <a:gd name="T36" fmla="*/ 0 w 217"/>
              <a:gd name="T37" fmla="*/ 0 h 20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17"/>
              <a:gd name="T58" fmla="*/ 0 h 204"/>
              <a:gd name="T59" fmla="*/ 217 w 217"/>
              <a:gd name="T60" fmla="*/ 204 h 20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17" h="204">
                <a:moveTo>
                  <a:pt x="0" y="0"/>
                </a:moveTo>
                <a:lnTo>
                  <a:pt x="19" y="28"/>
                </a:lnTo>
                <a:lnTo>
                  <a:pt x="35" y="42"/>
                </a:lnTo>
                <a:lnTo>
                  <a:pt x="41" y="56"/>
                </a:lnTo>
                <a:lnTo>
                  <a:pt x="57" y="60"/>
                </a:lnTo>
                <a:lnTo>
                  <a:pt x="73" y="54"/>
                </a:lnTo>
                <a:lnTo>
                  <a:pt x="85" y="60"/>
                </a:lnTo>
                <a:lnTo>
                  <a:pt x="83" y="78"/>
                </a:lnTo>
                <a:lnTo>
                  <a:pt x="103" y="76"/>
                </a:lnTo>
                <a:lnTo>
                  <a:pt x="119" y="68"/>
                </a:lnTo>
                <a:lnTo>
                  <a:pt x="129" y="78"/>
                </a:lnTo>
                <a:lnTo>
                  <a:pt x="145" y="76"/>
                </a:lnTo>
                <a:lnTo>
                  <a:pt x="151" y="90"/>
                </a:lnTo>
                <a:lnTo>
                  <a:pt x="149" y="102"/>
                </a:lnTo>
                <a:lnTo>
                  <a:pt x="169" y="120"/>
                </a:lnTo>
                <a:lnTo>
                  <a:pt x="189" y="122"/>
                </a:lnTo>
                <a:lnTo>
                  <a:pt x="213" y="170"/>
                </a:lnTo>
                <a:lnTo>
                  <a:pt x="209" y="186"/>
                </a:lnTo>
                <a:lnTo>
                  <a:pt x="217" y="204"/>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6" name="Freeform 149">
            <a:extLst>
              <a:ext uri="{FF2B5EF4-FFF2-40B4-BE49-F238E27FC236}">
                <a16:creationId xmlns:a16="http://schemas.microsoft.com/office/drawing/2014/main" id="{00000000-0008-0000-0A00-000006000000}"/>
              </a:ext>
            </a:extLst>
          </xdr:cNvPr>
          <xdr:cNvSpPr>
            <a:spLocks/>
          </xdr:cNvSpPr>
        </xdr:nvSpPr>
        <xdr:spPr bwMode="auto">
          <a:xfrm>
            <a:off x="211" y="224"/>
            <a:ext cx="123" cy="73"/>
          </a:xfrm>
          <a:custGeom>
            <a:avLst/>
            <a:gdLst>
              <a:gd name="T0" fmla="*/ 0 w 258"/>
              <a:gd name="T1" fmla="*/ 0 h 148"/>
              <a:gd name="T2" fmla="*/ 0 w 258"/>
              <a:gd name="T3" fmla="*/ 0 h 148"/>
              <a:gd name="T4" fmla="*/ 0 w 258"/>
              <a:gd name="T5" fmla="*/ 0 h 148"/>
              <a:gd name="T6" fmla="*/ 0 w 258"/>
              <a:gd name="T7" fmla="*/ 0 h 148"/>
              <a:gd name="T8" fmla="*/ 0 w 258"/>
              <a:gd name="T9" fmla="*/ 0 h 148"/>
              <a:gd name="T10" fmla="*/ 0 w 258"/>
              <a:gd name="T11" fmla="*/ 0 h 148"/>
              <a:gd name="T12" fmla="*/ 0 w 258"/>
              <a:gd name="T13" fmla="*/ 0 h 148"/>
              <a:gd name="T14" fmla="*/ 0 w 258"/>
              <a:gd name="T15" fmla="*/ 0 h 148"/>
              <a:gd name="T16" fmla="*/ 0 w 258"/>
              <a:gd name="T17" fmla="*/ 0 h 148"/>
              <a:gd name="T18" fmla="*/ 0 w 258"/>
              <a:gd name="T19" fmla="*/ 0 h 148"/>
              <a:gd name="T20" fmla="*/ 0 w 258"/>
              <a:gd name="T21" fmla="*/ 0 h 148"/>
              <a:gd name="T22" fmla="*/ 0 w 258"/>
              <a:gd name="T23" fmla="*/ 0 h 148"/>
              <a:gd name="T24" fmla="*/ 0 w 258"/>
              <a:gd name="T25" fmla="*/ 0 h 148"/>
              <a:gd name="T26" fmla="*/ 0 w 258"/>
              <a:gd name="T27" fmla="*/ 0 h 148"/>
              <a:gd name="T28" fmla="*/ 0 w 258"/>
              <a:gd name="T29" fmla="*/ 0 h 148"/>
              <a:gd name="T30" fmla="*/ 0 w 258"/>
              <a:gd name="T31" fmla="*/ 0 h 148"/>
              <a:gd name="T32" fmla="*/ 0 w 258"/>
              <a:gd name="T33" fmla="*/ 0 h 148"/>
              <a:gd name="T34" fmla="*/ 0 w 258"/>
              <a:gd name="T35" fmla="*/ 0 h 148"/>
              <a:gd name="T36" fmla="*/ 0 w 258"/>
              <a:gd name="T37" fmla="*/ 0 h 148"/>
              <a:gd name="T38" fmla="*/ 0 w 258"/>
              <a:gd name="T39" fmla="*/ 0 h 148"/>
              <a:gd name="T40" fmla="*/ 0 w 258"/>
              <a:gd name="T41" fmla="*/ 0 h 148"/>
              <a:gd name="T42" fmla="*/ 0 w 258"/>
              <a:gd name="T43" fmla="*/ 0 h 148"/>
              <a:gd name="T44" fmla="*/ 0 w 258"/>
              <a:gd name="T45" fmla="*/ 0 h 148"/>
              <a:gd name="T46" fmla="*/ 0 w 258"/>
              <a:gd name="T47" fmla="*/ 0 h 148"/>
              <a:gd name="T48" fmla="*/ 0 w 258"/>
              <a:gd name="T49" fmla="*/ 0 h 148"/>
              <a:gd name="T50" fmla="*/ 0 w 258"/>
              <a:gd name="T51" fmla="*/ 0 h 148"/>
              <a:gd name="T52" fmla="*/ 0 w 258"/>
              <a:gd name="T53" fmla="*/ 0 h 148"/>
              <a:gd name="T54" fmla="*/ 0 w 258"/>
              <a:gd name="T55" fmla="*/ 0 h 148"/>
              <a:gd name="T56" fmla="*/ 0 w 258"/>
              <a:gd name="T57" fmla="*/ 0 h 148"/>
              <a:gd name="T58" fmla="*/ 0 w 258"/>
              <a:gd name="T59" fmla="*/ 0 h 148"/>
              <a:gd name="T60" fmla="*/ 0 w 258"/>
              <a:gd name="T61" fmla="*/ 0 h 148"/>
              <a:gd name="T62" fmla="*/ 0 w 258"/>
              <a:gd name="T63" fmla="*/ 0 h 148"/>
              <a:gd name="T64" fmla="*/ 0 w 258"/>
              <a:gd name="T65" fmla="*/ 0 h 14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58"/>
              <a:gd name="T100" fmla="*/ 0 h 148"/>
              <a:gd name="T101" fmla="*/ 258 w 258"/>
              <a:gd name="T102" fmla="*/ 148 h 148"/>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58" h="148">
                <a:moveTo>
                  <a:pt x="14" y="148"/>
                </a:moveTo>
                <a:lnTo>
                  <a:pt x="6" y="138"/>
                </a:lnTo>
                <a:lnTo>
                  <a:pt x="14" y="116"/>
                </a:lnTo>
                <a:lnTo>
                  <a:pt x="0" y="92"/>
                </a:lnTo>
                <a:lnTo>
                  <a:pt x="8" y="60"/>
                </a:lnTo>
                <a:lnTo>
                  <a:pt x="8" y="38"/>
                </a:lnTo>
                <a:lnTo>
                  <a:pt x="30" y="40"/>
                </a:lnTo>
                <a:lnTo>
                  <a:pt x="35" y="48"/>
                </a:lnTo>
                <a:lnTo>
                  <a:pt x="46" y="48"/>
                </a:lnTo>
                <a:lnTo>
                  <a:pt x="64" y="56"/>
                </a:lnTo>
                <a:lnTo>
                  <a:pt x="80" y="54"/>
                </a:lnTo>
                <a:lnTo>
                  <a:pt x="98" y="66"/>
                </a:lnTo>
                <a:lnTo>
                  <a:pt x="100" y="56"/>
                </a:lnTo>
                <a:lnTo>
                  <a:pt x="118" y="40"/>
                </a:lnTo>
                <a:lnTo>
                  <a:pt x="136" y="42"/>
                </a:lnTo>
                <a:lnTo>
                  <a:pt x="146" y="30"/>
                </a:lnTo>
                <a:lnTo>
                  <a:pt x="156" y="30"/>
                </a:lnTo>
                <a:lnTo>
                  <a:pt x="176" y="12"/>
                </a:lnTo>
                <a:lnTo>
                  <a:pt x="180" y="0"/>
                </a:lnTo>
                <a:lnTo>
                  <a:pt x="208" y="6"/>
                </a:lnTo>
                <a:lnTo>
                  <a:pt x="232" y="4"/>
                </a:lnTo>
                <a:lnTo>
                  <a:pt x="240" y="2"/>
                </a:lnTo>
                <a:lnTo>
                  <a:pt x="244" y="20"/>
                </a:lnTo>
                <a:lnTo>
                  <a:pt x="258" y="28"/>
                </a:lnTo>
                <a:lnTo>
                  <a:pt x="246" y="38"/>
                </a:lnTo>
                <a:lnTo>
                  <a:pt x="244" y="52"/>
                </a:lnTo>
                <a:lnTo>
                  <a:pt x="228" y="48"/>
                </a:lnTo>
                <a:lnTo>
                  <a:pt x="210" y="64"/>
                </a:lnTo>
                <a:lnTo>
                  <a:pt x="198" y="60"/>
                </a:lnTo>
                <a:lnTo>
                  <a:pt x="180" y="72"/>
                </a:lnTo>
                <a:lnTo>
                  <a:pt x="172" y="86"/>
                </a:lnTo>
                <a:lnTo>
                  <a:pt x="152" y="86"/>
                </a:lnTo>
                <a:lnTo>
                  <a:pt x="144" y="106"/>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7" name="Freeform 150">
            <a:extLst>
              <a:ext uri="{FF2B5EF4-FFF2-40B4-BE49-F238E27FC236}">
                <a16:creationId xmlns:a16="http://schemas.microsoft.com/office/drawing/2014/main" id="{00000000-0008-0000-0A00-000007000000}"/>
              </a:ext>
            </a:extLst>
          </xdr:cNvPr>
          <xdr:cNvSpPr>
            <a:spLocks/>
          </xdr:cNvSpPr>
        </xdr:nvSpPr>
        <xdr:spPr bwMode="auto">
          <a:xfrm>
            <a:off x="168" y="57"/>
            <a:ext cx="87" cy="126"/>
          </a:xfrm>
          <a:custGeom>
            <a:avLst/>
            <a:gdLst>
              <a:gd name="T0" fmla="*/ 0 w 184"/>
              <a:gd name="T1" fmla="*/ 0 h 256"/>
              <a:gd name="T2" fmla="*/ 0 w 184"/>
              <a:gd name="T3" fmla="*/ 0 h 256"/>
              <a:gd name="T4" fmla="*/ 0 w 184"/>
              <a:gd name="T5" fmla="*/ 0 h 256"/>
              <a:gd name="T6" fmla="*/ 0 w 184"/>
              <a:gd name="T7" fmla="*/ 0 h 256"/>
              <a:gd name="T8" fmla="*/ 0 w 184"/>
              <a:gd name="T9" fmla="*/ 0 h 256"/>
              <a:gd name="T10" fmla="*/ 0 w 184"/>
              <a:gd name="T11" fmla="*/ 0 h 256"/>
              <a:gd name="T12" fmla="*/ 0 w 184"/>
              <a:gd name="T13" fmla="*/ 0 h 256"/>
              <a:gd name="T14" fmla="*/ 0 w 184"/>
              <a:gd name="T15" fmla="*/ 0 h 256"/>
              <a:gd name="T16" fmla="*/ 0 w 184"/>
              <a:gd name="T17" fmla="*/ 0 h 256"/>
              <a:gd name="T18" fmla="*/ 0 w 184"/>
              <a:gd name="T19" fmla="*/ 0 h 256"/>
              <a:gd name="T20" fmla="*/ 0 w 184"/>
              <a:gd name="T21" fmla="*/ 0 h 256"/>
              <a:gd name="T22" fmla="*/ 0 w 184"/>
              <a:gd name="T23" fmla="*/ 0 h 256"/>
              <a:gd name="T24" fmla="*/ 0 w 184"/>
              <a:gd name="T25" fmla="*/ 0 h 256"/>
              <a:gd name="T26" fmla="*/ 0 w 184"/>
              <a:gd name="T27" fmla="*/ 0 h 256"/>
              <a:gd name="T28" fmla="*/ 0 w 184"/>
              <a:gd name="T29" fmla="*/ 0 h 256"/>
              <a:gd name="T30" fmla="*/ 0 w 184"/>
              <a:gd name="T31" fmla="*/ 0 h 256"/>
              <a:gd name="T32" fmla="*/ 0 w 184"/>
              <a:gd name="T33" fmla="*/ 0 h 256"/>
              <a:gd name="T34" fmla="*/ 0 w 184"/>
              <a:gd name="T35" fmla="*/ 0 h 256"/>
              <a:gd name="T36" fmla="*/ 0 w 184"/>
              <a:gd name="T37" fmla="*/ 0 h 256"/>
              <a:gd name="T38" fmla="*/ 0 w 184"/>
              <a:gd name="T39" fmla="*/ 0 h 256"/>
              <a:gd name="T40" fmla="*/ 0 w 184"/>
              <a:gd name="T41" fmla="*/ 0 h 256"/>
              <a:gd name="T42" fmla="*/ 0 w 184"/>
              <a:gd name="T43" fmla="*/ 0 h 256"/>
              <a:gd name="T44" fmla="*/ 0 w 184"/>
              <a:gd name="T45" fmla="*/ 0 h 256"/>
              <a:gd name="T46" fmla="*/ 0 w 184"/>
              <a:gd name="T47" fmla="*/ 0 h 25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184"/>
              <a:gd name="T73" fmla="*/ 0 h 256"/>
              <a:gd name="T74" fmla="*/ 184 w 184"/>
              <a:gd name="T75" fmla="*/ 256 h 25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184" h="256">
                <a:moveTo>
                  <a:pt x="0" y="256"/>
                </a:moveTo>
                <a:lnTo>
                  <a:pt x="46" y="246"/>
                </a:lnTo>
                <a:lnTo>
                  <a:pt x="50" y="220"/>
                </a:lnTo>
                <a:lnTo>
                  <a:pt x="64" y="204"/>
                </a:lnTo>
                <a:lnTo>
                  <a:pt x="74" y="188"/>
                </a:lnTo>
                <a:lnTo>
                  <a:pt x="88" y="188"/>
                </a:lnTo>
                <a:lnTo>
                  <a:pt x="88" y="178"/>
                </a:lnTo>
                <a:lnTo>
                  <a:pt x="78" y="168"/>
                </a:lnTo>
                <a:lnTo>
                  <a:pt x="88" y="156"/>
                </a:lnTo>
                <a:lnTo>
                  <a:pt x="90" y="136"/>
                </a:lnTo>
                <a:lnTo>
                  <a:pt x="99" y="120"/>
                </a:lnTo>
                <a:lnTo>
                  <a:pt x="106" y="117"/>
                </a:lnTo>
                <a:lnTo>
                  <a:pt x="111" y="99"/>
                </a:lnTo>
                <a:lnTo>
                  <a:pt x="123" y="95"/>
                </a:lnTo>
                <a:lnTo>
                  <a:pt x="142" y="112"/>
                </a:lnTo>
                <a:lnTo>
                  <a:pt x="144" y="94"/>
                </a:lnTo>
                <a:lnTo>
                  <a:pt x="156" y="80"/>
                </a:lnTo>
                <a:lnTo>
                  <a:pt x="160" y="66"/>
                </a:lnTo>
                <a:lnTo>
                  <a:pt x="184" y="60"/>
                </a:lnTo>
                <a:lnTo>
                  <a:pt x="184" y="52"/>
                </a:lnTo>
                <a:lnTo>
                  <a:pt x="170" y="42"/>
                </a:lnTo>
                <a:lnTo>
                  <a:pt x="170" y="32"/>
                </a:lnTo>
                <a:lnTo>
                  <a:pt x="182" y="24"/>
                </a:lnTo>
                <a:lnTo>
                  <a:pt x="184"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 name="Freeform 151">
            <a:extLst>
              <a:ext uri="{FF2B5EF4-FFF2-40B4-BE49-F238E27FC236}">
                <a16:creationId xmlns:a16="http://schemas.microsoft.com/office/drawing/2014/main" id="{00000000-0008-0000-0A00-000008000000}"/>
              </a:ext>
            </a:extLst>
          </xdr:cNvPr>
          <xdr:cNvSpPr>
            <a:spLocks/>
          </xdr:cNvSpPr>
        </xdr:nvSpPr>
        <xdr:spPr bwMode="auto">
          <a:xfrm>
            <a:off x="217" y="86"/>
            <a:ext cx="25" cy="10"/>
          </a:xfrm>
          <a:custGeom>
            <a:avLst/>
            <a:gdLst>
              <a:gd name="T0" fmla="*/ 0 w 52"/>
              <a:gd name="T1" fmla="*/ 0 h 20"/>
              <a:gd name="T2" fmla="*/ 0 w 52"/>
              <a:gd name="T3" fmla="*/ 1 h 20"/>
              <a:gd name="T4" fmla="*/ 0 w 52"/>
              <a:gd name="T5" fmla="*/ 1 h 20"/>
              <a:gd name="T6" fmla="*/ 0 w 52"/>
              <a:gd name="T7" fmla="*/ 1 h 20"/>
              <a:gd name="T8" fmla="*/ 0 w 52"/>
              <a:gd name="T9" fmla="*/ 1 h 20"/>
              <a:gd name="T10" fmla="*/ 0 w 52"/>
              <a:gd name="T11" fmla="*/ 1 h 20"/>
              <a:gd name="T12" fmla="*/ 0 w 52"/>
              <a:gd name="T13" fmla="*/ 1 h 20"/>
              <a:gd name="T14" fmla="*/ 0 60000 65536"/>
              <a:gd name="T15" fmla="*/ 0 60000 65536"/>
              <a:gd name="T16" fmla="*/ 0 60000 65536"/>
              <a:gd name="T17" fmla="*/ 0 60000 65536"/>
              <a:gd name="T18" fmla="*/ 0 60000 65536"/>
              <a:gd name="T19" fmla="*/ 0 60000 65536"/>
              <a:gd name="T20" fmla="*/ 0 60000 65536"/>
              <a:gd name="T21" fmla="*/ 0 w 52"/>
              <a:gd name="T22" fmla="*/ 0 h 20"/>
              <a:gd name="T23" fmla="*/ 52 w 52"/>
              <a:gd name="T24" fmla="*/ 20 h 2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52" h="20">
                <a:moveTo>
                  <a:pt x="0" y="0"/>
                </a:moveTo>
                <a:lnTo>
                  <a:pt x="6" y="8"/>
                </a:lnTo>
                <a:lnTo>
                  <a:pt x="15" y="9"/>
                </a:lnTo>
                <a:lnTo>
                  <a:pt x="22" y="20"/>
                </a:lnTo>
                <a:lnTo>
                  <a:pt x="34" y="20"/>
                </a:lnTo>
                <a:lnTo>
                  <a:pt x="44" y="12"/>
                </a:lnTo>
                <a:lnTo>
                  <a:pt x="52" y="2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9" name="Freeform 152">
            <a:extLst>
              <a:ext uri="{FF2B5EF4-FFF2-40B4-BE49-F238E27FC236}">
                <a16:creationId xmlns:a16="http://schemas.microsoft.com/office/drawing/2014/main" id="{00000000-0008-0000-0A00-000009000000}"/>
              </a:ext>
            </a:extLst>
          </xdr:cNvPr>
          <xdr:cNvSpPr>
            <a:spLocks/>
          </xdr:cNvSpPr>
        </xdr:nvSpPr>
        <xdr:spPr bwMode="auto">
          <a:xfrm>
            <a:off x="196" y="160"/>
            <a:ext cx="54" cy="68"/>
          </a:xfrm>
          <a:custGeom>
            <a:avLst/>
            <a:gdLst>
              <a:gd name="T0" fmla="*/ 0 w 54"/>
              <a:gd name="T1" fmla="*/ 0 h 68"/>
              <a:gd name="T2" fmla="*/ 4 w 54"/>
              <a:gd name="T3" fmla="*/ 4 h 68"/>
              <a:gd name="T4" fmla="*/ 14 w 54"/>
              <a:gd name="T5" fmla="*/ 4 h 68"/>
              <a:gd name="T6" fmla="*/ 17 w 54"/>
              <a:gd name="T7" fmla="*/ 10 h 68"/>
              <a:gd name="T8" fmla="*/ 15 w 54"/>
              <a:gd name="T9" fmla="*/ 18 h 68"/>
              <a:gd name="T10" fmla="*/ 21 w 54"/>
              <a:gd name="T11" fmla="*/ 27 h 68"/>
              <a:gd name="T12" fmla="*/ 31 w 54"/>
              <a:gd name="T13" fmla="*/ 31 h 68"/>
              <a:gd name="T14" fmla="*/ 45 w 54"/>
              <a:gd name="T15" fmla="*/ 26 h 68"/>
              <a:gd name="T16" fmla="*/ 51 w 54"/>
              <a:gd name="T17" fmla="*/ 29 h 68"/>
              <a:gd name="T18" fmla="*/ 54 w 54"/>
              <a:gd name="T19" fmla="*/ 37 h 68"/>
              <a:gd name="T20" fmla="*/ 54 w 54"/>
              <a:gd name="T21" fmla="*/ 49 h 68"/>
              <a:gd name="T22" fmla="*/ 51 w 54"/>
              <a:gd name="T23" fmla="*/ 58 h 68"/>
              <a:gd name="T24" fmla="*/ 52 w 54"/>
              <a:gd name="T25" fmla="*/ 68 h 6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54"/>
              <a:gd name="T40" fmla="*/ 0 h 68"/>
              <a:gd name="T41" fmla="*/ 54 w 54"/>
              <a:gd name="T42" fmla="*/ 68 h 6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54" h="68">
                <a:moveTo>
                  <a:pt x="0" y="0"/>
                </a:moveTo>
                <a:lnTo>
                  <a:pt x="4" y="4"/>
                </a:lnTo>
                <a:lnTo>
                  <a:pt x="14" y="4"/>
                </a:lnTo>
                <a:lnTo>
                  <a:pt x="17" y="10"/>
                </a:lnTo>
                <a:lnTo>
                  <a:pt x="15" y="18"/>
                </a:lnTo>
                <a:lnTo>
                  <a:pt x="21" y="27"/>
                </a:lnTo>
                <a:lnTo>
                  <a:pt x="31" y="31"/>
                </a:lnTo>
                <a:lnTo>
                  <a:pt x="45" y="26"/>
                </a:lnTo>
                <a:lnTo>
                  <a:pt x="51" y="29"/>
                </a:lnTo>
                <a:lnTo>
                  <a:pt x="54" y="37"/>
                </a:lnTo>
                <a:lnTo>
                  <a:pt x="54" y="49"/>
                </a:lnTo>
                <a:lnTo>
                  <a:pt x="51" y="58"/>
                </a:lnTo>
                <a:lnTo>
                  <a:pt x="52" y="68"/>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0" name="Freeform 153">
            <a:extLst>
              <a:ext uri="{FF2B5EF4-FFF2-40B4-BE49-F238E27FC236}">
                <a16:creationId xmlns:a16="http://schemas.microsoft.com/office/drawing/2014/main" id="{00000000-0008-0000-0A00-00000A000000}"/>
              </a:ext>
            </a:extLst>
          </xdr:cNvPr>
          <xdr:cNvSpPr>
            <a:spLocks/>
          </xdr:cNvSpPr>
        </xdr:nvSpPr>
        <xdr:spPr bwMode="auto">
          <a:xfrm>
            <a:off x="209" y="80"/>
            <a:ext cx="87" cy="84"/>
          </a:xfrm>
          <a:custGeom>
            <a:avLst/>
            <a:gdLst>
              <a:gd name="T0" fmla="*/ 0 w 87"/>
              <a:gd name="T1" fmla="*/ 84 h 84"/>
              <a:gd name="T2" fmla="*/ 11 w 87"/>
              <a:gd name="T3" fmla="*/ 69 h 84"/>
              <a:gd name="T4" fmla="*/ 19 w 87"/>
              <a:gd name="T5" fmla="*/ 69 h 84"/>
              <a:gd name="T6" fmla="*/ 26 w 87"/>
              <a:gd name="T7" fmla="*/ 65 h 84"/>
              <a:gd name="T8" fmla="*/ 31 w 87"/>
              <a:gd name="T9" fmla="*/ 68 h 84"/>
              <a:gd name="T10" fmla="*/ 35 w 87"/>
              <a:gd name="T11" fmla="*/ 49 h 84"/>
              <a:gd name="T12" fmla="*/ 42 w 87"/>
              <a:gd name="T13" fmla="*/ 37 h 84"/>
              <a:gd name="T14" fmla="*/ 38 w 87"/>
              <a:gd name="T15" fmla="*/ 37 h 84"/>
              <a:gd name="T16" fmla="*/ 36 w 87"/>
              <a:gd name="T17" fmla="*/ 34 h 84"/>
              <a:gd name="T18" fmla="*/ 42 w 87"/>
              <a:gd name="T19" fmla="*/ 29 h 84"/>
              <a:gd name="T20" fmla="*/ 48 w 87"/>
              <a:gd name="T21" fmla="*/ 23 h 84"/>
              <a:gd name="T22" fmla="*/ 60 w 87"/>
              <a:gd name="T23" fmla="*/ 23 h 84"/>
              <a:gd name="T24" fmla="*/ 62 w 87"/>
              <a:gd name="T25" fmla="*/ 17 h 84"/>
              <a:gd name="T26" fmla="*/ 70 w 87"/>
              <a:gd name="T27" fmla="*/ 17 h 84"/>
              <a:gd name="T28" fmla="*/ 76 w 87"/>
              <a:gd name="T29" fmla="*/ 12 h 84"/>
              <a:gd name="T30" fmla="*/ 86 w 87"/>
              <a:gd name="T31" fmla="*/ 15 h 84"/>
              <a:gd name="T32" fmla="*/ 87 w 87"/>
              <a:gd name="T33" fmla="*/ 10 h 84"/>
              <a:gd name="T34" fmla="*/ 83 w 87"/>
              <a:gd name="T35" fmla="*/ 6 h 84"/>
              <a:gd name="T36" fmla="*/ 84 w 87"/>
              <a:gd name="T37" fmla="*/ 0 h 8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87"/>
              <a:gd name="T58" fmla="*/ 0 h 84"/>
              <a:gd name="T59" fmla="*/ 87 w 87"/>
              <a:gd name="T60" fmla="*/ 84 h 8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87" h="84">
                <a:moveTo>
                  <a:pt x="0" y="84"/>
                </a:moveTo>
                <a:lnTo>
                  <a:pt x="11" y="69"/>
                </a:lnTo>
                <a:lnTo>
                  <a:pt x="19" y="69"/>
                </a:lnTo>
                <a:lnTo>
                  <a:pt x="26" y="65"/>
                </a:lnTo>
                <a:lnTo>
                  <a:pt x="31" y="68"/>
                </a:lnTo>
                <a:lnTo>
                  <a:pt x="35" y="49"/>
                </a:lnTo>
                <a:lnTo>
                  <a:pt x="42" y="37"/>
                </a:lnTo>
                <a:lnTo>
                  <a:pt x="38" y="37"/>
                </a:lnTo>
                <a:lnTo>
                  <a:pt x="36" y="34"/>
                </a:lnTo>
                <a:lnTo>
                  <a:pt x="42" y="29"/>
                </a:lnTo>
                <a:lnTo>
                  <a:pt x="48" y="23"/>
                </a:lnTo>
                <a:lnTo>
                  <a:pt x="60" y="23"/>
                </a:lnTo>
                <a:lnTo>
                  <a:pt x="62" y="17"/>
                </a:lnTo>
                <a:lnTo>
                  <a:pt x="70" y="17"/>
                </a:lnTo>
                <a:lnTo>
                  <a:pt x="76" y="12"/>
                </a:lnTo>
                <a:lnTo>
                  <a:pt x="86" y="15"/>
                </a:lnTo>
                <a:lnTo>
                  <a:pt x="87" y="10"/>
                </a:lnTo>
                <a:lnTo>
                  <a:pt x="83" y="6"/>
                </a:lnTo>
                <a:lnTo>
                  <a:pt x="84"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1" name="Freeform 154">
            <a:extLst>
              <a:ext uri="{FF2B5EF4-FFF2-40B4-BE49-F238E27FC236}">
                <a16:creationId xmlns:a16="http://schemas.microsoft.com/office/drawing/2014/main" id="{00000000-0008-0000-0A00-00000B000000}"/>
              </a:ext>
            </a:extLst>
          </xdr:cNvPr>
          <xdr:cNvSpPr>
            <a:spLocks/>
          </xdr:cNvSpPr>
        </xdr:nvSpPr>
        <xdr:spPr bwMode="auto">
          <a:xfrm>
            <a:off x="267" y="87"/>
            <a:ext cx="78" cy="89"/>
          </a:xfrm>
          <a:custGeom>
            <a:avLst/>
            <a:gdLst>
              <a:gd name="T0" fmla="*/ 2 w 78"/>
              <a:gd name="T1" fmla="*/ 16 h 89"/>
              <a:gd name="T2" fmla="*/ 4 w 78"/>
              <a:gd name="T3" fmla="*/ 25 h 89"/>
              <a:gd name="T4" fmla="*/ 10 w 78"/>
              <a:gd name="T5" fmla="*/ 26 h 89"/>
              <a:gd name="T6" fmla="*/ 1 w 78"/>
              <a:gd name="T7" fmla="*/ 40 h 89"/>
              <a:gd name="T8" fmla="*/ 7 w 78"/>
              <a:gd name="T9" fmla="*/ 43 h 89"/>
              <a:gd name="T10" fmla="*/ 11 w 78"/>
              <a:gd name="T11" fmla="*/ 52 h 89"/>
              <a:gd name="T12" fmla="*/ 17 w 78"/>
              <a:gd name="T13" fmla="*/ 50 h 89"/>
              <a:gd name="T14" fmla="*/ 19 w 78"/>
              <a:gd name="T15" fmla="*/ 55 h 89"/>
              <a:gd name="T16" fmla="*/ 8 w 78"/>
              <a:gd name="T17" fmla="*/ 65 h 89"/>
              <a:gd name="T18" fmla="*/ 0 w 78"/>
              <a:gd name="T19" fmla="*/ 66 h 89"/>
              <a:gd name="T20" fmla="*/ 0 w 78"/>
              <a:gd name="T21" fmla="*/ 69 h 89"/>
              <a:gd name="T22" fmla="*/ 8 w 78"/>
              <a:gd name="T23" fmla="*/ 69 h 89"/>
              <a:gd name="T24" fmla="*/ 17 w 78"/>
              <a:gd name="T25" fmla="*/ 80 h 89"/>
              <a:gd name="T26" fmla="*/ 26 w 78"/>
              <a:gd name="T27" fmla="*/ 82 h 89"/>
              <a:gd name="T28" fmla="*/ 32 w 78"/>
              <a:gd name="T29" fmla="*/ 79 h 89"/>
              <a:gd name="T30" fmla="*/ 41 w 78"/>
              <a:gd name="T31" fmla="*/ 79 h 89"/>
              <a:gd name="T32" fmla="*/ 41 w 78"/>
              <a:gd name="T33" fmla="*/ 84 h 89"/>
              <a:gd name="T34" fmla="*/ 46 w 78"/>
              <a:gd name="T35" fmla="*/ 85 h 89"/>
              <a:gd name="T36" fmla="*/ 48 w 78"/>
              <a:gd name="T37" fmla="*/ 89 h 89"/>
              <a:gd name="T38" fmla="*/ 65 w 78"/>
              <a:gd name="T39" fmla="*/ 82 h 89"/>
              <a:gd name="T40" fmla="*/ 62 w 78"/>
              <a:gd name="T41" fmla="*/ 76 h 89"/>
              <a:gd name="T42" fmla="*/ 65 w 78"/>
              <a:gd name="T43" fmla="*/ 66 h 89"/>
              <a:gd name="T44" fmla="*/ 62 w 78"/>
              <a:gd name="T45" fmla="*/ 58 h 89"/>
              <a:gd name="T46" fmla="*/ 53 w 78"/>
              <a:gd name="T47" fmla="*/ 54 h 89"/>
              <a:gd name="T48" fmla="*/ 54 w 78"/>
              <a:gd name="T49" fmla="*/ 47 h 89"/>
              <a:gd name="T50" fmla="*/ 59 w 78"/>
              <a:gd name="T51" fmla="*/ 44 h 89"/>
              <a:gd name="T52" fmla="*/ 64 w 78"/>
              <a:gd name="T53" fmla="*/ 40 h 89"/>
              <a:gd name="T54" fmla="*/ 73 w 78"/>
              <a:gd name="T55" fmla="*/ 39 h 89"/>
              <a:gd name="T56" fmla="*/ 75 w 78"/>
              <a:gd name="T57" fmla="*/ 33 h 89"/>
              <a:gd name="T58" fmla="*/ 76 w 78"/>
              <a:gd name="T59" fmla="*/ 24 h 89"/>
              <a:gd name="T60" fmla="*/ 74 w 78"/>
              <a:gd name="T61" fmla="*/ 17 h 89"/>
              <a:gd name="T62" fmla="*/ 78 w 78"/>
              <a:gd name="T63" fmla="*/ 6 h 89"/>
              <a:gd name="T64" fmla="*/ 74 w 78"/>
              <a:gd name="T65" fmla="*/ 0 h 8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78"/>
              <a:gd name="T100" fmla="*/ 0 h 89"/>
              <a:gd name="T101" fmla="*/ 78 w 78"/>
              <a:gd name="T102" fmla="*/ 89 h 8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78" h="89">
                <a:moveTo>
                  <a:pt x="2" y="16"/>
                </a:moveTo>
                <a:lnTo>
                  <a:pt x="4" y="25"/>
                </a:lnTo>
                <a:lnTo>
                  <a:pt x="10" y="26"/>
                </a:lnTo>
                <a:lnTo>
                  <a:pt x="1" y="40"/>
                </a:lnTo>
                <a:lnTo>
                  <a:pt x="7" y="43"/>
                </a:lnTo>
                <a:lnTo>
                  <a:pt x="11" y="52"/>
                </a:lnTo>
                <a:lnTo>
                  <a:pt x="17" y="50"/>
                </a:lnTo>
                <a:lnTo>
                  <a:pt x="19" y="55"/>
                </a:lnTo>
                <a:lnTo>
                  <a:pt x="8" y="65"/>
                </a:lnTo>
                <a:lnTo>
                  <a:pt x="0" y="66"/>
                </a:lnTo>
                <a:lnTo>
                  <a:pt x="0" y="69"/>
                </a:lnTo>
                <a:lnTo>
                  <a:pt x="8" y="69"/>
                </a:lnTo>
                <a:lnTo>
                  <a:pt x="17" y="80"/>
                </a:lnTo>
                <a:lnTo>
                  <a:pt x="26" y="82"/>
                </a:lnTo>
                <a:lnTo>
                  <a:pt x="32" y="79"/>
                </a:lnTo>
                <a:lnTo>
                  <a:pt x="41" y="79"/>
                </a:lnTo>
                <a:lnTo>
                  <a:pt x="41" y="84"/>
                </a:lnTo>
                <a:lnTo>
                  <a:pt x="46" y="85"/>
                </a:lnTo>
                <a:lnTo>
                  <a:pt x="48" y="89"/>
                </a:lnTo>
                <a:lnTo>
                  <a:pt x="65" y="82"/>
                </a:lnTo>
                <a:lnTo>
                  <a:pt x="62" y="76"/>
                </a:lnTo>
                <a:lnTo>
                  <a:pt x="65" y="66"/>
                </a:lnTo>
                <a:lnTo>
                  <a:pt x="62" y="58"/>
                </a:lnTo>
                <a:lnTo>
                  <a:pt x="53" y="54"/>
                </a:lnTo>
                <a:lnTo>
                  <a:pt x="54" y="47"/>
                </a:lnTo>
                <a:lnTo>
                  <a:pt x="59" y="44"/>
                </a:lnTo>
                <a:lnTo>
                  <a:pt x="64" y="40"/>
                </a:lnTo>
                <a:lnTo>
                  <a:pt x="73" y="39"/>
                </a:lnTo>
                <a:lnTo>
                  <a:pt x="75" y="33"/>
                </a:lnTo>
                <a:lnTo>
                  <a:pt x="76" y="24"/>
                </a:lnTo>
                <a:lnTo>
                  <a:pt x="74" y="17"/>
                </a:lnTo>
                <a:lnTo>
                  <a:pt x="78" y="6"/>
                </a:lnTo>
                <a:lnTo>
                  <a:pt x="74"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2" name="Freeform 155">
            <a:extLst>
              <a:ext uri="{FF2B5EF4-FFF2-40B4-BE49-F238E27FC236}">
                <a16:creationId xmlns:a16="http://schemas.microsoft.com/office/drawing/2014/main" id="{00000000-0008-0000-0A00-00000C000000}"/>
              </a:ext>
            </a:extLst>
          </xdr:cNvPr>
          <xdr:cNvSpPr>
            <a:spLocks/>
          </xdr:cNvSpPr>
        </xdr:nvSpPr>
        <xdr:spPr bwMode="auto">
          <a:xfrm>
            <a:off x="361" y="112"/>
            <a:ext cx="41" cy="87"/>
          </a:xfrm>
          <a:custGeom>
            <a:avLst/>
            <a:gdLst>
              <a:gd name="T0" fmla="*/ 41 w 41"/>
              <a:gd name="T1" fmla="*/ 0 h 87"/>
              <a:gd name="T2" fmla="*/ 26 w 41"/>
              <a:gd name="T3" fmla="*/ 0 h 87"/>
              <a:gd name="T4" fmla="*/ 25 w 41"/>
              <a:gd name="T5" fmla="*/ 7 h 87"/>
              <a:gd name="T6" fmla="*/ 28 w 41"/>
              <a:gd name="T7" fmla="*/ 8 h 87"/>
              <a:gd name="T8" fmla="*/ 27 w 41"/>
              <a:gd name="T9" fmla="*/ 19 h 87"/>
              <a:gd name="T10" fmla="*/ 37 w 41"/>
              <a:gd name="T11" fmla="*/ 23 h 87"/>
              <a:gd name="T12" fmla="*/ 33 w 41"/>
              <a:gd name="T13" fmla="*/ 27 h 87"/>
              <a:gd name="T14" fmla="*/ 33 w 41"/>
              <a:gd name="T15" fmla="*/ 32 h 87"/>
              <a:gd name="T16" fmla="*/ 32 w 41"/>
              <a:gd name="T17" fmla="*/ 44 h 87"/>
              <a:gd name="T18" fmla="*/ 29 w 41"/>
              <a:gd name="T19" fmla="*/ 47 h 87"/>
              <a:gd name="T20" fmla="*/ 37 w 41"/>
              <a:gd name="T21" fmla="*/ 53 h 87"/>
              <a:gd name="T22" fmla="*/ 41 w 41"/>
              <a:gd name="T23" fmla="*/ 58 h 87"/>
              <a:gd name="T24" fmla="*/ 34 w 41"/>
              <a:gd name="T25" fmla="*/ 66 h 87"/>
              <a:gd name="T26" fmla="*/ 35 w 41"/>
              <a:gd name="T27" fmla="*/ 76 h 87"/>
              <a:gd name="T28" fmla="*/ 40 w 41"/>
              <a:gd name="T29" fmla="*/ 80 h 87"/>
              <a:gd name="T30" fmla="*/ 38 w 41"/>
              <a:gd name="T31" fmla="*/ 85 h 87"/>
              <a:gd name="T32" fmla="*/ 35 w 41"/>
              <a:gd name="T33" fmla="*/ 84 h 87"/>
              <a:gd name="T34" fmla="*/ 27 w 41"/>
              <a:gd name="T35" fmla="*/ 87 h 87"/>
              <a:gd name="T36" fmla="*/ 27 w 41"/>
              <a:gd name="T37" fmla="*/ 84 h 87"/>
              <a:gd name="T38" fmla="*/ 17 w 41"/>
              <a:gd name="T39" fmla="*/ 82 h 87"/>
              <a:gd name="T40" fmla="*/ 24 w 41"/>
              <a:gd name="T41" fmla="*/ 74 h 87"/>
              <a:gd name="T42" fmla="*/ 7 w 41"/>
              <a:gd name="T43" fmla="*/ 62 h 87"/>
              <a:gd name="T44" fmla="*/ 2 w 41"/>
              <a:gd name="T45" fmla="*/ 69 h 87"/>
              <a:gd name="T46" fmla="*/ 0 w 41"/>
              <a:gd name="T47" fmla="*/ 67 h 87"/>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41"/>
              <a:gd name="T73" fmla="*/ 0 h 87"/>
              <a:gd name="T74" fmla="*/ 41 w 41"/>
              <a:gd name="T75" fmla="*/ 87 h 87"/>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41" h="87">
                <a:moveTo>
                  <a:pt x="41" y="0"/>
                </a:moveTo>
                <a:lnTo>
                  <a:pt x="26" y="0"/>
                </a:lnTo>
                <a:lnTo>
                  <a:pt x="25" y="7"/>
                </a:lnTo>
                <a:lnTo>
                  <a:pt x="28" y="8"/>
                </a:lnTo>
                <a:lnTo>
                  <a:pt x="27" y="19"/>
                </a:lnTo>
                <a:lnTo>
                  <a:pt x="37" y="23"/>
                </a:lnTo>
                <a:lnTo>
                  <a:pt x="33" y="27"/>
                </a:lnTo>
                <a:lnTo>
                  <a:pt x="33" y="32"/>
                </a:lnTo>
                <a:lnTo>
                  <a:pt x="32" y="44"/>
                </a:lnTo>
                <a:lnTo>
                  <a:pt x="29" y="47"/>
                </a:lnTo>
                <a:lnTo>
                  <a:pt x="37" y="53"/>
                </a:lnTo>
                <a:lnTo>
                  <a:pt x="41" y="58"/>
                </a:lnTo>
                <a:lnTo>
                  <a:pt x="34" y="66"/>
                </a:lnTo>
                <a:lnTo>
                  <a:pt x="35" y="76"/>
                </a:lnTo>
                <a:lnTo>
                  <a:pt x="40" y="80"/>
                </a:lnTo>
                <a:lnTo>
                  <a:pt x="38" y="85"/>
                </a:lnTo>
                <a:lnTo>
                  <a:pt x="35" y="84"/>
                </a:lnTo>
                <a:lnTo>
                  <a:pt x="27" y="87"/>
                </a:lnTo>
                <a:lnTo>
                  <a:pt x="27" y="84"/>
                </a:lnTo>
                <a:lnTo>
                  <a:pt x="17" y="82"/>
                </a:lnTo>
                <a:lnTo>
                  <a:pt x="24" y="74"/>
                </a:lnTo>
                <a:lnTo>
                  <a:pt x="7" y="62"/>
                </a:lnTo>
                <a:lnTo>
                  <a:pt x="2" y="69"/>
                </a:lnTo>
                <a:lnTo>
                  <a:pt x="0" y="67"/>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3" name="Freeform 156">
            <a:extLst>
              <a:ext uri="{FF2B5EF4-FFF2-40B4-BE49-F238E27FC236}">
                <a16:creationId xmlns:a16="http://schemas.microsoft.com/office/drawing/2014/main" id="{00000000-0008-0000-0A00-00000D000000}"/>
              </a:ext>
            </a:extLst>
          </xdr:cNvPr>
          <xdr:cNvSpPr>
            <a:spLocks/>
          </xdr:cNvSpPr>
        </xdr:nvSpPr>
        <xdr:spPr bwMode="auto">
          <a:xfrm>
            <a:off x="402" y="117"/>
            <a:ext cx="46" cy="70"/>
          </a:xfrm>
          <a:custGeom>
            <a:avLst/>
            <a:gdLst>
              <a:gd name="T0" fmla="*/ 0 w 49"/>
              <a:gd name="T1" fmla="*/ 35 h 71"/>
              <a:gd name="T2" fmla="*/ 6 w 49"/>
              <a:gd name="T3" fmla="*/ 35 h 71"/>
              <a:gd name="T4" fmla="*/ 8 w 49"/>
              <a:gd name="T5" fmla="*/ 35 h 71"/>
              <a:gd name="T6" fmla="*/ 8 w 49"/>
              <a:gd name="T7" fmla="*/ 35 h 71"/>
              <a:gd name="T8" fmla="*/ 8 w 49"/>
              <a:gd name="T9" fmla="*/ 35 h 71"/>
              <a:gd name="T10" fmla="*/ 8 w 49"/>
              <a:gd name="T11" fmla="*/ 35 h 71"/>
              <a:gd name="T12" fmla="*/ 8 w 49"/>
              <a:gd name="T13" fmla="*/ 35 h 71"/>
              <a:gd name="T14" fmla="*/ 8 w 49"/>
              <a:gd name="T15" fmla="*/ 35 h 71"/>
              <a:gd name="T16" fmla="*/ 8 w 49"/>
              <a:gd name="T17" fmla="*/ 35 h 71"/>
              <a:gd name="T18" fmla="*/ 8 w 49"/>
              <a:gd name="T19" fmla="*/ 35 h 71"/>
              <a:gd name="T20" fmla="*/ 8 w 49"/>
              <a:gd name="T21" fmla="*/ 35 h 71"/>
              <a:gd name="T22" fmla="*/ 8 w 49"/>
              <a:gd name="T23" fmla="*/ 35 h 71"/>
              <a:gd name="T24" fmla="*/ 8 w 49"/>
              <a:gd name="T25" fmla="*/ 35 h 71"/>
              <a:gd name="T26" fmla="*/ 8 w 49"/>
              <a:gd name="T27" fmla="*/ 25 h 71"/>
              <a:gd name="T28" fmla="*/ 8 w 49"/>
              <a:gd name="T29" fmla="*/ 24 h 71"/>
              <a:gd name="T30" fmla="*/ 8 w 49"/>
              <a:gd name="T31" fmla="*/ 15 h 71"/>
              <a:gd name="T32" fmla="*/ 8 w 49"/>
              <a:gd name="T33" fmla="*/ 13 h 71"/>
              <a:gd name="T34" fmla="*/ 8 w 49"/>
              <a:gd name="T35" fmla="*/ 6 h 71"/>
              <a:gd name="T36" fmla="*/ 8 w 49"/>
              <a:gd name="T37" fmla="*/ 0 h 7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9"/>
              <a:gd name="T58" fmla="*/ 0 h 71"/>
              <a:gd name="T59" fmla="*/ 49 w 49"/>
              <a:gd name="T60" fmla="*/ 71 h 71"/>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9" h="71">
                <a:moveTo>
                  <a:pt x="0" y="52"/>
                </a:moveTo>
                <a:lnTo>
                  <a:pt x="6" y="51"/>
                </a:lnTo>
                <a:lnTo>
                  <a:pt x="12" y="57"/>
                </a:lnTo>
                <a:lnTo>
                  <a:pt x="14" y="64"/>
                </a:lnTo>
                <a:lnTo>
                  <a:pt x="20" y="64"/>
                </a:lnTo>
                <a:lnTo>
                  <a:pt x="27" y="71"/>
                </a:lnTo>
                <a:lnTo>
                  <a:pt x="31" y="61"/>
                </a:lnTo>
                <a:lnTo>
                  <a:pt x="30" y="53"/>
                </a:lnTo>
                <a:lnTo>
                  <a:pt x="36" y="51"/>
                </a:lnTo>
                <a:lnTo>
                  <a:pt x="35" y="47"/>
                </a:lnTo>
                <a:lnTo>
                  <a:pt x="44" y="53"/>
                </a:lnTo>
                <a:lnTo>
                  <a:pt x="49" y="47"/>
                </a:lnTo>
                <a:lnTo>
                  <a:pt x="43" y="37"/>
                </a:lnTo>
                <a:lnTo>
                  <a:pt x="34" y="25"/>
                </a:lnTo>
                <a:lnTo>
                  <a:pt x="26" y="24"/>
                </a:lnTo>
                <a:lnTo>
                  <a:pt x="26" y="15"/>
                </a:lnTo>
                <a:lnTo>
                  <a:pt x="21" y="13"/>
                </a:lnTo>
                <a:lnTo>
                  <a:pt x="27" y="6"/>
                </a:lnTo>
                <a:lnTo>
                  <a:pt x="26"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4" name="WordArt 157">
            <a:extLst>
              <a:ext uri="{FF2B5EF4-FFF2-40B4-BE49-F238E27FC236}">
                <a16:creationId xmlns:a16="http://schemas.microsoft.com/office/drawing/2014/main" id="{00000000-0008-0000-0A00-00000E000000}"/>
              </a:ext>
            </a:extLst>
          </xdr:cNvPr>
          <xdr:cNvSpPr>
            <a:spLocks noChangeArrowheads="1" noChangeShapeType="1" noTextEdit="1"/>
          </xdr:cNvSpPr>
        </xdr:nvSpPr>
        <xdr:spPr bwMode="auto">
          <a:xfrm>
            <a:off x="121" y="292"/>
            <a:ext cx="30" cy="11"/>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秩父市</a:t>
            </a:r>
          </a:p>
        </xdr:txBody>
      </xdr:sp>
      <xdr:sp macro="" textlink="">
        <xdr:nvSpPr>
          <xdr:cNvPr id="15" name="WordArt 158">
            <a:extLst>
              <a:ext uri="{FF2B5EF4-FFF2-40B4-BE49-F238E27FC236}">
                <a16:creationId xmlns:a16="http://schemas.microsoft.com/office/drawing/2014/main" id="{00000000-0008-0000-0A00-00000F000000}"/>
              </a:ext>
            </a:extLst>
          </xdr:cNvPr>
          <xdr:cNvSpPr>
            <a:spLocks noChangeArrowheads="1" noChangeShapeType="1" noTextEdit="1"/>
          </xdr:cNvSpPr>
        </xdr:nvSpPr>
        <xdr:spPr bwMode="auto">
          <a:xfrm>
            <a:off x="112" y="228"/>
            <a:ext cx="38" cy="11"/>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小鹿野町</a:t>
            </a:r>
          </a:p>
        </xdr:txBody>
      </xdr:sp>
      <xdr:sp macro="" textlink="">
        <xdr:nvSpPr>
          <xdr:cNvPr id="16" name="WordArt 159">
            <a:extLst>
              <a:ext uri="{FF2B5EF4-FFF2-40B4-BE49-F238E27FC236}">
                <a16:creationId xmlns:a16="http://schemas.microsoft.com/office/drawing/2014/main" id="{00000000-0008-0000-0A00-000010000000}"/>
              </a:ext>
            </a:extLst>
          </xdr:cNvPr>
          <xdr:cNvSpPr>
            <a:spLocks noChangeArrowheads="1" noChangeShapeType="1" noTextEdit="1"/>
          </xdr:cNvSpPr>
        </xdr:nvSpPr>
        <xdr:spPr bwMode="auto">
          <a:xfrm>
            <a:off x="220" y="265"/>
            <a:ext cx="31"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横瀬町</a:t>
            </a:r>
          </a:p>
        </xdr:txBody>
      </xdr:sp>
      <xdr:sp macro="" textlink="">
        <xdr:nvSpPr>
          <xdr:cNvPr id="17" name="Freeform 160">
            <a:extLst>
              <a:ext uri="{FF2B5EF4-FFF2-40B4-BE49-F238E27FC236}">
                <a16:creationId xmlns:a16="http://schemas.microsoft.com/office/drawing/2014/main" id="{00000000-0008-0000-0A00-000011000000}"/>
              </a:ext>
            </a:extLst>
          </xdr:cNvPr>
          <xdr:cNvSpPr>
            <a:spLocks/>
          </xdr:cNvSpPr>
        </xdr:nvSpPr>
        <xdr:spPr bwMode="auto">
          <a:xfrm>
            <a:off x="252" y="127"/>
            <a:ext cx="17" cy="30"/>
          </a:xfrm>
          <a:custGeom>
            <a:avLst/>
            <a:gdLst>
              <a:gd name="T0" fmla="*/ 0 w 37"/>
              <a:gd name="T1" fmla="*/ 0 h 61"/>
              <a:gd name="T2" fmla="*/ 0 w 37"/>
              <a:gd name="T3" fmla="*/ 0 h 61"/>
              <a:gd name="T4" fmla="*/ 0 w 37"/>
              <a:gd name="T5" fmla="*/ 0 h 61"/>
              <a:gd name="T6" fmla="*/ 0 w 37"/>
              <a:gd name="T7" fmla="*/ 0 h 61"/>
              <a:gd name="T8" fmla="*/ 0 w 37"/>
              <a:gd name="T9" fmla="*/ 0 h 61"/>
              <a:gd name="T10" fmla="*/ 0 w 37"/>
              <a:gd name="T11" fmla="*/ 0 h 61"/>
              <a:gd name="T12" fmla="*/ 0 60000 65536"/>
              <a:gd name="T13" fmla="*/ 0 60000 65536"/>
              <a:gd name="T14" fmla="*/ 0 60000 65536"/>
              <a:gd name="T15" fmla="*/ 0 60000 65536"/>
              <a:gd name="T16" fmla="*/ 0 60000 65536"/>
              <a:gd name="T17" fmla="*/ 0 60000 65536"/>
              <a:gd name="T18" fmla="*/ 0 w 37"/>
              <a:gd name="T19" fmla="*/ 0 h 61"/>
              <a:gd name="T20" fmla="*/ 37 w 37"/>
              <a:gd name="T21" fmla="*/ 61 h 61"/>
            </a:gdLst>
            <a:ahLst/>
            <a:cxnLst>
              <a:cxn ang="T12">
                <a:pos x="T0" y="T1"/>
              </a:cxn>
              <a:cxn ang="T13">
                <a:pos x="T2" y="T3"/>
              </a:cxn>
              <a:cxn ang="T14">
                <a:pos x="T4" y="T5"/>
              </a:cxn>
              <a:cxn ang="T15">
                <a:pos x="T6" y="T7"/>
              </a:cxn>
              <a:cxn ang="T16">
                <a:pos x="T8" y="T9"/>
              </a:cxn>
              <a:cxn ang="T17">
                <a:pos x="T10" y="T11"/>
              </a:cxn>
            </a:cxnLst>
            <a:rect l="T18" t="T19" r="T20" b="T21"/>
            <a:pathLst>
              <a:path w="37" h="61">
                <a:moveTo>
                  <a:pt x="35" y="0"/>
                </a:moveTo>
                <a:lnTo>
                  <a:pt x="33" y="9"/>
                </a:lnTo>
                <a:lnTo>
                  <a:pt x="35" y="13"/>
                </a:lnTo>
                <a:lnTo>
                  <a:pt x="37" y="29"/>
                </a:lnTo>
                <a:lnTo>
                  <a:pt x="17" y="57"/>
                </a:lnTo>
                <a:lnTo>
                  <a:pt x="0" y="61"/>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8" name="Freeform 161">
            <a:extLst>
              <a:ext uri="{FF2B5EF4-FFF2-40B4-BE49-F238E27FC236}">
                <a16:creationId xmlns:a16="http://schemas.microsoft.com/office/drawing/2014/main" id="{00000000-0008-0000-0A00-000012000000}"/>
              </a:ext>
            </a:extLst>
          </xdr:cNvPr>
          <xdr:cNvSpPr>
            <a:spLocks/>
          </xdr:cNvSpPr>
        </xdr:nvSpPr>
        <xdr:spPr bwMode="auto">
          <a:xfrm>
            <a:off x="238" y="148"/>
            <a:ext cx="51" cy="97"/>
          </a:xfrm>
          <a:custGeom>
            <a:avLst/>
            <a:gdLst>
              <a:gd name="T0" fmla="*/ 2 w 51"/>
              <a:gd name="T1" fmla="*/ 0 h 97"/>
              <a:gd name="T2" fmla="*/ 10 w 51"/>
              <a:gd name="T3" fmla="*/ 1 h 97"/>
              <a:gd name="T4" fmla="*/ 14 w 51"/>
              <a:gd name="T5" fmla="*/ 8 h 97"/>
              <a:gd name="T6" fmla="*/ 13 w 51"/>
              <a:gd name="T7" fmla="*/ 10 h 97"/>
              <a:gd name="T8" fmla="*/ 7 w 51"/>
              <a:gd name="T9" fmla="*/ 10 h 97"/>
              <a:gd name="T10" fmla="*/ 6 w 51"/>
              <a:gd name="T11" fmla="*/ 15 h 97"/>
              <a:gd name="T12" fmla="*/ 2 w 51"/>
              <a:gd name="T13" fmla="*/ 21 h 97"/>
              <a:gd name="T14" fmla="*/ 0 w 51"/>
              <a:gd name="T15" fmla="*/ 33 h 97"/>
              <a:gd name="T16" fmla="*/ 5 w 51"/>
              <a:gd name="T17" fmla="*/ 39 h 97"/>
              <a:gd name="T18" fmla="*/ 21 w 51"/>
              <a:gd name="T19" fmla="*/ 40 h 97"/>
              <a:gd name="T20" fmla="*/ 26 w 51"/>
              <a:gd name="T21" fmla="*/ 52 h 97"/>
              <a:gd name="T22" fmla="*/ 33 w 51"/>
              <a:gd name="T23" fmla="*/ 51 h 97"/>
              <a:gd name="T24" fmla="*/ 39 w 51"/>
              <a:gd name="T25" fmla="*/ 57 h 97"/>
              <a:gd name="T26" fmla="*/ 46 w 51"/>
              <a:gd name="T27" fmla="*/ 57 h 97"/>
              <a:gd name="T28" fmla="*/ 51 w 51"/>
              <a:gd name="T29" fmla="*/ 65 h 97"/>
              <a:gd name="T30" fmla="*/ 38 w 51"/>
              <a:gd name="T31" fmla="*/ 71 h 97"/>
              <a:gd name="T32" fmla="*/ 32 w 51"/>
              <a:gd name="T33" fmla="*/ 79 h 97"/>
              <a:gd name="T34" fmla="*/ 26 w 51"/>
              <a:gd name="T35" fmla="*/ 81 h 97"/>
              <a:gd name="T36" fmla="*/ 28 w 51"/>
              <a:gd name="T37" fmla="*/ 97 h 97"/>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51"/>
              <a:gd name="T58" fmla="*/ 0 h 97"/>
              <a:gd name="T59" fmla="*/ 51 w 51"/>
              <a:gd name="T60" fmla="*/ 97 h 97"/>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51" h="97">
                <a:moveTo>
                  <a:pt x="2" y="0"/>
                </a:moveTo>
                <a:lnTo>
                  <a:pt x="10" y="1"/>
                </a:lnTo>
                <a:lnTo>
                  <a:pt x="14" y="8"/>
                </a:lnTo>
                <a:lnTo>
                  <a:pt x="13" y="10"/>
                </a:lnTo>
                <a:lnTo>
                  <a:pt x="7" y="10"/>
                </a:lnTo>
                <a:lnTo>
                  <a:pt x="6" y="15"/>
                </a:lnTo>
                <a:lnTo>
                  <a:pt x="2" y="21"/>
                </a:lnTo>
                <a:lnTo>
                  <a:pt x="0" y="33"/>
                </a:lnTo>
                <a:lnTo>
                  <a:pt x="5" y="39"/>
                </a:lnTo>
                <a:lnTo>
                  <a:pt x="21" y="40"/>
                </a:lnTo>
                <a:lnTo>
                  <a:pt x="26" y="52"/>
                </a:lnTo>
                <a:lnTo>
                  <a:pt x="33" y="51"/>
                </a:lnTo>
                <a:lnTo>
                  <a:pt x="39" y="57"/>
                </a:lnTo>
                <a:lnTo>
                  <a:pt x="46" y="57"/>
                </a:lnTo>
                <a:lnTo>
                  <a:pt x="51" y="65"/>
                </a:lnTo>
                <a:lnTo>
                  <a:pt x="38" y="71"/>
                </a:lnTo>
                <a:lnTo>
                  <a:pt x="32" y="79"/>
                </a:lnTo>
                <a:lnTo>
                  <a:pt x="26" y="81"/>
                </a:lnTo>
                <a:lnTo>
                  <a:pt x="28" y="97"/>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9" name="Freeform 162">
            <a:extLst>
              <a:ext uri="{FF2B5EF4-FFF2-40B4-BE49-F238E27FC236}">
                <a16:creationId xmlns:a16="http://schemas.microsoft.com/office/drawing/2014/main" id="{00000000-0008-0000-0A00-000013000000}"/>
              </a:ext>
            </a:extLst>
          </xdr:cNvPr>
          <xdr:cNvSpPr>
            <a:spLocks/>
          </xdr:cNvSpPr>
        </xdr:nvSpPr>
        <xdr:spPr bwMode="auto">
          <a:xfrm>
            <a:off x="271" y="180"/>
            <a:ext cx="56" cy="46"/>
          </a:xfrm>
          <a:custGeom>
            <a:avLst/>
            <a:gdLst>
              <a:gd name="T0" fmla="*/ 0 w 56"/>
              <a:gd name="T1" fmla="*/ 19 h 46"/>
              <a:gd name="T2" fmla="*/ 4 w 56"/>
              <a:gd name="T3" fmla="*/ 14 h 46"/>
              <a:gd name="T4" fmla="*/ 6 w 56"/>
              <a:gd name="T5" fmla="*/ 8 h 46"/>
              <a:gd name="T6" fmla="*/ 13 w 56"/>
              <a:gd name="T7" fmla="*/ 7 h 46"/>
              <a:gd name="T8" fmla="*/ 20 w 56"/>
              <a:gd name="T9" fmla="*/ 7 h 46"/>
              <a:gd name="T10" fmla="*/ 25 w 56"/>
              <a:gd name="T11" fmla="*/ 11 h 46"/>
              <a:gd name="T12" fmla="*/ 29 w 56"/>
              <a:gd name="T13" fmla="*/ 10 h 46"/>
              <a:gd name="T14" fmla="*/ 35 w 56"/>
              <a:gd name="T15" fmla="*/ 0 h 46"/>
              <a:gd name="T16" fmla="*/ 43 w 56"/>
              <a:gd name="T17" fmla="*/ 2 h 46"/>
              <a:gd name="T18" fmla="*/ 46 w 56"/>
              <a:gd name="T19" fmla="*/ 6 h 46"/>
              <a:gd name="T20" fmla="*/ 48 w 56"/>
              <a:gd name="T21" fmla="*/ 0 h 46"/>
              <a:gd name="T22" fmla="*/ 54 w 56"/>
              <a:gd name="T23" fmla="*/ 4 h 46"/>
              <a:gd name="T24" fmla="*/ 52 w 56"/>
              <a:gd name="T25" fmla="*/ 9 h 46"/>
              <a:gd name="T26" fmla="*/ 49 w 56"/>
              <a:gd name="T27" fmla="*/ 14 h 46"/>
              <a:gd name="T28" fmla="*/ 55 w 56"/>
              <a:gd name="T29" fmla="*/ 21 h 46"/>
              <a:gd name="T30" fmla="*/ 56 w 56"/>
              <a:gd name="T31" fmla="*/ 27 h 46"/>
              <a:gd name="T32" fmla="*/ 50 w 56"/>
              <a:gd name="T33" fmla="*/ 29 h 46"/>
              <a:gd name="T34" fmla="*/ 48 w 56"/>
              <a:gd name="T35" fmla="*/ 38 h 46"/>
              <a:gd name="T36" fmla="*/ 49 w 56"/>
              <a:gd name="T37" fmla="*/ 46 h 4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56"/>
              <a:gd name="T58" fmla="*/ 0 h 46"/>
              <a:gd name="T59" fmla="*/ 56 w 56"/>
              <a:gd name="T60" fmla="*/ 46 h 4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56" h="46">
                <a:moveTo>
                  <a:pt x="0" y="19"/>
                </a:moveTo>
                <a:lnTo>
                  <a:pt x="4" y="14"/>
                </a:lnTo>
                <a:lnTo>
                  <a:pt x="6" y="8"/>
                </a:lnTo>
                <a:lnTo>
                  <a:pt x="13" y="7"/>
                </a:lnTo>
                <a:lnTo>
                  <a:pt x="20" y="7"/>
                </a:lnTo>
                <a:lnTo>
                  <a:pt x="25" y="11"/>
                </a:lnTo>
                <a:lnTo>
                  <a:pt x="29" y="10"/>
                </a:lnTo>
                <a:lnTo>
                  <a:pt x="35" y="0"/>
                </a:lnTo>
                <a:lnTo>
                  <a:pt x="43" y="2"/>
                </a:lnTo>
                <a:lnTo>
                  <a:pt x="46" y="6"/>
                </a:lnTo>
                <a:lnTo>
                  <a:pt x="48" y="0"/>
                </a:lnTo>
                <a:lnTo>
                  <a:pt x="54" y="4"/>
                </a:lnTo>
                <a:lnTo>
                  <a:pt x="52" y="9"/>
                </a:lnTo>
                <a:lnTo>
                  <a:pt x="49" y="14"/>
                </a:lnTo>
                <a:lnTo>
                  <a:pt x="55" y="21"/>
                </a:lnTo>
                <a:lnTo>
                  <a:pt x="56" y="27"/>
                </a:lnTo>
                <a:lnTo>
                  <a:pt x="50" y="29"/>
                </a:lnTo>
                <a:lnTo>
                  <a:pt x="48" y="38"/>
                </a:lnTo>
                <a:lnTo>
                  <a:pt x="49" y="46"/>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0" name="Freeform 163">
            <a:extLst>
              <a:ext uri="{FF2B5EF4-FFF2-40B4-BE49-F238E27FC236}">
                <a16:creationId xmlns:a16="http://schemas.microsoft.com/office/drawing/2014/main" id="{00000000-0008-0000-0A00-000014000000}"/>
              </a:ext>
            </a:extLst>
          </xdr:cNvPr>
          <xdr:cNvSpPr>
            <a:spLocks/>
          </xdr:cNvSpPr>
        </xdr:nvSpPr>
        <xdr:spPr bwMode="auto">
          <a:xfrm>
            <a:off x="302" y="167"/>
            <a:ext cx="164" cy="130"/>
          </a:xfrm>
          <a:custGeom>
            <a:avLst/>
            <a:gdLst>
              <a:gd name="T0" fmla="*/ 0 w 346"/>
              <a:gd name="T1" fmla="*/ 0 h 265"/>
              <a:gd name="T2" fmla="*/ 0 w 346"/>
              <a:gd name="T3" fmla="*/ 0 h 265"/>
              <a:gd name="T4" fmla="*/ 0 w 346"/>
              <a:gd name="T5" fmla="*/ 0 h 265"/>
              <a:gd name="T6" fmla="*/ 0 w 346"/>
              <a:gd name="T7" fmla="*/ 0 h 265"/>
              <a:gd name="T8" fmla="*/ 0 w 346"/>
              <a:gd name="T9" fmla="*/ 0 h 265"/>
              <a:gd name="T10" fmla="*/ 0 w 346"/>
              <a:gd name="T11" fmla="*/ 0 h 265"/>
              <a:gd name="T12" fmla="*/ 0 w 346"/>
              <a:gd name="T13" fmla="*/ 0 h 265"/>
              <a:gd name="T14" fmla="*/ 0 w 346"/>
              <a:gd name="T15" fmla="*/ 0 h 265"/>
              <a:gd name="T16" fmla="*/ 0 w 346"/>
              <a:gd name="T17" fmla="*/ 0 h 265"/>
              <a:gd name="T18" fmla="*/ 0 w 346"/>
              <a:gd name="T19" fmla="*/ 0 h 265"/>
              <a:gd name="T20" fmla="*/ 0 w 346"/>
              <a:gd name="T21" fmla="*/ 0 h 265"/>
              <a:gd name="T22" fmla="*/ 0 w 346"/>
              <a:gd name="T23" fmla="*/ 0 h 265"/>
              <a:gd name="T24" fmla="*/ 0 w 346"/>
              <a:gd name="T25" fmla="*/ 0 h 265"/>
              <a:gd name="T26" fmla="*/ 0 w 346"/>
              <a:gd name="T27" fmla="*/ 0 h 265"/>
              <a:gd name="T28" fmla="*/ 0 w 346"/>
              <a:gd name="T29" fmla="*/ 0 h 265"/>
              <a:gd name="T30" fmla="*/ 0 w 346"/>
              <a:gd name="T31" fmla="*/ 0 h 265"/>
              <a:gd name="T32" fmla="*/ 0 w 346"/>
              <a:gd name="T33" fmla="*/ 0 h 265"/>
              <a:gd name="T34" fmla="*/ 0 w 346"/>
              <a:gd name="T35" fmla="*/ 0 h 265"/>
              <a:gd name="T36" fmla="*/ 0 w 346"/>
              <a:gd name="T37" fmla="*/ 0 h 265"/>
              <a:gd name="T38" fmla="*/ 0 w 346"/>
              <a:gd name="T39" fmla="*/ 0 h 265"/>
              <a:gd name="T40" fmla="*/ 0 w 346"/>
              <a:gd name="T41" fmla="*/ 0 h 265"/>
              <a:gd name="T42" fmla="*/ 0 w 346"/>
              <a:gd name="T43" fmla="*/ 0 h 265"/>
              <a:gd name="T44" fmla="*/ 0 w 346"/>
              <a:gd name="T45" fmla="*/ 0 h 265"/>
              <a:gd name="T46" fmla="*/ 0 w 346"/>
              <a:gd name="T47" fmla="*/ 0 h 265"/>
              <a:gd name="T48" fmla="*/ 0 w 346"/>
              <a:gd name="T49" fmla="*/ 0 h 265"/>
              <a:gd name="T50" fmla="*/ 0 w 346"/>
              <a:gd name="T51" fmla="*/ 0 h 265"/>
              <a:gd name="T52" fmla="*/ 0 w 346"/>
              <a:gd name="T53" fmla="*/ 0 h 265"/>
              <a:gd name="T54" fmla="*/ 0 w 346"/>
              <a:gd name="T55" fmla="*/ 0 h 265"/>
              <a:gd name="T56" fmla="*/ 0 w 346"/>
              <a:gd name="T57" fmla="*/ 0 h 265"/>
              <a:gd name="T58" fmla="*/ 0 w 346"/>
              <a:gd name="T59" fmla="*/ 0 h 265"/>
              <a:gd name="T60" fmla="*/ 0 w 346"/>
              <a:gd name="T61" fmla="*/ 0 h 265"/>
              <a:gd name="T62" fmla="*/ 0 w 346"/>
              <a:gd name="T63" fmla="*/ 0 h 265"/>
              <a:gd name="T64" fmla="*/ 0 w 346"/>
              <a:gd name="T65" fmla="*/ 0 h 265"/>
              <a:gd name="T66" fmla="*/ 0 w 346"/>
              <a:gd name="T67" fmla="*/ 0 h 265"/>
              <a:gd name="T68" fmla="*/ 0 w 346"/>
              <a:gd name="T69" fmla="*/ 0 h 265"/>
              <a:gd name="T70" fmla="*/ 0 w 346"/>
              <a:gd name="T71" fmla="*/ 0 h 265"/>
              <a:gd name="T72" fmla="*/ 0 w 346"/>
              <a:gd name="T73" fmla="*/ 0 h 265"/>
              <a:gd name="T74" fmla="*/ 0 w 346"/>
              <a:gd name="T75" fmla="*/ 0 h 265"/>
              <a:gd name="T76" fmla="*/ 0 w 346"/>
              <a:gd name="T77" fmla="*/ 0 h 265"/>
              <a:gd name="T78" fmla="*/ 0 w 346"/>
              <a:gd name="T79" fmla="*/ 0 h 265"/>
              <a:gd name="T80" fmla="*/ 0 w 346"/>
              <a:gd name="T81" fmla="*/ 0 h 265"/>
              <a:gd name="T82" fmla="*/ 0 w 346"/>
              <a:gd name="T83" fmla="*/ 0 h 265"/>
              <a:gd name="T84" fmla="*/ 0 w 346"/>
              <a:gd name="T85" fmla="*/ 0 h 265"/>
              <a:gd name="T86" fmla="*/ 0 w 346"/>
              <a:gd name="T87" fmla="*/ 0 h 26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346"/>
              <a:gd name="T133" fmla="*/ 0 h 265"/>
              <a:gd name="T134" fmla="*/ 346 w 346"/>
              <a:gd name="T135" fmla="*/ 265 h 265"/>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346" h="265">
                <a:moveTo>
                  <a:pt x="0" y="265"/>
                </a:moveTo>
                <a:lnTo>
                  <a:pt x="2" y="253"/>
                </a:lnTo>
                <a:lnTo>
                  <a:pt x="12" y="243"/>
                </a:lnTo>
                <a:lnTo>
                  <a:pt x="16" y="231"/>
                </a:lnTo>
                <a:lnTo>
                  <a:pt x="28" y="229"/>
                </a:lnTo>
                <a:lnTo>
                  <a:pt x="36" y="239"/>
                </a:lnTo>
                <a:lnTo>
                  <a:pt x="48" y="231"/>
                </a:lnTo>
                <a:lnTo>
                  <a:pt x="62" y="231"/>
                </a:lnTo>
                <a:lnTo>
                  <a:pt x="66" y="211"/>
                </a:lnTo>
                <a:lnTo>
                  <a:pt x="86" y="215"/>
                </a:lnTo>
                <a:lnTo>
                  <a:pt x="108" y="197"/>
                </a:lnTo>
                <a:lnTo>
                  <a:pt x="136" y="191"/>
                </a:lnTo>
                <a:lnTo>
                  <a:pt x="172" y="185"/>
                </a:lnTo>
                <a:lnTo>
                  <a:pt x="180" y="175"/>
                </a:lnTo>
                <a:lnTo>
                  <a:pt x="194" y="173"/>
                </a:lnTo>
                <a:lnTo>
                  <a:pt x="182" y="161"/>
                </a:lnTo>
                <a:lnTo>
                  <a:pt x="194" y="157"/>
                </a:lnTo>
                <a:lnTo>
                  <a:pt x="218" y="161"/>
                </a:lnTo>
                <a:lnTo>
                  <a:pt x="222" y="159"/>
                </a:lnTo>
                <a:lnTo>
                  <a:pt x="222" y="145"/>
                </a:lnTo>
                <a:lnTo>
                  <a:pt x="238" y="133"/>
                </a:lnTo>
                <a:lnTo>
                  <a:pt x="270" y="141"/>
                </a:lnTo>
                <a:lnTo>
                  <a:pt x="270" y="115"/>
                </a:lnTo>
                <a:lnTo>
                  <a:pt x="294" y="121"/>
                </a:lnTo>
                <a:lnTo>
                  <a:pt x="304" y="109"/>
                </a:lnTo>
                <a:lnTo>
                  <a:pt x="294" y="103"/>
                </a:lnTo>
                <a:lnTo>
                  <a:pt x="300" y="87"/>
                </a:lnTo>
                <a:lnTo>
                  <a:pt x="316" y="101"/>
                </a:lnTo>
                <a:lnTo>
                  <a:pt x="330" y="99"/>
                </a:lnTo>
                <a:lnTo>
                  <a:pt x="342" y="113"/>
                </a:lnTo>
                <a:lnTo>
                  <a:pt x="346" y="103"/>
                </a:lnTo>
                <a:lnTo>
                  <a:pt x="334" y="87"/>
                </a:lnTo>
                <a:lnTo>
                  <a:pt x="344" y="79"/>
                </a:lnTo>
                <a:lnTo>
                  <a:pt x="344" y="71"/>
                </a:lnTo>
                <a:lnTo>
                  <a:pt x="336" y="63"/>
                </a:lnTo>
                <a:lnTo>
                  <a:pt x="328" y="49"/>
                </a:lnTo>
                <a:lnTo>
                  <a:pt x="318" y="49"/>
                </a:lnTo>
                <a:lnTo>
                  <a:pt x="318" y="39"/>
                </a:lnTo>
                <a:lnTo>
                  <a:pt x="334" y="29"/>
                </a:lnTo>
                <a:lnTo>
                  <a:pt x="334" y="25"/>
                </a:lnTo>
                <a:lnTo>
                  <a:pt x="314" y="23"/>
                </a:lnTo>
                <a:lnTo>
                  <a:pt x="310" y="17"/>
                </a:lnTo>
                <a:lnTo>
                  <a:pt x="306" y="11"/>
                </a:lnTo>
                <a:lnTo>
                  <a:pt x="302"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1" name="Freeform 164">
            <a:extLst>
              <a:ext uri="{FF2B5EF4-FFF2-40B4-BE49-F238E27FC236}">
                <a16:creationId xmlns:a16="http://schemas.microsoft.com/office/drawing/2014/main" id="{00000000-0008-0000-0A00-000015000000}"/>
              </a:ext>
            </a:extLst>
          </xdr:cNvPr>
          <xdr:cNvSpPr>
            <a:spLocks/>
          </xdr:cNvSpPr>
        </xdr:nvSpPr>
        <xdr:spPr bwMode="auto">
          <a:xfrm>
            <a:off x="317" y="175"/>
            <a:ext cx="2" cy="11"/>
          </a:xfrm>
          <a:custGeom>
            <a:avLst/>
            <a:gdLst>
              <a:gd name="T0" fmla="*/ 1 w 2"/>
              <a:gd name="T1" fmla="*/ 0 h 11"/>
              <a:gd name="T2" fmla="*/ 2 w 2"/>
              <a:gd name="T3" fmla="*/ 4 h 11"/>
              <a:gd name="T4" fmla="*/ 0 w 2"/>
              <a:gd name="T5" fmla="*/ 11 h 11"/>
              <a:gd name="T6" fmla="*/ 0 60000 65536"/>
              <a:gd name="T7" fmla="*/ 0 60000 65536"/>
              <a:gd name="T8" fmla="*/ 0 60000 65536"/>
              <a:gd name="T9" fmla="*/ 0 w 2"/>
              <a:gd name="T10" fmla="*/ 0 h 11"/>
              <a:gd name="T11" fmla="*/ 2 w 2"/>
              <a:gd name="T12" fmla="*/ 11 h 11"/>
            </a:gdLst>
            <a:ahLst/>
            <a:cxnLst>
              <a:cxn ang="T6">
                <a:pos x="T0" y="T1"/>
              </a:cxn>
              <a:cxn ang="T7">
                <a:pos x="T2" y="T3"/>
              </a:cxn>
              <a:cxn ang="T8">
                <a:pos x="T4" y="T5"/>
              </a:cxn>
            </a:cxnLst>
            <a:rect l="T9" t="T10" r="T11" b="T12"/>
            <a:pathLst>
              <a:path w="2" h="11">
                <a:moveTo>
                  <a:pt x="1" y="0"/>
                </a:moveTo>
                <a:lnTo>
                  <a:pt x="2" y="4"/>
                </a:lnTo>
                <a:lnTo>
                  <a:pt x="0" y="11"/>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2" name="Freeform 165">
            <a:extLst>
              <a:ext uri="{FF2B5EF4-FFF2-40B4-BE49-F238E27FC236}">
                <a16:creationId xmlns:a16="http://schemas.microsoft.com/office/drawing/2014/main" id="{00000000-0008-0000-0A00-000016000000}"/>
              </a:ext>
            </a:extLst>
          </xdr:cNvPr>
          <xdr:cNvSpPr>
            <a:spLocks/>
          </xdr:cNvSpPr>
        </xdr:nvSpPr>
        <xdr:spPr bwMode="auto">
          <a:xfrm>
            <a:off x="325" y="172"/>
            <a:ext cx="25" cy="71"/>
          </a:xfrm>
          <a:custGeom>
            <a:avLst/>
            <a:gdLst>
              <a:gd name="T0" fmla="*/ 0 w 52"/>
              <a:gd name="T1" fmla="*/ 0 h 145"/>
              <a:gd name="T2" fmla="*/ 0 w 52"/>
              <a:gd name="T3" fmla="*/ 0 h 145"/>
              <a:gd name="T4" fmla="*/ 0 w 52"/>
              <a:gd name="T5" fmla="*/ 0 h 145"/>
              <a:gd name="T6" fmla="*/ 0 w 52"/>
              <a:gd name="T7" fmla="*/ 0 h 145"/>
              <a:gd name="T8" fmla="*/ 0 w 52"/>
              <a:gd name="T9" fmla="*/ 0 h 145"/>
              <a:gd name="T10" fmla="*/ 0 w 52"/>
              <a:gd name="T11" fmla="*/ 0 h 145"/>
              <a:gd name="T12" fmla="*/ 0 w 52"/>
              <a:gd name="T13" fmla="*/ 0 h 145"/>
              <a:gd name="T14" fmla="*/ 0 w 52"/>
              <a:gd name="T15" fmla="*/ 0 h 145"/>
              <a:gd name="T16" fmla="*/ 0 w 52"/>
              <a:gd name="T17" fmla="*/ 0 h 145"/>
              <a:gd name="T18" fmla="*/ 0 w 52"/>
              <a:gd name="T19" fmla="*/ 0 h 145"/>
              <a:gd name="T20" fmla="*/ 0 w 52"/>
              <a:gd name="T21" fmla="*/ 0 h 145"/>
              <a:gd name="T22" fmla="*/ 0 w 52"/>
              <a:gd name="T23" fmla="*/ 0 h 145"/>
              <a:gd name="T24" fmla="*/ 0 w 52"/>
              <a:gd name="T25" fmla="*/ 0 h 145"/>
              <a:gd name="T26" fmla="*/ 0 w 52"/>
              <a:gd name="T27" fmla="*/ 0 h 145"/>
              <a:gd name="T28" fmla="*/ 0 w 52"/>
              <a:gd name="T29" fmla="*/ 0 h 145"/>
              <a:gd name="T30" fmla="*/ 0 w 52"/>
              <a:gd name="T31" fmla="*/ 0 h 14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2"/>
              <a:gd name="T49" fmla="*/ 0 h 145"/>
              <a:gd name="T50" fmla="*/ 52 w 52"/>
              <a:gd name="T51" fmla="*/ 145 h 14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2" h="145">
                <a:moveTo>
                  <a:pt x="0" y="0"/>
                </a:moveTo>
                <a:lnTo>
                  <a:pt x="18" y="30"/>
                </a:lnTo>
                <a:lnTo>
                  <a:pt x="26" y="36"/>
                </a:lnTo>
                <a:lnTo>
                  <a:pt x="44" y="42"/>
                </a:lnTo>
                <a:lnTo>
                  <a:pt x="42" y="46"/>
                </a:lnTo>
                <a:lnTo>
                  <a:pt x="28" y="56"/>
                </a:lnTo>
                <a:lnTo>
                  <a:pt x="32" y="64"/>
                </a:lnTo>
                <a:lnTo>
                  <a:pt x="42" y="70"/>
                </a:lnTo>
                <a:lnTo>
                  <a:pt x="42" y="82"/>
                </a:lnTo>
                <a:lnTo>
                  <a:pt x="52" y="80"/>
                </a:lnTo>
                <a:lnTo>
                  <a:pt x="50" y="88"/>
                </a:lnTo>
                <a:lnTo>
                  <a:pt x="32" y="102"/>
                </a:lnTo>
                <a:lnTo>
                  <a:pt x="36" y="108"/>
                </a:lnTo>
                <a:lnTo>
                  <a:pt x="42" y="118"/>
                </a:lnTo>
                <a:lnTo>
                  <a:pt x="42" y="132"/>
                </a:lnTo>
                <a:lnTo>
                  <a:pt x="47" y="145"/>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3" name="Freeform 166">
            <a:extLst>
              <a:ext uri="{FF2B5EF4-FFF2-40B4-BE49-F238E27FC236}">
                <a16:creationId xmlns:a16="http://schemas.microsoft.com/office/drawing/2014/main" id="{00000000-0008-0000-0A00-000017000000}"/>
              </a:ext>
            </a:extLst>
          </xdr:cNvPr>
          <xdr:cNvSpPr>
            <a:spLocks/>
          </xdr:cNvSpPr>
        </xdr:nvSpPr>
        <xdr:spPr bwMode="auto">
          <a:xfrm>
            <a:off x="316" y="251"/>
            <a:ext cx="18" cy="19"/>
          </a:xfrm>
          <a:custGeom>
            <a:avLst/>
            <a:gdLst>
              <a:gd name="T0" fmla="*/ 0 w 19"/>
              <a:gd name="T1" fmla="*/ 0 h 20"/>
              <a:gd name="T2" fmla="*/ 9 w 19"/>
              <a:gd name="T3" fmla="*/ 8 h 20"/>
              <a:gd name="T4" fmla="*/ 9 w 19"/>
              <a:gd name="T5" fmla="*/ 10 h 20"/>
              <a:gd name="T6" fmla="*/ 0 60000 65536"/>
              <a:gd name="T7" fmla="*/ 0 60000 65536"/>
              <a:gd name="T8" fmla="*/ 0 60000 65536"/>
              <a:gd name="T9" fmla="*/ 0 w 19"/>
              <a:gd name="T10" fmla="*/ 0 h 20"/>
              <a:gd name="T11" fmla="*/ 19 w 19"/>
              <a:gd name="T12" fmla="*/ 20 h 20"/>
            </a:gdLst>
            <a:ahLst/>
            <a:cxnLst>
              <a:cxn ang="T6">
                <a:pos x="T0" y="T1"/>
              </a:cxn>
              <a:cxn ang="T7">
                <a:pos x="T2" y="T3"/>
              </a:cxn>
              <a:cxn ang="T8">
                <a:pos x="T4" y="T5"/>
              </a:cxn>
            </a:cxnLst>
            <a:rect l="T9" t="T10" r="T11" b="T12"/>
            <a:pathLst>
              <a:path w="19" h="20">
                <a:moveTo>
                  <a:pt x="0" y="0"/>
                </a:moveTo>
                <a:lnTo>
                  <a:pt x="11" y="8"/>
                </a:lnTo>
                <a:lnTo>
                  <a:pt x="19" y="2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4" name="Freeform 167">
            <a:extLst>
              <a:ext uri="{FF2B5EF4-FFF2-40B4-BE49-F238E27FC236}">
                <a16:creationId xmlns:a16="http://schemas.microsoft.com/office/drawing/2014/main" id="{00000000-0008-0000-0A00-000018000000}"/>
              </a:ext>
            </a:extLst>
          </xdr:cNvPr>
          <xdr:cNvSpPr>
            <a:spLocks/>
          </xdr:cNvSpPr>
        </xdr:nvSpPr>
        <xdr:spPr bwMode="auto">
          <a:xfrm>
            <a:off x="332" y="239"/>
            <a:ext cx="36" cy="22"/>
          </a:xfrm>
          <a:custGeom>
            <a:avLst/>
            <a:gdLst>
              <a:gd name="T0" fmla="*/ 0 w 76"/>
              <a:gd name="T1" fmla="*/ 0 h 43"/>
              <a:gd name="T2" fmla="*/ 0 w 76"/>
              <a:gd name="T3" fmla="*/ 1 h 43"/>
              <a:gd name="T4" fmla="*/ 0 w 76"/>
              <a:gd name="T5" fmla="*/ 1 h 43"/>
              <a:gd name="T6" fmla="*/ 0 w 76"/>
              <a:gd name="T7" fmla="*/ 1 h 43"/>
              <a:gd name="T8" fmla="*/ 0 w 76"/>
              <a:gd name="T9" fmla="*/ 1 h 43"/>
              <a:gd name="T10" fmla="*/ 0 w 76"/>
              <a:gd name="T11" fmla="*/ 1 h 43"/>
              <a:gd name="T12" fmla="*/ 0 60000 65536"/>
              <a:gd name="T13" fmla="*/ 0 60000 65536"/>
              <a:gd name="T14" fmla="*/ 0 60000 65536"/>
              <a:gd name="T15" fmla="*/ 0 60000 65536"/>
              <a:gd name="T16" fmla="*/ 0 60000 65536"/>
              <a:gd name="T17" fmla="*/ 0 60000 65536"/>
              <a:gd name="T18" fmla="*/ 0 w 76"/>
              <a:gd name="T19" fmla="*/ 0 h 43"/>
              <a:gd name="T20" fmla="*/ 76 w 76"/>
              <a:gd name="T21" fmla="*/ 43 h 43"/>
            </a:gdLst>
            <a:ahLst/>
            <a:cxnLst>
              <a:cxn ang="T12">
                <a:pos x="T0" y="T1"/>
              </a:cxn>
              <a:cxn ang="T13">
                <a:pos x="T2" y="T3"/>
              </a:cxn>
              <a:cxn ang="T14">
                <a:pos x="T4" y="T5"/>
              </a:cxn>
              <a:cxn ang="T15">
                <a:pos x="T6" y="T7"/>
              </a:cxn>
              <a:cxn ang="T16">
                <a:pos x="T8" y="T9"/>
              </a:cxn>
              <a:cxn ang="T17">
                <a:pos x="T10" y="T11"/>
              </a:cxn>
            </a:cxnLst>
            <a:rect l="T18" t="T19" r="T20" b="T21"/>
            <a:pathLst>
              <a:path w="76" h="43">
                <a:moveTo>
                  <a:pt x="0" y="0"/>
                </a:moveTo>
                <a:lnTo>
                  <a:pt x="14" y="5"/>
                </a:lnTo>
                <a:lnTo>
                  <a:pt x="36" y="9"/>
                </a:lnTo>
                <a:lnTo>
                  <a:pt x="58" y="19"/>
                </a:lnTo>
                <a:lnTo>
                  <a:pt x="68" y="31"/>
                </a:lnTo>
                <a:lnTo>
                  <a:pt x="76" y="43"/>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5" name="Freeform 168">
            <a:extLst>
              <a:ext uri="{FF2B5EF4-FFF2-40B4-BE49-F238E27FC236}">
                <a16:creationId xmlns:a16="http://schemas.microsoft.com/office/drawing/2014/main" id="{00000000-0008-0000-0A00-000019000000}"/>
              </a:ext>
            </a:extLst>
          </xdr:cNvPr>
          <xdr:cNvSpPr>
            <a:spLocks/>
          </xdr:cNvSpPr>
        </xdr:nvSpPr>
        <xdr:spPr bwMode="auto">
          <a:xfrm>
            <a:off x="334" y="177"/>
            <a:ext cx="34" cy="45"/>
          </a:xfrm>
          <a:custGeom>
            <a:avLst/>
            <a:gdLst>
              <a:gd name="T0" fmla="*/ 0 w 71"/>
              <a:gd name="T1" fmla="*/ 0 h 92"/>
              <a:gd name="T2" fmla="*/ 0 w 71"/>
              <a:gd name="T3" fmla="*/ 0 h 92"/>
              <a:gd name="T4" fmla="*/ 0 w 71"/>
              <a:gd name="T5" fmla="*/ 0 h 92"/>
              <a:gd name="T6" fmla="*/ 0 w 71"/>
              <a:gd name="T7" fmla="*/ 0 h 92"/>
              <a:gd name="T8" fmla="*/ 0 w 71"/>
              <a:gd name="T9" fmla="*/ 0 h 92"/>
              <a:gd name="T10" fmla="*/ 0 w 71"/>
              <a:gd name="T11" fmla="*/ 0 h 92"/>
              <a:gd name="T12" fmla="*/ 0 w 71"/>
              <a:gd name="T13" fmla="*/ 0 h 92"/>
              <a:gd name="T14" fmla="*/ 0 w 71"/>
              <a:gd name="T15" fmla="*/ 0 h 92"/>
              <a:gd name="T16" fmla="*/ 0 w 71"/>
              <a:gd name="T17" fmla="*/ 0 h 92"/>
              <a:gd name="T18" fmla="*/ 0 w 71"/>
              <a:gd name="T19" fmla="*/ 0 h 92"/>
              <a:gd name="T20" fmla="*/ 0 w 71"/>
              <a:gd name="T21" fmla="*/ 0 h 92"/>
              <a:gd name="T22" fmla="*/ 0 w 71"/>
              <a:gd name="T23" fmla="*/ 0 h 92"/>
              <a:gd name="T24" fmla="*/ 0 w 71"/>
              <a:gd name="T25" fmla="*/ 0 h 9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71"/>
              <a:gd name="T40" fmla="*/ 0 h 92"/>
              <a:gd name="T41" fmla="*/ 71 w 71"/>
              <a:gd name="T42" fmla="*/ 92 h 92"/>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71" h="92">
                <a:moveTo>
                  <a:pt x="15" y="91"/>
                </a:moveTo>
                <a:lnTo>
                  <a:pt x="41" y="92"/>
                </a:lnTo>
                <a:lnTo>
                  <a:pt x="71" y="86"/>
                </a:lnTo>
                <a:lnTo>
                  <a:pt x="65" y="50"/>
                </a:lnTo>
                <a:lnTo>
                  <a:pt x="67" y="28"/>
                </a:lnTo>
                <a:lnTo>
                  <a:pt x="66" y="1"/>
                </a:lnTo>
                <a:lnTo>
                  <a:pt x="60" y="8"/>
                </a:lnTo>
                <a:lnTo>
                  <a:pt x="55" y="1"/>
                </a:lnTo>
                <a:lnTo>
                  <a:pt x="35" y="0"/>
                </a:lnTo>
                <a:lnTo>
                  <a:pt x="29" y="16"/>
                </a:lnTo>
                <a:lnTo>
                  <a:pt x="17" y="16"/>
                </a:lnTo>
                <a:lnTo>
                  <a:pt x="7" y="4"/>
                </a:lnTo>
                <a:lnTo>
                  <a:pt x="0" y="21"/>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6" name="Freeform 169">
            <a:extLst>
              <a:ext uri="{FF2B5EF4-FFF2-40B4-BE49-F238E27FC236}">
                <a16:creationId xmlns:a16="http://schemas.microsoft.com/office/drawing/2014/main" id="{00000000-0008-0000-0A00-00001A000000}"/>
              </a:ext>
            </a:extLst>
          </xdr:cNvPr>
          <xdr:cNvSpPr>
            <a:spLocks/>
          </xdr:cNvSpPr>
        </xdr:nvSpPr>
        <xdr:spPr bwMode="auto">
          <a:xfrm>
            <a:off x="386" y="197"/>
            <a:ext cx="22" cy="42"/>
          </a:xfrm>
          <a:custGeom>
            <a:avLst/>
            <a:gdLst>
              <a:gd name="T0" fmla="*/ 11 w 23"/>
              <a:gd name="T1" fmla="*/ 21 h 43"/>
              <a:gd name="T2" fmla="*/ 11 w 23"/>
              <a:gd name="T3" fmla="*/ 21 h 43"/>
              <a:gd name="T4" fmla="*/ 11 w 23"/>
              <a:gd name="T5" fmla="*/ 21 h 43"/>
              <a:gd name="T6" fmla="*/ 0 w 23"/>
              <a:gd name="T7" fmla="*/ 21 h 43"/>
              <a:gd name="T8" fmla="*/ 2 w 23"/>
              <a:gd name="T9" fmla="*/ 0 h 43"/>
              <a:gd name="T10" fmla="*/ 0 60000 65536"/>
              <a:gd name="T11" fmla="*/ 0 60000 65536"/>
              <a:gd name="T12" fmla="*/ 0 60000 65536"/>
              <a:gd name="T13" fmla="*/ 0 60000 65536"/>
              <a:gd name="T14" fmla="*/ 0 60000 65536"/>
              <a:gd name="T15" fmla="*/ 0 w 23"/>
              <a:gd name="T16" fmla="*/ 0 h 43"/>
              <a:gd name="T17" fmla="*/ 23 w 23"/>
              <a:gd name="T18" fmla="*/ 43 h 43"/>
            </a:gdLst>
            <a:ahLst/>
            <a:cxnLst>
              <a:cxn ang="T10">
                <a:pos x="T0" y="T1"/>
              </a:cxn>
              <a:cxn ang="T11">
                <a:pos x="T2" y="T3"/>
              </a:cxn>
              <a:cxn ang="T12">
                <a:pos x="T4" y="T5"/>
              </a:cxn>
              <a:cxn ang="T13">
                <a:pos x="T6" y="T7"/>
              </a:cxn>
              <a:cxn ang="T14">
                <a:pos x="T8" y="T9"/>
              </a:cxn>
            </a:cxnLst>
            <a:rect l="T15" t="T16" r="T17" b="T18"/>
            <a:pathLst>
              <a:path w="23" h="43">
                <a:moveTo>
                  <a:pt x="23" y="43"/>
                </a:moveTo>
                <a:lnTo>
                  <a:pt x="12" y="41"/>
                </a:lnTo>
                <a:lnTo>
                  <a:pt x="11" y="35"/>
                </a:lnTo>
                <a:lnTo>
                  <a:pt x="0" y="28"/>
                </a:lnTo>
                <a:lnTo>
                  <a:pt x="2"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7" name="Freeform 170">
            <a:extLst>
              <a:ext uri="{FF2B5EF4-FFF2-40B4-BE49-F238E27FC236}">
                <a16:creationId xmlns:a16="http://schemas.microsoft.com/office/drawing/2014/main" id="{00000000-0008-0000-0A00-00001B000000}"/>
              </a:ext>
            </a:extLst>
          </xdr:cNvPr>
          <xdr:cNvSpPr>
            <a:spLocks/>
          </xdr:cNvSpPr>
        </xdr:nvSpPr>
        <xdr:spPr bwMode="auto">
          <a:xfrm>
            <a:off x="398" y="189"/>
            <a:ext cx="32" cy="37"/>
          </a:xfrm>
          <a:custGeom>
            <a:avLst/>
            <a:gdLst>
              <a:gd name="T0" fmla="*/ 0 w 34"/>
              <a:gd name="T1" fmla="*/ 0 h 38"/>
              <a:gd name="T2" fmla="*/ 8 w 34"/>
              <a:gd name="T3" fmla="*/ 0 h 38"/>
              <a:gd name="T4" fmla="*/ 8 w 34"/>
              <a:gd name="T5" fmla="*/ 15 h 38"/>
              <a:gd name="T6" fmla="*/ 8 w 34"/>
              <a:gd name="T7" fmla="*/ 17 h 38"/>
              <a:gd name="T8" fmla="*/ 8 w 34"/>
              <a:gd name="T9" fmla="*/ 19 h 38"/>
              <a:gd name="T10" fmla="*/ 8 w 34"/>
              <a:gd name="T11" fmla="*/ 19 h 38"/>
              <a:gd name="T12" fmla="*/ 8 w 34"/>
              <a:gd name="T13" fmla="*/ 19 h 38"/>
              <a:gd name="T14" fmla="*/ 0 60000 65536"/>
              <a:gd name="T15" fmla="*/ 0 60000 65536"/>
              <a:gd name="T16" fmla="*/ 0 60000 65536"/>
              <a:gd name="T17" fmla="*/ 0 60000 65536"/>
              <a:gd name="T18" fmla="*/ 0 60000 65536"/>
              <a:gd name="T19" fmla="*/ 0 60000 65536"/>
              <a:gd name="T20" fmla="*/ 0 60000 65536"/>
              <a:gd name="T21" fmla="*/ 0 w 34"/>
              <a:gd name="T22" fmla="*/ 0 h 38"/>
              <a:gd name="T23" fmla="*/ 34 w 34"/>
              <a:gd name="T24" fmla="*/ 38 h 3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4" h="38">
                <a:moveTo>
                  <a:pt x="0" y="0"/>
                </a:moveTo>
                <a:lnTo>
                  <a:pt x="8" y="0"/>
                </a:lnTo>
                <a:lnTo>
                  <a:pt x="16" y="15"/>
                </a:lnTo>
                <a:lnTo>
                  <a:pt x="22" y="17"/>
                </a:lnTo>
                <a:lnTo>
                  <a:pt x="29" y="26"/>
                </a:lnTo>
                <a:lnTo>
                  <a:pt x="29" y="33"/>
                </a:lnTo>
                <a:lnTo>
                  <a:pt x="34" y="38"/>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8" name="Freeform 171">
            <a:extLst>
              <a:ext uri="{FF2B5EF4-FFF2-40B4-BE49-F238E27FC236}">
                <a16:creationId xmlns:a16="http://schemas.microsoft.com/office/drawing/2014/main" id="{00000000-0008-0000-0A00-00001C000000}"/>
              </a:ext>
            </a:extLst>
          </xdr:cNvPr>
          <xdr:cNvSpPr>
            <a:spLocks/>
          </xdr:cNvSpPr>
        </xdr:nvSpPr>
        <xdr:spPr bwMode="auto">
          <a:xfrm>
            <a:off x="442" y="112"/>
            <a:ext cx="48" cy="43"/>
          </a:xfrm>
          <a:custGeom>
            <a:avLst/>
            <a:gdLst>
              <a:gd name="T0" fmla="*/ 0 w 51"/>
              <a:gd name="T1" fmla="*/ 22 h 44"/>
              <a:gd name="T2" fmla="*/ 7 w 51"/>
              <a:gd name="T3" fmla="*/ 22 h 44"/>
              <a:gd name="T4" fmla="*/ 8 w 51"/>
              <a:gd name="T5" fmla="*/ 22 h 44"/>
              <a:gd name="T6" fmla="*/ 8 w 51"/>
              <a:gd name="T7" fmla="*/ 22 h 44"/>
              <a:gd name="T8" fmla="*/ 8 w 51"/>
              <a:gd name="T9" fmla="*/ 22 h 44"/>
              <a:gd name="T10" fmla="*/ 8 w 51"/>
              <a:gd name="T11" fmla="*/ 22 h 44"/>
              <a:gd name="T12" fmla="*/ 8 w 51"/>
              <a:gd name="T13" fmla="*/ 22 h 44"/>
              <a:gd name="T14" fmla="*/ 8 w 51"/>
              <a:gd name="T15" fmla="*/ 22 h 44"/>
              <a:gd name="T16" fmla="*/ 8 w 51"/>
              <a:gd name="T17" fmla="*/ 17 h 44"/>
              <a:gd name="T18" fmla="*/ 8 w 51"/>
              <a:gd name="T19" fmla="*/ 11 h 44"/>
              <a:gd name="T20" fmla="*/ 8 w 51"/>
              <a:gd name="T21" fmla="*/ 0 h 4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51"/>
              <a:gd name="T34" fmla="*/ 0 h 44"/>
              <a:gd name="T35" fmla="*/ 51 w 51"/>
              <a:gd name="T36" fmla="*/ 44 h 4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51" h="44">
                <a:moveTo>
                  <a:pt x="0" y="41"/>
                </a:moveTo>
                <a:lnTo>
                  <a:pt x="7" y="39"/>
                </a:lnTo>
                <a:lnTo>
                  <a:pt x="14" y="44"/>
                </a:lnTo>
                <a:lnTo>
                  <a:pt x="29" y="43"/>
                </a:lnTo>
                <a:lnTo>
                  <a:pt x="29" y="34"/>
                </a:lnTo>
                <a:lnTo>
                  <a:pt x="36" y="34"/>
                </a:lnTo>
                <a:lnTo>
                  <a:pt x="38" y="23"/>
                </a:lnTo>
                <a:lnTo>
                  <a:pt x="47" y="26"/>
                </a:lnTo>
                <a:lnTo>
                  <a:pt x="51" y="17"/>
                </a:lnTo>
                <a:lnTo>
                  <a:pt x="47" y="11"/>
                </a:lnTo>
                <a:lnTo>
                  <a:pt x="47"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29" name="Freeform 174">
            <a:extLst>
              <a:ext uri="{FF2B5EF4-FFF2-40B4-BE49-F238E27FC236}">
                <a16:creationId xmlns:a16="http://schemas.microsoft.com/office/drawing/2014/main" id="{00000000-0008-0000-0A00-00001D000000}"/>
              </a:ext>
            </a:extLst>
          </xdr:cNvPr>
          <xdr:cNvSpPr>
            <a:spLocks/>
          </xdr:cNvSpPr>
        </xdr:nvSpPr>
        <xdr:spPr bwMode="auto">
          <a:xfrm>
            <a:off x="313" y="268"/>
            <a:ext cx="46" cy="47"/>
          </a:xfrm>
          <a:custGeom>
            <a:avLst/>
            <a:gdLst>
              <a:gd name="T0" fmla="*/ 0 w 97"/>
              <a:gd name="T1" fmla="*/ 1 h 94"/>
              <a:gd name="T2" fmla="*/ 0 w 97"/>
              <a:gd name="T3" fmla="*/ 1 h 94"/>
              <a:gd name="T4" fmla="*/ 0 w 97"/>
              <a:gd name="T5" fmla="*/ 1 h 94"/>
              <a:gd name="T6" fmla="*/ 0 w 97"/>
              <a:gd name="T7" fmla="*/ 1 h 94"/>
              <a:gd name="T8" fmla="*/ 0 w 97"/>
              <a:gd name="T9" fmla="*/ 1 h 94"/>
              <a:gd name="T10" fmla="*/ 0 w 97"/>
              <a:gd name="T11" fmla="*/ 1 h 94"/>
              <a:gd name="T12" fmla="*/ 0 w 97"/>
              <a:gd name="T13" fmla="*/ 1 h 94"/>
              <a:gd name="T14" fmla="*/ 0 w 97"/>
              <a:gd name="T15" fmla="*/ 1 h 94"/>
              <a:gd name="T16" fmla="*/ 0 w 97"/>
              <a:gd name="T17" fmla="*/ 1 h 94"/>
              <a:gd name="T18" fmla="*/ 0 w 97"/>
              <a:gd name="T19" fmla="*/ 1 h 94"/>
              <a:gd name="T20" fmla="*/ 0 w 97"/>
              <a:gd name="T21" fmla="*/ 1 h 94"/>
              <a:gd name="T22" fmla="*/ 0 w 97"/>
              <a:gd name="T23" fmla="*/ 1 h 94"/>
              <a:gd name="T24" fmla="*/ 0 w 97"/>
              <a:gd name="T25" fmla="*/ 0 h 9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97"/>
              <a:gd name="T40" fmla="*/ 0 h 94"/>
              <a:gd name="T41" fmla="*/ 97 w 97"/>
              <a:gd name="T42" fmla="*/ 94 h 94"/>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97" h="94">
                <a:moveTo>
                  <a:pt x="0" y="94"/>
                </a:moveTo>
                <a:lnTo>
                  <a:pt x="12" y="92"/>
                </a:lnTo>
                <a:lnTo>
                  <a:pt x="30" y="84"/>
                </a:lnTo>
                <a:lnTo>
                  <a:pt x="40" y="92"/>
                </a:lnTo>
                <a:lnTo>
                  <a:pt x="50" y="88"/>
                </a:lnTo>
                <a:lnTo>
                  <a:pt x="58" y="72"/>
                </a:lnTo>
                <a:lnTo>
                  <a:pt x="58" y="62"/>
                </a:lnTo>
                <a:lnTo>
                  <a:pt x="68" y="64"/>
                </a:lnTo>
                <a:lnTo>
                  <a:pt x="82" y="52"/>
                </a:lnTo>
                <a:lnTo>
                  <a:pt x="82" y="42"/>
                </a:lnTo>
                <a:lnTo>
                  <a:pt x="97" y="26"/>
                </a:lnTo>
                <a:lnTo>
                  <a:pt x="93" y="15"/>
                </a:lnTo>
                <a:lnTo>
                  <a:pt x="76"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30" name="Freeform 175">
            <a:extLst>
              <a:ext uri="{FF2B5EF4-FFF2-40B4-BE49-F238E27FC236}">
                <a16:creationId xmlns:a16="http://schemas.microsoft.com/office/drawing/2014/main" id="{00000000-0008-0000-0A00-00001E000000}"/>
              </a:ext>
            </a:extLst>
          </xdr:cNvPr>
          <xdr:cNvSpPr>
            <a:spLocks/>
          </xdr:cNvSpPr>
        </xdr:nvSpPr>
        <xdr:spPr bwMode="auto">
          <a:xfrm>
            <a:off x="461" y="189"/>
            <a:ext cx="28" cy="9"/>
          </a:xfrm>
          <a:custGeom>
            <a:avLst/>
            <a:gdLst>
              <a:gd name="T0" fmla="*/ 28 w 28"/>
              <a:gd name="T1" fmla="*/ 0 h 9"/>
              <a:gd name="T2" fmla="*/ 24 w 28"/>
              <a:gd name="T3" fmla="*/ 1 h 9"/>
              <a:gd name="T4" fmla="*/ 19 w 28"/>
              <a:gd name="T5" fmla="*/ 9 h 9"/>
              <a:gd name="T6" fmla="*/ 15 w 28"/>
              <a:gd name="T7" fmla="*/ 8 h 9"/>
              <a:gd name="T8" fmla="*/ 0 w 28"/>
              <a:gd name="T9" fmla="*/ 9 h 9"/>
              <a:gd name="T10" fmla="*/ 0 60000 65536"/>
              <a:gd name="T11" fmla="*/ 0 60000 65536"/>
              <a:gd name="T12" fmla="*/ 0 60000 65536"/>
              <a:gd name="T13" fmla="*/ 0 60000 65536"/>
              <a:gd name="T14" fmla="*/ 0 60000 65536"/>
              <a:gd name="T15" fmla="*/ 0 w 28"/>
              <a:gd name="T16" fmla="*/ 0 h 9"/>
              <a:gd name="T17" fmla="*/ 28 w 28"/>
              <a:gd name="T18" fmla="*/ 9 h 9"/>
            </a:gdLst>
            <a:ahLst/>
            <a:cxnLst>
              <a:cxn ang="T10">
                <a:pos x="T0" y="T1"/>
              </a:cxn>
              <a:cxn ang="T11">
                <a:pos x="T2" y="T3"/>
              </a:cxn>
              <a:cxn ang="T12">
                <a:pos x="T4" y="T5"/>
              </a:cxn>
              <a:cxn ang="T13">
                <a:pos x="T6" y="T7"/>
              </a:cxn>
              <a:cxn ang="T14">
                <a:pos x="T8" y="T9"/>
              </a:cxn>
            </a:cxnLst>
            <a:rect l="T15" t="T16" r="T17" b="T18"/>
            <a:pathLst>
              <a:path w="28" h="9">
                <a:moveTo>
                  <a:pt x="28" y="0"/>
                </a:moveTo>
                <a:lnTo>
                  <a:pt x="24" y="1"/>
                </a:lnTo>
                <a:lnTo>
                  <a:pt x="19" y="9"/>
                </a:lnTo>
                <a:lnTo>
                  <a:pt x="15" y="8"/>
                </a:lnTo>
                <a:lnTo>
                  <a:pt x="0" y="9"/>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31" name="WordArt 177">
            <a:extLst>
              <a:ext uri="{FF2B5EF4-FFF2-40B4-BE49-F238E27FC236}">
                <a16:creationId xmlns:a16="http://schemas.microsoft.com/office/drawing/2014/main" id="{00000000-0008-0000-0A00-00001F000000}"/>
              </a:ext>
            </a:extLst>
          </xdr:cNvPr>
          <xdr:cNvSpPr>
            <a:spLocks noChangeArrowheads="1" noChangeShapeType="1" noTextEdit="1"/>
          </xdr:cNvSpPr>
        </xdr:nvSpPr>
        <xdr:spPr bwMode="auto">
          <a:xfrm>
            <a:off x="183" y="182"/>
            <a:ext cx="31" cy="11"/>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皆野町</a:t>
            </a:r>
          </a:p>
        </xdr:txBody>
      </xdr:sp>
      <xdr:sp macro="" textlink="">
        <xdr:nvSpPr>
          <xdr:cNvPr id="32" name="WordArt 178">
            <a:extLst>
              <a:ext uri="{FF2B5EF4-FFF2-40B4-BE49-F238E27FC236}">
                <a16:creationId xmlns:a16="http://schemas.microsoft.com/office/drawing/2014/main" id="{00000000-0008-0000-0A00-000020000000}"/>
              </a:ext>
            </a:extLst>
          </xdr:cNvPr>
          <xdr:cNvSpPr>
            <a:spLocks noChangeArrowheads="1" noChangeShapeType="1" noTextEdit="1"/>
          </xdr:cNvSpPr>
        </xdr:nvSpPr>
        <xdr:spPr bwMode="auto">
          <a:xfrm>
            <a:off x="163" y="165"/>
            <a:ext cx="28"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神川町</a:t>
            </a:r>
          </a:p>
        </xdr:txBody>
      </xdr:sp>
      <xdr:sp macro="" textlink="">
        <xdr:nvSpPr>
          <xdr:cNvPr id="33" name="WordArt 179">
            <a:extLst>
              <a:ext uri="{FF2B5EF4-FFF2-40B4-BE49-F238E27FC236}">
                <a16:creationId xmlns:a16="http://schemas.microsoft.com/office/drawing/2014/main" id="{00000000-0008-0000-0A00-000021000000}"/>
              </a:ext>
            </a:extLst>
          </xdr:cNvPr>
          <xdr:cNvSpPr>
            <a:spLocks noChangeArrowheads="1" noChangeShapeType="1" noTextEdit="1"/>
          </xdr:cNvSpPr>
        </xdr:nvSpPr>
        <xdr:spPr bwMode="auto">
          <a:xfrm rot="5400000">
            <a:off x="223" y="77"/>
            <a:ext cx="28" cy="9"/>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上里町</a:t>
            </a:r>
          </a:p>
        </xdr:txBody>
      </xdr:sp>
      <xdr:sp macro="" textlink="">
        <xdr:nvSpPr>
          <xdr:cNvPr id="34" name="WordArt 180">
            <a:extLst>
              <a:ext uri="{FF2B5EF4-FFF2-40B4-BE49-F238E27FC236}">
                <a16:creationId xmlns:a16="http://schemas.microsoft.com/office/drawing/2014/main" id="{00000000-0008-0000-0A00-000022000000}"/>
              </a:ext>
            </a:extLst>
          </xdr:cNvPr>
          <xdr:cNvSpPr>
            <a:spLocks noChangeArrowheads="1" noChangeShapeType="1" noTextEdit="1"/>
          </xdr:cNvSpPr>
        </xdr:nvSpPr>
        <xdr:spPr bwMode="auto">
          <a:xfrm>
            <a:off x="213" y="125"/>
            <a:ext cx="30"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本庄市</a:t>
            </a:r>
          </a:p>
        </xdr:txBody>
      </xdr:sp>
      <xdr:sp macro="" textlink="">
        <xdr:nvSpPr>
          <xdr:cNvPr id="35" name="WordArt 181">
            <a:extLst>
              <a:ext uri="{FF2B5EF4-FFF2-40B4-BE49-F238E27FC236}">
                <a16:creationId xmlns:a16="http://schemas.microsoft.com/office/drawing/2014/main" id="{00000000-0008-0000-0A00-000023000000}"/>
              </a:ext>
            </a:extLst>
          </xdr:cNvPr>
          <xdr:cNvSpPr>
            <a:spLocks noChangeArrowheads="1" noChangeShapeType="1" noTextEdit="1"/>
          </xdr:cNvSpPr>
        </xdr:nvSpPr>
        <xdr:spPr bwMode="auto">
          <a:xfrm>
            <a:off x="291" y="115"/>
            <a:ext cx="29"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深谷市</a:t>
            </a:r>
          </a:p>
        </xdr:txBody>
      </xdr:sp>
      <xdr:sp macro="" textlink="">
        <xdr:nvSpPr>
          <xdr:cNvPr id="36" name="WordArt 182">
            <a:extLst>
              <a:ext uri="{FF2B5EF4-FFF2-40B4-BE49-F238E27FC236}">
                <a16:creationId xmlns:a16="http://schemas.microsoft.com/office/drawing/2014/main" id="{00000000-0008-0000-0A00-000024000000}"/>
              </a:ext>
            </a:extLst>
          </xdr:cNvPr>
          <xdr:cNvSpPr>
            <a:spLocks noChangeArrowheads="1" noChangeShapeType="1" noTextEdit="1"/>
          </xdr:cNvSpPr>
        </xdr:nvSpPr>
        <xdr:spPr bwMode="auto">
          <a:xfrm rot="5400000">
            <a:off x="237" y="131"/>
            <a:ext cx="30" cy="9"/>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美里町</a:t>
            </a:r>
          </a:p>
        </xdr:txBody>
      </xdr:sp>
      <xdr:sp macro="" textlink="">
        <xdr:nvSpPr>
          <xdr:cNvPr id="37" name="WordArt 183">
            <a:extLst>
              <a:ext uri="{FF2B5EF4-FFF2-40B4-BE49-F238E27FC236}">
                <a16:creationId xmlns:a16="http://schemas.microsoft.com/office/drawing/2014/main" id="{00000000-0008-0000-0A00-000025000000}"/>
              </a:ext>
            </a:extLst>
          </xdr:cNvPr>
          <xdr:cNvSpPr>
            <a:spLocks noChangeArrowheads="1" noChangeShapeType="1" noTextEdit="1"/>
          </xdr:cNvSpPr>
        </xdr:nvSpPr>
        <xdr:spPr bwMode="auto">
          <a:xfrm rot="5400000">
            <a:off x="215" y="164"/>
            <a:ext cx="29" cy="11"/>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長瀞町</a:t>
            </a:r>
          </a:p>
        </xdr:txBody>
      </xdr:sp>
      <xdr:sp macro="" textlink="">
        <xdr:nvSpPr>
          <xdr:cNvPr id="38" name="WordArt 184">
            <a:extLst>
              <a:ext uri="{FF2B5EF4-FFF2-40B4-BE49-F238E27FC236}">
                <a16:creationId xmlns:a16="http://schemas.microsoft.com/office/drawing/2014/main" id="{00000000-0008-0000-0A00-000026000000}"/>
              </a:ext>
            </a:extLst>
          </xdr:cNvPr>
          <xdr:cNvSpPr>
            <a:spLocks noChangeArrowheads="1" noChangeShapeType="1" noTextEdit="1"/>
          </xdr:cNvSpPr>
        </xdr:nvSpPr>
        <xdr:spPr bwMode="auto">
          <a:xfrm>
            <a:off x="254" y="171"/>
            <a:ext cx="30"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寄居町</a:t>
            </a:r>
          </a:p>
        </xdr:txBody>
      </xdr:sp>
      <xdr:sp macro="" textlink="">
        <xdr:nvSpPr>
          <xdr:cNvPr id="39" name="WordArt 185">
            <a:extLst>
              <a:ext uri="{FF2B5EF4-FFF2-40B4-BE49-F238E27FC236}">
                <a16:creationId xmlns:a16="http://schemas.microsoft.com/office/drawing/2014/main" id="{00000000-0008-0000-0A00-000027000000}"/>
              </a:ext>
            </a:extLst>
          </xdr:cNvPr>
          <xdr:cNvSpPr>
            <a:spLocks noChangeArrowheads="1" noChangeShapeType="1" noTextEdit="1"/>
          </xdr:cNvSpPr>
        </xdr:nvSpPr>
        <xdr:spPr bwMode="auto">
          <a:xfrm rot="5400000">
            <a:off x="240" y="216"/>
            <a:ext cx="35" cy="9"/>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東秩父村</a:t>
            </a:r>
          </a:p>
        </xdr:txBody>
      </xdr:sp>
      <xdr:sp macro="" textlink="">
        <xdr:nvSpPr>
          <xdr:cNvPr id="40" name="WordArt 186">
            <a:extLst>
              <a:ext uri="{FF2B5EF4-FFF2-40B4-BE49-F238E27FC236}">
                <a16:creationId xmlns:a16="http://schemas.microsoft.com/office/drawing/2014/main" id="{00000000-0008-0000-0A00-000028000000}"/>
              </a:ext>
            </a:extLst>
          </xdr:cNvPr>
          <xdr:cNvSpPr>
            <a:spLocks noChangeArrowheads="1" noChangeShapeType="1" noTextEdit="1"/>
          </xdr:cNvSpPr>
        </xdr:nvSpPr>
        <xdr:spPr bwMode="auto">
          <a:xfrm>
            <a:off x="348" y="133"/>
            <a:ext cx="31"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熊谷市</a:t>
            </a:r>
          </a:p>
        </xdr:txBody>
      </xdr:sp>
      <xdr:sp macro="" textlink="">
        <xdr:nvSpPr>
          <xdr:cNvPr id="41" name="WordArt 187">
            <a:extLst>
              <a:ext uri="{FF2B5EF4-FFF2-40B4-BE49-F238E27FC236}">
                <a16:creationId xmlns:a16="http://schemas.microsoft.com/office/drawing/2014/main" id="{00000000-0008-0000-0A00-000029000000}"/>
              </a:ext>
            </a:extLst>
          </xdr:cNvPr>
          <xdr:cNvSpPr>
            <a:spLocks noChangeArrowheads="1" noChangeShapeType="1" noTextEdit="1"/>
          </xdr:cNvSpPr>
        </xdr:nvSpPr>
        <xdr:spPr bwMode="auto">
          <a:xfrm>
            <a:off x="292" y="199"/>
            <a:ext cx="26"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小川町</a:t>
            </a:r>
          </a:p>
        </xdr:txBody>
      </xdr:sp>
      <xdr:sp macro="" textlink="">
        <xdr:nvSpPr>
          <xdr:cNvPr id="42" name="WordArt 188">
            <a:extLst>
              <a:ext uri="{FF2B5EF4-FFF2-40B4-BE49-F238E27FC236}">
                <a16:creationId xmlns:a16="http://schemas.microsoft.com/office/drawing/2014/main" id="{00000000-0008-0000-0A00-00002A000000}"/>
              </a:ext>
            </a:extLst>
          </xdr:cNvPr>
          <xdr:cNvSpPr>
            <a:spLocks noChangeArrowheads="1" noChangeShapeType="1" noTextEdit="1"/>
          </xdr:cNvSpPr>
        </xdr:nvSpPr>
        <xdr:spPr bwMode="auto">
          <a:xfrm>
            <a:off x="280" y="240"/>
            <a:ext cx="38"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ときがわ町</a:t>
            </a:r>
          </a:p>
        </xdr:txBody>
      </xdr:sp>
      <xdr:sp macro="" textlink="">
        <xdr:nvSpPr>
          <xdr:cNvPr id="43" name="WordArt 189">
            <a:extLst>
              <a:ext uri="{FF2B5EF4-FFF2-40B4-BE49-F238E27FC236}">
                <a16:creationId xmlns:a16="http://schemas.microsoft.com/office/drawing/2014/main" id="{00000000-0008-0000-0A00-00002B000000}"/>
              </a:ext>
            </a:extLst>
          </xdr:cNvPr>
          <xdr:cNvSpPr>
            <a:spLocks noChangeArrowheads="1" noChangeShapeType="1" noTextEdit="1"/>
          </xdr:cNvSpPr>
        </xdr:nvSpPr>
        <xdr:spPr bwMode="auto">
          <a:xfrm rot="5400000">
            <a:off x="321" y="215"/>
            <a:ext cx="26" cy="8"/>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嵐山町</a:t>
            </a:r>
          </a:p>
        </xdr:txBody>
      </xdr:sp>
      <xdr:sp macro="" textlink="">
        <xdr:nvSpPr>
          <xdr:cNvPr id="44" name="WordArt 190">
            <a:extLst>
              <a:ext uri="{FF2B5EF4-FFF2-40B4-BE49-F238E27FC236}">
                <a16:creationId xmlns:a16="http://schemas.microsoft.com/office/drawing/2014/main" id="{00000000-0008-0000-0A00-00002C000000}"/>
              </a:ext>
            </a:extLst>
          </xdr:cNvPr>
          <xdr:cNvSpPr>
            <a:spLocks noChangeArrowheads="1" noChangeShapeType="1" noTextEdit="1"/>
          </xdr:cNvSpPr>
        </xdr:nvSpPr>
        <xdr:spPr bwMode="auto">
          <a:xfrm rot="5400000">
            <a:off x="343" y="196"/>
            <a:ext cx="28" cy="10"/>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滑川町</a:t>
            </a:r>
          </a:p>
        </xdr:txBody>
      </xdr:sp>
      <xdr:sp macro="" textlink="">
        <xdr:nvSpPr>
          <xdr:cNvPr id="45" name="WordArt 192">
            <a:extLst>
              <a:ext uri="{FF2B5EF4-FFF2-40B4-BE49-F238E27FC236}">
                <a16:creationId xmlns:a16="http://schemas.microsoft.com/office/drawing/2014/main" id="{00000000-0008-0000-0A00-00002D000000}"/>
              </a:ext>
            </a:extLst>
          </xdr:cNvPr>
          <xdr:cNvSpPr>
            <a:spLocks noChangeArrowheads="1" noChangeShapeType="1" noTextEdit="1"/>
          </xdr:cNvSpPr>
        </xdr:nvSpPr>
        <xdr:spPr bwMode="auto">
          <a:xfrm>
            <a:off x="399" y="146"/>
            <a:ext cx="31"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行田市</a:t>
            </a:r>
          </a:p>
        </xdr:txBody>
      </xdr:sp>
      <xdr:sp macro="" textlink="">
        <xdr:nvSpPr>
          <xdr:cNvPr id="46" name="WordArt 193">
            <a:extLst>
              <a:ext uri="{FF2B5EF4-FFF2-40B4-BE49-F238E27FC236}">
                <a16:creationId xmlns:a16="http://schemas.microsoft.com/office/drawing/2014/main" id="{00000000-0008-0000-0A00-00002E000000}"/>
              </a:ext>
            </a:extLst>
          </xdr:cNvPr>
          <xdr:cNvSpPr>
            <a:spLocks noChangeArrowheads="1" noChangeShapeType="1" noTextEdit="1"/>
          </xdr:cNvSpPr>
        </xdr:nvSpPr>
        <xdr:spPr bwMode="auto">
          <a:xfrm>
            <a:off x="422" y="193"/>
            <a:ext cx="31"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鴻巣市</a:t>
            </a:r>
          </a:p>
        </xdr:txBody>
      </xdr:sp>
      <xdr:sp macro="" textlink="">
        <xdr:nvSpPr>
          <xdr:cNvPr id="47" name="WordArt 194">
            <a:extLst>
              <a:ext uri="{FF2B5EF4-FFF2-40B4-BE49-F238E27FC236}">
                <a16:creationId xmlns:a16="http://schemas.microsoft.com/office/drawing/2014/main" id="{00000000-0008-0000-0A00-00002F000000}"/>
              </a:ext>
            </a:extLst>
          </xdr:cNvPr>
          <xdr:cNvSpPr>
            <a:spLocks noChangeArrowheads="1" noChangeShapeType="1" noTextEdit="1"/>
          </xdr:cNvSpPr>
        </xdr:nvSpPr>
        <xdr:spPr bwMode="auto">
          <a:xfrm>
            <a:off x="352" y="227"/>
            <a:ext cx="34"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東松山市</a:t>
            </a:r>
          </a:p>
        </xdr:txBody>
      </xdr:sp>
      <xdr:sp macro="" textlink="">
        <xdr:nvSpPr>
          <xdr:cNvPr id="48" name="WordArt 195">
            <a:extLst>
              <a:ext uri="{FF2B5EF4-FFF2-40B4-BE49-F238E27FC236}">
                <a16:creationId xmlns:a16="http://schemas.microsoft.com/office/drawing/2014/main" id="{00000000-0008-0000-0A00-000030000000}"/>
              </a:ext>
            </a:extLst>
          </xdr:cNvPr>
          <xdr:cNvSpPr>
            <a:spLocks noChangeArrowheads="1" noChangeShapeType="1" noTextEdit="1"/>
          </xdr:cNvSpPr>
        </xdr:nvSpPr>
        <xdr:spPr bwMode="auto">
          <a:xfrm>
            <a:off x="390" y="212"/>
            <a:ext cx="31"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吉見町</a:t>
            </a:r>
          </a:p>
        </xdr:txBody>
      </xdr:sp>
      <xdr:sp macro="" textlink="">
        <xdr:nvSpPr>
          <xdr:cNvPr id="49" name="WordArt 196">
            <a:extLst>
              <a:ext uri="{FF2B5EF4-FFF2-40B4-BE49-F238E27FC236}">
                <a16:creationId xmlns:a16="http://schemas.microsoft.com/office/drawing/2014/main" id="{00000000-0008-0000-0A00-000031000000}"/>
              </a:ext>
            </a:extLst>
          </xdr:cNvPr>
          <xdr:cNvSpPr>
            <a:spLocks noChangeArrowheads="1" noChangeShapeType="1" noTextEdit="1"/>
          </xdr:cNvSpPr>
        </xdr:nvSpPr>
        <xdr:spPr bwMode="auto">
          <a:xfrm>
            <a:off x="440" y="125"/>
            <a:ext cx="31"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羽生市</a:t>
            </a:r>
          </a:p>
        </xdr:txBody>
      </xdr:sp>
      <xdr:sp macro="" textlink="">
        <xdr:nvSpPr>
          <xdr:cNvPr id="50" name="Freeform 201">
            <a:extLst>
              <a:ext uri="{FF2B5EF4-FFF2-40B4-BE49-F238E27FC236}">
                <a16:creationId xmlns:a16="http://schemas.microsoft.com/office/drawing/2014/main" id="{00000000-0008-0000-0A00-000032000000}"/>
              </a:ext>
            </a:extLst>
          </xdr:cNvPr>
          <xdr:cNvSpPr>
            <a:spLocks/>
          </xdr:cNvSpPr>
        </xdr:nvSpPr>
        <xdr:spPr bwMode="auto">
          <a:xfrm>
            <a:off x="489" y="147"/>
            <a:ext cx="48" cy="46"/>
          </a:xfrm>
          <a:custGeom>
            <a:avLst/>
            <a:gdLst>
              <a:gd name="T0" fmla="*/ 0 w 48"/>
              <a:gd name="T1" fmla="*/ 42 h 46"/>
              <a:gd name="T2" fmla="*/ 8 w 48"/>
              <a:gd name="T3" fmla="*/ 46 h 46"/>
              <a:gd name="T4" fmla="*/ 12 w 48"/>
              <a:gd name="T5" fmla="*/ 43 h 46"/>
              <a:gd name="T6" fmla="*/ 13 w 48"/>
              <a:gd name="T7" fmla="*/ 38 h 46"/>
              <a:gd name="T8" fmla="*/ 18 w 48"/>
              <a:gd name="T9" fmla="*/ 38 h 46"/>
              <a:gd name="T10" fmla="*/ 20 w 48"/>
              <a:gd name="T11" fmla="*/ 31 h 46"/>
              <a:gd name="T12" fmla="*/ 32 w 48"/>
              <a:gd name="T13" fmla="*/ 27 h 46"/>
              <a:gd name="T14" fmla="*/ 29 w 48"/>
              <a:gd name="T15" fmla="*/ 20 h 46"/>
              <a:gd name="T16" fmla="*/ 37 w 48"/>
              <a:gd name="T17" fmla="*/ 15 h 46"/>
              <a:gd name="T18" fmla="*/ 38 w 48"/>
              <a:gd name="T19" fmla="*/ 5 h 46"/>
              <a:gd name="T20" fmla="*/ 48 w 48"/>
              <a:gd name="T21" fmla="*/ 0 h 46"/>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8"/>
              <a:gd name="T34" fmla="*/ 0 h 46"/>
              <a:gd name="T35" fmla="*/ 48 w 48"/>
              <a:gd name="T36" fmla="*/ 46 h 4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8" h="46">
                <a:moveTo>
                  <a:pt x="0" y="42"/>
                </a:moveTo>
                <a:lnTo>
                  <a:pt x="8" y="46"/>
                </a:lnTo>
                <a:lnTo>
                  <a:pt x="12" y="43"/>
                </a:lnTo>
                <a:lnTo>
                  <a:pt x="13" y="38"/>
                </a:lnTo>
                <a:lnTo>
                  <a:pt x="18" y="38"/>
                </a:lnTo>
                <a:lnTo>
                  <a:pt x="20" y="31"/>
                </a:lnTo>
                <a:lnTo>
                  <a:pt x="32" y="27"/>
                </a:lnTo>
                <a:lnTo>
                  <a:pt x="29" y="20"/>
                </a:lnTo>
                <a:lnTo>
                  <a:pt x="37" y="15"/>
                </a:lnTo>
                <a:lnTo>
                  <a:pt x="38" y="5"/>
                </a:lnTo>
                <a:lnTo>
                  <a:pt x="48"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51" name="WordArt 202">
            <a:extLst>
              <a:ext uri="{FF2B5EF4-FFF2-40B4-BE49-F238E27FC236}">
                <a16:creationId xmlns:a16="http://schemas.microsoft.com/office/drawing/2014/main" id="{00000000-0008-0000-0A00-000033000000}"/>
              </a:ext>
            </a:extLst>
          </xdr:cNvPr>
          <xdr:cNvSpPr>
            <a:spLocks noChangeArrowheads="1" noChangeShapeType="1" noTextEdit="1"/>
          </xdr:cNvSpPr>
        </xdr:nvSpPr>
        <xdr:spPr bwMode="auto">
          <a:xfrm>
            <a:off x="487" y="145"/>
            <a:ext cx="31"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加須市</a:t>
            </a:r>
          </a:p>
        </xdr:txBody>
      </xdr:sp>
      <xdr:sp macro="" textlink="">
        <xdr:nvSpPr>
          <xdr:cNvPr id="52" name="WordArt 203">
            <a:extLst>
              <a:ext uri="{FF2B5EF4-FFF2-40B4-BE49-F238E27FC236}">
                <a16:creationId xmlns:a16="http://schemas.microsoft.com/office/drawing/2014/main" id="{00000000-0008-0000-0A00-000034000000}"/>
              </a:ext>
            </a:extLst>
          </xdr:cNvPr>
          <xdr:cNvSpPr>
            <a:spLocks noChangeArrowheads="1" noChangeShapeType="1" noTextEdit="1"/>
          </xdr:cNvSpPr>
        </xdr:nvSpPr>
        <xdr:spPr bwMode="auto">
          <a:xfrm>
            <a:off x="329" y="251"/>
            <a:ext cx="31"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鳩山町</a:t>
            </a:r>
          </a:p>
        </xdr:txBody>
      </xdr:sp>
      <xdr:sp macro="" textlink="">
        <xdr:nvSpPr>
          <xdr:cNvPr id="53" name="WordArt 204">
            <a:extLst>
              <a:ext uri="{FF2B5EF4-FFF2-40B4-BE49-F238E27FC236}">
                <a16:creationId xmlns:a16="http://schemas.microsoft.com/office/drawing/2014/main" id="{00000000-0008-0000-0A00-000035000000}"/>
              </a:ext>
            </a:extLst>
          </xdr:cNvPr>
          <xdr:cNvSpPr>
            <a:spLocks noChangeArrowheads="1" noChangeShapeType="1" noTextEdit="1"/>
          </xdr:cNvSpPr>
        </xdr:nvSpPr>
        <xdr:spPr bwMode="auto">
          <a:xfrm>
            <a:off x="297" y="265"/>
            <a:ext cx="31"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越生町</a:t>
            </a:r>
          </a:p>
        </xdr:txBody>
      </xdr:sp>
      <xdr:sp macro="" textlink="">
        <xdr:nvSpPr>
          <xdr:cNvPr id="54" name="Freeform 205">
            <a:extLst>
              <a:ext uri="{FF2B5EF4-FFF2-40B4-BE49-F238E27FC236}">
                <a16:creationId xmlns:a16="http://schemas.microsoft.com/office/drawing/2014/main" id="{00000000-0008-0000-0A00-000036000000}"/>
              </a:ext>
            </a:extLst>
          </xdr:cNvPr>
          <xdr:cNvSpPr>
            <a:spLocks/>
          </xdr:cNvSpPr>
        </xdr:nvSpPr>
        <xdr:spPr bwMode="auto">
          <a:xfrm>
            <a:off x="352" y="294"/>
            <a:ext cx="24" cy="43"/>
          </a:xfrm>
          <a:custGeom>
            <a:avLst/>
            <a:gdLst>
              <a:gd name="T0" fmla="*/ 6 w 26"/>
              <a:gd name="T1" fmla="*/ 22 h 44"/>
              <a:gd name="T2" fmla="*/ 6 w 26"/>
              <a:gd name="T3" fmla="*/ 22 h 44"/>
              <a:gd name="T4" fmla="*/ 6 w 26"/>
              <a:gd name="T5" fmla="*/ 22 h 44"/>
              <a:gd name="T6" fmla="*/ 6 w 26"/>
              <a:gd name="T7" fmla="*/ 22 h 44"/>
              <a:gd name="T8" fmla="*/ 6 w 26"/>
              <a:gd name="T9" fmla="*/ 22 h 44"/>
              <a:gd name="T10" fmla="*/ 6 w 26"/>
              <a:gd name="T11" fmla="*/ 18 h 44"/>
              <a:gd name="T12" fmla="*/ 6 w 26"/>
              <a:gd name="T13" fmla="*/ 17 h 44"/>
              <a:gd name="T14" fmla="*/ 6 w 26"/>
              <a:gd name="T15" fmla="*/ 13 h 44"/>
              <a:gd name="T16" fmla="*/ 6 w 26"/>
              <a:gd name="T17" fmla="*/ 3 h 44"/>
              <a:gd name="T18" fmla="*/ 6 w 26"/>
              <a:gd name="T19" fmla="*/ 3 h 44"/>
              <a:gd name="T20" fmla="*/ 3 w 26"/>
              <a:gd name="T21" fmla="*/ 7 h 44"/>
              <a:gd name="T22" fmla="*/ 1 w 26"/>
              <a:gd name="T23" fmla="*/ 6 h 44"/>
              <a:gd name="T24" fmla="*/ 0 w 26"/>
              <a:gd name="T25" fmla="*/ 0 h 4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6"/>
              <a:gd name="T40" fmla="*/ 0 h 44"/>
              <a:gd name="T41" fmla="*/ 26 w 26"/>
              <a:gd name="T42" fmla="*/ 44 h 44"/>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6" h="44">
                <a:moveTo>
                  <a:pt x="10" y="44"/>
                </a:moveTo>
                <a:lnTo>
                  <a:pt x="16" y="43"/>
                </a:lnTo>
                <a:lnTo>
                  <a:pt x="21" y="34"/>
                </a:lnTo>
                <a:lnTo>
                  <a:pt x="26" y="32"/>
                </a:lnTo>
                <a:lnTo>
                  <a:pt x="26" y="27"/>
                </a:lnTo>
                <a:lnTo>
                  <a:pt x="23" y="18"/>
                </a:lnTo>
                <a:lnTo>
                  <a:pt x="17" y="17"/>
                </a:lnTo>
                <a:lnTo>
                  <a:pt x="16" y="13"/>
                </a:lnTo>
                <a:lnTo>
                  <a:pt x="9" y="3"/>
                </a:lnTo>
                <a:lnTo>
                  <a:pt x="7" y="3"/>
                </a:lnTo>
                <a:lnTo>
                  <a:pt x="3" y="7"/>
                </a:lnTo>
                <a:lnTo>
                  <a:pt x="1" y="6"/>
                </a:lnTo>
                <a:lnTo>
                  <a:pt x="0"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55" name="WordArt 206">
            <a:extLst>
              <a:ext uri="{FF2B5EF4-FFF2-40B4-BE49-F238E27FC236}">
                <a16:creationId xmlns:a16="http://schemas.microsoft.com/office/drawing/2014/main" id="{00000000-0008-0000-0A00-000037000000}"/>
              </a:ext>
            </a:extLst>
          </xdr:cNvPr>
          <xdr:cNvSpPr>
            <a:spLocks noChangeArrowheads="1" noChangeShapeType="1" noTextEdit="1"/>
          </xdr:cNvSpPr>
        </xdr:nvSpPr>
        <xdr:spPr bwMode="auto">
          <a:xfrm>
            <a:off x="336" y="313"/>
            <a:ext cx="32"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日高市</a:t>
            </a:r>
          </a:p>
        </xdr:txBody>
      </xdr:sp>
      <xdr:sp macro="" textlink="">
        <xdr:nvSpPr>
          <xdr:cNvPr id="56" name="WordArt 207">
            <a:extLst>
              <a:ext uri="{FF2B5EF4-FFF2-40B4-BE49-F238E27FC236}">
                <a16:creationId xmlns:a16="http://schemas.microsoft.com/office/drawing/2014/main" id="{00000000-0008-0000-0A00-000038000000}"/>
              </a:ext>
            </a:extLst>
          </xdr:cNvPr>
          <xdr:cNvSpPr>
            <a:spLocks noChangeArrowheads="1" noChangeShapeType="1" noTextEdit="1"/>
          </xdr:cNvSpPr>
        </xdr:nvSpPr>
        <xdr:spPr bwMode="auto">
          <a:xfrm>
            <a:off x="312" y="287"/>
            <a:ext cx="31"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毛呂山町</a:t>
            </a:r>
          </a:p>
        </xdr:txBody>
      </xdr:sp>
      <xdr:sp macro="" textlink="">
        <xdr:nvSpPr>
          <xdr:cNvPr id="57" name="Freeform 208">
            <a:extLst>
              <a:ext uri="{FF2B5EF4-FFF2-40B4-BE49-F238E27FC236}">
                <a16:creationId xmlns:a16="http://schemas.microsoft.com/office/drawing/2014/main" id="{00000000-0008-0000-0A00-000039000000}"/>
              </a:ext>
            </a:extLst>
          </xdr:cNvPr>
          <xdr:cNvSpPr>
            <a:spLocks/>
          </xdr:cNvSpPr>
        </xdr:nvSpPr>
        <xdr:spPr bwMode="auto">
          <a:xfrm>
            <a:off x="352" y="252"/>
            <a:ext cx="59" cy="43"/>
          </a:xfrm>
          <a:custGeom>
            <a:avLst/>
            <a:gdLst>
              <a:gd name="T0" fmla="*/ 0 w 63"/>
              <a:gd name="T1" fmla="*/ 22 h 44"/>
              <a:gd name="T2" fmla="*/ 5 w 63"/>
              <a:gd name="T3" fmla="*/ 22 h 44"/>
              <a:gd name="T4" fmla="*/ 7 w 63"/>
              <a:gd name="T5" fmla="*/ 22 h 44"/>
              <a:gd name="T6" fmla="*/ 7 w 63"/>
              <a:gd name="T7" fmla="*/ 22 h 44"/>
              <a:gd name="T8" fmla="*/ 7 w 63"/>
              <a:gd name="T9" fmla="*/ 22 h 44"/>
              <a:gd name="T10" fmla="*/ 7 w 63"/>
              <a:gd name="T11" fmla="*/ 22 h 44"/>
              <a:gd name="T12" fmla="*/ 7 w 63"/>
              <a:gd name="T13" fmla="*/ 22 h 44"/>
              <a:gd name="T14" fmla="*/ 7 w 63"/>
              <a:gd name="T15" fmla="*/ 22 h 44"/>
              <a:gd name="T16" fmla="*/ 7 w 63"/>
              <a:gd name="T17" fmla="*/ 22 h 44"/>
              <a:gd name="T18" fmla="*/ 7 w 63"/>
              <a:gd name="T19" fmla="*/ 22 h 44"/>
              <a:gd name="T20" fmla="*/ 7 w 63"/>
              <a:gd name="T21" fmla="*/ 22 h 44"/>
              <a:gd name="T22" fmla="*/ 7 w 63"/>
              <a:gd name="T23" fmla="*/ 19 h 44"/>
              <a:gd name="T24" fmla="*/ 7 w 63"/>
              <a:gd name="T25" fmla="*/ 10 h 44"/>
              <a:gd name="T26" fmla="*/ 7 w 63"/>
              <a:gd name="T27" fmla="*/ 10 h 44"/>
              <a:gd name="T28" fmla="*/ 7 w 63"/>
              <a:gd name="T29" fmla="*/ 6 h 44"/>
              <a:gd name="T30" fmla="*/ 7 w 63"/>
              <a:gd name="T31" fmla="*/ 0 h 4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63"/>
              <a:gd name="T49" fmla="*/ 0 h 44"/>
              <a:gd name="T50" fmla="*/ 63 w 63"/>
              <a:gd name="T51" fmla="*/ 44 h 4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63" h="44">
                <a:moveTo>
                  <a:pt x="0" y="44"/>
                </a:moveTo>
                <a:lnTo>
                  <a:pt x="5" y="44"/>
                </a:lnTo>
                <a:lnTo>
                  <a:pt x="19" y="32"/>
                </a:lnTo>
                <a:lnTo>
                  <a:pt x="28" y="32"/>
                </a:lnTo>
                <a:lnTo>
                  <a:pt x="34" y="23"/>
                </a:lnTo>
                <a:lnTo>
                  <a:pt x="39" y="26"/>
                </a:lnTo>
                <a:lnTo>
                  <a:pt x="49" y="26"/>
                </a:lnTo>
                <a:lnTo>
                  <a:pt x="46" y="31"/>
                </a:lnTo>
                <a:lnTo>
                  <a:pt x="48" y="34"/>
                </a:lnTo>
                <a:lnTo>
                  <a:pt x="55" y="31"/>
                </a:lnTo>
                <a:lnTo>
                  <a:pt x="62" y="31"/>
                </a:lnTo>
                <a:lnTo>
                  <a:pt x="63" y="19"/>
                </a:lnTo>
                <a:lnTo>
                  <a:pt x="57" y="10"/>
                </a:lnTo>
                <a:lnTo>
                  <a:pt x="50" y="10"/>
                </a:lnTo>
                <a:lnTo>
                  <a:pt x="50" y="6"/>
                </a:lnTo>
                <a:lnTo>
                  <a:pt x="44"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58" name="WordArt 209">
            <a:extLst>
              <a:ext uri="{FF2B5EF4-FFF2-40B4-BE49-F238E27FC236}">
                <a16:creationId xmlns:a16="http://schemas.microsoft.com/office/drawing/2014/main" id="{00000000-0008-0000-0A00-00003A000000}"/>
              </a:ext>
            </a:extLst>
          </xdr:cNvPr>
          <xdr:cNvSpPr>
            <a:spLocks noChangeArrowheads="1" noChangeShapeType="1" noTextEdit="1"/>
          </xdr:cNvSpPr>
        </xdr:nvSpPr>
        <xdr:spPr bwMode="auto">
          <a:xfrm>
            <a:off x="369" y="264"/>
            <a:ext cx="32"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坂戸市</a:t>
            </a:r>
          </a:p>
        </xdr:txBody>
      </xdr:sp>
      <xdr:sp macro="" textlink="">
        <xdr:nvSpPr>
          <xdr:cNvPr id="59" name="Freeform 210">
            <a:extLst>
              <a:ext uri="{FF2B5EF4-FFF2-40B4-BE49-F238E27FC236}">
                <a16:creationId xmlns:a16="http://schemas.microsoft.com/office/drawing/2014/main" id="{00000000-0008-0000-0A00-00003B000000}"/>
              </a:ext>
            </a:extLst>
          </xdr:cNvPr>
          <xdr:cNvSpPr>
            <a:spLocks/>
          </xdr:cNvSpPr>
        </xdr:nvSpPr>
        <xdr:spPr bwMode="auto">
          <a:xfrm>
            <a:off x="411" y="236"/>
            <a:ext cx="42" cy="48"/>
          </a:xfrm>
          <a:custGeom>
            <a:avLst/>
            <a:gdLst>
              <a:gd name="T0" fmla="*/ 0 w 44"/>
              <a:gd name="T1" fmla="*/ 24 h 49"/>
              <a:gd name="T2" fmla="*/ 11 w 44"/>
              <a:gd name="T3" fmla="*/ 24 h 49"/>
              <a:gd name="T4" fmla="*/ 11 w 44"/>
              <a:gd name="T5" fmla="*/ 24 h 49"/>
              <a:gd name="T6" fmla="*/ 11 w 44"/>
              <a:gd name="T7" fmla="*/ 24 h 49"/>
              <a:gd name="T8" fmla="*/ 11 w 44"/>
              <a:gd name="T9" fmla="*/ 24 h 49"/>
              <a:gd name="T10" fmla="*/ 11 w 44"/>
              <a:gd name="T11" fmla="*/ 24 h 49"/>
              <a:gd name="T12" fmla="*/ 11 w 44"/>
              <a:gd name="T13" fmla="*/ 24 h 49"/>
              <a:gd name="T14" fmla="*/ 11 w 44"/>
              <a:gd name="T15" fmla="*/ 24 h 49"/>
              <a:gd name="T16" fmla="*/ 11 w 44"/>
              <a:gd name="T17" fmla="*/ 24 h 49"/>
              <a:gd name="T18" fmla="*/ 11 w 44"/>
              <a:gd name="T19" fmla="*/ 19 h 49"/>
              <a:gd name="T20" fmla="*/ 11 w 44"/>
              <a:gd name="T21" fmla="*/ 16 h 49"/>
              <a:gd name="T22" fmla="*/ 11 w 44"/>
              <a:gd name="T23" fmla="*/ 12 h 49"/>
              <a:gd name="T24" fmla="*/ 11 w 44"/>
              <a:gd name="T25" fmla="*/ 8 h 49"/>
              <a:gd name="T26" fmla="*/ 11 w 44"/>
              <a:gd name="T27" fmla="*/ 0 h 49"/>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44"/>
              <a:gd name="T43" fmla="*/ 0 h 49"/>
              <a:gd name="T44" fmla="*/ 44 w 44"/>
              <a:gd name="T45" fmla="*/ 49 h 49"/>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44" h="49">
                <a:moveTo>
                  <a:pt x="0" y="40"/>
                </a:moveTo>
                <a:lnTo>
                  <a:pt x="12" y="42"/>
                </a:lnTo>
                <a:lnTo>
                  <a:pt x="19" y="45"/>
                </a:lnTo>
                <a:lnTo>
                  <a:pt x="29" y="45"/>
                </a:lnTo>
                <a:lnTo>
                  <a:pt x="44" y="49"/>
                </a:lnTo>
                <a:lnTo>
                  <a:pt x="44" y="42"/>
                </a:lnTo>
                <a:lnTo>
                  <a:pt x="33" y="36"/>
                </a:lnTo>
                <a:lnTo>
                  <a:pt x="32" y="31"/>
                </a:lnTo>
                <a:lnTo>
                  <a:pt x="27" y="27"/>
                </a:lnTo>
                <a:lnTo>
                  <a:pt x="28" y="19"/>
                </a:lnTo>
                <a:lnTo>
                  <a:pt x="18" y="16"/>
                </a:lnTo>
                <a:lnTo>
                  <a:pt x="18" y="12"/>
                </a:lnTo>
                <a:lnTo>
                  <a:pt x="20" y="8"/>
                </a:lnTo>
                <a:lnTo>
                  <a:pt x="20"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60" name="WordArt 211">
            <a:extLst>
              <a:ext uri="{FF2B5EF4-FFF2-40B4-BE49-F238E27FC236}">
                <a16:creationId xmlns:a16="http://schemas.microsoft.com/office/drawing/2014/main" id="{00000000-0008-0000-0A00-00003C000000}"/>
              </a:ext>
            </a:extLst>
          </xdr:cNvPr>
          <xdr:cNvSpPr>
            <a:spLocks noChangeArrowheads="1" noChangeShapeType="1" noTextEdit="1"/>
          </xdr:cNvSpPr>
        </xdr:nvSpPr>
        <xdr:spPr bwMode="auto">
          <a:xfrm rot="5400000">
            <a:off x="405" y="250"/>
            <a:ext cx="30" cy="13"/>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川島町</a:t>
            </a:r>
          </a:p>
        </xdr:txBody>
      </xdr:sp>
      <xdr:sp macro="" textlink="">
        <xdr:nvSpPr>
          <xdr:cNvPr id="61" name="Freeform 212">
            <a:extLst>
              <a:ext uri="{FF2B5EF4-FFF2-40B4-BE49-F238E27FC236}">
                <a16:creationId xmlns:a16="http://schemas.microsoft.com/office/drawing/2014/main" id="{00000000-0008-0000-0A00-00003D000000}"/>
              </a:ext>
            </a:extLst>
          </xdr:cNvPr>
          <xdr:cNvSpPr>
            <a:spLocks/>
          </xdr:cNvSpPr>
        </xdr:nvSpPr>
        <xdr:spPr bwMode="auto">
          <a:xfrm>
            <a:off x="367" y="277"/>
            <a:ext cx="24" cy="30"/>
          </a:xfrm>
          <a:custGeom>
            <a:avLst/>
            <a:gdLst>
              <a:gd name="T0" fmla="*/ 0 w 25"/>
              <a:gd name="T1" fmla="*/ 30 h 30"/>
              <a:gd name="T2" fmla="*/ 9 w 25"/>
              <a:gd name="T3" fmla="*/ 30 h 30"/>
              <a:gd name="T4" fmla="*/ 12 w 25"/>
              <a:gd name="T5" fmla="*/ 23 h 30"/>
              <a:gd name="T6" fmla="*/ 12 w 25"/>
              <a:gd name="T7" fmla="*/ 23 h 30"/>
              <a:gd name="T8" fmla="*/ 12 w 25"/>
              <a:gd name="T9" fmla="*/ 14 h 30"/>
              <a:gd name="T10" fmla="*/ 12 w 25"/>
              <a:gd name="T11" fmla="*/ 10 h 30"/>
              <a:gd name="T12" fmla="*/ 12 w 25"/>
              <a:gd name="T13" fmla="*/ 4 h 30"/>
              <a:gd name="T14" fmla="*/ 12 w 25"/>
              <a:gd name="T15" fmla="*/ 0 h 30"/>
              <a:gd name="T16" fmla="*/ 0 60000 65536"/>
              <a:gd name="T17" fmla="*/ 0 60000 65536"/>
              <a:gd name="T18" fmla="*/ 0 60000 65536"/>
              <a:gd name="T19" fmla="*/ 0 60000 65536"/>
              <a:gd name="T20" fmla="*/ 0 60000 65536"/>
              <a:gd name="T21" fmla="*/ 0 60000 65536"/>
              <a:gd name="T22" fmla="*/ 0 60000 65536"/>
              <a:gd name="T23" fmla="*/ 0 60000 65536"/>
              <a:gd name="T24" fmla="*/ 0 w 25"/>
              <a:gd name="T25" fmla="*/ 0 h 30"/>
              <a:gd name="T26" fmla="*/ 25 w 25"/>
              <a:gd name="T27" fmla="*/ 30 h 3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5" h="30">
                <a:moveTo>
                  <a:pt x="0" y="30"/>
                </a:moveTo>
                <a:lnTo>
                  <a:pt x="9" y="30"/>
                </a:lnTo>
                <a:lnTo>
                  <a:pt x="15" y="23"/>
                </a:lnTo>
                <a:lnTo>
                  <a:pt x="21" y="23"/>
                </a:lnTo>
                <a:lnTo>
                  <a:pt x="23" y="14"/>
                </a:lnTo>
                <a:lnTo>
                  <a:pt x="25" y="10"/>
                </a:lnTo>
                <a:lnTo>
                  <a:pt x="24" y="4"/>
                </a:lnTo>
                <a:lnTo>
                  <a:pt x="23"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62" name="WordArt 213">
            <a:extLst>
              <a:ext uri="{FF2B5EF4-FFF2-40B4-BE49-F238E27FC236}">
                <a16:creationId xmlns:a16="http://schemas.microsoft.com/office/drawing/2014/main" id="{00000000-0008-0000-0A00-00003E000000}"/>
              </a:ext>
            </a:extLst>
          </xdr:cNvPr>
          <xdr:cNvSpPr>
            <a:spLocks noChangeArrowheads="1" noChangeShapeType="1" noTextEdit="1"/>
          </xdr:cNvSpPr>
        </xdr:nvSpPr>
        <xdr:spPr bwMode="auto">
          <a:xfrm>
            <a:off x="363" y="290"/>
            <a:ext cx="30"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鶴ヶ島市</a:t>
            </a:r>
          </a:p>
        </xdr:txBody>
      </xdr:sp>
      <xdr:sp macro="" textlink="">
        <xdr:nvSpPr>
          <xdr:cNvPr id="63" name="Freeform 214">
            <a:extLst>
              <a:ext uri="{FF2B5EF4-FFF2-40B4-BE49-F238E27FC236}">
                <a16:creationId xmlns:a16="http://schemas.microsoft.com/office/drawing/2014/main" id="{00000000-0008-0000-0A00-00003F000000}"/>
              </a:ext>
            </a:extLst>
          </xdr:cNvPr>
          <xdr:cNvSpPr>
            <a:spLocks/>
          </xdr:cNvSpPr>
        </xdr:nvSpPr>
        <xdr:spPr bwMode="auto">
          <a:xfrm>
            <a:off x="354" y="346"/>
            <a:ext cx="33" cy="58"/>
          </a:xfrm>
          <a:custGeom>
            <a:avLst/>
            <a:gdLst>
              <a:gd name="T0" fmla="*/ 0 w 35"/>
              <a:gd name="T1" fmla="*/ 0 h 59"/>
              <a:gd name="T2" fmla="*/ 5 w 35"/>
              <a:gd name="T3" fmla="*/ 11 h 59"/>
              <a:gd name="T4" fmla="*/ 8 w 35"/>
              <a:gd name="T5" fmla="*/ 11 h 59"/>
              <a:gd name="T6" fmla="*/ 8 w 35"/>
              <a:gd name="T7" fmla="*/ 4 h 59"/>
              <a:gd name="T8" fmla="*/ 8 w 35"/>
              <a:gd name="T9" fmla="*/ 5 h 59"/>
              <a:gd name="T10" fmla="*/ 8 w 35"/>
              <a:gd name="T11" fmla="*/ 12 h 59"/>
              <a:gd name="T12" fmla="*/ 8 w 35"/>
              <a:gd name="T13" fmla="*/ 12 h 59"/>
              <a:gd name="T14" fmla="*/ 8 w 35"/>
              <a:gd name="T15" fmla="*/ 25 h 59"/>
              <a:gd name="T16" fmla="*/ 8 w 35"/>
              <a:gd name="T17" fmla="*/ 29 h 59"/>
              <a:gd name="T18" fmla="*/ 8 w 35"/>
              <a:gd name="T19" fmla="*/ 29 h 59"/>
              <a:gd name="T20" fmla="*/ 8 w 35"/>
              <a:gd name="T21" fmla="*/ 29 h 59"/>
              <a:gd name="T22" fmla="*/ 8 w 35"/>
              <a:gd name="T23" fmla="*/ 29 h 59"/>
              <a:gd name="T24" fmla="*/ 8 w 35"/>
              <a:gd name="T25" fmla="*/ 29 h 59"/>
              <a:gd name="T26" fmla="*/ 8 w 35"/>
              <a:gd name="T27" fmla="*/ 29 h 59"/>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35"/>
              <a:gd name="T43" fmla="*/ 0 h 59"/>
              <a:gd name="T44" fmla="*/ 35 w 35"/>
              <a:gd name="T45" fmla="*/ 59 h 59"/>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35" h="59">
                <a:moveTo>
                  <a:pt x="0" y="0"/>
                </a:moveTo>
                <a:lnTo>
                  <a:pt x="5" y="11"/>
                </a:lnTo>
                <a:lnTo>
                  <a:pt x="8" y="11"/>
                </a:lnTo>
                <a:lnTo>
                  <a:pt x="14" y="4"/>
                </a:lnTo>
                <a:lnTo>
                  <a:pt x="19" y="5"/>
                </a:lnTo>
                <a:lnTo>
                  <a:pt x="22" y="12"/>
                </a:lnTo>
                <a:lnTo>
                  <a:pt x="25" y="12"/>
                </a:lnTo>
                <a:lnTo>
                  <a:pt x="35" y="25"/>
                </a:lnTo>
                <a:lnTo>
                  <a:pt x="29" y="33"/>
                </a:lnTo>
                <a:lnTo>
                  <a:pt x="17" y="34"/>
                </a:lnTo>
                <a:lnTo>
                  <a:pt x="16" y="47"/>
                </a:lnTo>
                <a:lnTo>
                  <a:pt x="20" y="51"/>
                </a:lnTo>
                <a:lnTo>
                  <a:pt x="20" y="57"/>
                </a:lnTo>
                <a:lnTo>
                  <a:pt x="13" y="59"/>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64" name="WordArt 215">
            <a:extLst>
              <a:ext uri="{FF2B5EF4-FFF2-40B4-BE49-F238E27FC236}">
                <a16:creationId xmlns:a16="http://schemas.microsoft.com/office/drawing/2014/main" id="{00000000-0008-0000-0A00-000040000000}"/>
              </a:ext>
            </a:extLst>
          </xdr:cNvPr>
          <xdr:cNvSpPr>
            <a:spLocks noChangeArrowheads="1" noChangeShapeType="1" noTextEdit="1"/>
          </xdr:cNvSpPr>
        </xdr:nvSpPr>
        <xdr:spPr bwMode="auto">
          <a:xfrm>
            <a:off x="349" y="366"/>
            <a:ext cx="30"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入間市</a:t>
            </a:r>
          </a:p>
        </xdr:txBody>
      </xdr:sp>
      <xdr:sp macro="" textlink="">
        <xdr:nvSpPr>
          <xdr:cNvPr id="65" name="Freeform 216">
            <a:extLst>
              <a:ext uri="{FF2B5EF4-FFF2-40B4-BE49-F238E27FC236}">
                <a16:creationId xmlns:a16="http://schemas.microsoft.com/office/drawing/2014/main" id="{00000000-0008-0000-0A00-000041000000}"/>
              </a:ext>
            </a:extLst>
          </xdr:cNvPr>
          <xdr:cNvSpPr>
            <a:spLocks/>
          </xdr:cNvSpPr>
        </xdr:nvSpPr>
        <xdr:spPr bwMode="auto">
          <a:xfrm>
            <a:off x="387" y="359"/>
            <a:ext cx="65" cy="22"/>
          </a:xfrm>
          <a:custGeom>
            <a:avLst/>
            <a:gdLst>
              <a:gd name="T0" fmla="*/ 0 w 138"/>
              <a:gd name="T1" fmla="*/ 0 h 45"/>
              <a:gd name="T2" fmla="*/ 0 w 138"/>
              <a:gd name="T3" fmla="*/ 0 h 45"/>
              <a:gd name="T4" fmla="*/ 0 w 138"/>
              <a:gd name="T5" fmla="*/ 0 h 45"/>
              <a:gd name="T6" fmla="*/ 0 w 138"/>
              <a:gd name="T7" fmla="*/ 0 h 45"/>
              <a:gd name="T8" fmla="*/ 0 w 138"/>
              <a:gd name="T9" fmla="*/ 0 h 45"/>
              <a:gd name="T10" fmla="*/ 0 w 138"/>
              <a:gd name="T11" fmla="*/ 0 h 45"/>
              <a:gd name="T12" fmla="*/ 0 w 138"/>
              <a:gd name="T13" fmla="*/ 0 h 45"/>
              <a:gd name="T14" fmla="*/ 0 w 138"/>
              <a:gd name="T15" fmla="*/ 0 h 45"/>
              <a:gd name="T16" fmla="*/ 0 w 138"/>
              <a:gd name="T17" fmla="*/ 0 h 45"/>
              <a:gd name="T18" fmla="*/ 0 w 138"/>
              <a:gd name="T19" fmla="*/ 0 h 45"/>
              <a:gd name="T20" fmla="*/ 0 w 138"/>
              <a:gd name="T21" fmla="*/ 0 h 45"/>
              <a:gd name="T22" fmla="*/ 0 w 138"/>
              <a:gd name="T23" fmla="*/ 0 h 45"/>
              <a:gd name="T24" fmla="*/ 0 w 138"/>
              <a:gd name="T25" fmla="*/ 0 h 45"/>
              <a:gd name="T26" fmla="*/ 0 w 138"/>
              <a:gd name="T27" fmla="*/ 0 h 4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38"/>
              <a:gd name="T43" fmla="*/ 0 h 45"/>
              <a:gd name="T44" fmla="*/ 138 w 138"/>
              <a:gd name="T45" fmla="*/ 45 h 4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38" h="45">
                <a:moveTo>
                  <a:pt x="0" y="26"/>
                </a:moveTo>
                <a:lnTo>
                  <a:pt x="20" y="24"/>
                </a:lnTo>
                <a:lnTo>
                  <a:pt x="24" y="12"/>
                </a:lnTo>
                <a:lnTo>
                  <a:pt x="46" y="0"/>
                </a:lnTo>
                <a:lnTo>
                  <a:pt x="60" y="8"/>
                </a:lnTo>
                <a:lnTo>
                  <a:pt x="76" y="6"/>
                </a:lnTo>
                <a:lnTo>
                  <a:pt x="84" y="24"/>
                </a:lnTo>
                <a:lnTo>
                  <a:pt x="96" y="36"/>
                </a:lnTo>
                <a:lnTo>
                  <a:pt x="110" y="32"/>
                </a:lnTo>
                <a:lnTo>
                  <a:pt x="114" y="24"/>
                </a:lnTo>
                <a:lnTo>
                  <a:pt x="130" y="22"/>
                </a:lnTo>
                <a:lnTo>
                  <a:pt x="130" y="32"/>
                </a:lnTo>
                <a:lnTo>
                  <a:pt x="136" y="38"/>
                </a:lnTo>
                <a:lnTo>
                  <a:pt x="138" y="45"/>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66" name="WordArt 217">
            <a:extLst>
              <a:ext uri="{FF2B5EF4-FFF2-40B4-BE49-F238E27FC236}">
                <a16:creationId xmlns:a16="http://schemas.microsoft.com/office/drawing/2014/main" id="{00000000-0008-0000-0A00-000042000000}"/>
              </a:ext>
            </a:extLst>
          </xdr:cNvPr>
          <xdr:cNvSpPr>
            <a:spLocks noChangeArrowheads="1" noChangeShapeType="1" noTextEdit="1"/>
          </xdr:cNvSpPr>
        </xdr:nvSpPr>
        <xdr:spPr bwMode="auto">
          <a:xfrm>
            <a:off x="387" y="381"/>
            <a:ext cx="37" cy="11"/>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所沢市</a:t>
            </a:r>
          </a:p>
        </xdr:txBody>
      </xdr:sp>
      <xdr:sp macro="" textlink="">
        <xdr:nvSpPr>
          <xdr:cNvPr id="67" name="WordArt 218">
            <a:extLst>
              <a:ext uri="{FF2B5EF4-FFF2-40B4-BE49-F238E27FC236}">
                <a16:creationId xmlns:a16="http://schemas.microsoft.com/office/drawing/2014/main" id="{00000000-0008-0000-0A00-000043000000}"/>
              </a:ext>
            </a:extLst>
          </xdr:cNvPr>
          <xdr:cNvSpPr>
            <a:spLocks noChangeArrowheads="1" noChangeShapeType="1" noTextEdit="1"/>
          </xdr:cNvSpPr>
        </xdr:nvSpPr>
        <xdr:spPr bwMode="auto">
          <a:xfrm>
            <a:off x="372" y="337"/>
            <a:ext cx="29"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狭山市</a:t>
            </a:r>
          </a:p>
        </xdr:txBody>
      </xdr:sp>
      <xdr:sp macro="" textlink="">
        <xdr:nvSpPr>
          <xdr:cNvPr id="68" name="Freeform 219">
            <a:extLst>
              <a:ext uri="{FF2B5EF4-FFF2-40B4-BE49-F238E27FC236}">
                <a16:creationId xmlns:a16="http://schemas.microsoft.com/office/drawing/2014/main" id="{00000000-0008-0000-0A00-000044000000}"/>
              </a:ext>
            </a:extLst>
          </xdr:cNvPr>
          <xdr:cNvSpPr>
            <a:spLocks/>
          </xdr:cNvSpPr>
        </xdr:nvSpPr>
        <xdr:spPr bwMode="auto">
          <a:xfrm>
            <a:off x="376" y="315"/>
            <a:ext cx="42" cy="48"/>
          </a:xfrm>
          <a:custGeom>
            <a:avLst/>
            <a:gdLst>
              <a:gd name="T0" fmla="*/ 0 w 44"/>
              <a:gd name="T1" fmla="*/ 5 h 49"/>
              <a:gd name="T2" fmla="*/ 7 w 44"/>
              <a:gd name="T3" fmla="*/ 0 h 49"/>
              <a:gd name="T4" fmla="*/ 11 w 44"/>
              <a:gd name="T5" fmla="*/ 11 h 49"/>
              <a:gd name="T6" fmla="*/ 11 w 44"/>
              <a:gd name="T7" fmla="*/ 18 h 49"/>
              <a:gd name="T8" fmla="*/ 11 w 44"/>
              <a:gd name="T9" fmla="*/ 16 h 49"/>
              <a:gd name="T10" fmla="*/ 11 w 44"/>
              <a:gd name="T11" fmla="*/ 8 h 49"/>
              <a:gd name="T12" fmla="*/ 11 w 44"/>
              <a:gd name="T13" fmla="*/ 13 h 49"/>
              <a:gd name="T14" fmla="*/ 11 w 44"/>
              <a:gd name="T15" fmla="*/ 20 h 49"/>
              <a:gd name="T16" fmla="*/ 11 w 44"/>
              <a:gd name="T17" fmla="*/ 20 h 49"/>
              <a:gd name="T18" fmla="*/ 11 w 44"/>
              <a:gd name="T19" fmla="*/ 23 h 49"/>
              <a:gd name="T20" fmla="*/ 11 w 44"/>
              <a:gd name="T21" fmla="*/ 24 h 49"/>
              <a:gd name="T22" fmla="*/ 11 w 44"/>
              <a:gd name="T23" fmla="*/ 24 h 49"/>
              <a:gd name="T24" fmla="*/ 11 w 44"/>
              <a:gd name="T25" fmla="*/ 24 h 49"/>
              <a:gd name="T26" fmla="*/ 11 w 44"/>
              <a:gd name="T27" fmla="*/ 24 h 49"/>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44"/>
              <a:gd name="T43" fmla="*/ 0 h 49"/>
              <a:gd name="T44" fmla="*/ 44 w 44"/>
              <a:gd name="T45" fmla="*/ 49 h 49"/>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44" h="49">
                <a:moveTo>
                  <a:pt x="0" y="5"/>
                </a:moveTo>
                <a:lnTo>
                  <a:pt x="7" y="0"/>
                </a:lnTo>
                <a:lnTo>
                  <a:pt x="17" y="11"/>
                </a:lnTo>
                <a:lnTo>
                  <a:pt x="23" y="18"/>
                </a:lnTo>
                <a:lnTo>
                  <a:pt x="26" y="16"/>
                </a:lnTo>
                <a:lnTo>
                  <a:pt x="28" y="8"/>
                </a:lnTo>
                <a:lnTo>
                  <a:pt x="36" y="13"/>
                </a:lnTo>
                <a:lnTo>
                  <a:pt x="30" y="20"/>
                </a:lnTo>
                <a:lnTo>
                  <a:pt x="37" y="20"/>
                </a:lnTo>
                <a:lnTo>
                  <a:pt x="39" y="23"/>
                </a:lnTo>
                <a:lnTo>
                  <a:pt x="33" y="31"/>
                </a:lnTo>
                <a:lnTo>
                  <a:pt x="35" y="40"/>
                </a:lnTo>
                <a:lnTo>
                  <a:pt x="41" y="42"/>
                </a:lnTo>
                <a:lnTo>
                  <a:pt x="44" y="49"/>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69" name="Freeform 220">
            <a:extLst>
              <a:ext uri="{FF2B5EF4-FFF2-40B4-BE49-F238E27FC236}">
                <a16:creationId xmlns:a16="http://schemas.microsoft.com/office/drawing/2014/main" id="{00000000-0008-0000-0A00-000045000000}"/>
              </a:ext>
            </a:extLst>
          </xdr:cNvPr>
          <xdr:cNvSpPr>
            <a:spLocks/>
          </xdr:cNvSpPr>
        </xdr:nvSpPr>
        <xdr:spPr bwMode="auto">
          <a:xfrm>
            <a:off x="414" y="325"/>
            <a:ext cx="48" cy="38"/>
          </a:xfrm>
          <a:custGeom>
            <a:avLst/>
            <a:gdLst>
              <a:gd name="T0" fmla="*/ 10 w 48"/>
              <a:gd name="T1" fmla="*/ 33 h 38"/>
              <a:gd name="T2" fmla="*/ 7 w 48"/>
              <a:gd name="T3" fmla="*/ 31 h 38"/>
              <a:gd name="T4" fmla="*/ 9 w 48"/>
              <a:gd name="T5" fmla="*/ 26 h 38"/>
              <a:gd name="T6" fmla="*/ 0 w 48"/>
              <a:gd name="T7" fmla="*/ 26 h 38"/>
              <a:gd name="T8" fmla="*/ 0 w 48"/>
              <a:gd name="T9" fmla="*/ 20 h 38"/>
              <a:gd name="T10" fmla="*/ 6 w 48"/>
              <a:gd name="T11" fmla="*/ 19 h 38"/>
              <a:gd name="T12" fmla="*/ 8 w 48"/>
              <a:gd name="T13" fmla="*/ 17 h 38"/>
              <a:gd name="T14" fmla="*/ 20 w 48"/>
              <a:gd name="T15" fmla="*/ 13 h 38"/>
              <a:gd name="T16" fmla="*/ 20 w 48"/>
              <a:gd name="T17" fmla="*/ 10 h 38"/>
              <a:gd name="T18" fmla="*/ 27 w 48"/>
              <a:gd name="T19" fmla="*/ 0 h 38"/>
              <a:gd name="T20" fmla="*/ 31 w 48"/>
              <a:gd name="T21" fmla="*/ 3 h 38"/>
              <a:gd name="T22" fmla="*/ 32 w 48"/>
              <a:gd name="T23" fmla="*/ 7 h 38"/>
              <a:gd name="T24" fmla="*/ 38 w 48"/>
              <a:gd name="T25" fmla="*/ 6 h 38"/>
              <a:gd name="T26" fmla="*/ 39 w 48"/>
              <a:gd name="T27" fmla="*/ 1 h 38"/>
              <a:gd name="T28" fmla="*/ 46 w 48"/>
              <a:gd name="T29" fmla="*/ 2 h 38"/>
              <a:gd name="T30" fmla="*/ 48 w 48"/>
              <a:gd name="T31" fmla="*/ 7 h 38"/>
              <a:gd name="T32" fmla="*/ 48 w 48"/>
              <a:gd name="T33" fmla="*/ 13 h 38"/>
              <a:gd name="T34" fmla="*/ 33 w 48"/>
              <a:gd name="T35" fmla="*/ 17 h 38"/>
              <a:gd name="T36" fmla="*/ 28 w 48"/>
              <a:gd name="T37" fmla="*/ 20 h 38"/>
              <a:gd name="T38" fmla="*/ 36 w 48"/>
              <a:gd name="T39" fmla="*/ 20 h 38"/>
              <a:gd name="T40" fmla="*/ 36 w 48"/>
              <a:gd name="T41" fmla="*/ 22 h 38"/>
              <a:gd name="T42" fmla="*/ 27 w 48"/>
              <a:gd name="T43" fmla="*/ 30 h 38"/>
              <a:gd name="T44" fmla="*/ 20 w 48"/>
              <a:gd name="T45" fmla="*/ 26 h 38"/>
              <a:gd name="T46" fmla="*/ 13 w 48"/>
              <a:gd name="T47" fmla="*/ 26 h 38"/>
              <a:gd name="T48" fmla="*/ 8 w 48"/>
              <a:gd name="T49" fmla="*/ 38 h 38"/>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48"/>
              <a:gd name="T76" fmla="*/ 0 h 38"/>
              <a:gd name="T77" fmla="*/ 48 w 48"/>
              <a:gd name="T78" fmla="*/ 38 h 38"/>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48" h="38">
                <a:moveTo>
                  <a:pt x="10" y="33"/>
                </a:moveTo>
                <a:lnTo>
                  <a:pt x="7" y="31"/>
                </a:lnTo>
                <a:lnTo>
                  <a:pt x="9" y="26"/>
                </a:lnTo>
                <a:lnTo>
                  <a:pt x="0" y="26"/>
                </a:lnTo>
                <a:lnTo>
                  <a:pt x="0" y="20"/>
                </a:lnTo>
                <a:lnTo>
                  <a:pt x="6" y="19"/>
                </a:lnTo>
                <a:lnTo>
                  <a:pt x="8" y="17"/>
                </a:lnTo>
                <a:lnTo>
                  <a:pt x="20" y="13"/>
                </a:lnTo>
                <a:lnTo>
                  <a:pt x="20" y="10"/>
                </a:lnTo>
                <a:lnTo>
                  <a:pt x="27" y="0"/>
                </a:lnTo>
                <a:lnTo>
                  <a:pt x="31" y="3"/>
                </a:lnTo>
                <a:lnTo>
                  <a:pt x="32" y="7"/>
                </a:lnTo>
                <a:lnTo>
                  <a:pt x="38" y="6"/>
                </a:lnTo>
                <a:lnTo>
                  <a:pt x="39" y="1"/>
                </a:lnTo>
                <a:lnTo>
                  <a:pt x="46" y="2"/>
                </a:lnTo>
                <a:lnTo>
                  <a:pt x="48" y="7"/>
                </a:lnTo>
                <a:lnTo>
                  <a:pt x="48" y="13"/>
                </a:lnTo>
                <a:lnTo>
                  <a:pt x="33" y="17"/>
                </a:lnTo>
                <a:lnTo>
                  <a:pt x="28" y="20"/>
                </a:lnTo>
                <a:lnTo>
                  <a:pt x="36" y="20"/>
                </a:lnTo>
                <a:lnTo>
                  <a:pt x="36" y="22"/>
                </a:lnTo>
                <a:lnTo>
                  <a:pt x="27" y="30"/>
                </a:lnTo>
                <a:lnTo>
                  <a:pt x="20" y="26"/>
                </a:lnTo>
                <a:lnTo>
                  <a:pt x="13" y="26"/>
                </a:lnTo>
                <a:lnTo>
                  <a:pt x="8" y="38"/>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70" name="Freeform 221">
            <a:extLst>
              <a:ext uri="{FF2B5EF4-FFF2-40B4-BE49-F238E27FC236}">
                <a16:creationId xmlns:a16="http://schemas.microsoft.com/office/drawing/2014/main" id="{00000000-0008-0000-0A00-000046000000}"/>
              </a:ext>
            </a:extLst>
          </xdr:cNvPr>
          <xdr:cNvSpPr>
            <a:spLocks/>
          </xdr:cNvSpPr>
        </xdr:nvSpPr>
        <xdr:spPr bwMode="auto">
          <a:xfrm>
            <a:off x="452" y="284"/>
            <a:ext cx="8" cy="43"/>
          </a:xfrm>
          <a:custGeom>
            <a:avLst/>
            <a:gdLst>
              <a:gd name="T0" fmla="*/ 0 w 8"/>
              <a:gd name="T1" fmla="*/ 0 h 43"/>
              <a:gd name="T2" fmla="*/ 1 w 8"/>
              <a:gd name="T3" fmla="*/ 7 h 43"/>
              <a:gd name="T4" fmla="*/ 6 w 8"/>
              <a:gd name="T5" fmla="*/ 10 h 43"/>
              <a:gd name="T6" fmla="*/ 5 w 8"/>
              <a:gd name="T7" fmla="*/ 20 h 43"/>
              <a:gd name="T8" fmla="*/ 4 w 8"/>
              <a:gd name="T9" fmla="*/ 23 h 43"/>
              <a:gd name="T10" fmla="*/ 8 w 8"/>
              <a:gd name="T11" fmla="*/ 28 h 43"/>
              <a:gd name="T12" fmla="*/ 6 w 8"/>
              <a:gd name="T13" fmla="*/ 34 h 43"/>
              <a:gd name="T14" fmla="*/ 8 w 8"/>
              <a:gd name="T15" fmla="*/ 39 h 43"/>
              <a:gd name="T16" fmla="*/ 6 w 8"/>
              <a:gd name="T17" fmla="*/ 43 h 43"/>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8"/>
              <a:gd name="T28" fmla="*/ 0 h 43"/>
              <a:gd name="T29" fmla="*/ 8 w 8"/>
              <a:gd name="T30" fmla="*/ 43 h 43"/>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8" h="43">
                <a:moveTo>
                  <a:pt x="0" y="0"/>
                </a:moveTo>
                <a:lnTo>
                  <a:pt x="1" y="7"/>
                </a:lnTo>
                <a:lnTo>
                  <a:pt x="6" y="10"/>
                </a:lnTo>
                <a:lnTo>
                  <a:pt x="5" y="20"/>
                </a:lnTo>
                <a:lnTo>
                  <a:pt x="4" y="23"/>
                </a:lnTo>
                <a:lnTo>
                  <a:pt x="8" y="28"/>
                </a:lnTo>
                <a:lnTo>
                  <a:pt x="6" y="34"/>
                </a:lnTo>
                <a:lnTo>
                  <a:pt x="8" y="39"/>
                </a:lnTo>
                <a:lnTo>
                  <a:pt x="6" y="43"/>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71" name="WordArt 222">
            <a:extLst>
              <a:ext uri="{FF2B5EF4-FFF2-40B4-BE49-F238E27FC236}">
                <a16:creationId xmlns:a16="http://schemas.microsoft.com/office/drawing/2014/main" id="{00000000-0008-0000-0A00-000047000000}"/>
              </a:ext>
            </a:extLst>
          </xdr:cNvPr>
          <xdr:cNvSpPr>
            <a:spLocks noChangeArrowheads="1" noChangeShapeType="1" noTextEdit="1"/>
          </xdr:cNvSpPr>
        </xdr:nvSpPr>
        <xdr:spPr bwMode="auto">
          <a:xfrm>
            <a:off x="403" y="293"/>
            <a:ext cx="37" cy="11"/>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川越市</a:t>
            </a:r>
          </a:p>
        </xdr:txBody>
      </xdr:sp>
      <xdr:sp macro="" textlink="">
        <xdr:nvSpPr>
          <xdr:cNvPr id="72" name="Freeform 223">
            <a:extLst>
              <a:ext uri="{FF2B5EF4-FFF2-40B4-BE49-F238E27FC236}">
                <a16:creationId xmlns:a16="http://schemas.microsoft.com/office/drawing/2014/main" id="{00000000-0008-0000-0A00-000048000000}"/>
              </a:ext>
            </a:extLst>
          </xdr:cNvPr>
          <xdr:cNvSpPr>
            <a:spLocks/>
          </xdr:cNvSpPr>
        </xdr:nvSpPr>
        <xdr:spPr bwMode="auto">
          <a:xfrm>
            <a:off x="438" y="222"/>
            <a:ext cx="26" cy="33"/>
          </a:xfrm>
          <a:custGeom>
            <a:avLst/>
            <a:gdLst>
              <a:gd name="T0" fmla="*/ 0 w 56"/>
              <a:gd name="T1" fmla="*/ 0 h 67"/>
              <a:gd name="T2" fmla="*/ 0 w 56"/>
              <a:gd name="T3" fmla="*/ 0 h 67"/>
              <a:gd name="T4" fmla="*/ 0 w 56"/>
              <a:gd name="T5" fmla="*/ 0 h 67"/>
              <a:gd name="T6" fmla="*/ 0 w 56"/>
              <a:gd name="T7" fmla="*/ 0 h 67"/>
              <a:gd name="T8" fmla="*/ 0 w 56"/>
              <a:gd name="T9" fmla="*/ 0 h 67"/>
              <a:gd name="T10" fmla="*/ 0 w 56"/>
              <a:gd name="T11" fmla="*/ 0 h 67"/>
              <a:gd name="T12" fmla="*/ 0 w 56"/>
              <a:gd name="T13" fmla="*/ 0 h 67"/>
              <a:gd name="T14" fmla="*/ 0 w 56"/>
              <a:gd name="T15" fmla="*/ 0 h 67"/>
              <a:gd name="T16" fmla="*/ 0 w 56"/>
              <a:gd name="T17" fmla="*/ 0 h 6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56"/>
              <a:gd name="T28" fmla="*/ 0 h 67"/>
              <a:gd name="T29" fmla="*/ 56 w 56"/>
              <a:gd name="T30" fmla="*/ 67 h 6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56" h="67">
                <a:moveTo>
                  <a:pt x="0" y="67"/>
                </a:moveTo>
                <a:lnTo>
                  <a:pt x="9" y="59"/>
                </a:lnTo>
                <a:lnTo>
                  <a:pt x="9" y="39"/>
                </a:lnTo>
                <a:lnTo>
                  <a:pt x="17" y="35"/>
                </a:lnTo>
                <a:lnTo>
                  <a:pt x="31" y="41"/>
                </a:lnTo>
                <a:lnTo>
                  <a:pt x="49" y="31"/>
                </a:lnTo>
                <a:lnTo>
                  <a:pt x="49" y="23"/>
                </a:lnTo>
                <a:lnTo>
                  <a:pt x="51" y="5"/>
                </a:lnTo>
                <a:lnTo>
                  <a:pt x="56"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73" name="WordArt 224">
            <a:extLst>
              <a:ext uri="{FF2B5EF4-FFF2-40B4-BE49-F238E27FC236}">
                <a16:creationId xmlns:a16="http://schemas.microsoft.com/office/drawing/2014/main" id="{00000000-0008-0000-0A00-000049000000}"/>
              </a:ext>
            </a:extLst>
          </xdr:cNvPr>
          <xdr:cNvSpPr>
            <a:spLocks noChangeArrowheads="1" noChangeShapeType="1" noTextEdit="1"/>
          </xdr:cNvSpPr>
        </xdr:nvSpPr>
        <xdr:spPr bwMode="auto">
          <a:xfrm>
            <a:off x="431" y="227"/>
            <a:ext cx="27"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北本市</a:t>
            </a:r>
          </a:p>
        </xdr:txBody>
      </xdr:sp>
      <xdr:sp macro="" textlink="">
        <xdr:nvSpPr>
          <xdr:cNvPr id="74" name="Freeform 225">
            <a:extLst>
              <a:ext uri="{FF2B5EF4-FFF2-40B4-BE49-F238E27FC236}">
                <a16:creationId xmlns:a16="http://schemas.microsoft.com/office/drawing/2014/main" id="{00000000-0008-0000-0A00-00004A000000}"/>
              </a:ext>
            </a:extLst>
          </xdr:cNvPr>
          <xdr:cNvSpPr>
            <a:spLocks/>
          </xdr:cNvSpPr>
        </xdr:nvSpPr>
        <xdr:spPr bwMode="auto">
          <a:xfrm>
            <a:off x="447" y="218"/>
            <a:ext cx="35" cy="56"/>
          </a:xfrm>
          <a:custGeom>
            <a:avLst/>
            <a:gdLst>
              <a:gd name="T0" fmla="*/ 0 w 72"/>
              <a:gd name="T1" fmla="*/ 0 h 115"/>
              <a:gd name="T2" fmla="*/ 0 w 72"/>
              <a:gd name="T3" fmla="*/ 0 h 115"/>
              <a:gd name="T4" fmla="*/ 0 w 72"/>
              <a:gd name="T5" fmla="*/ 0 h 115"/>
              <a:gd name="T6" fmla="*/ 0 w 72"/>
              <a:gd name="T7" fmla="*/ 0 h 115"/>
              <a:gd name="T8" fmla="*/ 0 w 72"/>
              <a:gd name="T9" fmla="*/ 0 h 115"/>
              <a:gd name="T10" fmla="*/ 0 w 72"/>
              <a:gd name="T11" fmla="*/ 0 h 115"/>
              <a:gd name="T12" fmla="*/ 0 w 72"/>
              <a:gd name="T13" fmla="*/ 0 h 115"/>
              <a:gd name="T14" fmla="*/ 0 w 72"/>
              <a:gd name="T15" fmla="*/ 0 h 115"/>
              <a:gd name="T16" fmla="*/ 0 w 72"/>
              <a:gd name="T17" fmla="*/ 0 h 115"/>
              <a:gd name="T18" fmla="*/ 0 w 72"/>
              <a:gd name="T19" fmla="*/ 0 h 115"/>
              <a:gd name="T20" fmla="*/ 0 w 72"/>
              <a:gd name="T21" fmla="*/ 0 h 115"/>
              <a:gd name="T22" fmla="*/ 0 w 72"/>
              <a:gd name="T23" fmla="*/ 0 h 115"/>
              <a:gd name="T24" fmla="*/ 0 w 72"/>
              <a:gd name="T25" fmla="*/ 0 h 115"/>
              <a:gd name="T26" fmla="*/ 0 w 72"/>
              <a:gd name="T27" fmla="*/ 0 h 115"/>
              <a:gd name="T28" fmla="*/ 0 w 72"/>
              <a:gd name="T29" fmla="*/ 0 h 11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72"/>
              <a:gd name="T46" fmla="*/ 0 h 115"/>
              <a:gd name="T47" fmla="*/ 72 w 72"/>
              <a:gd name="T48" fmla="*/ 115 h 11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72" h="115">
                <a:moveTo>
                  <a:pt x="0" y="115"/>
                </a:moveTo>
                <a:lnTo>
                  <a:pt x="2" y="101"/>
                </a:lnTo>
                <a:lnTo>
                  <a:pt x="10" y="95"/>
                </a:lnTo>
                <a:lnTo>
                  <a:pt x="4" y="77"/>
                </a:lnTo>
                <a:lnTo>
                  <a:pt x="18" y="75"/>
                </a:lnTo>
                <a:lnTo>
                  <a:pt x="30" y="67"/>
                </a:lnTo>
                <a:lnTo>
                  <a:pt x="44" y="81"/>
                </a:lnTo>
                <a:lnTo>
                  <a:pt x="54" y="79"/>
                </a:lnTo>
                <a:lnTo>
                  <a:pt x="54" y="69"/>
                </a:lnTo>
                <a:lnTo>
                  <a:pt x="42" y="57"/>
                </a:lnTo>
                <a:lnTo>
                  <a:pt x="64" y="51"/>
                </a:lnTo>
                <a:lnTo>
                  <a:pt x="62" y="39"/>
                </a:lnTo>
                <a:lnTo>
                  <a:pt x="72" y="23"/>
                </a:lnTo>
                <a:lnTo>
                  <a:pt x="44" y="13"/>
                </a:lnTo>
                <a:lnTo>
                  <a:pt x="40"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75" name="WordArt 226">
            <a:extLst>
              <a:ext uri="{FF2B5EF4-FFF2-40B4-BE49-F238E27FC236}">
                <a16:creationId xmlns:a16="http://schemas.microsoft.com/office/drawing/2014/main" id="{00000000-0008-0000-0A00-00004B000000}"/>
              </a:ext>
            </a:extLst>
          </xdr:cNvPr>
          <xdr:cNvSpPr>
            <a:spLocks noChangeArrowheads="1" noChangeShapeType="1" noTextEdit="1"/>
          </xdr:cNvSpPr>
        </xdr:nvSpPr>
        <xdr:spPr bwMode="auto">
          <a:xfrm>
            <a:off x="443" y="243"/>
            <a:ext cx="24" cy="8"/>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桶川市</a:t>
            </a:r>
          </a:p>
        </xdr:txBody>
      </xdr:sp>
      <xdr:sp macro="" textlink="">
        <xdr:nvSpPr>
          <xdr:cNvPr id="76" name="Freeform 227">
            <a:extLst>
              <a:ext uri="{FF2B5EF4-FFF2-40B4-BE49-F238E27FC236}">
                <a16:creationId xmlns:a16="http://schemas.microsoft.com/office/drawing/2014/main" id="{00000000-0008-0000-0A00-00004C000000}"/>
              </a:ext>
            </a:extLst>
          </xdr:cNvPr>
          <xdr:cNvSpPr>
            <a:spLocks/>
          </xdr:cNvSpPr>
        </xdr:nvSpPr>
        <xdr:spPr bwMode="auto">
          <a:xfrm>
            <a:off x="458" y="242"/>
            <a:ext cx="51" cy="53"/>
          </a:xfrm>
          <a:custGeom>
            <a:avLst/>
            <a:gdLst>
              <a:gd name="T0" fmla="*/ 0 w 108"/>
              <a:gd name="T1" fmla="*/ 1 h 106"/>
              <a:gd name="T2" fmla="*/ 0 w 108"/>
              <a:gd name="T3" fmla="*/ 1 h 106"/>
              <a:gd name="T4" fmla="*/ 0 w 108"/>
              <a:gd name="T5" fmla="*/ 1 h 106"/>
              <a:gd name="T6" fmla="*/ 0 w 108"/>
              <a:gd name="T7" fmla="*/ 1 h 106"/>
              <a:gd name="T8" fmla="*/ 0 w 108"/>
              <a:gd name="T9" fmla="*/ 1 h 106"/>
              <a:gd name="T10" fmla="*/ 0 w 108"/>
              <a:gd name="T11" fmla="*/ 1 h 106"/>
              <a:gd name="T12" fmla="*/ 0 w 108"/>
              <a:gd name="T13" fmla="*/ 1 h 106"/>
              <a:gd name="T14" fmla="*/ 0 w 108"/>
              <a:gd name="T15" fmla="*/ 1 h 106"/>
              <a:gd name="T16" fmla="*/ 0 w 108"/>
              <a:gd name="T17" fmla="*/ 1 h 106"/>
              <a:gd name="T18" fmla="*/ 0 w 108"/>
              <a:gd name="T19" fmla="*/ 1 h 106"/>
              <a:gd name="T20" fmla="*/ 0 w 108"/>
              <a:gd name="T21" fmla="*/ 1 h 106"/>
              <a:gd name="T22" fmla="*/ 0 w 108"/>
              <a:gd name="T23" fmla="*/ 1 h 106"/>
              <a:gd name="T24" fmla="*/ 0 w 108"/>
              <a:gd name="T25" fmla="*/ 1 h 106"/>
              <a:gd name="T26" fmla="*/ 0 w 108"/>
              <a:gd name="T27" fmla="*/ 1 h 106"/>
              <a:gd name="T28" fmla="*/ 0 w 108"/>
              <a:gd name="T29" fmla="*/ 1 h 106"/>
              <a:gd name="T30" fmla="*/ 0 w 108"/>
              <a:gd name="T31" fmla="*/ 1 h 106"/>
              <a:gd name="T32" fmla="*/ 0 w 108"/>
              <a:gd name="T33" fmla="*/ 1 h 106"/>
              <a:gd name="T34" fmla="*/ 0 w 108"/>
              <a:gd name="T35" fmla="*/ 1 h 106"/>
              <a:gd name="T36" fmla="*/ 0 w 108"/>
              <a:gd name="T37" fmla="*/ 0 h 10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08"/>
              <a:gd name="T58" fmla="*/ 0 h 106"/>
              <a:gd name="T59" fmla="*/ 108 w 108"/>
              <a:gd name="T60" fmla="*/ 106 h 10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08" h="106">
                <a:moveTo>
                  <a:pt x="0" y="106"/>
                </a:moveTo>
                <a:lnTo>
                  <a:pt x="24" y="89"/>
                </a:lnTo>
                <a:lnTo>
                  <a:pt x="40" y="89"/>
                </a:lnTo>
                <a:lnTo>
                  <a:pt x="52" y="99"/>
                </a:lnTo>
                <a:lnTo>
                  <a:pt x="54" y="93"/>
                </a:lnTo>
                <a:lnTo>
                  <a:pt x="42" y="69"/>
                </a:lnTo>
                <a:lnTo>
                  <a:pt x="60" y="65"/>
                </a:lnTo>
                <a:lnTo>
                  <a:pt x="72" y="61"/>
                </a:lnTo>
                <a:lnTo>
                  <a:pt x="82" y="65"/>
                </a:lnTo>
                <a:lnTo>
                  <a:pt x="84" y="73"/>
                </a:lnTo>
                <a:lnTo>
                  <a:pt x="108" y="73"/>
                </a:lnTo>
                <a:lnTo>
                  <a:pt x="108" y="63"/>
                </a:lnTo>
                <a:lnTo>
                  <a:pt x="102" y="55"/>
                </a:lnTo>
                <a:lnTo>
                  <a:pt x="72" y="47"/>
                </a:lnTo>
                <a:lnTo>
                  <a:pt x="72" y="31"/>
                </a:lnTo>
                <a:lnTo>
                  <a:pt x="60" y="19"/>
                </a:lnTo>
                <a:lnTo>
                  <a:pt x="60" y="9"/>
                </a:lnTo>
                <a:lnTo>
                  <a:pt x="52" y="1"/>
                </a:lnTo>
                <a:lnTo>
                  <a:pt x="42"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77" name="WordArt 228">
            <a:extLst>
              <a:ext uri="{FF2B5EF4-FFF2-40B4-BE49-F238E27FC236}">
                <a16:creationId xmlns:a16="http://schemas.microsoft.com/office/drawing/2014/main" id="{00000000-0008-0000-0A00-00004D000000}"/>
              </a:ext>
            </a:extLst>
          </xdr:cNvPr>
          <xdr:cNvSpPr>
            <a:spLocks noChangeArrowheads="1" noChangeShapeType="1" noTextEdit="1"/>
          </xdr:cNvSpPr>
        </xdr:nvSpPr>
        <xdr:spPr bwMode="auto">
          <a:xfrm>
            <a:off x="456" y="263"/>
            <a:ext cx="29" cy="8"/>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上尾市</a:t>
            </a:r>
          </a:p>
        </xdr:txBody>
      </xdr:sp>
      <xdr:sp macro="" textlink="">
        <xdr:nvSpPr>
          <xdr:cNvPr id="78" name="WordArt 229">
            <a:extLst>
              <a:ext uri="{FF2B5EF4-FFF2-40B4-BE49-F238E27FC236}">
                <a16:creationId xmlns:a16="http://schemas.microsoft.com/office/drawing/2014/main" id="{00000000-0008-0000-0A00-00004E000000}"/>
              </a:ext>
            </a:extLst>
          </xdr:cNvPr>
          <xdr:cNvSpPr>
            <a:spLocks noChangeArrowheads="1" noChangeShapeType="1" noTextEdit="1"/>
          </xdr:cNvSpPr>
        </xdr:nvSpPr>
        <xdr:spPr bwMode="auto">
          <a:xfrm>
            <a:off x="411" y="314"/>
            <a:ext cx="35" cy="7"/>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ふじみ野市</a:t>
            </a:r>
          </a:p>
        </xdr:txBody>
      </xdr:sp>
      <xdr:sp macro="" textlink="">
        <xdr:nvSpPr>
          <xdr:cNvPr id="79" name="Freeform 230">
            <a:extLst>
              <a:ext uri="{FF2B5EF4-FFF2-40B4-BE49-F238E27FC236}">
                <a16:creationId xmlns:a16="http://schemas.microsoft.com/office/drawing/2014/main" id="{00000000-0008-0000-0A00-00004F000000}"/>
              </a:ext>
            </a:extLst>
          </xdr:cNvPr>
          <xdr:cNvSpPr>
            <a:spLocks/>
          </xdr:cNvSpPr>
        </xdr:nvSpPr>
        <xdr:spPr bwMode="auto">
          <a:xfrm>
            <a:off x="446" y="351"/>
            <a:ext cx="16" cy="21"/>
          </a:xfrm>
          <a:custGeom>
            <a:avLst/>
            <a:gdLst>
              <a:gd name="T0" fmla="*/ 0 w 17"/>
              <a:gd name="T1" fmla="*/ 0 h 21"/>
              <a:gd name="T2" fmla="*/ 0 w 17"/>
              <a:gd name="T3" fmla="*/ 2 h 21"/>
              <a:gd name="T4" fmla="*/ 2 w 17"/>
              <a:gd name="T5" fmla="*/ 5 h 21"/>
              <a:gd name="T6" fmla="*/ 8 w 17"/>
              <a:gd name="T7" fmla="*/ 5 h 21"/>
              <a:gd name="T8" fmla="*/ 8 w 17"/>
              <a:gd name="T9" fmla="*/ 8 h 21"/>
              <a:gd name="T10" fmla="*/ 8 w 17"/>
              <a:gd name="T11" fmla="*/ 12 h 21"/>
              <a:gd name="T12" fmla="*/ 8 w 17"/>
              <a:gd name="T13" fmla="*/ 16 h 21"/>
              <a:gd name="T14" fmla="*/ 8 w 17"/>
              <a:gd name="T15" fmla="*/ 20 h 21"/>
              <a:gd name="T16" fmla="*/ 3 w 17"/>
              <a:gd name="T17" fmla="*/ 21 h 2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7"/>
              <a:gd name="T28" fmla="*/ 0 h 21"/>
              <a:gd name="T29" fmla="*/ 17 w 17"/>
              <a:gd name="T30" fmla="*/ 21 h 2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7" h="21">
                <a:moveTo>
                  <a:pt x="0" y="0"/>
                </a:moveTo>
                <a:cubicBezTo>
                  <a:pt x="0" y="0"/>
                  <a:pt x="0" y="1"/>
                  <a:pt x="0" y="2"/>
                </a:cubicBezTo>
                <a:cubicBezTo>
                  <a:pt x="0" y="3"/>
                  <a:pt x="1" y="5"/>
                  <a:pt x="2" y="5"/>
                </a:cubicBezTo>
                <a:cubicBezTo>
                  <a:pt x="3" y="5"/>
                  <a:pt x="7" y="5"/>
                  <a:pt x="8" y="5"/>
                </a:cubicBezTo>
                <a:cubicBezTo>
                  <a:pt x="9" y="5"/>
                  <a:pt x="9" y="7"/>
                  <a:pt x="9" y="8"/>
                </a:cubicBezTo>
                <a:cubicBezTo>
                  <a:pt x="9" y="9"/>
                  <a:pt x="9" y="11"/>
                  <a:pt x="10" y="12"/>
                </a:cubicBezTo>
                <a:cubicBezTo>
                  <a:pt x="11" y="13"/>
                  <a:pt x="15" y="15"/>
                  <a:pt x="16" y="16"/>
                </a:cubicBezTo>
                <a:cubicBezTo>
                  <a:pt x="17" y="17"/>
                  <a:pt x="16" y="19"/>
                  <a:pt x="14" y="20"/>
                </a:cubicBezTo>
                <a:cubicBezTo>
                  <a:pt x="12" y="21"/>
                  <a:pt x="5" y="21"/>
                  <a:pt x="3" y="21"/>
                </a:cubicBez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0" name="Freeform 231">
            <a:extLst>
              <a:ext uri="{FF2B5EF4-FFF2-40B4-BE49-F238E27FC236}">
                <a16:creationId xmlns:a16="http://schemas.microsoft.com/office/drawing/2014/main" id="{00000000-0008-0000-0A00-000050000000}"/>
              </a:ext>
            </a:extLst>
          </xdr:cNvPr>
          <xdr:cNvSpPr>
            <a:spLocks/>
          </xdr:cNvSpPr>
        </xdr:nvSpPr>
        <xdr:spPr bwMode="auto">
          <a:xfrm>
            <a:off x="461" y="370"/>
            <a:ext cx="18" cy="29"/>
          </a:xfrm>
          <a:custGeom>
            <a:avLst/>
            <a:gdLst>
              <a:gd name="T0" fmla="*/ 0 w 19"/>
              <a:gd name="T1" fmla="*/ 0 h 30"/>
              <a:gd name="T2" fmla="*/ 8 w 19"/>
              <a:gd name="T3" fmla="*/ 1 h 30"/>
              <a:gd name="T4" fmla="*/ 8 w 19"/>
              <a:gd name="T5" fmla="*/ 15 h 30"/>
              <a:gd name="T6" fmla="*/ 9 w 19"/>
              <a:gd name="T7" fmla="*/ 15 h 30"/>
              <a:gd name="T8" fmla="*/ 9 w 19"/>
              <a:gd name="T9" fmla="*/ 15 h 30"/>
              <a:gd name="T10" fmla="*/ 0 60000 65536"/>
              <a:gd name="T11" fmla="*/ 0 60000 65536"/>
              <a:gd name="T12" fmla="*/ 0 60000 65536"/>
              <a:gd name="T13" fmla="*/ 0 60000 65536"/>
              <a:gd name="T14" fmla="*/ 0 60000 65536"/>
              <a:gd name="T15" fmla="*/ 0 w 19"/>
              <a:gd name="T16" fmla="*/ 0 h 30"/>
              <a:gd name="T17" fmla="*/ 19 w 19"/>
              <a:gd name="T18" fmla="*/ 30 h 30"/>
            </a:gdLst>
            <a:ahLst/>
            <a:cxnLst>
              <a:cxn ang="T10">
                <a:pos x="T0" y="T1"/>
              </a:cxn>
              <a:cxn ang="T11">
                <a:pos x="T2" y="T3"/>
              </a:cxn>
              <a:cxn ang="T12">
                <a:pos x="T4" y="T5"/>
              </a:cxn>
              <a:cxn ang="T13">
                <a:pos x="T6" y="T7"/>
              </a:cxn>
              <a:cxn ang="T14">
                <a:pos x="T8" y="T9"/>
              </a:cxn>
            </a:cxnLst>
            <a:rect l="T15" t="T16" r="T17" b="T18"/>
            <a:pathLst>
              <a:path w="19" h="30">
                <a:moveTo>
                  <a:pt x="0" y="0"/>
                </a:moveTo>
                <a:lnTo>
                  <a:pt x="8" y="1"/>
                </a:lnTo>
                <a:lnTo>
                  <a:pt x="8" y="20"/>
                </a:lnTo>
                <a:lnTo>
                  <a:pt x="9" y="23"/>
                </a:lnTo>
                <a:lnTo>
                  <a:pt x="19" y="3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1" name="Freeform 232">
            <a:extLst>
              <a:ext uri="{FF2B5EF4-FFF2-40B4-BE49-F238E27FC236}">
                <a16:creationId xmlns:a16="http://schemas.microsoft.com/office/drawing/2014/main" id="{00000000-0008-0000-0A00-000051000000}"/>
              </a:ext>
            </a:extLst>
          </xdr:cNvPr>
          <xdr:cNvSpPr>
            <a:spLocks/>
          </xdr:cNvSpPr>
        </xdr:nvSpPr>
        <xdr:spPr bwMode="auto">
          <a:xfrm>
            <a:off x="460" y="335"/>
            <a:ext cx="14" cy="32"/>
          </a:xfrm>
          <a:custGeom>
            <a:avLst/>
            <a:gdLst>
              <a:gd name="T0" fmla="*/ 0 w 15"/>
              <a:gd name="T1" fmla="*/ 32 h 32"/>
              <a:gd name="T2" fmla="*/ 4 w 15"/>
              <a:gd name="T3" fmla="*/ 26 h 32"/>
              <a:gd name="T4" fmla="*/ 7 w 15"/>
              <a:gd name="T5" fmla="*/ 25 h 32"/>
              <a:gd name="T6" fmla="*/ 7 w 15"/>
              <a:gd name="T7" fmla="*/ 20 h 32"/>
              <a:gd name="T8" fmla="*/ 7 w 15"/>
              <a:gd name="T9" fmla="*/ 9 h 32"/>
              <a:gd name="T10" fmla="*/ 7 w 15"/>
              <a:gd name="T11" fmla="*/ 3 h 32"/>
              <a:gd name="T12" fmla="*/ 2 w 15"/>
              <a:gd name="T13" fmla="*/ 0 h 32"/>
              <a:gd name="T14" fmla="*/ 0 60000 65536"/>
              <a:gd name="T15" fmla="*/ 0 60000 65536"/>
              <a:gd name="T16" fmla="*/ 0 60000 65536"/>
              <a:gd name="T17" fmla="*/ 0 60000 65536"/>
              <a:gd name="T18" fmla="*/ 0 60000 65536"/>
              <a:gd name="T19" fmla="*/ 0 60000 65536"/>
              <a:gd name="T20" fmla="*/ 0 60000 65536"/>
              <a:gd name="T21" fmla="*/ 0 w 15"/>
              <a:gd name="T22" fmla="*/ 0 h 32"/>
              <a:gd name="T23" fmla="*/ 15 w 15"/>
              <a:gd name="T24" fmla="*/ 32 h 32"/>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5" h="32">
                <a:moveTo>
                  <a:pt x="0" y="32"/>
                </a:moveTo>
                <a:lnTo>
                  <a:pt x="4" y="26"/>
                </a:lnTo>
                <a:lnTo>
                  <a:pt x="12" y="25"/>
                </a:lnTo>
                <a:lnTo>
                  <a:pt x="15" y="20"/>
                </a:lnTo>
                <a:lnTo>
                  <a:pt x="15" y="9"/>
                </a:lnTo>
                <a:lnTo>
                  <a:pt x="12" y="3"/>
                </a:lnTo>
                <a:lnTo>
                  <a:pt x="2"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2" name="Freeform 233">
            <a:extLst>
              <a:ext uri="{FF2B5EF4-FFF2-40B4-BE49-F238E27FC236}">
                <a16:creationId xmlns:a16="http://schemas.microsoft.com/office/drawing/2014/main" id="{00000000-0008-0000-0A00-000052000000}"/>
              </a:ext>
            </a:extLst>
          </xdr:cNvPr>
          <xdr:cNvSpPr>
            <a:spLocks/>
          </xdr:cNvSpPr>
        </xdr:nvSpPr>
        <xdr:spPr bwMode="auto">
          <a:xfrm>
            <a:off x="468" y="344"/>
            <a:ext cx="19" cy="27"/>
          </a:xfrm>
          <a:custGeom>
            <a:avLst/>
            <a:gdLst>
              <a:gd name="T0" fmla="*/ 0 w 40"/>
              <a:gd name="T1" fmla="*/ 0 h 54"/>
              <a:gd name="T2" fmla="*/ 0 w 40"/>
              <a:gd name="T3" fmla="*/ 1 h 54"/>
              <a:gd name="T4" fmla="*/ 0 w 40"/>
              <a:gd name="T5" fmla="*/ 1 h 54"/>
              <a:gd name="T6" fmla="*/ 0 w 40"/>
              <a:gd name="T7" fmla="*/ 1 h 54"/>
              <a:gd name="T8" fmla="*/ 0 w 40"/>
              <a:gd name="T9" fmla="*/ 1 h 54"/>
              <a:gd name="T10" fmla="*/ 0 60000 65536"/>
              <a:gd name="T11" fmla="*/ 0 60000 65536"/>
              <a:gd name="T12" fmla="*/ 0 60000 65536"/>
              <a:gd name="T13" fmla="*/ 0 60000 65536"/>
              <a:gd name="T14" fmla="*/ 0 60000 65536"/>
              <a:gd name="T15" fmla="*/ 0 w 40"/>
              <a:gd name="T16" fmla="*/ 0 h 54"/>
              <a:gd name="T17" fmla="*/ 40 w 40"/>
              <a:gd name="T18" fmla="*/ 54 h 54"/>
            </a:gdLst>
            <a:ahLst/>
            <a:cxnLst>
              <a:cxn ang="T10">
                <a:pos x="T0" y="T1"/>
              </a:cxn>
              <a:cxn ang="T11">
                <a:pos x="T2" y="T3"/>
              </a:cxn>
              <a:cxn ang="T12">
                <a:pos x="T4" y="T5"/>
              </a:cxn>
              <a:cxn ang="T13">
                <a:pos x="T6" y="T7"/>
              </a:cxn>
              <a:cxn ang="T14">
                <a:pos x="T8" y="T9"/>
              </a:cxn>
            </a:cxnLst>
            <a:rect l="T15" t="T16" r="T17" b="T18"/>
            <a:pathLst>
              <a:path w="40" h="54">
                <a:moveTo>
                  <a:pt x="12" y="0"/>
                </a:moveTo>
                <a:lnTo>
                  <a:pt x="22" y="16"/>
                </a:lnTo>
                <a:lnTo>
                  <a:pt x="36" y="32"/>
                </a:lnTo>
                <a:lnTo>
                  <a:pt x="40" y="42"/>
                </a:lnTo>
                <a:lnTo>
                  <a:pt x="0" y="54"/>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3" name="Freeform 234">
            <a:extLst>
              <a:ext uri="{FF2B5EF4-FFF2-40B4-BE49-F238E27FC236}">
                <a16:creationId xmlns:a16="http://schemas.microsoft.com/office/drawing/2014/main" id="{00000000-0008-0000-0A00-000053000000}"/>
              </a:ext>
            </a:extLst>
          </xdr:cNvPr>
          <xdr:cNvSpPr>
            <a:spLocks/>
          </xdr:cNvSpPr>
        </xdr:nvSpPr>
        <xdr:spPr bwMode="auto">
          <a:xfrm>
            <a:off x="480" y="365"/>
            <a:ext cx="16" cy="34"/>
          </a:xfrm>
          <a:custGeom>
            <a:avLst/>
            <a:gdLst>
              <a:gd name="T0" fmla="*/ 0 w 33"/>
              <a:gd name="T1" fmla="*/ 0 h 70"/>
              <a:gd name="T2" fmla="*/ 0 w 33"/>
              <a:gd name="T3" fmla="*/ 0 h 70"/>
              <a:gd name="T4" fmla="*/ 0 w 33"/>
              <a:gd name="T5" fmla="*/ 0 h 70"/>
              <a:gd name="T6" fmla="*/ 0 w 33"/>
              <a:gd name="T7" fmla="*/ 0 h 70"/>
              <a:gd name="T8" fmla="*/ 0 w 33"/>
              <a:gd name="T9" fmla="*/ 0 h 70"/>
              <a:gd name="T10" fmla="*/ 0 w 33"/>
              <a:gd name="T11" fmla="*/ 0 h 70"/>
              <a:gd name="T12" fmla="*/ 0 60000 65536"/>
              <a:gd name="T13" fmla="*/ 0 60000 65536"/>
              <a:gd name="T14" fmla="*/ 0 60000 65536"/>
              <a:gd name="T15" fmla="*/ 0 60000 65536"/>
              <a:gd name="T16" fmla="*/ 0 60000 65536"/>
              <a:gd name="T17" fmla="*/ 0 60000 65536"/>
              <a:gd name="T18" fmla="*/ 0 w 33"/>
              <a:gd name="T19" fmla="*/ 0 h 70"/>
              <a:gd name="T20" fmla="*/ 33 w 33"/>
              <a:gd name="T21" fmla="*/ 70 h 70"/>
            </a:gdLst>
            <a:ahLst/>
            <a:cxnLst>
              <a:cxn ang="T12">
                <a:pos x="T0" y="T1"/>
              </a:cxn>
              <a:cxn ang="T13">
                <a:pos x="T2" y="T3"/>
              </a:cxn>
              <a:cxn ang="T14">
                <a:pos x="T4" y="T5"/>
              </a:cxn>
              <a:cxn ang="T15">
                <a:pos x="T6" y="T7"/>
              </a:cxn>
              <a:cxn ang="T16">
                <a:pos x="T8" y="T9"/>
              </a:cxn>
              <a:cxn ang="T17">
                <a:pos x="T10" y="T11"/>
              </a:cxn>
            </a:cxnLst>
            <a:rect l="T18" t="T19" r="T20" b="T21"/>
            <a:pathLst>
              <a:path w="33" h="70">
                <a:moveTo>
                  <a:pt x="15" y="0"/>
                </a:moveTo>
                <a:lnTo>
                  <a:pt x="33" y="4"/>
                </a:lnTo>
                <a:lnTo>
                  <a:pt x="29" y="32"/>
                </a:lnTo>
                <a:lnTo>
                  <a:pt x="13" y="52"/>
                </a:lnTo>
                <a:lnTo>
                  <a:pt x="1" y="58"/>
                </a:lnTo>
                <a:lnTo>
                  <a:pt x="0" y="7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4" name="Freeform 235">
            <a:extLst>
              <a:ext uri="{FF2B5EF4-FFF2-40B4-BE49-F238E27FC236}">
                <a16:creationId xmlns:a16="http://schemas.microsoft.com/office/drawing/2014/main" id="{00000000-0008-0000-0A00-000054000000}"/>
              </a:ext>
            </a:extLst>
          </xdr:cNvPr>
          <xdr:cNvSpPr>
            <a:spLocks/>
          </xdr:cNvSpPr>
        </xdr:nvSpPr>
        <xdr:spPr bwMode="auto">
          <a:xfrm>
            <a:off x="495" y="377"/>
            <a:ext cx="11" cy="10"/>
          </a:xfrm>
          <a:custGeom>
            <a:avLst/>
            <a:gdLst>
              <a:gd name="T0" fmla="*/ 0 w 23"/>
              <a:gd name="T1" fmla="*/ 1 h 20"/>
              <a:gd name="T2" fmla="*/ 0 w 23"/>
              <a:gd name="T3" fmla="*/ 1 h 20"/>
              <a:gd name="T4" fmla="*/ 0 w 23"/>
              <a:gd name="T5" fmla="*/ 0 h 20"/>
              <a:gd name="T6" fmla="*/ 0 w 23"/>
              <a:gd name="T7" fmla="*/ 1 h 20"/>
              <a:gd name="T8" fmla="*/ 0 w 23"/>
              <a:gd name="T9" fmla="*/ 1 h 20"/>
              <a:gd name="T10" fmla="*/ 0 60000 65536"/>
              <a:gd name="T11" fmla="*/ 0 60000 65536"/>
              <a:gd name="T12" fmla="*/ 0 60000 65536"/>
              <a:gd name="T13" fmla="*/ 0 60000 65536"/>
              <a:gd name="T14" fmla="*/ 0 60000 65536"/>
              <a:gd name="T15" fmla="*/ 0 w 23"/>
              <a:gd name="T16" fmla="*/ 0 h 20"/>
              <a:gd name="T17" fmla="*/ 23 w 23"/>
              <a:gd name="T18" fmla="*/ 20 h 20"/>
            </a:gdLst>
            <a:ahLst/>
            <a:cxnLst>
              <a:cxn ang="T10">
                <a:pos x="T0" y="T1"/>
              </a:cxn>
              <a:cxn ang="T11">
                <a:pos x="T2" y="T3"/>
              </a:cxn>
              <a:cxn ang="T12">
                <a:pos x="T4" y="T5"/>
              </a:cxn>
              <a:cxn ang="T13">
                <a:pos x="T6" y="T7"/>
              </a:cxn>
              <a:cxn ang="T14">
                <a:pos x="T8" y="T9"/>
              </a:cxn>
            </a:cxnLst>
            <a:rect l="T15" t="T16" r="T17" b="T18"/>
            <a:pathLst>
              <a:path w="23" h="20">
                <a:moveTo>
                  <a:pt x="0" y="2"/>
                </a:moveTo>
                <a:lnTo>
                  <a:pt x="6" y="8"/>
                </a:lnTo>
                <a:lnTo>
                  <a:pt x="16" y="0"/>
                </a:lnTo>
                <a:lnTo>
                  <a:pt x="22" y="8"/>
                </a:lnTo>
                <a:lnTo>
                  <a:pt x="23" y="2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5" name="Freeform 236">
            <a:extLst>
              <a:ext uri="{FF2B5EF4-FFF2-40B4-BE49-F238E27FC236}">
                <a16:creationId xmlns:a16="http://schemas.microsoft.com/office/drawing/2014/main" id="{00000000-0008-0000-0A00-000055000000}"/>
              </a:ext>
            </a:extLst>
          </xdr:cNvPr>
          <xdr:cNvSpPr>
            <a:spLocks/>
          </xdr:cNvSpPr>
        </xdr:nvSpPr>
        <xdr:spPr bwMode="auto">
          <a:xfrm>
            <a:off x="491" y="358"/>
            <a:ext cx="46" cy="31"/>
          </a:xfrm>
          <a:custGeom>
            <a:avLst/>
            <a:gdLst>
              <a:gd name="T0" fmla="*/ 0 w 48"/>
              <a:gd name="T1" fmla="*/ 8 h 31"/>
              <a:gd name="T2" fmla="*/ 12 w 48"/>
              <a:gd name="T3" fmla="*/ 0 h 31"/>
              <a:gd name="T4" fmla="*/ 12 w 48"/>
              <a:gd name="T5" fmla="*/ 3 h 31"/>
              <a:gd name="T6" fmla="*/ 12 w 48"/>
              <a:gd name="T7" fmla="*/ 3 h 31"/>
              <a:gd name="T8" fmla="*/ 12 w 48"/>
              <a:gd name="T9" fmla="*/ 8 h 31"/>
              <a:gd name="T10" fmla="*/ 12 w 48"/>
              <a:gd name="T11" fmla="*/ 13 h 31"/>
              <a:gd name="T12" fmla="*/ 12 w 48"/>
              <a:gd name="T13" fmla="*/ 15 h 31"/>
              <a:gd name="T14" fmla="*/ 12 w 48"/>
              <a:gd name="T15" fmla="*/ 17 h 31"/>
              <a:gd name="T16" fmla="*/ 12 w 48"/>
              <a:gd name="T17" fmla="*/ 22 h 31"/>
              <a:gd name="T18" fmla="*/ 12 w 48"/>
              <a:gd name="T19" fmla="*/ 24 h 31"/>
              <a:gd name="T20" fmla="*/ 12 w 48"/>
              <a:gd name="T21" fmla="*/ 31 h 3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8"/>
              <a:gd name="T34" fmla="*/ 0 h 31"/>
              <a:gd name="T35" fmla="*/ 48 w 48"/>
              <a:gd name="T36" fmla="*/ 31 h 31"/>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8" h="31">
                <a:moveTo>
                  <a:pt x="0" y="8"/>
                </a:moveTo>
                <a:lnTo>
                  <a:pt x="14" y="0"/>
                </a:lnTo>
                <a:lnTo>
                  <a:pt x="23" y="3"/>
                </a:lnTo>
                <a:lnTo>
                  <a:pt x="31" y="3"/>
                </a:lnTo>
                <a:lnTo>
                  <a:pt x="27" y="8"/>
                </a:lnTo>
                <a:lnTo>
                  <a:pt x="28" y="13"/>
                </a:lnTo>
                <a:lnTo>
                  <a:pt x="34" y="15"/>
                </a:lnTo>
                <a:lnTo>
                  <a:pt x="47" y="17"/>
                </a:lnTo>
                <a:lnTo>
                  <a:pt x="48" y="22"/>
                </a:lnTo>
                <a:lnTo>
                  <a:pt x="45" y="24"/>
                </a:lnTo>
                <a:lnTo>
                  <a:pt x="45" y="31"/>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6" name="Freeform 237">
            <a:extLst>
              <a:ext uri="{FF2B5EF4-FFF2-40B4-BE49-F238E27FC236}">
                <a16:creationId xmlns:a16="http://schemas.microsoft.com/office/drawing/2014/main" id="{00000000-0008-0000-0A00-000056000000}"/>
              </a:ext>
            </a:extLst>
          </xdr:cNvPr>
          <xdr:cNvSpPr>
            <a:spLocks/>
          </xdr:cNvSpPr>
        </xdr:nvSpPr>
        <xdr:spPr bwMode="auto">
          <a:xfrm>
            <a:off x="524" y="361"/>
            <a:ext cx="16" cy="14"/>
          </a:xfrm>
          <a:custGeom>
            <a:avLst/>
            <a:gdLst>
              <a:gd name="T0" fmla="*/ 0 w 35"/>
              <a:gd name="T1" fmla="*/ 0 h 28"/>
              <a:gd name="T2" fmla="*/ 0 w 35"/>
              <a:gd name="T3" fmla="*/ 1 h 28"/>
              <a:gd name="T4" fmla="*/ 0 w 35"/>
              <a:gd name="T5" fmla="*/ 1 h 28"/>
              <a:gd name="T6" fmla="*/ 0 w 35"/>
              <a:gd name="T7" fmla="*/ 1 h 28"/>
              <a:gd name="T8" fmla="*/ 0 w 35"/>
              <a:gd name="T9" fmla="*/ 1 h 28"/>
              <a:gd name="T10" fmla="*/ 0 60000 65536"/>
              <a:gd name="T11" fmla="*/ 0 60000 65536"/>
              <a:gd name="T12" fmla="*/ 0 60000 65536"/>
              <a:gd name="T13" fmla="*/ 0 60000 65536"/>
              <a:gd name="T14" fmla="*/ 0 60000 65536"/>
              <a:gd name="T15" fmla="*/ 0 w 35"/>
              <a:gd name="T16" fmla="*/ 0 h 28"/>
              <a:gd name="T17" fmla="*/ 35 w 35"/>
              <a:gd name="T18" fmla="*/ 28 h 28"/>
            </a:gdLst>
            <a:ahLst/>
            <a:cxnLst>
              <a:cxn ang="T10">
                <a:pos x="T0" y="T1"/>
              </a:cxn>
              <a:cxn ang="T11">
                <a:pos x="T2" y="T3"/>
              </a:cxn>
              <a:cxn ang="T12">
                <a:pos x="T4" y="T5"/>
              </a:cxn>
              <a:cxn ang="T13">
                <a:pos x="T6" y="T7"/>
              </a:cxn>
              <a:cxn ang="T14">
                <a:pos x="T8" y="T9"/>
              </a:cxn>
            </a:cxnLst>
            <a:rect l="T15" t="T16" r="T17" b="T18"/>
            <a:pathLst>
              <a:path w="35" h="28">
                <a:moveTo>
                  <a:pt x="0" y="0"/>
                </a:moveTo>
                <a:lnTo>
                  <a:pt x="17" y="10"/>
                </a:lnTo>
                <a:lnTo>
                  <a:pt x="35" y="10"/>
                </a:lnTo>
                <a:lnTo>
                  <a:pt x="35" y="20"/>
                </a:lnTo>
                <a:lnTo>
                  <a:pt x="25" y="28"/>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7" name="Freeform 238">
            <a:extLst>
              <a:ext uri="{FF2B5EF4-FFF2-40B4-BE49-F238E27FC236}">
                <a16:creationId xmlns:a16="http://schemas.microsoft.com/office/drawing/2014/main" id="{00000000-0008-0000-0A00-000057000000}"/>
              </a:ext>
            </a:extLst>
          </xdr:cNvPr>
          <xdr:cNvSpPr>
            <a:spLocks/>
          </xdr:cNvSpPr>
        </xdr:nvSpPr>
        <xdr:spPr bwMode="auto">
          <a:xfrm>
            <a:off x="482" y="229"/>
            <a:ext cx="25" cy="41"/>
          </a:xfrm>
          <a:custGeom>
            <a:avLst/>
            <a:gdLst>
              <a:gd name="T0" fmla="*/ 0 w 54"/>
              <a:gd name="T1" fmla="*/ 0 h 83"/>
              <a:gd name="T2" fmla="*/ 0 w 54"/>
              <a:gd name="T3" fmla="*/ 0 h 83"/>
              <a:gd name="T4" fmla="*/ 0 w 54"/>
              <a:gd name="T5" fmla="*/ 0 h 83"/>
              <a:gd name="T6" fmla="*/ 0 w 54"/>
              <a:gd name="T7" fmla="*/ 0 h 83"/>
              <a:gd name="T8" fmla="*/ 0 w 54"/>
              <a:gd name="T9" fmla="*/ 0 h 83"/>
              <a:gd name="T10" fmla="*/ 0 60000 65536"/>
              <a:gd name="T11" fmla="*/ 0 60000 65536"/>
              <a:gd name="T12" fmla="*/ 0 60000 65536"/>
              <a:gd name="T13" fmla="*/ 0 60000 65536"/>
              <a:gd name="T14" fmla="*/ 0 60000 65536"/>
              <a:gd name="T15" fmla="*/ 0 w 54"/>
              <a:gd name="T16" fmla="*/ 0 h 83"/>
              <a:gd name="T17" fmla="*/ 54 w 54"/>
              <a:gd name="T18" fmla="*/ 83 h 83"/>
            </a:gdLst>
            <a:ahLst/>
            <a:cxnLst>
              <a:cxn ang="T10">
                <a:pos x="T0" y="T1"/>
              </a:cxn>
              <a:cxn ang="T11">
                <a:pos x="T2" y="T3"/>
              </a:cxn>
              <a:cxn ang="T12">
                <a:pos x="T4" y="T5"/>
              </a:cxn>
              <a:cxn ang="T13">
                <a:pos x="T6" y="T7"/>
              </a:cxn>
              <a:cxn ang="T14">
                <a:pos x="T8" y="T9"/>
              </a:cxn>
            </a:cxnLst>
            <a:rect l="T15" t="T16" r="T17" b="T18"/>
            <a:pathLst>
              <a:path w="54" h="83">
                <a:moveTo>
                  <a:pt x="0" y="0"/>
                </a:moveTo>
                <a:lnTo>
                  <a:pt x="20" y="14"/>
                </a:lnTo>
                <a:lnTo>
                  <a:pt x="40" y="28"/>
                </a:lnTo>
                <a:lnTo>
                  <a:pt x="54" y="52"/>
                </a:lnTo>
                <a:lnTo>
                  <a:pt x="52" y="83"/>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8" name="Freeform 239">
            <a:extLst>
              <a:ext uri="{FF2B5EF4-FFF2-40B4-BE49-F238E27FC236}">
                <a16:creationId xmlns:a16="http://schemas.microsoft.com/office/drawing/2014/main" id="{00000000-0008-0000-0A00-000058000000}"/>
              </a:ext>
            </a:extLst>
          </xdr:cNvPr>
          <xdr:cNvSpPr>
            <a:spLocks/>
          </xdr:cNvSpPr>
        </xdr:nvSpPr>
        <xdr:spPr bwMode="auto">
          <a:xfrm>
            <a:off x="477" y="222"/>
            <a:ext cx="56" cy="29"/>
          </a:xfrm>
          <a:custGeom>
            <a:avLst/>
            <a:gdLst>
              <a:gd name="T0" fmla="*/ 0 w 59"/>
              <a:gd name="T1" fmla="*/ 5 h 29"/>
              <a:gd name="T2" fmla="*/ 4 w 59"/>
              <a:gd name="T3" fmla="*/ 1 h 29"/>
              <a:gd name="T4" fmla="*/ 9 w 59"/>
              <a:gd name="T5" fmla="*/ 0 h 29"/>
              <a:gd name="T6" fmla="*/ 9 w 59"/>
              <a:gd name="T7" fmla="*/ 5 h 29"/>
              <a:gd name="T8" fmla="*/ 9 w 59"/>
              <a:gd name="T9" fmla="*/ 3 h 29"/>
              <a:gd name="T10" fmla="*/ 9 w 59"/>
              <a:gd name="T11" fmla="*/ 7 h 29"/>
              <a:gd name="T12" fmla="*/ 9 w 59"/>
              <a:gd name="T13" fmla="*/ 18 h 29"/>
              <a:gd name="T14" fmla="*/ 9 w 59"/>
              <a:gd name="T15" fmla="*/ 18 h 29"/>
              <a:gd name="T16" fmla="*/ 9 w 59"/>
              <a:gd name="T17" fmla="*/ 25 h 29"/>
              <a:gd name="T18" fmla="*/ 9 w 59"/>
              <a:gd name="T19" fmla="*/ 29 h 2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9"/>
              <a:gd name="T31" fmla="*/ 0 h 29"/>
              <a:gd name="T32" fmla="*/ 59 w 59"/>
              <a:gd name="T33" fmla="*/ 29 h 2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9" h="29">
                <a:moveTo>
                  <a:pt x="0" y="5"/>
                </a:moveTo>
                <a:lnTo>
                  <a:pt x="4" y="1"/>
                </a:lnTo>
                <a:lnTo>
                  <a:pt x="15" y="0"/>
                </a:lnTo>
                <a:lnTo>
                  <a:pt x="19" y="5"/>
                </a:lnTo>
                <a:lnTo>
                  <a:pt x="33" y="3"/>
                </a:lnTo>
                <a:lnTo>
                  <a:pt x="35" y="7"/>
                </a:lnTo>
                <a:lnTo>
                  <a:pt x="36" y="18"/>
                </a:lnTo>
                <a:lnTo>
                  <a:pt x="44" y="18"/>
                </a:lnTo>
                <a:lnTo>
                  <a:pt x="47" y="25"/>
                </a:lnTo>
                <a:lnTo>
                  <a:pt x="59" y="29"/>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9" name="Freeform 240">
            <a:extLst>
              <a:ext uri="{FF2B5EF4-FFF2-40B4-BE49-F238E27FC236}">
                <a16:creationId xmlns:a16="http://schemas.microsoft.com/office/drawing/2014/main" id="{00000000-0008-0000-0A00-000059000000}"/>
              </a:ext>
            </a:extLst>
          </xdr:cNvPr>
          <xdr:cNvSpPr>
            <a:spLocks/>
          </xdr:cNvSpPr>
        </xdr:nvSpPr>
        <xdr:spPr bwMode="auto">
          <a:xfrm>
            <a:off x="489" y="217"/>
            <a:ext cx="13" cy="5"/>
          </a:xfrm>
          <a:custGeom>
            <a:avLst/>
            <a:gdLst>
              <a:gd name="T0" fmla="*/ 13 w 13"/>
              <a:gd name="T1" fmla="*/ 1 h 5"/>
              <a:gd name="T2" fmla="*/ 7 w 13"/>
              <a:gd name="T3" fmla="*/ 0 h 5"/>
              <a:gd name="T4" fmla="*/ 1 w 13"/>
              <a:gd name="T5" fmla="*/ 1 h 5"/>
              <a:gd name="T6" fmla="*/ 0 w 13"/>
              <a:gd name="T7" fmla="*/ 5 h 5"/>
              <a:gd name="T8" fmla="*/ 0 60000 65536"/>
              <a:gd name="T9" fmla="*/ 0 60000 65536"/>
              <a:gd name="T10" fmla="*/ 0 60000 65536"/>
              <a:gd name="T11" fmla="*/ 0 60000 65536"/>
              <a:gd name="T12" fmla="*/ 0 w 13"/>
              <a:gd name="T13" fmla="*/ 0 h 5"/>
              <a:gd name="T14" fmla="*/ 13 w 13"/>
              <a:gd name="T15" fmla="*/ 5 h 5"/>
            </a:gdLst>
            <a:ahLst/>
            <a:cxnLst>
              <a:cxn ang="T8">
                <a:pos x="T0" y="T1"/>
              </a:cxn>
              <a:cxn ang="T9">
                <a:pos x="T2" y="T3"/>
              </a:cxn>
              <a:cxn ang="T10">
                <a:pos x="T4" y="T5"/>
              </a:cxn>
              <a:cxn ang="T11">
                <a:pos x="T6" y="T7"/>
              </a:cxn>
            </a:cxnLst>
            <a:rect l="T12" t="T13" r="T14" b="T15"/>
            <a:pathLst>
              <a:path w="13" h="5">
                <a:moveTo>
                  <a:pt x="13" y="1"/>
                </a:moveTo>
                <a:lnTo>
                  <a:pt x="7" y="0"/>
                </a:lnTo>
                <a:lnTo>
                  <a:pt x="1" y="1"/>
                </a:lnTo>
                <a:lnTo>
                  <a:pt x="0" y="5"/>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90" name="Freeform 241">
            <a:extLst>
              <a:ext uri="{FF2B5EF4-FFF2-40B4-BE49-F238E27FC236}">
                <a16:creationId xmlns:a16="http://schemas.microsoft.com/office/drawing/2014/main" id="{00000000-0008-0000-0A00-00005A000000}"/>
              </a:ext>
            </a:extLst>
          </xdr:cNvPr>
          <xdr:cNvSpPr>
            <a:spLocks/>
          </xdr:cNvSpPr>
        </xdr:nvSpPr>
        <xdr:spPr bwMode="auto">
          <a:xfrm>
            <a:off x="502" y="178"/>
            <a:ext cx="49" cy="44"/>
          </a:xfrm>
          <a:custGeom>
            <a:avLst/>
            <a:gdLst>
              <a:gd name="T0" fmla="*/ 49 w 49"/>
              <a:gd name="T1" fmla="*/ 5 h 44"/>
              <a:gd name="T2" fmla="*/ 40 w 49"/>
              <a:gd name="T3" fmla="*/ 0 h 44"/>
              <a:gd name="T4" fmla="*/ 34 w 49"/>
              <a:gd name="T5" fmla="*/ 4 h 44"/>
              <a:gd name="T6" fmla="*/ 33 w 49"/>
              <a:gd name="T7" fmla="*/ 8 h 44"/>
              <a:gd name="T8" fmla="*/ 34 w 49"/>
              <a:gd name="T9" fmla="*/ 13 h 44"/>
              <a:gd name="T10" fmla="*/ 39 w 49"/>
              <a:gd name="T11" fmla="*/ 22 h 44"/>
              <a:gd name="T12" fmla="*/ 34 w 49"/>
              <a:gd name="T13" fmla="*/ 31 h 44"/>
              <a:gd name="T14" fmla="*/ 30 w 49"/>
              <a:gd name="T15" fmla="*/ 33 h 44"/>
              <a:gd name="T16" fmla="*/ 25 w 49"/>
              <a:gd name="T17" fmla="*/ 41 h 44"/>
              <a:gd name="T18" fmla="*/ 17 w 49"/>
              <a:gd name="T19" fmla="*/ 39 h 44"/>
              <a:gd name="T20" fmla="*/ 9 w 49"/>
              <a:gd name="T21" fmla="*/ 44 h 44"/>
              <a:gd name="T22" fmla="*/ 0 w 49"/>
              <a:gd name="T23" fmla="*/ 40 h 4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9"/>
              <a:gd name="T37" fmla="*/ 0 h 44"/>
              <a:gd name="T38" fmla="*/ 49 w 49"/>
              <a:gd name="T39" fmla="*/ 44 h 4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9" h="44">
                <a:moveTo>
                  <a:pt x="49" y="5"/>
                </a:moveTo>
                <a:lnTo>
                  <a:pt x="40" y="0"/>
                </a:lnTo>
                <a:lnTo>
                  <a:pt x="34" y="4"/>
                </a:lnTo>
                <a:lnTo>
                  <a:pt x="33" y="8"/>
                </a:lnTo>
                <a:lnTo>
                  <a:pt x="34" y="13"/>
                </a:lnTo>
                <a:lnTo>
                  <a:pt x="39" y="22"/>
                </a:lnTo>
                <a:lnTo>
                  <a:pt x="34" y="31"/>
                </a:lnTo>
                <a:lnTo>
                  <a:pt x="30" y="33"/>
                </a:lnTo>
                <a:lnTo>
                  <a:pt x="25" y="41"/>
                </a:lnTo>
                <a:lnTo>
                  <a:pt x="17" y="39"/>
                </a:lnTo>
                <a:lnTo>
                  <a:pt x="9" y="44"/>
                </a:lnTo>
                <a:lnTo>
                  <a:pt x="0" y="4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91" name="Freeform 242">
            <a:extLst>
              <a:ext uri="{FF2B5EF4-FFF2-40B4-BE49-F238E27FC236}">
                <a16:creationId xmlns:a16="http://schemas.microsoft.com/office/drawing/2014/main" id="{00000000-0008-0000-0A00-00005B000000}"/>
              </a:ext>
            </a:extLst>
          </xdr:cNvPr>
          <xdr:cNvSpPr>
            <a:spLocks/>
          </xdr:cNvSpPr>
        </xdr:nvSpPr>
        <xdr:spPr bwMode="auto">
          <a:xfrm>
            <a:off x="527" y="219"/>
            <a:ext cx="16" cy="32"/>
          </a:xfrm>
          <a:custGeom>
            <a:avLst/>
            <a:gdLst>
              <a:gd name="T0" fmla="*/ 0 w 17"/>
              <a:gd name="T1" fmla="*/ 0 h 32"/>
              <a:gd name="T2" fmla="*/ 4 w 17"/>
              <a:gd name="T3" fmla="*/ 7 h 32"/>
              <a:gd name="T4" fmla="*/ 8 w 17"/>
              <a:gd name="T5" fmla="*/ 11 h 32"/>
              <a:gd name="T6" fmla="*/ 8 w 17"/>
              <a:gd name="T7" fmla="*/ 15 h 32"/>
              <a:gd name="T8" fmla="*/ 8 w 17"/>
              <a:gd name="T9" fmla="*/ 20 h 32"/>
              <a:gd name="T10" fmla="*/ 8 w 17"/>
              <a:gd name="T11" fmla="*/ 28 h 32"/>
              <a:gd name="T12" fmla="*/ 8 w 17"/>
              <a:gd name="T13" fmla="*/ 32 h 32"/>
              <a:gd name="T14" fmla="*/ 0 60000 65536"/>
              <a:gd name="T15" fmla="*/ 0 60000 65536"/>
              <a:gd name="T16" fmla="*/ 0 60000 65536"/>
              <a:gd name="T17" fmla="*/ 0 60000 65536"/>
              <a:gd name="T18" fmla="*/ 0 60000 65536"/>
              <a:gd name="T19" fmla="*/ 0 60000 65536"/>
              <a:gd name="T20" fmla="*/ 0 60000 65536"/>
              <a:gd name="T21" fmla="*/ 0 w 17"/>
              <a:gd name="T22" fmla="*/ 0 h 32"/>
              <a:gd name="T23" fmla="*/ 17 w 17"/>
              <a:gd name="T24" fmla="*/ 32 h 32"/>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7" h="32">
                <a:moveTo>
                  <a:pt x="0" y="0"/>
                </a:moveTo>
                <a:lnTo>
                  <a:pt x="4" y="7"/>
                </a:lnTo>
                <a:lnTo>
                  <a:pt x="14" y="11"/>
                </a:lnTo>
                <a:lnTo>
                  <a:pt x="17" y="15"/>
                </a:lnTo>
                <a:lnTo>
                  <a:pt x="13" y="20"/>
                </a:lnTo>
                <a:lnTo>
                  <a:pt x="17" y="28"/>
                </a:lnTo>
                <a:lnTo>
                  <a:pt x="15" y="32"/>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92" name="Freeform 243">
            <a:extLst>
              <a:ext uri="{FF2B5EF4-FFF2-40B4-BE49-F238E27FC236}">
                <a16:creationId xmlns:a16="http://schemas.microsoft.com/office/drawing/2014/main" id="{00000000-0008-0000-0A00-00005C000000}"/>
              </a:ext>
            </a:extLst>
          </xdr:cNvPr>
          <xdr:cNvSpPr>
            <a:spLocks/>
          </xdr:cNvSpPr>
        </xdr:nvSpPr>
        <xdr:spPr bwMode="auto">
          <a:xfrm>
            <a:off x="536" y="209"/>
            <a:ext cx="28" cy="38"/>
          </a:xfrm>
          <a:custGeom>
            <a:avLst/>
            <a:gdLst>
              <a:gd name="T0" fmla="*/ 0 w 60"/>
              <a:gd name="T1" fmla="*/ 0 h 77"/>
              <a:gd name="T2" fmla="*/ 0 w 60"/>
              <a:gd name="T3" fmla="*/ 0 h 77"/>
              <a:gd name="T4" fmla="*/ 0 w 60"/>
              <a:gd name="T5" fmla="*/ 0 h 77"/>
              <a:gd name="T6" fmla="*/ 0 w 60"/>
              <a:gd name="T7" fmla="*/ 0 h 77"/>
              <a:gd name="T8" fmla="*/ 0 w 60"/>
              <a:gd name="T9" fmla="*/ 0 h 77"/>
              <a:gd name="T10" fmla="*/ 0 w 60"/>
              <a:gd name="T11" fmla="*/ 0 h 77"/>
              <a:gd name="T12" fmla="*/ 0 w 60"/>
              <a:gd name="T13" fmla="*/ 0 h 77"/>
              <a:gd name="T14" fmla="*/ 0 w 60"/>
              <a:gd name="T15" fmla="*/ 0 h 77"/>
              <a:gd name="T16" fmla="*/ 0 w 60"/>
              <a:gd name="T17" fmla="*/ 0 h 7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60"/>
              <a:gd name="T28" fmla="*/ 0 h 77"/>
              <a:gd name="T29" fmla="*/ 60 w 60"/>
              <a:gd name="T30" fmla="*/ 77 h 7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60" h="77">
                <a:moveTo>
                  <a:pt x="0" y="0"/>
                </a:moveTo>
                <a:lnTo>
                  <a:pt x="8" y="14"/>
                </a:lnTo>
                <a:lnTo>
                  <a:pt x="12" y="26"/>
                </a:lnTo>
                <a:lnTo>
                  <a:pt x="36" y="38"/>
                </a:lnTo>
                <a:lnTo>
                  <a:pt x="48" y="52"/>
                </a:lnTo>
                <a:lnTo>
                  <a:pt x="56" y="54"/>
                </a:lnTo>
                <a:lnTo>
                  <a:pt x="60" y="62"/>
                </a:lnTo>
                <a:lnTo>
                  <a:pt x="50" y="70"/>
                </a:lnTo>
                <a:lnTo>
                  <a:pt x="52" y="77"/>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93" name="Freeform 244">
            <a:extLst>
              <a:ext uri="{FF2B5EF4-FFF2-40B4-BE49-F238E27FC236}">
                <a16:creationId xmlns:a16="http://schemas.microsoft.com/office/drawing/2014/main" id="{00000000-0008-0000-0A00-00005D000000}"/>
              </a:ext>
            </a:extLst>
          </xdr:cNvPr>
          <xdr:cNvSpPr>
            <a:spLocks/>
          </xdr:cNvSpPr>
        </xdr:nvSpPr>
        <xdr:spPr bwMode="auto">
          <a:xfrm>
            <a:off x="550" y="228"/>
            <a:ext cx="48" cy="28"/>
          </a:xfrm>
          <a:custGeom>
            <a:avLst/>
            <a:gdLst>
              <a:gd name="T0" fmla="*/ 0 w 102"/>
              <a:gd name="T1" fmla="*/ 1 h 56"/>
              <a:gd name="T2" fmla="*/ 0 w 102"/>
              <a:gd name="T3" fmla="*/ 1 h 56"/>
              <a:gd name="T4" fmla="*/ 0 w 102"/>
              <a:gd name="T5" fmla="*/ 1 h 56"/>
              <a:gd name="T6" fmla="*/ 0 w 102"/>
              <a:gd name="T7" fmla="*/ 1 h 56"/>
              <a:gd name="T8" fmla="*/ 0 w 102"/>
              <a:gd name="T9" fmla="*/ 1 h 56"/>
              <a:gd name="T10" fmla="*/ 0 w 102"/>
              <a:gd name="T11" fmla="*/ 0 h 56"/>
              <a:gd name="T12" fmla="*/ 0 w 102"/>
              <a:gd name="T13" fmla="*/ 0 h 56"/>
              <a:gd name="T14" fmla="*/ 0 60000 65536"/>
              <a:gd name="T15" fmla="*/ 0 60000 65536"/>
              <a:gd name="T16" fmla="*/ 0 60000 65536"/>
              <a:gd name="T17" fmla="*/ 0 60000 65536"/>
              <a:gd name="T18" fmla="*/ 0 60000 65536"/>
              <a:gd name="T19" fmla="*/ 0 60000 65536"/>
              <a:gd name="T20" fmla="*/ 0 60000 65536"/>
              <a:gd name="T21" fmla="*/ 0 w 102"/>
              <a:gd name="T22" fmla="*/ 0 h 56"/>
              <a:gd name="T23" fmla="*/ 102 w 102"/>
              <a:gd name="T24" fmla="*/ 56 h 56"/>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02" h="56">
                <a:moveTo>
                  <a:pt x="0" y="56"/>
                </a:moveTo>
                <a:lnTo>
                  <a:pt x="2" y="44"/>
                </a:lnTo>
                <a:lnTo>
                  <a:pt x="38" y="34"/>
                </a:lnTo>
                <a:lnTo>
                  <a:pt x="60" y="28"/>
                </a:lnTo>
                <a:lnTo>
                  <a:pt x="66" y="20"/>
                </a:lnTo>
                <a:lnTo>
                  <a:pt x="90" y="0"/>
                </a:lnTo>
                <a:lnTo>
                  <a:pt x="102"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94" name="Freeform 245">
            <a:extLst>
              <a:ext uri="{FF2B5EF4-FFF2-40B4-BE49-F238E27FC236}">
                <a16:creationId xmlns:a16="http://schemas.microsoft.com/office/drawing/2014/main" id="{00000000-0008-0000-0A00-00005E000000}"/>
              </a:ext>
            </a:extLst>
          </xdr:cNvPr>
          <xdr:cNvSpPr>
            <a:spLocks/>
          </xdr:cNvSpPr>
        </xdr:nvSpPr>
        <xdr:spPr bwMode="auto">
          <a:xfrm>
            <a:off x="538" y="206"/>
            <a:ext cx="44" cy="16"/>
          </a:xfrm>
          <a:custGeom>
            <a:avLst/>
            <a:gdLst>
              <a:gd name="T0" fmla="*/ 0 w 44"/>
              <a:gd name="T1" fmla="*/ 0 h 16"/>
              <a:gd name="T2" fmla="*/ 7 w 44"/>
              <a:gd name="T3" fmla="*/ 7 h 16"/>
              <a:gd name="T4" fmla="*/ 11 w 44"/>
              <a:gd name="T5" fmla="*/ 6 h 16"/>
              <a:gd name="T6" fmla="*/ 12 w 44"/>
              <a:gd name="T7" fmla="*/ 10 h 16"/>
              <a:gd name="T8" fmla="*/ 23 w 44"/>
              <a:gd name="T9" fmla="*/ 16 h 16"/>
              <a:gd name="T10" fmla="*/ 27 w 44"/>
              <a:gd name="T11" fmla="*/ 14 h 16"/>
              <a:gd name="T12" fmla="*/ 25 w 44"/>
              <a:gd name="T13" fmla="*/ 7 h 16"/>
              <a:gd name="T14" fmla="*/ 27 w 44"/>
              <a:gd name="T15" fmla="*/ 4 h 16"/>
              <a:gd name="T16" fmla="*/ 36 w 44"/>
              <a:gd name="T17" fmla="*/ 12 h 16"/>
              <a:gd name="T18" fmla="*/ 39 w 44"/>
              <a:gd name="T19" fmla="*/ 12 h 16"/>
              <a:gd name="T20" fmla="*/ 39 w 44"/>
              <a:gd name="T21" fmla="*/ 6 h 16"/>
              <a:gd name="T22" fmla="*/ 40 w 44"/>
              <a:gd name="T23" fmla="*/ 3 h 16"/>
              <a:gd name="T24" fmla="*/ 44 w 44"/>
              <a:gd name="T25" fmla="*/ 3 h 1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4"/>
              <a:gd name="T40" fmla="*/ 0 h 16"/>
              <a:gd name="T41" fmla="*/ 44 w 44"/>
              <a:gd name="T42" fmla="*/ 16 h 1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4" h="16">
                <a:moveTo>
                  <a:pt x="0" y="0"/>
                </a:moveTo>
                <a:lnTo>
                  <a:pt x="7" y="7"/>
                </a:lnTo>
                <a:lnTo>
                  <a:pt x="11" y="6"/>
                </a:lnTo>
                <a:lnTo>
                  <a:pt x="12" y="10"/>
                </a:lnTo>
                <a:lnTo>
                  <a:pt x="23" y="16"/>
                </a:lnTo>
                <a:lnTo>
                  <a:pt x="27" y="14"/>
                </a:lnTo>
                <a:lnTo>
                  <a:pt x="25" y="7"/>
                </a:lnTo>
                <a:lnTo>
                  <a:pt x="27" y="4"/>
                </a:lnTo>
                <a:lnTo>
                  <a:pt x="36" y="12"/>
                </a:lnTo>
                <a:lnTo>
                  <a:pt x="39" y="12"/>
                </a:lnTo>
                <a:lnTo>
                  <a:pt x="39" y="6"/>
                </a:lnTo>
                <a:lnTo>
                  <a:pt x="40" y="3"/>
                </a:lnTo>
                <a:lnTo>
                  <a:pt x="44" y="3"/>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95" name="Freeform 246">
            <a:extLst>
              <a:ext uri="{FF2B5EF4-FFF2-40B4-BE49-F238E27FC236}">
                <a16:creationId xmlns:a16="http://schemas.microsoft.com/office/drawing/2014/main" id="{00000000-0008-0000-0A00-00005F000000}"/>
              </a:ext>
            </a:extLst>
          </xdr:cNvPr>
          <xdr:cNvSpPr>
            <a:spLocks/>
          </xdr:cNvSpPr>
        </xdr:nvSpPr>
        <xdr:spPr bwMode="auto">
          <a:xfrm>
            <a:off x="566" y="268"/>
            <a:ext cx="39" cy="24"/>
          </a:xfrm>
          <a:custGeom>
            <a:avLst/>
            <a:gdLst>
              <a:gd name="T0" fmla="*/ 0 w 83"/>
              <a:gd name="T1" fmla="*/ 1 h 48"/>
              <a:gd name="T2" fmla="*/ 0 w 83"/>
              <a:gd name="T3" fmla="*/ 1 h 48"/>
              <a:gd name="T4" fmla="*/ 0 w 83"/>
              <a:gd name="T5" fmla="*/ 1 h 48"/>
              <a:gd name="T6" fmla="*/ 0 w 83"/>
              <a:gd name="T7" fmla="*/ 1 h 48"/>
              <a:gd name="T8" fmla="*/ 0 w 83"/>
              <a:gd name="T9" fmla="*/ 1 h 48"/>
              <a:gd name="T10" fmla="*/ 0 w 83"/>
              <a:gd name="T11" fmla="*/ 1 h 48"/>
              <a:gd name="T12" fmla="*/ 0 w 83"/>
              <a:gd name="T13" fmla="*/ 1 h 48"/>
              <a:gd name="T14" fmla="*/ 0 w 83"/>
              <a:gd name="T15" fmla="*/ 1 h 48"/>
              <a:gd name="T16" fmla="*/ 0 w 83"/>
              <a:gd name="T17" fmla="*/ 1 h 48"/>
              <a:gd name="T18" fmla="*/ 0 w 83"/>
              <a:gd name="T19" fmla="*/ 0 h 48"/>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3"/>
              <a:gd name="T31" fmla="*/ 0 h 48"/>
              <a:gd name="T32" fmla="*/ 83 w 83"/>
              <a:gd name="T33" fmla="*/ 48 h 48"/>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3" h="48">
                <a:moveTo>
                  <a:pt x="0" y="38"/>
                </a:moveTo>
                <a:lnTo>
                  <a:pt x="9" y="34"/>
                </a:lnTo>
                <a:lnTo>
                  <a:pt x="11" y="46"/>
                </a:lnTo>
                <a:lnTo>
                  <a:pt x="19" y="48"/>
                </a:lnTo>
                <a:lnTo>
                  <a:pt x="31" y="40"/>
                </a:lnTo>
                <a:lnTo>
                  <a:pt x="25" y="28"/>
                </a:lnTo>
                <a:lnTo>
                  <a:pt x="33" y="22"/>
                </a:lnTo>
                <a:lnTo>
                  <a:pt x="49" y="34"/>
                </a:lnTo>
                <a:lnTo>
                  <a:pt x="59" y="32"/>
                </a:lnTo>
                <a:lnTo>
                  <a:pt x="83"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96" name="WordArt 247">
            <a:extLst>
              <a:ext uri="{FF2B5EF4-FFF2-40B4-BE49-F238E27FC236}">
                <a16:creationId xmlns:a16="http://schemas.microsoft.com/office/drawing/2014/main" id="{00000000-0008-0000-0A00-000060000000}"/>
              </a:ext>
            </a:extLst>
          </xdr:cNvPr>
          <xdr:cNvSpPr>
            <a:spLocks noChangeArrowheads="1" noChangeShapeType="1" noTextEdit="1"/>
          </xdr:cNvSpPr>
        </xdr:nvSpPr>
        <xdr:spPr bwMode="auto">
          <a:xfrm>
            <a:off x="498" y="293"/>
            <a:ext cx="41" cy="12"/>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さいたま市</a:t>
            </a:r>
          </a:p>
        </xdr:txBody>
      </xdr:sp>
      <xdr:sp macro="" textlink="">
        <xdr:nvSpPr>
          <xdr:cNvPr id="97" name="WordArt 248">
            <a:extLst>
              <a:ext uri="{FF2B5EF4-FFF2-40B4-BE49-F238E27FC236}">
                <a16:creationId xmlns:a16="http://schemas.microsoft.com/office/drawing/2014/main" id="{00000000-0008-0000-0A00-000061000000}"/>
              </a:ext>
            </a:extLst>
          </xdr:cNvPr>
          <xdr:cNvSpPr>
            <a:spLocks noChangeArrowheads="1" noChangeShapeType="1" noTextEdit="1"/>
          </xdr:cNvSpPr>
        </xdr:nvSpPr>
        <xdr:spPr bwMode="auto">
          <a:xfrm>
            <a:off x="558" y="257"/>
            <a:ext cx="38" cy="11"/>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春日部市</a:t>
            </a:r>
          </a:p>
        </xdr:txBody>
      </xdr:sp>
      <xdr:sp macro="" textlink="">
        <xdr:nvSpPr>
          <xdr:cNvPr id="98" name="WordArt 249">
            <a:extLst>
              <a:ext uri="{FF2B5EF4-FFF2-40B4-BE49-F238E27FC236}">
                <a16:creationId xmlns:a16="http://schemas.microsoft.com/office/drawing/2014/main" id="{00000000-0008-0000-0A00-000062000000}"/>
              </a:ext>
            </a:extLst>
          </xdr:cNvPr>
          <xdr:cNvSpPr>
            <a:spLocks noChangeArrowheads="1" noChangeShapeType="1" noTextEdit="1"/>
          </xdr:cNvSpPr>
        </xdr:nvSpPr>
        <xdr:spPr bwMode="auto">
          <a:xfrm rot="5400000">
            <a:off x="485" y="253"/>
            <a:ext cx="24" cy="4"/>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伊奈町</a:t>
            </a:r>
          </a:p>
        </xdr:txBody>
      </xdr:sp>
      <xdr:sp macro="" textlink="">
        <xdr:nvSpPr>
          <xdr:cNvPr id="99" name="WordArt 250">
            <a:extLst>
              <a:ext uri="{FF2B5EF4-FFF2-40B4-BE49-F238E27FC236}">
                <a16:creationId xmlns:a16="http://schemas.microsoft.com/office/drawing/2014/main" id="{00000000-0008-0000-0A00-000063000000}"/>
              </a:ext>
            </a:extLst>
          </xdr:cNvPr>
          <xdr:cNvSpPr>
            <a:spLocks noChangeArrowheads="1" noChangeShapeType="1" noTextEdit="1"/>
          </xdr:cNvSpPr>
        </xdr:nvSpPr>
        <xdr:spPr bwMode="auto">
          <a:xfrm rot="5400000">
            <a:off x="495" y="254"/>
            <a:ext cx="26" cy="9"/>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蓮田市</a:t>
            </a:r>
          </a:p>
        </xdr:txBody>
      </xdr:sp>
      <xdr:sp macro="" textlink="">
        <xdr:nvSpPr>
          <xdr:cNvPr id="100" name="WordArt 252">
            <a:extLst>
              <a:ext uri="{FF2B5EF4-FFF2-40B4-BE49-F238E27FC236}">
                <a16:creationId xmlns:a16="http://schemas.microsoft.com/office/drawing/2014/main" id="{00000000-0008-0000-0A00-000064000000}"/>
              </a:ext>
            </a:extLst>
          </xdr:cNvPr>
          <xdr:cNvSpPr>
            <a:spLocks noChangeArrowheads="1" noChangeShapeType="1" noTextEdit="1"/>
          </xdr:cNvSpPr>
        </xdr:nvSpPr>
        <xdr:spPr bwMode="auto">
          <a:xfrm>
            <a:off x="495" y="196"/>
            <a:ext cx="30"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久喜市</a:t>
            </a:r>
          </a:p>
        </xdr:txBody>
      </xdr:sp>
      <xdr:sp macro="" textlink="">
        <xdr:nvSpPr>
          <xdr:cNvPr id="101" name="WordArt 254">
            <a:extLst>
              <a:ext uri="{FF2B5EF4-FFF2-40B4-BE49-F238E27FC236}">
                <a16:creationId xmlns:a16="http://schemas.microsoft.com/office/drawing/2014/main" id="{00000000-0008-0000-0A00-000065000000}"/>
              </a:ext>
            </a:extLst>
          </xdr:cNvPr>
          <xdr:cNvSpPr>
            <a:spLocks noChangeArrowheads="1" noChangeShapeType="1" noTextEdit="1"/>
          </xdr:cNvSpPr>
        </xdr:nvSpPr>
        <xdr:spPr bwMode="auto">
          <a:xfrm>
            <a:off x="548" y="195"/>
            <a:ext cx="28"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幸手市</a:t>
            </a:r>
          </a:p>
        </xdr:txBody>
      </xdr:sp>
      <xdr:sp macro="" textlink="">
        <xdr:nvSpPr>
          <xdr:cNvPr id="102" name="WordArt 255">
            <a:extLst>
              <a:ext uri="{FF2B5EF4-FFF2-40B4-BE49-F238E27FC236}">
                <a16:creationId xmlns:a16="http://schemas.microsoft.com/office/drawing/2014/main" id="{00000000-0008-0000-0A00-000066000000}"/>
              </a:ext>
            </a:extLst>
          </xdr:cNvPr>
          <xdr:cNvSpPr>
            <a:spLocks noChangeArrowheads="1" noChangeShapeType="1" noTextEdit="1"/>
          </xdr:cNvSpPr>
        </xdr:nvSpPr>
        <xdr:spPr bwMode="auto">
          <a:xfrm>
            <a:off x="561" y="223"/>
            <a:ext cx="28"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杉戸町</a:t>
            </a:r>
          </a:p>
        </xdr:txBody>
      </xdr:sp>
      <xdr:sp macro="" textlink="">
        <xdr:nvSpPr>
          <xdr:cNvPr id="103" name="WordArt 256">
            <a:extLst>
              <a:ext uri="{FF2B5EF4-FFF2-40B4-BE49-F238E27FC236}">
                <a16:creationId xmlns:a16="http://schemas.microsoft.com/office/drawing/2014/main" id="{00000000-0008-0000-0A00-000067000000}"/>
              </a:ext>
            </a:extLst>
          </xdr:cNvPr>
          <xdr:cNvSpPr>
            <a:spLocks noChangeArrowheads="1" noChangeShapeType="1" noTextEdit="1"/>
          </xdr:cNvSpPr>
        </xdr:nvSpPr>
        <xdr:spPr bwMode="auto">
          <a:xfrm>
            <a:off x="513" y="229"/>
            <a:ext cx="23"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白岡市</a:t>
            </a:r>
          </a:p>
        </xdr:txBody>
      </xdr:sp>
      <xdr:sp macro="" textlink="">
        <xdr:nvSpPr>
          <xdr:cNvPr id="104" name="WordArt 257">
            <a:extLst>
              <a:ext uri="{FF2B5EF4-FFF2-40B4-BE49-F238E27FC236}">
                <a16:creationId xmlns:a16="http://schemas.microsoft.com/office/drawing/2014/main" id="{00000000-0008-0000-0A00-000068000000}"/>
              </a:ext>
            </a:extLst>
          </xdr:cNvPr>
          <xdr:cNvSpPr>
            <a:spLocks noChangeArrowheads="1" noChangeShapeType="1" noTextEdit="1"/>
          </xdr:cNvSpPr>
        </xdr:nvSpPr>
        <xdr:spPr bwMode="auto">
          <a:xfrm rot="5400000">
            <a:off x="535" y="237"/>
            <a:ext cx="24" cy="4"/>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宮代町</a:t>
            </a:r>
          </a:p>
        </xdr:txBody>
      </xdr:sp>
      <xdr:sp macro="" textlink="">
        <xdr:nvSpPr>
          <xdr:cNvPr id="105" name="WordArt 258">
            <a:extLst>
              <a:ext uri="{FF2B5EF4-FFF2-40B4-BE49-F238E27FC236}">
                <a16:creationId xmlns:a16="http://schemas.microsoft.com/office/drawing/2014/main" id="{00000000-0008-0000-0A00-000069000000}"/>
              </a:ext>
            </a:extLst>
          </xdr:cNvPr>
          <xdr:cNvSpPr>
            <a:spLocks noChangeArrowheads="1" noChangeShapeType="1" noTextEdit="1"/>
          </xdr:cNvSpPr>
        </xdr:nvSpPr>
        <xdr:spPr bwMode="auto">
          <a:xfrm>
            <a:off x="427" y="360"/>
            <a:ext cx="25"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三芳町</a:t>
            </a:r>
          </a:p>
        </xdr:txBody>
      </xdr:sp>
      <xdr:sp macro="" textlink="">
        <xdr:nvSpPr>
          <xdr:cNvPr id="106" name="WordArt 259">
            <a:extLst>
              <a:ext uri="{FF2B5EF4-FFF2-40B4-BE49-F238E27FC236}">
                <a16:creationId xmlns:a16="http://schemas.microsoft.com/office/drawing/2014/main" id="{00000000-0008-0000-0A00-00006A000000}"/>
              </a:ext>
            </a:extLst>
          </xdr:cNvPr>
          <xdr:cNvSpPr>
            <a:spLocks noChangeArrowheads="1" noChangeShapeType="1" noTextEdit="1"/>
          </xdr:cNvSpPr>
        </xdr:nvSpPr>
        <xdr:spPr bwMode="auto">
          <a:xfrm>
            <a:off x="486" y="315"/>
            <a:ext cx="27" cy="8"/>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富士見市</a:t>
            </a:r>
          </a:p>
        </xdr:txBody>
      </xdr:sp>
      <xdr:sp macro="" textlink="">
        <xdr:nvSpPr>
          <xdr:cNvPr id="107" name="WordArt 260">
            <a:extLst>
              <a:ext uri="{FF2B5EF4-FFF2-40B4-BE49-F238E27FC236}">
                <a16:creationId xmlns:a16="http://schemas.microsoft.com/office/drawing/2014/main" id="{00000000-0008-0000-0A00-00006B000000}"/>
              </a:ext>
            </a:extLst>
          </xdr:cNvPr>
          <xdr:cNvSpPr>
            <a:spLocks noChangeArrowheads="1" noChangeShapeType="1" noTextEdit="1"/>
          </xdr:cNvSpPr>
        </xdr:nvSpPr>
        <xdr:spPr bwMode="auto">
          <a:xfrm rot="5400000">
            <a:off x="586" y="295"/>
            <a:ext cx="28" cy="9"/>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松伏町</a:t>
            </a:r>
          </a:p>
        </xdr:txBody>
      </xdr:sp>
      <xdr:sp macro="" textlink="">
        <xdr:nvSpPr>
          <xdr:cNvPr id="108" name="WordArt 261">
            <a:extLst>
              <a:ext uri="{FF2B5EF4-FFF2-40B4-BE49-F238E27FC236}">
                <a16:creationId xmlns:a16="http://schemas.microsoft.com/office/drawing/2014/main" id="{00000000-0008-0000-0A00-00006C000000}"/>
              </a:ext>
            </a:extLst>
          </xdr:cNvPr>
          <xdr:cNvSpPr>
            <a:spLocks noChangeArrowheads="1" noChangeShapeType="1" noTextEdit="1"/>
          </xdr:cNvSpPr>
        </xdr:nvSpPr>
        <xdr:spPr bwMode="auto">
          <a:xfrm rot="5400000">
            <a:off x="447" y="389"/>
            <a:ext cx="28" cy="8"/>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新座市</a:t>
            </a:r>
          </a:p>
        </xdr:txBody>
      </xdr:sp>
      <xdr:sp macro="" textlink="">
        <xdr:nvSpPr>
          <xdr:cNvPr id="109" name="Freeform 262">
            <a:extLst>
              <a:ext uri="{FF2B5EF4-FFF2-40B4-BE49-F238E27FC236}">
                <a16:creationId xmlns:a16="http://schemas.microsoft.com/office/drawing/2014/main" id="{00000000-0008-0000-0A00-00006D000000}"/>
              </a:ext>
            </a:extLst>
          </xdr:cNvPr>
          <xdr:cNvSpPr>
            <a:spLocks/>
          </xdr:cNvSpPr>
        </xdr:nvSpPr>
        <xdr:spPr bwMode="auto">
          <a:xfrm>
            <a:off x="592" y="284"/>
            <a:ext cx="23" cy="30"/>
          </a:xfrm>
          <a:custGeom>
            <a:avLst/>
            <a:gdLst>
              <a:gd name="T0" fmla="*/ 2 w 25"/>
              <a:gd name="T1" fmla="*/ 0 h 30"/>
              <a:gd name="T2" fmla="*/ 6 w 25"/>
              <a:gd name="T3" fmla="*/ 5 h 30"/>
              <a:gd name="T4" fmla="*/ 3 w 25"/>
              <a:gd name="T5" fmla="*/ 14 h 30"/>
              <a:gd name="T6" fmla="*/ 0 w 25"/>
              <a:gd name="T7" fmla="*/ 22 h 30"/>
              <a:gd name="T8" fmla="*/ 6 w 25"/>
              <a:gd name="T9" fmla="*/ 22 h 30"/>
              <a:gd name="T10" fmla="*/ 6 w 25"/>
              <a:gd name="T11" fmla="*/ 28 h 30"/>
              <a:gd name="T12" fmla="*/ 6 w 25"/>
              <a:gd name="T13" fmla="*/ 30 h 30"/>
              <a:gd name="T14" fmla="*/ 6 w 25"/>
              <a:gd name="T15" fmla="*/ 26 h 30"/>
              <a:gd name="T16" fmla="*/ 6 w 25"/>
              <a:gd name="T17" fmla="*/ 23 h 30"/>
              <a:gd name="T18" fmla="*/ 6 w 25"/>
              <a:gd name="T19" fmla="*/ 19 h 30"/>
              <a:gd name="T20" fmla="*/ 6 w 25"/>
              <a:gd name="T21" fmla="*/ 4 h 3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5"/>
              <a:gd name="T34" fmla="*/ 0 h 30"/>
              <a:gd name="T35" fmla="*/ 25 w 25"/>
              <a:gd name="T36" fmla="*/ 30 h 3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5" h="30">
                <a:moveTo>
                  <a:pt x="2" y="0"/>
                </a:moveTo>
                <a:lnTo>
                  <a:pt x="7" y="5"/>
                </a:lnTo>
                <a:lnTo>
                  <a:pt x="3" y="14"/>
                </a:lnTo>
                <a:lnTo>
                  <a:pt x="0" y="22"/>
                </a:lnTo>
                <a:lnTo>
                  <a:pt x="6" y="22"/>
                </a:lnTo>
                <a:lnTo>
                  <a:pt x="11" y="28"/>
                </a:lnTo>
                <a:lnTo>
                  <a:pt x="17" y="30"/>
                </a:lnTo>
                <a:lnTo>
                  <a:pt x="25" y="26"/>
                </a:lnTo>
                <a:lnTo>
                  <a:pt x="24" y="23"/>
                </a:lnTo>
                <a:lnTo>
                  <a:pt x="20" y="19"/>
                </a:lnTo>
                <a:lnTo>
                  <a:pt x="25" y="4"/>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10" name="Freeform 263">
            <a:extLst>
              <a:ext uri="{FF2B5EF4-FFF2-40B4-BE49-F238E27FC236}">
                <a16:creationId xmlns:a16="http://schemas.microsoft.com/office/drawing/2014/main" id="{00000000-0008-0000-0A00-00006E000000}"/>
              </a:ext>
            </a:extLst>
          </xdr:cNvPr>
          <xdr:cNvSpPr>
            <a:spLocks/>
          </xdr:cNvSpPr>
        </xdr:nvSpPr>
        <xdr:spPr bwMode="auto">
          <a:xfrm>
            <a:off x="556" y="314"/>
            <a:ext cx="56" cy="33"/>
          </a:xfrm>
          <a:custGeom>
            <a:avLst/>
            <a:gdLst>
              <a:gd name="T0" fmla="*/ 0 w 118"/>
              <a:gd name="T1" fmla="*/ 0 h 68"/>
              <a:gd name="T2" fmla="*/ 0 w 118"/>
              <a:gd name="T3" fmla="*/ 0 h 68"/>
              <a:gd name="T4" fmla="*/ 0 w 118"/>
              <a:gd name="T5" fmla="*/ 0 h 68"/>
              <a:gd name="T6" fmla="*/ 0 w 118"/>
              <a:gd name="T7" fmla="*/ 0 h 68"/>
              <a:gd name="T8" fmla="*/ 0 w 118"/>
              <a:gd name="T9" fmla="*/ 0 h 68"/>
              <a:gd name="T10" fmla="*/ 0 w 118"/>
              <a:gd name="T11" fmla="*/ 0 h 68"/>
              <a:gd name="T12" fmla="*/ 0 w 118"/>
              <a:gd name="T13" fmla="*/ 0 h 68"/>
              <a:gd name="T14" fmla="*/ 0 w 118"/>
              <a:gd name="T15" fmla="*/ 0 h 68"/>
              <a:gd name="T16" fmla="*/ 0 w 118"/>
              <a:gd name="T17" fmla="*/ 0 h 68"/>
              <a:gd name="T18" fmla="*/ 0 w 118"/>
              <a:gd name="T19" fmla="*/ 0 h 68"/>
              <a:gd name="T20" fmla="*/ 0 w 118"/>
              <a:gd name="T21" fmla="*/ 0 h 68"/>
              <a:gd name="T22" fmla="*/ 0 w 118"/>
              <a:gd name="T23" fmla="*/ 0 h 6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8"/>
              <a:gd name="T37" fmla="*/ 0 h 68"/>
              <a:gd name="T38" fmla="*/ 118 w 118"/>
              <a:gd name="T39" fmla="*/ 68 h 6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8" h="68">
                <a:moveTo>
                  <a:pt x="0" y="20"/>
                </a:moveTo>
                <a:lnTo>
                  <a:pt x="16" y="36"/>
                </a:lnTo>
                <a:lnTo>
                  <a:pt x="32" y="52"/>
                </a:lnTo>
                <a:lnTo>
                  <a:pt x="52" y="52"/>
                </a:lnTo>
                <a:lnTo>
                  <a:pt x="68" y="68"/>
                </a:lnTo>
                <a:lnTo>
                  <a:pt x="80" y="64"/>
                </a:lnTo>
                <a:lnTo>
                  <a:pt x="100" y="64"/>
                </a:lnTo>
                <a:lnTo>
                  <a:pt x="100" y="50"/>
                </a:lnTo>
                <a:lnTo>
                  <a:pt x="118" y="44"/>
                </a:lnTo>
                <a:lnTo>
                  <a:pt x="116" y="18"/>
                </a:lnTo>
                <a:lnTo>
                  <a:pt x="110" y="14"/>
                </a:lnTo>
                <a:lnTo>
                  <a:pt x="110"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11" name="Freeform 264">
            <a:extLst>
              <a:ext uri="{FF2B5EF4-FFF2-40B4-BE49-F238E27FC236}">
                <a16:creationId xmlns:a16="http://schemas.microsoft.com/office/drawing/2014/main" id="{00000000-0008-0000-0A00-00006F000000}"/>
              </a:ext>
            </a:extLst>
          </xdr:cNvPr>
          <xdr:cNvSpPr>
            <a:spLocks/>
          </xdr:cNvSpPr>
        </xdr:nvSpPr>
        <xdr:spPr bwMode="auto">
          <a:xfrm>
            <a:off x="612" y="335"/>
            <a:ext cx="28" cy="9"/>
          </a:xfrm>
          <a:custGeom>
            <a:avLst/>
            <a:gdLst>
              <a:gd name="T0" fmla="*/ 28 w 28"/>
              <a:gd name="T1" fmla="*/ 5 h 9"/>
              <a:gd name="T2" fmla="*/ 20 w 28"/>
              <a:gd name="T3" fmla="*/ 4 h 9"/>
              <a:gd name="T4" fmla="*/ 14 w 28"/>
              <a:gd name="T5" fmla="*/ 3 h 9"/>
              <a:gd name="T6" fmla="*/ 0 w 28"/>
              <a:gd name="T7" fmla="*/ 9 h 9"/>
              <a:gd name="T8" fmla="*/ 0 w 28"/>
              <a:gd name="T9" fmla="*/ 0 h 9"/>
              <a:gd name="T10" fmla="*/ 0 60000 65536"/>
              <a:gd name="T11" fmla="*/ 0 60000 65536"/>
              <a:gd name="T12" fmla="*/ 0 60000 65536"/>
              <a:gd name="T13" fmla="*/ 0 60000 65536"/>
              <a:gd name="T14" fmla="*/ 0 60000 65536"/>
              <a:gd name="T15" fmla="*/ 0 w 28"/>
              <a:gd name="T16" fmla="*/ 0 h 9"/>
              <a:gd name="T17" fmla="*/ 28 w 28"/>
              <a:gd name="T18" fmla="*/ 9 h 9"/>
            </a:gdLst>
            <a:ahLst/>
            <a:cxnLst>
              <a:cxn ang="T10">
                <a:pos x="T0" y="T1"/>
              </a:cxn>
              <a:cxn ang="T11">
                <a:pos x="T2" y="T3"/>
              </a:cxn>
              <a:cxn ang="T12">
                <a:pos x="T4" y="T5"/>
              </a:cxn>
              <a:cxn ang="T13">
                <a:pos x="T6" y="T7"/>
              </a:cxn>
              <a:cxn ang="T14">
                <a:pos x="T8" y="T9"/>
              </a:cxn>
            </a:cxnLst>
            <a:rect l="T15" t="T16" r="T17" b="T18"/>
            <a:pathLst>
              <a:path w="28" h="9">
                <a:moveTo>
                  <a:pt x="28" y="5"/>
                </a:moveTo>
                <a:lnTo>
                  <a:pt x="20" y="4"/>
                </a:lnTo>
                <a:lnTo>
                  <a:pt x="14" y="3"/>
                </a:lnTo>
                <a:lnTo>
                  <a:pt x="0" y="9"/>
                </a:lnTo>
                <a:lnTo>
                  <a:pt x="0"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12" name="Freeform 265">
            <a:extLst>
              <a:ext uri="{FF2B5EF4-FFF2-40B4-BE49-F238E27FC236}">
                <a16:creationId xmlns:a16="http://schemas.microsoft.com/office/drawing/2014/main" id="{00000000-0008-0000-0A00-000070000000}"/>
              </a:ext>
            </a:extLst>
          </xdr:cNvPr>
          <xdr:cNvSpPr>
            <a:spLocks/>
          </xdr:cNvSpPr>
        </xdr:nvSpPr>
        <xdr:spPr bwMode="auto">
          <a:xfrm>
            <a:off x="612" y="344"/>
            <a:ext cx="14" cy="46"/>
          </a:xfrm>
          <a:custGeom>
            <a:avLst/>
            <a:gdLst>
              <a:gd name="T0" fmla="*/ 0 w 30"/>
              <a:gd name="T1" fmla="*/ 1 h 92"/>
              <a:gd name="T2" fmla="*/ 0 w 30"/>
              <a:gd name="T3" fmla="*/ 1 h 92"/>
              <a:gd name="T4" fmla="*/ 0 w 30"/>
              <a:gd name="T5" fmla="*/ 1 h 92"/>
              <a:gd name="T6" fmla="*/ 0 w 30"/>
              <a:gd name="T7" fmla="*/ 1 h 92"/>
              <a:gd name="T8" fmla="*/ 0 w 30"/>
              <a:gd name="T9" fmla="*/ 1 h 92"/>
              <a:gd name="T10" fmla="*/ 0 w 30"/>
              <a:gd name="T11" fmla="*/ 0 h 92"/>
              <a:gd name="T12" fmla="*/ 0 60000 65536"/>
              <a:gd name="T13" fmla="*/ 0 60000 65536"/>
              <a:gd name="T14" fmla="*/ 0 60000 65536"/>
              <a:gd name="T15" fmla="*/ 0 60000 65536"/>
              <a:gd name="T16" fmla="*/ 0 60000 65536"/>
              <a:gd name="T17" fmla="*/ 0 60000 65536"/>
              <a:gd name="T18" fmla="*/ 0 w 30"/>
              <a:gd name="T19" fmla="*/ 0 h 92"/>
              <a:gd name="T20" fmla="*/ 30 w 30"/>
              <a:gd name="T21" fmla="*/ 92 h 92"/>
            </a:gdLst>
            <a:ahLst/>
            <a:cxnLst>
              <a:cxn ang="T12">
                <a:pos x="T0" y="T1"/>
              </a:cxn>
              <a:cxn ang="T13">
                <a:pos x="T2" y="T3"/>
              </a:cxn>
              <a:cxn ang="T14">
                <a:pos x="T4" y="T5"/>
              </a:cxn>
              <a:cxn ang="T15">
                <a:pos x="T6" y="T7"/>
              </a:cxn>
              <a:cxn ang="T16">
                <a:pos x="T8" y="T9"/>
              </a:cxn>
              <a:cxn ang="T17">
                <a:pos x="T10" y="T11"/>
              </a:cxn>
            </a:cxnLst>
            <a:rect l="T18" t="T19" r="T20" b="T21"/>
            <a:pathLst>
              <a:path w="30" h="92">
                <a:moveTo>
                  <a:pt x="4" y="92"/>
                </a:moveTo>
                <a:lnTo>
                  <a:pt x="30" y="64"/>
                </a:lnTo>
                <a:lnTo>
                  <a:pt x="26" y="50"/>
                </a:lnTo>
                <a:lnTo>
                  <a:pt x="4" y="40"/>
                </a:lnTo>
                <a:lnTo>
                  <a:pt x="0" y="24"/>
                </a:lnTo>
                <a:lnTo>
                  <a:pt x="1"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13" name="Freeform 266">
            <a:extLst>
              <a:ext uri="{FF2B5EF4-FFF2-40B4-BE49-F238E27FC236}">
                <a16:creationId xmlns:a16="http://schemas.microsoft.com/office/drawing/2014/main" id="{00000000-0008-0000-0A00-000071000000}"/>
              </a:ext>
            </a:extLst>
          </xdr:cNvPr>
          <xdr:cNvSpPr>
            <a:spLocks/>
          </xdr:cNvSpPr>
        </xdr:nvSpPr>
        <xdr:spPr bwMode="auto">
          <a:xfrm>
            <a:off x="598" y="355"/>
            <a:ext cx="14" cy="24"/>
          </a:xfrm>
          <a:custGeom>
            <a:avLst/>
            <a:gdLst>
              <a:gd name="T0" fmla="*/ 1 w 28"/>
              <a:gd name="T1" fmla="*/ 0 h 49"/>
              <a:gd name="T2" fmla="*/ 0 w 28"/>
              <a:gd name="T3" fmla="*/ 0 h 49"/>
              <a:gd name="T4" fmla="*/ 1 w 28"/>
              <a:gd name="T5" fmla="*/ 0 h 49"/>
              <a:gd name="T6" fmla="*/ 1 w 28"/>
              <a:gd name="T7" fmla="*/ 0 h 49"/>
              <a:gd name="T8" fmla="*/ 0 60000 65536"/>
              <a:gd name="T9" fmla="*/ 0 60000 65536"/>
              <a:gd name="T10" fmla="*/ 0 60000 65536"/>
              <a:gd name="T11" fmla="*/ 0 60000 65536"/>
              <a:gd name="T12" fmla="*/ 0 w 28"/>
              <a:gd name="T13" fmla="*/ 0 h 49"/>
              <a:gd name="T14" fmla="*/ 28 w 28"/>
              <a:gd name="T15" fmla="*/ 49 h 49"/>
            </a:gdLst>
            <a:ahLst/>
            <a:cxnLst>
              <a:cxn ang="T8">
                <a:pos x="T0" y="T1"/>
              </a:cxn>
              <a:cxn ang="T9">
                <a:pos x="T2" y="T3"/>
              </a:cxn>
              <a:cxn ang="T10">
                <a:pos x="T4" y="T5"/>
              </a:cxn>
              <a:cxn ang="T11">
                <a:pos x="T6" y="T7"/>
              </a:cxn>
            </a:cxnLst>
            <a:rect l="T12" t="T13" r="T14" b="T15"/>
            <a:pathLst>
              <a:path w="28" h="49">
                <a:moveTo>
                  <a:pt x="4" y="49"/>
                </a:moveTo>
                <a:lnTo>
                  <a:pt x="0" y="18"/>
                </a:lnTo>
                <a:lnTo>
                  <a:pt x="18" y="12"/>
                </a:lnTo>
                <a:lnTo>
                  <a:pt x="28"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14" name="Freeform 267">
            <a:extLst>
              <a:ext uri="{FF2B5EF4-FFF2-40B4-BE49-F238E27FC236}">
                <a16:creationId xmlns:a16="http://schemas.microsoft.com/office/drawing/2014/main" id="{00000000-0008-0000-0A00-000072000000}"/>
              </a:ext>
            </a:extLst>
          </xdr:cNvPr>
          <xdr:cNvSpPr>
            <a:spLocks/>
          </xdr:cNvSpPr>
        </xdr:nvSpPr>
        <xdr:spPr bwMode="auto">
          <a:xfrm>
            <a:off x="570" y="339"/>
            <a:ext cx="13" cy="37"/>
          </a:xfrm>
          <a:custGeom>
            <a:avLst/>
            <a:gdLst>
              <a:gd name="T0" fmla="*/ 3 w 13"/>
              <a:gd name="T1" fmla="*/ 37 h 37"/>
              <a:gd name="T2" fmla="*/ 5 w 13"/>
              <a:gd name="T3" fmla="*/ 32 h 37"/>
              <a:gd name="T4" fmla="*/ 11 w 13"/>
              <a:gd name="T5" fmla="*/ 30 h 37"/>
              <a:gd name="T6" fmla="*/ 13 w 13"/>
              <a:gd name="T7" fmla="*/ 20 h 37"/>
              <a:gd name="T8" fmla="*/ 0 w 13"/>
              <a:gd name="T9" fmla="*/ 8 h 37"/>
              <a:gd name="T10" fmla="*/ 1 w 13"/>
              <a:gd name="T11" fmla="*/ 0 h 37"/>
              <a:gd name="T12" fmla="*/ 0 60000 65536"/>
              <a:gd name="T13" fmla="*/ 0 60000 65536"/>
              <a:gd name="T14" fmla="*/ 0 60000 65536"/>
              <a:gd name="T15" fmla="*/ 0 60000 65536"/>
              <a:gd name="T16" fmla="*/ 0 60000 65536"/>
              <a:gd name="T17" fmla="*/ 0 60000 65536"/>
              <a:gd name="T18" fmla="*/ 0 w 13"/>
              <a:gd name="T19" fmla="*/ 0 h 37"/>
              <a:gd name="T20" fmla="*/ 13 w 13"/>
              <a:gd name="T21" fmla="*/ 37 h 37"/>
            </a:gdLst>
            <a:ahLst/>
            <a:cxnLst>
              <a:cxn ang="T12">
                <a:pos x="T0" y="T1"/>
              </a:cxn>
              <a:cxn ang="T13">
                <a:pos x="T2" y="T3"/>
              </a:cxn>
              <a:cxn ang="T14">
                <a:pos x="T4" y="T5"/>
              </a:cxn>
              <a:cxn ang="T15">
                <a:pos x="T6" y="T7"/>
              </a:cxn>
              <a:cxn ang="T16">
                <a:pos x="T8" y="T9"/>
              </a:cxn>
              <a:cxn ang="T17">
                <a:pos x="T10" y="T11"/>
              </a:cxn>
            </a:cxnLst>
            <a:rect l="T18" t="T19" r="T20" b="T21"/>
            <a:pathLst>
              <a:path w="13" h="37">
                <a:moveTo>
                  <a:pt x="3" y="37"/>
                </a:moveTo>
                <a:lnTo>
                  <a:pt x="5" y="32"/>
                </a:lnTo>
                <a:lnTo>
                  <a:pt x="11" y="30"/>
                </a:lnTo>
                <a:lnTo>
                  <a:pt x="13" y="20"/>
                </a:lnTo>
                <a:lnTo>
                  <a:pt x="0" y="8"/>
                </a:lnTo>
                <a:lnTo>
                  <a:pt x="1" y="0"/>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15" name="Freeform 269">
            <a:extLst>
              <a:ext uri="{FF2B5EF4-FFF2-40B4-BE49-F238E27FC236}">
                <a16:creationId xmlns:a16="http://schemas.microsoft.com/office/drawing/2014/main" id="{00000000-0008-0000-0A00-000073000000}"/>
              </a:ext>
            </a:extLst>
          </xdr:cNvPr>
          <xdr:cNvSpPr>
            <a:spLocks/>
          </xdr:cNvSpPr>
        </xdr:nvSpPr>
        <xdr:spPr bwMode="auto">
          <a:xfrm>
            <a:off x="509" y="247"/>
            <a:ext cx="58" cy="114"/>
          </a:xfrm>
          <a:custGeom>
            <a:avLst/>
            <a:gdLst>
              <a:gd name="T0" fmla="*/ 0 w 123"/>
              <a:gd name="T1" fmla="*/ 0 h 231"/>
              <a:gd name="T2" fmla="*/ 0 w 123"/>
              <a:gd name="T3" fmla="*/ 0 h 231"/>
              <a:gd name="T4" fmla="*/ 0 w 123"/>
              <a:gd name="T5" fmla="*/ 0 h 231"/>
              <a:gd name="T6" fmla="*/ 0 w 123"/>
              <a:gd name="T7" fmla="*/ 0 h 231"/>
              <a:gd name="T8" fmla="*/ 0 w 123"/>
              <a:gd name="T9" fmla="*/ 0 h 231"/>
              <a:gd name="T10" fmla="*/ 0 w 123"/>
              <a:gd name="T11" fmla="*/ 0 h 231"/>
              <a:gd name="T12" fmla="*/ 0 w 123"/>
              <a:gd name="T13" fmla="*/ 0 h 231"/>
              <a:gd name="T14" fmla="*/ 0 w 123"/>
              <a:gd name="T15" fmla="*/ 0 h 231"/>
              <a:gd name="T16" fmla="*/ 0 w 123"/>
              <a:gd name="T17" fmla="*/ 0 h 231"/>
              <a:gd name="T18" fmla="*/ 0 w 123"/>
              <a:gd name="T19" fmla="*/ 0 h 231"/>
              <a:gd name="T20" fmla="*/ 0 w 123"/>
              <a:gd name="T21" fmla="*/ 0 h 231"/>
              <a:gd name="T22" fmla="*/ 0 w 123"/>
              <a:gd name="T23" fmla="*/ 0 h 231"/>
              <a:gd name="T24" fmla="*/ 0 w 123"/>
              <a:gd name="T25" fmla="*/ 0 h 231"/>
              <a:gd name="T26" fmla="*/ 0 w 123"/>
              <a:gd name="T27" fmla="*/ 0 h 231"/>
              <a:gd name="T28" fmla="*/ 0 w 123"/>
              <a:gd name="T29" fmla="*/ 0 h 231"/>
              <a:gd name="T30" fmla="*/ 0 w 123"/>
              <a:gd name="T31" fmla="*/ 0 h 231"/>
              <a:gd name="T32" fmla="*/ 0 w 123"/>
              <a:gd name="T33" fmla="*/ 0 h 231"/>
              <a:gd name="T34" fmla="*/ 0 w 123"/>
              <a:gd name="T35" fmla="*/ 0 h 231"/>
              <a:gd name="T36" fmla="*/ 0 w 123"/>
              <a:gd name="T37" fmla="*/ 0 h 231"/>
              <a:gd name="T38" fmla="*/ 0 w 123"/>
              <a:gd name="T39" fmla="*/ 0 h 231"/>
              <a:gd name="T40" fmla="*/ 0 w 123"/>
              <a:gd name="T41" fmla="*/ 0 h 231"/>
              <a:gd name="T42" fmla="*/ 0 w 123"/>
              <a:gd name="T43" fmla="*/ 0 h 231"/>
              <a:gd name="T44" fmla="*/ 0 w 123"/>
              <a:gd name="T45" fmla="*/ 0 h 231"/>
              <a:gd name="T46" fmla="*/ 0 w 123"/>
              <a:gd name="T47" fmla="*/ 0 h 231"/>
              <a:gd name="T48" fmla="*/ 0 w 123"/>
              <a:gd name="T49" fmla="*/ 0 h 231"/>
              <a:gd name="T50" fmla="*/ 0 w 123"/>
              <a:gd name="T51" fmla="*/ 0 h 231"/>
              <a:gd name="T52" fmla="*/ 0 w 123"/>
              <a:gd name="T53" fmla="*/ 0 h 231"/>
              <a:gd name="T54" fmla="*/ 0 w 123"/>
              <a:gd name="T55" fmla="*/ 0 h 231"/>
              <a:gd name="T56" fmla="*/ 0 w 123"/>
              <a:gd name="T57" fmla="*/ 0 h 231"/>
              <a:gd name="T58" fmla="*/ 0 w 123"/>
              <a:gd name="T59" fmla="*/ 0 h 231"/>
              <a:gd name="T60" fmla="*/ 0 w 123"/>
              <a:gd name="T61" fmla="*/ 0 h 231"/>
              <a:gd name="T62" fmla="*/ 0 w 123"/>
              <a:gd name="T63" fmla="*/ 0 h 231"/>
              <a:gd name="T64" fmla="*/ 0 w 123"/>
              <a:gd name="T65" fmla="*/ 0 h 231"/>
              <a:gd name="T66" fmla="*/ 0 w 123"/>
              <a:gd name="T67" fmla="*/ 0 h 231"/>
              <a:gd name="T68" fmla="*/ 0 w 123"/>
              <a:gd name="T69" fmla="*/ 0 h 231"/>
              <a:gd name="T70" fmla="*/ 0 w 123"/>
              <a:gd name="T71" fmla="*/ 0 h 23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23"/>
              <a:gd name="T109" fmla="*/ 0 h 231"/>
              <a:gd name="T110" fmla="*/ 123 w 123"/>
              <a:gd name="T111" fmla="*/ 231 h 23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23" h="231">
                <a:moveTo>
                  <a:pt x="24" y="231"/>
                </a:moveTo>
                <a:lnTo>
                  <a:pt x="35" y="229"/>
                </a:lnTo>
                <a:lnTo>
                  <a:pt x="29" y="210"/>
                </a:lnTo>
                <a:lnTo>
                  <a:pt x="44" y="216"/>
                </a:lnTo>
                <a:lnTo>
                  <a:pt x="48" y="214"/>
                </a:lnTo>
                <a:lnTo>
                  <a:pt x="55" y="197"/>
                </a:lnTo>
                <a:lnTo>
                  <a:pt x="76" y="198"/>
                </a:lnTo>
                <a:lnTo>
                  <a:pt x="78" y="182"/>
                </a:lnTo>
                <a:lnTo>
                  <a:pt x="82" y="179"/>
                </a:lnTo>
                <a:lnTo>
                  <a:pt x="89" y="190"/>
                </a:lnTo>
                <a:lnTo>
                  <a:pt x="94" y="182"/>
                </a:lnTo>
                <a:lnTo>
                  <a:pt x="94" y="164"/>
                </a:lnTo>
                <a:lnTo>
                  <a:pt x="101" y="148"/>
                </a:lnTo>
                <a:lnTo>
                  <a:pt x="112" y="152"/>
                </a:lnTo>
                <a:lnTo>
                  <a:pt x="114" y="153"/>
                </a:lnTo>
                <a:lnTo>
                  <a:pt x="123" y="146"/>
                </a:lnTo>
                <a:lnTo>
                  <a:pt x="120" y="120"/>
                </a:lnTo>
                <a:lnTo>
                  <a:pt x="107" y="113"/>
                </a:lnTo>
                <a:lnTo>
                  <a:pt x="106" y="108"/>
                </a:lnTo>
                <a:lnTo>
                  <a:pt x="119" y="106"/>
                </a:lnTo>
                <a:lnTo>
                  <a:pt x="121" y="91"/>
                </a:lnTo>
                <a:lnTo>
                  <a:pt x="118" y="80"/>
                </a:lnTo>
                <a:lnTo>
                  <a:pt x="94" y="63"/>
                </a:lnTo>
                <a:lnTo>
                  <a:pt x="80" y="70"/>
                </a:lnTo>
                <a:lnTo>
                  <a:pt x="73" y="65"/>
                </a:lnTo>
                <a:lnTo>
                  <a:pt x="74" y="51"/>
                </a:lnTo>
                <a:lnTo>
                  <a:pt x="89" y="37"/>
                </a:lnTo>
                <a:lnTo>
                  <a:pt x="86" y="28"/>
                </a:lnTo>
                <a:lnTo>
                  <a:pt x="89" y="19"/>
                </a:lnTo>
                <a:lnTo>
                  <a:pt x="71" y="10"/>
                </a:lnTo>
                <a:lnTo>
                  <a:pt x="52" y="0"/>
                </a:lnTo>
                <a:lnTo>
                  <a:pt x="47" y="37"/>
                </a:lnTo>
                <a:lnTo>
                  <a:pt x="33" y="34"/>
                </a:lnTo>
                <a:lnTo>
                  <a:pt x="27" y="36"/>
                </a:lnTo>
                <a:lnTo>
                  <a:pt x="18" y="53"/>
                </a:lnTo>
                <a:lnTo>
                  <a:pt x="0" y="53"/>
                </a:lnTo>
              </a:path>
            </a:pathLst>
          </a:custGeom>
          <a:noFill/>
          <a:ln w="3175" cap="flat" cmpd="sng">
            <a:solidFill>
              <a:srgbClr val="00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16" name="WordArt 270">
            <a:extLst>
              <a:ext uri="{FF2B5EF4-FFF2-40B4-BE49-F238E27FC236}">
                <a16:creationId xmlns:a16="http://schemas.microsoft.com/office/drawing/2014/main" id="{00000000-0008-0000-0A00-000074000000}"/>
              </a:ext>
            </a:extLst>
          </xdr:cNvPr>
          <xdr:cNvSpPr>
            <a:spLocks noChangeArrowheads="1" noChangeShapeType="1" noTextEdit="1"/>
          </xdr:cNvSpPr>
        </xdr:nvSpPr>
        <xdr:spPr bwMode="auto">
          <a:xfrm>
            <a:off x="571" y="321"/>
            <a:ext cx="32"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越谷市</a:t>
            </a:r>
          </a:p>
        </xdr:txBody>
      </xdr:sp>
      <xdr:sp macro="" textlink="">
        <xdr:nvSpPr>
          <xdr:cNvPr id="117" name="WordArt 271">
            <a:extLst>
              <a:ext uri="{FF2B5EF4-FFF2-40B4-BE49-F238E27FC236}">
                <a16:creationId xmlns:a16="http://schemas.microsoft.com/office/drawing/2014/main" id="{00000000-0008-0000-0A00-000075000000}"/>
              </a:ext>
            </a:extLst>
          </xdr:cNvPr>
          <xdr:cNvSpPr>
            <a:spLocks noChangeArrowheads="1" noChangeShapeType="1" noTextEdit="1"/>
          </xdr:cNvSpPr>
        </xdr:nvSpPr>
        <xdr:spPr bwMode="auto">
          <a:xfrm rot="5400000">
            <a:off x="575" y="358"/>
            <a:ext cx="29" cy="13"/>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草加市</a:t>
            </a:r>
          </a:p>
        </xdr:txBody>
      </xdr:sp>
      <xdr:sp macro="" textlink="">
        <xdr:nvSpPr>
          <xdr:cNvPr id="118" name="WordArt 272">
            <a:extLst>
              <a:ext uri="{FF2B5EF4-FFF2-40B4-BE49-F238E27FC236}">
                <a16:creationId xmlns:a16="http://schemas.microsoft.com/office/drawing/2014/main" id="{00000000-0008-0000-0A00-000076000000}"/>
              </a:ext>
            </a:extLst>
          </xdr:cNvPr>
          <xdr:cNvSpPr>
            <a:spLocks noChangeArrowheads="1" noChangeShapeType="1" noTextEdit="1"/>
          </xdr:cNvSpPr>
        </xdr:nvSpPr>
        <xdr:spPr bwMode="auto">
          <a:xfrm>
            <a:off x="544" y="357"/>
            <a:ext cx="30"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川口市</a:t>
            </a:r>
          </a:p>
        </xdr:txBody>
      </xdr:sp>
      <xdr:sp macro="" textlink="">
        <xdr:nvSpPr>
          <xdr:cNvPr id="119" name="WordArt 274">
            <a:extLst>
              <a:ext uri="{FF2B5EF4-FFF2-40B4-BE49-F238E27FC236}">
                <a16:creationId xmlns:a16="http://schemas.microsoft.com/office/drawing/2014/main" id="{00000000-0008-0000-0A00-000077000000}"/>
              </a:ext>
            </a:extLst>
          </xdr:cNvPr>
          <xdr:cNvSpPr>
            <a:spLocks noChangeArrowheads="1" noChangeShapeType="1" noTextEdit="1"/>
          </xdr:cNvSpPr>
        </xdr:nvSpPr>
        <xdr:spPr bwMode="auto">
          <a:xfrm>
            <a:off x="561" y="398"/>
            <a:ext cx="19"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蕨市</a:t>
            </a:r>
          </a:p>
        </xdr:txBody>
      </xdr:sp>
      <xdr:sp macro="" textlink="">
        <xdr:nvSpPr>
          <xdr:cNvPr id="120" name="WordArt 275">
            <a:extLst>
              <a:ext uri="{FF2B5EF4-FFF2-40B4-BE49-F238E27FC236}">
                <a16:creationId xmlns:a16="http://schemas.microsoft.com/office/drawing/2014/main" id="{00000000-0008-0000-0A00-000078000000}"/>
              </a:ext>
            </a:extLst>
          </xdr:cNvPr>
          <xdr:cNvSpPr>
            <a:spLocks noChangeArrowheads="1" noChangeShapeType="1" noTextEdit="1"/>
          </xdr:cNvSpPr>
        </xdr:nvSpPr>
        <xdr:spPr bwMode="auto">
          <a:xfrm>
            <a:off x="470" y="372"/>
            <a:ext cx="25" cy="10"/>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朝霞市</a:t>
            </a:r>
          </a:p>
        </xdr:txBody>
      </xdr:sp>
      <xdr:sp macro="" textlink="">
        <xdr:nvSpPr>
          <xdr:cNvPr id="121" name="WordArt 276">
            <a:extLst>
              <a:ext uri="{FF2B5EF4-FFF2-40B4-BE49-F238E27FC236}">
                <a16:creationId xmlns:a16="http://schemas.microsoft.com/office/drawing/2014/main" id="{00000000-0008-0000-0A00-000079000000}"/>
              </a:ext>
            </a:extLst>
          </xdr:cNvPr>
          <xdr:cNvSpPr>
            <a:spLocks noChangeArrowheads="1" noChangeShapeType="1" noTextEdit="1"/>
          </xdr:cNvSpPr>
        </xdr:nvSpPr>
        <xdr:spPr bwMode="auto">
          <a:xfrm>
            <a:off x="507" y="375"/>
            <a:ext cx="26"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戸田市</a:t>
            </a:r>
          </a:p>
        </xdr:txBody>
      </xdr:sp>
      <xdr:sp macro="" textlink="">
        <xdr:nvSpPr>
          <xdr:cNvPr id="122" name="WordArt 277">
            <a:extLst>
              <a:ext uri="{FF2B5EF4-FFF2-40B4-BE49-F238E27FC236}">
                <a16:creationId xmlns:a16="http://schemas.microsoft.com/office/drawing/2014/main" id="{00000000-0008-0000-0A00-00007A000000}"/>
              </a:ext>
            </a:extLst>
          </xdr:cNvPr>
          <xdr:cNvSpPr>
            <a:spLocks noChangeArrowheads="1" noChangeShapeType="1" noTextEdit="1"/>
          </xdr:cNvSpPr>
        </xdr:nvSpPr>
        <xdr:spPr bwMode="auto">
          <a:xfrm>
            <a:off x="513" y="404"/>
            <a:ext cx="25" cy="9"/>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和光市</a:t>
            </a:r>
          </a:p>
        </xdr:txBody>
      </xdr:sp>
      <xdr:sp macro="" textlink="">
        <xdr:nvSpPr>
          <xdr:cNvPr id="123" name="WordArt 278">
            <a:extLst>
              <a:ext uri="{FF2B5EF4-FFF2-40B4-BE49-F238E27FC236}">
                <a16:creationId xmlns:a16="http://schemas.microsoft.com/office/drawing/2014/main" id="{00000000-0008-0000-0A00-00007B000000}"/>
              </a:ext>
            </a:extLst>
          </xdr:cNvPr>
          <xdr:cNvSpPr>
            <a:spLocks noChangeArrowheads="1" noChangeShapeType="1" noTextEdit="1"/>
          </xdr:cNvSpPr>
        </xdr:nvSpPr>
        <xdr:spPr bwMode="auto">
          <a:xfrm rot="5400000">
            <a:off x="613" y="351"/>
            <a:ext cx="26" cy="9"/>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三郷市</a:t>
            </a:r>
          </a:p>
        </xdr:txBody>
      </xdr:sp>
      <xdr:sp macro="" textlink="">
        <xdr:nvSpPr>
          <xdr:cNvPr id="124" name="WordArt 279">
            <a:extLst>
              <a:ext uri="{FF2B5EF4-FFF2-40B4-BE49-F238E27FC236}">
                <a16:creationId xmlns:a16="http://schemas.microsoft.com/office/drawing/2014/main" id="{00000000-0008-0000-0A00-00007C000000}"/>
              </a:ext>
            </a:extLst>
          </xdr:cNvPr>
          <xdr:cNvSpPr>
            <a:spLocks noChangeArrowheads="1" noChangeShapeType="1" noTextEdit="1"/>
          </xdr:cNvSpPr>
        </xdr:nvSpPr>
        <xdr:spPr bwMode="auto">
          <a:xfrm rot="5400000">
            <a:off x="608" y="321"/>
            <a:ext cx="28" cy="4"/>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吉川市</a:t>
            </a:r>
          </a:p>
        </xdr:txBody>
      </xdr:sp>
      <xdr:sp macro="" textlink="">
        <xdr:nvSpPr>
          <xdr:cNvPr id="125" name="WordArt 280">
            <a:extLst>
              <a:ext uri="{FF2B5EF4-FFF2-40B4-BE49-F238E27FC236}">
                <a16:creationId xmlns:a16="http://schemas.microsoft.com/office/drawing/2014/main" id="{00000000-0008-0000-0A00-00007D000000}"/>
              </a:ext>
            </a:extLst>
          </xdr:cNvPr>
          <xdr:cNvSpPr>
            <a:spLocks noChangeArrowheads="1" noChangeShapeType="1" noTextEdit="1"/>
          </xdr:cNvSpPr>
        </xdr:nvSpPr>
        <xdr:spPr bwMode="auto">
          <a:xfrm rot="5400000">
            <a:off x="596" y="371"/>
            <a:ext cx="27" cy="9"/>
          </a:xfrm>
          <a:prstGeom prst="rect">
            <a:avLst/>
          </a:prstGeom>
        </xdr:spPr>
        <xdr:txBody>
          <a:bodyPr vert="eaVert" wrap="none" fromWordArt="1">
            <a:prstTxWarp prst="textPlain">
              <a:avLst>
                <a:gd name="adj" fmla="val 50000"/>
              </a:avLst>
            </a:prstTxWarp>
          </a:bodyPr>
          <a:lstStyle/>
          <a:p>
            <a:pPr algn="ctr" rtl="0" fontAlgn="auto"/>
            <a:r>
              <a:rPr lang="ja-JP" altLang="en-US" sz="800" kern="10" spc="0">
                <a:ln w="9525">
                  <a:noFill/>
                  <a:round/>
                  <a:headEnd/>
                  <a:tailEnd/>
                </a:ln>
                <a:solidFill>
                  <a:srgbClr val="000000"/>
                </a:solidFill>
                <a:effectLst/>
                <a:latin typeface="HG丸ｺﾞｼｯｸM-PRO"/>
                <a:ea typeface="HG丸ｺﾞｼｯｸM-PRO"/>
              </a:rPr>
              <a:t>八潮市</a:t>
            </a:r>
          </a:p>
        </xdr:txBody>
      </xdr:sp>
      <xdr:sp macro="" textlink="">
        <xdr:nvSpPr>
          <xdr:cNvPr id="126" name="WordArt 281">
            <a:extLst>
              <a:ext uri="{FF2B5EF4-FFF2-40B4-BE49-F238E27FC236}">
                <a16:creationId xmlns:a16="http://schemas.microsoft.com/office/drawing/2014/main" id="{00000000-0008-0000-0A00-00007E000000}"/>
              </a:ext>
            </a:extLst>
          </xdr:cNvPr>
          <xdr:cNvSpPr>
            <a:spLocks noChangeArrowheads="1" noChangeShapeType="1" noTextEdit="1"/>
          </xdr:cNvSpPr>
        </xdr:nvSpPr>
        <xdr:spPr bwMode="auto">
          <a:xfrm>
            <a:off x="495" y="337"/>
            <a:ext cx="23" cy="8"/>
          </a:xfrm>
          <a:prstGeom prst="rect">
            <a:avLst/>
          </a:prstGeom>
        </xdr:spPr>
        <xdr:txBody>
          <a:bodyPr wrap="none" fromWordArt="1">
            <a:prstTxWarp prst="textPlain">
              <a:avLst>
                <a:gd name="adj" fmla="val 50000"/>
              </a:avLst>
            </a:prstTxWarp>
          </a:bodyPr>
          <a:lstStyle/>
          <a:p>
            <a:pPr algn="ctr" rtl="0"/>
            <a:r>
              <a:rPr lang="ja-JP" altLang="en-US" sz="800" kern="10" spc="0">
                <a:ln w="9525">
                  <a:noFill/>
                  <a:round/>
                  <a:headEnd/>
                  <a:tailEnd/>
                </a:ln>
                <a:solidFill>
                  <a:srgbClr val="000000"/>
                </a:solidFill>
                <a:effectLst/>
                <a:latin typeface="HG丸ｺﾞｼｯｸM-PRO"/>
                <a:ea typeface="HG丸ｺﾞｼｯｸM-PRO"/>
              </a:rPr>
              <a:t>志木市</a:t>
            </a:r>
          </a:p>
        </xdr:txBody>
      </xdr:sp>
      <xdr:sp macro="" textlink="">
        <xdr:nvSpPr>
          <xdr:cNvPr id="127" name="Freeform 282">
            <a:extLst>
              <a:ext uri="{FF2B5EF4-FFF2-40B4-BE49-F238E27FC236}">
                <a16:creationId xmlns:a16="http://schemas.microsoft.com/office/drawing/2014/main" id="{00000000-0008-0000-0A00-00007F000000}"/>
              </a:ext>
            </a:extLst>
          </xdr:cNvPr>
          <xdr:cNvSpPr>
            <a:spLocks/>
          </xdr:cNvSpPr>
        </xdr:nvSpPr>
        <xdr:spPr bwMode="auto">
          <a:xfrm>
            <a:off x="217" y="268"/>
            <a:ext cx="145" cy="104"/>
          </a:xfrm>
          <a:custGeom>
            <a:avLst/>
            <a:gdLst>
              <a:gd name="T0" fmla="*/ 0 w 306"/>
              <a:gd name="T1" fmla="*/ 0 h 213"/>
              <a:gd name="T2" fmla="*/ 0 w 306"/>
              <a:gd name="T3" fmla="*/ 0 h 213"/>
              <a:gd name="T4" fmla="*/ 0 w 306"/>
              <a:gd name="T5" fmla="*/ 0 h 213"/>
              <a:gd name="T6" fmla="*/ 0 w 306"/>
              <a:gd name="T7" fmla="*/ 0 h 213"/>
              <a:gd name="T8" fmla="*/ 0 w 306"/>
              <a:gd name="T9" fmla="*/ 0 h 213"/>
              <a:gd name="T10" fmla="*/ 0 w 306"/>
              <a:gd name="T11" fmla="*/ 0 h 213"/>
              <a:gd name="T12" fmla="*/ 0 w 306"/>
              <a:gd name="T13" fmla="*/ 0 h 213"/>
              <a:gd name="T14" fmla="*/ 0 w 306"/>
              <a:gd name="T15" fmla="*/ 0 h 213"/>
              <a:gd name="T16" fmla="*/ 0 w 306"/>
              <a:gd name="T17" fmla="*/ 0 h 213"/>
              <a:gd name="T18" fmla="*/ 0 w 306"/>
              <a:gd name="T19" fmla="*/ 0 h 213"/>
              <a:gd name="T20" fmla="*/ 0 w 306"/>
              <a:gd name="T21" fmla="*/ 0 h 213"/>
              <a:gd name="T22" fmla="*/ 0 w 306"/>
              <a:gd name="T23" fmla="*/ 0 h 213"/>
              <a:gd name="T24" fmla="*/ 0 w 306"/>
              <a:gd name="T25" fmla="*/ 0 h 213"/>
              <a:gd name="T26" fmla="*/ 0 w 306"/>
              <a:gd name="T27" fmla="*/ 0 h 213"/>
              <a:gd name="T28" fmla="*/ 0 w 306"/>
              <a:gd name="T29" fmla="*/ 0 h 213"/>
              <a:gd name="T30" fmla="*/ 0 w 306"/>
              <a:gd name="T31" fmla="*/ 0 h 213"/>
              <a:gd name="T32" fmla="*/ 0 w 306"/>
              <a:gd name="T33" fmla="*/ 0 h 213"/>
              <a:gd name="T34" fmla="*/ 0 w 306"/>
              <a:gd name="T35" fmla="*/ 0 h 213"/>
              <a:gd name="T36" fmla="*/ 0 w 306"/>
              <a:gd name="T37" fmla="*/ 0 h 213"/>
              <a:gd name="T38" fmla="*/ 0 w 306"/>
              <a:gd name="T39" fmla="*/ 0 h 213"/>
              <a:gd name="T40" fmla="*/ 0 w 306"/>
              <a:gd name="T41" fmla="*/ 0 h 213"/>
              <a:gd name="T42" fmla="*/ 0 w 306"/>
              <a:gd name="T43" fmla="*/ 0 h 213"/>
              <a:gd name="T44" fmla="*/ 0 w 306"/>
              <a:gd name="T45" fmla="*/ 0 h 213"/>
              <a:gd name="T46" fmla="*/ 0 w 306"/>
              <a:gd name="T47" fmla="*/ 0 h 213"/>
              <a:gd name="T48" fmla="*/ 0 w 306"/>
              <a:gd name="T49" fmla="*/ 0 h 213"/>
              <a:gd name="T50" fmla="*/ 0 w 306"/>
              <a:gd name="T51" fmla="*/ 0 h 213"/>
              <a:gd name="T52" fmla="*/ 0 w 306"/>
              <a:gd name="T53" fmla="*/ 0 h 213"/>
              <a:gd name="T54" fmla="*/ 0 w 306"/>
              <a:gd name="T55" fmla="*/ 0 h 213"/>
              <a:gd name="T56" fmla="*/ 0 w 306"/>
              <a:gd name="T57" fmla="*/ 0 h 213"/>
              <a:gd name="T58" fmla="*/ 0 w 306"/>
              <a:gd name="T59" fmla="*/ 0 h 213"/>
              <a:gd name="T60" fmla="*/ 0 w 306"/>
              <a:gd name="T61" fmla="*/ 0 h 213"/>
              <a:gd name="T62" fmla="*/ 0 w 306"/>
              <a:gd name="T63" fmla="*/ 0 h 213"/>
              <a:gd name="T64" fmla="*/ 0 w 306"/>
              <a:gd name="T65" fmla="*/ 0 h 213"/>
              <a:gd name="T66" fmla="*/ 0 w 306"/>
              <a:gd name="T67" fmla="*/ 0 h 213"/>
              <a:gd name="T68" fmla="*/ 0 w 306"/>
              <a:gd name="T69" fmla="*/ 0 h 213"/>
              <a:gd name="T70" fmla="*/ 0 w 306"/>
              <a:gd name="T71" fmla="*/ 0 h 213"/>
              <a:gd name="T72" fmla="*/ 0 w 306"/>
              <a:gd name="T73" fmla="*/ 0 h 213"/>
              <a:gd name="T74" fmla="*/ 0 w 306"/>
              <a:gd name="T75" fmla="*/ 0 h 213"/>
              <a:gd name="T76" fmla="*/ 0 w 306"/>
              <a:gd name="T77" fmla="*/ 0 h 213"/>
              <a:gd name="T78" fmla="*/ 0 w 306"/>
              <a:gd name="T79" fmla="*/ 0 h 213"/>
              <a:gd name="T80" fmla="*/ 0 w 306"/>
              <a:gd name="T81" fmla="*/ 0 h 213"/>
              <a:gd name="T82" fmla="*/ 0 w 306"/>
              <a:gd name="T83" fmla="*/ 0 h 213"/>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306"/>
              <a:gd name="T127" fmla="*/ 0 h 213"/>
              <a:gd name="T128" fmla="*/ 306 w 306"/>
              <a:gd name="T129" fmla="*/ 213 h 213"/>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306" h="213">
                <a:moveTo>
                  <a:pt x="0" y="58"/>
                </a:moveTo>
                <a:lnTo>
                  <a:pt x="20" y="76"/>
                </a:lnTo>
                <a:lnTo>
                  <a:pt x="16" y="92"/>
                </a:lnTo>
                <a:lnTo>
                  <a:pt x="24" y="106"/>
                </a:lnTo>
                <a:lnTo>
                  <a:pt x="0" y="146"/>
                </a:lnTo>
                <a:lnTo>
                  <a:pt x="7" y="150"/>
                </a:lnTo>
                <a:lnTo>
                  <a:pt x="45" y="152"/>
                </a:lnTo>
                <a:lnTo>
                  <a:pt x="71" y="168"/>
                </a:lnTo>
                <a:lnTo>
                  <a:pt x="92" y="174"/>
                </a:lnTo>
                <a:lnTo>
                  <a:pt x="110" y="182"/>
                </a:lnTo>
                <a:lnTo>
                  <a:pt x="138" y="182"/>
                </a:lnTo>
                <a:lnTo>
                  <a:pt x="162" y="190"/>
                </a:lnTo>
                <a:lnTo>
                  <a:pt x="183" y="185"/>
                </a:lnTo>
                <a:lnTo>
                  <a:pt x="214" y="192"/>
                </a:lnTo>
                <a:lnTo>
                  <a:pt x="245" y="213"/>
                </a:lnTo>
                <a:lnTo>
                  <a:pt x="256" y="196"/>
                </a:lnTo>
                <a:lnTo>
                  <a:pt x="264" y="204"/>
                </a:lnTo>
                <a:lnTo>
                  <a:pt x="284" y="188"/>
                </a:lnTo>
                <a:lnTo>
                  <a:pt x="276" y="170"/>
                </a:lnTo>
                <a:lnTo>
                  <a:pt x="306" y="144"/>
                </a:lnTo>
                <a:lnTo>
                  <a:pt x="296" y="120"/>
                </a:lnTo>
                <a:lnTo>
                  <a:pt x="272" y="122"/>
                </a:lnTo>
                <a:lnTo>
                  <a:pt x="240" y="126"/>
                </a:lnTo>
                <a:lnTo>
                  <a:pt x="218" y="142"/>
                </a:lnTo>
                <a:lnTo>
                  <a:pt x="198" y="134"/>
                </a:lnTo>
                <a:lnTo>
                  <a:pt x="202" y="94"/>
                </a:lnTo>
                <a:lnTo>
                  <a:pt x="192" y="90"/>
                </a:lnTo>
                <a:lnTo>
                  <a:pt x="194" y="76"/>
                </a:lnTo>
                <a:lnTo>
                  <a:pt x="178" y="58"/>
                </a:lnTo>
                <a:lnTo>
                  <a:pt x="158" y="58"/>
                </a:lnTo>
                <a:lnTo>
                  <a:pt x="152" y="52"/>
                </a:lnTo>
                <a:lnTo>
                  <a:pt x="152" y="42"/>
                </a:lnTo>
                <a:lnTo>
                  <a:pt x="134" y="30"/>
                </a:lnTo>
                <a:lnTo>
                  <a:pt x="130" y="18"/>
                </a:lnTo>
                <a:lnTo>
                  <a:pt x="108" y="8"/>
                </a:lnTo>
                <a:lnTo>
                  <a:pt x="88" y="0"/>
                </a:lnTo>
                <a:lnTo>
                  <a:pt x="86" y="20"/>
                </a:lnTo>
                <a:lnTo>
                  <a:pt x="68" y="38"/>
                </a:lnTo>
                <a:lnTo>
                  <a:pt x="56" y="38"/>
                </a:lnTo>
                <a:lnTo>
                  <a:pt x="38" y="50"/>
                </a:lnTo>
                <a:lnTo>
                  <a:pt x="28" y="46"/>
                </a:lnTo>
                <a:lnTo>
                  <a:pt x="0" y="58"/>
                </a:lnTo>
                <a:close/>
              </a:path>
            </a:pathLst>
          </a:custGeom>
          <a:solidFill>
            <a:srgbClr val="00FF00"/>
          </a:solidFill>
          <a:ln w="9525" cap="flat" cmpd="sng">
            <a:solidFill>
              <a:srgbClr val="000000"/>
            </a:solidFill>
            <a:prstDash val="solid"/>
            <a:round/>
            <a:headEnd/>
            <a:tailEnd/>
          </a:ln>
        </xdr:spPr>
      </xdr:sp>
      <xdr:sp macro="" textlink="">
        <xdr:nvSpPr>
          <xdr:cNvPr id="128" name="Freeform 283">
            <a:extLst>
              <a:ext uri="{FF2B5EF4-FFF2-40B4-BE49-F238E27FC236}">
                <a16:creationId xmlns:a16="http://schemas.microsoft.com/office/drawing/2014/main" id="{00000000-0008-0000-0A00-000080000000}"/>
              </a:ext>
            </a:extLst>
          </xdr:cNvPr>
          <xdr:cNvSpPr>
            <a:spLocks/>
          </xdr:cNvSpPr>
        </xdr:nvSpPr>
        <xdr:spPr bwMode="auto">
          <a:xfrm>
            <a:off x="535" y="370"/>
            <a:ext cx="49" cy="39"/>
          </a:xfrm>
          <a:custGeom>
            <a:avLst/>
            <a:gdLst>
              <a:gd name="T0" fmla="*/ 0 w 49"/>
              <a:gd name="T1" fmla="*/ 0 h 39"/>
              <a:gd name="T2" fmla="*/ 22 w 49"/>
              <a:gd name="T3" fmla="*/ 39 h 39"/>
              <a:gd name="T4" fmla="*/ 49 w 49"/>
              <a:gd name="T5" fmla="*/ 39 h 39"/>
              <a:gd name="T6" fmla="*/ 0 60000 65536"/>
              <a:gd name="T7" fmla="*/ 0 60000 65536"/>
              <a:gd name="T8" fmla="*/ 0 60000 65536"/>
              <a:gd name="T9" fmla="*/ 0 w 49"/>
              <a:gd name="T10" fmla="*/ 0 h 39"/>
              <a:gd name="T11" fmla="*/ 49 w 49"/>
              <a:gd name="T12" fmla="*/ 39 h 39"/>
            </a:gdLst>
            <a:ahLst/>
            <a:cxnLst>
              <a:cxn ang="T6">
                <a:pos x="T0" y="T1"/>
              </a:cxn>
              <a:cxn ang="T7">
                <a:pos x="T2" y="T3"/>
              </a:cxn>
              <a:cxn ang="T8">
                <a:pos x="T4" y="T5"/>
              </a:cxn>
            </a:cxnLst>
            <a:rect l="T9" t="T10" r="T11" b="T12"/>
            <a:pathLst>
              <a:path w="49" h="39">
                <a:moveTo>
                  <a:pt x="0" y="0"/>
                </a:moveTo>
                <a:lnTo>
                  <a:pt x="22" y="39"/>
                </a:lnTo>
                <a:lnTo>
                  <a:pt x="49" y="39"/>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29" name="WordArt 286">
            <a:extLst>
              <a:ext uri="{FF2B5EF4-FFF2-40B4-BE49-F238E27FC236}">
                <a16:creationId xmlns:a16="http://schemas.microsoft.com/office/drawing/2014/main" id="{00000000-0008-0000-0A00-000081000000}"/>
              </a:ext>
            </a:extLst>
          </xdr:cNvPr>
          <xdr:cNvSpPr>
            <a:spLocks noChangeArrowheads="1" noChangeShapeType="1" noTextEdit="1"/>
          </xdr:cNvSpPr>
        </xdr:nvSpPr>
        <xdr:spPr bwMode="auto">
          <a:xfrm>
            <a:off x="230" y="310"/>
            <a:ext cx="76" cy="26"/>
          </a:xfrm>
          <a:prstGeom prst="rect">
            <a:avLst/>
          </a:prstGeom>
        </xdr:spPr>
        <xdr:txBody>
          <a:bodyPr wrap="none" fromWordArt="1">
            <a:prstTxWarp prst="textPlain">
              <a:avLst>
                <a:gd name="adj" fmla="val 50000"/>
              </a:avLst>
            </a:prstTxWarp>
          </a:bodyPr>
          <a:lstStyle/>
          <a:p>
            <a:pPr algn="ctr" rtl="0"/>
            <a:r>
              <a:rPr lang="ja-JP" altLang="en-US" sz="4000" kern="10" spc="0">
                <a:ln w="9525">
                  <a:solidFill>
                    <a:srgbClr val="FFFFFF"/>
                  </a:solidFill>
                  <a:round/>
                  <a:headEnd/>
                  <a:tailEnd/>
                </a:ln>
                <a:solidFill>
                  <a:srgbClr val="000000"/>
                </a:solidFill>
                <a:effectLst/>
                <a:latin typeface="HGP創英角ｺﾞｼｯｸUB"/>
                <a:ea typeface="HGP創英角ｺﾞｼｯｸUB"/>
              </a:rPr>
              <a:t>飯能市</a:t>
            </a:r>
          </a:p>
        </xdr:txBody>
      </xdr:sp>
      <xdr:sp macro="" textlink="">
        <xdr:nvSpPr>
          <xdr:cNvPr id="130" name="Freeform 287">
            <a:extLst>
              <a:ext uri="{FF2B5EF4-FFF2-40B4-BE49-F238E27FC236}">
                <a16:creationId xmlns:a16="http://schemas.microsoft.com/office/drawing/2014/main" id="{00000000-0008-0000-0A00-000082000000}"/>
              </a:ext>
            </a:extLst>
          </xdr:cNvPr>
          <xdr:cNvSpPr>
            <a:spLocks/>
          </xdr:cNvSpPr>
        </xdr:nvSpPr>
        <xdr:spPr bwMode="auto">
          <a:xfrm>
            <a:off x="461" y="324"/>
            <a:ext cx="55" cy="25"/>
          </a:xfrm>
          <a:custGeom>
            <a:avLst/>
            <a:gdLst>
              <a:gd name="T0" fmla="*/ 0 w 55"/>
              <a:gd name="T1" fmla="*/ 25 h 25"/>
              <a:gd name="T2" fmla="*/ 18 w 55"/>
              <a:gd name="T3" fmla="*/ 0 h 25"/>
              <a:gd name="T4" fmla="*/ 55 w 55"/>
              <a:gd name="T5" fmla="*/ 0 h 25"/>
              <a:gd name="T6" fmla="*/ 0 60000 65536"/>
              <a:gd name="T7" fmla="*/ 0 60000 65536"/>
              <a:gd name="T8" fmla="*/ 0 60000 65536"/>
              <a:gd name="T9" fmla="*/ 0 w 55"/>
              <a:gd name="T10" fmla="*/ 0 h 25"/>
              <a:gd name="T11" fmla="*/ 55 w 55"/>
              <a:gd name="T12" fmla="*/ 25 h 25"/>
            </a:gdLst>
            <a:ahLst/>
            <a:cxnLst>
              <a:cxn ang="T6">
                <a:pos x="T0" y="T1"/>
              </a:cxn>
              <a:cxn ang="T7">
                <a:pos x="T2" y="T3"/>
              </a:cxn>
              <a:cxn ang="T8">
                <a:pos x="T4" y="T5"/>
              </a:cxn>
            </a:cxnLst>
            <a:rect l="T9" t="T10" r="T11" b="T12"/>
            <a:pathLst>
              <a:path w="55" h="25">
                <a:moveTo>
                  <a:pt x="0" y="25"/>
                </a:moveTo>
                <a:lnTo>
                  <a:pt x="18" y="0"/>
                </a:lnTo>
                <a:lnTo>
                  <a:pt x="55"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1" name="Freeform 289">
            <a:extLst>
              <a:ext uri="{FF2B5EF4-FFF2-40B4-BE49-F238E27FC236}">
                <a16:creationId xmlns:a16="http://schemas.microsoft.com/office/drawing/2014/main" id="{00000000-0008-0000-0A00-000083000000}"/>
              </a:ext>
            </a:extLst>
          </xdr:cNvPr>
          <xdr:cNvSpPr>
            <a:spLocks/>
          </xdr:cNvSpPr>
        </xdr:nvSpPr>
        <xdr:spPr bwMode="auto">
          <a:xfrm>
            <a:off x="412" y="323"/>
            <a:ext cx="39" cy="14"/>
          </a:xfrm>
          <a:custGeom>
            <a:avLst/>
            <a:gdLst>
              <a:gd name="T0" fmla="*/ 39 w 39"/>
              <a:gd name="T1" fmla="*/ 14 h 14"/>
              <a:gd name="T2" fmla="*/ 35 w 39"/>
              <a:gd name="T3" fmla="*/ 0 h 14"/>
              <a:gd name="T4" fmla="*/ 0 w 39"/>
              <a:gd name="T5" fmla="*/ 0 h 14"/>
              <a:gd name="T6" fmla="*/ 0 60000 65536"/>
              <a:gd name="T7" fmla="*/ 0 60000 65536"/>
              <a:gd name="T8" fmla="*/ 0 60000 65536"/>
              <a:gd name="T9" fmla="*/ 0 w 39"/>
              <a:gd name="T10" fmla="*/ 0 h 14"/>
              <a:gd name="T11" fmla="*/ 39 w 39"/>
              <a:gd name="T12" fmla="*/ 14 h 14"/>
            </a:gdLst>
            <a:ahLst/>
            <a:cxnLst>
              <a:cxn ang="T6">
                <a:pos x="T0" y="T1"/>
              </a:cxn>
              <a:cxn ang="T7">
                <a:pos x="T2" y="T3"/>
              </a:cxn>
              <a:cxn ang="T8">
                <a:pos x="T4" y="T5"/>
              </a:cxn>
            </a:cxnLst>
            <a:rect l="T9" t="T10" r="T11" b="T12"/>
            <a:pathLst>
              <a:path w="39" h="14">
                <a:moveTo>
                  <a:pt x="39" y="14"/>
                </a:moveTo>
                <a:lnTo>
                  <a:pt x="35" y="0"/>
                </a:lnTo>
                <a:lnTo>
                  <a:pt x="0"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2" name="Freeform 290">
            <a:extLst>
              <a:ext uri="{FF2B5EF4-FFF2-40B4-BE49-F238E27FC236}">
                <a16:creationId xmlns:a16="http://schemas.microsoft.com/office/drawing/2014/main" id="{00000000-0008-0000-0A00-000084000000}"/>
              </a:ext>
            </a:extLst>
          </xdr:cNvPr>
          <xdr:cNvSpPr>
            <a:spLocks/>
          </xdr:cNvSpPr>
        </xdr:nvSpPr>
        <xdr:spPr bwMode="auto">
          <a:xfrm>
            <a:off x="495" y="389"/>
            <a:ext cx="46" cy="27"/>
          </a:xfrm>
          <a:custGeom>
            <a:avLst/>
            <a:gdLst>
              <a:gd name="T0" fmla="*/ 0 w 46"/>
              <a:gd name="T1" fmla="*/ 0 h 27"/>
              <a:gd name="T2" fmla="*/ 15 w 46"/>
              <a:gd name="T3" fmla="*/ 27 h 27"/>
              <a:gd name="T4" fmla="*/ 46 w 46"/>
              <a:gd name="T5" fmla="*/ 27 h 27"/>
              <a:gd name="T6" fmla="*/ 0 60000 65536"/>
              <a:gd name="T7" fmla="*/ 0 60000 65536"/>
              <a:gd name="T8" fmla="*/ 0 60000 65536"/>
              <a:gd name="T9" fmla="*/ 0 w 46"/>
              <a:gd name="T10" fmla="*/ 0 h 27"/>
              <a:gd name="T11" fmla="*/ 46 w 46"/>
              <a:gd name="T12" fmla="*/ 27 h 27"/>
            </a:gdLst>
            <a:ahLst/>
            <a:cxnLst>
              <a:cxn ang="T6">
                <a:pos x="T0" y="T1"/>
              </a:cxn>
              <a:cxn ang="T7">
                <a:pos x="T2" y="T3"/>
              </a:cxn>
              <a:cxn ang="T8">
                <a:pos x="T4" y="T5"/>
              </a:cxn>
            </a:cxnLst>
            <a:rect l="T9" t="T10" r="T11" b="T12"/>
            <a:pathLst>
              <a:path w="46" h="27">
                <a:moveTo>
                  <a:pt x="0" y="0"/>
                </a:moveTo>
                <a:lnTo>
                  <a:pt x="15" y="27"/>
                </a:lnTo>
                <a:lnTo>
                  <a:pt x="46" y="27"/>
                </a:lnTo>
              </a:path>
            </a:pathLst>
          </a:custGeom>
          <a:noFill/>
          <a:ln w="9525">
            <a:solidFill>
              <a:srgbClr val="000000"/>
            </a:solidFill>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133" name="Freeform 291">
            <a:extLst>
              <a:ext uri="{FF2B5EF4-FFF2-40B4-BE49-F238E27FC236}">
                <a16:creationId xmlns:a16="http://schemas.microsoft.com/office/drawing/2014/main" id="{00000000-0008-0000-0A00-000085000000}"/>
              </a:ext>
            </a:extLst>
          </xdr:cNvPr>
          <xdr:cNvSpPr>
            <a:spLocks/>
          </xdr:cNvSpPr>
        </xdr:nvSpPr>
        <xdr:spPr bwMode="auto">
          <a:xfrm>
            <a:off x="473" y="346"/>
            <a:ext cx="47" cy="19"/>
          </a:xfrm>
          <a:custGeom>
            <a:avLst/>
            <a:gdLst>
              <a:gd name="T0" fmla="*/ 0 w 47"/>
              <a:gd name="T1" fmla="*/ 19 h 19"/>
              <a:gd name="T2" fmla="*/ 12 w 47"/>
              <a:gd name="T3" fmla="*/ 0 h 19"/>
              <a:gd name="T4" fmla="*/ 47 w 47"/>
              <a:gd name="T5" fmla="*/ 0 h 19"/>
              <a:gd name="T6" fmla="*/ 0 60000 65536"/>
              <a:gd name="T7" fmla="*/ 0 60000 65536"/>
              <a:gd name="T8" fmla="*/ 0 60000 65536"/>
              <a:gd name="T9" fmla="*/ 0 w 47"/>
              <a:gd name="T10" fmla="*/ 0 h 19"/>
              <a:gd name="T11" fmla="*/ 47 w 47"/>
              <a:gd name="T12" fmla="*/ 19 h 19"/>
            </a:gdLst>
            <a:ahLst/>
            <a:cxnLst>
              <a:cxn ang="T6">
                <a:pos x="T0" y="T1"/>
              </a:cxn>
              <a:cxn ang="T7">
                <a:pos x="T2" y="T3"/>
              </a:cxn>
              <a:cxn ang="T8">
                <a:pos x="T4" y="T5"/>
              </a:cxn>
            </a:cxnLst>
            <a:rect l="T9" t="T10" r="T11" b="T12"/>
            <a:pathLst>
              <a:path w="47" h="19">
                <a:moveTo>
                  <a:pt x="0" y="19"/>
                </a:moveTo>
                <a:lnTo>
                  <a:pt x="12" y="0"/>
                </a:lnTo>
                <a:lnTo>
                  <a:pt x="47" y="0"/>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5</xdr:row>
      <xdr:rowOff>9525</xdr:rowOff>
    </xdr:from>
    <xdr:to>
      <xdr:col>30</xdr:col>
      <xdr:colOff>209550</xdr:colOff>
      <xdr:row>21</xdr:row>
      <xdr:rowOff>200025</xdr:rowOff>
    </xdr:to>
    <xdr:graphicFrame macro="">
      <xdr:nvGraphicFramePr>
        <xdr:cNvPr id="2" name="Chart 1">
          <a:extLst>
            <a:ext uri="{FF2B5EF4-FFF2-40B4-BE49-F238E27FC236}">
              <a16:creationId xmlns:a16="http://schemas.microsoft.com/office/drawing/2014/main" id="{00000000-0008-0000-8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24</xdr:row>
      <xdr:rowOff>161925</xdr:rowOff>
    </xdr:from>
    <xdr:to>
      <xdr:col>30</xdr:col>
      <xdr:colOff>152400</xdr:colOff>
      <xdr:row>43</xdr:row>
      <xdr:rowOff>238125</xdr:rowOff>
    </xdr:to>
    <xdr:graphicFrame macro="">
      <xdr:nvGraphicFramePr>
        <xdr:cNvPr id="3" name="Chart 2">
          <a:extLst>
            <a:ext uri="{FF2B5EF4-FFF2-40B4-BE49-F238E27FC236}">
              <a16:creationId xmlns:a16="http://schemas.microsoft.com/office/drawing/2014/main" id="{00000000-0008-0000-8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190500</xdr:colOff>
      <xdr:row>28</xdr:row>
      <xdr:rowOff>28575</xdr:rowOff>
    </xdr:from>
    <xdr:to>
      <xdr:col>4</xdr:col>
      <xdr:colOff>66675</xdr:colOff>
      <xdr:row>29</xdr:row>
      <xdr:rowOff>19050</xdr:rowOff>
    </xdr:to>
    <xdr:sp macro="" textlink="">
      <xdr:nvSpPr>
        <xdr:cNvPr id="4" name="Text Box 3">
          <a:extLst>
            <a:ext uri="{FF2B5EF4-FFF2-40B4-BE49-F238E27FC236}">
              <a16:creationId xmlns:a16="http://schemas.microsoft.com/office/drawing/2014/main" id="{00000000-0008-0000-8B00-000004000000}"/>
            </a:ext>
          </a:extLst>
        </xdr:cNvPr>
        <xdr:cNvSpPr txBox="1">
          <a:spLocks noChangeArrowheads="1"/>
        </xdr:cNvSpPr>
      </xdr:nvSpPr>
      <xdr:spPr bwMode="auto">
        <a:xfrm>
          <a:off x="428625" y="6457950"/>
          <a:ext cx="590550" cy="22860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単位：人</a:t>
          </a:r>
        </a:p>
      </xdr:txBody>
    </xdr:sp>
    <xdr:clientData/>
  </xdr:twoCellAnchor>
  <xdr:twoCellAnchor>
    <xdr:from>
      <xdr:col>1</xdr:col>
      <xdr:colOff>76200</xdr:colOff>
      <xdr:row>5</xdr:row>
      <xdr:rowOff>209550</xdr:rowOff>
    </xdr:from>
    <xdr:to>
      <xdr:col>4</xdr:col>
      <xdr:colOff>9525</xdr:colOff>
      <xdr:row>6</xdr:row>
      <xdr:rowOff>152400</xdr:rowOff>
    </xdr:to>
    <xdr:sp macro="" textlink="">
      <xdr:nvSpPr>
        <xdr:cNvPr id="5" name="Text Box 4">
          <a:extLst>
            <a:ext uri="{FF2B5EF4-FFF2-40B4-BE49-F238E27FC236}">
              <a16:creationId xmlns:a16="http://schemas.microsoft.com/office/drawing/2014/main" id="{00000000-0008-0000-8B00-000005000000}"/>
            </a:ext>
          </a:extLst>
        </xdr:cNvPr>
        <xdr:cNvSpPr txBox="1">
          <a:spLocks noChangeArrowheads="1"/>
        </xdr:cNvSpPr>
      </xdr:nvSpPr>
      <xdr:spPr bwMode="auto">
        <a:xfrm>
          <a:off x="314325" y="1162050"/>
          <a:ext cx="6477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ゴシック" panose="020B0609070205080204" pitchFamily="49" charset="-128"/>
              <a:ea typeface="ＭＳ ゴシック" panose="020B0609070205080204" pitchFamily="49" charset="-128"/>
            </a:rPr>
            <a:t>単位：人</a:t>
          </a:r>
        </a:p>
      </xdr:txBody>
    </xdr:sp>
    <xdr:clientData/>
  </xdr:twoCellAnchor>
  <xdr:twoCellAnchor>
    <xdr:from>
      <xdr:col>28</xdr:col>
      <xdr:colOff>161924</xdr:colOff>
      <xdr:row>5</xdr:row>
      <xdr:rowOff>228600</xdr:rowOff>
    </xdr:from>
    <xdr:to>
      <xdr:col>31</xdr:col>
      <xdr:colOff>66674</xdr:colOff>
      <xdr:row>6</xdr:row>
      <xdr:rowOff>190500</xdr:rowOff>
    </xdr:to>
    <xdr:sp macro="" textlink="">
      <xdr:nvSpPr>
        <xdr:cNvPr id="6" name="Text Box 5">
          <a:extLst>
            <a:ext uri="{FF2B5EF4-FFF2-40B4-BE49-F238E27FC236}">
              <a16:creationId xmlns:a16="http://schemas.microsoft.com/office/drawing/2014/main" id="{00000000-0008-0000-8B00-000006000000}"/>
            </a:ext>
          </a:extLst>
        </xdr:cNvPr>
        <xdr:cNvSpPr txBox="1">
          <a:spLocks noChangeArrowheads="1"/>
        </xdr:cNvSpPr>
      </xdr:nvSpPr>
      <xdr:spPr bwMode="auto">
        <a:xfrm flipH="1">
          <a:off x="6829424" y="1181100"/>
          <a:ext cx="619125" cy="20002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ゴシック" panose="020B0609070205080204" pitchFamily="49" charset="-128"/>
              <a:ea typeface="ＭＳ ゴシック" panose="020B0609070205080204" pitchFamily="49" charset="-128"/>
            </a:rPr>
            <a:t>単位：％</a:t>
          </a:r>
        </a:p>
      </xdr:txBody>
    </xdr:sp>
    <xdr:clientData/>
  </xdr:twoCellAnchor>
  <xdr:twoCellAnchor>
    <xdr:from>
      <xdr:col>27</xdr:col>
      <xdr:colOff>66675</xdr:colOff>
      <xdr:row>28</xdr:row>
      <xdr:rowOff>57149</xdr:rowOff>
    </xdr:from>
    <xdr:to>
      <xdr:col>29</xdr:col>
      <xdr:colOff>180975</xdr:colOff>
      <xdr:row>29</xdr:row>
      <xdr:rowOff>38099</xdr:rowOff>
    </xdr:to>
    <xdr:sp macro="" textlink="">
      <xdr:nvSpPr>
        <xdr:cNvPr id="7" name="Text Box 6">
          <a:extLst>
            <a:ext uri="{FF2B5EF4-FFF2-40B4-BE49-F238E27FC236}">
              <a16:creationId xmlns:a16="http://schemas.microsoft.com/office/drawing/2014/main" id="{00000000-0008-0000-8B00-000007000000}"/>
            </a:ext>
          </a:extLst>
        </xdr:cNvPr>
        <xdr:cNvSpPr txBox="1">
          <a:spLocks noChangeArrowheads="1"/>
        </xdr:cNvSpPr>
      </xdr:nvSpPr>
      <xdr:spPr bwMode="auto">
        <a:xfrm>
          <a:off x="6496050" y="6486524"/>
          <a:ext cx="590550" cy="2190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単位：％</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9525</xdr:colOff>
      <xdr:row>2</xdr:row>
      <xdr:rowOff>47625</xdr:rowOff>
    </xdr:from>
    <xdr:to>
      <xdr:col>9</xdr:col>
      <xdr:colOff>638175</xdr:colOff>
      <xdr:row>22</xdr:row>
      <xdr:rowOff>76200</xdr:rowOff>
    </xdr:to>
    <xdr:graphicFrame macro="">
      <xdr:nvGraphicFramePr>
        <xdr:cNvPr id="2" name="Chart 1">
          <a:extLst>
            <a:ext uri="{FF2B5EF4-FFF2-40B4-BE49-F238E27FC236}">
              <a16:creationId xmlns:a16="http://schemas.microsoft.com/office/drawing/2014/main" id="{00000000-0008-0000-8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47625</xdr:rowOff>
    </xdr:from>
    <xdr:to>
      <xdr:col>9</xdr:col>
      <xdr:colOff>628650</xdr:colOff>
      <xdr:row>41</xdr:row>
      <xdr:rowOff>0</xdr:rowOff>
    </xdr:to>
    <xdr:graphicFrame macro="">
      <xdr:nvGraphicFramePr>
        <xdr:cNvPr id="3" name="Chart 2">
          <a:extLst>
            <a:ext uri="{FF2B5EF4-FFF2-40B4-BE49-F238E27FC236}">
              <a16:creationId xmlns:a16="http://schemas.microsoft.com/office/drawing/2014/main" id="{00000000-0008-0000-8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381000</xdr:colOff>
      <xdr:row>24</xdr:row>
      <xdr:rowOff>76200</xdr:rowOff>
    </xdr:from>
    <xdr:to>
      <xdr:col>1</xdr:col>
      <xdr:colOff>485775</xdr:colOff>
      <xdr:row>25</xdr:row>
      <xdr:rowOff>95250</xdr:rowOff>
    </xdr:to>
    <xdr:sp macro="" textlink="">
      <xdr:nvSpPr>
        <xdr:cNvPr id="4" name="Text Box 3">
          <a:extLst>
            <a:ext uri="{FF2B5EF4-FFF2-40B4-BE49-F238E27FC236}">
              <a16:creationId xmlns:a16="http://schemas.microsoft.com/office/drawing/2014/main" id="{00000000-0008-0000-8F00-000004000000}"/>
            </a:ext>
          </a:extLst>
        </xdr:cNvPr>
        <xdr:cNvSpPr txBox="1">
          <a:spLocks noChangeArrowheads="1"/>
        </xdr:cNvSpPr>
      </xdr:nvSpPr>
      <xdr:spPr bwMode="auto">
        <a:xfrm>
          <a:off x="381000" y="4381500"/>
          <a:ext cx="79057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panose="020B0609070205080204" pitchFamily="49" charset="-128"/>
              <a:ea typeface="ＭＳ ゴシック" panose="020B0609070205080204" pitchFamily="49" charset="-128"/>
            </a:rPr>
            <a:t>単位：件</a:t>
          </a:r>
        </a:p>
      </xdr:txBody>
    </xdr:sp>
    <xdr:clientData/>
  </xdr:twoCellAnchor>
  <xdr:twoCellAnchor>
    <xdr:from>
      <xdr:col>0</xdr:col>
      <xdr:colOff>285750</xdr:colOff>
      <xdr:row>4</xdr:row>
      <xdr:rowOff>95250</xdr:rowOff>
    </xdr:from>
    <xdr:to>
      <xdr:col>1</xdr:col>
      <xdr:colOff>333375</xdr:colOff>
      <xdr:row>5</xdr:row>
      <xdr:rowOff>114300</xdr:rowOff>
    </xdr:to>
    <xdr:sp macro="" textlink="">
      <xdr:nvSpPr>
        <xdr:cNvPr id="5" name="Text Box 4">
          <a:extLst>
            <a:ext uri="{FF2B5EF4-FFF2-40B4-BE49-F238E27FC236}">
              <a16:creationId xmlns:a16="http://schemas.microsoft.com/office/drawing/2014/main" id="{00000000-0008-0000-8F00-000005000000}"/>
            </a:ext>
          </a:extLst>
        </xdr:cNvPr>
        <xdr:cNvSpPr txBox="1">
          <a:spLocks noChangeArrowheads="1"/>
        </xdr:cNvSpPr>
      </xdr:nvSpPr>
      <xdr:spPr bwMode="auto">
        <a:xfrm>
          <a:off x="285750" y="971550"/>
          <a:ext cx="733425"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単位：件</a:t>
          </a:r>
        </a:p>
      </xdr:txBody>
    </xdr:sp>
    <xdr:clientData/>
  </xdr:twoCellAnchor>
  <xdr:twoCellAnchor>
    <xdr:from>
      <xdr:col>0</xdr:col>
      <xdr:colOff>95250</xdr:colOff>
      <xdr:row>41</xdr:row>
      <xdr:rowOff>0</xdr:rowOff>
    </xdr:from>
    <xdr:to>
      <xdr:col>9</xdr:col>
      <xdr:colOff>628650</xdr:colOff>
      <xdr:row>59</xdr:row>
      <xdr:rowOff>114300</xdr:rowOff>
    </xdr:to>
    <xdr:graphicFrame macro="">
      <xdr:nvGraphicFramePr>
        <xdr:cNvPr id="6" name="Chart 5">
          <a:extLst>
            <a:ext uri="{FF2B5EF4-FFF2-40B4-BE49-F238E27FC236}">
              <a16:creationId xmlns:a16="http://schemas.microsoft.com/office/drawing/2014/main" id="{00000000-0008-0000-8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333375</xdr:colOff>
      <xdr:row>43</xdr:row>
      <xdr:rowOff>38100</xdr:rowOff>
    </xdr:from>
    <xdr:to>
      <xdr:col>1</xdr:col>
      <xdr:colOff>390525</xdr:colOff>
      <xdr:row>44</xdr:row>
      <xdr:rowOff>76200</xdr:rowOff>
    </xdr:to>
    <xdr:sp macro="" textlink="">
      <xdr:nvSpPr>
        <xdr:cNvPr id="7" name="Text Box 6">
          <a:extLst>
            <a:ext uri="{FF2B5EF4-FFF2-40B4-BE49-F238E27FC236}">
              <a16:creationId xmlns:a16="http://schemas.microsoft.com/office/drawing/2014/main" id="{00000000-0008-0000-8F00-000007000000}"/>
            </a:ext>
          </a:extLst>
        </xdr:cNvPr>
        <xdr:cNvSpPr txBox="1">
          <a:spLocks noChangeArrowheads="1"/>
        </xdr:cNvSpPr>
      </xdr:nvSpPr>
      <xdr:spPr bwMode="auto">
        <a:xfrm>
          <a:off x="333375" y="7486650"/>
          <a:ext cx="7429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panose="020B0609070205080204" pitchFamily="49" charset="-128"/>
              <a:ea typeface="ＭＳ ゴシック" panose="020B0609070205080204" pitchFamily="49" charset="-128"/>
            </a:rPr>
            <a:t>単位：件</a:t>
          </a:r>
        </a:p>
      </xdr:txBody>
    </xdr:sp>
    <xdr:clientData/>
  </xdr:twoCellAnchor>
</xdr:wsDr>
</file>

<file path=xl/drawings/drawing42.xml><?xml version="1.0" encoding="utf-8"?>
<c:userShapes xmlns:c="http://schemas.openxmlformats.org/drawingml/2006/chart">
  <cdr:relSizeAnchor xmlns:cdr="http://schemas.openxmlformats.org/drawingml/2006/chartDrawing">
    <cdr:from>
      <cdr:x>0.69994</cdr:x>
      <cdr:y>0.10912</cdr:y>
    </cdr:from>
    <cdr:to>
      <cdr:x>0.90006</cdr:x>
      <cdr:y>0.18061</cdr:y>
    </cdr:to>
    <cdr:sp macro="" textlink="">
      <cdr:nvSpPr>
        <cdr:cNvPr id="2049" name="Text Box 1"/>
        <cdr:cNvSpPr txBox="1">
          <a:spLocks xmlns:a="http://schemas.openxmlformats.org/drawingml/2006/main" noChangeArrowheads="1"/>
        </cdr:cNvSpPr>
      </cdr:nvSpPr>
      <cdr:spPr bwMode="auto">
        <a:xfrm xmlns:a="http://schemas.openxmlformats.org/drawingml/2006/main">
          <a:off x="4706818" y="377292"/>
          <a:ext cx="1345804" cy="2471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各年</a:t>
          </a:r>
          <a:r>
            <a:rPr lang="en-US" altLang="ja-JP" sz="1000" b="0" i="0" u="none" strike="noStrike" baseline="0">
              <a:solidFill>
                <a:srgbClr val="000000"/>
              </a:solidFill>
              <a:latin typeface="ＭＳ Ｐゴシック" panose="020B0600070205080204" pitchFamily="50" charset="-128"/>
              <a:ea typeface="ＭＳ Ｐゴシック" panose="020B0600070205080204" pitchFamily="50" charset="-128"/>
            </a:rPr>
            <a:t>12</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月</a:t>
          </a:r>
          <a:r>
            <a:rPr lang="en-US" altLang="ja-JP" sz="1000" b="0" i="0" u="none" strike="noStrike" baseline="0">
              <a:solidFill>
                <a:srgbClr val="000000"/>
              </a:solidFill>
              <a:latin typeface="ＭＳ Ｐゴシック" panose="020B0600070205080204" pitchFamily="50" charset="-128"/>
              <a:ea typeface="ＭＳ Ｐゴシック" panose="020B0600070205080204" pitchFamily="50" charset="-128"/>
            </a:rPr>
            <a:t>31</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日現在</a:t>
          </a:r>
        </a:p>
      </cdr:txBody>
    </cdr:sp>
  </cdr:relSizeAnchor>
</c:userShapes>
</file>

<file path=xl/drawings/drawing43.xml><?xml version="1.0" encoding="utf-8"?>
<c:userShapes xmlns:c="http://schemas.openxmlformats.org/drawingml/2006/chart">
  <cdr:relSizeAnchor xmlns:cdr="http://schemas.openxmlformats.org/drawingml/2006/chartDrawing">
    <cdr:from>
      <cdr:x>0.72949</cdr:x>
      <cdr:y>0.11621</cdr:y>
    </cdr:from>
    <cdr:to>
      <cdr:x>0.90185</cdr:x>
      <cdr:y>0.17943</cdr:y>
    </cdr:to>
    <cdr:sp macro="" textlink="">
      <cdr:nvSpPr>
        <cdr:cNvPr id="3073" name="Text Box 1"/>
        <cdr:cNvSpPr txBox="1">
          <a:spLocks xmlns:a="http://schemas.openxmlformats.org/drawingml/2006/main" noChangeArrowheads="1"/>
        </cdr:cNvSpPr>
      </cdr:nvSpPr>
      <cdr:spPr bwMode="auto">
        <a:xfrm xmlns:a="http://schemas.openxmlformats.org/drawingml/2006/main">
          <a:off x="4884733" y="361951"/>
          <a:ext cx="1154117" cy="1969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各年</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12</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月</a:t>
          </a:r>
          <a:r>
            <a:rPr lang="en-US" altLang="ja-JP" sz="1000" b="0" i="0" u="none" strike="noStrike" baseline="0">
              <a:solidFill>
                <a:srgbClr val="000000"/>
              </a:solidFill>
              <a:latin typeface="ＭＳ ゴシック" panose="020B0609070205080204" pitchFamily="49" charset="-128"/>
              <a:ea typeface="ＭＳ ゴシック" panose="020B0609070205080204" pitchFamily="49" charset="-128"/>
            </a:rPr>
            <a:t>31</a:t>
          </a: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日現在</a:t>
          </a:r>
        </a:p>
      </cdr:txBody>
    </cdr:sp>
  </cdr:relSizeAnchor>
</c:userShapes>
</file>

<file path=xl/drawings/drawing44.xml><?xml version="1.0" encoding="utf-8"?>
<xdr:wsDr xmlns:xdr="http://schemas.openxmlformats.org/drawingml/2006/spreadsheetDrawing" xmlns:a="http://schemas.openxmlformats.org/drawingml/2006/main">
  <xdr:twoCellAnchor>
    <xdr:from>
      <xdr:col>18</xdr:col>
      <xdr:colOff>247650</xdr:colOff>
      <xdr:row>31</xdr:row>
      <xdr:rowOff>74294</xdr:rowOff>
    </xdr:from>
    <xdr:to>
      <xdr:col>18</xdr:col>
      <xdr:colOff>390526</xdr:colOff>
      <xdr:row>31</xdr:row>
      <xdr:rowOff>161925</xdr:rowOff>
    </xdr:to>
    <xdr:sp macro="" textlink="">
      <xdr:nvSpPr>
        <xdr:cNvPr id="2" name="Text Box 8">
          <a:extLst>
            <a:ext uri="{FF2B5EF4-FFF2-40B4-BE49-F238E27FC236}">
              <a16:creationId xmlns:a16="http://schemas.microsoft.com/office/drawing/2014/main" id="{00000000-0008-0000-9300-000002000000}"/>
            </a:ext>
          </a:extLst>
        </xdr:cNvPr>
        <xdr:cNvSpPr txBox="1">
          <a:spLocks noChangeArrowheads="1"/>
        </xdr:cNvSpPr>
      </xdr:nvSpPr>
      <xdr:spPr bwMode="auto">
        <a:xfrm flipV="1">
          <a:off x="13477875" y="5732144"/>
          <a:ext cx="142876" cy="87631"/>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247650</xdr:colOff>
      <xdr:row>5</xdr:row>
      <xdr:rowOff>76200</xdr:rowOff>
    </xdr:from>
    <xdr:to>
      <xdr:col>17</xdr:col>
      <xdr:colOff>381000</xdr:colOff>
      <xdr:row>6</xdr:row>
      <xdr:rowOff>133350</xdr:rowOff>
    </xdr:to>
    <xdr:sp macro="" textlink="">
      <xdr:nvSpPr>
        <xdr:cNvPr id="3" name="Text Box 7">
          <a:extLst>
            <a:ext uri="{FF2B5EF4-FFF2-40B4-BE49-F238E27FC236}">
              <a16:creationId xmlns:a16="http://schemas.microsoft.com/office/drawing/2014/main" id="{00000000-0008-0000-9300-000003000000}"/>
            </a:ext>
          </a:extLst>
        </xdr:cNvPr>
        <xdr:cNvSpPr txBox="1">
          <a:spLocks noChangeArrowheads="1"/>
        </xdr:cNvSpPr>
      </xdr:nvSpPr>
      <xdr:spPr bwMode="auto">
        <a:xfrm>
          <a:off x="12792075" y="1133475"/>
          <a:ext cx="1333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219075</xdr:colOff>
      <xdr:row>26</xdr:row>
      <xdr:rowOff>152400</xdr:rowOff>
    </xdr:from>
    <xdr:to>
      <xdr:col>18</xdr:col>
      <xdr:colOff>352425</xdr:colOff>
      <xdr:row>28</xdr:row>
      <xdr:rowOff>0</xdr:rowOff>
    </xdr:to>
    <xdr:sp macro="" textlink="">
      <xdr:nvSpPr>
        <xdr:cNvPr id="4" name="Text Box 8">
          <a:extLst>
            <a:ext uri="{FF2B5EF4-FFF2-40B4-BE49-F238E27FC236}">
              <a16:creationId xmlns:a16="http://schemas.microsoft.com/office/drawing/2014/main" id="{00000000-0008-0000-9300-000004000000}"/>
            </a:ext>
          </a:extLst>
        </xdr:cNvPr>
        <xdr:cNvSpPr txBox="1">
          <a:spLocks noChangeArrowheads="1"/>
        </xdr:cNvSpPr>
      </xdr:nvSpPr>
      <xdr:spPr bwMode="auto">
        <a:xfrm>
          <a:off x="13449300" y="4953000"/>
          <a:ext cx="1333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381000</xdr:colOff>
      <xdr:row>26</xdr:row>
      <xdr:rowOff>0</xdr:rowOff>
    </xdr:from>
    <xdr:to>
      <xdr:col>18</xdr:col>
      <xdr:colOff>514350</xdr:colOff>
      <xdr:row>26</xdr:row>
      <xdr:rowOff>19050</xdr:rowOff>
    </xdr:to>
    <xdr:sp macro="" textlink="">
      <xdr:nvSpPr>
        <xdr:cNvPr id="6" name="Text Box 8">
          <a:extLst>
            <a:ext uri="{FF2B5EF4-FFF2-40B4-BE49-F238E27FC236}">
              <a16:creationId xmlns:a16="http://schemas.microsoft.com/office/drawing/2014/main" id="{00000000-0008-0000-9300-000006000000}"/>
            </a:ext>
          </a:extLst>
        </xdr:cNvPr>
        <xdr:cNvSpPr txBox="1">
          <a:spLocks noChangeArrowheads="1"/>
        </xdr:cNvSpPr>
      </xdr:nvSpPr>
      <xdr:spPr bwMode="auto">
        <a:xfrm>
          <a:off x="13611225" y="4800600"/>
          <a:ext cx="133350" cy="190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0</xdr:col>
      <xdr:colOff>28575</xdr:colOff>
      <xdr:row>29</xdr:row>
      <xdr:rowOff>76200</xdr:rowOff>
    </xdr:from>
    <xdr:to>
      <xdr:col>12</xdr:col>
      <xdr:colOff>647700</xdr:colOff>
      <xdr:row>82</xdr:row>
      <xdr:rowOff>161925</xdr:rowOff>
    </xdr:to>
    <xdr:graphicFrame macro="">
      <xdr:nvGraphicFramePr>
        <xdr:cNvPr id="8" name="グラフ 1">
          <a:extLst>
            <a:ext uri="{FF2B5EF4-FFF2-40B4-BE49-F238E27FC236}">
              <a16:creationId xmlns:a16="http://schemas.microsoft.com/office/drawing/2014/main" id="{00000000-0008-0000-9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5</xdr:row>
      <xdr:rowOff>47625</xdr:rowOff>
    </xdr:from>
    <xdr:to>
      <xdr:col>13</xdr:col>
      <xdr:colOff>0</xdr:colOff>
      <xdr:row>27</xdr:row>
      <xdr:rowOff>152400</xdr:rowOff>
    </xdr:to>
    <xdr:graphicFrame macro="">
      <xdr:nvGraphicFramePr>
        <xdr:cNvPr id="9" name="グラフ 40">
          <a:extLst>
            <a:ext uri="{FF2B5EF4-FFF2-40B4-BE49-F238E27FC236}">
              <a16:creationId xmlns:a16="http://schemas.microsoft.com/office/drawing/2014/main" id="{00000000-0008-0000-9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419100</xdr:colOff>
      <xdr:row>31</xdr:row>
      <xdr:rowOff>28575</xdr:rowOff>
    </xdr:from>
    <xdr:to>
      <xdr:col>12</xdr:col>
      <xdr:colOff>657225</xdr:colOff>
      <xdr:row>32</xdr:row>
      <xdr:rowOff>19050</xdr:rowOff>
    </xdr:to>
    <xdr:sp macro="" textlink="">
      <xdr:nvSpPr>
        <xdr:cNvPr id="10" name="フローチャート: 処理 9">
          <a:extLst>
            <a:ext uri="{FF2B5EF4-FFF2-40B4-BE49-F238E27FC236}">
              <a16:creationId xmlns:a16="http://schemas.microsoft.com/office/drawing/2014/main" id="{00000000-0008-0000-9300-00000A000000}"/>
            </a:ext>
          </a:extLst>
        </xdr:cNvPr>
        <xdr:cNvSpPr/>
      </xdr:nvSpPr>
      <xdr:spPr bwMode="auto">
        <a:xfrm>
          <a:off x="7048500" y="5686425"/>
          <a:ext cx="2295525" cy="161925"/>
        </a:xfrm>
        <a:prstGeom prst="flowChartProcess">
          <a:avLst/>
        </a:prstGeom>
        <a:noFill/>
        <a:ln w="9525" cap="flat" cmpd="sng" algn="ctr">
          <a:noFill/>
          <a:prstDash val="solid"/>
          <a:round/>
          <a:headEnd type="none" w="med" len="med"/>
          <a:tailEnd type="none" w="med" len="med"/>
        </a:ln>
        <a:effectLst/>
      </xdr:spPr>
      <xdr:txBody>
        <a:bodyPr wrap="square" lIns="18288" tIns="0" rIns="0" bIns="0" rtlCol="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a:latin typeface="ＭＳ Ｐゴシック" panose="020B0600070205080204" pitchFamily="50" charset="-128"/>
              <a:ea typeface="ＭＳ Ｐゴシック" panose="020B0600070205080204" pitchFamily="50" charset="-128"/>
            </a:rPr>
            <a:t>令和３年１月１日現在</a:t>
          </a:r>
          <a:endParaRPr lang="ja-JP">
            <a:latin typeface="ＭＳ Ｐゴシック" panose="020B0600070205080204" pitchFamily="50" charset="-128"/>
            <a:ea typeface="ＭＳ Ｐゴシック" panose="020B0600070205080204" pitchFamily="50" charset="-128"/>
          </a:endParaRP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0.03704</cdr:x>
      <cdr:y>0.03643</cdr:y>
    </cdr:from>
    <cdr:to>
      <cdr:x>0.13522</cdr:x>
      <cdr:y>0.05752</cdr:y>
    </cdr:to>
    <cdr:sp macro="" textlink="">
      <cdr:nvSpPr>
        <cdr:cNvPr id="3" name="フローチャート: 処理 2"/>
        <cdr:cNvSpPr/>
      </cdr:nvSpPr>
      <cdr:spPr bwMode="auto">
        <a:xfrm xmlns:a="http://schemas.openxmlformats.org/drawingml/2006/main">
          <a:off x="319326" y="235393"/>
          <a:ext cx="848479" cy="136072"/>
        </a:xfrm>
        <a:prstGeom xmlns:a="http://schemas.openxmlformats.org/drawingml/2006/main" prst="flowChartProcess">
          <a:avLst/>
        </a:prstGeom>
        <a:noFill xmlns:a="http://schemas.openxmlformats.org/drawingml/2006/main"/>
        <a:ln xmlns:a="http://schemas.openxmlformats.org/drawingml/2006/main">
          <a:noFill/>
          <a:headEnd type="none" w="med" len="med"/>
          <a:tailEnd type="none" w="med" len="med"/>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rot="0" spcFirstLastPara="0" vertOverflow="clip" horzOverflow="overflow" vert="horz" wrap="square" lIns="18288" tIns="0" rIns="0" bIns="0" numCol="1" spcCol="0" rtlCol="0" fromWordArt="0" anchor="ctr" anchorCtr="0" forceAA="0" upright="1" compatLnSpc="1">
          <a:prstTxWarp prst="textNoShape">
            <a:avLst/>
          </a:prstTxWarp>
          <a:noAutofit/>
        </a:bodyPr>
        <a:lstStyle xmlns:a="http://schemas.openxmlformats.org/drawingml/2006/main"/>
        <a:p xmlns:a="http://schemas.openxmlformats.org/drawingml/2006/main">
          <a:r>
            <a:rPr lang="ja-JP" altLang="en-US">
              <a:latin typeface="ＭＳ Ｐゴシック" panose="020B0600070205080204" pitchFamily="50" charset="-128"/>
              <a:ea typeface="ＭＳ Ｐゴシック" panose="020B0600070205080204" pitchFamily="50" charset="-128"/>
            </a:rPr>
            <a:t>単位：万人</a:t>
          </a:r>
          <a:endParaRPr lang="ja-JP">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0.02468</cdr:x>
      <cdr:y>0.14292</cdr:y>
    </cdr:from>
    <cdr:to>
      <cdr:x>0.98785</cdr:x>
      <cdr:y>0.18234</cdr:y>
    </cdr:to>
    <cdr:grpSp>
      <cdr:nvGrpSpPr>
        <cdr:cNvPr id="23" name="グループ化 22">
          <a:extLst xmlns:a="http://schemas.openxmlformats.org/drawingml/2006/main">
            <a:ext uri="{FF2B5EF4-FFF2-40B4-BE49-F238E27FC236}">
              <a16:creationId xmlns:a16="http://schemas.microsoft.com/office/drawing/2014/main" id="{958973CE-098E-4D09-B5C9-EE27129EF844}"/>
            </a:ext>
          </a:extLst>
        </cdr:cNvPr>
        <cdr:cNvGrpSpPr/>
      </cdr:nvGrpSpPr>
      <cdr:grpSpPr>
        <a:xfrm xmlns:a="http://schemas.openxmlformats.org/drawingml/2006/main">
          <a:off x="229670" y="1310944"/>
          <a:ext cx="8963188" cy="361583"/>
          <a:chOff x="0" y="0"/>
          <a:chExt cx="8001000" cy="371475"/>
        </a:xfrm>
        <a:solidFill xmlns:a="http://schemas.openxmlformats.org/drawingml/2006/main">
          <a:schemeClr val="bg1"/>
        </a:solidFill>
      </cdr:grpSpPr>
      <cdr:sp macro="" textlink="">
        <cdr:nvSpPr>
          <cdr:cNvPr id="5" name="波線 4"/>
          <cdr:cNvSpPr/>
        </cdr:nvSpPr>
        <cdr:spPr bwMode="auto">
          <a:xfrm xmlns:a="http://schemas.openxmlformats.org/drawingml/2006/main">
            <a:off x="0" y="0"/>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6" name="波線 5"/>
          <cdr:cNvSpPr/>
        </cdr:nvSpPr>
        <cdr:spPr bwMode="auto">
          <a:xfrm xmlns:a="http://schemas.openxmlformats.org/drawingml/2006/main">
            <a:off x="5715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7" name="波線 6"/>
          <cdr:cNvSpPr/>
        </cdr:nvSpPr>
        <cdr:spPr bwMode="auto">
          <a:xfrm xmlns:a="http://schemas.openxmlformats.org/drawingml/2006/main">
            <a:off x="11430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8" name="波線 7"/>
          <cdr:cNvSpPr/>
        </cdr:nvSpPr>
        <cdr:spPr bwMode="auto">
          <a:xfrm xmlns:a="http://schemas.openxmlformats.org/drawingml/2006/main">
            <a:off x="17145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9" name="波線 8"/>
          <cdr:cNvSpPr/>
        </cdr:nvSpPr>
        <cdr:spPr bwMode="auto">
          <a:xfrm xmlns:a="http://schemas.openxmlformats.org/drawingml/2006/main">
            <a:off x="22860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0" name="波線 9"/>
          <cdr:cNvSpPr/>
        </cdr:nvSpPr>
        <cdr:spPr bwMode="auto">
          <a:xfrm xmlns:a="http://schemas.openxmlformats.org/drawingml/2006/main">
            <a:off x="28575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1" name="波線 10"/>
          <cdr:cNvSpPr/>
        </cdr:nvSpPr>
        <cdr:spPr bwMode="auto">
          <a:xfrm xmlns:a="http://schemas.openxmlformats.org/drawingml/2006/main">
            <a:off x="34290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2" name="波線 11"/>
          <cdr:cNvSpPr/>
        </cdr:nvSpPr>
        <cdr:spPr bwMode="auto">
          <a:xfrm xmlns:a="http://schemas.openxmlformats.org/drawingml/2006/main">
            <a:off x="40005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3" name="波線 12"/>
          <cdr:cNvSpPr/>
        </cdr:nvSpPr>
        <cdr:spPr bwMode="auto">
          <a:xfrm xmlns:a="http://schemas.openxmlformats.org/drawingml/2006/main">
            <a:off x="45720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4" name="波線 13"/>
          <cdr:cNvSpPr/>
        </cdr:nvSpPr>
        <cdr:spPr bwMode="auto">
          <a:xfrm xmlns:a="http://schemas.openxmlformats.org/drawingml/2006/main">
            <a:off x="51435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5" name="波線 14"/>
          <cdr:cNvSpPr/>
        </cdr:nvSpPr>
        <cdr:spPr bwMode="auto">
          <a:xfrm xmlns:a="http://schemas.openxmlformats.org/drawingml/2006/main">
            <a:off x="57150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6" name="波線 15"/>
          <cdr:cNvSpPr/>
        </cdr:nvSpPr>
        <cdr:spPr bwMode="auto">
          <a:xfrm xmlns:a="http://schemas.openxmlformats.org/drawingml/2006/main">
            <a:off x="62865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7" name="波線 16"/>
          <cdr:cNvSpPr/>
        </cdr:nvSpPr>
        <cdr:spPr bwMode="auto">
          <a:xfrm xmlns:a="http://schemas.openxmlformats.org/drawingml/2006/main">
            <a:off x="68580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8" name="波線 17"/>
          <cdr:cNvSpPr/>
        </cdr:nvSpPr>
        <cdr:spPr bwMode="auto">
          <a:xfrm xmlns:a="http://schemas.openxmlformats.org/drawingml/2006/main">
            <a:off x="7429500" y="9525"/>
            <a:ext cx="571500" cy="361950"/>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grpSp>
  </cdr:relSizeAnchor>
</c:userShapes>
</file>

<file path=xl/drawings/drawing46.xml><?xml version="1.0" encoding="utf-8"?>
<c:userShapes xmlns:c="http://schemas.openxmlformats.org/drawingml/2006/chart">
  <cdr:relSizeAnchor xmlns:cdr="http://schemas.openxmlformats.org/drawingml/2006/chartDrawing">
    <cdr:from>
      <cdr:x>0.02377</cdr:x>
      <cdr:y>0.05794</cdr:y>
    </cdr:from>
    <cdr:to>
      <cdr:x>0.18152</cdr:x>
      <cdr:y>0.11737</cdr:y>
    </cdr:to>
    <cdr:sp macro="" textlink="">
      <cdr:nvSpPr>
        <cdr:cNvPr id="2" name="フローチャート: 処理 1"/>
        <cdr:cNvSpPr/>
      </cdr:nvSpPr>
      <cdr:spPr bwMode="auto">
        <a:xfrm xmlns:a="http://schemas.openxmlformats.org/drawingml/2006/main">
          <a:off x="169231" y="232884"/>
          <a:ext cx="1306579" cy="238872"/>
        </a:xfrm>
        <a:prstGeom xmlns:a="http://schemas.openxmlformats.org/drawingml/2006/main" prst="flowChartProcess">
          <a:avLst/>
        </a:prstGeom>
        <a:no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rtlCol="0" anchor="ctr" upright="1"/>
        <a:lstStyle xmlns:a="http://schemas.openxmlformats.org/drawingml/2006/main"/>
        <a:p xmlns:a="http://schemas.openxmlformats.org/drawingml/2006/main">
          <a:r>
            <a:rPr lang="ja-JP" altLang="en-US">
              <a:latin typeface="ＭＳ Ｐゴシック" panose="020B0600070205080204" pitchFamily="50" charset="-128"/>
              <a:ea typeface="ＭＳ Ｐゴシック" panose="020B0600070205080204" pitchFamily="50" charset="-128"/>
            </a:rPr>
            <a:t>単位：万人</a:t>
          </a:r>
          <a:endParaRPr lang="ja-JP">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0.81487</cdr:x>
      <cdr:y>0.07897</cdr:y>
    </cdr:from>
    <cdr:to>
      <cdr:x>0.99731</cdr:x>
      <cdr:y>0.1364</cdr:y>
    </cdr:to>
    <cdr:sp macro="" textlink="">
      <cdr:nvSpPr>
        <cdr:cNvPr id="3" name="フローチャート: 処理 2"/>
        <cdr:cNvSpPr/>
      </cdr:nvSpPr>
      <cdr:spPr bwMode="auto">
        <a:xfrm xmlns:a="http://schemas.openxmlformats.org/drawingml/2006/main">
          <a:off x="6977063" y="290248"/>
          <a:ext cx="1616744" cy="207947"/>
        </a:xfrm>
        <a:prstGeom xmlns:a="http://schemas.openxmlformats.org/drawingml/2006/main" prst="flowChartProcess">
          <a:avLst/>
        </a:prstGeom>
        <a:no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a:latin typeface="ＭＳ Ｐゴシック" panose="020B0600070205080204" pitchFamily="50" charset="-128"/>
              <a:ea typeface="ＭＳ Ｐゴシック" panose="020B0600070205080204" pitchFamily="50" charset="-128"/>
            </a:rPr>
            <a:t>令和２年１０月１日現在</a:t>
          </a:r>
          <a:endParaRPr lang="ja-JP">
            <a:latin typeface="ＭＳ Ｐゴシック" panose="020B0600070205080204" pitchFamily="50" charset="-128"/>
            <a:ea typeface="ＭＳ Ｐゴシック" panose="020B0600070205080204" pitchFamily="50" charset="-128"/>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476250</xdr:colOff>
      <xdr:row>21</xdr:row>
      <xdr:rowOff>114300</xdr:rowOff>
    </xdr:from>
    <xdr:to>
      <xdr:col>10</xdr:col>
      <xdr:colOff>419100</xdr:colOff>
      <xdr:row>23</xdr:row>
      <xdr:rowOff>0</xdr:rowOff>
    </xdr:to>
    <xdr:grpSp>
      <xdr:nvGrpSpPr>
        <xdr:cNvPr id="2" name="グループ化 17">
          <a:extLst>
            <a:ext uri="{FF2B5EF4-FFF2-40B4-BE49-F238E27FC236}">
              <a16:creationId xmlns:a16="http://schemas.microsoft.com/office/drawing/2014/main" id="{00000000-0008-0000-9400-000002000000}"/>
            </a:ext>
          </a:extLst>
        </xdr:cNvPr>
        <xdr:cNvGrpSpPr/>
      </xdr:nvGrpSpPr>
      <xdr:grpSpPr>
        <a:xfrm>
          <a:off x="476250" y="4105275"/>
          <a:ext cx="7258050" cy="228600"/>
          <a:chOff x="523875" y="2419350"/>
          <a:chExt cx="7258050" cy="409575"/>
        </a:xfrm>
        <a:solidFill>
          <a:srgbClr val="FFFFFF"/>
        </a:solidFill>
      </xdr:grpSpPr>
      <xdr:grpSp>
        <xdr:nvGrpSpPr>
          <xdr:cNvPr id="3" name="グループ化 16">
            <a:extLst>
              <a:ext uri="{FF2B5EF4-FFF2-40B4-BE49-F238E27FC236}">
                <a16:creationId xmlns:a16="http://schemas.microsoft.com/office/drawing/2014/main" id="{00000000-0008-0000-9400-000003000000}"/>
              </a:ext>
            </a:extLst>
          </xdr:cNvPr>
          <xdr:cNvGrpSpPr/>
        </xdr:nvGrpSpPr>
        <xdr:grpSpPr>
          <a:xfrm>
            <a:off x="523875" y="2180431"/>
            <a:ext cx="2419350" cy="392509"/>
            <a:chOff x="523875" y="2419350"/>
            <a:chExt cx="2419350" cy="400050"/>
          </a:xfrm>
          <a:grpFill/>
        </xdr:grpSpPr>
        <xdr:grpSp>
          <xdr:nvGrpSpPr>
            <xdr:cNvPr id="18" name="グループ化 7">
              <a:extLst>
                <a:ext uri="{FF2B5EF4-FFF2-40B4-BE49-F238E27FC236}">
                  <a16:creationId xmlns:a16="http://schemas.microsoft.com/office/drawing/2014/main" id="{00000000-0008-0000-9400-000012000000}"/>
                </a:ext>
              </a:extLst>
            </xdr:cNvPr>
            <xdr:cNvGrpSpPr/>
          </xdr:nvGrpSpPr>
          <xdr:grpSpPr>
            <a:xfrm>
              <a:off x="523875" y="2419350"/>
              <a:ext cx="1219200" cy="382657"/>
              <a:chOff x="523875" y="2419350"/>
              <a:chExt cx="1219200" cy="390525"/>
            </a:xfrm>
            <a:grpFill/>
          </xdr:grpSpPr>
          <xdr:sp macro="" textlink="">
            <xdr:nvSpPr>
              <xdr:cNvPr id="22" name="小波 21">
                <a:extLst>
                  <a:ext uri="{FF2B5EF4-FFF2-40B4-BE49-F238E27FC236}">
                    <a16:creationId xmlns:a16="http://schemas.microsoft.com/office/drawing/2014/main" id="{00000000-0008-0000-9400-000016000000}"/>
                  </a:ext>
                </a:extLst>
              </xdr:cNvPr>
              <xdr:cNvSpPr/>
            </xdr:nvSpPr>
            <xdr:spPr bwMode="auto">
              <a:xfrm>
                <a:off x="523875" y="2419350"/>
                <a:ext cx="609600" cy="390525"/>
              </a:xfrm>
              <a:prstGeom prst="doubleWave">
                <a:avLst>
                  <a:gd name="adj1" fmla="val 6250"/>
                  <a:gd name="adj2" fmla="val 0"/>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23" name="小波 22">
                <a:extLst>
                  <a:ext uri="{FF2B5EF4-FFF2-40B4-BE49-F238E27FC236}">
                    <a16:creationId xmlns:a16="http://schemas.microsoft.com/office/drawing/2014/main" id="{00000000-0008-0000-9400-000017000000}"/>
                  </a:ext>
                </a:extLst>
              </xdr:cNvPr>
              <xdr:cNvSpPr/>
            </xdr:nvSpPr>
            <xdr:spPr bwMode="auto">
              <a:xfrm>
                <a:off x="1133475" y="2419350"/>
                <a:ext cx="609600" cy="390525"/>
              </a:xfrm>
              <a:prstGeom prst="doubleWave">
                <a:avLst>
                  <a:gd name="adj1" fmla="val 6250"/>
                  <a:gd name="adj2" fmla="val 0"/>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grpSp>
          <xdr:nvGrpSpPr>
            <xdr:cNvPr id="19" name="グループ化 41">
              <a:extLst>
                <a:ext uri="{FF2B5EF4-FFF2-40B4-BE49-F238E27FC236}">
                  <a16:creationId xmlns:a16="http://schemas.microsoft.com/office/drawing/2014/main" id="{00000000-0008-0000-9400-000013000000}"/>
                </a:ext>
              </a:extLst>
            </xdr:cNvPr>
            <xdr:cNvGrpSpPr/>
          </xdr:nvGrpSpPr>
          <xdr:grpSpPr>
            <a:xfrm>
              <a:off x="1724025" y="2436743"/>
              <a:ext cx="1219200" cy="382657"/>
              <a:chOff x="523875" y="2419350"/>
              <a:chExt cx="1219200" cy="390525"/>
            </a:xfrm>
            <a:grpFill/>
          </xdr:grpSpPr>
          <xdr:sp macro="" textlink="">
            <xdr:nvSpPr>
              <xdr:cNvPr id="20" name="小波 19">
                <a:extLst>
                  <a:ext uri="{FF2B5EF4-FFF2-40B4-BE49-F238E27FC236}">
                    <a16:creationId xmlns:a16="http://schemas.microsoft.com/office/drawing/2014/main" id="{00000000-0008-0000-9400-000014000000}"/>
                  </a:ext>
                </a:extLst>
              </xdr:cNvPr>
              <xdr:cNvSpPr/>
            </xdr:nvSpPr>
            <xdr:spPr bwMode="auto">
              <a:xfrm>
                <a:off x="523875" y="2419350"/>
                <a:ext cx="609600" cy="390525"/>
              </a:xfrm>
              <a:prstGeom prst="doubleWave">
                <a:avLst>
                  <a:gd name="adj1" fmla="val 6250"/>
                  <a:gd name="adj2" fmla="val 0"/>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21" name="小波 20">
                <a:extLst>
                  <a:ext uri="{FF2B5EF4-FFF2-40B4-BE49-F238E27FC236}">
                    <a16:creationId xmlns:a16="http://schemas.microsoft.com/office/drawing/2014/main" id="{00000000-0008-0000-9400-000015000000}"/>
                  </a:ext>
                </a:extLst>
              </xdr:cNvPr>
              <xdr:cNvSpPr/>
            </xdr:nvSpPr>
            <xdr:spPr bwMode="auto">
              <a:xfrm>
                <a:off x="1133475" y="2419350"/>
                <a:ext cx="609600" cy="390525"/>
              </a:xfrm>
              <a:prstGeom prst="doubleWave">
                <a:avLst>
                  <a:gd name="adj1" fmla="val 6250"/>
                  <a:gd name="adj2" fmla="val 0"/>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grpSp>
      <xdr:grpSp>
        <xdr:nvGrpSpPr>
          <xdr:cNvPr id="4" name="グループ化 45">
            <a:extLst>
              <a:ext uri="{FF2B5EF4-FFF2-40B4-BE49-F238E27FC236}">
                <a16:creationId xmlns:a16="http://schemas.microsoft.com/office/drawing/2014/main" id="{00000000-0008-0000-9400-000004000000}"/>
              </a:ext>
            </a:extLst>
          </xdr:cNvPr>
          <xdr:cNvGrpSpPr/>
        </xdr:nvGrpSpPr>
        <xdr:grpSpPr>
          <a:xfrm>
            <a:off x="2943225" y="2180431"/>
            <a:ext cx="2419350" cy="392509"/>
            <a:chOff x="523875" y="2419350"/>
            <a:chExt cx="2419350" cy="400050"/>
          </a:xfrm>
          <a:grpFill/>
        </xdr:grpSpPr>
        <xdr:grpSp>
          <xdr:nvGrpSpPr>
            <xdr:cNvPr id="12" name="グループ化 46">
              <a:extLst>
                <a:ext uri="{FF2B5EF4-FFF2-40B4-BE49-F238E27FC236}">
                  <a16:creationId xmlns:a16="http://schemas.microsoft.com/office/drawing/2014/main" id="{00000000-0008-0000-9400-00000C000000}"/>
                </a:ext>
              </a:extLst>
            </xdr:cNvPr>
            <xdr:cNvGrpSpPr/>
          </xdr:nvGrpSpPr>
          <xdr:grpSpPr>
            <a:xfrm>
              <a:off x="523875" y="2419350"/>
              <a:ext cx="1219200" cy="382657"/>
              <a:chOff x="523875" y="2419350"/>
              <a:chExt cx="1219200" cy="390525"/>
            </a:xfrm>
            <a:grpFill/>
          </xdr:grpSpPr>
          <xdr:sp macro="" textlink="">
            <xdr:nvSpPr>
              <xdr:cNvPr id="16" name="小波 15">
                <a:extLst>
                  <a:ext uri="{FF2B5EF4-FFF2-40B4-BE49-F238E27FC236}">
                    <a16:creationId xmlns:a16="http://schemas.microsoft.com/office/drawing/2014/main" id="{00000000-0008-0000-9400-000010000000}"/>
                  </a:ext>
                </a:extLst>
              </xdr:cNvPr>
              <xdr:cNvSpPr/>
            </xdr:nvSpPr>
            <xdr:spPr bwMode="auto">
              <a:xfrm>
                <a:off x="523875" y="2419350"/>
                <a:ext cx="609600" cy="390525"/>
              </a:xfrm>
              <a:prstGeom prst="doubleWave">
                <a:avLst>
                  <a:gd name="adj1" fmla="val 6250"/>
                  <a:gd name="adj2" fmla="val 0"/>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7" name="小波 16">
                <a:extLst>
                  <a:ext uri="{FF2B5EF4-FFF2-40B4-BE49-F238E27FC236}">
                    <a16:creationId xmlns:a16="http://schemas.microsoft.com/office/drawing/2014/main" id="{00000000-0008-0000-9400-000011000000}"/>
                  </a:ext>
                </a:extLst>
              </xdr:cNvPr>
              <xdr:cNvSpPr/>
            </xdr:nvSpPr>
            <xdr:spPr bwMode="auto">
              <a:xfrm>
                <a:off x="1133475" y="2419350"/>
                <a:ext cx="609600" cy="390525"/>
              </a:xfrm>
              <a:prstGeom prst="doubleWave">
                <a:avLst>
                  <a:gd name="adj1" fmla="val 6250"/>
                  <a:gd name="adj2" fmla="val 0"/>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grpSp>
          <xdr:nvGrpSpPr>
            <xdr:cNvPr id="13" name="グループ化 47">
              <a:extLst>
                <a:ext uri="{FF2B5EF4-FFF2-40B4-BE49-F238E27FC236}">
                  <a16:creationId xmlns:a16="http://schemas.microsoft.com/office/drawing/2014/main" id="{00000000-0008-0000-9400-00000D000000}"/>
                </a:ext>
              </a:extLst>
            </xdr:cNvPr>
            <xdr:cNvGrpSpPr/>
          </xdr:nvGrpSpPr>
          <xdr:grpSpPr>
            <a:xfrm>
              <a:off x="1724025" y="2436743"/>
              <a:ext cx="1219200" cy="382657"/>
              <a:chOff x="523875" y="2419350"/>
              <a:chExt cx="1219200" cy="390525"/>
            </a:xfrm>
            <a:grpFill/>
          </xdr:grpSpPr>
          <xdr:sp macro="" textlink="">
            <xdr:nvSpPr>
              <xdr:cNvPr id="14" name="小波 13">
                <a:extLst>
                  <a:ext uri="{FF2B5EF4-FFF2-40B4-BE49-F238E27FC236}">
                    <a16:creationId xmlns:a16="http://schemas.microsoft.com/office/drawing/2014/main" id="{00000000-0008-0000-9400-00000E000000}"/>
                  </a:ext>
                </a:extLst>
              </xdr:cNvPr>
              <xdr:cNvSpPr/>
            </xdr:nvSpPr>
            <xdr:spPr bwMode="auto">
              <a:xfrm>
                <a:off x="523875" y="2419350"/>
                <a:ext cx="609600" cy="390525"/>
              </a:xfrm>
              <a:prstGeom prst="doubleWave">
                <a:avLst>
                  <a:gd name="adj1" fmla="val 6250"/>
                  <a:gd name="adj2" fmla="val 0"/>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5" name="小波 14">
                <a:extLst>
                  <a:ext uri="{FF2B5EF4-FFF2-40B4-BE49-F238E27FC236}">
                    <a16:creationId xmlns:a16="http://schemas.microsoft.com/office/drawing/2014/main" id="{00000000-0008-0000-9400-00000F000000}"/>
                  </a:ext>
                </a:extLst>
              </xdr:cNvPr>
              <xdr:cNvSpPr/>
            </xdr:nvSpPr>
            <xdr:spPr bwMode="auto">
              <a:xfrm>
                <a:off x="1133475" y="2419350"/>
                <a:ext cx="609600" cy="390525"/>
              </a:xfrm>
              <a:prstGeom prst="doubleWave">
                <a:avLst>
                  <a:gd name="adj1" fmla="val 6250"/>
                  <a:gd name="adj2" fmla="val 0"/>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grpSp>
      <xdr:grpSp>
        <xdr:nvGrpSpPr>
          <xdr:cNvPr id="5" name="グループ化 52">
            <a:extLst>
              <a:ext uri="{FF2B5EF4-FFF2-40B4-BE49-F238E27FC236}">
                <a16:creationId xmlns:a16="http://schemas.microsoft.com/office/drawing/2014/main" id="{00000000-0008-0000-9400-000005000000}"/>
              </a:ext>
            </a:extLst>
          </xdr:cNvPr>
          <xdr:cNvGrpSpPr/>
        </xdr:nvGrpSpPr>
        <xdr:grpSpPr>
          <a:xfrm>
            <a:off x="5362575" y="2197497"/>
            <a:ext cx="2419350" cy="392509"/>
            <a:chOff x="523875" y="2419350"/>
            <a:chExt cx="2419350" cy="400050"/>
          </a:xfrm>
          <a:grpFill/>
        </xdr:grpSpPr>
        <xdr:grpSp>
          <xdr:nvGrpSpPr>
            <xdr:cNvPr id="6" name="グループ化 53">
              <a:extLst>
                <a:ext uri="{FF2B5EF4-FFF2-40B4-BE49-F238E27FC236}">
                  <a16:creationId xmlns:a16="http://schemas.microsoft.com/office/drawing/2014/main" id="{00000000-0008-0000-9400-000006000000}"/>
                </a:ext>
              </a:extLst>
            </xdr:cNvPr>
            <xdr:cNvGrpSpPr/>
          </xdr:nvGrpSpPr>
          <xdr:grpSpPr>
            <a:xfrm>
              <a:off x="523875" y="2419350"/>
              <a:ext cx="1219200" cy="382657"/>
              <a:chOff x="523875" y="2419350"/>
              <a:chExt cx="1219200" cy="390525"/>
            </a:xfrm>
            <a:grpFill/>
          </xdr:grpSpPr>
          <xdr:sp macro="" textlink="">
            <xdr:nvSpPr>
              <xdr:cNvPr id="10" name="小波 9">
                <a:extLst>
                  <a:ext uri="{FF2B5EF4-FFF2-40B4-BE49-F238E27FC236}">
                    <a16:creationId xmlns:a16="http://schemas.microsoft.com/office/drawing/2014/main" id="{00000000-0008-0000-9400-00000A000000}"/>
                  </a:ext>
                </a:extLst>
              </xdr:cNvPr>
              <xdr:cNvSpPr/>
            </xdr:nvSpPr>
            <xdr:spPr bwMode="auto">
              <a:xfrm>
                <a:off x="523875" y="2419350"/>
                <a:ext cx="609600" cy="390525"/>
              </a:xfrm>
              <a:prstGeom prst="doubleWave">
                <a:avLst>
                  <a:gd name="adj1" fmla="val 6250"/>
                  <a:gd name="adj2" fmla="val 0"/>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1" name="小波 10">
                <a:extLst>
                  <a:ext uri="{FF2B5EF4-FFF2-40B4-BE49-F238E27FC236}">
                    <a16:creationId xmlns:a16="http://schemas.microsoft.com/office/drawing/2014/main" id="{00000000-0008-0000-9400-00000B000000}"/>
                  </a:ext>
                </a:extLst>
              </xdr:cNvPr>
              <xdr:cNvSpPr/>
            </xdr:nvSpPr>
            <xdr:spPr bwMode="auto">
              <a:xfrm>
                <a:off x="1133475" y="2419350"/>
                <a:ext cx="609600" cy="390525"/>
              </a:xfrm>
              <a:prstGeom prst="doubleWave">
                <a:avLst>
                  <a:gd name="adj1" fmla="val 6250"/>
                  <a:gd name="adj2" fmla="val 0"/>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grpSp>
          <xdr:nvGrpSpPr>
            <xdr:cNvPr id="7" name="グループ化 54">
              <a:extLst>
                <a:ext uri="{FF2B5EF4-FFF2-40B4-BE49-F238E27FC236}">
                  <a16:creationId xmlns:a16="http://schemas.microsoft.com/office/drawing/2014/main" id="{00000000-0008-0000-9400-000007000000}"/>
                </a:ext>
              </a:extLst>
            </xdr:cNvPr>
            <xdr:cNvGrpSpPr/>
          </xdr:nvGrpSpPr>
          <xdr:grpSpPr>
            <a:xfrm>
              <a:off x="1724025" y="2436743"/>
              <a:ext cx="1219200" cy="382657"/>
              <a:chOff x="523875" y="2419350"/>
              <a:chExt cx="1219200" cy="390525"/>
            </a:xfrm>
            <a:grpFill/>
          </xdr:grpSpPr>
          <xdr:sp macro="" textlink="">
            <xdr:nvSpPr>
              <xdr:cNvPr id="8" name="小波 7">
                <a:extLst>
                  <a:ext uri="{FF2B5EF4-FFF2-40B4-BE49-F238E27FC236}">
                    <a16:creationId xmlns:a16="http://schemas.microsoft.com/office/drawing/2014/main" id="{00000000-0008-0000-9400-000008000000}"/>
                  </a:ext>
                </a:extLst>
              </xdr:cNvPr>
              <xdr:cNvSpPr/>
            </xdr:nvSpPr>
            <xdr:spPr bwMode="auto">
              <a:xfrm>
                <a:off x="523875" y="2419350"/>
                <a:ext cx="609600" cy="390525"/>
              </a:xfrm>
              <a:prstGeom prst="doubleWave">
                <a:avLst>
                  <a:gd name="adj1" fmla="val 6250"/>
                  <a:gd name="adj2" fmla="val 0"/>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9" name="小波 8">
                <a:extLst>
                  <a:ext uri="{FF2B5EF4-FFF2-40B4-BE49-F238E27FC236}">
                    <a16:creationId xmlns:a16="http://schemas.microsoft.com/office/drawing/2014/main" id="{00000000-0008-0000-9400-000009000000}"/>
                  </a:ext>
                </a:extLst>
              </xdr:cNvPr>
              <xdr:cNvSpPr/>
            </xdr:nvSpPr>
            <xdr:spPr bwMode="auto">
              <a:xfrm>
                <a:off x="1133475" y="2419350"/>
                <a:ext cx="609600" cy="390525"/>
              </a:xfrm>
              <a:prstGeom prst="doubleWave">
                <a:avLst>
                  <a:gd name="adj1" fmla="val 6250"/>
                  <a:gd name="adj2" fmla="val 0"/>
                </a:avLst>
              </a:prstGeom>
              <a:gr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grpSp>
    </xdr:grpSp>
    <xdr:clientData/>
  </xdr:twoCellAnchor>
  <xdr:twoCellAnchor>
    <xdr:from>
      <xdr:col>0</xdr:col>
      <xdr:colOff>28575</xdr:colOff>
      <xdr:row>2</xdr:row>
      <xdr:rowOff>47625</xdr:rowOff>
    </xdr:from>
    <xdr:to>
      <xdr:col>10</xdr:col>
      <xdr:colOff>657225</xdr:colOff>
      <xdr:row>60</xdr:row>
      <xdr:rowOff>9525</xdr:rowOff>
    </xdr:to>
    <xdr:graphicFrame macro="">
      <xdr:nvGraphicFramePr>
        <xdr:cNvPr id="24" name="グラフ 46">
          <a:extLst>
            <a:ext uri="{FF2B5EF4-FFF2-40B4-BE49-F238E27FC236}">
              <a16:creationId xmlns:a16="http://schemas.microsoft.com/office/drawing/2014/main" id="{00000000-0008-0000-9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0.0083</cdr:x>
      <cdr:y>0.01232</cdr:y>
    </cdr:from>
    <cdr:to>
      <cdr:x>0.08554</cdr:x>
      <cdr:y>0.03372</cdr:y>
    </cdr:to>
    <cdr:sp macro="" textlink="">
      <cdr:nvSpPr>
        <cdr:cNvPr id="24" name="フローチャート: 処理 23"/>
        <cdr:cNvSpPr/>
      </cdr:nvSpPr>
      <cdr:spPr bwMode="auto">
        <a:xfrm xmlns:a="http://schemas.openxmlformats.org/drawingml/2006/main">
          <a:off x="77439" y="153285"/>
          <a:ext cx="720222" cy="266179"/>
        </a:xfrm>
        <a:prstGeom xmlns:a="http://schemas.openxmlformats.org/drawingml/2006/main" prst="flowChartProcess">
          <a:avLst/>
        </a:prstGeom>
        <a:noFill xmlns:a="http://schemas.openxmlformats.org/drawingml/2006/main"/>
        <a:ln xmlns:a="http://schemas.openxmlformats.org/drawingml/2006/main">
          <a:noFill/>
          <a:headEnd type="none" w="med" len="med"/>
          <a:tailEnd type="none" w="med" len="med"/>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ja-JP" altLang="en-US">
              <a:latin typeface="ＭＳ Ｐゴシック" panose="020B0600070205080204" pitchFamily="50" charset="-128"/>
              <a:ea typeface="ＭＳ Ｐゴシック" panose="020B0600070205080204" pitchFamily="50" charset="-128"/>
            </a:rPr>
            <a:t>単位：㎢</a:t>
          </a:r>
          <a:endParaRPr lang="ja-JP">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0.04836</cdr:x>
      <cdr:y>0.96679</cdr:y>
    </cdr:from>
    <cdr:to>
      <cdr:x>0.06515</cdr:x>
      <cdr:y>0.98595</cdr:y>
    </cdr:to>
    <cdr:sp macro="" textlink="">
      <cdr:nvSpPr>
        <cdr:cNvPr id="55" name="Text Box 8"/>
        <cdr:cNvSpPr txBox="1">
          <a:spLocks xmlns:a="http://schemas.openxmlformats.org/drawingml/2006/main" noChangeArrowheads="1"/>
        </cdr:cNvSpPr>
      </cdr:nvSpPr>
      <cdr:spPr bwMode="auto">
        <a:xfrm xmlns:a="http://schemas.openxmlformats.org/drawingml/2006/main">
          <a:off x="384157" y="9604648"/>
          <a:ext cx="133377" cy="1903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100" b="0" i="0" strike="noStrike">
              <a:solidFill>
                <a:srgbClr val="000000"/>
              </a:solidFill>
              <a:latin typeface="ＭＳ Ｐゴシック"/>
              <a:ea typeface="ＭＳ Ｐゴシック"/>
            </a:rPr>
            <a:t>*</a:t>
          </a:r>
        </a:p>
      </cdr:txBody>
    </cdr:sp>
  </cdr:relSizeAnchor>
  <cdr:relSizeAnchor xmlns:cdr="http://schemas.openxmlformats.org/drawingml/2006/chartDrawing">
    <cdr:from>
      <cdr:x>0.60112</cdr:x>
      <cdr:y>0.96679</cdr:y>
    </cdr:from>
    <cdr:to>
      <cdr:x>0.61791</cdr:x>
      <cdr:y>0.98595</cdr:y>
    </cdr:to>
    <cdr:sp macro="" textlink="">
      <cdr:nvSpPr>
        <cdr:cNvPr id="56" name="Text Box 8"/>
        <cdr:cNvSpPr txBox="1">
          <a:spLocks xmlns:a="http://schemas.openxmlformats.org/drawingml/2006/main" noChangeArrowheads="1"/>
        </cdr:cNvSpPr>
      </cdr:nvSpPr>
      <cdr:spPr bwMode="auto">
        <a:xfrm xmlns:a="http://schemas.openxmlformats.org/drawingml/2006/main">
          <a:off x="4775200" y="9613900"/>
          <a:ext cx="133350" cy="1905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100" b="0" i="0" strike="noStrike">
              <a:solidFill>
                <a:srgbClr val="000000"/>
              </a:solidFill>
              <a:latin typeface="ＭＳ Ｐゴシック"/>
              <a:ea typeface="ＭＳ Ｐゴシック"/>
            </a:rPr>
            <a:t>*</a:t>
          </a:r>
        </a:p>
      </cdr:txBody>
    </cdr:sp>
  </cdr:relSizeAnchor>
  <cdr:relSizeAnchor xmlns:cdr="http://schemas.openxmlformats.org/drawingml/2006/chartDrawing">
    <cdr:from>
      <cdr:x>0.8721</cdr:x>
      <cdr:y>0.01756</cdr:y>
    </cdr:from>
    <cdr:to>
      <cdr:x>0.94934</cdr:x>
      <cdr:y>0.03896</cdr:y>
    </cdr:to>
    <cdr:sp macro="" textlink="">
      <cdr:nvSpPr>
        <cdr:cNvPr id="95" name="フローチャート: 処理 94"/>
        <cdr:cNvSpPr/>
      </cdr:nvSpPr>
      <cdr:spPr bwMode="auto">
        <a:xfrm xmlns:a="http://schemas.openxmlformats.org/drawingml/2006/main">
          <a:off x="6927850" y="174625"/>
          <a:ext cx="613583" cy="212804"/>
        </a:xfrm>
        <a:prstGeom xmlns:a="http://schemas.openxmlformats.org/drawingml/2006/main" prst="flowChartProcess">
          <a:avLst/>
        </a:prstGeom>
        <a:noFill xmlns:a="http://schemas.openxmlformats.org/drawingml/2006/main"/>
        <a:ln xmlns:a="http://schemas.openxmlformats.org/drawingml/2006/main">
          <a:noFill/>
          <a:headEnd type="none" w="med" len="med"/>
          <a:tailEnd type="none" w="med" len="med"/>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endParaRPr lang="ja-JP">
            <a:latin typeface="ＭＳ 明朝" panose="02020609040205080304" pitchFamily="17" charset="-128"/>
            <a:ea typeface="ＭＳ 明朝" panose="02020609040205080304" pitchFamily="17" charset="-128"/>
          </a:endParaRPr>
        </a:p>
      </cdr:txBody>
    </cdr:sp>
  </cdr:relSizeAnchor>
  <cdr:relSizeAnchor xmlns:cdr="http://schemas.openxmlformats.org/drawingml/2006/chartDrawing">
    <cdr:from>
      <cdr:x>0.69785</cdr:x>
      <cdr:y>0.00798</cdr:y>
    </cdr:from>
    <cdr:to>
      <cdr:x>0.96643</cdr:x>
      <cdr:y>0.0441</cdr:y>
    </cdr:to>
    <cdr:sp macro="" textlink="">
      <cdr:nvSpPr>
        <cdr:cNvPr id="96" name="フローチャート: 処理 95"/>
        <cdr:cNvSpPr/>
      </cdr:nvSpPr>
      <cdr:spPr bwMode="auto">
        <a:xfrm xmlns:a="http://schemas.openxmlformats.org/drawingml/2006/main">
          <a:off x="5543591" y="79240"/>
          <a:ext cx="2133559" cy="358910"/>
        </a:xfrm>
        <a:prstGeom xmlns:a="http://schemas.openxmlformats.org/drawingml/2006/main" prst="flowChartProcess">
          <a:avLst/>
        </a:prstGeom>
        <a:noFill xmlns:a="http://schemas.openxmlformats.org/drawingml/2006/main"/>
        <a:ln xmlns:a="http://schemas.openxmlformats.org/drawingml/2006/main">
          <a:noFill/>
          <a:headEnd type="none" w="med" len="med"/>
          <a:tailEnd type="none" w="med" len="med"/>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ja-JP" altLang="en-US">
              <a:latin typeface="ＭＳ Ｐゴシック" panose="020B0600070205080204" pitchFamily="50" charset="-128"/>
              <a:ea typeface="ＭＳ Ｐゴシック" panose="020B0600070205080204" pitchFamily="50" charset="-128"/>
            </a:rPr>
            <a:t>＊印は境界未定のため参考数値</a:t>
          </a:r>
          <a:endParaRPr lang="en-US" altLang="ja-JP">
            <a:latin typeface="ＭＳ Ｐゴシック" panose="020B0600070205080204" pitchFamily="50" charset="-128"/>
            <a:ea typeface="ＭＳ Ｐゴシック" panose="020B0600070205080204" pitchFamily="50" charset="-128"/>
          </a:endParaRPr>
        </a:p>
        <a:p xmlns:a="http://schemas.openxmlformats.org/drawingml/2006/main">
          <a:pPr algn="r"/>
          <a:r>
            <a:rPr lang="ja-JP" altLang="en-US">
              <a:latin typeface="ＭＳ Ｐゴシック" panose="020B0600070205080204" pitchFamily="50" charset="-128"/>
              <a:ea typeface="ＭＳ Ｐゴシック" panose="020B0600070205080204" pitchFamily="50" charset="-128"/>
            </a:rPr>
            <a:t>令和３年１０月１日現在</a:t>
          </a:r>
          <a:endParaRPr lang="ja-JP">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cdr:x>
      <cdr:y>0.09396</cdr:y>
    </cdr:from>
    <cdr:to>
      <cdr:x>1</cdr:x>
      <cdr:y>0.11505</cdr:y>
    </cdr:to>
    <cdr:grpSp>
      <cdr:nvGrpSpPr>
        <cdr:cNvPr id="26" name="グループ化 25">
          <a:extLst xmlns:a="http://schemas.openxmlformats.org/drawingml/2006/main">
            <a:ext uri="{FF2B5EF4-FFF2-40B4-BE49-F238E27FC236}">
              <a16:creationId xmlns:a16="http://schemas.microsoft.com/office/drawing/2014/main" id="{2A3AE2ED-24DB-44C8-87CC-986749262F18}"/>
            </a:ext>
          </a:extLst>
        </cdr:cNvPr>
        <cdr:cNvGrpSpPr/>
      </cdr:nvGrpSpPr>
      <cdr:grpSpPr>
        <a:xfrm xmlns:a="http://schemas.openxmlformats.org/drawingml/2006/main">
          <a:off x="0" y="849201"/>
          <a:ext cx="7313749" cy="190610"/>
          <a:chOff x="0" y="0"/>
          <a:chExt cx="7710328" cy="523646"/>
        </a:xfrm>
        <a:solidFill xmlns:a="http://schemas.openxmlformats.org/drawingml/2006/main">
          <a:schemeClr val="bg1"/>
        </a:solidFill>
      </cdr:grpSpPr>
      <cdr:sp macro="" textlink="">
        <cdr:nvSpPr>
          <cdr:cNvPr id="110" name="波線 109"/>
          <cdr:cNvSpPr/>
        </cdr:nvSpPr>
        <cdr:spPr bwMode="auto">
          <a:xfrm xmlns:a="http://schemas.openxmlformats.org/drawingml/2006/main">
            <a:off x="0" y="0"/>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11" name="波線 110"/>
          <cdr:cNvSpPr/>
        </cdr:nvSpPr>
        <cdr:spPr bwMode="auto">
          <a:xfrm xmlns:a="http://schemas.openxmlformats.org/drawingml/2006/main">
            <a:off x="550738"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12" name="波線 111"/>
          <cdr:cNvSpPr/>
        </cdr:nvSpPr>
        <cdr:spPr bwMode="auto">
          <a:xfrm xmlns:a="http://schemas.openxmlformats.org/drawingml/2006/main">
            <a:off x="1101475"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13" name="波線 112"/>
          <cdr:cNvSpPr/>
        </cdr:nvSpPr>
        <cdr:spPr bwMode="auto">
          <a:xfrm xmlns:a="http://schemas.openxmlformats.org/drawingml/2006/main">
            <a:off x="1652213"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14" name="波線 113"/>
          <cdr:cNvSpPr/>
        </cdr:nvSpPr>
        <cdr:spPr bwMode="auto">
          <a:xfrm xmlns:a="http://schemas.openxmlformats.org/drawingml/2006/main">
            <a:off x="2202951"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15" name="波線 114"/>
          <cdr:cNvSpPr/>
        </cdr:nvSpPr>
        <cdr:spPr bwMode="auto">
          <a:xfrm xmlns:a="http://schemas.openxmlformats.org/drawingml/2006/main">
            <a:off x="2753689"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16" name="波線 115"/>
          <cdr:cNvSpPr/>
        </cdr:nvSpPr>
        <cdr:spPr bwMode="auto">
          <a:xfrm xmlns:a="http://schemas.openxmlformats.org/drawingml/2006/main">
            <a:off x="3304426"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17" name="波線 116"/>
          <cdr:cNvSpPr/>
        </cdr:nvSpPr>
        <cdr:spPr bwMode="auto">
          <a:xfrm xmlns:a="http://schemas.openxmlformats.org/drawingml/2006/main">
            <a:off x="3855164"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18" name="波線 117"/>
          <cdr:cNvSpPr/>
        </cdr:nvSpPr>
        <cdr:spPr bwMode="auto">
          <a:xfrm xmlns:a="http://schemas.openxmlformats.org/drawingml/2006/main">
            <a:off x="4405902"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19" name="波線 118"/>
          <cdr:cNvSpPr/>
        </cdr:nvSpPr>
        <cdr:spPr bwMode="auto">
          <a:xfrm xmlns:a="http://schemas.openxmlformats.org/drawingml/2006/main">
            <a:off x="4956639"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20" name="波線 119"/>
          <cdr:cNvSpPr/>
        </cdr:nvSpPr>
        <cdr:spPr bwMode="auto">
          <a:xfrm xmlns:a="http://schemas.openxmlformats.org/drawingml/2006/main">
            <a:off x="5507377"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21" name="波線 120"/>
          <cdr:cNvSpPr/>
        </cdr:nvSpPr>
        <cdr:spPr bwMode="auto">
          <a:xfrm xmlns:a="http://schemas.openxmlformats.org/drawingml/2006/main">
            <a:off x="6058115"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22" name="波線 121"/>
          <cdr:cNvSpPr/>
        </cdr:nvSpPr>
        <cdr:spPr bwMode="auto">
          <a:xfrm xmlns:a="http://schemas.openxmlformats.org/drawingml/2006/main">
            <a:off x="6608853"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sp macro="" textlink="">
        <cdr:nvSpPr>
          <cdr:cNvPr id="123" name="波線 122"/>
          <cdr:cNvSpPr/>
        </cdr:nvSpPr>
        <cdr:spPr bwMode="auto">
          <a:xfrm xmlns:a="http://schemas.openxmlformats.org/drawingml/2006/main">
            <a:off x="7159590" y="13427"/>
            <a:ext cx="550738" cy="510219"/>
          </a:xfrm>
          <a:prstGeom xmlns:a="http://schemas.openxmlformats.org/drawingml/2006/main" prst="wave">
            <a:avLst/>
          </a:prstGeom>
          <a:grpFill xmlns:a="http://schemas.openxmlformats.org/drawingml/2006/main"/>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ctr"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kumimoji="1" lang="ja-JP" altLang="en-US" sz="1100"/>
          </a:p>
        </cdr:txBody>
      </cdr:sp>
    </cdr:grpSp>
  </cdr:relSizeAnchor>
</c:userShapes>
</file>

<file path=xl/drawings/drawing49.xml><?xml version="1.0" encoding="utf-8"?>
<xdr:wsDr xmlns:xdr="http://schemas.openxmlformats.org/drawingml/2006/spreadsheetDrawing" xmlns:a="http://schemas.openxmlformats.org/drawingml/2006/main">
  <xdr:twoCellAnchor>
    <xdr:from>
      <xdr:col>7</xdr:col>
      <xdr:colOff>352425</xdr:colOff>
      <xdr:row>6</xdr:row>
      <xdr:rowOff>104775</xdr:rowOff>
    </xdr:from>
    <xdr:to>
      <xdr:col>7</xdr:col>
      <xdr:colOff>485775</xdr:colOff>
      <xdr:row>7</xdr:row>
      <xdr:rowOff>161925</xdr:rowOff>
    </xdr:to>
    <xdr:sp macro="" textlink="">
      <xdr:nvSpPr>
        <xdr:cNvPr id="2" name="Text Box 7">
          <a:extLst>
            <a:ext uri="{FF2B5EF4-FFF2-40B4-BE49-F238E27FC236}">
              <a16:creationId xmlns:a16="http://schemas.microsoft.com/office/drawing/2014/main" id="{00000000-0008-0000-9500-000002000000}"/>
            </a:ext>
          </a:extLst>
        </xdr:cNvPr>
        <xdr:cNvSpPr txBox="1">
          <a:spLocks noChangeArrowheads="1"/>
        </xdr:cNvSpPr>
      </xdr:nvSpPr>
      <xdr:spPr bwMode="auto">
        <a:xfrm>
          <a:off x="2057400" y="895350"/>
          <a:ext cx="0" cy="2000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7</xdr:col>
      <xdr:colOff>352425</xdr:colOff>
      <xdr:row>34</xdr:row>
      <xdr:rowOff>158750</xdr:rowOff>
    </xdr:from>
    <xdr:to>
      <xdr:col>7</xdr:col>
      <xdr:colOff>485775</xdr:colOff>
      <xdr:row>36</xdr:row>
      <xdr:rowOff>6350</xdr:rowOff>
    </xdr:to>
    <xdr:sp macro="" textlink="">
      <xdr:nvSpPr>
        <xdr:cNvPr id="3" name="Text Box 8">
          <a:extLst>
            <a:ext uri="{FF2B5EF4-FFF2-40B4-BE49-F238E27FC236}">
              <a16:creationId xmlns:a16="http://schemas.microsoft.com/office/drawing/2014/main" id="{00000000-0008-0000-9500-000003000000}"/>
            </a:ext>
          </a:extLst>
        </xdr:cNvPr>
        <xdr:cNvSpPr txBox="1">
          <a:spLocks noChangeArrowheads="1"/>
        </xdr:cNvSpPr>
      </xdr:nvSpPr>
      <xdr:spPr bwMode="auto">
        <a:xfrm>
          <a:off x="2057400" y="7140575"/>
          <a:ext cx="0" cy="3238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7</xdr:col>
      <xdr:colOff>0</xdr:colOff>
      <xdr:row>7</xdr:row>
      <xdr:rowOff>0</xdr:rowOff>
    </xdr:from>
    <xdr:to>
      <xdr:col>7</xdr:col>
      <xdr:colOff>133377</xdr:colOff>
      <xdr:row>7</xdr:row>
      <xdr:rowOff>190346</xdr:rowOff>
    </xdr:to>
    <xdr:sp macro="" textlink="">
      <xdr:nvSpPr>
        <xdr:cNvPr id="4" name="Text Box 8">
          <a:extLst>
            <a:ext uri="{FF2B5EF4-FFF2-40B4-BE49-F238E27FC236}">
              <a16:creationId xmlns:a16="http://schemas.microsoft.com/office/drawing/2014/main" id="{00000000-0008-0000-9500-000004000000}"/>
            </a:ext>
          </a:extLst>
        </xdr:cNvPr>
        <xdr:cNvSpPr txBox="1">
          <a:spLocks noChangeArrowheads="1"/>
        </xdr:cNvSpPr>
      </xdr:nvSpPr>
      <xdr:spPr bwMode="auto">
        <a:xfrm>
          <a:off x="1800225" y="1371600"/>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7</xdr:col>
      <xdr:colOff>0</xdr:colOff>
      <xdr:row>35</xdr:row>
      <xdr:rowOff>0</xdr:rowOff>
    </xdr:from>
    <xdr:to>
      <xdr:col>7</xdr:col>
      <xdr:colOff>133377</xdr:colOff>
      <xdr:row>35</xdr:row>
      <xdr:rowOff>190346</xdr:rowOff>
    </xdr:to>
    <xdr:sp macro="" textlink="">
      <xdr:nvSpPr>
        <xdr:cNvPr id="5" name="Text Box 8">
          <a:extLst>
            <a:ext uri="{FF2B5EF4-FFF2-40B4-BE49-F238E27FC236}">
              <a16:creationId xmlns:a16="http://schemas.microsoft.com/office/drawing/2014/main" id="{00000000-0008-0000-9500-000005000000}"/>
            </a:ext>
          </a:extLst>
        </xdr:cNvPr>
        <xdr:cNvSpPr txBox="1">
          <a:spLocks noChangeArrowheads="1"/>
        </xdr:cNvSpPr>
      </xdr:nvSpPr>
      <xdr:spPr bwMode="auto">
        <a:xfrm>
          <a:off x="1800225" y="7658100"/>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228600</xdr:rowOff>
    </xdr:from>
    <xdr:to>
      <xdr:col>35</xdr:col>
      <xdr:colOff>200025</xdr:colOff>
      <xdr:row>33</xdr:row>
      <xdr:rowOff>190500</xdr:rowOff>
    </xdr:to>
    <xdr:graphicFrame macro="">
      <xdr:nvGraphicFramePr>
        <xdr:cNvPr id="2" name="Chart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34</xdr:row>
      <xdr:rowOff>161925</xdr:rowOff>
    </xdr:from>
    <xdr:to>
      <xdr:col>35</xdr:col>
      <xdr:colOff>209550</xdr:colOff>
      <xdr:row>55</xdr:row>
      <xdr:rowOff>228600</xdr:rowOff>
    </xdr:to>
    <xdr:graphicFrame macro="">
      <xdr:nvGraphicFramePr>
        <xdr:cNvPr id="3" name="Chart 3">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95251</xdr:colOff>
      <xdr:row>38</xdr:row>
      <xdr:rowOff>209550</xdr:rowOff>
    </xdr:from>
    <xdr:to>
      <xdr:col>3</xdr:col>
      <xdr:colOff>228601</xdr:colOff>
      <xdr:row>40</xdr:row>
      <xdr:rowOff>9525</xdr:rowOff>
    </xdr:to>
    <xdr:sp macro="" textlink="">
      <xdr:nvSpPr>
        <xdr:cNvPr id="4" name="Text Box 4">
          <a:extLst>
            <a:ext uri="{FF2B5EF4-FFF2-40B4-BE49-F238E27FC236}">
              <a16:creationId xmlns:a16="http://schemas.microsoft.com/office/drawing/2014/main" id="{00000000-0008-0000-0B00-000004000000}"/>
            </a:ext>
          </a:extLst>
        </xdr:cNvPr>
        <xdr:cNvSpPr txBox="1">
          <a:spLocks noChangeArrowheads="1"/>
        </xdr:cNvSpPr>
      </xdr:nvSpPr>
      <xdr:spPr bwMode="auto">
        <a:xfrm>
          <a:off x="333376" y="9020175"/>
          <a:ext cx="609600"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a:t>
          </a:r>
        </a:p>
      </xdr:txBody>
    </xdr:sp>
    <xdr:clientData/>
  </xdr:twoCellAnchor>
  <xdr:twoCellAnchor>
    <xdr:from>
      <xdr:col>32</xdr:col>
      <xdr:colOff>66675</xdr:colOff>
      <xdr:row>38</xdr:row>
      <xdr:rowOff>200025</xdr:rowOff>
    </xdr:from>
    <xdr:to>
      <xdr:col>34</xdr:col>
      <xdr:colOff>171450</xdr:colOff>
      <xdr:row>40</xdr:row>
      <xdr:rowOff>38100</xdr:rowOff>
    </xdr:to>
    <xdr:sp macro="" textlink="">
      <xdr:nvSpPr>
        <xdr:cNvPr id="5" name="Text Box 5">
          <a:extLst>
            <a:ext uri="{FF2B5EF4-FFF2-40B4-BE49-F238E27FC236}">
              <a16:creationId xmlns:a16="http://schemas.microsoft.com/office/drawing/2014/main" id="{00000000-0008-0000-0B00-000005000000}"/>
            </a:ext>
          </a:extLst>
        </xdr:cNvPr>
        <xdr:cNvSpPr txBox="1">
          <a:spLocks noChangeArrowheads="1"/>
        </xdr:cNvSpPr>
      </xdr:nvSpPr>
      <xdr:spPr bwMode="auto">
        <a:xfrm>
          <a:off x="7686675" y="9010650"/>
          <a:ext cx="581025" cy="3143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a:t>
          </a:r>
        </a:p>
      </xdr:txBody>
    </xdr:sp>
    <xdr:clientData/>
  </xdr:twoCellAnchor>
  <xdr:twoCellAnchor>
    <xdr:from>
      <xdr:col>0</xdr:col>
      <xdr:colOff>171450</xdr:colOff>
      <xdr:row>19</xdr:row>
      <xdr:rowOff>219075</xdr:rowOff>
    </xdr:from>
    <xdr:to>
      <xdr:col>3</xdr:col>
      <xdr:colOff>114301</xdr:colOff>
      <xdr:row>21</xdr:row>
      <xdr:rowOff>19050</xdr:rowOff>
    </xdr:to>
    <xdr:sp macro="" textlink="">
      <xdr:nvSpPr>
        <xdr:cNvPr id="6" name="Text Box 6">
          <a:extLst>
            <a:ext uri="{FF2B5EF4-FFF2-40B4-BE49-F238E27FC236}">
              <a16:creationId xmlns:a16="http://schemas.microsoft.com/office/drawing/2014/main" id="{00000000-0008-0000-0B00-000006000000}"/>
            </a:ext>
          </a:extLst>
        </xdr:cNvPr>
        <xdr:cNvSpPr txBox="1">
          <a:spLocks noChangeArrowheads="1"/>
        </xdr:cNvSpPr>
      </xdr:nvSpPr>
      <xdr:spPr bwMode="auto">
        <a:xfrm>
          <a:off x="171450" y="4505325"/>
          <a:ext cx="657226" cy="2762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a:t>
          </a:r>
        </a:p>
      </xdr:txBody>
    </xdr:sp>
    <xdr:clientData/>
  </xdr:twoCellAnchor>
  <xdr:twoCellAnchor>
    <xdr:from>
      <xdr:col>22</xdr:col>
      <xdr:colOff>227734</xdr:colOff>
      <xdr:row>36</xdr:row>
      <xdr:rowOff>58016</xdr:rowOff>
    </xdr:from>
    <xdr:to>
      <xdr:col>27</xdr:col>
      <xdr:colOff>80529</xdr:colOff>
      <xdr:row>37</xdr:row>
      <xdr:rowOff>96116</xdr:rowOff>
    </xdr:to>
    <xdr:sp macro="" textlink="">
      <xdr:nvSpPr>
        <xdr:cNvPr id="7" name="Text Box 8">
          <a:extLst>
            <a:ext uri="{FF2B5EF4-FFF2-40B4-BE49-F238E27FC236}">
              <a16:creationId xmlns:a16="http://schemas.microsoft.com/office/drawing/2014/main" id="{00000000-0008-0000-0B00-000007000000}"/>
            </a:ext>
          </a:extLst>
        </xdr:cNvPr>
        <xdr:cNvSpPr txBox="1">
          <a:spLocks noChangeArrowheads="1"/>
        </xdr:cNvSpPr>
      </xdr:nvSpPr>
      <xdr:spPr bwMode="auto">
        <a:xfrm>
          <a:off x="5561734" y="8717107"/>
          <a:ext cx="1065068" cy="28055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400" b="0" i="0" u="none" strike="noStrike" baseline="0">
              <a:solidFill>
                <a:srgbClr val="000000"/>
              </a:solidFill>
              <a:latin typeface="ＭＳ Ｐ明朝"/>
              <a:ea typeface="ＭＳ Ｐ明朝"/>
            </a:rPr>
            <a:t>（</a:t>
          </a: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令和３年）</a:t>
          </a:r>
        </a:p>
      </xdr:txBody>
    </xdr:sp>
    <xdr:clientData/>
  </xdr:twoCellAnchor>
  <xdr:twoCellAnchor>
    <xdr:from>
      <xdr:col>0</xdr:col>
      <xdr:colOff>19050</xdr:colOff>
      <xdr:row>2</xdr:row>
      <xdr:rowOff>190500</xdr:rowOff>
    </xdr:from>
    <xdr:to>
      <xdr:col>35</xdr:col>
      <xdr:colOff>219075</xdr:colOff>
      <xdr:row>16</xdr:row>
      <xdr:rowOff>85725</xdr:rowOff>
    </xdr:to>
    <xdr:graphicFrame macro="">
      <xdr:nvGraphicFramePr>
        <xdr:cNvPr id="8" name="Chart 1">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180976</xdr:colOff>
      <xdr:row>3</xdr:row>
      <xdr:rowOff>190500</xdr:rowOff>
    </xdr:from>
    <xdr:to>
      <xdr:col>25</xdr:col>
      <xdr:colOff>190500</xdr:colOff>
      <xdr:row>5</xdr:row>
      <xdr:rowOff>5196</xdr:rowOff>
    </xdr:to>
    <xdr:sp macro="" textlink="">
      <xdr:nvSpPr>
        <xdr:cNvPr id="9" name="Text Box 7">
          <a:extLst>
            <a:ext uri="{FF2B5EF4-FFF2-40B4-BE49-F238E27FC236}">
              <a16:creationId xmlns:a16="http://schemas.microsoft.com/office/drawing/2014/main" id="{00000000-0008-0000-0B00-000009000000}"/>
            </a:ext>
          </a:extLst>
        </xdr:cNvPr>
        <xdr:cNvSpPr txBox="1">
          <a:spLocks noChangeArrowheads="1"/>
        </xdr:cNvSpPr>
      </xdr:nvSpPr>
      <xdr:spPr bwMode="auto">
        <a:xfrm>
          <a:off x="5181601" y="666750"/>
          <a:ext cx="962024" cy="290946"/>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1400" b="0" i="0" u="none" strike="noStrike" baseline="0">
              <a:solidFill>
                <a:srgbClr val="000000"/>
              </a:solidFill>
              <a:latin typeface="ＭＳ Ｐゴシック" panose="020B0600070205080204" pitchFamily="50" charset="-128"/>
              <a:ea typeface="ＭＳ Ｐゴシック" panose="020B0600070205080204" pitchFamily="50" charset="-128"/>
            </a:rPr>
            <a:t>（令和２年）</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17</xdr:col>
      <xdr:colOff>0</xdr:colOff>
      <xdr:row>10</xdr:row>
      <xdr:rowOff>0</xdr:rowOff>
    </xdr:from>
    <xdr:to>
      <xdr:col>17</xdr:col>
      <xdr:colOff>133377</xdr:colOff>
      <xdr:row>10</xdr:row>
      <xdr:rowOff>190346</xdr:rowOff>
    </xdr:to>
    <xdr:sp macro="" textlink="">
      <xdr:nvSpPr>
        <xdr:cNvPr id="2" name="Text Box 8">
          <a:extLst>
            <a:ext uri="{FF2B5EF4-FFF2-40B4-BE49-F238E27FC236}">
              <a16:creationId xmlns:a16="http://schemas.microsoft.com/office/drawing/2014/main" id="{00000000-0008-0000-9A00-000002000000}"/>
            </a:ext>
          </a:extLst>
        </xdr:cNvPr>
        <xdr:cNvSpPr txBox="1">
          <a:spLocks noChangeArrowheads="1"/>
        </xdr:cNvSpPr>
      </xdr:nvSpPr>
      <xdr:spPr bwMode="auto">
        <a:xfrm>
          <a:off x="4648200" y="195262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11</xdr:row>
      <xdr:rowOff>0</xdr:rowOff>
    </xdr:from>
    <xdr:to>
      <xdr:col>17</xdr:col>
      <xdr:colOff>133377</xdr:colOff>
      <xdr:row>11</xdr:row>
      <xdr:rowOff>190346</xdr:rowOff>
    </xdr:to>
    <xdr:sp macro="" textlink="">
      <xdr:nvSpPr>
        <xdr:cNvPr id="3" name="Text Box 8">
          <a:extLst>
            <a:ext uri="{FF2B5EF4-FFF2-40B4-BE49-F238E27FC236}">
              <a16:creationId xmlns:a16="http://schemas.microsoft.com/office/drawing/2014/main" id="{00000000-0008-0000-9A00-000003000000}"/>
            </a:ext>
          </a:extLst>
        </xdr:cNvPr>
        <xdr:cNvSpPr txBox="1">
          <a:spLocks noChangeArrowheads="1"/>
        </xdr:cNvSpPr>
      </xdr:nvSpPr>
      <xdr:spPr bwMode="auto">
        <a:xfrm>
          <a:off x="4648200" y="216217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13</xdr:row>
      <xdr:rowOff>0</xdr:rowOff>
    </xdr:from>
    <xdr:to>
      <xdr:col>17</xdr:col>
      <xdr:colOff>133377</xdr:colOff>
      <xdr:row>13</xdr:row>
      <xdr:rowOff>190346</xdr:rowOff>
    </xdr:to>
    <xdr:sp macro="" textlink="">
      <xdr:nvSpPr>
        <xdr:cNvPr id="4" name="Text Box 8">
          <a:extLst>
            <a:ext uri="{FF2B5EF4-FFF2-40B4-BE49-F238E27FC236}">
              <a16:creationId xmlns:a16="http://schemas.microsoft.com/office/drawing/2014/main" id="{00000000-0008-0000-9A00-000004000000}"/>
            </a:ext>
          </a:extLst>
        </xdr:cNvPr>
        <xdr:cNvSpPr txBox="1">
          <a:spLocks noChangeArrowheads="1"/>
        </xdr:cNvSpPr>
      </xdr:nvSpPr>
      <xdr:spPr bwMode="auto">
        <a:xfrm>
          <a:off x="4648200" y="258127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15</xdr:row>
      <xdr:rowOff>0</xdr:rowOff>
    </xdr:from>
    <xdr:to>
      <xdr:col>17</xdr:col>
      <xdr:colOff>133377</xdr:colOff>
      <xdr:row>15</xdr:row>
      <xdr:rowOff>190346</xdr:rowOff>
    </xdr:to>
    <xdr:sp macro="" textlink="">
      <xdr:nvSpPr>
        <xdr:cNvPr id="5" name="Text Box 8">
          <a:extLst>
            <a:ext uri="{FF2B5EF4-FFF2-40B4-BE49-F238E27FC236}">
              <a16:creationId xmlns:a16="http://schemas.microsoft.com/office/drawing/2014/main" id="{00000000-0008-0000-9A00-000005000000}"/>
            </a:ext>
          </a:extLst>
        </xdr:cNvPr>
        <xdr:cNvSpPr txBox="1">
          <a:spLocks noChangeArrowheads="1"/>
        </xdr:cNvSpPr>
      </xdr:nvSpPr>
      <xdr:spPr bwMode="auto">
        <a:xfrm>
          <a:off x="4648200" y="300037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16</xdr:row>
      <xdr:rowOff>0</xdr:rowOff>
    </xdr:from>
    <xdr:to>
      <xdr:col>17</xdr:col>
      <xdr:colOff>133377</xdr:colOff>
      <xdr:row>16</xdr:row>
      <xdr:rowOff>190346</xdr:rowOff>
    </xdr:to>
    <xdr:sp macro="" textlink="">
      <xdr:nvSpPr>
        <xdr:cNvPr id="6" name="Text Box 8">
          <a:extLst>
            <a:ext uri="{FF2B5EF4-FFF2-40B4-BE49-F238E27FC236}">
              <a16:creationId xmlns:a16="http://schemas.microsoft.com/office/drawing/2014/main" id="{00000000-0008-0000-9A00-000006000000}"/>
            </a:ext>
          </a:extLst>
        </xdr:cNvPr>
        <xdr:cNvSpPr txBox="1">
          <a:spLocks noChangeArrowheads="1"/>
        </xdr:cNvSpPr>
      </xdr:nvSpPr>
      <xdr:spPr bwMode="auto">
        <a:xfrm>
          <a:off x="4648200" y="320992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20</xdr:row>
      <xdr:rowOff>0</xdr:rowOff>
    </xdr:from>
    <xdr:to>
      <xdr:col>17</xdr:col>
      <xdr:colOff>133377</xdr:colOff>
      <xdr:row>20</xdr:row>
      <xdr:rowOff>190346</xdr:rowOff>
    </xdr:to>
    <xdr:sp macro="" textlink="">
      <xdr:nvSpPr>
        <xdr:cNvPr id="7" name="Text Box 8">
          <a:extLst>
            <a:ext uri="{FF2B5EF4-FFF2-40B4-BE49-F238E27FC236}">
              <a16:creationId xmlns:a16="http://schemas.microsoft.com/office/drawing/2014/main" id="{00000000-0008-0000-9A00-000007000000}"/>
            </a:ext>
          </a:extLst>
        </xdr:cNvPr>
        <xdr:cNvSpPr txBox="1">
          <a:spLocks noChangeArrowheads="1"/>
        </xdr:cNvSpPr>
      </xdr:nvSpPr>
      <xdr:spPr bwMode="auto">
        <a:xfrm>
          <a:off x="4648200" y="393382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21</xdr:row>
      <xdr:rowOff>0</xdr:rowOff>
    </xdr:from>
    <xdr:to>
      <xdr:col>17</xdr:col>
      <xdr:colOff>133377</xdr:colOff>
      <xdr:row>21</xdr:row>
      <xdr:rowOff>190346</xdr:rowOff>
    </xdr:to>
    <xdr:sp macro="" textlink="">
      <xdr:nvSpPr>
        <xdr:cNvPr id="8" name="Text Box 8">
          <a:extLst>
            <a:ext uri="{FF2B5EF4-FFF2-40B4-BE49-F238E27FC236}">
              <a16:creationId xmlns:a16="http://schemas.microsoft.com/office/drawing/2014/main" id="{00000000-0008-0000-9A00-000008000000}"/>
            </a:ext>
          </a:extLst>
        </xdr:cNvPr>
        <xdr:cNvSpPr txBox="1">
          <a:spLocks noChangeArrowheads="1"/>
        </xdr:cNvSpPr>
      </xdr:nvSpPr>
      <xdr:spPr bwMode="auto">
        <a:xfrm>
          <a:off x="4648200" y="414337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22</xdr:row>
      <xdr:rowOff>0</xdr:rowOff>
    </xdr:from>
    <xdr:to>
      <xdr:col>17</xdr:col>
      <xdr:colOff>133377</xdr:colOff>
      <xdr:row>22</xdr:row>
      <xdr:rowOff>190346</xdr:rowOff>
    </xdr:to>
    <xdr:sp macro="" textlink="">
      <xdr:nvSpPr>
        <xdr:cNvPr id="9" name="Text Box 8">
          <a:extLst>
            <a:ext uri="{FF2B5EF4-FFF2-40B4-BE49-F238E27FC236}">
              <a16:creationId xmlns:a16="http://schemas.microsoft.com/office/drawing/2014/main" id="{00000000-0008-0000-9A00-000009000000}"/>
            </a:ext>
          </a:extLst>
        </xdr:cNvPr>
        <xdr:cNvSpPr txBox="1">
          <a:spLocks noChangeArrowheads="1"/>
        </xdr:cNvSpPr>
      </xdr:nvSpPr>
      <xdr:spPr bwMode="auto">
        <a:xfrm>
          <a:off x="4648200" y="435292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23</xdr:row>
      <xdr:rowOff>0</xdr:rowOff>
    </xdr:from>
    <xdr:to>
      <xdr:col>17</xdr:col>
      <xdr:colOff>133377</xdr:colOff>
      <xdr:row>23</xdr:row>
      <xdr:rowOff>190346</xdr:rowOff>
    </xdr:to>
    <xdr:sp macro="" textlink="">
      <xdr:nvSpPr>
        <xdr:cNvPr id="10" name="Text Box 8">
          <a:extLst>
            <a:ext uri="{FF2B5EF4-FFF2-40B4-BE49-F238E27FC236}">
              <a16:creationId xmlns:a16="http://schemas.microsoft.com/office/drawing/2014/main" id="{00000000-0008-0000-9A00-00000A000000}"/>
            </a:ext>
          </a:extLst>
        </xdr:cNvPr>
        <xdr:cNvSpPr txBox="1">
          <a:spLocks noChangeArrowheads="1"/>
        </xdr:cNvSpPr>
      </xdr:nvSpPr>
      <xdr:spPr bwMode="auto">
        <a:xfrm>
          <a:off x="4648200" y="456247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24</xdr:row>
      <xdr:rowOff>0</xdr:rowOff>
    </xdr:from>
    <xdr:to>
      <xdr:col>17</xdr:col>
      <xdr:colOff>133377</xdr:colOff>
      <xdr:row>24</xdr:row>
      <xdr:rowOff>190346</xdr:rowOff>
    </xdr:to>
    <xdr:sp macro="" textlink="">
      <xdr:nvSpPr>
        <xdr:cNvPr id="11" name="Text Box 8">
          <a:extLst>
            <a:ext uri="{FF2B5EF4-FFF2-40B4-BE49-F238E27FC236}">
              <a16:creationId xmlns:a16="http://schemas.microsoft.com/office/drawing/2014/main" id="{00000000-0008-0000-9A00-00000B000000}"/>
            </a:ext>
          </a:extLst>
        </xdr:cNvPr>
        <xdr:cNvSpPr txBox="1">
          <a:spLocks noChangeArrowheads="1"/>
        </xdr:cNvSpPr>
      </xdr:nvSpPr>
      <xdr:spPr bwMode="auto">
        <a:xfrm>
          <a:off x="4648200" y="477202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30</xdr:row>
      <xdr:rowOff>0</xdr:rowOff>
    </xdr:from>
    <xdr:to>
      <xdr:col>17</xdr:col>
      <xdr:colOff>133377</xdr:colOff>
      <xdr:row>30</xdr:row>
      <xdr:rowOff>190346</xdr:rowOff>
    </xdr:to>
    <xdr:sp macro="" textlink="">
      <xdr:nvSpPr>
        <xdr:cNvPr id="12" name="Text Box 8">
          <a:extLst>
            <a:ext uri="{FF2B5EF4-FFF2-40B4-BE49-F238E27FC236}">
              <a16:creationId xmlns:a16="http://schemas.microsoft.com/office/drawing/2014/main" id="{00000000-0008-0000-9A00-00000C000000}"/>
            </a:ext>
          </a:extLst>
        </xdr:cNvPr>
        <xdr:cNvSpPr txBox="1">
          <a:spLocks noChangeArrowheads="1"/>
        </xdr:cNvSpPr>
      </xdr:nvSpPr>
      <xdr:spPr bwMode="auto">
        <a:xfrm>
          <a:off x="4648200" y="591502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33</xdr:row>
      <xdr:rowOff>0</xdr:rowOff>
    </xdr:from>
    <xdr:to>
      <xdr:col>17</xdr:col>
      <xdr:colOff>133377</xdr:colOff>
      <xdr:row>33</xdr:row>
      <xdr:rowOff>190346</xdr:rowOff>
    </xdr:to>
    <xdr:sp macro="" textlink="">
      <xdr:nvSpPr>
        <xdr:cNvPr id="13" name="Text Box 8">
          <a:extLst>
            <a:ext uri="{FF2B5EF4-FFF2-40B4-BE49-F238E27FC236}">
              <a16:creationId xmlns:a16="http://schemas.microsoft.com/office/drawing/2014/main" id="{00000000-0008-0000-9A00-00000D000000}"/>
            </a:ext>
          </a:extLst>
        </xdr:cNvPr>
        <xdr:cNvSpPr txBox="1">
          <a:spLocks noChangeArrowheads="1"/>
        </xdr:cNvSpPr>
      </xdr:nvSpPr>
      <xdr:spPr bwMode="auto">
        <a:xfrm>
          <a:off x="4648200" y="654367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35</xdr:row>
      <xdr:rowOff>0</xdr:rowOff>
    </xdr:from>
    <xdr:to>
      <xdr:col>17</xdr:col>
      <xdr:colOff>133377</xdr:colOff>
      <xdr:row>35</xdr:row>
      <xdr:rowOff>190346</xdr:rowOff>
    </xdr:to>
    <xdr:sp macro="" textlink="">
      <xdr:nvSpPr>
        <xdr:cNvPr id="14" name="Text Box 8">
          <a:extLst>
            <a:ext uri="{FF2B5EF4-FFF2-40B4-BE49-F238E27FC236}">
              <a16:creationId xmlns:a16="http://schemas.microsoft.com/office/drawing/2014/main" id="{00000000-0008-0000-9A00-00000E000000}"/>
            </a:ext>
          </a:extLst>
        </xdr:cNvPr>
        <xdr:cNvSpPr txBox="1">
          <a:spLocks noChangeArrowheads="1"/>
        </xdr:cNvSpPr>
      </xdr:nvSpPr>
      <xdr:spPr bwMode="auto">
        <a:xfrm>
          <a:off x="4648200" y="696277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36</xdr:row>
      <xdr:rowOff>0</xdr:rowOff>
    </xdr:from>
    <xdr:to>
      <xdr:col>17</xdr:col>
      <xdr:colOff>133377</xdr:colOff>
      <xdr:row>36</xdr:row>
      <xdr:rowOff>190346</xdr:rowOff>
    </xdr:to>
    <xdr:sp macro="" textlink="">
      <xdr:nvSpPr>
        <xdr:cNvPr id="15" name="Text Box 8">
          <a:extLst>
            <a:ext uri="{FF2B5EF4-FFF2-40B4-BE49-F238E27FC236}">
              <a16:creationId xmlns:a16="http://schemas.microsoft.com/office/drawing/2014/main" id="{00000000-0008-0000-9A00-00000F000000}"/>
            </a:ext>
          </a:extLst>
        </xdr:cNvPr>
        <xdr:cNvSpPr txBox="1">
          <a:spLocks noChangeArrowheads="1"/>
        </xdr:cNvSpPr>
      </xdr:nvSpPr>
      <xdr:spPr bwMode="auto">
        <a:xfrm>
          <a:off x="4648200" y="717232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37</xdr:row>
      <xdr:rowOff>0</xdr:rowOff>
    </xdr:from>
    <xdr:to>
      <xdr:col>17</xdr:col>
      <xdr:colOff>133377</xdr:colOff>
      <xdr:row>37</xdr:row>
      <xdr:rowOff>190346</xdr:rowOff>
    </xdr:to>
    <xdr:sp macro="" textlink="">
      <xdr:nvSpPr>
        <xdr:cNvPr id="16" name="Text Box 8">
          <a:extLst>
            <a:ext uri="{FF2B5EF4-FFF2-40B4-BE49-F238E27FC236}">
              <a16:creationId xmlns:a16="http://schemas.microsoft.com/office/drawing/2014/main" id="{00000000-0008-0000-9A00-000010000000}"/>
            </a:ext>
          </a:extLst>
        </xdr:cNvPr>
        <xdr:cNvSpPr txBox="1">
          <a:spLocks noChangeArrowheads="1"/>
        </xdr:cNvSpPr>
      </xdr:nvSpPr>
      <xdr:spPr bwMode="auto">
        <a:xfrm>
          <a:off x="4648200" y="738187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41</xdr:row>
      <xdr:rowOff>0</xdr:rowOff>
    </xdr:from>
    <xdr:to>
      <xdr:col>17</xdr:col>
      <xdr:colOff>133377</xdr:colOff>
      <xdr:row>41</xdr:row>
      <xdr:rowOff>190346</xdr:rowOff>
    </xdr:to>
    <xdr:sp macro="" textlink="">
      <xdr:nvSpPr>
        <xdr:cNvPr id="17" name="Text Box 8">
          <a:extLst>
            <a:ext uri="{FF2B5EF4-FFF2-40B4-BE49-F238E27FC236}">
              <a16:creationId xmlns:a16="http://schemas.microsoft.com/office/drawing/2014/main" id="{00000000-0008-0000-9A00-000011000000}"/>
            </a:ext>
          </a:extLst>
        </xdr:cNvPr>
        <xdr:cNvSpPr txBox="1">
          <a:spLocks noChangeArrowheads="1"/>
        </xdr:cNvSpPr>
      </xdr:nvSpPr>
      <xdr:spPr bwMode="auto">
        <a:xfrm>
          <a:off x="4648200" y="810577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42</xdr:row>
      <xdr:rowOff>0</xdr:rowOff>
    </xdr:from>
    <xdr:to>
      <xdr:col>17</xdr:col>
      <xdr:colOff>133377</xdr:colOff>
      <xdr:row>42</xdr:row>
      <xdr:rowOff>190346</xdr:rowOff>
    </xdr:to>
    <xdr:sp macro="" textlink="">
      <xdr:nvSpPr>
        <xdr:cNvPr id="19" name="Text Box 8">
          <a:extLst>
            <a:ext uri="{FF2B5EF4-FFF2-40B4-BE49-F238E27FC236}">
              <a16:creationId xmlns:a16="http://schemas.microsoft.com/office/drawing/2014/main" id="{00000000-0008-0000-9A00-000013000000}"/>
            </a:ext>
          </a:extLst>
        </xdr:cNvPr>
        <xdr:cNvSpPr txBox="1">
          <a:spLocks noChangeArrowheads="1"/>
        </xdr:cNvSpPr>
      </xdr:nvSpPr>
      <xdr:spPr bwMode="auto">
        <a:xfrm>
          <a:off x="4648200" y="831532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47</xdr:row>
      <xdr:rowOff>0</xdr:rowOff>
    </xdr:from>
    <xdr:to>
      <xdr:col>17</xdr:col>
      <xdr:colOff>133377</xdr:colOff>
      <xdr:row>47</xdr:row>
      <xdr:rowOff>190346</xdr:rowOff>
    </xdr:to>
    <xdr:sp macro="" textlink="">
      <xdr:nvSpPr>
        <xdr:cNvPr id="20" name="Text Box 8">
          <a:extLst>
            <a:ext uri="{FF2B5EF4-FFF2-40B4-BE49-F238E27FC236}">
              <a16:creationId xmlns:a16="http://schemas.microsoft.com/office/drawing/2014/main" id="{00000000-0008-0000-9A00-000014000000}"/>
            </a:ext>
          </a:extLst>
        </xdr:cNvPr>
        <xdr:cNvSpPr txBox="1">
          <a:spLocks noChangeArrowheads="1"/>
        </xdr:cNvSpPr>
      </xdr:nvSpPr>
      <xdr:spPr bwMode="auto">
        <a:xfrm>
          <a:off x="4648200" y="936307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48</xdr:row>
      <xdr:rowOff>0</xdr:rowOff>
    </xdr:from>
    <xdr:to>
      <xdr:col>17</xdr:col>
      <xdr:colOff>133377</xdr:colOff>
      <xdr:row>48</xdr:row>
      <xdr:rowOff>190346</xdr:rowOff>
    </xdr:to>
    <xdr:sp macro="" textlink="">
      <xdr:nvSpPr>
        <xdr:cNvPr id="21" name="Text Box 8">
          <a:extLst>
            <a:ext uri="{FF2B5EF4-FFF2-40B4-BE49-F238E27FC236}">
              <a16:creationId xmlns:a16="http://schemas.microsoft.com/office/drawing/2014/main" id="{00000000-0008-0000-9A00-000015000000}"/>
            </a:ext>
          </a:extLst>
        </xdr:cNvPr>
        <xdr:cNvSpPr txBox="1">
          <a:spLocks noChangeArrowheads="1"/>
        </xdr:cNvSpPr>
      </xdr:nvSpPr>
      <xdr:spPr bwMode="auto">
        <a:xfrm>
          <a:off x="4648200" y="957262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55</xdr:row>
      <xdr:rowOff>0</xdr:rowOff>
    </xdr:from>
    <xdr:to>
      <xdr:col>17</xdr:col>
      <xdr:colOff>133377</xdr:colOff>
      <xdr:row>55</xdr:row>
      <xdr:rowOff>190346</xdr:rowOff>
    </xdr:to>
    <xdr:sp macro="" textlink="">
      <xdr:nvSpPr>
        <xdr:cNvPr id="22" name="Text Box 8">
          <a:extLst>
            <a:ext uri="{FF2B5EF4-FFF2-40B4-BE49-F238E27FC236}">
              <a16:creationId xmlns:a16="http://schemas.microsoft.com/office/drawing/2014/main" id="{00000000-0008-0000-9A00-000016000000}"/>
            </a:ext>
          </a:extLst>
        </xdr:cNvPr>
        <xdr:cNvSpPr txBox="1">
          <a:spLocks noChangeArrowheads="1"/>
        </xdr:cNvSpPr>
      </xdr:nvSpPr>
      <xdr:spPr bwMode="auto">
        <a:xfrm>
          <a:off x="4648200" y="1092517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twoCellAnchor>
    <xdr:from>
      <xdr:col>17</xdr:col>
      <xdr:colOff>0</xdr:colOff>
      <xdr:row>57</xdr:row>
      <xdr:rowOff>0</xdr:rowOff>
    </xdr:from>
    <xdr:to>
      <xdr:col>17</xdr:col>
      <xdr:colOff>133377</xdr:colOff>
      <xdr:row>57</xdr:row>
      <xdr:rowOff>190346</xdr:rowOff>
    </xdr:to>
    <xdr:sp macro="" textlink="">
      <xdr:nvSpPr>
        <xdr:cNvPr id="23" name="Text Box 8">
          <a:extLst>
            <a:ext uri="{FF2B5EF4-FFF2-40B4-BE49-F238E27FC236}">
              <a16:creationId xmlns:a16="http://schemas.microsoft.com/office/drawing/2014/main" id="{00000000-0008-0000-9A00-000017000000}"/>
            </a:ext>
          </a:extLst>
        </xdr:cNvPr>
        <xdr:cNvSpPr txBox="1">
          <a:spLocks noChangeArrowheads="1"/>
        </xdr:cNvSpPr>
      </xdr:nvSpPr>
      <xdr:spPr bwMode="auto">
        <a:xfrm>
          <a:off x="4648200" y="11344275"/>
          <a:ext cx="133377" cy="190346"/>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ja-JP" altLang="en-US" sz="1100" b="0" i="0" strike="noStrike">
              <a:solidFill>
                <a:srgbClr val="000000"/>
              </a:solidFill>
              <a:latin typeface="ＭＳ Ｐゴシック"/>
              <a:ea typeface="ＭＳ Ｐゴシック"/>
            </a:rPr>
            <a: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5</xdr:col>
      <xdr:colOff>9526</xdr:colOff>
      <xdr:row>35</xdr:row>
      <xdr:rowOff>28574</xdr:rowOff>
    </xdr:from>
    <xdr:to>
      <xdr:col>26</xdr:col>
      <xdr:colOff>222251</xdr:colOff>
      <xdr:row>58</xdr:row>
      <xdr:rowOff>31749</xdr:rowOff>
    </xdr:to>
    <xdr:sp macro="" textlink="">
      <xdr:nvSpPr>
        <xdr:cNvPr id="2" name="Text Box 1">
          <a:extLst>
            <a:ext uri="{FF2B5EF4-FFF2-40B4-BE49-F238E27FC236}">
              <a16:creationId xmlns:a16="http://schemas.microsoft.com/office/drawing/2014/main" id="{00000000-0008-0000-9F00-000002000000}"/>
            </a:ext>
          </a:extLst>
        </xdr:cNvPr>
        <xdr:cNvSpPr txBox="1">
          <a:spLocks noChangeArrowheads="1"/>
        </xdr:cNvSpPr>
      </xdr:nvSpPr>
      <xdr:spPr bwMode="auto">
        <a:xfrm>
          <a:off x="1200151" y="6029324"/>
          <a:ext cx="5213350" cy="3946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endParaRPr lang="ja-JP" altLang="en-US" sz="1050" b="0" i="0" u="none" strike="noStrike" baseline="0">
            <a:solidFill>
              <a:srgbClr val="000000"/>
            </a:solidFill>
            <a:latin typeface="Times New Roman"/>
            <a:cs typeface="Times New Roman"/>
          </a:endParaRPr>
        </a:p>
        <a:p>
          <a:pPr algn="ctr" rtl="0">
            <a:defRPr sz="1000"/>
          </a:pPr>
          <a:r>
            <a:rPr lang="ja-JP" altLang="en-US" sz="2200" b="0" i="0" u="none" strike="noStrike" baseline="0">
              <a:solidFill>
                <a:srgbClr val="000000"/>
              </a:solidFill>
              <a:latin typeface="ＭＳ ゴシック" panose="020B0609070205080204" pitchFamily="49" charset="-128"/>
              <a:ea typeface="ＭＳ ゴシック" panose="020B0609070205080204" pitchFamily="49" charset="-128"/>
            </a:rPr>
            <a:t>飯　能　市　統　計　書</a:t>
          </a:r>
          <a:endParaRPr lang="ja-JP" altLang="en-US" sz="2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l" rtl="0">
            <a:defRPr sz="1000"/>
          </a:pPr>
          <a:endPar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l" rtl="0">
            <a:defRPr sz="1000"/>
          </a:pPr>
          <a:endParaRPr lang="ja-JP" altLang="en-US" sz="105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令和４年３月（２０２２年）</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defRPr sz="1000"/>
          </a:pPr>
          <a:endPar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defRPr sz="1000"/>
          </a:pPr>
          <a:endPar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defRPr sz="1000"/>
          </a:pPr>
          <a:endPar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ctr" rtl="0">
            <a:defRPr sz="1000"/>
          </a:pPr>
          <a:endParaRPr lang="en-US" altLang="ja-JP" sz="105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l" rtl="0">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　　　　発　行　　飯　　　　　　能　　　　　　市</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l" rtl="0">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　　　　編　集　　総務部　庶務課　庶務・統計担当</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l" rtl="0">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　　　　　　　　　〒３５７－８５０１</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l" rtl="0">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　　　　　　　　　飯能市大字双柳１番地の１</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l" rtl="0">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　　　　　　　　　ＴＥＬ（０４２）９７３－２１１１</a:t>
          </a:r>
          <a:endPar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l" rtl="0">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　　　　　　　　　ＦＡＸ（０４２）９７４－００４４</a:t>
          </a:r>
          <a:endParaRPr lang="en-US" altLang="ja-JP" sz="1200" b="0" i="0" u="none" strike="noStrike" baseline="0">
            <a:solidFill>
              <a:srgbClr val="000000"/>
            </a:solidFill>
            <a:latin typeface="ＭＳ ゴシック" panose="020B0609070205080204" pitchFamily="49" charset="-128"/>
            <a:ea typeface="ＭＳ ゴシック" panose="020B0609070205080204" pitchFamily="49" charset="-128"/>
            <a:cs typeface="Times New Roman"/>
          </a:endParaRPr>
        </a:p>
        <a:p>
          <a:pPr algn="l" rtl="0">
            <a:defRPr sz="1000"/>
          </a:pPr>
          <a:r>
            <a:rPr lang="ja-JP" altLang="en-US" sz="1200" b="0" i="0" u="none" strike="noStrike" baseline="0">
              <a:solidFill>
                <a:srgbClr val="000000"/>
              </a:solidFill>
              <a:latin typeface="ＭＳ ゴシック" panose="020B0609070205080204" pitchFamily="49" charset="-128"/>
              <a:ea typeface="ＭＳ ゴシック" panose="020B0609070205080204" pitchFamily="49" charset="-128"/>
            </a:rPr>
            <a:t>　　　　　　　　　ホームページhttp://www.city.hanno.lg.jp/</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3</xdr:row>
      <xdr:rowOff>9525</xdr:rowOff>
    </xdr:from>
    <xdr:to>
      <xdr:col>34</xdr:col>
      <xdr:colOff>152400</xdr:colOff>
      <xdr:row>25</xdr:row>
      <xdr:rowOff>219075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57150</xdr:colOff>
      <xdr:row>6</xdr:row>
      <xdr:rowOff>190500</xdr:rowOff>
    </xdr:from>
    <xdr:to>
      <xdr:col>34</xdr:col>
      <xdr:colOff>209549</xdr:colOff>
      <xdr:row>8</xdr:row>
      <xdr:rowOff>228599</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6962775" y="1381125"/>
          <a:ext cx="1343024" cy="514349"/>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各年１月１日現在</a:t>
          </a:r>
          <a:endPar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300"/>
            </a:lnSpc>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住民基本台帳人口</a:t>
          </a:r>
        </a:p>
      </xdr:txBody>
    </xdr:sp>
    <xdr:clientData/>
  </xdr:twoCellAnchor>
  <xdr:twoCellAnchor>
    <xdr:from>
      <xdr:col>0</xdr:col>
      <xdr:colOff>0</xdr:colOff>
      <xdr:row>25</xdr:row>
      <xdr:rowOff>190500</xdr:rowOff>
    </xdr:from>
    <xdr:to>
      <xdr:col>34</xdr:col>
      <xdr:colOff>190500</xdr:colOff>
      <xdr:row>51</xdr:row>
      <xdr:rowOff>171450</xdr:rowOff>
    </xdr:to>
    <xdr:graphicFrame macro="">
      <xdr:nvGraphicFramePr>
        <xdr:cNvPr id="4" name="グラフ 2">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76200</xdr:colOff>
      <xdr:row>26</xdr:row>
      <xdr:rowOff>133350</xdr:rowOff>
    </xdr:from>
    <xdr:to>
      <xdr:col>34</xdr:col>
      <xdr:colOff>228599</xdr:colOff>
      <xdr:row>28</xdr:row>
      <xdr:rowOff>114300</xdr:rowOff>
    </xdr:to>
    <xdr:sp macro="" textlink="">
      <xdr:nvSpPr>
        <xdr:cNvPr id="5" name="Text Box 2">
          <a:extLst>
            <a:ext uri="{FF2B5EF4-FFF2-40B4-BE49-F238E27FC236}">
              <a16:creationId xmlns:a16="http://schemas.microsoft.com/office/drawing/2014/main" id="{00000000-0008-0000-0F00-000005000000}"/>
            </a:ext>
          </a:extLst>
        </xdr:cNvPr>
        <xdr:cNvSpPr txBox="1">
          <a:spLocks noChangeArrowheads="1"/>
        </xdr:cNvSpPr>
      </xdr:nvSpPr>
      <xdr:spPr bwMode="auto">
        <a:xfrm>
          <a:off x="6981825" y="6086475"/>
          <a:ext cx="1343024" cy="457200"/>
        </a:xfrm>
        <a:prstGeom prst="rect">
          <a:avLst/>
        </a:prstGeom>
        <a:noFill/>
        <a:ln w="9525">
          <a:no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各年１月１日現在</a:t>
          </a:r>
          <a:endPar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300"/>
            </a:lnSpc>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住民基本台帳人口</a:t>
          </a:r>
        </a:p>
      </xdr:txBody>
    </xdr:sp>
    <xdr:clientData/>
  </xdr:twoCellAnchor>
  <xdr:twoCellAnchor>
    <xdr:from>
      <xdr:col>0</xdr:col>
      <xdr:colOff>123825</xdr:colOff>
      <xdr:row>27</xdr:row>
      <xdr:rowOff>104775</xdr:rowOff>
    </xdr:from>
    <xdr:to>
      <xdr:col>6</xdr:col>
      <xdr:colOff>38099</xdr:colOff>
      <xdr:row>28</xdr:row>
      <xdr:rowOff>85724</xdr:rowOff>
    </xdr:to>
    <xdr:sp macro="" textlink="">
      <xdr:nvSpPr>
        <xdr:cNvPr id="6" name="Text Box 2">
          <a:extLst>
            <a:ext uri="{FF2B5EF4-FFF2-40B4-BE49-F238E27FC236}">
              <a16:creationId xmlns:a16="http://schemas.microsoft.com/office/drawing/2014/main" id="{00000000-0008-0000-0F00-000006000000}"/>
            </a:ext>
          </a:extLst>
        </xdr:cNvPr>
        <xdr:cNvSpPr txBox="1">
          <a:spLocks noChangeArrowheads="1"/>
        </xdr:cNvSpPr>
      </xdr:nvSpPr>
      <xdr:spPr bwMode="auto">
        <a:xfrm>
          <a:off x="123825" y="6296025"/>
          <a:ext cx="1343024" cy="219074"/>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単位：万人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8</xdr:row>
      <xdr:rowOff>19050</xdr:rowOff>
    </xdr:from>
    <xdr:to>
      <xdr:col>30</xdr:col>
      <xdr:colOff>0</xdr:colOff>
      <xdr:row>53</xdr:row>
      <xdr:rowOff>0</xdr:rowOff>
    </xdr:to>
    <xdr:graphicFrame macro="">
      <xdr:nvGraphicFramePr>
        <xdr:cNvPr id="2" name="Chart 3">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228600</xdr:colOff>
      <xdr:row>10</xdr:row>
      <xdr:rowOff>142875</xdr:rowOff>
    </xdr:from>
    <xdr:to>
      <xdr:col>29</xdr:col>
      <xdr:colOff>133350</xdr:colOff>
      <xdr:row>12</xdr:row>
      <xdr:rowOff>133350</xdr:rowOff>
    </xdr:to>
    <xdr:sp macro="" textlink="">
      <xdr:nvSpPr>
        <xdr:cNvPr id="3" name="Text Box 4">
          <a:extLst>
            <a:ext uri="{FF2B5EF4-FFF2-40B4-BE49-F238E27FC236}">
              <a16:creationId xmlns:a16="http://schemas.microsoft.com/office/drawing/2014/main" id="{00000000-0008-0000-1000-000003000000}"/>
            </a:ext>
          </a:extLst>
        </xdr:cNvPr>
        <xdr:cNvSpPr txBox="1">
          <a:spLocks noChangeArrowheads="1"/>
        </xdr:cNvSpPr>
      </xdr:nvSpPr>
      <xdr:spPr bwMode="auto">
        <a:xfrm>
          <a:off x="5705475" y="2286000"/>
          <a:ext cx="1333500" cy="4667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各年１月１日現在</a:t>
          </a:r>
        </a:p>
        <a:p>
          <a:pPr algn="l" rtl="0">
            <a:lnSpc>
              <a:spcPts val="1200"/>
            </a:lnSpc>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住民基本台帳人口</a:t>
          </a:r>
        </a:p>
      </xdr:txBody>
    </xdr:sp>
    <xdr:clientData/>
  </xdr:twoCellAnchor>
  <xdr:twoCellAnchor>
    <xdr:from>
      <xdr:col>25</xdr:col>
      <xdr:colOff>203201</xdr:colOff>
      <xdr:row>48</xdr:row>
      <xdr:rowOff>82551</xdr:rowOff>
    </xdr:from>
    <xdr:to>
      <xdr:col>28</xdr:col>
      <xdr:colOff>69850</xdr:colOff>
      <xdr:row>49</xdr:row>
      <xdr:rowOff>44450</xdr:rowOff>
    </xdr:to>
    <xdr:sp macro="" textlink="">
      <xdr:nvSpPr>
        <xdr:cNvPr id="4" name="Text Box 5">
          <a:extLst>
            <a:ext uri="{FF2B5EF4-FFF2-40B4-BE49-F238E27FC236}">
              <a16:creationId xmlns:a16="http://schemas.microsoft.com/office/drawing/2014/main" id="{00000000-0008-0000-1000-000004000000}"/>
            </a:ext>
          </a:extLst>
        </xdr:cNvPr>
        <xdr:cNvSpPr txBox="1">
          <a:spLocks noChangeArrowheads="1"/>
        </xdr:cNvSpPr>
      </xdr:nvSpPr>
      <xdr:spPr bwMode="auto">
        <a:xfrm>
          <a:off x="6156326" y="11274426"/>
          <a:ext cx="581024" cy="200024"/>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単位：人</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1</xdr:row>
      <xdr:rowOff>47625</xdr:rowOff>
    </xdr:from>
    <xdr:to>
      <xdr:col>34</xdr:col>
      <xdr:colOff>228600</xdr:colOff>
      <xdr:row>26</xdr:row>
      <xdr:rowOff>200025</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190500</xdr:rowOff>
    </xdr:from>
    <xdr:to>
      <xdr:col>35</xdr:col>
      <xdr:colOff>0</xdr:colOff>
      <xdr:row>51</xdr:row>
      <xdr:rowOff>228600</xdr:rowOff>
    </xdr:to>
    <xdr:graphicFrame macro="">
      <xdr:nvGraphicFramePr>
        <xdr:cNvPr id="3" name="グラフ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0.77845</cdr:x>
      <cdr:y>0.00984</cdr:y>
    </cdr:from>
    <cdr:to>
      <cdr:x>1</cdr:x>
      <cdr:y>0.10571</cdr:y>
    </cdr:to>
    <cdr:sp macro="" textlink="">
      <cdr:nvSpPr>
        <cdr:cNvPr id="2" name="Text Box 3"/>
        <cdr:cNvSpPr txBox="1">
          <a:spLocks xmlns:a="http://schemas.openxmlformats.org/drawingml/2006/main" noChangeArrowheads="1"/>
        </cdr:cNvSpPr>
      </cdr:nvSpPr>
      <cdr:spPr bwMode="auto">
        <a:xfrm xmlns:a="http://schemas.openxmlformats.org/drawingml/2006/main">
          <a:off x="6076211" y="61383"/>
          <a:ext cx="1734290" cy="5767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27432"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200"/>
            </a:lnSpc>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昭和４５年１０月</a:t>
          </a:r>
          <a:r>
            <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rPr>
            <a:t>1</a:t>
          </a: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日現在</a:t>
          </a:r>
        </a:p>
        <a:p xmlns:a="http://schemas.openxmlformats.org/drawingml/2006/main">
          <a:pPr algn="ctr" rtl="0">
            <a:lnSpc>
              <a:spcPts val="1100"/>
            </a:lnSpc>
            <a:defRPr sz="1000"/>
          </a:pPr>
          <a:r>
            <a:rPr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国　　　勢　　　調　　　査</a:t>
          </a:r>
        </a:p>
      </cdr:txBody>
    </cdr:sp>
  </cdr:relSizeAnchor>
  <cdr:relSizeAnchor xmlns:cdr="http://schemas.openxmlformats.org/drawingml/2006/chartDrawing">
    <cdr:from>
      <cdr:x>0.91547</cdr:x>
      <cdr:y>0.94248</cdr:y>
    </cdr:from>
    <cdr:to>
      <cdr:x>0.99925</cdr:x>
      <cdr:y>0.97795</cdr:y>
    </cdr:to>
    <cdr:sp macro="" textlink="">
      <cdr:nvSpPr>
        <cdr:cNvPr id="5" name="Text Box 6"/>
        <cdr:cNvSpPr txBox="1">
          <a:spLocks xmlns:a="http://schemas.openxmlformats.org/drawingml/2006/main" noChangeArrowheads="1"/>
        </cdr:cNvSpPr>
      </cdr:nvSpPr>
      <cdr:spPr bwMode="auto">
        <a:xfrm xmlns:a="http://schemas.openxmlformats.org/drawingml/2006/main">
          <a:off x="7768379" y="5879042"/>
          <a:ext cx="710988" cy="2212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1000" b="0" i="0" u="none" strike="noStrike" baseline="0">
              <a:solidFill>
                <a:srgbClr val="000000"/>
              </a:solidFill>
              <a:latin typeface="ＭＳ ゴシック" panose="020B0609070205080204" pitchFamily="49" charset="-128"/>
              <a:ea typeface="ＭＳ ゴシック" panose="020B0609070205080204" pitchFamily="49" charset="-128"/>
            </a:rPr>
            <a:t>単位：人</a:t>
          </a:r>
        </a:p>
      </cdr:txBody>
    </cdr:sp>
  </cdr:relSizeAnchor>
  <cdr:relSizeAnchor xmlns:cdr="http://schemas.openxmlformats.org/drawingml/2006/chartDrawing">
    <cdr:from>
      <cdr:x>0.75659</cdr:x>
      <cdr:y>0.37791</cdr:y>
    </cdr:from>
    <cdr:to>
      <cdr:x>0.80129</cdr:x>
      <cdr:y>0.44895</cdr:y>
    </cdr:to>
    <cdr:sp macro="" textlink="">
      <cdr:nvSpPr>
        <cdr:cNvPr id="7" name="Text Box 5"/>
        <cdr:cNvSpPr txBox="1">
          <a:spLocks xmlns:a="http://schemas.openxmlformats.org/drawingml/2006/main" noChangeArrowheads="1"/>
        </cdr:cNvSpPr>
      </cdr:nvSpPr>
      <cdr:spPr bwMode="auto">
        <a:xfrm xmlns:a="http://schemas.openxmlformats.org/drawingml/2006/main">
          <a:off x="6420235" y="2357307"/>
          <a:ext cx="379312" cy="443134"/>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wrap="square" lIns="36576" tIns="22860" rIns="36576"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rPr>
            <a:t>女</a:t>
          </a:r>
        </a:p>
      </cdr:txBody>
    </cdr:sp>
  </cdr:relSizeAnchor>
  <cdr:relSizeAnchor xmlns:cdr="http://schemas.openxmlformats.org/drawingml/2006/chartDrawing">
    <cdr:from>
      <cdr:x>0.27142</cdr:x>
      <cdr:y>0.38207</cdr:y>
    </cdr:from>
    <cdr:to>
      <cdr:x>0.31514</cdr:x>
      <cdr:y>0.45187</cdr:y>
    </cdr:to>
    <cdr:sp macro="" textlink="">
      <cdr:nvSpPr>
        <cdr:cNvPr id="8" name="Text Box 5"/>
        <cdr:cNvSpPr txBox="1">
          <a:spLocks xmlns:a="http://schemas.openxmlformats.org/drawingml/2006/main" noChangeArrowheads="1"/>
        </cdr:cNvSpPr>
      </cdr:nvSpPr>
      <cdr:spPr bwMode="auto">
        <a:xfrm xmlns:a="http://schemas.openxmlformats.org/drawingml/2006/main">
          <a:off x="2278054" y="2378729"/>
          <a:ext cx="370995" cy="436897"/>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wrap="square" lIns="36576" tIns="22860" rIns="36576"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rPr>
            <a:t>男</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Gsv0002\&#24246;&#21209;&#35506;\&#9733;&#32113;&#35336;&#25285;&#24403;&#9733;\&#32113;&#35336;&#12399;&#12435;&#12398;&#12358;\&#9733;&#20196;&#21644;&#20803;&#24180;&#32113;&#35336;&#12399;&#12435;&#12398;&#12358;\R1&#21407;&#31295;\R1Excel&#21407;&#31295;(2019033018&#65306;00&#12496;&#12483;&#12463;&#12450;&#12483;&#12503;&#65289;\01%20%20%20%20%20&#22303;&#22320;&#12539;&#27671;&#35937;(P1&#65374;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v0002\&#24246;&#21209;&#35506;\&#9733;&#32113;&#35336;&#25285;&#24403;&#9733;\&#32113;&#35336;&#12399;&#12435;&#12398;&#12358;\29&#24180;&#29256;&#32113;&#35336;&#12399;&#12435;&#12398;&#12358;\29&#24180;&#29256;&#20381;&#38972;&#29992;&#12487;&#12540;&#12479;&#65288;&#24193;&#20869;&#65289;\&#22269;&#21218;&#35519;&#26619;&#20837;&#21147;&#2999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3;&#32113;&#35336;&#25285;&#24403;&#9733;/&#32113;&#35336;&#12399;&#12435;&#12398;&#12358;/30&#24180;&#29256;&#32113;&#35336;&#12399;&#12435;&#12398;&#12358;/30&#21407;&#31295;/30Excel&#21407;&#31295;(2019033018&#65306;00&#12496;&#12483;&#12463;&#12450;&#12483;&#12503;&#65289;/07&#12288;&#12304;&#12496;&#12483;&#12463;&#12450;&#12483;&#12503;&#12305;&#21172;&#20685;(P73&#65374;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P2グラフ"/>
      <sheetName val="P3"/>
      <sheetName val="P4"/>
      <sheetName val="P5"/>
      <sheetName val="P6白紙"/>
    </sheetNames>
    <sheetDataSet>
      <sheetData sheetId="0" refreshError="1"/>
      <sheetData sheetId="1" refreshError="1"/>
      <sheetData sheetId="2" refreshError="1">
        <row r="48">
          <cell r="C48">
            <v>19305</v>
          </cell>
        </row>
      </sheetData>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
      <sheetName val="P17"/>
      <sheetName val="P18"/>
      <sheetName val="P19"/>
      <sheetName val="P20"/>
      <sheetName val="P21"/>
      <sheetName val="P22"/>
      <sheetName val="P23"/>
      <sheetName val="P24"/>
      <sheetName val="P25"/>
      <sheetName val="P26"/>
      <sheetName val="P27"/>
      <sheetName val="P28"/>
      <sheetName val="P29"/>
      <sheetName val="P30"/>
      <sheetName val="P31"/>
      <sheetName val="P32"/>
      <sheetName val="P33"/>
      <sheetName val="P34"/>
      <sheetName val="P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E6">
            <v>421</v>
          </cell>
          <cell r="F6">
            <v>407</v>
          </cell>
          <cell r="G6">
            <v>14</v>
          </cell>
          <cell r="L6">
            <v>190</v>
          </cell>
          <cell r="M6">
            <v>147</v>
          </cell>
          <cell r="N6">
            <v>43</v>
          </cell>
        </row>
        <row r="7">
          <cell r="E7">
            <v>673</v>
          </cell>
          <cell r="F7">
            <v>546</v>
          </cell>
          <cell r="G7">
            <v>127</v>
          </cell>
          <cell r="L7">
            <v>85</v>
          </cell>
          <cell r="M7">
            <v>62</v>
          </cell>
          <cell r="N7">
            <v>23</v>
          </cell>
        </row>
        <row r="8">
          <cell r="E8">
            <v>275</v>
          </cell>
          <cell r="F8">
            <v>198</v>
          </cell>
          <cell r="G8">
            <v>77</v>
          </cell>
          <cell r="L8">
            <v>153</v>
          </cell>
          <cell r="M8">
            <v>143</v>
          </cell>
          <cell r="N8">
            <v>10</v>
          </cell>
        </row>
        <row r="9">
          <cell r="E9">
            <v>115</v>
          </cell>
          <cell r="F9">
            <v>108</v>
          </cell>
          <cell r="G9">
            <v>7</v>
          </cell>
          <cell r="L9">
            <v>84</v>
          </cell>
          <cell r="M9">
            <v>61</v>
          </cell>
          <cell r="N9">
            <v>23</v>
          </cell>
        </row>
        <row r="10">
          <cell r="E10">
            <v>31</v>
          </cell>
          <cell r="F10">
            <v>31</v>
          </cell>
          <cell r="G10" t="str">
            <v>-</v>
          </cell>
          <cell r="L10">
            <v>31</v>
          </cell>
          <cell r="M10">
            <v>20</v>
          </cell>
          <cell r="N10">
            <v>11</v>
          </cell>
        </row>
        <row r="11">
          <cell r="E11">
            <v>119</v>
          </cell>
          <cell r="F11">
            <v>112</v>
          </cell>
          <cell r="G11">
            <v>7</v>
          </cell>
          <cell r="L11">
            <v>132</v>
          </cell>
          <cell r="M11">
            <v>132</v>
          </cell>
          <cell r="N11" t="str">
            <v>-</v>
          </cell>
        </row>
        <row r="12">
          <cell r="E12">
            <v>176</v>
          </cell>
          <cell r="F12">
            <v>169</v>
          </cell>
          <cell r="G12">
            <v>7</v>
          </cell>
          <cell r="L12">
            <v>59</v>
          </cell>
          <cell r="M12">
            <v>55</v>
          </cell>
          <cell r="N12">
            <v>4</v>
          </cell>
        </row>
        <row r="13">
          <cell r="E13">
            <v>42</v>
          </cell>
          <cell r="F13">
            <v>32</v>
          </cell>
          <cell r="G13">
            <v>10</v>
          </cell>
          <cell r="L13">
            <v>96</v>
          </cell>
          <cell r="M13">
            <v>87</v>
          </cell>
          <cell r="N13">
            <v>9</v>
          </cell>
        </row>
        <row r="14">
          <cell r="E14">
            <v>46</v>
          </cell>
          <cell r="F14">
            <v>40</v>
          </cell>
          <cell r="G14">
            <v>6</v>
          </cell>
          <cell r="L14">
            <v>91</v>
          </cell>
          <cell r="M14">
            <v>91</v>
          </cell>
          <cell r="N14" t="str">
            <v>-</v>
          </cell>
        </row>
        <row r="15">
          <cell r="E15">
            <v>129</v>
          </cell>
          <cell r="F15">
            <v>70</v>
          </cell>
          <cell r="G15">
            <v>59</v>
          </cell>
          <cell r="L15">
            <v>85</v>
          </cell>
          <cell r="M15">
            <v>81</v>
          </cell>
          <cell r="N15">
            <v>4</v>
          </cell>
        </row>
        <row r="16">
          <cell r="E16">
            <v>402</v>
          </cell>
          <cell r="F16">
            <v>346</v>
          </cell>
          <cell r="G16">
            <v>56</v>
          </cell>
          <cell r="L16">
            <v>33</v>
          </cell>
          <cell r="M16">
            <v>26</v>
          </cell>
          <cell r="N16">
            <v>7</v>
          </cell>
        </row>
        <row r="17">
          <cell r="E17">
            <v>118</v>
          </cell>
          <cell r="F17">
            <v>103</v>
          </cell>
          <cell r="G17">
            <v>15</v>
          </cell>
          <cell r="L17">
            <v>9</v>
          </cell>
          <cell r="M17">
            <v>7</v>
          </cell>
          <cell r="N17">
            <v>2</v>
          </cell>
        </row>
        <row r="18">
          <cell r="E18">
            <v>88</v>
          </cell>
          <cell r="F18">
            <v>65</v>
          </cell>
          <cell r="G18">
            <v>23</v>
          </cell>
          <cell r="L18">
            <v>213</v>
          </cell>
          <cell r="M18">
            <v>213</v>
          </cell>
          <cell r="N18" t="str">
            <v>-</v>
          </cell>
        </row>
        <row r="19">
          <cell r="E19">
            <v>752</v>
          </cell>
          <cell r="F19">
            <v>595</v>
          </cell>
          <cell r="G19">
            <v>157</v>
          </cell>
          <cell r="L19">
            <v>61</v>
          </cell>
          <cell r="M19">
            <v>54</v>
          </cell>
          <cell r="N19">
            <v>7</v>
          </cell>
        </row>
        <row r="20">
          <cell r="E20">
            <v>85</v>
          </cell>
          <cell r="F20">
            <v>77</v>
          </cell>
          <cell r="G20">
            <v>8</v>
          </cell>
          <cell r="L20">
            <v>185</v>
          </cell>
          <cell r="M20">
            <v>172</v>
          </cell>
          <cell r="N20">
            <v>13</v>
          </cell>
        </row>
        <row r="21">
          <cell r="E21">
            <v>23</v>
          </cell>
          <cell r="F21">
            <v>20</v>
          </cell>
          <cell r="G21">
            <v>3</v>
          </cell>
          <cell r="L21">
            <v>403</v>
          </cell>
          <cell r="M21">
            <v>403</v>
          </cell>
          <cell r="N21" t="str">
            <v>-</v>
          </cell>
        </row>
        <row r="22">
          <cell r="E22">
            <v>153</v>
          </cell>
          <cell r="F22">
            <v>122</v>
          </cell>
          <cell r="G22">
            <v>31</v>
          </cell>
          <cell r="L22">
            <v>29</v>
          </cell>
          <cell r="M22">
            <v>29</v>
          </cell>
          <cell r="N22" t="str">
            <v>-</v>
          </cell>
        </row>
        <row r="23">
          <cell r="E23">
            <v>482</v>
          </cell>
          <cell r="F23">
            <v>453</v>
          </cell>
          <cell r="G23">
            <v>29</v>
          </cell>
          <cell r="L23">
            <v>20</v>
          </cell>
          <cell r="M23">
            <v>20</v>
          </cell>
          <cell r="N23" t="str">
            <v>-</v>
          </cell>
        </row>
        <row r="24">
          <cell r="E24">
            <v>36</v>
          </cell>
          <cell r="F24">
            <v>26</v>
          </cell>
          <cell r="G24">
            <v>10</v>
          </cell>
          <cell r="L24">
            <v>10</v>
          </cell>
          <cell r="M24">
            <v>9</v>
          </cell>
          <cell r="N24">
            <v>1</v>
          </cell>
        </row>
        <row r="25">
          <cell r="E25">
            <v>10</v>
          </cell>
          <cell r="F25">
            <v>8</v>
          </cell>
          <cell r="G25">
            <v>2</v>
          </cell>
        </row>
        <row r="26">
          <cell r="E26">
            <v>15</v>
          </cell>
          <cell r="F26">
            <v>11</v>
          </cell>
          <cell r="G26">
            <v>4</v>
          </cell>
        </row>
        <row r="27">
          <cell r="E27">
            <v>475</v>
          </cell>
          <cell r="F27">
            <v>309</v>
          </cell>
          <cell r="G27">
            <v>166</v>
          </cell>
        </row>
        <row r="28">
          <cell r="E28">
            <v>234</v>
          </cell>
          <cell r="F28">
            <v>224</v>
          </cell>
          <cell r="G28">
            <v>10</v>
          </cell>
        </row>
        <row r="29">
          <cell r="E29">
            <v>105</v>
          </cell>
          <cell r="F29">
            <v>73</v>
          </cell>
          <cell r="G29">
            <v>32</v>
          </cell>
        </row>
        <row r="30">
          <cell r="E30">
            <v>34</v>
          </cell>
          <cell r="F30">
            <v>27</v>
          </cell>
          <cell r="G30">
            <v>7</v>
          </cell>
        </row>
        <row r="31">
          <cell r="E31">
            <v>1199</v>
          </cell>
          <cell r="F31">
            <v>1194</v>
          </cell>
          <cell r="G31">
            <v>5</v>
          </cell>
        </row>
        <row r="32">
          <cell r="E32">
            <v>98</v>
          </cell>
          <cell r="F32">
            <v>94</v>
          </cell>
          <cell r="G32">
            <v>4</v>
          </cell>
        </row>
        <row r="33">
          <cell r="E33">
            <v>157</v>
          </cell>
          <cell r="F33">
            <v>152</v>
          </cell>
          <cell r="G33">
            <v>5</v>
          </cell>
        </row>
        <row r="34">
          <cell r="E34">
            <v>26</v>
          </cell>
          <cell r="F34">
            <v>23</v>
          </cell>
          <cell r="G34">
            <v>3</v>
          </cell>
        </row>
        <row r="35">
          <cell r="E35">
            <v>41</v>
          </cell>
          <cell r="F35">
            <v>28</v>
          </cell>
          <cell r="G35">
            <v>13</v>
          </cell>
        </row>
        <row r="36">
          <cell r="E36">
            <v>30</v>
          </cell>
          <cell r="F36">
            <v>18</v>
          </cell>
          <cell r="G36">
            <v>12</v>
          </cell>
        </row>
      </sheetData>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73グラフ"/>
      <sheetName val="Sheet1"/>
      <sheetName val="P74"/>
      <sheetName val="P75"/>
      <sheetName val="P76白紙"/>
    </sheetNames>
    <sheetDataSet>
      <sheetData sheetId="0">
        <row r="16">
          <cell r="G16" t="str">
            <v>平成20年</v>
          </cell>
        </row>
        <row r="17">
          <cell r="G17" t="str">
            <v>21年</v>
          </cell>
        </row>
        <row r="18">
          <cell r="G18" t="str">
            <v>22年</v>
          </cell>
        </row>
        <row r="19">
          <cell r="G19" t="str">
            <v>23年</v>
          </cell>
        </row>
        <row r="20">
          <cell r="G20" t="str">
            <v>24年</v>
          </cell>
        </row>
        <row r="21">
          <cell r="G21" t="str">
            <v>25年</v>
          </cell>
        </row>
        <row r="22">
          <cell r="G22" t="str">
            <v>26年</v>
          </cell>
        </row>
        <row r="23">
          <cell r="G23" t="str">
            <v>27年</v>
          </cell>
        </row>
        <row r="24">
          <cell r="G24" t="str">
            <v>28年</v>
          </cell>
        </row>
        <row r="25">
          <cell r="G25" t="str">
            <v>29年</v>
          </cell>
        </row>
      </sheetData>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e-stat.go.jp/" TargetMode="External"/><Relationship Id="rId1" Type="http://schemas.openxmlformats.org/officeDocument/2006/relationships/hyperlink" Target="https://www.city.hanno.lg.jp/"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C6313-B42A-40DF-A28D-538395A94D7B}">
  <sheetPr>
    <tabColor theme="0"/>
    <pageSetUpPr fitToPage="1"/>
  </sheetPr>
  <dimension ref="A1:AH56"/>
  <sheetViews>
    <sheetView zoomScaleNormal="100" zoomScaleSheetLayoutView="40" workbookViewId="0">
      <selection activeCell="AM10" sqref="AM10"/>
    </sheetView>
  </sheetViews>
  <sheetFormatPr defaultColWidth="3.125" defaultRowHeight="18.75" customHeight="1"/>
  <cols>
    <col min="1" max="16384" width="3.125" style="481"/>
  </cols>
  <sheetData>
    <row r="1" spans="1:34" ht="18.75" customHeight="1">
      <c r="A1" s="1143" t="s">
        <v>4663</v>
      </c>
      <c r="B1" s="1143"/>
      <c r="C1" s="1143"/>
      <c r="D1" s="1143"/>
      <c r="E1" s="1143"/>
      <c r="F1" s="1143"/>
      <c r="G1" s="1143"/>
      <c r="H1" s="1143"/>
      <c r="I1" s="1143"/>
      <c r="J1" s="1143"/>
      <c r="K1" s="1143"/>
      <c r="L1" s="1143"/>
      <c r="M1" s="1143"/>
      <c r="N1" s="1143"/>
      <c r="O1" s="1143"/>
      <c r="P1" s="1143"/>
      <c r="Q1" s="1143"/>
      <c r="R1" s="1143"/>
      <c r="S1" s="1143"/>
      <c r="T1" s="1143"/>
      <c r="U1" s="1143"/>
      <c r="V1" s="1143"/>
      <c r="W1" s="1143"/>
      <c r="X1" s="1143"/>
      <c r="Y1" s="1143"/>
      <c r="Z1" s="1143"/>
      <c r="AA1" s="1143"/>
      <c r="AB1" s="1143"/>
      <c r="AC1" s="1143"/>
      <c r="AD1" s="1143"/>
      <c r="AE1" s="1143"/>
      <c r="AF1" s="1143"/>
      <c r="AG1" s="1143"/>
      <c r="AH1" s="1143"/>
    </row>
    <row r="2" spans="1:34" ht="18.75" customHeight="1">
      <c r="A2" s="1143"/>
      <c r="B2" s="1143"/>
      <c r="C2" s="1143"/>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3"/>
      <c r="AF2" s="1143"/>
      <c r="AG2" s="1143"/>
      <c r="AH2" s="1143"/>
    </row>
    <row r="3" spans="1:34" ht="18.75" customHeight="1">
      <c r="A3" s="1143"/>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row>
    <row r="4" spans="1:34" ht="18.75" customHeight="1">
      <c r="A4" s="1143"/>
      <c r="B4" s="1143"/>
      <c r="C4" s="1143"/>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c r="AC4" s="1143"/>
      <c r="AD4" s="1143"/>
      <c r="AE4" s="1143"/>
      <c r="AF4" s="1143"/>
      <c r="AG4" s="1143"/>
      <c r="AH4" s="1143"/>
    </row>
    <row r="5" spans="1:34" ht="18.75" customHeight="1">
      <c r="A5" s="1143"/>
      <c r="B5" s="1143"/>
      <c r="C5" s="1143"/>
      <c r="D5" s="1143"/>
      <c r="E5" s="1143"/>
      <c r="F5" s="1143"/>
      <c r="G5" s="1143"/>
      <c r="H5" s="1143"/>
      <c r="I5" s="1143"/>
      <c r="J5" s="1143"/>
      <c r="K5" s="1143"/>
      <c r="L5" s="1143"/>
      <c r="M5" s="1143"/>
      <c r="N5" s="1143"/>
      <c r="O5" s="1143"/>
      <c r="P5" s="1143"/>
      <c r="Q5" s="1143"/>
      <c r="R5" s="1143"/>
      <c r="S5" s="1143"/>
      <c r="T5" s="1143"/>
      <c r="U5" s="1143"/>
      <c r="V5" s="1143"/>
      <c r="W5" s="1143"/>
      <c r="X5" s="1143"/>
      <c r="Y5" s="1143"/>
      <c r="Z5" s="1143"/>
      <c r="AA5" s="1143"/>
      <c r="AB5" s="1143"/>
      <c r="AC5" s="1143"/>
      <c r="AD5" s="1143"/>
      <c r="AE5" s="1143"/>
      <c r="AF5" s="1143"/>
      <c r="AG5" s="1143"/>
      <c r="AH5" s="1143"/>
    </row>
    <row r="6" spans="1:34" ht="18.75" customHeight="1">
      <c r="A6" s="1143"/>
      <c r="B6" s="1143"/>
      <c r="C6" s="1143"/>
      <c r="D6" s="1143"/>
      <c r="E6" s="1143"/>
      <c r="F6" s="1143"/>
      <c r="G6" s="1143"/>
      <c r="H6" s="1143"/>
      <c r="I6" s="1143"/>
      <c r="J6" s="1143"/>
      <c r="K6" s="1143"/>
      <c r="L6" s="1143"/>
      <c r="M6" s="1143"/>
      <c r="N6" s="1143"/>
      <c r="O6" s="1143"/>
      <c r="P6" s="1143"/>
      <c r="Q6" s="1143"/>
      <c r="R6" s="1143"/>
      <c r="S6" s="1143"/>
      <c r="T6" s="1143"/>
      <c r="U6" s="1143"/>
      <c r="V6" s="1143"/>
      <c r="W6" s="1143"/>
      <c r="X6" s="1143"/>
      <c r="Y6" s="1143"/>
      <c r="Z6" s="1143"/>
      <c r="AA6" s="1143"/>
      <c r="AB6" s="1143"/>
      <c r="AC6" s="1143"/>
      <c r="AD6" s="1143"/>
      <c r="AE6" s="1143"/>
      <c r="AF6" s="1143"/>
      <c r="AG6" s="1143"/>
      <c r="AH6" s="1143"/>
    </row>
    <row r="7" spans="1:34" ht="18.75" customHeight="1">
      <c r="A7" s="1143"/>
      <c r="B7" s="1143"/>
      <c r="C7" s="1143"/>
      <c r="D7" s="1143"/>
      <c r="E7" s="1143"/>
      <c r="F7" s="1143"/>
      <c r="G7" s="1143"/>
      <c r="H7" s="1143"/>
      <c r="I7" s="1143"/>
      <c r="J7" s="1143"/>
      <c r="K7" s="1143"/>
      <c r="L7" s="1143"/>
      <c r="M7" s="1143"/>
      <c r="N7" s="1143"/>
      <c r="O7" s="1143"/>
      <c r="P7" s="1143"/>
      <c r="Q7" s="1143"/>
      <c r="R7" s="1143"/>
      <c r="S7" s="1143"/>
      <c r="T7" s="1143"/>
      <c r="U7" s="1143"/>
      <c r="V7" s="1143"/>
      <c r="W7" s="1143"/>
      <c r="X7" s="1143"/>
      <c r="Y7" s="1143"/>
      <c r="Z7" s="1143"/>
      <c r="AA7" s="1143"/>
      <c r="AB7" s="1143"/>
      <c r="AC7" s="1143"/>
      <c r="AD7" s="1143"/>
      <c r="AE7" s="1143"/>
      <c r="AF7" s="1143"/>
      <c r="AG7" s="1143"/>
      <c r="AH7" s="1143"/>
    </row>
    <row r="8" spans="1:34" ht="18.75" customHeight="1">
      <c r="A8" s="1143"/>
      <c r="B8" s="1143"/>
      <c r="C8" s="1143"/>
      <c r="D8" s="1143"/>
      <c r="E8" s="1143"/>
      <c r="F8" s="1143"/>
      <c r="G8" s="1143"/>
      <c r="H8" s="1143"/>
      <c r="I8" s="1143"/>
      <c r="J8" s="1143"/>
      <c r="K8" s="1143"/>
      <c r="L8" s="1143"/>
      <c r="M8" s="1143"/>
      <c r="N8" s="1143"/>
      <c r="O8" s="1143"/>
      <c r="P8" s="1143"/>
      <c r="Q8" s="1143"/>
      <c r="R8" s="1143"/>
      <c r="S8" s="1143"/>
      <c r="T8" s="1143"/>
      <c r="U8" s="1143"/>
      <c r="V8" s="1143"/>
      <c r="W8" s="1143"/>
      <c r="X8" s="1143"/>
      <c r="Y8" s="1143"/>
      <c r="Z8" s="1143"/>
      <c r="AA8" s="1143"/>
      <c r="AB8" s="1143"/>
      <c r="AC8" s="1143"/>
      <c r="AD8" s="1143"/>
      <c r="AE8" s="1143"/>
      <c r="AF8" s="1143"/>
      <c r="AG8" s="1143"/>
      <c r="AH8" s="1143"/>
    </row>
    <row r="9" spans="1:34" ht="18.75" customHeight="1">
      <c r="A9" s="1143"/>
      <c r="B9" s="1143"/>
      <c r="C9" s="1143"/>
      <c r="D9" s="1143"/>
      <c r="E9" s="1143"/>
      <c r="F9" s="1143"/>
      <c r="G9" s="1143"/>
      <c r="H9" s="1143"/>
      <c r="I9" s="1143"/>
      <c r="J9" s="1143"/>
      <c r="K9" s="1143"/>
      <c r="L9" s="1143"/>
      <c r="M9" s="1143"/>
      <c r="N9" s="1143"/>
      <c r="O9" s="1143"/>
      <c r="P9" s="1143"/>
      <c r="Q9" s="1143"/>
      <c r="R9" s="1143"/>
      <c r="S9" s="1143"/>
      <c r="T9" s="1143"/>
      <c r="U9" s="1143"/>
      <c r="V9" s="1143"/>
      <c r="W9" s="1143"/>
      <c r="X9" s="1143"/>
      <c r="Y9" s="1143"/>
      <c r="Z9" s="1143"/>
      <c r="AA9" s="1143"/>
      <c r="AB9" s="1143"/>
      <c r="AC9" s="1143"/>
      <c r="AD9" s="1143"/>
      <c r="AE9" s="1143"/>
      <c r="AF9" s="1143"/>
      <c r="AG9" s="1143"/>
      <c r="AH9" s="1143"/>
    </row>
    <row r="10" spans="1:34" ht="18.75" customHeight="1">
      <c r="A10" s="1143"/>
      <c r="B10" s="1143"/>
      <c r="C10" s="1143"/>
      <c r="D10" s="1143"/>
      <c r="E10" s="1143"/>
      <c r="F10" s="1143"/>
      <c r="G10" s="1143"/>
      <c r="H10" s="1143"/>
      <c r="I10" s="1143"/>
      <c r="J10" s="1143"/>
      <c r="K10" s="1143"/>
      <c r="L10" s="1143"/>
      <c r="M10" s="1143"/>
      <c r="N10" s="1143"/>
      <c r="O10" s="1143"/>
      <c r="P10" s="1143"/>
      <c r="Q10" s="1143"/>
      <c r="R10" s="1143"/>
      <c r="S10" s="1143"/>
      <c r="T10" s="1143"/>
      <c r="U10" s="1143"/>
      <c r="V10" s="1143"/>
      <c r="W10" s="1143"/>
      <c r="X10" s="1143"/>
      <c r="Y10" s="1143"/>
      <c r="Z10" s="1143"/>
      <c r="AA10" s="1143"/>
      <c r="AB10" s="1143"/>
      <c r="AC10" s="1143"/>
      <c r="AD10" s="1143"/>
      <c r="AE10" s="1143"/>
      <c r="AF10" s="1143"/>
      <c r="AG10" s="1143"/>
      <c r="AH10" s="1143"/>
    </row>
    <row r="11" spans="1:34" ht="18.75" customHeight="1">
      <c r="A11" s="1143"/>
      <c r="B11" s="1143"/>
      <c r="C11" s="1143"/>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row>
    <row r="12" spans="1:34" ht="18.75" customHeight="1">
      <c r="A12" s="1143"/>
      <c r="B12" s="1143"/>
      <c r="C12" s="1143"/>
      <c r="D12" s="1143"/>
      <c r="E12" s="1143"/>
      <c r="F12" s="1143"/>
      <c r="G12" s="1143"/>
      <c r="H12" s="1143"/>
      <c r="I12" s="1143"/>
      <c r="J12" s="1143"/>
      <c r="K12" s="1143"/>
      <c r="L12" s="1143"/>
      <c r="M12" s="1143"/>
      <c r="N12" s="1143"/>
      <c r="O12" s="1143"/>
      <c r="P12" s="1143"/>
      <c r="Q12" s="1143"/>
      <c r="R12" s="1143"/>
      <c r="S12" s="1143"/>
      <c r="T12" s="1143"/>
      <c r="U12" s="1143"/>
      <c r="V12" s="1143"/>
      <c r="W12" s="1143"/>
      <c r="X12" s="1143"/>
      <c r="Y12" s="1143"/>
      <c r="Z12" s="1143"/>
      <c r="AA12" s="1143"/>
      <c r="AB12" s="1143"/>
      <c r="AC12" s="1143"/>
      <c r="AD12" s="1143"/>
      <c r="AE12" s="1143"/>
      <c r="AF12" s="1143"/>
      <c r="AG12" s="1143"/>
      <c r="AH12" s="1143"/>
    </row>
    <row r="13" spans="1:34" ht="18.75" customHeight="1">
      <c r="A13" s="1143"/>
      <c r="B13" s="1143"/>
      <c r="C13" s="1143"/>
      <c r="D13" s="1143"/>
      <c r="E13" s="1143"/>
      <c r="F13" s="1143"/>
      <c r="G13" s="1143"/>
      <c r="H13" s="1143"/>
      <c r="I13" s="1143"/>
      <c r="J13" s="1143"/>
      <c r="K13" s="1143"/>
      <c r="L13" s="1143"/>
      <c r="M13" s="1143"/>
      <c r="N13" s="1143"/>
      <c r="O13" s="1143"/>
      <c r="P13" s="1143"/>
      <c r="Q13" s="1143"/>
      <c r="R13" s="1143"/>
      <c r="S13" s="1143"/>
      <c r="T13" s="1143"/>
      <c r="U13" s="1143"/>
      <c r="V13" s="1143"/>
      <c r="W13" s="1143"/>
      <c r="X13" s="1143"/>
      <c r="Y13" s="1143"/>
      <c r="Z13" s="1143"/>
      <c r="AA13" s="1143"/>
      <c r="AB13" s="1143"/>
      <c r="AC13" s="1143"/>
      <c r="AD13" s="1143"/>
      <c r="AE13" s="1143"/>
      <c r="AF13" s="1143"/>
      <c r="AG13" s="1143"/>
      <c r="AH13" s="1143"/>
    </row>
    <row r="14" spans="1:34" ht="18.75" customHeight="1">
      <c r="A14" s="1143"/>
      <c r="B14" s="1143"/>
      <c r="C14" s="1143"/>
      <c r="D14" s="1143"/>
      <c r="E14" s="1143"/>
      <c r="F14" s="1143"/>
      <c r="G14" s="1143"/>
      <c r="H14" s="1143"/>
      <c r="I14" s="1143"/>
      <c r="J14" s="1143"/>
      <c r="K14" s="1143"/>
      <c r="L14" s="1143"/>
      <c r="M14" s="1143"/>
      <c r="N14" s="1143"/>
      <c r="O14" s="1143"/>
      <c r="P14" s="1143"/>
      <c r="Q14" s="1143"/>
      <c r="R14" s="1143"/>
      <c r="S14" s="1143"/>
      <c r="T14" s="1143"/>
      <c r="U14" s="1143"/>
      <c r="V14" s="1143"/>
      <c r="W14" s="1143"/>
      <c r="X14" s="1143"/>
      <c r="Y14" s="1143"/>
      <c r="Z14" s="1143"/>
      <c r="AA14" s="1143"/>
      <c r="AB14" s="1143"/>
      <c r="AC14" s="1143"/>
      <c r="AD14" s="1143"/>
      <c r="AE14" s="1143"/>
      <c r="AF14" s="1143"/>
      <c r="AG14" s="1143"/>
      <c r="AH14" s="1143"/>
    </row>
    <row r="15" spans="1:34" ht="18.75" customHeight="1">
      <c r="A15" s="1143"/>
      <c r="B15" s="1143"/>
      <c r="C15" s="1143"/>
      <c r="D15" s="1143"/>
      <c r="E15" s="1143"/>
      <c r="F15" s="1143"/>
      <c r="G15" s="1143"/>
      <c r="H15" s="1143"/>
      <c r="I15" s="1143"/>
      <c r="J15" s="1143"/>
      <c r="K15" s="1143"/>
      <c r="L15" s="1143"/>
      <c r="M15" s="1143"/>
      <c r="N15" s="1143"/>
      <c r="O15" s="1143"/>
      <c r="P15" s="1143"/>
      <c r="Q15" s="1143"/>
      <c r="R15" s="1143"/>
      <c r="S15" s="1143"/>
      <c r="T15" s="1143"/>
      <c r="U15" s="1143"/>
      <c r="V15" s="1143"/>
      <c r="W15" s="1143"/>
      <c r="X15" s="1143"/>
      <c r="Y15" s="1143"/>
      <c r="Z15" s="1143"/>
      <c r="AA15" s="1143"/>
      <c r="AB15" s="1143"/>
      <c r="AC15" s="1143"/>
      <c r="AD15" s="1143"/>
      <c r="AE15" s="1143"/>
      <c r="AF15" s="1143"/>
      <c r="AG15" s="1143"/>
      <c r="AH15" s="1143"/>
    </row>
    <row r="16" spans="1:34" ht="18.75" customHeight="1">
      <c r="A16" s="1143"/>
      <c r="B16" s="1143"/>
      <c r="C16" s="1143"/>
      <c r="D16" s="1143"/>
      <c r="E16" s="1143"/>
      <c r="F16" s="1143"/>
      <c r="G16" s="1143"/>
      <c r="H16" s="1143"/>
      <c r="I16" s="1143"/>
      <c r="J16" s="1143"/>
      <c r="K16" s="1143"/>
      <c r="L16" s="1143"/>
      <c r="M16" s="1143"/>
      <c r="N16" s="1143"/>
      <c r="O16" s="1143"/>
      <c r="P16" s="1143"/>
      <c r="Q16" s="1143"/>
      <c r="R16" s="1143"/>
      <c r="S16" s="1143"/>
      <c r="T16" s="1143"/>
      <c r="U16" s="1143"/>
      <c r="V16" s="1143"/>
      <c r="W16" s="1143"/>
      <c r="X16" s="1143"/>
      <c r="Y16" s="1143"/>
      <c r="Z16" s="1143"/>
      <c r="AA16" s="1143"/>
      <c r="AB16" s="1143"/>
      <c r="AC16" s="1143"/>
      <c r="AD16" s="1143"/>
      <c r="AE16" s="1143"/>
      <c r="AF16" s="1143"/>
      <c r="AG16" s="1143"/>
      <c r="AH16" s="1143"/>
    </row>
    <row r="17" spans="1:34" ht="18.75" customHeight="1">
      <c r="A17" s="1143"/>
      <c r="B17" s="1143"/>
      <c r="C17" s="1143"/>
      <c r="D17" s="1143"/>
      <c r="E17" s="1143"/>
      <c r="F17" s="1143"/>
      <c r="G17" s="1143"/>
      <c r="H17" s="1143"/>
      <c r="I17" s="1143"/>
      <c r="J17" s="1143"/>
      <c r="K17" s="1143"/>
      <c r="L17" s="1143"/>
      <c r="M17" s="1143"/>
      <c r="N17" s="1143"/>
      <c r="O17" s="1143"/>
      <c r="P17" s="1143"/>
      <c r="Q17" s="1143"/>
      <c r="R17" s="1143"/>
      <c r="S17" s="1143"/>
      <c r="T17" s="1143"/>
      <c r="U17" s="1143"/>
      <c r="V17" s="1143"/>
      <c r="W17" s="1143"/>
      <c r="X17" s="1143"/>
      <c r="Y17" s="1143"/>
      <c r="Z17" s="1143"/>
      <c r="AA17" s="1143"/>
      <c r="AB17" s="1143"/>
      <c r="AC17" s="1143"/>
      <c r="AD17" s="1143"/>
      <c r="AE17" s="1143"/>
      <c r="AF17" s="1143"/>
      <c r="AG17" s="1143"/>
      <c r="AH17" s="1143"/>
    </row>
    <row r="18" spans="1:34" ht="18.75" customHeight="1">
      <c r="A18" s="1143"/>
      <c r="B18" s="1143"/>
      <c r="C18" s="1143"/>
      <c r="D18" s="1143"/>
      <c r="E18" s="1143"/>
      <c r="F18" s="1143"/>
      <c r="G18" s="1143"/>
      <c r="H18" s="1143"/>
      <c r="I18" s="1143"/>
      <c r="J18" s="1143"/>
      <c r="K18" s="1143"/>
      <c r="L18" s="1143"/>
      <c r="M18" s="1143"/>
      <c r="N18" s="1143"/>
      <c r="O18" s="1143"/>
      <c r="P18" s="1143"/>
      <c r="Q18" s="1143"/>
      <c r="R18" s="1143"/>
      <c r="S18" s="1143"/>
      <c r="T18" s="1143"/>
      <c r="U18" s="1143"/>
      <c r="V18" s="1143"/>
      <c r="W18" s="1143"/>
      <c r="X18" s="1143"/>
      <c r="Y18" s="1143"/>
      <c r="Z18" s="1143"/>
      <c r="AA18" s="1143"/>
      <c r="AB18" s="1143"/>
      <c r="AC18" s="1143"/>
      <c r="AD18" s="1143"/>
      <c r="AE18" s="1143"/>
      <c r="AF18" s="1143"/>
      <c r="AG18" s="1143"/>
      <c r="AH18" s="1143"/>
    </row>
    <row r="19" spans="1:34" ht="18.75" customHeight="1">
      <c r="A19" s="1143"/>
      <c r="B19" s="1143"/>
      <c r="C19" s="1143"/>
      <c r="D19" s="1143"/>
      <c r="E19" s="1143"/>
      <c r="F19" s="1143"/>
      <c r="G19" s="1143"/>
      <c r="H19" s="1143"/>
      <c r="I19" s="1143"/>
      <c r="J19" s="1143"/>
      <c r="K19" s="1143"/>
      <c r="L19" s="1143"/>
      <c r="M19" s="1143"/>
      <c r="N19" s="1143"/>
      <c r="O19" s="1143"/>
      <c r="P19" s="1143"/>
      <c r="Q19" s="1143"/>
      <c r="R19" s="1143"/>
      <c r="S19" s="1143"/>
      <c r="T19" s="1143"/>
      <c r="U19" s="1143"/>
      <c r="V19" s="1143"/>
      <c r="W19" s="1143"/>
      <c r="X19" s="1143"/>
      <c r="Y19" s="1143"/>
      <c r="Z19" s="1143"/>
      <c r="AA19" s="1143"/>
      <c r="AB19" s="1143"/>
      <c r="AC19" s="1143"/>
      <c r="AD19" s="1143"/>
      <c r="AE19" s="1143"/>
      <c r="AF19" s="1143"/>
      <c r="AG19" s="1143"/>
      <c r="AH19" s="1143"/>
    </row>
    <row r="20" spans="1:34" ht="18.75" customHeight="1">
      <c r="A20" s="1143"/>
      <c r="B20" s="1143"/>
      <c r="C20" s="1143"/>
      <c r="D20" s="1143"/>
      <c r="E20" s="1143"/>
      <c r="F20" s="1143"/>
      <c r="G20" s="1143"/>
      <c r="H20" s="1143"/>
      <c r="I20" s="1143"/>
      <c r="J20" s="1143"/>
      <c r="K20" s="1143"/>
      <c r="L20" s="1143"/>
      <c r="M20" s="1143"/>
      <c r="N20" s="1143"/>
      <c r="O20" s="1143"/>
      <c r="P20" s="1143"/>
      <c r="Q20" s="1143"/>
      <c r="R20" s="1143"/>
      <c r="S20" s="1143"/>
      <c r="T20" s="1143"/>
      <c r="U20" s="1143"/>
      <c r="V20" s="1143"/>
      <c r="W20" s="1143"/>
      <c r="X20" s="1143"/>
      <c r="Y20" s="1143"/>
      <c r="Z20" s="1143"/>
      <c r="AA20" s="1143"/>
      <c r="AB20" s="1143"/>
      <c r="AC20" s="1143"/>
      <c r="AD20" s="1143"/>
      <c r="AE20" s="1143"/>
      <c r="AF20" s="1143"/>
      <c r="AG20" s="1143"/>
      <c r="AH20" s="1143"/>
    </row>
    <row r="21" spans="1:34" ht="18.75" customHeight="1">
      <c r="A21" s="1143"/>
      <c r="B21" s="1143"/>
      <c r="C21" s="1143"/>
      <c r="D21" s="1143"/>
      <c r="E21" s="1143"/>
      <c r="F21" s="1143"/>
      <c r="G21" s="1143"/>
      <c r="H21" s="1143"/>
      <c r="I21" s="1143"/>
      <c r="J21" s="1143"/>
      <c r="K21" s="1143"/>
      <c r="L21" s="1143"/>
      <c r="M21" s="1143"/>
      <c r="N21" s="1143"/>
      <c r="O21" s="1143"/>
      <c r="P21" s="1143"/>
      <c r="Q21" s="1143"/>
      <c r="R21" s="1143"/>
      <c r="S21" s="1143"/>
      <c r="T21" s="1143"/>
      <c r="U21" s="1143"/>
      <c r="V21" s="1143"/>
      <c r="W21" s="1143"/>
      <c r="X21" s="1143"/>
      <c r="Y21" s="1143"/>
      <c r="Z21" s="1143"/>
      <c r="AA21" s="1143"/>
      <c r="AB21" s="1143"/>
      <c r="AC21" s="1143"/>
      <c r="AD21" s="1143"/>
      <c r="AE21" s="1143"/>
      <c r="AF21" s="1143"/>
      <c r="AG21" s="1143"/>
      <c r="AH21" s="1143"/>
    </row>
    <row r="22" spans="1:34" ht="18.75" customHeight="1">
      <c r="A22" s="1143"/>
      <c r="B22" s="1143"/>
      <c r="C22" s="1143"/>
      <c r="D22" s="1143"/>
      <c r="E22" s="1143"/>
      <c r="F22" s="1143"/>
      <c r="G22" s="1143"/>
      <c r="H22" s="1143"/>
      <c r="I22" s="1143"/>
      <c r="J22" s="1143"/>
      <c r="K22" s="1143"/>
      <c r="L22" s="1143"/>
      <c r="M22" s="1143"/>
      <c r="N22" s="1143"/>
      <c r="O22" s="1143"/>
      <c r="P22" s="1143"/>
      <c r="Q22" s="1143"/>
      <c r="R22" s="1143"/>
      <c r="S22" s="1143"/>
      <c r="T22" s="1143"/>
      <c r="U22" s="1143"/>
      <c r="V22" s="1143"/>
      <c r="W22" s="1143"/>
      <c r="X22" s="1143"/>
      <c r="Y22" s="1143"/>
      <c r="Z22" s="1143"/>
      <c r="AA22" s="1143"/>
      <c r="AB22" s="1143"/>
      <c r="AC22" s="1143"/>
      <c r="AD22" s="1143"/>
      <c r="AE22" s="1143"/>
      <c r="AF22" s="1143"/>
      <c r="AG22" s="1143"/>
      <c r="AH22" s="1143"/>
    </row>
    <row r="23" spans="1:34" ht="18.75" customHeight="1">
      <c r="A23" s="1143"/>
      <c r="B23" s="1143"/>
      <c r="C23" s="1143"/>
      <c r="D23" s="1143"/>
      <c r="E23" s="1143"/>
      <c r="F23" s="1143"/>
      <c r="G23" s="1143"/>
      <c r="H23" s="1143"/>
      <c r="I23" s="1143"/>
      <c r="J23" s="1143"/>
      <c r="K23" s="1143"/>
      <c r="L23" s="1143"/>
      <c r="M23" s="1143"/>
      <c r="N23" s="1143"/>
      <c r="O23" s="1143"/>
      <c r="P23" s="1143"/>
      <c r="Q23" s="1143"/>
      <c r="R23" s="1143"/>
      <c r="S23" s="1143"/>
      <c r="T23" s="1143"/>
      <c r="U23" s="1143"/>
      <c r="V23" s="1143"/>
      <c r="W23" s="1143"/>
      <c r="X23" s="1143"/>
      <c r="Y23" s="1143"/>
      <c r="Z23" s="1143"/>
      <c r="AA23" s="1143"/>
      <c r="AB23" s="1143"/>
      <c r="AC23" s="1143"/>
      <c r="AD23" s="1143"/>
      <c r="AE23" s="1143"/>
      <c r="AF23" s="1143"/>
      <c r="AG23" s="1143"/>
      <c r="AH23" s="1143"/>
    </row>
    <row r="24" spans="1:34" ht="18.75" customHeight="1">
      <c r="A24" s="1143"/>
      <c r="B24" s="1143"/>
      <c r="C24" s="1143"/>
      <c r="D24" s="1143"/>
      <c r="E24" s="1143"/>
      <c r="F24" s="1143"/>
      <c r="G24" s="1143"/>
      <c r="H24" s="1143"/>
      <c r="I24" s="1143"/>
      <c r="J24" s="1143"/>
      <c r="K24" s="1143"/>
      <c r="L24" s="1143"/>
      <c r="M24" s="1143"/>
      <c r="N24" s="1143"/>
      <c r="O24" s="1143"/>
      <c r="P24" s="1143"/>
      <c r="Q24" s="1143"/>
      <c r="R24" s="1143"/>
      <c r="S24" s="1143"/>
      <c r="T24" s="1143"/>
      <c r="U24" s="1143"/>
      <c r="V24" s="1143"/>
      <c r="W24" s="1143"/>
      <c r="X24" s="1143"/>
      <c r="Y24" s="1143"/>
      <c r="Z24" s="1143"/>
      <c r="AA24" s="1143"/>
      <c r="AB24" s="1143"/>
      <c r="AC24" s="1143"/>
      <c r="AD24" s="1143"/>
      <c r="AE24" s="1143"/>
      <c r="AF24" s="1143"/>
      <c r="AG24" s="1143"/>
      <c r="AH24" s="1143"/>
    </row>
    <row r="25" spans="1:34" ht="18.75" customHeight="1">
      <c r="A25" s="1143"/>
      <c r="B25" s="1143"/>
      <c r="C25" s="1143"/>
      <c r="D25" s="1143"/>
      <c r="E25" s="1143"/>
      <c r="F25" s="1143"/>
      <c r="G25" s="1143"/>
      <c r="H25" s="1143"/>
      <c r="I25" s="1143"/>
      <c r="J25" s="1143"/>
      <c r="K25" s="1143"/>
      <c r="L25" s="1143"/>
      <c r="M25" s="1143"/>
      <c r="N25" s="1143"/>
      <c r="O25" s="1143"/>
      <c r="P25" s="1143"/>
      <c r="Q25" s="1143"/>
      <c r="R25" s="1143"/>
      <c r="S25" s="1143"/>
      <c r="T25" s="1143"/>
      <c r="U25" s="1143"/>
      <c r="V25" s="1143"/>
      <c r="W25" s="1143"/>
      <c r="X25" s="1143"/>
      <c r="Y25" s="1143"/>
      <c r="Z25" s="1143"/>
      <c r="AA25" s="1143"/>
      <c r="AB25" s="1143"/>
      <c r="AC25" s="1143"/>
      <c r="AD25" s="1143"/>
      <c r="AE25" s="1143"/>
      <c r="AF25" s="1143"/>
      <c r="AG25" s="1143"/>
      <c r="AH25" s="1143"/>
    </row>
    <row r="26" spans="1:34" ht="18.75" customHeight="1">
      <c r="A26" s="1143"/>
      <c r="B26" s="1143"/>
      <c r="C26" s="1143"/>
      <c r="D26" s="1143"/>
      <c r="E26" s="1143"/>
      <c r="F26" s="1143"/>
      <c r="G26" s="1143"/>
      <c r="H26" s="1143"/>
      <c r="I26" s="1143"/>
      <c r="J26" s="1143"/>
      <c r="K26" s="1143"/>
      <c r="L26" s="1143"/>
      <c r="M26" s="1143"/>
      <c r="N26" s="1143"/>
      <c r="O26" s="1143"/>
      <c r="P26" s="1143"/>
      <c r="Q26" s="1143"/>
      <c r="R26" s="1143"/>
      <c r="S26" s="1143"/>
      <c r="T26" s="1143"/>
      <c r="U26" s="1143"/>
      <c r="V26" s="1143"/>
      <c r="W26" s="1143"/>
      <c r="X26" s="1143"/>
      <c r="Y26" s="1143"/>
      <c r="Z26" s="1143"/>
      <c r="AA26" s="1143"/>
      <c r="AB26" s="1143"/>
      <c r="AC26" s="1143"/>
      <c r="AD26" s="1143"/>
      <c r="AE26" s="1143"/>
      <c r="AF26" s="1143"/>
      <c r="AG26" s="1143"/>
      <c r="AH26" s="1143"/>
    </row>
    <row r="27" spans="1:34" ht="18.75" customHeight="1">
      <c r="A27" s="1143"/>
      <c r="B27" s="1143"/>
      <c r="C27" s="1143"/>
      <c r="D27" s="1143"/>
      <c r="E27" s="1143"/>
      <c r="F27" s="1143"/>
      <c r="G27" s="1143"/>
      <c r="H27" s="1143"/>
      <c r="I27" s="1143"/>
      <c r="J27" s="1143"/>
      <c r="K27" s="1143"/>
      <c r="L27" s="1143"/>
      <c r="M27" s="1143"/>
      <c r="N27" s="1143"/>
      <c r="O27" s="1143"/>
      <c r="P27" s="1143"/>
      <c r="Q27" s="1143"/>
      <c r="R27" s="1143"/>
      <c r="S27" s="1143"/>
      <c r="T27" s="1143"/>
      <c r="U27" s="1143"/>
      <c r="V27" s="1143"/>
      <c r="W27" s="1143"/>
      <c r="X27" s="1143"/>
      <c r="Y27" s="1143"/>
      <c r="Z27" s="1143"/>
      <c r="AA27" s="1143"/>
      <c r="AB27" s="1143"/>
      <c r="AC27" s="1143"/>
      <c r="AD27" s="1143"/>
      <c r="AE27" s="1143"/>
      <c r="AF27" s="1143"/>
      <c r="AG27" s="1143"/>
      <c r="AH27" s="1143"/>
    </row>
    <row r="28" spans="1:34" ht="18.75" customHeight="1">
      <c r="A28" s="1143"/>
      <c r="B28" s="1143"/>
      <c r="C28" s="1143"/>
      <c r="D28" s="1143"/>
      <c r="E28" s="1143"/>
      <c r="F28" s="1143"/>
      <c r="G28" s="1143"/>
      <c r="H28" s="1143"/>
      <c r="I28" s="1143"/>
      <c r="J28" s="1143"/>
      <c r="K28" s="1143"/>
      <c r="L28" s="1143"/>
      <c r="M28" s="1143"/>
      <c r="N28" s="1143"/>
      <c r="O28" s="1143"/>
      <c r="P28" s="1143"/>
      <c r="Q28" s="1143"/>
      <c r="R28" s="1143"/>
      <c r="S28" s="1143"/>
      <c r="T28" s="1143"/>
      <c r="U28" s="1143"/>
      <c r="V28" s="1143"/>
      <c r="W28" s="1143"/>
      <c r="X28" s="1143"/>
      <c r="Y28" s="1143"/>
      <c r="Z28" s="1143"/>
      <c r="AA28" s="1143"/>
      <c r="AB28" s="1143"/>
      <c r="AC28" s="1143"/>
      <c r="AD28" s="1143"/>
      <c r="AE28" s="1143"/>
      <c r="AF28" s="1143"/>
      <c r="AG28" s="1143"/>
      <c r="AH28" s="1143"/>
    </row>
    <row r="29" spans="1:34" ht="18.75" customHeight="1">
      <c r="A29" s="1143"/>
      <c r="B29" s="1143"/>
      <c r="C29" s="1143"/>
      <c r="D29" s="1143"/>
      <c r="E29" s="1143"/>
      <c r="F29" s="1143"/>
      <c r="G29" s="1143"/>
      <c r="H29" s="1143"/>
      <c r="I29" s="1143"/>
      <c r="J29" s="1143"/>
      <c r="K29" s="1143"/>
      <c r="L29" s="1143"/>
      <c r="M29" s="1143"/>
      <c r="N29" s="1143"/>
      <c r="O29" s="1143"/>
      <c r="P29" s="1143"/>
      <c r="Q29" s="1143"/>
      <c r="R29" s="1143"/>
      <c r="S29" s="1143"/>
      <c r="T29" s="1143"/>
      <c r="U29" s="1143"/>
      <c r="V29" s="1143"/>
      <c r="W29" s="1143"/>
      <c r="X29" s="1143"/>
      <c r="Y29" s="1143"/>
      <c r="Z29" s="1143"/>
      <c r="AA29" s="1143"/>
      <c r="AB29" s="1143"/>
      <c r="AC29" s="1143"/>
      <c r="AD29" s="1143"/>
      <c r="AE29" s="1143"/>
      <c r="AF29" s="1143"/>
      <c r="AG29" s="1143"/>
      <c r="AH29" s="1143"/>
    </row>
    <row r="30" spans="1:34" ht="18.75" customHeight="1">
      <c r="A30" s="1143"/>
      <c r="B30" s="1143"/>
      <c r="C30" s="1143"/>
      <c r="D30" s="1143"/>
      <c r="E30" s="1143"/>
      <c r="F30" s="1143"/>
      <c r="G30" s="1143"/>
      <c r="H30" s="1143"/>
      <c r="I30" s="1143"/>
      <c r="J30" s="1143"/>
      <c r="K30" s="1143"/>
      <c r="L30" s="1143"/>
      <c r="M30" s="1143"/>
      <c r="N30" s="1143"/>
      <c r="O30" s="1143"/>
      <c r="P30" s="1143"/>
      <c r="Q30" s="1143"/>
      <c r="R30" s="1143"/>
      <c r="S30" s="1143"/>
      <c r="T30" s="1143"/>
      <c r="U30" s="1143"/>
      <c r="V30" s="1143"/>
      <c r="W30" s="1143"/>
      <c r="X30" s="1143"/>
      <c r="Y30" s="1143"/>
      <c r="Z30" s="1143"/>
      <c r="AA30" s="1143"/>
      <c r="AB30" s="1143"/>
      <c r="AC30" s="1143"/>
      <c r="AD30" s="1143"/>
      <c r="AE30" s="1143"/>
      <c r="AF30" s="1143"/>
      <c r="AG30" s="1143"/>
      <c r="AH30" s="1143"/>
    </row>
    <row r="31" spans="1:34" ht="18.75" customHeight="1">
      <c r="A31" s="1143"/>
      <c r="B31" s="1143"/>
      <c r="C31" s="1143"/>
      <c r="D31" s="1143"/>
      <c r="E31" s="1143"/>
      <c r="F31" s="1143"/>
      <c r="G31" s="1143"/>
      <c r="H31" s="1143"/>
      <c r="I31" s="1143"/>
      <c r="J31" s="1143"/>
      <c r="K31" s="1143"/>
      <c r="L31" s="1143"/>
      <c r="M31" s="1143"/>
      <c r="N31" s="1143"/>
      <c r="O31" s="1143"/>
      <c r="P31" s="1143"/>
      <c r="Q31" s="1143"/>
      <c r="R31" s="1143"/>
      <c r="S31" s="1143"/>
      <c r="T31" s="1143"/>
      <c r="U31" s="1143"/>
      <c r="V31" s="1143"/>
      <c r="W31" s="1143"/>
      <c r="X31" s="1143"/>
      <c r="Y31" s="1143"/>
      <c r="Z31" s="1143"/>
      <c r="AA31" s="1143"/>
      <c r="AB31" s="1143"/>
      <c r="AC31" s="1143"/>
      <c r="AD31" s="1143"/>
      <c r="AE31" s="1143"/>
      <c r="AF31" s="1143"/>
      <c r="AG31" s="1143"/>
      <c r="AH31" s="1143"/>
    </row>
    <row r="32" spans="1:34" ht="18.75" customHeight="1">
      <c r="A32" s="1143"/>
      <c r="B32" s="1143"/>
      <c r="C32" s="1143"/>
      <c r="D32" s="1143"/>
      <c r="E32" s="1143"/>
      <c r="F32" s="1143"/>
      <c r="G32" s="1143"/>
      <c r="H32" s="1143"/>
      <c r="I32" s="1143"/>
      <c r="J32" s="1143"/>
      <c r="K32" s="1143"/>
      <c r="L32" s="1143"/>
      <c r="M32" s="1143"/>
      <c r="N32" s="1143"/>
      <c r="O32" s="1143"/>
      <c r="P32" s="1143"/>
      <c r="Q32" s="1143"/>
      <c r="R32" s="1143"/>
      <c r="S32" s="1143"/>
      <c r="T32" s="1143"/>
      <c r="U32" s="1143"/>
      <c r="V32" s="1143"/>
      <c r="W32" s="1143"/>
      <c r="X32" s="1143"/>
      <c r="Y32" s="1143"/>
      <c r="Z32" s="1143"/>
      <c r="AA32" s="1143"/>
      <c r="AB32" s="1143"/>
      <c r="AC32" s="1143"/>
      <c r="AD32" s="1143"/>
      <c r="AE32" s="1143"/>
      <c r="AF32" s="1143"/>
      <c r="AG32" s="1143"/>
      <c r="AH32" s="1143"/>
    </row>
    <row r="33" spans="1:34" ht="18.75" customHeight="1">
      <c r="A33" s="1143"/>
      <c r="B33" s="1143"/>
      <c r="C33" s="1143"/>
      <c r="D33" s="1143"/>
      <c r="E33" s="1143"/>
      <c r="F33" s="1143"/>
      <c r="G33" s="1143"/>
      <c r="H33" s="1143"/>
      <c r="I33" s="1143"/>
      <c r="J33" s="1143"/>
      <c r="K33" s="1143"/>
      <c r="L33" s="1143"/>
      <c r="M33" s="1143"/>
      <c r="N33" s="1143"/>
      <c r="O33" s="1143"/>
      <c r="P33" s="1143"/>
      <c r="Q33" s="1143"/>
      <c r="R33" s="1143"/>
      <c r="S33" s="1143"/>
      <c r="T33" s="1143"/>
      <c r="U33" s="1143"/>
      <c r="V33" s="1143"/>
      <c r="W33" s="1143"/>
      <c r="X33" s="1143"/>
      <c r="Y33" s="1143"/>
      <c r="Z33" s="1143"/>
      <c r="AA33" s="1143"/>
      <c r="AB33" s="1143"/>
      <c r="AC33" s="1143"/>
      <c r="AD33" s="1143"/>
      <c r="AE33" s="1143"/>
      <c r="AF33" s="1143"/>
      <c r="AG33" s="1143"/>
      <c r="AH33" s="1143"/>
    </row>
    <row r="34" spans="1:34" ht="18.75" customHeight="1">
      <c r="A34" s="1143"/>
      <c r="B34" s="1143"/>
      <c r="C34" s="1143"/>
      <c r="D34" s="1143"/>
      <c r="E34" s="1143"/>
      <c r="F34" s="1143"/>
      <c r="G34" s="1143"/>
      <c r="H34" s="1143"/>
      <c r="I34" s="1143"/>
      <c r="J34" s="1143"/>
      <c r="K34" s="1143"/>
      <c r="L34" s="1143"/>
      <c r="M34" s="1143"/>
      <c r="N34" s="1143"/>
      <c r="O34" s="1143"/>
      <c r="P34" s="1143"/>
      <c r="Q34" s="1143"/>
      <c r="R34" s="1143"/>
      <c r="S34" s="1143"/>
      <c r="T34" s="1143"/>
      <c r="U34" s="1143"/>
      <c r="V34" s="1143"/>
      <c r="W34" s="1143"/>
      <c r="X34" s="1143"/>
      <c r="Y34" s="1143"/>
      <c r="Z34" s="1143"/>
      <c r="AA34" s="1143"/>
      <c r="AB34" s="1143"/>
      <c r="AC34" s="1143"/>
      <c r="AD34" s="1143"/>
      <c r="AE34" s="1143"/>
      <c r="AF34" s="1143"/>
      <c r="AG34" s="1143"/>
      <c r="AH34" s="1143"/>
    </row>
    <row r="35" spans="1:34" ht="18.75" customHeight="1">
      <c r="A35" s="1143"/>
      <c r="B35" s="1143"/>
      <c r="C35" s="1143"/>
      <c r="D35" s="1143"/>
      <c r="E35" s="1143"/>
      <c r="F35" s="1143"/>
      <c r="G35" s="1143"/>
      <c r="H35" s="1143"/>
      <c r="I35" s="1143"/>
      <c r="J35" s="1143"/>
      <c r="K35" s="1143"/>
      <c r="L35" s="1143"/>
      <c r="M35" s="1143"/>
      <c r="N35" s="1143"/>
      <c r="O35" s="1143"/>
      <c r="P35" s="1143"/>
      <c r="Q35" s="1143"/>
      <c r="R35" s="1143"/>
      <c r="S35" s="1143"/>
      <c r="T35" s="1143"/>
      <c r="U35" s="1143"/>
      <c r="V35" s="1143"/>
      <c r="W35" s="1143"/>
      <c r="X35" s="1143"/>
      <c r="Y35" s="1143"/>
      <c r="Z35" s="1143"/>
      <c r="AA35" s="1143"/>
      <c r="AB35" s="1143"/>
      <c r="AC35" s="1143"/>
      <c r="AD35" s="1143"/>
      <c r="AE35" s="1143"/>
      <c r="AF35" s="1143"/>
      <c r="AG35" s="1143"/>
      <c r="AH35" s="1143"/>
    </row>
    <row r="36" spans="1:34" ht="18.75" customHeight="1">
      <c r="A36" s="1143"/>
      <c r="B36" s="1143"/>
      <c r="C36" s="1143"/>
      <c r="D36" s="1143"/>
      <c r="E36" s="1143"/>
      <c r="F36" s="1143"/>
      <c r="G36" s="1143"/>
      <c r="H36" s="1143"/>
      <c r="I36" s="1143"/>
      <c r="J36" s="1143"/>
      <c r="K36" s="1143"/>
      <c r="L36" s="1143"/>
      <c r="M36" s="1143"/>
      <c r="N36" s="1143"/>
      <c r="O36" s="1143"/>
      <c r="P36" s="1143"/>
      <c r="Q36" s="1143"/>
      <c r="R36" s="1143"/>
      <c r="S36" s="1143"/>
      <c r="T36" s="1143"/>
      <c r="U36" s="1143"/>
      <c r="V36" s="1143"/>
      <c r="W36" s="1143"/>
      <c r="X36" s="1143"/>
      <c r="Y36" s="1143"/>
      <c r="Z36" s="1143"/>
      <c r="AA36" s="1143"/>
      <c r="AB36" s="1143"/>
      <c r="AC36" s="1143"/>
      <c r="AD36" s="1143"/>
      <c r="AE36" s="1143"/>
      <c r="AF36" s="1143"/>
      <c r="AG36" s="1143"/>
      <c r="AH36" s="1143"/>
    </row>
    <row r="37" spans="1:34" ht="18.75" customHeight="1">
      <c r="A37" s="1143"/>
      <c r="B37" s="1143"/>
      <c r="C37" s="1143"/>
      <c r="D37" s="1143"/>
      <c r="E37" s="1143"/>
      <c r="F37" s="1143"/>
      <c r="G37" s="1143"/>
      <c r="H37" s="1143"/>
      <c r="I37" s="1143"/>
      <c r="J37" s="1143"/>
      <c r="K37" s="1143"/>
      <c r="L37" s="1143"/>
      <c r="M37" s="1143"/>
      <c r="N37" s="1143"/>
      <c r="O37" s="1143"/>
      <c r="P37" s="1143"/>
      <c r="Q37" s="1143"/>
      <c r="R37" s="1143"/>
      <c r="S37" s="1143"/>
      <c r="T37" s="1143"/>
      <c r="U37" s="1143"/>
      <c r="V37" s="1143"/>
      <c r="W37" s="1143"/>
      <c r="X37" s="1143"/>
      <c r="Y37" s="1143"/>
      <c r="Z37" s="1143"/>
      <c r="AA37" s="1143"/>
      <c r="AB37" s="1143"/>
      <c r="AC37" s="1143"/>
      <c r="AD37" s="1143"/>
      <c r="AE37" s="1143"/>
      <c r="AF37" s="1143"/>
      <c r="AG37" s="1143"/>
      <c r="AH37" s="1143"/>
    </row>
    <row r="38" spans="1:34" ht="18.75" customHeight="1">
      <c r="A38" s="1143"/>
      <c r="B38" s="1143"/>
      <c r="C38" s="1143"/>
      <c r="D38" s="1143"/>
      <c r="E38" s="1143"/>
      <c r="F38" s="1143"/>
      <c r="G38" s="1143"/>
      <c r="H38" s="1143"/>
      <c r="I38" s="1143"/>
      <c r="J38" s="1143"/>
      <c r="K38" s="1143"/>
      <c r="L38" s="1143"/>
      <c r="M38" s="1143"/>
      <c r="N38" s="1143"/>
      <c r="O38" s="1143"/>
      <c r="P38" s="1143"/>
      <c r="Q38" s="1143"/>
      <c r="R38" s="1143"/>
      <c r="S38" s="1143"/>
      <c r="T38" s="1143"/>
      <c r="U38" s="1143"/>
      <c r="V38" s="1143"/>
      <c r="W38" s="1143"/>
      <c r="X38" s="1143"/>
      <c r="Y38" s="1143"/>
      <c r="Z38" s="1143"/>
      <c r="AA38" s="1143"/>
      <c r="AB38" s="1143"/>
      <c r="AC38" s="1143"/>
      <c r="AD38" s="1143"/>
      <c r="AE38" s="1143"/>
      <c r="AF38" s="1143"/>
      <c r="AG38" s="1143"/>
      <c r="AH38" s="1143"/>
    </row>
    <row r="39" spans="1:34" ht="18.75" customHeight="1">
      <c r="A39" s="1143"/>
      <c r="B39" s="1143"/>
      <c r="C39" s="1143"/>
      <c r="D39" s="1143"/>
      <c r="E39" s="1143"/>
      <c r="F39" s="1143"/>
      <c r="G39" s="1143"/>
      <c r="H39" s="1143"/>
      <c r="I39" s="1143"/>
      <c r="J39" s="1143"/>
      <c r="K39" s="1143"/>
      <c r="L39" s="1143"/>
      <c r="M39" s="1143"/>
      <c r="N39" s="1143"/>
      <c r="O39" s="1143"/>
      <c r="P39" s="1143"/>
      <c r="Q39" s="1143"/>
      <c r="R39" s="1143"/>
      <c r="S39" s="1143"/>
      <c r="T39" s="1143"/>
      <c r="U39" s="1143"/>
      <c r="V39" s="1143"/>
      <c r="W39" s="1143"/>
      <c r="X39" s="1143"/>
      <c r="Y39" s="1143"/>
      <c r="Z39" s="1143"/>
      <c r="AA39" s="1143"/>
      <c r="AB39" s="1143"/>
      <c r="AC39" s="1143"/>
      <c r="AD39" s="1143"/>
      <c r="AE39" s="1143"/>
      <c r="AF39" s="1143"/>
      <c r="AG39" s="1143"/>
      <c r="AH39" s="1143"/>
    </row>
    <row r="40" spans="1:34" ht="18.75" customHeight="1">
      <c r="A40" s="1143"/>
      <c r="B40" s="1143"/>
      <c r="C40" s="1143"/>
      <c r="D40" s="1143"/>
      <c r="E40" s="1143"/>
      <c r="F40" s="1143"/>
      <c r="G40" s="1143"/>
      <c r="H40" s="1143"/>
      <c r="I40" s="1143"/>
      <c r="J40" s="1143"/>
      <c r="K40" s="1143"/>
      <c r="L40" s="1143"/>
      <c r="M40" s="1143"/>
      <c r="N40" s="1143"/>
      <c r="O40" s="1143"/>
      <c r="P40" s="1143"/>
      <c r="Q40" s="1143"/>
      <c r="R40" s="1143"/>
      <c r="S40" s="1143"/>
      <c r="T40" s="1143"/>
      <c r="U40" s="1143"/>
      <c r="V40" s="1143"/>
      <c r="W40" s="1143"/>
      <c r="X40" s="1143"/>
      <c r="Y40" s="1143"/>
      <c r="Z40" s="1143"/>
      <c r="AA40" s="1143"/>
      <c r="AB40" s="1143"/>
      <c r="AC40" s="1143"/>
      <c r="AD40" s="1143"/>
      <c r="AE40" s="1143"/>
      <c r="AF40" s="1143"/>
      <c r="AG40" s="1143"/>
      <c r="AH40" s="1143"/>
    </row>
    <row r="41" spans="1:34" ht="18.75" customHeight="1">
      <c r="A41" s="1143"/>
      <c r="B41" s="1143"/>
      <c r="C41" s="1143"/>
      <c r="D41" s="1143"/>
      <c r="E41" s="1143"/>
      <c r="F41" s="1143"/>
      <c r="G41" s="1143"/>
      <c r="H41" s="1143"/>
      <c r="I41" s="1143"/>
      <c r="J41" s="1143"/>
      <c r="K41" s="1143"/>
      <c r="L41" s="1143"/>
      <c r="M41" s="1143"/>
      <c r="N41" s="1143"/>
      <c r="O41" s="1143"/>
      <c r="P41" s="1143"/>
      <c r="Q41" s="1143"/>
      <c r="R41" s="1143"/>
      <c r="S41" s="1143"/>
      <c r="T41" s="1143"/>
      <c r="U41" s="1143"/>
      <c r="V41" s="1143"/>
      <c r="W41" s="1143"/>
      <c r="X41" s="1143"/>
      <c r="Y41" s="1143"/>
      <c r="Z41" s="1143"/>
      <c r="AA41" s="1143"/>
      <c r="AB41" s="1143"/>
      <c r="AC41" s="1143"/>
      <c r="AD41" s="1143"/>
      <c r="AE41" s="1143"/>
      <c r="AF41" s="1143"/>
      <c r="AG41" s="1143"/>
      <c r="AH41" s="1143"/>
    </row>
    <row r="42" spans="1:34" ht="18.75" customHeight="1">
      <c r="A42" s="1143"/>
      <c r="B42" s="1143"/>
      <c r="C42" s="1143"/>
      <c r="D42" s="1143"/>
      <c r="E42" s="1143"/>
      <c r="F42" s="1143"/>
      <c r="G42" s="1143"/>
      <c r="H42" s="1143"/>
      <c r="I42" s="1143"/>
      <c r="J42" s="1143"/>
      <c r="K42" s="1143"/>
      <c r="L42" s="1143"/>
      <c r="M42" s="1143"/>
      <c r="N42" s="1143"/>
      <c r="O42" s="1143"/>
      <c r="P42" s="1143"/>
      <c r="Q42" s="1143"/>
      <c r="R42" s="1143"/>
      <c r="S42" s="1143"/>
      <c r="T42" s="1143"/>
      <c r="U42" s="1143"/>
      <c r="V42" s="1143"/>
      <c r="W42" s="1143"/>
      <c r="X42" s="1143"/>
      <c r="Y42" s="1143"/>
      <c r="Z42" s="1143"/>
      <c r="AA42" s="1143"/>
      <c r="AB42" s="1143"/>
      <c r="AC42" s="1143"/>
      <c r="AD42" s="1143"/>
      <c r="AE42" s="1143"/>
      <c r="AF42" s="1143"/>
      <c r="AG42" s="1143"/>
      <c r="AH42" s="1143"/>
    </row>
    <row r="43" spans="1:34" ht="18.75" customHeight="1">
      <c r="A43" s="1143"/>
      <c r="B43" s="1143"/>
      <c r="C43" s="1143"/>
      <c r="D43" s="1143"/>
      <c r="E43" s="1143"/>
      <c r="F43" s="1143"/>
      <c r="G43" s="1143"/>
      <c r="H43" s="1143"/>
      <c r="I43" s="1143"/>
      <c r="J43" s="1143"/>
      <c r="K43" s="1143"/>
      <c r="L43" s="1143"/>
      <c r="M43" s="1143"/>
      <c r="N43" s="1143"/>
      <c r="O43" s="1143"/>
      <c r="P43" s="1143"/>
      <c r="Q43" s="1143"/>
      <c r="R43" s="1143"/>
      <c r="S43" s="1143"/>
      <c r="T43" s="1143"/>
      <c r="U43" s="1143"/>
      <c r="V43" s="1143"/>
      <c r="W43" s="1143"/>
      <c r="X43" s="1143"/>
      <c r="Y43" s="1143"/>
      <c r="Z43" s="1143"/>
      <c r="AA43" s="1143"/>
      <c r="AB43" s="1143"/>
      <c r="AC43" s="1143"/>
      <c r="AD43" s="1143"/>
      <c r="AE43" s="1143"/>
      <c r="AF43" s="1143"/>
      <c r="AG43" s="1143"/>
      <c r="AH43" s="1143"/>
    </row>
    <row r="44" spans="1:34" ht="18.75" customHeight="1">
      <c r="A44" s="1143"/>
      <c r="B44" s="1143"/>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row>
    <row r="45" spans="1:34" ht="18.75" customHeight="1">
      <c r="A45" s="1143"/>
      <c r="B45" s="1143"/>
      <c r="C45" s="1143"/>
      <c r="D45" s="1143"/>
      <c r="E45" s="1143"/>
      <c r="F45" s="1143"/>
      <c r="G45" s="1143"/>
      <c r="H45" s="1143"/>
      <c r="I45" s="1143"/>
      <c r="J45" s="1143"/>
      <c r="K45" s="1143"/>
      <c r="L45" s="1143"/>
      <c r="M45" s="1143"/>
      <c r="N45" s="1143"/>
      <c r="O45" s="1143"/>
      <c r="P45" s="1143"/>
      <c r="Q45" s="1143"/>
      <c r="R45" s="1143"/>
      <c r="S45" s="1143"/>
      <c r="T45" s="1143"/>
      <c r="U45" s="1143"/>
      <c r="V45" s="1143"/>
      <c r="W45" s="1143"/>
      <c r="X45" s="1143"/>
      <c r="Y45" s="1143"/>
      <c r="Z45" s="1143"/>
      <c r="AA45" s="1143"/>
      <c r="AB45" s="1143"/>
      <c r="AC45" s="1143"/>
      <c r="AD45" s="1143"/>
      <c r="AE45" s="1143"/>
      <c r="AF45" s="1143"/>
      <c r="AG45" s="1143"/>
      <c r="AH45" s="1143"/>
    </row>
    <row r="46" spans="1:34" ht="18.75" customHeight="1">
      <c r="A46" s="482"/>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row>
    <row r="47" spans="1:34" ht="18.75" customHeight="1">
      <c r="A47" s="482"/>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c r="Z47" s="482"/>
      <c r="AA47" s="482"/>
      <c r="AB47" s="482"/>
      <c r="AC47" s="482"/>
      <c r="AD47" s="482"/>
      <c r="AE47" s="482"/>
      <c r="AF47" s="482"/>
      <c r="AG47" s="482"/>
      <c r="AH47" s="482"/>
    </row>
    <row r="48" spans="1:34" ht="18.75" customHeight="1">
      <c r="A48" s="482"/>
      <c r="B48" s="482"/>
      <c r="C48" s="482"/>
      <c r="D48" s="482"/>
      <c r="E48" s="482"/>
      <c r="F48" s="482"/>
      <c r="G48" s="482"/>
      <c r="H48" s="482"/>
      <c r="I48" s="482"/>
      <c r="J48" s="482"/>
      <c r="K48" s="482"/>
      <c r="L48" s="482"/>
      <c r="M48" s="482"/>
      <c r="N48" s="482"/>
      <c r="O48" s="482"/>
      <c r="P48" s="482"/>
      <c r="Q48" s="482"/>
      <c r="R48" s="482"/>
      <c r="S48" s="482"/>
      <c r="T48" s="482"/>
      <c r="U48" s="482"/>
      <c r="V48" s="482"/>
      <c r="W48" s="482"/>
      <c r="X48" s="482"/>
      <c r="Y48" s="482"/>
      <c r="Z48" s="482"/>
      <c r="AA48" s="482"/>
      <c r="AB48" s="482"/>
      <c r="AC48" s="482"/>
      <c r="AD48" s="482"/>
      <c r="AE48" s="482"/>
      <c r="AF48" s="482"/>
      <c r="AG48" s="482"/>
      <c r="AH48" s="482"/>
    </row>
    <row r="49" spans="1:34" ht="18.75" customHeight="1">
      <c r="A49" s="482"/>
      <c r="B49" s="482"/>
      <c r="C49" s="482"/>
      <c r="D49" s="482"/>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482"/>
      <c r="AC49" s="482"/>
      <c r="AD49" s="482"/>
      <c r="AE49" s="482"/>
      <c r="AF49" s="482"/>
      <c r="AG49" s="482"/>
      <c r="AH49" s="482"/>
    </row>
    <row r="50" spans="1:34" ht="18.75" customHeight="1">
      <c r="A50" s="482"/>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482"/>
      <c r="Z50" s="482"/>
      <c r="AA50" s="482"/>
      <c r="AB50" s="482"/>
      <c r="AC50" s="482"/>
      <c r="AD50" s="482"/>
      <c r="AE50" s="482"/>
      <c r="AF50" s="482"/>
      <c r="AG50" s="482"/>
      <c r="AH50" s="482"/>
    </row>
    <row r="51" spans="1:34" ht="18.75" customHeight="1">
      <c r="A51" s="482"/>
      <c r="B51" s="482"/>
      <c r="C51" s="482"/>
      <c r="D51" s="482"/>
      <c r="E51" s="482"/>
      <c r="F51" s="482"/>
      <c r="G51" s="482"/>
      <c r="H51" s="482"/>
      <c r="I51" s="482"/>
      <c r="J51" s="482"/>
      <c r="K51" s="482"/>
      <c r="L51" s="482"/>
      <c r="M51" s="482"/>
      <c r="N51" s="482"/>
      <c r="O51" s="482"/>
      <c r="P51" s="482"/>
      <c r="Q51" s="482"/>
      <c r="R51" s="482"/>
      <c r="S51" s="482"/>
      <c r="T51" s="482"/>
      <c r="U51" s="482"/>
      <c r="V51" s="482"/>
      <c r="W51" s="482"/>
      <c r="X51" s="482"/>
      <c r="Y51" s="482"/>
      <c r="Z51" s="482"/>
      <c r="AA51" s="482"/>
      <c r="AB51" s="482"/>
      <c r="AC51" s="482"/>
      <c r="AD51" s="482"/>
      <c r="AE51" s="482"/>
      <c r="AF51" s="482"/>
      <c r="AG51" s="482"/>
      <c r="AH51" s="482"/>
    </row>
    <row r="52" spans="1:34" ht="18.75" customHeight="1">
      <c r="A52" s="482"/>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2"/>
      <c r="AE52" s="482"/>
      <c r="AF52" s="482"/>
      <c r="AG52" s="482"/>
      <c r="AH52" s="482"/>
    </row>
    <row r="53" spans="1:34" ht="18.75" customHeight="1">
      <c r="A53" s="482"/>
      <c r="B53" s="482"/>
      <c r="C53" s="482"/>
      <c r="D53" s="482"/>
      <c r="E53" s="482"/>
      <c r="F53" s="482"/>
      <c r="G53" s="482"/>
      <c r="H53" s="482"/>
      <c r="I53" s="482"/>
      <c r="J53" s="482"/>
      <c r="K53" s="482"/>
      <c r="L53" s="482"/>
      <c r="M53" s="482"/>
      <c r="N53" s="482"/>
      <c r="O53" s="482"/>
      <c r="P53" s="482"/>
      <c r="Q53" s="482"/>
      <c r="R53" s="482"/>
      <c r="S53" s="482"/>
      <c r="T53" s="482"/>
      <c r="U53" s="482"/>
      <c r="V53" s="482"/>
      <c r="W53" s="482"/>
      <c r="X53" s="482"/>
      <c r="Y53" s="482"/>
      <c r="Z53" s="482"/>
      <c r="AA53" s="482"/>
      <c r="AB53" s="482"/>
      <c r="AC53" s="482"/>
      <c r="AD53" s="482"/>
      <c r="AE53" s="482"/>
      <c r="AF53" s="482"/>
      <c r="AG53" s="482"/>
      <c r="AH53" s="482"/>
    </row>
    <row r="54" spans="1:34" ht="18.75" customHeight="1">
      <c r="A54" s="482"/>
      <c r="B54" s="482"/>
      <c r="C54" s="482"/>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row>
    <row r="55" spans="1:34" ht="18.75" customHeight="1">
      <c r="A55" s="482"/>
      <c r="B55" s="482"/>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482"/>
      <c r="AC55" s="482"/>
      <c r="AD55" s="482"/>
      <c r="AE55" s="482"/>
      <c r="AF55" s="482"/>
      <c r="AG55" s="482"/>
      <c r="AH55" s="482"/>
    </row>
    <row r="56" spans="1:34" ht="18.75" customHeight="1">
      <c r="A56" s="482"/>
      <c r="B56" s="482"/>
      <c r="C56" s="482"/>
      <c r="D56" s="482"/>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482"/>
      <c r="AC56" s="482"/>
      <c r="AD56" s="482"/>
      <c r="AE56" s="482"/>
      <c r="AF56" s="482"/>
      <c r="AG56" s="482"/>
      <c r="AH56" s="482"/>
    </row>
  </sheetData>
  <mergeCells count="1">
    <mergeCell ref="A1:AH45"/>
  </mergeCells>
  <phoneticPr fontId="4"/>
  <pageMargins left="0.70866141732283472" right="0.70866141732283472" top="0.74803149606299213" bottom="0.74803149606299213" header="0.31496062992125984" footer="0.31496062992125984"/>
  <pageSetup paperSize="9" scale="83" firstPageNumber="0" orientation="portrait" useFirstPageNumber="1" r:id="rId1"/>
  <headerFooter differentFirst="1" scaleWithDoc="0">
    <oddFooter>&amp;C-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BBC45-0A89-4C50-85B3-86EAD418AE4E}">
  <sheetPr codeName="Sheet4">
    <tabColor theme="0"/>
    <pageSetUpPr fitToPage="1"/>
  </sheetPr>
  <dimension ref="A1:AG21"/>
  <sheetViews>
    <sheetView zoomScaleNormal="100" zoomScaleSheetLayoutView="100" workbookViewId="0">
      <selection activeCell="AL2" sqref="AL2:AR2"/>
    </sheetView>
  </sheetViews>
  <sheetFormatPr defaultColWidth="3.125" defaultRowHeight="18.75" customHeight="1"/>
  <cols>
    <col min="1" max="16384" width="3.125" style="286"/>
  </cols>
  <sheetData>
    <row r="1" spans="1:33" ht="13.5">
      <c r="A1" s="1176" t="s">
        <v>4602</v>
      </c>
      <c r="B1" s="1176"/>
      <c r="C1" s="1176"/>
      <c r="D1" s="1176"/>
    </row>
    <row r="3" spans="1:33" ht="25.5">
      <c r="A3" s="1246" t="s">
        <v>91</v>
      </c>
      <c r="B3" s="1247"/>
      <c r="C3" s="1247"/>
      <c r="D3" s="1247"/>
      <c r="E3" s="1247"/>
      <c r="F3" s="1247"/>
      <c r="G3" s="1247"/>
      <c r="H3" s="1247"/>
      <c r="I3" s="1247"/>
      <c r="J3" s="1247"/>
      <c r="K3" s="1247"/>
      <c r="L3" s="1247"/>
      <c r="M3" s="1247"/>
      <c r="N3" s="1247"/>
      <c r="O3" s="1247"/>
      <c r="P3" s="1247"/>
      <c r="Q3" s="1247"/>
      <c r="R3" s="1247"/>
      <c r="S3" s="1247"/>
      <c r="T3" s="1247"/>
      <c r="U3" s="1247"/>
      <c r="V3" s="1247"/>
      <c r="W3" s="1247"/>
      <c r="X3" s="1247"/>
      <c r="Y3" s="1247"/>
      <c r="Z3" s="1247"/>
      <c r="AA3" s="1247"/>
      <c r="AB3" s="1247"/>
      <c r="AC3" s="1247"/>
      <c r="AD3" s="1247"/>
      <c r="AE3" s="1247"/>
      <c r="AF3" s="1247"/>
      <c r="AG3" s="1247"/>
    </row>
    <row r="5" spans="1:33" ht="18.75" customHeight="1">
      <c r="A5" s="1248" t="s">
        <v>92</v>
      </c>
      <c r="B5" s="1249"/>
      <c r="C5" s="1249"/>
      <c r="D5" s="1249"/>
      <c r="E5" s="1249"/>
      <c r="F5" s="1249"/>
      <c r="G5" s="1249"/>
      <c r="H5" s="1249"/>
      <c r="I5" s="1249"/>
      <c r="J5" s="1249"/>
      <c r="K5" s="1250"/>
      <c r="L5" s="1248" t="s">
        <v>93</v>
      </c>
      <c r="M5" s="1249"/>
      <c r="N5" s="1249"/>
      <c r="O5" s="1249"/>
      <c r="P5" s="1249"/>
      <c r="Q5" s="1249"/>
      <c r="R5" s="1249"/>
      <c r="S5" s="1249"/>
      <c r="T5" s="1249"/>
      <c r="U5" s="1249"/>
      <c r="V5" s="1250"/>
      <c r="W5" s="1248" t="s">
        <v>94</v>
      </c>
      <c r="X5" s="1249"/>
      <c r="Y5" s="1249"/>
      <c r="Z5" s="1249"/>
      <c r="AA5" s="1249"/>
      <c r="AB5" s="1249"/>
      <c r="AC5" s="1249"/>
      <c r="AD5" s="1249"/>
      <c r="AE5" s="1249"/>
      <c r="AF5" s="1249"/>
      <c r="AG5" s="1250"/>
    </row>
    <row r="6" spans="1:33" ht="18.75" customHeight="1">
      <c r="A6" s="1251" t="s">
        <v>95</v>
      </c>
      <c r="B6" s="1252"/>
      <c r="C6" s="1252"/>
      <c r="D6" s="1252"/>
      <c r="E6" s="1252"/>
      <c r="F6" s="1252"/>
      <c r="G6" s="1252"/>
      <c r="H6" s="1252"/>
      <c r="I6" s="1252"/>
      <c r="J6" s="1252"/>
      <c r="K6" s="1253"/>
      <c r="L6" s="1251" t="s">
        <v>96</v>
      </c>
      <c r="M6" s="1252"/>
      <c r="N6" s="1252"/>
      <c r="O6" s="1252"/>
      <c r="P6" s="1252"/>
      <c r="Q6" s="1252"/>
      <c r="R6" s="1252"/>
      <c r="S6" s="1252"/>
      <c r="T6" s="1252"/>
      <c r="U6" s="1252"/>
      <c r="V6" s="1253"/>
      <c r="W6" s="1251" t="s">
        <v>97</v>
      </c>
      <c r="X6" s="1252"/>
      <c r="Y6" s="1252"/>
      <c r="Z6" s="1252"/>
      <c r="AA6" s="1252"/>
      <c r="AB6" s="1252"/>
      <c r="AC6" s="1252"/>
      <c r="AD6" s="1252"/>
      <c r="AE6" s="1252"/>
      <c r="AF6" s="1252"/>
      <c r="AG6" s="1253"/>
    </row>
    <row r="7" spans="1:33" ht="18.75" customHeight="1">
      <c r="A7" s="501"/>
      <c r="B7" s="502"/>
      <c r="C7" s="502"/>
      <c r="D7" s="502"/>
      <c r="E7" s="502"/>
      <c r="F7" s="502"/>
      <c r="G7" s="502"/>
      <c r="H7" s="502"/>
      <c r="I7" s="502"/>
      <c r="J7" s="502"/>
      <c r="K7" s="503"/>
      <c r="L7" s="501"/>
      <c r="M7" s="502"/>
      <c r="N7" s="502"/>
      <c r="O7" s="502"/>
      <c r="P7" s="502"/>
      <c r="Q7" s="502"/>
      <c r="R7" s="502"/>
      <c r="S7" s="502"/>
      <c r="T7" s="502"/>
      <c r="U7" s="502"/>
      <c r="V7" s="503"/>
      <c r="W7" s="501"/>
      <c r="X7" s="502"/>
      <c r="Y7" s="502"/>
      <c r="Z7" s="502"/>
      <c r="AA7" s="502"/>
      <c r="AB7" s="502"/>
      <c r="AC7" s="502"/>
      <c r="AD7" s="502"/>
      <c r="AE7" s="502"/>
      <c r="AF7" s="502"/>
      <c r="AG7" s="503"/>
    </row>
    <row r="8" spans="1:33" ht="18.75" customHeight="1">
      <c r="A8" s="501"/>
      <c r="B8" s="502"/>
      <c r="C8" s="502"/>
      <c r="D8" s="502"/>
      <c r="E8" s="502"/>
      <c r="F8" s="502"/>
      <c r="G8" s="502"/>
      <c r="H8" s="502"/>
      <c r="I8" s="502"/>
      <c r="J8" s="502"/>
      <c r="K8" s="503"/>
      <c r="L8" s="501"/>
      <c r="M8" s="502"/>
      <c r="N8" s="502"/>
      <c r="O8" s="502"/>
      <c r="P8" s="502"/>
      <c r="Q8" s="502"/>
      <c r="R8" s="502"/>
      <c r="S8" s="502"/>
      <c r="T8" s="502"/>
      <c r="U8" s="502"/>
      <c r="V8" s="503"/>
      <c r="W8" s="501"/>
      <c r="X8" s="502"/>
      <c r="Y8" s="502"/>
      <c r="Z8" s="502"/>
      <c r="AA8" s="502"/>
      <c r="AB8" s="502"/>
      <c r="AC8" s="502"/>
      <c r="AD8" s="502"/>
      <c r="AE8" s="502"/>
      <c r="AF8" s="502"/>
      <c r="AG8" s="503"/>
    </row>
    <row r="9" spans="1:33" ht="18.75" customHeight="1">
      <c r="A9" s="501"/>
      <c r="B9" s="502"/>
      <c r="C9" s="502"/>
      <c r="D9" s="502"/>
      <c r="E9" s="502"/>
      <c r="F9" s="502"/>
      <c r="G9" s="502"/>
      <c r="H9" s="502"/>
      <c r="I9" s="502"/>
      <c r="J9" s="502"/>
      <c r="K9" s="503"/>
      <c r="L9" s="501"/>
      <c r="M9" s="502"/>
      <c r="N9" s="502"/>
      <c r="O9" s="502"/>
      <c r="P9" s="502"/>
      <c r="Q9" s="502"/>
      <c r="R9" s="502"/>
      <c r="S9" s="502"/>
      <c r="T9" s="502"/>
      <c r="U9" s="502"/>
      <c r="V9" s="503"/>
      <c r="W9" s="501"/>
      <c r="X9" s="502"/>
      <c r="Y9" s="502"/>
      <c r="Z9" s="502"/>
      <c r="AA9" s="502"/>
      <c r="AB9" s="502"/>
      <c r="AC9" s="502"/>
      <c r="AD9" s="502"/>
      <c r="AE9" s="502"/>
      <c r="AF9" s="502"/>
      <c r="AG9" s="503"/>
    </row>
    <row r="10" spans="1:33" ht="18.75" customHeight="1">
      <c r="A10" s="501"/>
      <c r="B10" s="502"/>
      <c r="C10" s="502"/>
      <c r="D10" s="502"/>
      <c r="E10" s="502"/>
      <c r="F10" s="502"/>
      <c r="G10" s="502"/>
      <c r="H10" s="502"/>
      <c r="I10" s="502"/>
      <c r="J10" s="502"/>
      <c r="K10" s="503"/>
      <c r="L10" s="501"/>
      <c r="M10" s="502"/>
      <c r="N10" s="502"/>
      <c r="O10" s="502"/>
      <c r="P10" s="502"/>
      <c r="Q10" s="502"/>
      <c r="R10" s="502"/>
      <c r="S10" s="502"/>
      <c r="T10" s="502"/>
      <c r="U10" s="502"/>
      <c r="V10" s="503"/>
      <c r="W10" s="501"/>
      <c r="X10" s="502"/>
      <c r="Y10" s="502"/>
      <c r="Z10" s="502"/>
      <c r="AA10" s="502"/>
      <c r="AB10" s="502"/>
      <c r="AC10" s="502"/>
      <c r="AD10" s="502"/>
      <c r="AE10" s="502"/>
      <c r="AF10" s="502"/>
      <c r="AG10" s="503"/>
    </row>
    <row r="11" spans="1:33" ht="18.75" customHeight="1">
      <c r="A11" s="501"/>
      <c r="B11" s="502"/>
      <c r="C11" s="502"/>
      <c r="D11" s="502"/>
      <c r="E11" s="502"/>
      <c r="F11" s="502"/>
      <c r="G11" s="502"/>
      <c r="H11" s="502"/>
      <c r="I11" s="502"/>
      <c r="J11" s="502"/>
      <c r="K11" s="503"/>
      <c r="L11" s="501"/>
      <c r="M11" s="502"/>
      <c r="N11" s="502"/>
      <c r="O11" s="502"/>
      <c r="P11" s="502"/>
      <c r="Q11" s="502"/>
      <c r="R11" s="502"/>
      <c r="S11" s="502"/>
      <c r="T11" s="502"/>
      <c r="U11" s="502"/>
      <c r="V11" s="503"/>
      <c r="W11" s="501"/>
      <c r="X11" s="502"/>
      <c r="Y11" s="502"/>
      <c r="Z11" s="502"/>
      <c r="AA11" s="502"/>
      <c r="AB11" s="502"/>
      <c r="AC11" s="502"/>
      <c r="AD11" s="502"/>
      <c r="AE11" s="502"/>
      <c r="AF11" s="502"/>
      <c r="AG11" s="503"/>
    </row>
    <row r="12" spans="1:33" ht="18.75" customHeight="1">
      <c r="A12" s="501"/>
      <c r="B12" s="502"/>
      <c r="C12" s="502"/>
      <c r="D12" s="502"/>
      <c r="E12" s="502"/>
      <c r="F12" s="502"/>
      <c r="G12" s="502"/>
      <c r="H12" s="502"/>
      <c r="I12" s="502"/>
      <c r="J12" s="502"/>
      <c r="K12" s="503"/>
      <c r="L12" s="501"/>
      <c r="M12" s="502"/>
      <c r="N12" s="502"/>
      <c r="O12" s="502"/>
      <c r="P12" s="502"/>
      <c r="Q12" s="502"/>
      <c r="R12" s="502"/>
      <c r="S12" s="502"/>
      <c r="T12" s="502"/>
      <c r="U12" s="502"/>
      <c r="V12" s="503"/>
      <c r="W12" s="501"/>
      <c r="X12" s="502"/>
      <c r="Y12" s="502"/>
      <c r="Z12" s="502"/>
      <c r="AA12" s="502"/>
      <c r="AB12" s="502"/>
      <c r="AC12" s="502"/>
      <c r="AD12" s="502"/>
      <c r="AE12" s="502"/>
      <c r="AF12" s="502"/>
      <c r="AG12" s="503"/>
    </row>
    <row r="13" spans="1:33" ht="18.75" customHeight="1">
      <c r="A13" s="501"/>
      <c r="B13" s="502"/>
      <c r="C13" s="502"/>
      <c r="D13" s="502"/>
      <c r="E13" s="502"/>
      <c r="F13" s="502"/>
      <c r="G13" s="502"/>
      <c r="H13" s="502"/>
      <c r="I13" s="502"/>
      <c r="J13" s="502"/>
      <c r="K13" s="503"/>
      <c r="L13" s="501"/>
      <c r="M13" s="502"/>
      <c r="N13" s="502"/>
      <c r="O13" s="502"/>
      <c r="P13" s="502"/>
      <c r="Q13" s="502"/>
      <c r="R13" s="502"/>
      <c r="S13" s="502"/>
      <c r="T13" s="502"/>
      <c r="U13" s="502"/>
      <c r="V13" s="503"/>
      <c r="W13" s="501"/>
      <c r="X13" s="502"/>
      <c r="Y13" s="502"/>
      <c r="Z13" s="502"/>
      <c r="AA13" s="502"/>
      <c r="AB13" s="502"/>
      <c r="AC13" s="502"/>
      <c r="AD13" s="502"/>
      <c r="AE13" s="502"/>
      <c r="AF13" s="502"/>
      <c r="AG13" s="503"/>
    </row>
    <row r="14" spans="1:33" ht="18.75" customHeight="1">
      <c r="A14" s="501"/>
      <c r="B14" s="502"/>
      <c r="C14" s="502"/>
      <c r="D14" s="502"/>
      <c r="E14" s="502"/>
      <c r="F14" s="502"/>
      <c r="G14" s="502"/>
      <c r="H14" s="502"/>
      <c r="I14" s="502"/>
      <c r="J14" s="502"/>
      <c r="K14" s="502"/>
      <c r="L14" s="501"/>
      <c r="M14" s="502"/>
      <c r="N14" s="502"/>
      <c r="O14" s="502"/>
      <c r="P14" s="502"/>
      <c r="Q14" s="502"/>
      <c r="R14" s="502"/>
      <c r="S14" s="502"/>
      <c r="T14" s="502"/>
      <c r="U14" s="502"/>
      <c r="V14" s="503"/>
      <c r="W14" s="502"/>
      <c r="X14" s="502"/>
      <c r="Y14" s="502"/>
      <c r="Z14" s="502"/>
      <c r="AA14" s="502"/>
      <c r="AB14" s="502"/>
      <c r="AC14" s="502"/>
      <c r="AD14" s="502"/>
      <c r="AE14" s="502"/>
      <c r="AF14" s="502"/>
      <c r="AG14" s="503"/>
    </row>
    <row r="15" spans="1:33" ht="18.75" customHeight="1">
      <c r="A15" s="356"/>
      <c r="B15" s="328"/>
      <c r="C15" s="328"/>
      <c r="D15" s="328"/>
      <c r="E15" s="328"/>
      <c r="F15" s="328"/>
      <c r="G15" s="328"/>
      <c r="H15" s="328"/>
      <c r="I15" s="328"/>
      <c r="J15" s="328"/>
      <c r="K15" s="328"/>
      <c r="L15" s="356"/>
      <c r="M15" s="328"/>
      <c r="N15" s="328"/>
      <c r="O15" s="328"/>
      <c r="P15" s="328"/>
      <c r="Q15" s="328"/>
      <c r="R15" s="328"/>
      <c r="S15" s="328"/>
      <c r="T15" s="328"/>
      <c r="U15" s="328"/>
      <c r="V15" s="404"/>
      <c r="W15" s="328"/>
      <c r="X15" s="328"/>
      <c r="Y15" s="328"/>
      <c r="Z15" s="328"/>
      <c r="AA15" s="328"/>
      <c r="AB15" s="328"/>
      <c r="AC15" s="328"/>
      <c r="AD15" s="328"/>
      <c r="AE15" s="328"/>
      <c r="AF15" s="328"/>
      <c r="AG15" s="404"/>
    </row>
    <row r="21" spans="1:33" ht="24">
      <c r="A21" s="1175" t="s">
        <v>98</v>
      </c>
      <c r="B21" s="1202"/>
      <c r="C21" s="1202"/>
      <c r="D21" s="1202"/>
      <c r="E21" s="1202"/>
      <c r="F21" s="1202"/>
      <c r="G21" s="1202"/>
      <c r="H21" s="1202"/>
      <c r="I21" s="1202"/>
      <c r="J21" s="1202"/>
      <c r="K21" s="1202"/>
      <c r="L21" s="1202"/>
      <c r="M21" s="1202"/>
      <c r="N21" s="1202"/>
      <c r="O21" s="1202"/>
      <c r="P21" s="1202"/>
      <c r="Q21" s="1202"/>
      <c r="R21" s="1202"/>
      <c r="S21" s="1202"/>
      <c r="T21" s="1202"/>
      <c r="U21" s="1202"/>
      <c r="V21" s="1202"/>
      <c r="W21" s="1202"/>
      <c r="X21" s="1202"/>
      <c r="Y21" s="1202"/>
      <c r="Z21" s="1202"/>
      <c r="AA21" s="1202"/>
      <c r="AB21" s="1202"/>
      <c r="AC21" s="1202"/>
      <c r="AD21" s="1202"/>
      <c r="AE21" s="1202"/>
      <c r="AF21" s="1202"/>
      <c r="AG21" s="1202"/>
    </row>
  </sheetData>
  <mergeCells count="9">
    <mergeCell ref="A1:D1"/>
    <mergeCell ref="A21:AG21"/>
    <mergeCell ref="A3:AG3"/>
    <mergeCell ref="A5:K5"/>
    <mergeCell ref="L5:V5"/>
    <mergeCell ref="W5:AG5"/>
    <mergeCell ref="A6:K6"/>
    <mergeCell ref="L6:V6"/>
    <mergeCell ref="W6:AG6"/>
  </mergeCells>
  <phoneticPr fontId="4"/>
  <hyperlinks>
    <hyperlink ref="A1" location="P2細目次!A1" display="目次に戻る" xr:uid="{D286A9EF-748E-4EFE-B84C-9E0B09A5C64A}"/>
  </hyperlinks>
  <pageMargins left="0.70866141732283472" right="0.70866141732283472" top="0.74803149606299213" bottom="0.74803149606299213" header="0.31496062992125984" footer="0.31496062992125984"/>
  <pageSetup paperSize="9" scale="86" firstPageNumber="0" orientation="portrait" r:id="rId1"/>
  <headerFooter differentFirst="1" scaleWithDoc="0">
    <oddFooter>&amp;C- &amp;P -</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94BD-74E5-492D-9FE0-F1AC29043A5E}">
  <sheetPr>
    <tabColor theme="0"/>
    <pageSetUpPr fitToPage="1"/>
  </sheetPr>
  <dimension ref="A1:Y53"/>
  <sheetViews>
    <sheetView topLeftCell="A32" zoomScaleNormal="100" zoomScaleSheetLayoutView="100" workbookViewId="0">
      <selection activeCell="AL2" sqref="AL2:AR2"/>
    </sheetView>
  </sheetViews>
  <sheetFormatPr defaultRowHeight="13.5"/>
  <cols>
    <col min="1" max="1" width="7.5" style="286" customWidth="1"/>
    <col min="2" max="2" width="2.75" style="286" customWidth="1"/>
    <col min="3" max="3" width="5.375" style="286" customWidth="1"/>
    <col min="4" max="4" width="2.75" style="286" customWidth="1"/>
    <col min="5" max="5" width="2.625" style="286" customWidth="1"/>
    <col min="6" max="6" width="5.25" style="286" customWidth="1"/>
    <col min="7" max="7" width="4.125" style="286" customWidth="1"/>
    <col min="8" max="8" width="3.75" style="286" customWidth="1"/>
    <col min="9" max="9" width="4.75" style="286" customWidth="1"/>
    <col min="10" max="10" width="2.75" style="286" customWidth="1"/>
    <col min="11" max="11" width="6.375" style="286" customWidth="1"/>
    <col min="12" max="12" width="1.25" style="286" customWidth="1"/>
    <col min="13" max="13" width="5" style="286" customWidth="1"/>
    <col min="14" max="15" width="2.75" style="286" customWidth="1"/>
    <col min="16" max="16" width="4.125" style="286" customWidth="1"/>
    <col min="17" max="17" width="5.875" style="286" customWidth="1"/>
    <col min="18" max="18" width="2.5" style="286" customWidth="1"/>
    <col min="19" max="19" width="4.125" style="286" customWidth="1"/>
    <col min="20" max="20" width="4" style="286" customWidth="1"/>
    <col min="21" max="21" width="4.25" style="286" customWidth="1"/>
    <col min="22" max="22" width="4.75" style="286" customWidth="1"/>
    <col min="23" max="256" width="9" style="286"/>
    <col min="257" max="257" width="7.5" style="286" customWidth="1"/>
    <col min="258" max="258" width="2.75" style="286" customWidth="1"/>
    <col min="259" max="259" width="5.375" style="286" customWidth="1"/>
    <col min="260" max="260" width="2.75" style="286" customWidth="1"/>
    <col min="261" max="261" width="2.625" style="286" customWidth="1"/>
    <col min="262" max="262" width="5.25" style="286" customWidth="1"/>
    <col min="263" max="263" width="4.125" style="286" customWidth="1"/>
    <col min="264" max="264" width="3.75" style="286" customWidth="1"/>
    <col min="265" max="265" width="4.75" style="286" customWidth="1"/>
    <col min="266" max="266" width="2.75" style="286" customWidth="1"/>
    <col min="267" max="267" width="6.375" style="286" customWidth="1"/>
    <col min="268" max="268" width="1.25" style="286" customWidth="1"/>
    <col min="269" max="269" width="5" style="286" customWidth="1"/>
    <col min="270" max="271" width="2.75" style="286" customWidth="1"/>
    <col min="272" max="272" width="4.125" style="286" customWidth="1"/>
    <col min="273" max="273" width="5.875" style="286" customWidth="1"/>
    <col min="274" max="274" width="2.5" style="286" customWidth="1"/>
    <col min="275" max="275" width="4.125" style="286" customWidth="1"/>
    <col min="276" max="276" width="4" style="286" customWidth="1"/>
    <col min="277" max="277" width="4.25" style="286" customWidth="1"/>
    <col min="278" max="278" width="4.75" style="286" customWidth="1"/>
    <col min="279" max="512" width="9" style="286"/>
    <col min="513" max="513" width="7.5" style="286" customWidth="1"/>
    <col min="514" max="514" width="2.75" style="286" customWidth="1"/>
    <col min="515" max="515" width="5.375" style="286" customWidth="1"/>
    <col min="516" max="516" width="2.75" style="286" customWidth="1"/>
    <col min="517" max="517" width="2.625" style="286" customWidth="1"/>
    <col min="518" max="518" width="5.25" style="286" customWidth="1"/>
    <col min="519" max="519" width="4.125" style="286" customWidth="1"/>
    <col min="520" max="520" width="3.75" style="286" customWidth="1"/>
    <col min="521" max="521" width="4.75" style="286" customWidth="1"/>
    <col min="522" max="522" width="2.75" style="286" customWidth="1"/>
    <col min="523" max="523" width="6.375" style="286" customWidth="1"/>
    <col min="524" max="524" width="1.25" style="286" customWidth="1"/>
    <col min="525" max="525" width="5" style="286" customWidth="1"/>
    <col min="526" max="527" width="2.75" style="286" customWidth="1"/>
    <col min="528" max="528" width="4.125" style="286" customWidth="1"/>
    <col min="529" max="529" width="5.875" style="286" customWidth="1"/>
    <col min="530" max="530" width="2.5" style="286" customWidth="1"/>
    <col min="531" max="531" width="4.125" style="286" customWidth="1"/>
    <col min="532" max="532" width="4" style="286" customWidth="1"/>
    <col min="533" max="533" width="4.25" style="286" customWidth="1"/>
    <col min="534" max="534" width="4.75" style="286" customWidth="1"/>
    <col min="535" max="768" width="9" style="286"/>
    <col min="769" max="769" width="7.5" style="286" customWidth="1"/>
    <col min="770" max="770" width="2.75" style="286" customWidth="1"/>
    <col min="771" max="771" width="5.375" style="286" customWidth="1"/>
    <col min="772" max="772" width="2.75" style="286" customWidth="1"/>
    <col min="773" max="773" width="2.625" style="286" customWidth="1"/>
    <col min="774" max="774" width="5.25" style="286" customWidth="1"/>
    <col min="775" max="775" width="4.125" style="286" customWidth="1"/>
    <col min="776" max="776" width="3.75" style="286" customWidth="1"/>
    <col min="777" max="777" width="4.75" style="286" customWidth="1"/>
    <col min="778" max="778" width="2.75" style="286" customWidth="1"/>
    <col min="779" max="779" width="6.375" style="286" customWidth="1"/>
    <col min="780" max="780" width="1.25" style="286" customWidth="1"/>
    <col min="781" max="781" width="5" style="286" customWidth="1"/>
    <col min="782" max="783" width="2.75" style="286" customWidth="1"/>
    <col min="784" max="784" width="4.125" style="286" customWidth="1"/>
    <col min="785" max="785" width="5.875" style="286" customWidth="1"/>
    <col min="786" max="786" width="2.5" style="286" customWidth="1"/>
    <col min="787" max="787" width="4.125" style="286" customWidth="1"/>
    <col min="788" max="788" width="4" style="286" customWidth="1"/>
    <col min="789" max="789" width="4.25" style="286" customWidth="1"/>
    <col min="790" max="790" width="4.75" style="286" customWidth="1"/>
    <col min="791" max="1024" width="9" style="286"/>
    <col min="1025" max="1025" width="7.5" style="286" customWidth="1"/>
    <col min="1026" max="1026" width="2.75" style="286" customWidth="1"/>
    <col min="1027" max="1027" width="5.375" style="286" customWidth="1"/>
    <col min="1028" max="1028" width="2.75" style="286" customWidth="1"/>
    <col min="1029" max="1029" width="2.625" style="286" customWidth="1"/>
    <col min="1030" max="1030" width="5.25" style="286" customWidth="1"/>
    <col min="1031" max="1031" width="4.125" style="286" customWidth="1"/>
    <col min="1032" max="1032" width="3.75" style="286" customWidth="1"/>
    <col min="1033" max="1033" width="4.75" style="286" customWidth="1"/>
    <col min="1034" max="1034" width="2.75" style="286" customWidth="1"/>
    <col min="1035" max="1035" width="6.375" style="286" customWidth="1"/>
    <col min="1036" max="1036" width="1.25" style="286" customWidth="1"/>
    <col min="1037" max="1037" width="5" style="286" customWidth="1"/>
    <col min="1038" max="1039" width="2.75" style="286" customWidth="1"/>
    <col min="1040" max="1040" width="4.125" style="286" customWidth="1"/>
    <col min="1041" max="1041" width="5.875" style="286" customWidth="1"/>
    <col min="1042" max="1042" width="2.5" style="286" customWidth="1"/>
    <col min="1043" max="1043" width="4.125" style="286" customWidth="1"/>
    <col min="1044" max="1044" width="4" style="286" customWidth="1"/>
    <col min="1045" max="1045" width="4.25" style="286" customWidth="1"/>
    <col min="1046" max="1046" width="4.75" style="286" customWidth="1"/>
    <col min="1047" max="1280" width="9" style="286"/>
    <col min="1281" max="1281" width="7.5" style="286" customWidth="1"/>
    <col min="1282" max="1282" width="2.75" style="286" customWidth="1"/>
    <col min="1283" max="1283" width="5.375" style="286" customWidth="1"/>
    <col min="1284" max="1284" width="2.75" style="286" customWidth="1"/>
    <col min="1285" max="1285" width="2.625" style="286" customWidth="1"/>
    <col min="1286" max="1286" width="5.25" style="286" customWidth="1"/>
    <col min="1287" max="1287" width="4.125" style="286" customWidth="1"/>
    <col min="1288" max="1288" width="3.75" style="286" customWidth="1"/>
    <col min="1289" max="1289" width="4.75" style="286" customWidth="1"/>
    <col min="1290" max="1290" width="2.75" style="286" customWidth="1"/>
    <col min="1291" max="1291" width="6.375" style="286" customWidth="1"/>
    <col min="1292" max="1292" width="1.25" style="286" customWidth="1"/>
    <col min="1293" max="1293" width="5" style="286" customWidth="1"/>
    <col min="1294" max="1295" width="2.75" style="286" customWidth="1"/>
    <col min="1296" max="1296" width="4.125" style="286" customWidth="1"/>
    <col min="1297" max="1297" width="5.875" style="286" customWidth="1"/>
    <col min="1298" max="1298" width="2.5" style="286" customWidth="1"/>
    <col min="1299" max="1299" width="4.125" style="286" customWidth="1"/>
    <col min="1300" max="1300" width="4" style="286" customWidth="1"/>
    <col min="1301" max="1301" width="4.25" style="286" customWidth="1"/>
    <col min="1302" max="1302" width="4.75" style="286" customWidth="1"/>
    <col min="1303" max="1536" width="9" style="286"/>
    <col min="1537" max="1537" width="7.5" style="286" customWidth="1"/>
    <col min="1538" max="1538" width="2.75" style="286" customWidth="1"/>
    <col min="1539" max="1539" width="5.375" style="286" customWidth="1"/>
    <col min="1540" max="1540" width="2.75" style="286" customWidth="1"/>
    <col min="1541" max="1541" width="2.625" style="286" customWidth="1"/>
    <col min="1542" max="1542" width="5.25" style="286" customWidth="1"/>
    <col min="1543" max="1543" width="4.125" style="286" customWidth="1"/>
    <col min="1544" max="1544" width="3.75" style="286" customWidth="1"/>
    <col min="1545" max="1545" width="4.75" style="286" customWidth="1"/>
    <col min="1546" max="1546" width="2.75" style="286" customWidth="1"/>
    <col min="1547" max="1547" width="6.375" style="286" customWidth="1"/>
    <col min="1548" max="1548" width="1.25" style="286" customWidth="1"/>
    <col min="1549" max="1549" width="5" style="286" customWidth="1"/>
    <col min="1550" max="1551" width="2.75" style="286" customWidth="1"/>
    <col min="1552" max="1552" width="4.125" style="286" customWidth="1"/>
    <col min="1553" max="1553" width="5.875" style="286" customWidth="1"/>
    <col min="1554" max="1554" width="2.5" style="286" customWidth="1"/>
    <col min="1555" max="1555" width="4.125" style="286" customWidth="1"/>
    <col min="1556" max="1556" width="4" style="286" customWidth="1"/>
    <col min="1557" max="1557" width="4.25" style="286" customWidth="1"/>
    <col min="1558" max="1558" width="4.75" style="286" customWidth="1"/>
    <col min="1559" max="1792" width="9" style="286"/>
    <col min="1793" max="1793" width="7.5" style="286" customWidth="1"/>
    <col min="1794" max="1794" width="2.75" style="286" customWidth="1"/>
    <col min="1795" max="1795" width="5.375" style="286" customWidth="1"/>
    <col min="1796" max="1796" width="2.75" style="286" customWidth="1"/>
    <col min="1797" max="1797" width="2.625" style="286" customWidth="1"/>
    <col min="1798" max="1798" width="5.25" style="286" customWidth="1"/>
    <col min="1799" max="1799" width="4.125" style="286" customWidth="1"/>
    <col min="1800" max="1800" width="3.75" style="286" customWidth="1"/>
    <col min="1801" max="1801" width="4.75" style="286" customWidth="1"/>
    <col min="1802" max="1802" width="2.75" style="286" customWidth="1"/>
    <col min="1803" max="1803" width="6.375" style="286" customWidth="1"/>
    <col min="1804" max="1804" width="1.25" style="286" customWidth="1"/>
    <col min="1805" max="1805" width="5" style="286" customWidth="1"/>
    <col min="1806" max="1807" width="2.75" style="286" customWidth="1"/>
    <col min="1808" max="1808" width="4.125" style="286" customWidth="1"/>
    <col min="1809" max="1809" width="5.875" style="286" customWidth="1"/>
    <col min="1810" max="1810" width="2.5" style="286" customWidth="1"/>
    <col min="1811" max="1811" width="4.125" style="286" customWidth="1"/>
    <col min="1812" max="1812" width="4" style="286" customWidth="1"/>
    <col min="1813" max="1813" width="4.25" style="286" customWidth="1"/>
    <col min="1814" max="1814" width="4.75" style="286" customWidth="1"/>
    <col min="1815" max="2048" width="9" style="286"/>
    <col min="2049" max="2049" width="7.5" style="286" customWidth="1"/>
    <col min="2050" max="2050" width="2.75" style="286" customWidth="1"/>
    <col min="2051" max="2051" width="5.375" style="286" customWidth="1"/>
    <col min="2052" max="2052" width="2.75" style="286" customWidth="1"/>
    <col min="2053" max="2053" width="2.625" style="286" customWidth="1"/>
    <col min="2054" max="2054" width="5.25" style="286" customWidth="1"/>
    <col min="2055" max="2055" width="4.125" style="286" customWidth="1"/>
    <col min="2056" max="2056" width="3.75" style="286" customWidth="1"/>
    <col min="2057" max="2057" width="4.75" style="286" customWidth="1"/>
    <col min="2058" max="2058" width="2.75" style="286" customWidth="1"/>
    <col min="2059" max="2059" width="6.375" style="286" customWidth="1"/>
    <col min="2060" max="2060" width="1.25" style="286" customWidth="1"/>
    <col min="2061" max="2061" width="5" style="286" customWidth="1"/>
    <col min="2062" max="2063" width="2.75" style="286" customWidth="1"/>
    <col min="2064" max="2064" width="4.125" style="286" customWidth="1"/>
    <col min="2065" max="2065" width="5.875" style="286" customWidth="1"/>
    <col min="2066" max="2066" width="2.5" style="286" customWidth="1"/>
    <col min="2067" max="2067" width="4.125" style="286" customWidth="1"/>
    <col min="2068" max="2068" width="4" style="286" customWidth="1"/>
    <col min="2069" max="2069" width="4.25" style="286" customWidth="1"/>
    <col min="2070" max="2070" width="4.75" style="286" customWidth="1"/>
    <col min="2071" max="2304" width="9" style="286"/>
    <col min="2305" max="2305" width="7.5" style="286" customWidth="1"/>
    <col min="2306" max="2306" width="2.75" style="286" customWidth="1"/>
    <col min="2307" max="2307" width="5.375" style="286" customWidth="1"/>
    <col min="2308" max="2308" width="2.75" style="286" customWidth="1"/>
    <col min="2309" max="2309" width="2.625" style="286" customWidth="1"/>
    <col min="2310" max="2310" width="5.25" style="286" customWidth="1"/>
    <col min="2311" max="2311" width="4.125" style="286" customWidth="1"/>
    <col min="2312" max="2312" width="3.75" style="286" customWidth="1"/>
    <col min="2313" max="2313" width="4.75" style="286" customWidth="1"/>
    <col min="2314" max="2314" width="2.75" style="286" customWidth="1"/>
    <col min="2315" max="2315" width="6.375" style="286" customWidth="1"/>
    <col min="2316" max="2316" width="1.25" style="286" customWidth="1"/>
    <col min="2317" max="2317" width="5" style="286" customWidth="1"/>
    <col min="2318" max="2319" width="2.75" style="286" customWidth="1"/>
    <col min="2320" max="2320" width="4.125" style="286" customWidth="1"/>
    <col min="2321" max="2321" width="5.875" style="286" customWidth="1"/>
    <col min="2322" max="2322" width="2.5" style="286" customWidth="1"/>
    <col min="2323" max="2323" width="4.125" style="286" customWidth="1"/>
    <col min="2324" max="2324" width="4" style="286" customWidth="1"/>
    <col min="2325" max="2325" width="4.25" style="286" customWidth="1"/>
    <col min="2326" max="2326" width="4.75" style="286" customWidth="1"/>
    <col min="2327" max="2560" width="9" style="286"/>
    <col min="2561" max="2561" width="7.5" style="286" customWidth="1"/>
    <col min="2562" max="2562" width="2.75" style="286" customWidth="1"/>
    <col min="2563" max="2563" width="5.375" style="286" customWidth="1"/>
    <col min="2564" max="2564" width="2.75" style="286" customWidth="1"/>
    <col min="2565" max="2565" width="2.625" style="286" customWidth="1"/>
    <col min="2566" max="2566" width="5.25" style="286" customWidth="1"/>
    <col min="2567" max="2567" width="4.125" style="286" customWidth="1"/>
    <col min="2568" max="2568" width="3.75" style="286" customWidth="1"/>
    <col min="2569" max="2569" width="4.75" style="286" customWidth="1"/>
    <col min="2570" max="2570" width="2.75" style="286" customWidth="1"/>
    <col min="2571" max="2571" width="6.375" style="286" customWidth="1"/>
    <col min="2572" max="2572" width="1.25" style="286" customWidth="1"/>
    <col min="2573" max="2573" width="5" style="286" customWidth="1"/>
    <col min="2574" max="2575" width="2.75" style="286" customWidth="1"/>
    <col min="2576" max="2576" width="4.125" style="286" customWidth="1"/>
    <col min="2577" max="2577" width="5.875" style="286" customWidth="1"/>
    <col min="2578" max="2578" width="2.5" style="286" customWidth="1"/>
    <col min="2579" max="2579" width="4.125" style="286" customWidth="1"/>
    <col min="2580" max="2580" width="4" style="286" customWidth="1"/>
    <col min="2581" max="2581" width="4.25" style="286" customWidth="1"/>
    <col min="2582" max="2582" width="4.75" style="286" customWidth="1"/>
    <col min="2583" max="2816" width="9" style="286"/>
    <col min="2817" max="2817" width="7.5" style="286" customWidth="1"/>
    <col min="2818" max="2818" width="2.75" style="286" customWidth="1"/>
    <col min="2819" max="2819" width="5.375" style="286" customWidth="1"/>
    <col min="2820" max="2820" width="2.75" style="286" customWidth="1"/>
    <col min="2821" max="2821" width="2.625" style="286" customWidth="1"/>
    <col min="2822" max="2822" width="5.25" style="286" customWidth="1"/>
    <col min="2823" max="2823" width="4.125" style="286" customWidth="1"/>
    <col min="2824" max="2824" width="3.75" style="286" customWidth="1"/>
    <col min="2825" max="2825" width="4.75" style="286" customWidth="1"/>
    <col min="2826" max="2826" width="2.75" style="286" customWidth="1"/>
    <col min="2827" max="2827" width="6.375" style="286" customWidth="1"/>
    <col min="2828" max="2828" width="1.25" style="286" customWidth="1"/>
    <col min="2829" max="2829" width="5" style="286" customWidth="1"/>
    <col min="2830" max="2831" width="2.75" style="286" customWidth="1"/>
    <col min="2832" max="2832" width="4.125" style="286" customWidth="1"/>
    <col min="2833" max="2833" width="5.875" style="286" customWidth="1"/>
    <col min="2834" max="2834" width="2.5" style="286" customWidth="1"/>
    <col min="2835" max="2835" width="4.125" style="286" customWidth="1"/>
    <col min="2836" max="2836" width="4" style="286" customWidth="1"/>
    <col min="2837" max="2837" width="4.25" style="286" customWidth="1"/>
    <col min="2838" max="2838" width="4.75" style="286" customWidth="1"/>
    <col min="2839" max="3072" width="9" style="286"/>
    <col min="3073" max="3073" width="7.5" style="286" customWidth="1"/>
    <col min="3074" max="3074" width="2.75" style="286" customWidth="1"/>
    <col min="3075" max="3075" width="5.375" style="286" customWidth="1"/>
    <col min="3076" max="3076" width="2.75" style="286" customWidth="1"/>
    <col min="3077" max="3077" width="2.625" style="286" customWidth="1"/>
    <col min="3078" max="3078" width="5.25" style="286" customWidth="1"/>
    <col min="3079" max="3079" width="4.125" style="286" customWidth="1"/>
    <col min="3080" max="3080" width="3.75" style="286" customWidth="1"/>
    <col min="3081" max="3081" width="4.75" style="286" customWidth="1"/>
    <col min="3082" max="3082" width="2.75" style="286" customWidth="1"/>
    <col min="3083" max="3083" width="6.375" style="286" customWidth="1"/>
    <col min="3084" max="3084" width="1.25" style="286" customWidth="1"/>
    <col min="3085" max="3085" width="5" style="286" customWidth="1"/>
    <col min="3086" max="3087" width="2.75" style="286" customWidth="1"/>
    <col min="3088" max="3088" width="4.125" style="286" customWidth="1"/>
    <col min="3089" max="3089" width="5.875" style="286" customWidth="1"/>
    <col min="3090" max="3090" width="2.5" style="286" customWidth="1"/>
    <col min="3091" max="3091" width="4.125" style="286" customWidth="1"/>
    <col min="3092" max="3092" width="4" style="286" customWidth="1"/>
    <col min="3093" max="3093" width="4.25" style="286" customWidth="1"/>
    <col min="3094" max="3094" width="4.75" style="286" customWidth="1"/>
    <col min="3095" max="3328" width="9" style="286"/>
    <col min="3329" max="3329" width="7.5" style="286" customWidth="1"/>
    <col min="3330" max="3330" width="2.75" style="286" customWidth="1"/>
    <col min="3331" max="3331" width="5.375" style="286" customWidth="1"/>
    <col min="3332" max="3332" width="2.75" style="286" customWidth="1"/>
    <col min="3333" max="3333" width="2.625" style="286" customWidth="1"/>
    <col min="3334" max="3334" width="5.25" style="286" customWidth="1"/>
    <col min="3335" max="3335" width="4.125" style="286" customWidth="1"/>
    <col min="3336" max="3336" width="3.75" style="286" customWidth="1"/>
    <col min="3337" max="3337" width="4.75" style="286" customWidth="1"/>
    <col min="3338" max="3338" width="2.75" style="286" customWidth="1"/>
    <col min="3339" max="3339" width="6.375" style="286" customWidth="1"/>
    <col min="3340" max="3340" width="1.25" style="286" customWidth="1"/>
    <col min="3341" max="3341" width="5" style="286" customWidth="1"/>
    <col min="3342" max="3343" width="2.75" style="286" customWidth="1"/>
    <col min="3344" max="3344" width="4.125" style="286" customWidth="1"/>
    <col min="3345" max="3345" width="5.875" style="286" customWidth="1"/>
    <col min="3346" max="3346" width="2.5" style="286" customWidth="1"/>
    <col min="3347" max="3347" width="4.125" style="286" customWidth="1"/>
    <col min="3348" max="3348" width="4" style="286" customWidth="1"/>
    <col min="3349" max="3349" width="4.25" style="286" customWidth="1"/>
    <col min="3350" max="3350" width="4.75" style="286" customWidth="1"/>
    <col min="3351" max="3584" width="9" style="286"/>
    <col min="3585" max="3585" width="7.5" style="286" customWidth="1"/>
    <col min="3586" max="3586" width="2.75" style="286" customWidth="1"/>
    <col min="3587" max="3587" width="5.375" style="286" customWidth="1"/>
    <col min="3588" max="3588" width="2.75" style="286" customWidth="1"/>
    <col min="3589" max="3589" width="2.625" style="286" customWidth="1"/>
    <col min="3590" max="3590" width="5.25" style="286" customWidth="1"/>
    <col min="3591" max="3591" width="4.125" style="286" customWidth="1"/>
    <col min="3592" max="3592" width="3.75" style="286" customWidth="1"/>
    <col min="3593" max="3593" width="4.75" style="286" customWidth="1"/>
    <col min="3594" max="3594" width="2.75" style="286" customWidth="1"/>
    <col min="3595" max="3595" width="6.375" style="286" customWidth="1"/>
    <col min="3596" max="3596" width="1.25" style="286" customWidth="1"/>
    <col min="3597" max="3597" width="5" style="286" customWidth="1"/>
    <col min="3598" max="3599" width="2.75" style="286" customWidth="1"/>
    <col min="3600" max="3600" width="4.125" style="286" customWidth="1"/>
    <col min="3601" max="3601" width="5.875" style="286" customWidth="1"/>
    <col min="3602" max="3602" width="2.5" style="286" customWidth="1"/>
    <col min="3603" max="3603" width="4.125" style="286" customWidth="1"/>
    <col min="3604" max="3604" width="4" style="286" customWidth="1"/>
    <col min="3605" max="3605" width="4.25" style="286" customWidth="1"/>
    <col min="3606" max="3606" width="4.75" style="286" customWidth="1"/>
    <col min="3607" max="3840" width="9" style="286"/>
    <col min="3841" max="3841" width="7.5" style="286" customWidth="1"/>
    <col min="3842" max="3842" width="2.75" style="286" customWidth="1"/>
    <col min="3843" max="3843" width="5.375" style="286" customWidth="1"/>
    <col min="3844" max="3844" width="2.75" style="286" customWidth="1"/>
    <col min="3845" max="3845" width="2.625" style="286" customWidth="1"/>
    <col min="3846" max="3846" width="5.25" style="286" customWidth="1"/>
    <col min="3847" max="3847" width="4.125" style="286" customWidth="1"/>
    <col min="3848" max="3848" width="3.75" style="286" customWidth="1"/>
    <col min="3849" max="3849" width="4.75" style="286" customWidth="1"/>
    <col min="3850" max="3850" width="2.75" style="286" customWidth="1"/>
    <col min="3851" max="3851" width="6.375" style="286" customWidth="1"/>
    <col min="3852" max="3852" width="1.25" style="286" customWidth="1"/>
    <col min="3853" max="3853" width="5" style="286" customWidth="1"/>
    <col min="3854" max="3855" width="2.75" style="286" customWidth="1"/>
    <col min="3856" max="3856" width="4.125" style="286" customWidth="1"/>
    <col min="3857" max="3857" width="5.875" style="286" customWidth="1"/>
    <col min="3858" max="3858" width="2.5" style="286" customWidth="1"/>
    <col min="3859" max="3859" width="4.125" style="286" customWidth="1"/>
    <col min="3860" max="3860" width="4" style="286" customWidth="1"/>
    <col min="3861" max="3861" width="4.25" style="286" customWidth="1"/>
    <col min="3862" max="3862" width="4.75" style="286" customWidth="1"/>
    <col min="3863" max="4096" width="9" style="286"/>
    <col min="4097" max="4097" width="7.5" style="286" customWidth="1"/>
    <col min="4098" max="4098" width="2.75" style="286" customWidth="1"/>
    <col min="4099" max="4099" width="5.375" style="286" customWidth="1"/>
    <col min="4100" max="4100" width="2.75" style="286" customWidth="1"/>
    <col min="4101" max="4101" width="2.625" style="286" customWidth="1"/>
    <col min="4102" max="4102" width="5.25" style="286" customWidth="1"/>
    <col min="4103" max="4103" width="4.125" style="286" customWidth="1"/>
    <col min="4104" max="4104" width="3.75" style="286" customWidth="1"/>
    <col min="4105" max="4105" width="4.75" style="286" customWidth="1"/>
    <col min="4106" max="4106" width="2.75" style="286" customWidth="1"/>
    <col min="4107" max="4107" width="6.375" style="286" customWidth="1"/>
    <col min="4108" max="4108" width="1.25" style="286" customWidth="1"/>
    <col min="4109" max="4109" width="5" style="286" customWidth="1"/>
    <col min="4110" max="4111" width="2.75" style="286" customWidth="1"/>
    <col min="4112" max="4112" width="4.125" style="286" customWidth="1"/>
    <col min="4113" max="4113" width="5.875" style="286" customWidth="1"/>
    <col min="4114" max="4114" width="2.5" style="286" customWidth="1"/>
    <col min="4115" max="4115" width="4.125" style="286" customWidth="1"/>
    <col min="4116" max="4116" width="4" style="286" customWidth="1"/>
    <col min="4117" max="4117" width="4.25" style="286" customWidth="1"/>
    <col min="4118" max="4118" width="4.75" style="286" customWidth="1"/>
    <col min="4119" max="4352" width="9" style="286"/>
    <col min="4353" max="4353" width="7.5" style="286" customWidth="1"/>
    <col min="4354" max="4354" width="2.75" style="286" customWidth="1"/>
    <col min="4355" max="4355" width="5.375" style="286" customWidth="1"/>
    <col min="4356" max="4356" width="2.75" style="286" customWidth="1"/>
    <col min="4357" max="4357" width="2.625" style="286" customWidth="1"/>
    <col min="4358" max="4358" width="5.25" style="286" customWidth="1"/>
    <col min="4359" max="4359" width="4.125" style="286" customWidth="1"/>
    <col min="4360" max="4360" width="3.75" style="286" customWidth="1"/>
    <col min="4361" max="4361" width="4.75" style="286" customWidth="1"/>
    <col min="4362" max="4362" width="2.75" style="286" customWidth="1"/>
    <col min="4363" max="4363" width="6.375" style="286" customWidth="1"/>
    <col min="4364" max="4364" width="1.25" style="286" customWidth="1"/>
    <col min="4365" max="4365" width="5" style="286" customWidth="1"/>
    <col min="4366" max="4367" width="2.75" style="286" customWidth="1"/>
    <col min="4368" max="4368" width="4.125" style="286" customWidth="1"/>
    <col min="4369" max="4369" width="5.875" style="286" customWidth="1"/>
    <col min="4370" max="4370" width="2.5" style="286" customWidth="1"/>
    <col min="4371" max="4371" width="4.125" style="286" customWidth="1"/>
    <col min="4372" max="4372" width="4" style="286" customWidth="1"/>
    <col min="4373" max="4373" width="4.25" style="286" customWidth="1"/>
    <col min="4374" max="4374" width="4.75" style="286" customWidth="1"/>
    <col min="4375" max="4608" width="9" style="286"/>
    <col min="4609" max="4609" width="7.5" style="286" customWidth="1"/>
    <col min="4610" max="4610" width="2.75" style="286" customWidth="1"/>
    <col min="4611" max="4611" width="5.375" style="286" customWidth="1"/>
    <col min="4612" max="4612" width="2.75" style="286" customWidth="1"/>
    <col min="4613" max="4613" width="2.625" style="286" customWidth="1"/>
    <col min="4614" max="4614" width="5.25" style="286" customWidth="1"/>
    <col min="4615" max="4615" width="4.125" style="286" customWidth="1"/>
    <col min="4616" max="4616" width="3.75" style="286" customWidth="1"/>
    <col min="4617" max="4617" width="4.75" style="286" customWidth="1"/>
    <col min="4618" max="4618" width="2.75" style="286" customWidth="1"/>
    <col min="4619" max="4619" width="6.375" style="286" customWidth="1"/>
    <col min="4620" max="4620" width="1.25" style="286" customWidth="1"/>
    <col min="4621" max="4621" width="5" style="286" customWidth="1"/>
    <col min="4622" max="4623" width="2.75" style="286" customWidth="1"/>
    <col min="4624" max="4624" width="4.125" style="286" customWidth="1"/>
    <col min="4625" max="4625" width="5.875" style="286" customWidth="1"/>
    <col min="4626" max="4626" width="2.5" style="286" customWidth="1"/>
    <col min="4627" max="4627" width="4.125" style="286" customWidth="1"/>
    <col min="4628" max="4628" width="4" style="286" customWidth="1"/>
    <col min="4629" max="4629" width="4.25" style="286" customWidth="1"/>
    <col min="4630" max="4630" width="4.75" style="286" customWidth="1"/>
    <col min="4631" max="4864" width="9" style="286"/>
    <col min="4865" max="4865" width="7.5" style="286" customWidth="1"/>
    <col min="4866" max="4866" width="2.75" style="286" customWidth="1"/>
    <col min="4867" max="4867" width="5.375" style="286" customWidth="1"/>
    <col min="4868" max="4868" width="2.75" style="286" customWidth="1"/>
    <col min="4869" max="4869" width="2.625" style="286" customWidth="1"/>
    <col min="4870" max="4870" width="5.25" style="286" customWidth="1"/>
    <col min="4871" max="4871" width="4.125" style="286" customWidth="1"/>
    <col min="4872" max="4872" width="3.75" style="286" customWidth="1"/>
    <col min="4873" max="4873" width="4.75" style="286" customWidth="1"/>
    <col min="4874" max="4874" width="2.75" style="286" customWidth="1"/>
    <col min="4875" max="4875" width="6.375" style="286" customWidth="1"/>
    <col min="4876" max="4876" width="1.25" style="286" customWidth="1"/>
    <col min="4877" max="4877" width="5" style="286" customWidth="1"/>
    <col min="4878" max="4879" width="2.75" style="286" customWidth="1"/>
    <col min="4880" max="4880" width="4.125" style="286" customWidth="1"/>
    <col min="4881" max="4881" width="5.875" style="286" customWidth="1"/>
    <col min="4882" max="4882" width="2.5" style="286" customWidth="1"/>
    <col min="4883" max="4883" width="4.125" style="286" customWidth="1"/>
    <col min="4884" max="4884" width="4" style="286" customWidth="1"/>
    <col min="4885" max="4885" width="4.25" style="286" customWidth="1"/>
    <col min="4886" max="4886" width="4.75" style="286" customWidth="1"/>
    <col min="4887" max="5120" width="9" style="286"/>
    <col min="5121" max="5121" width="7.5" style="286" customWidth="1"/>
    <col min="5122" max="5122" width="2.75" style="286" customWidth="1"/>
    <col min="5123" max="5123" width="5.375" style="286" customWidth="1"/>
    <col min="5124" max="5124" width="2.75" style="286" customWidth="1"/>
    <col min="5125" max="5125" width="2.625" style="286" customWidth="1"/>
    <col min="5126" max="5126" width="5.25" style="286" customWidth="1"/>
    <col min="5127" max="5127" width="4.125" style="286" customWidth="1"/>
    <col min="5128" max="5128" width="3.75" style="286" customWidth="1"/>
    <col min="5129" max="5129" width="4.75" style="286" customWidth="1"/>
    <col min="5130" max="5130" width="2.75" style="286" customWidth="1"/>
    <col min="5131" max="5131" width="6.375" style="286" customWidth="1"/>
    <col min="5132" max="5132" width="1.25" style="286" customWidth="1"/>
    <col min="5133" max="5133" width="5" style="286" customWidth="1"/>
    <col min="5134" max="5135" width="2.75" style="286" customWidth="1"/>
    <col min="5136" max="5136" width="4.125" style="286" customWidth="1"/>
    <col min="5137" max="5137" width="5.875" style="286" customWidth="1"/>
    <col min="5138" max="5138" width="2.5" style="286" customWidth="1"/>
    <col min="5139" max="5139" width="4.125" style="286" customWidth="1"/>
    <col min="5140" max="5140" width="4" style="286" customWidth="1"/>
    <col min="5141" max="5141" width="4.25" style="286" customWidth="1"/>
    <col min="5142" max="5142" width="4.75" style="286" customWidth="1"/>
    <col min="5143" max="5376" width="9" style="286"/>
    <col min="5377" max="5377" width="7.5" style="286" customWidth="1"/>
    <col min="5378" max="5378" width="2.75" style="286" customWidth="1"/>
    <col min="5379" max="5379" width="5.375" style="286" customWidth="1"/>
    <col min="5380" max="5380" width="2.75" style="286" customWidth="1"/>
    <col min="5381" max="5381" width="2.625" style="286" customWidth="1"/>
    <col min="5382" max="5382" width="5.25" style="286" customWidth="1"/>
    <col min="5383" max="5383" width="4.125" style="286" customWidth="1"/>
    <col min="5384" max="5384" width="3.75" style="286" customWidth="1"/>
    <col min="5385" max="5385" width="4.75" style="286" customWidth="1"/>
    <col min="5386" max="5386" width="2.75" style="286" customWidth="1"/>
    <col min="5387" max="5387" width="6.375" style="286" customWidth="1"/>
    <col min="5388" max="5388" width="1.25" style="286" customWidth="1"/>
    <col min="5389" max="5389" width="5" style="286" customWidth="1"/>
    <col min="5390" max="5391" width="2.75" style="286" customWidth="1"/>
    <col min="5392" max="5392" width="4.125" style="286" customWidth="1"/>
    <col min="5393" max="5393" width="5.875" style="286" customWidth="1"/>
    <col min="5394" max="5394" width="2.5" style="286" customWidth="1"/>
    <col min="5395" max="5395" width="4.125" style="286" customWidth="1"/>
    <col min="5396" max="5396" width="4" style="286" customWidth="1"/>
    <col min="5397" max="5397" width="4.25" style="286" customWidth="1"/>
    <col min="5398" max="5398" width="4.75" style="286" customWidth="1"/>
    <col min="5399" max="5632" width="9" style="286"/>
    <col min="5633" max="5633" width="7.5" style="286" customWidth="1"/>
    <col min="5634" max="5634" width="2.75" style="286" customWidth="1"/>
    <col min="5635" max="5635" width="5.375" style="286" customWidth="1"/>
    <col min="5636" max="5636" width="2.75" style="286" customWidth="1"/>
    <col min="5637" max="5637" width="2.625" style="286" customWidth="1"/>
    <col min="5638" max="5638" width="5.25" style="286" customWidth="1"/>
    <col min="5639" max="5639" width="4.125" style="286" customWidth="1"/>
    <col min="5640" max="5640" width="3.75" style="286" customWidth="1"/>
    <col min="5641" max="5641" width="4.75" style="286" customWidth="1"/>
    <col min="5642" max="5642" width="2.75" style="286" customWidth="1"/>
    <col min="5643" max="5643" width="6.375" style="286" customWidth="1"/>
    <col min="5644" max="5644" width="1.25" style="286" customWidth="1"/>
    <col min="5645" max="5645" width="5" style="286" customWidth="1"/>
    <col min="5646" max="5647" width="2.75" style="286" customWidth="1"/>
    <col min="5648" max="5648" width="4.125" style="286" customWidth="1"/>
    <col min="5649" max="5649" width="5.875" style="286" customWidth="1"/>
    <col min="5650" max="5650" width="2.5" style="286" customWidth="1"/>
    <col min="5651" max="5651" width="4.125" style="286" customWidth="1"/>
    <col min="5652" max="5652" width="4" style="286" customWidth="1"/>
    <col min="5653" max="5653" width="4.25" style="286" customWidth="1"/>
    <col min="5654" max="5654" width="4.75" style="286" customWidth="1"/>
    <col min="5655" max="5888" width="9" style="286"/>
    <col min="5889" max="5889" width="7.5" style="286" customWidth="1"/>
    <col min="5890" max="5890" width="2.75" style="286" customWidth="1"/>
    <col min="5891" max="5891" width="5.375" style="286" customWidth="1"/>
    <col min="5892" max="5892" width="2.75" style="286" customWidth="1"/>
    <col min="5893" max="5893" width="2.625" style="286" customWidth="1"/>
    <col min="5894" max="5894" width="5.25" style="286" customWidth="1"/>
    <col min="5895" max="5895" width="4.125" style="286" customWidth="1"/>
    <col min="5896" max="5896" width="3.75" style="286" customWidth="1"/>
    <col min="5897" max="5897" width="4.75" style="286" customWidth="1"/>
    <col min="5898" max="5898" width="2.75" style="286" customWidth="1"/>
    <col min="5899" max="5899" width="6.375" style="286" customWidth="1"/>
    <col min="5900" max="5900" width="1.25" style="286" customWidth="1"/>
    <col min="5901" max="5901" width="5" style="286" customWidth="1"/>
    <col min="5902" max="5903" width="2.75" style="286" customWidth="1"/>
    <col min="5904" max="5904" width="4.125" style="286" customWidth="1"/>
    <col min="5905" max="5905" width="5.875" style="286" customWidth="1"/>
    <col min="5906" max="5906" width="2.5" style="286" customWidth="1"/>
    <col min="5907" max="5907" width="4.125" style="286" customWidth="1"/>
    <col min="5908" max="5908" width="4" style="286" customWidth="1"/>
    <col min="5909" max="5909" width="4.25" style="286" customWidth="1"/>
    <col min="5910" max="5910" width="4.75" style="286" customWidth="1"/>
    <col min="5911" max="6144" width="9" style="286"/>
    <col min="6145" max="6145" width="7.5" style="286" customWidth="1"/>
    <col min="6146" max="6146" width="2.75" style="286" customWidth="1"/>
    <col min="6147" max="6147" width="5.375" style="286" customWidth="1"/>
    <col min="6148" max="6148" width="2.75" style="286" customWidth="1"/>
    <col min="6149" max="6149" width="2.625" style="286" customWidth="1"/>
    <col min="6150" max="6150" width="5.25" style="286" customWidth="1"/>
    <col min="6151" max="6151" width="4.125" style="286" customWidth="1"/>
    <col min="6152" max="6152" width="3.75" style="286" customWidth="1"/>
    <col min="6153" max="6153" width="4.75" style="286" customWidth="1"/>
    <col min="6154" max="6154" width="2.75" style="286" customWidth="1"/>
    <col min="6155" max="6155" width="6.375" style="286" customWidth="1"/>
    <col min="6156" max="6156" width="1.25" style="286" customWidth="1"/>
    <col min="6157" max="6157" width="5" style="286" customWidth="1"/>
    <col min="6158" max="6159" width="2.75" style="286" customWidth="1"/>
    <col min="6160" max="6160" width="4.125" style="286" customWidth="1"/>
    <col min="6161" max="6161" width="5.875" style="286" customWidth="1"/>
    <col min="6162" max="6162" width="2.5" style="286" customWidth="1"/>
    <col min="6163" max="6163" width="4.125" style="286" customWidth="1"/>
    <col min="6164" max="6164" width="4" style="286" customWidth="1"/>
    <col min="6165" max="6165" width="4.25" style="286" customWidth="1"/>
    <col min="6166" max="6166" width="4.75" style="286" customWidth="1"/>
    <col min="6167" max="6400" width="9" style="286"/>
    <col min="6401" max="6401" width="7.5" style="286" customWidth="1"/>
    <col min="6402" max="6402" width="2.75" style="286" customWidth="1"/>
    <col min="6403" max="6403" width="5.375" style="286" customWidth="1"/>
    <col min="6404" max="6404" width="2.75" style="286" customWidth="1"/>
    <col min="6405" max="6405" width="2.625" style="286" customWidth="1"/>
    <col min="6406" max="6406" width="5.25" style="286" customWidth="1"/>
    <col min="6407" max="6407" width="4.125" style="286" customWidth="1"/>
    <col min="6408" max="6408" width="3.75" style="286" customWidth="1"/>
    <col min="6409" max="6409" width="4.75" style="286" customWidth="1"/>
    <col min="6410" max="6410" width="2.75" style="286" customWidth="1"/>
    <col min="6411" max="6411" width="6.375" style="286" customWidth="1"/>
    <col min="6412" max="6412" width="1.25" style="286" customWidth="1"/>
    <col min="6413" max="6413" width="5" style="286" customWidth="1"/>
    <col min="6414" max="6415" width="2.75" style="286" customWidth="1"/>
    <col min="6416" max="6416" width="4.125" style="286" customWidth="1"/>
    <col min="6417" max="6417" width="5.875" style="286" customWidth="1"/>
    <col min="6418" max="6418" width="2.5" style="286" customWidth="1"/>
    <col min="6419" max="6419" width="4.125" style="286" customWidth="1"/>
    <col min="6420" max="6420" width="4" style="286" customWidth="1"/>
    <col min="6421" max="6421" width="4.25" style="286" customWidth="1"/>
    <col min="6422" max="6422" width="4.75" style="286" customWidth="1"/>
    <col min="6423" max="6656" width="9" style="286"/>
    <col min="6657" max="6657" width="7.5" style="286" customWidth="1"/>
    <col min="6658" max="6658" width="2.75" style="286" customWidth="1"/>
    <col min="6659" max="6659" width="5.375" style="286" customWidth="1"/>
    <col min="6660" max="6660" width="2.75" style="286" customWidth="1"/>
    <col min="6661" max="6661" width="2.625" style="286" customWidth="1"/>
    <col min="6662" max="6662" width="5.25" style="286" customWidth="1"/>
    <col min="6663" max="6663" width="4.125" style="286" customWidth="1"/>
    <col min="6664" max="6664" width="3.75" style="286" customWidth="1"/>
    <col min="6665" max="6665" width="4.75" style="286" customWidth="1"/>
    <col min="6666" max="6666" width="2.75" style="286" customWidth="1"/>
    <col min="6667" max="6667" width="6.375" style="286" customWidth="1"/>
    <col min="6668" max="6668" width="1.25" style="286" customWidth="1"/>
    <col min="6669" max="6669" width="5" style="286" customWidth="1"/>
    <col min="6670" max="6671" width="2.75" style="286" customWidth="1"/>
    <col min="6672" max="6672" width="4.125" style="286" customWidth="1"/>
    <col min="6673" max="6673" width="5.875" style="286" customWidth="1"/>
    <col min="6674" max="6674" width="2.5" style="286" customWidth="1"/>
    <col min="6675" max="6675" width="4.125" style="286" customWidth="1"/>
    <col min="6676" max="6676" width="4" style="286" customWidth="1"/>
    <col min="6677" max="6677" width="4.25" style="286" customWidth="1"/>
    <col min="6678" max="6678" width="4.75" style="286" customWidth="1"/>
    <col min="6679" max="6912" width="9" style="286"/>
    <col min="6913" max="6913" width="7.5" style="286" customWidth="1"/>
    <col min="6914" max="6914" width="2.75" style="286" customWidth="1"/>
    <col min="6915" max="6915" width="5.375" style="286" customWidth="1"/>
    <col min="6916" max="6916" width="2.75" style="286" customWidth="1"/>
    <col min="6917" max="6917" width="2.625" style="286" customWidth="1"/>
    <col min="6918" max="6918" width="5.25" style="286" customWidth="1"/>
    <col min="6919" max="6919" width="4.125" style="286" customWidth="1"/>
    <col min="6920" max="6920" width="3.75" style="286" customWidth="1"/>
    <col min="6921" max="6921" width="4.75" style="286" customWidth="1"/>
    <col min="6922" max="6922" width="2.75" style="286" customWidth="1"/>
    <col min="6923" max="6923" width="6.375" style="286" customWidth="1"/>
    <col min="6924" max="6924" width="1.25" style="286" customWidth="1"/>
    <col min="6925" max="6925" width="5" style="286" customWidth="1"/>
    <col min="6926" max="6927" width="2.75" style="286" customWidth="1"/>
    <col min="6928" max="6928" width="4.125" style="286" customWidth="1"/>
    <col min="6929" max="6929" width="5.875" style="286" customWidth="1"/>
    <col min="6930" max="6930" width="2.5" style="286" customWidth="1"/>
    <col min="6931" max="6931" width="4.125" style="286" customWidth="1"/>
    <col min="6932" max="6932" width="4" style="286" customWidth="1"/>
    <col min="6933" max="6933" width="4.25" style="286" customWidth="1"/>
    <col min="6934" max="6934" width="4.75" style="286" customWidth="1"/>
    <col min="6935" max="7168" width="9" style="286"/>
    <col min="7169" max="7169" width="7.5" style="286" customWidth="1"/>
    <col min="7170" max="7170" width="2.75" style="286" customWidth="1"/>
    <col min="7171" max="7171" width="5.375" style="286" customWidth="1"/>
    <col min="7172" max="7172" width="2.75" style="286" customWidth="1"/>
    <col min="7173" max="7173" width="2.625" style="286" customWidth="1"/>
    <col min="7174" max="7174" width="5.25" style="286" customWidth="1"/>
    <col min="7175" max="7175" width="4.125" style="286" customWidth="1"/>
    <col min="7176" max="7176" width="3.75" style="286" customWidth="1"/>
    <col min="7177" max="7177" width="4.75" style="286" customWidth="1"/>
    <col min="7178" max="7178" width="2.75" style="286" customWidth="1"/>
    <col min="7179" max="7179" width="6.375" style="286" customWidth="1"/>
    <col min="7180" max="7180" width="1.25" style="286" customWidth="1"/>
    <col min="7181" max="7181" width="5" style="286" customWidth="1"/>
    <col min="7182" max="7183" width="2.75" style="286" customWidth="1"/>
    <col min="7184" max="7184" width="4.125" style="286" customWidth="1"/>
    <col min="7185" max="7185" width="5.875" style="286" customWidth="1"/>
    <col min="7186" max="7186" width="2.5" style="286" customWidth="1"/>
    <col min="7187" max="7187" width="4.125" style="286" customWidth="1"/>
    <col min="7188" max="7188" width="4" style="286" customWidth="1"/>
    <col min="7189" max="7189" width="4.25" style="286" customWidth="1"/>
    <col min="7190" max="7190" width="4.75" style="286" customWidth="1"/>
    <col min="7191" max="7424" width="9" style="286"/>
    <col min="7425" max="7425" width="7.5" style="286" customWidth="1"/>
    <col min="7426" max="7426" width="2.75" style="286" customWidth="1"/>
    <col min="7427" max="7427" width="5.375" style="286" customWidth="1"/>
    <col min="7428" max="7428" width="2.75" style="286" customWidth="1"/>
    <col min="7429" max="7429" width="2.625" style="286" customWidth="1"/>
    <col min="7430" max="7430" width="5.25" style="286" customWidth="1"/>
    <col min="7431" max="7431" width="4.125" style="286" customWidth="1"/>
    <col min="7432" max="7432" width="3.75" style="286" customWidth="1"/>
    <col min="7433" max="7433" width="4.75" style="286" customWidth="1"/>
    <col min="7434" max="7434" width="2.75" style="286" customWidth="1"/>
    <col min="7435" max="7435" width="6.375" style="286" customWidth="1"/>
    <col min="7436" max="7436" width="1.25" style="286" customWidth="1"/>
    <col min="7437" max="7437" width="5" style="286" customWidth="1"/>
    <col min="7438" max="7439" width="2.75" style="286" customWidth="1"/>
    <col min="7440" max="7440" width="4.125" style="286" customWidth="1"/>
    <col min="7441" max="7441" width="5.875" style="286" customWidth="1"/>
    <col min="7442" max="7442" width="2.5" style="286" customWidth="1"/>
    <col min="7443" max="7443" width="4.125" style="286" customWidth="1"/>
    <col min="7444" max="7444" width="4" style="286" customWidth="1"/>
    <col min="7445" max="7445" width="4.25" style="286" customWidth="1"/>
    <col min="7446" max="7446" width="4.75" style="286" customWidth="1"/>
    <col min="7447" max="7680" width="9" style="286"/>
    <col min="7681" max="7681" width="7.5" style="286" customWidth="1"/>
    <col min="7682" max="7682" width="2.75" style="286" customWidth="1"/>
    <col min="7683" max="7683" width="5.375" style="286" customWidth="1"/>
    <col min="7684" max="7684" width="2.75" style="286" customWidth="1"/>
    <col min="7685" max="7685" width="2.625" style="286" customWidth="1"/>
    <col min="7686" max="7686" width="5.25" style="286" customWidth="1"/>
    <col min="7687" max="7687" width="4.125" style="286" customWidth="1"/>
    <col min="7688" max="7688" width="3.75" style="286" customWidth="1"/>
    <col min="7689" max="7689" width="4.75" style="286" customWidth="1"/>
    <col min="7690" max="7690" width="2.75" style="286" customWidth="1"/>
    <col min="7691" max="7691" width="6.375" style="286" customWidth="1"/>
    <col min="7692" max="7692" width="1.25" style="286" customWidth="1"/>
    <col min="7693" max="7693" width="5" style="286" customWidth="1"/>
    <col min="7694" max="7695" width="2.75" style="286" customWidth="1"/>
    <col min="7696" max="7696" width="4.125" style="286" customWidth="1"/>
    <col min="7697" max="7697" width="5.875" style="286" customWidth="1"/>
    <col min="7698" max="7698" width="2.5" style="286" customWidth="1"/>
    <col min="7699" max="7699" width="4.125" style="286" customWidth="1"/>
    <col min="7700" max="7700" width="4" style="286" customWidth="1"/>
    <col min="7701" max="7701" width="4.25" style="286" customWidth="1"/>
    <col min="7702" max="7702" width="4.75" style="286" customWidth="1"/>
    <col min="7703" max="7936" width="9" style="286"/>
    <col min="7937" max="7937" width="7.5" style="286" customWidth="1"/>
    <col min="7938" max="7938" width="2.75" style="286" customWidth="1"/>
    <col min="7939" max="7939" width="5.375" style="286" customWidth="1"/>
    <col min="7940" max="7940" width="2.75" style="286" customWidth="1"/>
    <col min="7941" max="7941" width="2.625" style="286" customWidth="1"/>
    <col min="7942" max="7942" width="5.25" style="286" customWidth="1"/>
    <col min="7943" max="7943" width="4.125" style="286" customWidth="1"/>
    <col min="7944" max="7944" width="3.75" style="286" customWidth="1"/>
    <col min="7945" max="7945" width="4.75" style="286" customWidth="1"/>
    <col min="7946" max="7946" width="2.75" style="286" customWidth="1"/>
    <col min="7947" max="7947" width="6.375" style="286" customWidth="1"/>
    <col min="7948" max="7948" width="1.25" style="286" customWidth="1"/>
    <col min="7949" max="7949" width="5" style="286" customWidth="1"/>
    <col min="7950" max="7951" width="2.75" style="286" customWidth="1"/>
    <col min="7952" max="7952" width="4.125" style="286" customWidth="1"/>
    <col min="7953" max="7953" width="5.875" style="286" customWidth="1"/>
    <col min="7954" max="7954" width="2.5" style="286" customWidth="1"/>
    <col min="7955" max="7955" width="4.125" style="286" customWidth="1"/>
    <col min="7956" max="7956" width="4" style="286" customWidth="1"/>
    <col min="7957" max="7957" width="4.25" style="286" customWidth="1"/>
    <col min="7958" max="7958" width="4.75" style="286" customWidth="1"/>
    <col min="7959" max="8192" width="9" style="286"/>
    <col min="8193" max="8193" width="7.5" style="286" customWidth="1"/>
    <col min="8194" max="8194" width="2.75" style="286" customWidth="1"/>
    <col min="8195" max="8195" width="5.375" style="286" customWidth="1"/>
    <col min="8196" max="8196" width="2.75" style="286" customWidth="1"/>
    <col min="8197" max="8197" width="2.625" style="286" customWidth="1"/>
    <col min="8198" max="8198" width="5.25" style="286" customWidth="1"/>
    <col min="8199" max="8199" width="4.125" style="286" customWidth="1"/>
    <col min="8200" max="8200" width="3.75" style="286" customWidth="1"/>
    <col min="8201" max="8201" width="4.75" style="286" customWidth="1"/>
    <col min="8202" max="8202" width="2.75" style="286" customWidth="1"/>
    <col min="8203" max="8203" width="6.375" style="286" customWidth="1"/>
    <col min="8204" max="8204" width="1.25" style="286" customWidth="1"/>
    <col min="8205" max="8205" width="5" style="286" customWidth="1"/>
    <col min="8206" max="8207" width="2.75" style="286" customWidth="1"/>
    <col min="8208" max="8208" width="4.125" style="286" customWidth="1"/>
    <col min="8209" max="8209" width="5.875" style="286" customWidth="1"/>
    <col min="8210" max="8210" width="2.5" style="286" customWidth="1"/>
    <col min="8211" max="8211" width="4.125" style="286" customWidth="1"/>
    <col min="8212" max="8212" width="4" style="286" customWidth="1"/>
    <col min="8213" max="8213" width="4.25" style="286" customWidth="1"/>
    <col min="8214" max="8214" width="4.75" style="286" customWidth="1"/>
    <col min="8215" max="8448" width="9" style="286"/>
    <col min="8449" max="8449" width="7.5" style="286" customWidth="1"/>
    <col min="8450" max="8450" width="2.75" style="286" customWidth="1"/>
    <col min="8451" max="8451" width="5.375" style="286" customWidth="1"/>
    <col min="8452" max="8452" width="2.75" style="286" customWidth="1"/>
    <col min="8453" max="8453" width="2.625" style="286" customWidth="1"/>
    <col min="8454" max="8454" width="5.25" style="286" customWidth="1"/>
    <col min="8455" max="8455" width="4.125" style="286" customWidth="1"/>
    <col min="8456" max="8456" width="3.75" style="286" customWidth="1"/>
    <col min="8457" max="8457" width="4.75" style="286" customWidth="1"/>
    <col min="8458" max="8458" width="2.75" style="286" customWidth="1"/>
    <col min="8459" max="8459" width="6.375" style="286" customWidth="1"/>
    <col min="8460" max="8460" width="1.25" style="286" customWidth="1"/>
    <col min="8461" max="8461" width="5" style="286" customWidth="1"/>
    <col min="8462" max="8463" width="2.75" style="286" customWidth="1"/>
    <col min="8464" max="8464" width="4.125" style="286" customWidth="1"/>
    <col min="8465" max="8465" width="5.875" style="286" customWidth="1"/>
    <col min="8466" max="8466" width="2.5" style="286" customWidth="1"/>
    <col min="8467" max="8467" width="4.125" style="286" customWidth="1"/>
    <col min="8468" max="8468" width="4" style="286" customWidth="1"/>
    <col min="8469" max="8469" width="4.25" style="286" customWidth="1"/>
    <col min="8470" max="8470" width="4.75" style="286" customWidth="1"/>
    <col min="8471" max="8704" width="9" style="286"/>
    <col min="8705" max="8705" width="7.5" style="286" customWidth="1"/>
    <col min="8706" max="8706" width="2.75" style="286" customWidth="1"/>
    <col min="8707" max="8707" width="5.375" style="286" customWidth="1"/>
    <col min="8708" max="8708" width="2.75" style="286" customWidth="1"/>
    <col min="8709" max="8709" width="2.625" style="286" customWidth="1"/>
    <col min="8710" max="8710" width="5.25" style="286" customWidth="1"/>
    <col min="8711" max="8711" width="4.125" style="286" customWidth="1"/>
    <col min="8712" max="8712" width="3.75" style="286" customWidth="1"/>
    <col min="8713" max="8713" width="4.75" style="286" customWidth="1"/>
    <col min="8714" max="8714" width="2.75" style="286" customWidth="1"/>
    <col min="8715" max="8715" width="6.375" style="286" customWidth="1"/>
    <col min="8716" max="8716" width="1.25" style="286" customWidth="1"/>
    <col min="8717" max="8717" width="5" style="286" customWidth="1"/>
    <col min="8718" max="8719" width="2.75" style="286" customWidth="1"/>
    <col min="8720" max="8720" width="4.125" style="286" customWidth="1"/>
    <col min="8721" max="8721" width="5.875" style="286" customWidth="1"/>
    <col min="8722" max="8722" width="2.5" style="286" customWidth="1"/>
    <col min="8723" max="8723" width="4.125" style="286" customWidth="1"/>
    <col min="8724" max="8724" width="4" style="286" customWidth="1"/>
    <col min="8725" max="8725" width="4.25" style="286" customWidth="1"/>
    <col min="8726" max="8726" width="4.75" style="286" customWidth="1"/>
    <col min="8727" max="8960" width="9" style="286"/>
    <col min="8961" max="8961" width="7.5" style="286" customWidth="1"/>
    <col min="8962" max="8962" width="2.75" style="286" customWidth="1"/>
    <col min="8963" max="8963" width="5.375" style="286" customWidth="1"/>
    <col min="8964" max="8964" width="2.75" style="286" customWidth="1"/>
    <col min="8965" max="8965" width="2.625" style="286" customWidth="1"/>
    <col min="8966" max="8966" width="5.25" style="286" customWidth="1"/>
    <col min="8967" max="8967" width="4.125" style="286" customWidth="1"/>
    <col min="8968" max="8968" width="3.75" style="286" customWidth="1"/>
    <col min="8969" max="8969" width="4.75" style="286" customWidth="1"/>
    <col min="8970" max="8970" width="2.75" style="286" customWidth="1"/>
    <col min="8971" max="8971" width="6.375" style="286" customWidth="1"/>
    <col min="8972" max="8972" width="1.25" style="286" customWidth="1"/>
    <col min="8973" max="8973" width="5" style="286" customWidth="1"/>
    <col min="8974" max="8975" width="2.75" style="286" customWidth="1"/>
    <col min="8976" max="8976" width="4.125" style="286" customWidth="1"/>
    <col min="8977" max="8977" width="5.875" style="286" customWidth="1"/>
    <col min="8978" max="8978" width="2.5" style="286" customWidth="1"/>
    <col min="8979" max="8979" width="4.125" style="286" customWidth="1"/>
    <col min="8980" max="8980" width="4" style="286" customWidth="1"/>
    <col min="8981" max="8981" width="4.25" style="286" customWidth="1"/>
    <col min="8982" max="8982" width="4.75" style="286" customWidth="1"/>
    <col min="8983" max="9216" width="9" style="286"/>
    <col min="9217" max="9217" width="7.5" style="286" customWidth="1"/>
    <col min="9218" max="9218" width="2.75" style="286" customWidth="1"/>
    <col min="9219" max="9219" width="5.375" style="286" customWidth="1"/>
    <col min="9220" max="9220" width="2.75" style="286" customWidth="1"/>
    <col min="9221" max="9221" width="2.625" style="286" customWidth="1"/>
    <col min="9222" max="9222" width="5.25" style="286" customWidth="1"/>
    <col min="9223" max="9223" width="4.125" style="286" customWidth="1"/>
    <col min="9224" max="9224" width="3.75" style="286" customWidth="1"/>
    <col min="9225" max="9225" width="4.75" style="286" customWidth="1"/>
    <col min="9226" max="9226" width="2.75" style="286" customWidth="1"/>
    <col min="9227" max="9227" width="6.375" style="286" customWidth="1"/>
    <col min="9228" max="9228" width="1.25" style="286" customWidth="1"/>
    <col min="9229" max="9229" width="5" style="286" customWidth="1"/>
    <col min="9230" max="9231" width="2.75" style="286" customWidth="1"/>
    <col min="9232" max="9232" width="4.125" style="286" customWidth="1"/>
    <col min="9233" max="9233" width="5.875" style="286" customWidth="1"/>
    <col min="9234" max="9234" width="2.5" style="286" customWidth="1"/>
    <col min="9235" max="9235" width="4.125" style="286" customWidth="1"/>
    <col min="9236" max="9236" width="4" style="286" customWidth="1"/>
    <col min="9237" max="9237" width="4.25" style="286" customWidth="1"/>
    <col min="9238" max="9238" width="4.75" style="286" customWidth="1"/>
    <col min="9239" max="9472" width="9" style="286"/>
    <col min="9473" max="9473" width="7.5" style="286" customWidth="1"/>
    <col min="9474" max="9474" width="2.75" style="286" customWidth="1"/>
    <col min="9475" max="9475" width="5.375" style="286" customWidth="1"/>
    <col min="9476" max="9476" width="2.75" style="286" customWidth="1"/>
    <col min="9477" max="9477" width="2.625" style="286" customWidth="1"/>
    <col min="9478" max="9478" width="5.25" style="286" customWidth="1"/>
    <col min="9479" max="9479" width="4.125" style="286" customWidth="1"/>
    <col min="9480" max="9480" width="3.75" style="286" customWidth="1"/>
    <col min="9481" max="9481" width="4.75" style="286" customWidth="1"/>
    <col min="9482" max="9482" width="2.75" style="286" customWidth="1"/>
    <col min="9483" max="9483" width="6.375" style="286" customWidth="1"/>
    <col min="9484" max="9484" width="1.25" style="286" customWidth="1"/>
    <col min="9485" max="9485" width="5" style="286" customWidth="1"/>
    <col min="9486" max="9487" width="2.75" style="286" customWidth="1"/>
    <col min="9488" max="9488" width="4.125" style="286" customWidth="1"/>
    <col min="9489" max="9489" width="5.875" style="286" customWidth="1"/>
    <col min="9490" max="9490" width="2.5" style="286" customWidth="1"/>
    <col min="9491" max="9491" width="4.125" style="286" customWidth="1"/>
    <col min="9492" max="9492" width="4" style="286" customWidth="1"/>
    <col min="9493" max="9493" width="4.25" style="286" customWidth="1"/>
    <col min="9494" max="9494" width="4.75" style="286" customWidth="1"/>
    <col min="9495" max="9728" width="9" style="286"/>
    <col min="9729" max="9729" width="7.5" style="286" customWidth="1"/>
    <col min="9730" max="9730" width="2.75" style="286" customWidth="1"/>
    <col min="9731" max="9731" width="5.375" style="286" customWidth="1"/>
    <col min="9732" max="9732" width="2.75" style="286" customWidth="1"/>
    <col min="9733" max="9733" width="2.625" style="286" customWidth="1"/>
    <col min="9734" max="9734" width="5.25" style="286" customWidth="1"/>
    <col min="9735" max="9735" width="4.125" style="286" customWidth="1"/>
    <col min="9736" max="9736" width="3.75" style="286" customWidth="1"/>
    <col min="9737" max="9737" width="4.75" style="286" customWidth="1"/>
    <col min="9738" max="9738" width="2.75" style="286" customWidth="1"/>
    <col min="9739" max="9739" width="6.375" style="286" customWidth="1"/>
    <col min="9740" max="9740" width="1.25" style="286" customWidth="1"/>
    <col min="9741" max="9741" width="5" style="286" customWidth="1"/>
    <col min="9742" max="9743" width="2.75" style="286" customWidth="1"/>
    <col min="9744" max="9744" width="4.125" style="286" customWidth="1"/>
    <col min="9745" max="9745" width="5.875" style="286" customWidth="1"/>
    <col min="9746" max="9746" width="2.5" style="286" customWidth="1"/>
    <col min="9747" max="9747" width="4.125" style="286" customWidth="1"/>
    <col min="9748" max="9748" width="4" style="286" customWidth="1"/>
    <col min="9749" max="9749" width="4.25" style="286" customWidth="1"/>
    <col min="9750" max="9750" width="4.75" style="286" customWidth="1"/>
    <col min="9751" max="9984" width="9" style="286"/>
    <col min="9985" max="9985" width="7.5" style="286" customWidth="1"/>
    <col min="9986" max="9986" width="2.75" style="286" customWidth="1"/>
    <col min="9987" max="9987" width="5.375" style="286" customWidth="1"/>
    <col min="9988" max="9988" width="2.75" style="286" customWidth="1"/>
    <col min="9989" max="9989" width="2.625" style="286" customWidth="1"/>
    <col min="9990" max="9990" width="5.25" style="286" customWidth="1"/>
    <col min="9991" max="9991" width="4.125" style="286" customWidth="1"/>
    <col min="9992" max="9992" width="3.75" style="286" customWidth="1"/>
    <col min="9993" max="9993" width="4.75" style="286" customWidth="1"/>
    <col min="9994" max="9994" width="2.75" style="286" customWidth="1"/>
    <col min="9995" max="9995" width="6.375" style="286" customWidth="1"/>
    <col min="9996" max="9996" width="1.25" style="286" customWidth="1"/>
    <col min="9997" max="9997" width="5" style="286" customWidth="1"/>
    <col min="9998" max="9999" width="2.75" style="286" customWidth="1"/>
    <col min="10000" max="10000" width="4.125" style="286" customWidth="1"/>
    <col min="10001" max="10001" width="5.875" style="286" customWidth="1"/>
    <col min="10002" max="10002" width="2.5" style="286" customWidth="1"/>
    <col min="10003" max="10003" width="4.125" style="286" customWidth="1"/>
    <col min="10004" max="10004" width="4" style="286" customWidth="1"/>
    <col min="10005" max="10005" width="4.25" style="286" customWidth="1"/>
    <col min="10006" max="10006" width="4.75" style="286" customWidth="1"/>
    <col min="10007" max="10240" width="9" style="286"/>
    <col min="10241" max="10241" width="7.5" style="286" customWidth="1"/>
    <col min="10242" max="10242" width="2.75" style="286" customWidth="1"/>
    <col min="10243" max="10243" width="5.375" style="286" customWidth="1"/>
    <col min="10244" max="10244" width="2.75" style="286" customWidth="1"/>
    <col min="10245" max="10245" width="2.625" style="286" customWidth="1"/>
    <col min="10246" max="10246" width="5.25" style="286" customWidth="1"/>
    <col min="10247" max="10247" width="4.125" style="286" customWidth="1"/>
    <col min="10248" max="10248" width="3.75" style="286" customWidth="1"/>
    <col min="10249" max="10249" width="4.75" style="286" customWidth="1"/>
    <col min="10250" max="10250" width="2.75" style="286" customWidth="1"/>
    <col min="10251" max="10251" width="6.375" style="286" customWidth="1"/>
    <col min="10252" max="10252" width="1.25" style="286" customWidth="1"/>
    <col min="10253" max="10253" width="5" style="286" customWidth="1"/>
    <col min="10254" max="10255" width="2.75" style="286" customWidth="1"/>
    <col min="10256" max="10256" width="4.125" style="286" customWidth="1"/>
    <col min="10257" max="10257" width="5.875" style="286" customWidth="1"/>
    <col min="10258" max="10258" width="2.5" style="286" customWidth="1"/>
    <col min="10259" max="10259" width="4.125" style="286" customWidth="1"/>
    <col min="10260" max="10260" width="4" style="286" customWidth="1"/>
    <col min="10261" max="10261" width="4.25" style="286" customWidth="1"/>
    <col min="10262" max="10262" width="4.75" style="286" customWidth="1"/>
    <col min="10263" max="10496" width="9" style="286"/>
    <col min="10497" max="10497" width="7.5" style="286" customWidth="1"/>
    <col min="10498" max="10498" width="2.75" style="286" customWidth="1"/>
    <col min="10499" max="10499" width="5.375" style="286" customWidth="1"/>
    <col min="10500" max="10500" width="2.75" style="286" customWidth="1"/>
    <col min="10501" max="10501" width="2.625" style="286" customWidth="1"/>
    <col min="10502" max="10502" width="5.25" style="286" customWidth="1"/>
    <col min="10503" max="10503" width="4.125" style="286" customWidth="1"/>
    <col min="10504" max="10504" width="3.75" style="286" customWidth="1"/>
    <col min="10505" max="10505" width="4.75" style="286" customWidth="1"/>
    <col min="10506" max="10506" width="2.75" style="286" customWidth="1"/>
    <col min="10507" max="10507" width="6.375" style="286" customWidth="1"/>
    <col min="10508" max="10508" width="1.25" style="286" customWidth="1"/>
    <col min="10509" max="10509" width="5" style="286" customWidth="1"/>
    <col min="10510" max="10511" width="2.75" style="286" customWidth="1"/>
    <col min="10512" max="10512" width="4.125" style="286" customWidth="1"/>
    <col min="10513" max="10513" width="5.875" style="286" customWidth="1"/>
    <col min="10514" max="10514" width="2.5" style="286" customWidth="1"/>
    <col min="10515" max="10515" width="4.125" style="286" customWidth="1"/>
    <col min="10516" max="10516" width="4" style="286" customWidth="1"/>
    <col min="10517" max="10517" width="4.25" style="286" customWidth="1"/>
    <col min="10518" max="10518" width="4.75" style="286" customWidth="1"/>
    <col min="10519" max="10752" width="9" style="286"/>
    <col min="10753" max="10753" width="7.5" style="286" customWidth="1"/>
    <col min="10754" max="10754" width="2.75" style="286" customWidth="1"/>
    <col min="10755" max="10755" width="5.375" style="286" customWidth="1"/>
    <col min="10756" max="10756" width="2.75" style="286" customWidth="1"/>
    <col min="10757" max="10757" width="2.625" style="286" customWidth="1"/>
    <col min="10758" max="10758" width="5.25" style="286" customWidth="1"/>
    <col min="10759" max="10759" width="4.125" style="286" customWidth="1"/>
    <col min="10760" max="10760" width="3.75" style="286" customWidth="1"/>
    <col min="10761" max="10761" width="4.75" style="286" customWidth="1"/>
    <col min="10762" max="10762" width="2.75" style="286" customWidth="1"/>
    <col min="10763" max="10763" width="6.375" style="286" customWidth="1"/>
    <col min="10764" max="10764" width="1.25" style="286" customWidth="1"/>
    <col min="10765" max="10765" width="5" style="286" customWidth="1"/>
    <col min="10766" max="10767" width="2.75" style="286" customWidth="1"/>
    <col min="10768" max="10768" width="4.125" style="286" customWidth="1"/>
    <col min="10769" max="10769" width="5.875" style="286" customWidth="1"/>
    <col min="10770" max="10770" width="2.5" style="286" customWidth="1"/>
    <col min="10771" max="10771" width="4.125" style="286" customWidth="1"/>
    <col min="10772" max="10772" width="4" style="286" customWidth="1"/>
    <col min="10773" max="10773" width="4.25" style="286" customWidth="1"/>
    <col min="10774" max="10774" width="4.75" style="286" customWidth="1"/>
    <col min="10775" max="11008" width="9" style="286"/>
    <col min="11009" max="11009" width="7.5" style="286" customWidth="1"/>
    <col min="11010" max="11010" width="2.75" style="286" customWidth="1"/>
    <col min="11011" max="11011" width="5.375" style="286" customWidth="1"/>
    <col min="11012" max="11012" width="2.75" style="286" customWidth="1"/>
    <col min="11013" max="11013" width="2.625" style="286" customWidth="1"/>
    <col min="11014" max="11014" width="5.25" style="286" customWidth="1"/>
    <col min="11015" max="11015" width="4.125" style="286" customWidth="1"/>
    <col min="11016" max="11016" width="3.75" style="286" customWidth="1"/>
    <col min="11017" max="11017" width="4.75" style="286" customWidth="1"/>
    <col min="11018" max="11018" width="2.75" style="286" customWidth="1"/>
    <col min="11019" max="11019" width="6.375" style="286" customWidth="1"/>
    <col min="11020" max="11020" width="1.25" style="286" customWidth="1"/>
    <col min="11021" max="11021" width="5" style="286" customWidth="1"/>
    <col min="11022" max="11023" width="2.75" style="286" customWidth="1"/>
    <col min="11024" max="11024" width="4.125" style="286" customWidth="1"/>
    <col min="11025" max="11025" width="5.875" style="286" customWidth="1"/>
    <col min="11026" max="11026" width="2.5" style="286" customWidth="1"/>
    <col min="11027" max="11027" width="4.125" style="286" customWidth="1"/>
    <col min="11028" max="11028" width="4" style="286" customWidth="1"/>
    <col min="11029" max="11029" width="4.25" style="286" customWidth="1"/>
    <col min="11030" max="11030" width="4.75" style="286" customWidth="1"/>
    <col min="11031" max="11264" width="9" style="286"/>
    <col min="11265" max="11265" width="7.5" style="286" customWidth="1"/>
    <col min="11266" max="11266" width="2.75" style="286" customWidth="1"/>
    <col min="11267" max="11267" width="5.375" style="286" customWidth="1"/>
    <col min="11268" max="11268" width="2.75" style="286" customWidth="1"/>
    <col min="11269" max="11269" width="2.625" style="286" customWidth="1"/>
    <col min="11270" max="11270" width="5.25" style="286" customWidth="1"/>
    <col min="11271" max="11271" width="4.125" style="286" customWidth="1"/>
    <col min="11272" max="11272" width="3.75" style="286" customWidth="1"/>
    <col min="11273" max="11273" width="4.75" style="286" customWidth="1"/>
    <col min="11274" max="11274" width="2.75" style="286" customWidth="1"/>
    <col min="11275" max="11275" width="6.375" style="286" customWidth="1"/>
    <col min="11276" max="11276" width="1.25" style="286" customWidth="1"/>
    <col min="11277" max="11277" width="5" style="286" customWidth="1"/>
    <col min="11278" max="11279" width="2.75" style="286" customWidth="1"/>
    <col min="11280" max="11280" width="4.125" style="286" customWidth="1"/>
    <col min="11281" max="11281" width="5.875" style="286" customWidth="1"/>
    <col min="11282" max="11282" width="2.5" style="286" customWidth="1"/>
    <col min="11283" max="11283" width="4.125" style="286" customWidth="1"/>
    <col min="11284" max="11284" width="4" style="286" customWidth="1"/>
    <col min="11285" max="11285" width="4.25" style="286" customWidth="1"/>
    <col min="11286" max="11286" width="4.75" style="286" customWidth="1"/>
    <col min="11287" max="11520" width="9" style="286"/>
    <col min="11521" max="11521" width="7.5" style="286" customWidth="1"/>
    <col min="11522" max="11522" width="2.75" style="286" customWidth="1"/>
    <col min="11523" max="11523" width="5.375" style="286" customWidth="1"/>
    <col min="11524" max="11524" width="2.75" style="286" customWidth="1"/>
    <col min="11525" max="11525" width="2.625" style="286" customWidth="1"/>
    <col min="11526" max="11526" width="5.25" style="286" customWidth="1"/>
    <col min="11527" max="11527" width="4.125" style="286" customWidth="1"/>
    <col min="11528" max="11528" width="3.75" style="286" customWidth="1"/>
    <col min="11529" max="11529" width="4.75" style="286" customWidth="1"/>
    <col min="11530" max="11530" width="2.75" style="286" customWidth="1"/>
    <col min="11531" max="11531" width="6.375" style="286" customWidth="1"/>
    <col min="11532" max="11532" width="1.25" style="286" customWidth="1"/>
    <col min="11533" max="11533" width="5" style="286" customWidth="1"/>
    <col min="11534" max="11535" width="2.75" style="286" customWidth="1"/>
    <col min="11536" max="11536" width="4.125" style="286" customWidth="1"/>
    <col min="11537" max="11537" width="5.875" style="286" customWidth="1"/>
    <col min="11538" max="11538" width="2.5" style="286" customWidth="1"/>
    <col min="11539" max="11539" width="4.125" style="286" customWidth="1"/>
    <col min="11540" max="11540" width="4" style="286" customWidth="1"/>
    <col min="11541" max="11541" width="4.25" style="286" customWidth="1"/>
    <col min="11542" max="11542" width="4.75" style="286" customWidth="1"/>
    <col min="11543" max="11776" width="9" style="286"/>
    <col min="11777" max="11777" width="7.5" style="286" customWidth="1"/>
    <col min="11778" max="11778" width="2.75" style="286" customWidth="1"/>
    <col min="11779" max="11779" width="5.375" style="286" customWidth="1"/>
    <col min="11780" max="11780" width="2.75" style="286" customWidth="1"/>
    <col min="11781" max="11781" width="2.625" style="286" customWidth="1"/>
    <col min="11782" max="11782" width="5.25" style="286" customWidth="1"/>
    <col min="11783" max="11783" width="4.125" style="286" customWidth="1"/>
    <col min="11784" max="11784" width="3.75" style="286" customWidth="1"/>
    <col min="11785" max="11785" width="4.75" style="286" customWidth="1"/>
    <col min="11786" max="11786" width="2.75" style="286" customWidth="1"/>
    <col min="11787" max="11787" width="6.375" style="286" customWidth="1"/>
    <col min="11788" max="11788" width="1.25" style="286" customWidth="1"/>
    <col min="11789" max="11789" width="5" style="286" customWidth="1"/>
    <col min="11790" max="11791" width="2.75" style="286" customWidth="1"/>
    <col min="11792" max="11792" width="4.125" style="286" customWidth="1"/>
    <col min="11793" max="11793" width="5.875" style="286" customWidth="1"/>
    <col min="11794" max="11794" width="2.5" style="286" customWidth="1"/>
    <col min="11795" max="11795" width="4.125" style="286" customWidth="1"/>
    <col min="11796" max="11796" width="4" style="286" customWidth="1"/>
    <col min="11797" max="11797" width="4.25" style="286" customWidth="1"/>
    <col min="11798" max="11798" width="4.75" style="286" customWidth="1"/>
    <col min="11799" max="12032" width="9" style="286"/>
    <col min="12033" max="12033" width="7.5" style="286" customWidth="1"/>
    <col min="12034" max="12034" width="2.75" style="286" customWidth="1"/>
    <col min="12035" max="12035" width="5.375" style="286" customWidth="1"/>
    <col min="12036" max="12036" width="2.75" style="286" customWidth="1"/>
    <col min="12037" max="12037" width="2.625" style="286" customWidth="1"/>
    <col min="12038" max="12038" width="5.25" style="286" customWidth="1"/>
    <col min="12039" max="12039" width="4.125" style="286" customWidth="1"/>
    <col min="12040" max="12040" width="3.75" style="286" customWidth="1"/>
    <col min="12041" max="12041" width="4.75" style="286" customWidth="1"/>
    <col min="12042" max="12042" width="2.75" style="286" customWidth="1"/>
    <col min="12043" max="12043" width="6.375" style="286" customWidth="1"/>
    <col min="12044" max="12044" width="1.25" style="286" customWidth="1"/>
    <col min="12045" max="12045" width="5" style="286" customWidth="1"/>
    <col min="12046" max="12047" width="2.75" style="286" customWidth="1"/>
    <col min="12048" max="12048" width="4.125" style="286" customWidth="1"/>
    <col min="12049" max="12049" width="5.875" style="286" customWidth="1"/>
    <col min="12050" max="12050" width="2.5" style="286" customWidth="1"/>
    <col min="12051" max="12051" width="4.125" style="286" customWidth="1"/>
    <col min="12052" max="12052" width="4" style="286" customWidth="1"/>
    <col min="12053" max="12053" width="4.25" style="286" customWidth="1"/>
    <col min="12054" max="12054" width="4.75" style="286" customWidth="1"/>
    <col min="12055" max="12288" width="9" style="286"/>
    <col min="12289" max="12289" width="7.5" style="286" customWidth="1"/>
    <col min="12290" max="12290" width="2.75" style="286" customWidth="1"/>
    <col min="12291" max="12291" width="5.375" style="286" customWidth="1"/>
    <col min="12292" max="12292" width="2.75" style="286" customWidth="1"/>
    <col min="12293" max="12293" width="2.625" style="286" customWidth="1"/>
    <col min="12294" max="12294" width="5.25" style="286" customWidth="1"/>
    <col min="12295" max="12295" width="4.125" style="286" customWidth="1"/>
    <col min="12296" max="12296" width="3.75" style="286" customWidth="1"/>
    <col min="12297" max="12297" width="4.75" style="286" customWidth="1"/>
    <col min="12298" max="12298" width="2.75" style="286" customWidth="1"/>
    <col min="12299" max="12299" width="6.375" style="286" customWidth="1"/>
    <col min="12300" max="12300" width="1.25" style="286" customWidth="1"/>
    <col min="12301" max="12301" width="5" style="286" customWidth="1"/>
    <col min="12302" max="12303" width="2.75" style="286" customWidth="1"/>
    <col min="12304" max="12304" width="4.125" style="286" customWidth="1"/>
    <col min="12305" max="12305" width="5.875" style="286" customWidth="1"/>
    <col min="12306" max="12306" width="2.5" style="286" customWidth="1"/>
    <col min="12307" max="12307" width="4.125" style="286" customWidth="1"/>
    <col min="12308" max="12308" width="4" style="286" customWidth="1"/>
    <col min="12309" max="12309" width="4.25" style="286" customWidth="1"/>
    <col min="12310" max="12310" width="4.75" style="286" customWidth="1"/>
    <col min="12311" max="12544" width="9" style="286"/>
    <col min="12545" max="12545" width="7.5" style="286" customWidth="1"/>
    <col min="12546" max="12546" width="2.75" style="286" customWidth="1"/>
    <col min="12547" max="12547" width="5.375" style="286" customWidth="1"/>
    <col min="12548" max="12548" width="2.75" style="286" customWidth="1"/>
    <col min="12549" max="12549" width="2.625" style="286" customWidth="1"/>
    <col min="12550" max="12550" width="5.25" style="286" customWidth="1"/>
    <col min="12551" max="12551" width="4.125" style="286" customWidth="1"/>
    <col min="12552" max="12552" width="3.75" style="286" customWidth="1"/>
    <col min="12553" max="12553" width="4.75" style="286" customWidth="1"/>
    <col min="12554" max="12554" width="2.75" style="286" customWidth="1"/>
    <col min="12555" max="12555" width="6.375" style="286" customWidth="1"/>
    <col min="12556" max="12556" width="1.25" style="286" customWidth="1"/>
    <col min="12557" max="12557" width="5" style="286" customWidth="1"/>
    <col min="12558" max="12559" width="2.75" style="286" customWidth="1"/>
    <col min="12560" max="12560" width="4.125" style="286" customWidth="1"/>
    <col min="12561" max="12561" width="5.875" style="286" customWidth="1"/>
    <col min="12562" max="12562" width="2.5" style="286" customWidth="1"/>
    <col min="12563" max="12563" width="4.125" style="286" customWidth="1"/>
    <col min="12564" max="12564" width="4" style="286" customWidth="1"/>
    <col min="12565" max="12565" width="4.25" style="286" customWidth="1"/>
    <col min="12566" max="12566" width="4.75" style="286" customWidth="1"/>
    <col min="12567" max="12800" width="9" style="286"/>
    <col min="12801" max="12801" width="7.5" style="286" customWidth="1"/>
    <col min="12802" max="12802" width="2.75" style="286" customWidth="1"/>
    <col min="12803" max="12803" width="5.375" style="286" customWidth="1"/>
    <col min="12804" max="12804" width="2.75" style="286" customWidth="1"/>
    <col min="12805" max="12805" width="2.625" style="286" customWidth="1"/>
    <col min="12806" max="12806" width="5.25" style="286" customWidth="1"/>
    <col min="12807" max="12807" width="4.125" style="286" customWidth="1"/>
    <col min="12808" max="12808" width="3.75" style="286" customWidth="1"/>
    <col min="12809" max="12809" width="4.75" style="286" customWidth="1"/>
    <col min="12810" max="12810" width="2.75" style="286" customWidth="1"/>
    <col min="12811" max="12811" width="6.375" style="286" customWidth="1"/>
    <col min="12812" max="12812" width="1.25" style="286" customWidth="1"/>
    <col min="12813" max="12813" width="5" style="286" customWidth="1"/>
    <col min="12814" max="12815" width="2.75" style="286" customWidth="1"/>
    <col min="12816" max="12816" width="4.125" style="286" customWidth="1"/>
    <col min="12817" max="12817" width="5.875" style="286" customWidth="1"/>
    <col min="12818" max="12818" width="2.5" style="286" customWidth="1"/>
    <col min="12819" max="12819" width="4.125" style="286" customWidth="1"/>
    <col min="12820" max="12820" width="4" style="286" customWidth="1"/>
    <col min="12821" max="12821" width="4.25" style="286" customWidth="1"/>
    <col min="12822" max="12822" width="4.75" style="286" customWidth="1"/>
    <col min="12823" max="13056" width="9" style="286"/>
    <col min="13057" max="13057" width="7.5" style="286" customWidth="1"/>
    <col min="13058" max="13058" width="2.75" style="286" customWidth="1"/>
    <col min="13059" max="13059" width="5.375" style="286" customWidth="1"/>
    <col min="13060" max="13060" width="2.75" style="286" customWidth="1"/>
    <col min="13061" max="13061" width="2.625" style="286" customWidth="1"/>
    <col min="13062" max="13062" width="5.25" style="286" customWidth="1"/>
    <col min="13063" max="13063" width="4.125" style="286" customWidth="1"/>
    <col min="13064" max="13064" width="3.75" style="286" customWidth="1"/>
    <col min="13065" max="13065" width="4.75" style="286" customWidth="1"/>
    <col min="13066" max="13066" width="2.75" style="286" customWidth="1"/>
    <col min="13067" max="13067" width="6.375" style="286" customWidth="1"/>
    <col min="13068" max="13068" width="1.25" style="286" customWidth="1"/>
    <col min="13069" max="13069" width="5" style="286" customWidth="1"/>
    <col min="13070" max="13071" width="2.75" style="286" customWidth="1"/>
    <col min="13072" max="13072" width="4.125" style="286" customWidth="1"/>
    <col min="13073" max="13073" width="5.875" style="286" customWidth="1"/>
    <col min="13074" max="13074" width="2.5" style="286" customWidth="1"/>
    <col min="13075" max="13075" width="4.125" style="286" customWidth="1"/>
    <col min="13076" max="13076" width="4" style="286" customWidth="1"/>
    <col min="13077" max="13077" width="4.25" style="286" customWidth="1"/>
    <col min="13078" max="13078" width="4.75" style="286" customWidth="1"/>
    <col min="13079" max="13312" width="9" style="286"/>
    <col min="13313" max="13313" width="7.5" style="286" customWidth="1"/>
    <col min="13314" max="13314" width="2.75" style="286" customWidth="1"/>
    <col min="13315" max="13315" width="5.375" style="286" customWidth="1"/>
    <col min="13316" max="13316" width="2.75" style="286" customWidth="1"/>
    <col min="13317" max="13317" width="2.625" style="286" customWidth="1"/>
    <col min="13318" max="13318" width="5.25" style="286" customWidth="1"/>
    <col min="13319" max="13319" width="4.125" style="286" customWidth="1"/>
    <col min="13320" max="13320" width="3.75" style="286" customWidth="1"/>
    <col min="13321" max="13321" width="4.75" style="286" customWidth="1"/>
    <col min="13322" max="13322" width="2.75" style="286" customWidth="1"/>
    <col min="13323" max="13323" width="6.375" style="286" customWidth="1"/>
    <col min="13324" max="13324" width="1.25" style="286" customWidth="1"/>
    <col min="13325" max="13325" width="5" style="286" customWidth="1"/>
    <col min="13326" max="13327" width="2.75" style="286" customWidth="1"/>
    <col min="13328" max="13328" width="4.125" style="286" customWidth="1"/>
    <col min="13329" max="13329" width="5.875" style="286" customWidth="1"/>
    <col min="13330" max="13330" width="2.5" style="286" customWidth="1"/>
    <col min="13331" max="13331" width="4.125" style="286" customWidth="1"/>
    <col min="13332" max="13332" width="4" style="286" customWidth="1"/>
    <col min="13333" max="13333" width="4.25" style="286" customWidth="1"/>
    <col min="13334" max="13334" width="4.75" style="286" customWidth="1"/>
    <col min="13335" max="13568" width="9" style="286"/>
    <col min="13569" max="13569" width="7.5" style="286" customWidth="1"/>
    <col min="13570" max="13570" width="2.75" style="286" customWidth="1"/>
    <col min="13571" max="13571" width="5.375" style="286" customWidth="1"/>
    <col min="13572" max="13572" width="2.75" style="286" customWidth="1"/>
    <col min="13573" max="13573" width="2.625" style="286" customWidth="1"/>
    <col min="13574" max="13574" width="5.25" style="286" customWidth="1"/>
    <col min="13575" max="13575" width="4.125" style="286" customWidth="1"/>
    <col min="13576" max="13576" width="3.75" style="286" customWidth="1"/>
    <col min="13577" max="13577" width="4.75" style="286" customWidth="1"/>
    <col min="13578" max="13578" width="2.75" style="286" customWidth="1"/>
    <col min="13579" max="13579" width="6.375" style="286" customWidth="1"/>
    <col min="13580" max="13580" width="1.25" style="286" customWidth="1"/>
    <col min="13581" max="13581" width="5" style="286" customWidth="1"/>
    <col min="13582" max="13583" width="2.75" style="286" customWidth="1"/>
    <col min="13584" max="13584" width="4.125" style="286" customWidth="1"/>
    <col min="13585" max="13585" width="5.875" style="286" customWidth="1"/>
    <col min="13586" max="13586" width="2.5" style="286" customWidth="1"/>
    <col min="13587" max="13587" width="4.125" style="286" customWidth="1"/>
    <col min="13588" max="13588" width="4" style="286" customWidth="1"/>
    <col min="13589" max="13589" width="4.25" style="286" customWidth="1"/>
    <col min="13590" max="13590" width="4.75" style="286" customWidth="1"/>
    <col min="13591" max="13824" width="9" style="286"/>
    <col min="13825" max="13825" width="7.5" style="286" customWidth="1"/>
    <col min="13826" max="13826" width="2.75" style="286" customWidth="1"/>
    <col min="13827" max="13827" width="5.375" style="286" customWidth="1"/>
    <col min="13828" max="13828" width="2.75" style="286" customWidth="1"/>
    <col min="13829" max="13829" width="2.625" style="286" customWidth="1"/>
    <col min="13830" max="13830" width="5.25" style="286" customWidth="1"/>
    <col min="13831" max="13831" width="4.125" style="286" customWidth="1"/>
    <col min="13832" max="13832" width="3.75" style="286" customWidth="1"/>
    <col min="13833" max="13833" width="4.75" style="286" customWidth="1"/>
    <col min="13834" max="13834" width="2.75" style="286" customWidth="1"/>
    <col min="13835" max="13835" width="6.375" style="286" customWidth="1"/>
    <col min="13836" max="13836" width="1.25" style="286" customWidth="1"/>
    <col min="13837" max="13837" width="5" style="286" customWidth="1"/>
    <col min="13838" max="13839" width="2.75" style="286" customWidth="1"/>
    <col min="13840" max="13840" width="4.125" style="286" customWidth="1"/>
    <col min="13841" max="13841" width="5.875" style="286" customWidth="1"/>
    <col min="13842" max="13842" width="2.5" style="286" customWidth="1"/>
    <col min="13843" max="13843" width="4.125" style="286" customWidth="1"/>
    <col min="13844" max="13844" width="4" style="286" customWidth="1"/>
    <col min="13845" max="13845" width="4.25" style="286" customWidth="1"/>
    <col min="13846" max="13846" width="4.75" style="286" customWidth="1"/>
    <col min="13847" max="14080" width="9" style="286"/>
    <col min="14081" max="14081" width="7.5" style="286" customWidth="1"/>
    <col min="14082" max="14082" width="2.75" style="286" customWidth="1"/>
    <col min="14083" max="14083" width="5.375" style="286" customWidth="1"/>
    <col min="14084" max="14084" width="2.75" style="286" customWidth="1"/>
    <col min="14085" max="14085" width="2.625" style="286" customWidth="1"/>
    <col min="14086" max="14086" width="5.25" style="286" customWidth="1"/>
    <col min="14087" max="14087" width="4.125" style="286" customWidth="1"/>
    <col min="14088" max="14088" width="3.75" style="286" customWidth="1"/>
    <col min="14089" max="14089" width="4.75" style="286" customWidth="1"/>
    <col min="14090" max="14090" width="2.75" style="286" customWidth="1"/>
    <col min="14091" max="14091" width="6.375" style="286" customWidth="1"/>
    <col min="14092" max="14092" width="1.25" style="286" customWidth="1"/>
    <col min="14093" max="14093" width="5" style="286" customWidth="1"/>
    <col min="14094" max="14095" width="2.75" style="286" customWidth="1"/>
    <col min="14096" max="14096" width="4.125" style="286" customWidth="1"/>
    <col min="14097" max="14097" width="5.875" style="286" customWidth="1"/>
    <col min="14098" max="14098" width="2.5" style="286" customWidth="1"/>
    <col min="14099" max="14099" width="4.125" style="286" customWidth="1"/>
    <col min="14100" max="14100" width="4" style="286" customWidth="1"/>
    <col min="14101" max="14101" width="4.25" style="286" customWidth="1"/>
    <col min="14102" max="14102" width="4.75" style="286" customWidth="1"/>
    <col min="14103" max="14336" width="9" style="286"/>
    <col min="14337" max="14337" width="7.5" style="286" customWidth="1"/>
    <col min="14338" max="14338" width="2.75" style="286" customWidth="1"/>
    <col min="14339" max="14339" width="5.375" style="286" customWidth="1"/>
    <col min="14340" max="14340" width="2.75" style="286" customWidth="1"/>
    <col min="14341" max="14341" width="2.625" style="286" customWidth="1"/>
    <col min="14342" max="14342" width="5.25" style="286" customWidth="1"/>
    <col min="14343" max="14343" width="4.125" style="286" customWidth="1"/>
    <col min="14344" max="14344" width="3.75" style="286" customWidth="1"/>
    <col min="14345" max="14345" width="4.75" style="286" customWidth="1"/>
    <col min="14346" max="14346" width="2.75" style="286" customWidth="1"/>
    <col min="14347" max="14347" width="6.375" style="286" customWidth="1"/>
    <col min="14348" max="14348" width="1.25" style="286" customWidth="1"/>
    <col min="14349" max="14349" width="5" style="286" customWidth="1"/>
    <col min="14350" max="14351" width="2.75" style="286" customWidth="1"/>
    <col min="14352" max="14352" width="4.125" style="286" customWidth="1"/>
    <col min="14353" max="14353" width="5.875" style="286" customWidth="1"/>
    <col min="14354" max="14354" width="2.5" style="286" customWidth="1"/>
    <col min="14355" max="14355" width="4.125" style="286" customWidth="1"/>
    <col min="14356" max="14356" width="4" style="286" customWidth="1"/>
    <col min="14357" max="14357" width="4.25" style="286" customWidth="1"/>
    <col min="14358" max="14358" width="4.75" style="286" customWidth="1"/>
    <col min="14359" max="14592" width="9" style="286"/>
    <col min="14593" max="14593" width="7.5" style="286" customWidth="1"/>
    <col min="14594" max="14594" width="2.75" style="286" customWidth="1"/>
    <col min="14595" max="14595" width="5.375" style="286" customWidth="1"/>
    <col min="14596" max="14596" width="2.75" style="286" customWidth="1"/>
    <col min="14597" max="14597" width="2.625" style="286" customWidth="1"/>
    <col min="14598" max="14598" width="5.25" style="286" customWidth="1"/>
    <col min="14599" max="14599" width="4.125" style="286" customWidth="1"/>
    <col min="14600" max="14600" width="3.75" style="286" customWidth="1"/>
    <col min="14601" max="14601" width="4.75" style="286" customWidth="1"/>
    <col min="14602" max="14602" width="2.75" style="286" customWidth="1"/>
    <col min="14603" max="14603" width="6.375" style="286" customWidth="1"/>
    <col min="14604" max="14604" width="1.25" style="286" customWidth="1"/>
    <col min="14605" max="14605" width="5" style="286" customWidth="1"/>
    <col min="14606" max="14607" width="2.75" style="286" customWidth="1"/>
    <col min="14608" max="14608" width="4.125" style="286" customWidth="1"/>
    <col min="14609" max="14609" width="5.875" style="286" customWidth="1"/>
    <col min="14610" max="14610" width="2.5" style="286" customWidth="1"/>
    <col min="14611" max="14611" width="4.125" style="286" customWidth="1"/>
    <col min="14612" max="14612" width="4" style="286" customWidth="1"/>
    <col min="14613" max="14613" width="4.25" style="286" customWidth="1"/>
    <col min="14614" max="14614" width="4.75" style="286" customWidth="1"/>
    <col min="14615" max="14848" width="9" style="286"/>
    <col min="14849" max="14849" width="7.5" style="286" customWidth="1"/>
    <col min="14850" max="14850" width="2.75" style="286" customWidth="1"/>
    <col min="14851" max="14851" width="5.375" style="286" customWidth="1"/>
    <col min="14852" max="14852" width="2.75" style="286" customWidth="1"/>
    <col min="14853" max="14853" width="2.625" style="286" customWidth="1"/>
    <col min="14854" max="14854" width="5.25" style="286" customWidth="1"/>
    <col min="14855" max="14855" width="4.125" style="286" customWidth="1"/>
    <col min="14856" max="14856" width="3.75" style="286" customWidth="1"/>
    <col min="14857" max="14857" width="4.75" style="286" customWidth="1"/>
    <col min="14858" max="14858" width="2.75" style="286" customWidth="1"/>
    <col min="14859" max="14859" width="6.375" style="286" customWidth="1"/>
    <col min="14860" max="14860" width="1.25" style="286" customWidth="1"/>
    <col min="14861" max="14861" width="5" style="286" customWidth="1"/>
    <col min="14862" max="14863" width="2.75" style="286" customWidth="1"/>
    <col min="14864" max="14864" width="4.125" style="286" customWidth="1"/>
    <col min="14865" max="14865" width="5.875" style="286" customWidth="1"/>
    <col min="14866" max="14866" width="2.5" style="286" customWidth="1"/>
    <col min="14867" max="14867" width="4.125" style="286" customWidth="1"/>
    <col min="14868" max="14868" width="4" style="286" customWidth="1"/>
    <col min="14869" max="14869" width="4.25" style="286" customWidth="1"/>
    <col min="14870" max="14870" width="4.75" style="286" customWidth="1"/>
    <col min="14871" max="15104" width="9" style="286"/>
    <col min="15105" max="15105" width="7.5" style="286" customWidth="1"/>
    <col min="15106" max="15106" width="2.75" style="286" customWidth="1"/>
    <col min="15107" max="15107" width="5.375" style="286" customWidth="1"/>
    <col min="15108" max="15108" width="2.75" style="286" customWidth="1"/>
    <col min="15109" max="15109" width="2.625" style="286" customWidth="1"/>
    <col min="15110" max="15110" width="5.25" style="286" customWidth="1"/>
    <col min="15111" max="15111" width="4.125" style="286" customWidth="1"/>
    <col min="15112" max="15112" width="3.75" style="286" customWidth="1"/>
    <col min="15113" max="15113" width="4.75" style="286" customWidth="1"/>
    <col min="15114" max="15114" width="2.75" style="286" customWidth="1"/>
    <col min="15115" max="15115" width="6.375" style="286" customWidth="1"/>
    <col min="15116" max="15116" width="1.25" style="286" customWidth="1"/>
    <col min="15117" max="15117" width="5" style="286" customWidth="1"/>
    <col min="15118" max="15119" width="2.75" style="286" customWidth="1"/>
    <col min="15120" max="15120" width="4.125" style="286" customWidth="1"/>
    <col min="15121" max="15121" width="5.875" style="286" customWidth="1"/>
    <col min="15122" max="15122" width="2.5" style="286" customWidth="1"/>
    <col min="15123" max="15123" width="4.125" style="286" customWidth="1"/>
    <col min="15124" max="15124" width="4" style="286" customWidth="1"/>
    <col min="15125" max="15125" width="4.25" style="286" customWidth="1"/>
    <col min="15126" max="15126" width="4.75" style="286" customWidth="1"/>
    <col min="15127" max="15360" width="9" style="286"/>
    <col min="15361" max="15361" width="7.5" style="286" customWidth="1"/>
    <col min="15362" max="15362" width="2.75" style="286" customWidth="1"/>
    <col min="15363" max="15363" width="5.375" style="286" customWidth="1"/>
    <col min="15364" max="15364" width="2.75" style="286" customWidth="1"/>
    <col min="15365" max="15365" width="2.625" style="286" customWidth="1"/>
    <col min="15366" max="15366" width="5.25" style="286" customWidth="1"/>
    <col min="15367" max="15367" width="4.125" style="286" customWidth="1"/>
    <col min="15368" max="15368" width="3.75" style="286" customWidth="1"/>
    <col min="15369" max="15369" width="4.75" style="286" customWidth="1"/>
    <col min="15370" max="15370" width="2.75" style="286" customWidth="1"/>
    <col min="15371" max="15371" width="6.375" style="286" customWidth="1"/>
    <col min="15372" max="15372" width="1.25" style="286" customWidth="1"/>
    <col min="15373" max="15373" width="5" style="286" customWidth="1"/>
    <col min="15374" max="15375" width="2.75" style="286" customWidth="1"/>
    <col min="15376" max="15376" width="4.125" style="286" customWidth="1"/>
    <col min="15377" max="15377" width="5.875" style="286" customWidth="1"/>
    <col min="15378" max="15378" width="2.5" style="286" customWidth="1"/>
    <col min="15379" max="15379" width="4.125" style="286" customWidth="1"/>
    <col min="15380" max="15380" width="4" style="286" customWidth="1"/>
    <col min="15381" max="15381" width="4.25" style="286" customWidth="1"/>
    <col min="15382" max="15382" width="4.75" style="286" customWidth="1"/>
    <col min="15383" max="15616" width="9" style="286"/>
    <col min="15617" max="15617" width="7.5" style="286" customWidth="1"/>
    <col min="15618" max="15618" width="2.75" style="286" customWidth="1"/>
    <col min="15619" max="15619" width="5.375" style="286" customWidth="1"/>
    <col min="15620" max="15620" width="2.75" style="286" customWidth="1"/>
    <col min="15621" max="15621" width="2.625" style="286" customWidth="1"/>
    <col min="15622" max="15622" width="5.25" style="286" customWidth="1"/>
    <col min="15623" max="15623" width="4.125" style="286" customWidth="1"/>
    <col min="15624" max="15624" width="3.75" style="286" customWidth="1"/>
    <col min="15625" max="15625" width="4.75" style="286" customWidth="1"/>
    <col min="15626" max="15626" width="2.75" style="286" customWidth="1"/>
    <col min="15627" max="15627" width="6.375" style="286" customWidth="1"/>
    <col min="15628" max="15628" width="1.25" style="286" customWidth="1"/>
    <col min="15629" max="15629" width="5" style="286" customWidth="1"/>
    <col min="15630" max="15631" width="2.75" style="286" customWidth="1"/>
    <col min="15632" max="15632" width="4.125" style="286" customWidth="1"/>
    <col min="15633" max="15633" width="5.875" style="286" customWidth="1"/>
    <col min="15634" max="15634" width="2.5" style="286" customWidth="1"/>
    <col min="15635" max="15635" width="4.125" style="286" customWidth="1"/>
    <col min="15636" max="15636" width="4" style="286" customWidth="1"/>
    <col min="15637" max="15637" width="4.25" style="286" customWidth="1"/>
    <col min="15638" max="15638" width="4.75" style="286" customWidth="1"/>
    <col min="15639" max="15872" width="9" style="286"/>
    <col min="15873" max="15873" width="7.5" style="286" customWidth="1"/>
    <col min="15874" max="15874" width="2.75" style="286" customWidth="1"/>
    <col min="15875" max="15875" width="5.375" style="286" customWidth="1"/>
    <col min="15876" max="15876" width="2.75" style="286" customWidth="1"/>
    <col min="15877" max="15877" width="2.625" style="286" customWidth="1"/>
    <col min="15878" max="15878" width="5.25" style="286" customWidth="1"/>
    <col min="15879" max="15879" width="4.125" style="286" customWidth="1"/>
    <col min="15880" max="15880" width="3.75" style="286" customWidth="1"/>
    <col min="15881" max="15881" width="4.75" style="286" customWidth="1"/>
    <col min="15882" max="15882" width="2.75" style="286" customWidth="1"/>
    <col min="15883" max="15883" width="6.375" style="286" customWidth="1"/>
    <col min="15884" max="15884" width="1.25" style="286" customWidth="1"/>
    <col min="15885" max="15885" width="5" style="286" customWidth="1"/>
    <col min="15886" max="15887" width="2.75" style="286" customWidth="1"/>
    <col min="15888" max="15888" width="4.125" style="286" customWidth="1"/>
    <col min="15889" max="15889" width="5.875" style="286" customWidth="1"/>
    <col min="15890" max="15890" width="2.5" style="286" customWidth="1"/>
    <col min="15891" max="15891" width="4.125" style="286" customWidth="1"/>
    <col min="15892" max="15892" width="4" style="286" customWidth="1"/>
    <col min="15893" max="15893" width="4.25" style="286" customWidth="1"/>
    <col min="15894" max="15894" width="4.75" style="286" customWidth="1"/>
    <col min="15895" max="16128" width="9" style="286"/>
    <col min="16129" max="16129" width="7.5" style="286" customWidth="1"/>
    <col min="16130" max="16130" width="2.75" style="286" customWidth="1"/>
    <col min="16131" max="16131" width="5.375" style="286" customWidth="1"/>
    <col min="16132" max="16132" width="2.75" style="286" customWidth="1"/>
    <col min="16133" max="16133" width="2.625" style="286" customWidth="1"/>
    <col min="16134" max="16134" width="5.25" style="286" customWidth="1"/>
    <col min="16135" max="16135" width="4.125" style="286" customWidth="1"/>
    <col min="16136" max="16136" width="3.75" style="286" customWidth="1"/>
    <col min="16137" max="16137" width="4.75" style="286" customWidth="1"/>
    <col min="16138" max="16138" width="2.75" style="286" customWidth="1"/>
    <col min="16139" max="16139" width="6.375" style="286" customWidth="1"/>
    <col min="16140" max="16140" width="1.25" style="286" customWidth="1"/>
    <col min="16141" max="16141" width="5" style="286" customWidth="1"/>
    <col min="16142" max="16143" width="2.75" style="286" customWidth="1"/>
    <col min="16144" max="16144" width="4.125" style="286" customWidth="1"/>
    <col min="16145" max="16145" width="5.875" style="286" customWidth="1"/>
    <col min="16146" max="16146" width="2.5" style="286" customWidth="1"/>
    <col min="16147" max="16147" width="4.125" style="286" customWidth="1"/>
    <col min="16148" max="16148" width="4" style="286" customWidth="1"/>
    <col min="16149" max="16149" width="4.25" style="286" customWidth="1"/>
    <col min="16150" max="16150" width="4.75" style="286" customWidth="1"/>
    <col min="16151" max="16384" width="9" style="286"/>
  </cols>
  <sheetData>
    <row r="1" spans="1:22">
      <c r="A1" s="1544" t="s">
        <v>4602</v>
      </c>
      <c r="B1" s="1544"/>
      <c r="C1" s="1544"/>
      <c r="D1" s="1544"/>
    </row>
    <row r="2" spans="1:22" s="42" customFormat="1" ht="27" customHeight="1">
      <c r="A2" s="1271" t="s">
        <v>2862</v>
      </c>
      <c r="B2" s="1271"/>
      <c r="C2" s="1271"/>
      <c r="D2" s="1271"/>
      <c r="E2" s="1271"/>
      <c r="F2" s="1271"/>
      <c r="G2" s="1271"/>
      <c r="H2" s="1271"/>
      <c r="I2" s="1271"/>
      <c r="J2" s="1271"/>
      <c r="K2" s="1271"/>
      <c r="L2" s="1271"/>
      <c r="M2" s="1271"/>
      <c r="N2" s="1271"/>
      <c r="O2" s="1271"/>
      <c r="P2" s="1271"/>
      <c r="Q2" s="1271"/>
      <c r="R2" s="1271"/>
      <c r="S2" s="1271"/>
      <c r="T2" s="1271"/>
      <c r="U2" s="1271"/>
      <c r="V2" s="1271"/>
    </row>
    <row r="3" spans="1:22" ht="15" customHeight="1">
      <c r="A3" s="285"/>
      <c r="B3" s="285"/>
      <c r="C3" s="285"/>
      <c r="D3" s="285"/>
      <c r="E3" s="285"/>
      <c r="F3" s="285"/>
      <c r="G3" s="285"/>
      <c r="H3" s="285"/>
      <c r="I3" s="285"/>
      <c r="J3" s="285"/>
      <c r="K3" s="285"/>
      <c r="L3" s="285"/>
      <c r="M3" s="285"/>
      <c r="N3" s="285"/>
      <c r="O3" s="285"/>
      <c r="P3" s="285"/>
      <c r="R3" s="328"/>
      <c r="S3" s="328"/>
      <c r="T3" s="328"/>
      <c r="U3" s="328"/>
      <c r="V3" s="407" t="s">
        <v>2863</v>
      </c>
    </row>
    <row r="4" spans="1:22" ht="24" customHeight="1">
      <c r="A4" s="1262" t="s">
        <v>639</v>
      </c>
      <c r="B4" s="1263"/>
      <c r="C4" s="1658" t="s">
        <v>448</v>
      </c>
      <c r="D4" s="1658"/>
      <c r="E4" s="1658"/>
      <c r="F4" s="1658" t="s">
        <v>644</v>
      </c>
      <c r="G4" s="1658"/>
      <c r="H4" s="1658" t="s">
        <v>645</v>
      </c>
      <c r="I4" s="1658"/>
      <c r="J4" s="1849" t="s">
        <v>2864</v>
      </c>
      <c r="K4" s="1849"/>
      <c r="L4" s="1849"/>
      <c r="M4" s="1849" t="s">
        <v>2865</v>
      </c>
      <c r="N4" s="1849"/>
      <c r="O4" s="1849"/>
      <c r="P4" s="2272" t="s">
        <v>2866</v>
      </c>
      <c r="Q4" s="2272"/>
      <c r="R4" s="1849" t="s">
        <v>2867</v>
      </c>
      <c r="S4" s="1849"/>
      <c r="T4" s="1849"/>
      <c r="U4" s="1664" t="s">
        <v>2868</v>
      </c>
      <c r="V4" s="2047"/>
    </row>
    <row r="5" spans="1:22" ht="12.75" customHeight="1">
      <c r="A5" s="285"/>
      <c r="B5" s="311"/>
      <c r="C5" s="1272"/>
      <c r="D5" s="1273"/>
      <c r="E5" s="1273"/>
      <c r="F5" s="1273"/>
      <c r="G5" s="1273"/>
      <c r="H5" s="1273"/>
      <c r="I5" s="1273"/>
      <c r="J5" s="1273"/>
      <c r="K5" s="1273"/>
      <c r="L5" s="1273"/>
      <c r="M5" s="1486"/>
      <c r="N5" s="1486"/>
      <c r="O5" s="1486"/>
      <c r="P5" s="1273"/>
      <c r="Q5" s="1273"/>
      <c r="R5" s="1273"/>
      <c r="S5" s="1273"/>
      <c r="T5" s="1273"/>
      <c r="U5" s="1273"/>
      <c r="V5" s="1273"/>
    </row>
    <row r="6" spans="1:22" ht="18.75" customHeight="1">
      <c r="A6" s="315" t="s">
        <v>2869</v>
      </c>
      <c r="B6" s="311" t="s">
        <v>1113</v>
      </c>
      <c r="C6" s="2273">
        <v>372</v>
      </c>
      <c r="D6" s="1776"/>
      <c r="E6" s="1776"/>
      <c r="F6" s="1643">
        <v>298</v>
      </c>
      <c r="G6" s="1643"/>
      <c r="H6" s="1643">
        <v>74</v>
      </c>
      <c r="I6" s="1643"/>
      <c r="J6" s="1643">
        <v>26</v>
      </c>
      <c r="K6" s="1643"/>
      <c r="L6" s="1643"/>
      <c r="M6" s="1289">
        <v>94</v>
      </c>
      <c r="N6" s="1289"/>
      <c r="O6" s="1289"/>
      <c r="P6" s="1289">
        <v>109</v>
      </c>
      <c r="Q6" s="1289"/>
      <c r="R6" s="1289">
        <v>99</v>
      </c>
      <c r="S6" s="1289"/>
      <c r="T6" s="1289"/>
      <c r="U6" s="1643">
        <v>44</v>
      </c>
      <c r="V6" s="1643"/>
    </row>
    <row r="7" spans="1:22" ht="9" customHeight="1">
      <c r="B7" s="311"/>
      <c r="C7" s="1332"/>
      <c r="D7" s="1289"/>
      <c r="E7" s="1289"/>
      <c r="F7" s="1289"/>
      <c r="G7" s="1289"/>
      <c r="H7" s="1289"/>
      <c r="I7" s="1289"/>
      <c r="J7" s="1289"/>
      <c r="K7" s="1289"/>
      <c r="L7" s="1289"/>
      <c r="M7" s="1289"/>
      <c r="N7" s="1289"/>
      <c r="O7" s="1289"/>
      <c r="P7" s="1289"/>
      <c r="Q7" s="1289"/>
      <c r="R7" s="1289"/>
      <c r="S7" s="1289"/>
      <c r="T7" s="1289"/>
      <c r="U7" s="1289"/>
      <c r="V7" s="1289"/>
    </row>
    <row r="8" spans="1:22" ht="18.75" customHeight="1">
      <c r="A8" s="286">
        <v>29</v>
      </c>
      <c r="B8" s="311"/>
      <c r="C8" s="2273">
        <v>354</v>
      </c>
      <c r="D8" s="1776"/>
      <c r="E8" s="1776"/>
      <c r="F8" s="1643">
        <v>281</v>
      </c>
      <c r="G8" s="1643"/>
      <c r="H8" s="1643">
        <v>73</v>
      </c>
      <c r="I8" s="1643"/>
      <c r="J8" s="1643">
        <v>13</v>
      </c>
      <c r="K8" s="1643"/>
      <c r="L8" s="1643"/>
      <c r="M8" s="1289">
        <v>96</v>
      </c>
      <c r="N8" s="1289"/>
      <c r="O8" s="1289"/>
      <c r="P8" s="1289">
        <v>98</v>
      </c>
      <c r="Q8" s="1289"/>
      <c r="R8" s="1289">
        <v>98</v>
      </c>
      <c r="S8" s="1289"/>
      <c r="T8" s="1289"/>
      <c r="U8" s="1643">
        <v>49</v>
      </c>
      <c r="V8" s="1643"/>
    </row>
    <row r="9" spans="1:22" ht="9" customHeight="1">
      <c r="B9" s="311"/>
      <c r="C9" s="1332"/>
      <c r="D9" s="1289"/>
      <c r="E9" s="1289"/>
      <c r="F9" s="1289"/>
      <c r="G9" s="1289"/>
      <c r="H9" s="1289"/>
      <c r="I9" s="1289"/>
      <c r="J9" s="1289"/>
      <c r="K9" s="1289"/>
      <c r="L9" s="1289"/>
      <c r="M9" s="1289"/>
      <c r="N9" s="1289"/>
      <c r="O9" s="1289"/>
      <c r="P9" s="1289"/>
      <c r="Q9" s="1289"/>
      <c r="R9" s="1289"/>
      <c r="S9" s="1289"/>
      <c r="T9" s="1289"/>
      <c r="U9" s="1289"/>
      <c r="V9" s="1289"/>
    </row>
    <row r="10" spans="1:22" ht="18.75" customHeight="1">
      <c r="A10" s="286">
        <v>30</v>
      </c>
      <c r="B10" s="285"/>
      <c r="C10" s="2273">
        <v>389</v>
      </c>
      <c r="D10" s="1776"/>
      <c r="E10" s="1776"/>
      <c r="F10" s="1643">
        <v>308</v>
      </c>
      <c r="G10" s="1643"/>
      <c r="H10" s="1643">
        <v>81</v>
      </c>
      <c r="I10" s="1643"/>
      <c r="J10" s="1643">
        <v>21</v>
      </c>
      <c r="K10" s="1643"/>
      <c r="L10" s="1643"/>
      <c r="M10" s="1289">
        <v>98</v>
      </c>
      <c r="N10" s="1289"/>
      <c r="O10" s="1289"/>
      <c r="P10" s="1289">
        <v>101</v>
      </c>
      <c r="Q10" s="1289"/>
      <c r="R10" s="1289">
        <v>117</v>
      </c>
      <c r="S10" s="1289"/>
      <c r="T10" s="1289"/>
      <c r="U10" s="1643">
        <v>52</v>
      </c>
      <c r="V10" s="1643"/>
    </row>
    <row r="11" spans="1:22" ht="9" customHeight="1">
      <c r="B11" s="311"/>
      <c r="C11" s="315"/>
      <c r="D11" s="315"/>
      <c r="E11" s="315"/>
      <c r="F11" s="315"/>
      <c r="G11" s="315"/>
      <c r="H11" s="315"/>
      <c r="I11" s="315"/>
      <c r="J11" s="315"/>
      <c r="K11" s="315"/>
      <c r="L11" s="315"/>
      <c r="M11" s="315"/>
      <c r="N11" s="315"/>
      <c r="O11" s="315"/>
      <c r="P11" s="315"/>
      <c r="Q11" s="315"/>
      <c r="R11" s="315"/>
      <c r="S11" s="315"/>
      <c r="T11" s="315"/>
      <c r="U11" s="315"/>
      <c r="V11" s="315"/>
    </row>
    <row r="12" spans="1:22" ht="18.75" customHeight="1">
      <c r="A12" s="315" t="s">
        <v>2870</v>
      </c>
      <c r="B12" s="285"/>
      <c r="C12" s="2273">
        <v>445</v>
      </c>
      <c r="D12" s="1289"/>
      <c r="E12" s="1289"/>
      <c r="F12" s="1643">
        <v>345</v>
      </c>
      <c r="G12" s="1643"/>
      <c r="H12" s="1643">
        <v>100</v>
      </c>
      <c r="I12" s="1643"/>
      <c r="J12" s="1643">
        <v>25</v>
      </c>
      <c r="K12" s="1643"/>
      <c r="L12" s="1643"/>
      <c r="M12" s="1289">
        <v>90</v>
      </c>
      <c r="N12" s="1289"/>
      <c r="O12" s="1289"/>
      <c r="P12" s="1289">
        <v>140</v>
      </c>
      <c r="Q12" s="1289"/>
      <c r="R12" s="1289">
        <v>128</v>
      </c>
      <c r="S12" s="1289"/>
      <c r="T12" s="1289"/>
      <c r="U12" s="1643">
        <v>62</v>
      </c>
      <c r="V12" s="1643"/>
    </row>
    <row r="13" spans="1:22" ht="9" customHeight="1">
      <c r="B13" s="311"/>
      <c r="C13" s="315"/>
      <c r="D13" s="315"/>
      <c r="E13" s="315"/>
      <c r="F13" s="315"/>
      <c r="G13" s="315"/>
      <c r="H13" s="315"/>
      <c r="I13" s="315"/>
      <c r="J13" s="315"/>
      <c r="K13" s="315"/>
      <c r="L13" s="315"/>
      <c r="M13" s="315"/>
      <c r="N13" s="315"/>
      <c r="O13" s="315"/>
      <c r="P13" s="315"/>
      <c r="Q13" s="315"/>
      <c r="R13" s="315"/>
      <c r="S13" s="315"/>
      <c r="T13" s="315"/>
      <c r="U13" s="315"/>
      <c r="V13" s="315"/>
    </row>
    <row r="14" spans="1:22" ht="18.75" customHeight="1">
      <c r="A14" s="315">
        <v>2</v>
      </c>
      <c r="B14" s="285"/>
      <c r="C14" s="2273">
        <v>487</v>
      </c>
      <c r="D14" s="1289"/>
      <c r="E14" s="1289"/>
      <c r="F14" s="1643">
        <v>374</v>
      </c>
      <c r="G14" s="1643"/>
      <c r="H14" s="1643">
        <v>113</v>
      </c>
      <c r="I14" s="1643"/>
      <c r="J14" s="1643">
        <v>18</v>
      </c>
      <c r="K14" s="1643"/>
      <c r="L14" s="1643"/>
      <c r="M14" s="1289">
        <v>95</v>
      </c>
      <c r="N14" s="1289"/>
      <c r="O14" s="1289"/>
      <c r="P14" s="1289">
        <v>170</v>
      </c>
      <c r="Q14" s="1289"/>
      <c r="R14" s="1289">
        <v>133</v>
      </c>
      <c r="S14" s="1289"/>
      <c r="T14" s="1289"/>
      <c r="U14" s="1643">
        <v>71</v>
      </c>
      <c r="V14" s="1643"/>
    </row>
    <row r="15" spans="1:22" ht="9" customHeight="1">
      <c r="A15" s="306"/>
      <c r="B15" s="312"/>
      <c r="C15" s="1275"/>
      <c r="D15" s="1276"/>
      <c r="E15" s="1276"/>
      <c r="F15" s="2268"/>
      <c r="G15" s="2268"/>
      <c r="H15" s="2268"/>
      <c r="I15" s="2268"/>
      <c r="J15" s="2268"/>
      <c r="K15" s="2268"/>
      <c r="L15" s="2268"/>
      <c r="M15" s="1276"/>
      <c r="N15" s="1276"/>
      <c r="O15" s="1276"/>
      <c r="P15" s="1276"/>
      <c r="Q15" s="1276"/>
      <c r="R15" s="1276"/>
      <c r="S15" s="1276"/>
      <c r="T15" s="1276"/>
      <c r="U15" s="2268"/>
      <c r="V15" s="2268"/>
    </row>
    <row r="16" spans="1:22">
      <c r="A16" s="1421"/>
      <c r="B16" s="1421"/>
      <c r="C16" s="1421"/>
      <c r="D16" s="1421"/>
      <c r="E16" s="1421"/>
      <c r="F16" s="1421"/>
      <c r="G16" s="1421"/>
      <c r="H16" s="1421"/>
      <c r="I16" s="1421"/>
      <c r="J16" s="1421"/>
      <c r="K16" s="285"/>
      <c r="L16" s="285"/>
      <c r="M16" s="285"/>
      <c r="N16" s="285"/>
      <c r="O16" s="285"/>
      <c r="P16" s="285"/>
      <c r="R16" s="314"/>
      <c r="S16" s="314"/>
      <c r="T16" s="314"/>
      <c r="U16" s="314"/>
      <c r="V16" s="308" t="s">
        <v>2871</v>
      </c>
    </row>
    <row r="17" spans="1:22" ht="21" customHeight="1">
      <c r="A17" s="285"/>
      <c r="B17" s="285"/>
      <c r="C17" s="285"/>
      <c r="D17" s="285"/>
      <c r="E17" s="285"/>
      <c r="F17" s="285"/>
      <c r="G17" s="285"/>
      <c r="H17" s="285"/>
      <c r="I17" s="285"/>
      <c r="J17" s="285"/>
      <c r="K17" s="285"/>
      <c r="L17" s="285"/>
      <c r="M17" s="285"/>
      <c r="N17" s="285"/>
      <c r="O17" s="285"/>
      <c r="P17" s="285"/>
      <c r="Q17" s="285"/>
      <c r="R17" s="285"/>
      <c r="S17" s="285"/>
      <c r="T17" s="285"/>
      <c r="U17" s="285"/>
      <c r="V17" s="285"/>
    </row>
    <row r="18" spans="1:22" s="42" customFormat="1" ht="27" customHeight="1">
      <c r="A18" s="1271" t="s">
        <v>2872</v>
      </c>
      <c r="B18" s="1271"/>
      <c r="C18" s="1271"/>
      <c r="D18" s="1271"/>
      <c r="E18" s="1271"/>
      <c r="F18" s="1271"/>
      <c r="G18" s="1271"/>
      <c r="H18" s="1271"/>
      <c r="I18" s="1271"/>
      <c r="J18" s="1271"/>
      <c r="K18" s="1271"/>
      <c r="L18" s="1271"/>
      <c r="M18" s="1271"/>
      <c r="N18" s="1271"/>
      <c r="O18" s="1271"/>
      <c r="P18" s="1271"/>
      <c r="Q18" s="1271"/>
      <c r="R18" s="1271"/>
      <c r="S18" s="1271"/>
      <c r="T18" s="1271"/>
      <c r="U18" s="1271"/>
      <c r="V18" s="1271"/>
    </row>
    <row r="19" spans="1:22" ht="15" customHeight="1">
      <c r="A19" s="285"/>
      <c r="B19" s="285"/>
      <c r="C19" s="285"/>
      <c r="D19" s="285"/>
      <c r="E19" s="285"/>
      <c r="F19" s="285"/>
      <c r="G19" s="285"/>
      <c r="H19" s="285"/>
      <c r="I19" s="285"/>
      <c r="J19" s="285"/>
      <c r="K19" s="285"/>
      <c r="L19" s="285"/>
      <c r="M19" s="285"/>
      <c r="N19" s="285"/>
      <c r="O19" s="285"/>
      <c r="P19" s="285"/>
      <c r="Q19" s="285"/>
      <c r="R19" s="285"/>
      <c r="S19" s="285"/>
      <c r="U19" s="328"/>
      <c r="V19" s="407" t="s">
        <v>2411</v>
      </c>
    </row>
    <row r="20" spans="1:22" ht="18" customHeight="1">
      <c r="A20" s="1262" t="s">
        <v>2412</v>
      </c>
      <c r="B20" s="1263"/>
      <c r="C20" s="1485" t="s">
        <v>448</v>
      </c>
      <c r="D20" s="1494"/>
      <c r="E20" s="1485" t="s">
        <v>2873</v>
      </c>
      <c r="F20" s="1494"/>
      <c r="G20" s="1485" t="s">
        <v>2874</v>
      </c>
      <c r="H20" s="1494"/>
      <c r="I20" s="1485" t="s">
        <v>2875</v>
      </c>
      <c r="J20" s="1494"/>
      <c r="K20" s="1479" t="s">
        <v>4728</v>
      </c>
      <c r="L20" s="1481"/>
      <c r="M20" s="1486" t="s">
        <v>2876</v>
      </c>
      <c r="N20" s="1494"/>
      <c r="O20" s="1485" t="s">
        <v>2877</v>
      </c>
      <c r="P20" s="1494"/>
      <c r="Q20" s="1485" t="s">
        <v>2878</v>
      </c>
      <c r="R20" s="1494"/>
      <c r="S20" s="1485" t="s">
        <v>4729</v>
      </c>
      <c r="T20" s="1274"/>
      <c r="U20" s="1485" t="s">
        <v>1242</v>
      </c>
      <c r="V20" s="1486"/>
    </row>
    <row r="21" spans="1:22" ht="18.75" customHeight="1">
      <c r="A21" s="1262"/>
      <c r="B21" s="1263"/>
      <c r="C21" s="1487"/>
      <c r="D21" s="1495"/>
      <c r="E21" s="1487"/>
      <c r="F21" s="1495"/>
      <c r="G21" s="1487"/>
      <c r="H21" s="1495"/>
      <c r="I21" s="1487"/>
      <c r="J21" s="1495"/>
      <c r="K21" s="1482"/>
      <c r="L21" s="1484"/>
      <c r="M21" s="1295"/>
      <c r="N21" s="1495"/>
      <c r="O21" s="1487"/>
      <c r="P21" s="1495"/>
      <c r="Q21" s="1487"/>
      <c r="R21" s="1495"/>
      <c r="S21" s="1275"/>
      <c r="T21" s="1282"/>
      <c r="U21" s="1487"/>
      <c r="V21" s="1295"/>
    </row>
    <row r="22" spans="1:22" ht="12.95" customHeight="1">
      <c r="A22" s="285"/>
      <c r="B22" s="311"/>
      <c r="C22" s="285"/>
      <c r="D22" s="285"/>
      <c r="E22" s="285"/>
      <c r="F22" s="285"/>
      <c r="G22" s="285"/>
      <c r="H22" s="285"/>
      <c r="I22" s="285"/>
      <c r="J22" s="285"/>
      <c r="K22" s="285"/>
      <c r="L22" s="303"/>
      <c r="M22" s="303"/>
      <c r="N22" s="303"/>
      <c r="O22" s="285"/>
      <c r="P22" s="285"/>
      <c r="Q22" s="1273"/>
      <c r="R22" s="1273"/>
      <c r="S22" s="1273"/>
      <c r="T22" s="1273"/>
      <c r="U22" s="1273"/>
      <c r="V22" s="1273"/>
    </row>
    <row r="23" spans="1:22" ht="18.75" customHeight="1">
      <c r="A23" s="315">
        <v>28</v>
      </c>
      <c r="B23" s="311"/>
      <c r="C23" s="2273">
        <v>41286</v>
      </c>
      <c r="D23" s="1776"/>
      <c r="E23" s="1776">
        <v>2748</v>
      </c>
      <c r="F23" s="1776"/>
      <c r="G23" s="1776">
        <v>1724</v>
      </c>
      <c r="H23" s="1776"/>
      <c r="I23" s="1776">
        <v>10747</v>
      </c>
      <c r="J23" s="1776"/>
      <c r="K23" s="1776">
        <v>124</v>
      </c>
      <c r="L23" s="1776"/>
      <c r="M23" s="1776">
        <v>504</v>
      </c>
      <c r="N23" s="1776"/>
      <c r="O23" s="1776">
        <v>12789</v>
      </c>
      <c r="P23" s="1776"/>
      <c r="Q23" s="1776" t="s">
        <v>2879</v>
      </c>
      <c r="R23" s="1776"/>
      <c r="S23" s="1776">
        <v>10313</v>
      </c>
      <c r="T23" s="1776"/>
      <c r="U23" s="1776">
        <v>2337</v>
      </c>
      <c r="V23" s="1776"/>
    </row>
    <row r="24" spans="1:22" ht="9" customHeight="1">
      <c r="B24" s="311"/>
      <c r="C24" s="1420"/>
      <c r="D24" s="1202"/>
      <c r="E24" s="1202"/>
      <c r="F24" s="1202"/>
      <c r="G24" s="1202"/>
      <c r="H24" s="1202"/>
      <c r="I24" s="1202"/>
      <c r="J24" s="1202"/>
      <c r="K24" s="1202"/>
      <c r="L24" s="1202"/>
      <c r="M24" s="1202"/>
      <c r="N24" s="1202"/>
      <c r="O24" s="1202"/>
      <c r="P24" s="1202"/>
      <c r="Q24" s="1202"/>
      <c r="R24" s="1202"/>
      <c r="S24" s="1202"/>
      <c r="T24" s="1202"/>
      <c r="U24" s="1202"/>
      <c r="V24" s="1202"/>
    </row>
    <row r="25" spans="1:22" ht="18.75" customHeight="1">
      <c r="A25" s="286">
        <v>29</v>
      </c>
      <c r="B25" s="311"/>
      <c r="C25" s="2273">
        <v>38577</v>
      </c>
      <c r="D25" s="1776"/>
      <c r="E25" s="1776">
        <v>2393</v>
      </c>
      <c r="F25" s="1776"/>
      <c r="G25" s="1776">
        <v>2037</v>
      </c>
      <c r="H25" s="1776"/>
      <c r="I25" s="1776">
        <v>9626</v>
      </c>
      <c r="J25" s="1776"/>
      <c r="K25" s="1776">
        <v>176</v>
      </c>
      <c r="L25" s="1776"/>
      <c r="M25" s="1776">
        <v>671</v>
      </c>
      <c r="N25" s="1776"/>
      <c r="O25" s="1776">
        <v>13053</v>
      </c>
      <c r="P25" s="1776"/>
      <c r="Q25" s="1776" t="s">
        <v>2879</v>
      </c>
      <c r="R25" s="1776"/>
      <c r="S25" s="1776">
        <v>10020</v>
      </c>
      <c r="T25" s="1776"/>
      <c r="U25" s="1776">
        <v>601</v>
      </c>
      <c r="V25" s="1776"/>
    </row>
    <row r="26" spans="1:22" ht="9" customHeight="1">
      <c r="B26" s="311"/>
      <c r="C26" s="1420"/>
      <c r="D26" s="1202"/>
      <c r="E26" s="1202"/>
      <c r="F26" s="1202"/>
      <c r="G26" s="1202"/>
      <c r="H26" s="1202"/>
      <c r="I26" s="1202"/>
      <c r="J26" s="1202"/>
      <c r="K26" s="1202"/>
      <c r="L26" s="1202"/>
      <c r="M26" s="1202"/>
      <c r="N26" s="1202"/>
      <c r="O26" s="1202"/>
      <c r="P26" s="1202"/>
      <c r="Q26" s="1202"/>
      <c r="R26" s="1202"/>
      <c r="S26" s="1202"/>
      <c r="T26" s="1202"/>
      <c r="U26" s="1202"/>
      <c r="V26" s="1202"/>
    </row>
    <row r="27" spans="1:22" ht="18.75" customHeight="1">
      <c r="A27" s="286">
        <v>30</v>
      </c>
      <c r="B27" s="285"/>
      <c r="C27" s="2273">
        <v>40096</v>
      </c>
      <c r="D27" s="1776"/>
      <c r="E27" s="1776">
        <v>2346</v>
      </c>
      <c r="F27" s="1776"/>
      <c r="G27" s="1776">
        <v>1341</v>
      </c>
      <c r="H27" s="1776"/>
      <c r="I27" s="1776">
        <v>9321</v>
      </c>
      <c r="J27" s="1776"/>
      <c r="K27" s="1776">
        <v>102</v>
      </c>
      <c r="L27" s="1776"/>
      <c r="M27" s="1776">
        <v>697</v>
      </c>
      <c r="N27" s="1776"/>
      <c r="O27" s="1776">
        <v>14218</v>
      </c>
      <c r="P27" s="1776"/>
      <c r="Q27" s="1776" t="s">
        <v>2879</v>
      </c>
      <c r="R27" s="1776"/>
      <c r="S27" s="1776">
        <v>10781</v>
      </c>
      <c r="T27" s="1776"/>
      <c r="U27" s="1776">
        <v>1290</v>
      </c>
      <c r="V27" s="1776"/>
    </row>
    <row r="28" spans="1:22" ht="9" customHeight="1">
      <c r="B28" s="311"/>
    </row>
    <row r="29" spans="1:22" ht="18.75" customHeight="1">
      <c r="A29" s="315" t="s">
        <v>2870</v>
      </c>
      <c r="B29" s="285"/>
      <c r="C29" s="2273">
        <v>38803</v>
      </c>
      <c r="D29" s="1776"/>
      <c r="E29" s="1776">
        <v>2165</v>
      </c>
      <c r="F29" s="1776"/>
      <c r="G29" s="1776">
        <v>1630</v>
      </c>
      <c r="H29" s="1776"/>
      <c r="I29" s="1776">
        <v>8084</v>
      </c>
      <c r="J29" s="1776"/>
      <c r="K29" s="1776">
        <v>91</v>
      </c>
      <c r="L29" s="1776"/>
      <c r="M29" s="1776">
        <v>575</v>
      </c>
      <c r="N29" s="1776"/>
      <c r="O29" s="1776">
        <v>15496</v>
      </c>
      <c r="P29" s="1776"/>
      <c r="Q29" s="1776" t="s">
        <v>2880</v>
      </c>
      <c r="R29" s="1776"/>
      <c r="S29" s="1776">
        <v>9445</v>
      </c>
      <c r="T29" s="1776"/>
      <c r="U29" s="1776">
        <v>1317</v>
      </c>
      <c r="V29" s="1776"/>
    </row>
    <row r="30" spans="1:22" ht="9" customHeight="1">
      <c r="B30" s="311"/>
    </row>
    <row r="31" spans="1:22" ht="18.75" customHeight="1">
      <c r="A31" s="315">
        <v>2</v>
      </c>
      <c r="B31" s="285"/>
      <c r="C31" s="2273">
        <v>35235</v>
      </c>
      <c r="D31" s="1776"/>
      <c r="E31" s="1776">
        <v>1846</v>
      </c>
      <c r="F31" s="1776"/>
      <c r="G31" s="1776">
        <v>1635</v>
      </c>
      <c r="H31" s="1776"/>
      <c r="I31" s="1776">
        <v>6672</v>
      </c>
      <c r="J31" s="1776"/>
      <c r="K31" s="1776">
        <v>124</v>
      </c>
      <c r="L31" s="1776"/>
      <c r="M31" s="1776">
        <v>520</v>
      </c>
      <c r="N31" s="1776"/>
      <c r="O31" s="1776">
        <v>14025</v>
      </c>
      <c r="P31" s="1776"/>
      <c r="Q31" s="1776" t="s">
        <v>2880</v>
      </c>
      <c r="R31" s="1776"/>
      <c r="S31" s="1776">
        <v>7796</v>
      </c>
      <c r="T31" s="1776"/>
      <c r="U31" s="1776">
        <v>2617</v>
      </c>
      <c r="V31" s="1776"/>
    </row>
    <row r="32" spans="1:22" ht="9" customHeight="1">
      <c r="A32" s="306"/>
      <c r="B32" s="312"/>
      <c r="C32" s="1759"/>
      <c r="D32" s="1643"/>
      <c r="E32" s="1492"/>
      <c r="F32" s="1492"/>
      <c r="G32" s="1492"/>
      <c r="H32" s="1492"/>
      <c r="I32" s="1492"/>
      <c r="J32" s="1492"/>
      <c r="K32" s="1492"/>
      <c r="L32" s="1492"/>
      <c r="M32" s="2077"/>
      <c r="N32" s="2077"/>
      <c r="O32" s="1492"/>
      <c r="P32" s="1492"/>
      <c r="Q32" s="2077"/>
      <c r="R32" s="2077"/>
      <c r="S32" s="1492"/>
      <c r="T32" s="1492"/>
      <c r="U32" s="1492"/>
      <c r="V32" s="1492"/>
    </row>
    <row r="33" spans="1:25">
      <c r="A33" s="317"/>
      <c r="B33" s="317"/>
      <c r="C33" s="317"/>
      <c r="D33" s="317"/>
      <c r="E33" s="317"/>
      <c r="F33" s="317"/>
      <c r="G33" s="317"/>
      <c r="H33" s="317"/>
      <c r="I33" s="317"/>
      <c r="J33" s="317"/>
      <c r="K33" s="317"/>
      <c r="L33" s="317"/>
      <c r="M33" s="317"/>
      <c r="N33" s="317"/>
      <c r="O33" s="317"/>
      <c r="P33" s="317"/>
      <c r="R33" s="314"/>
      <c r="S33" s="314"/>
      <c r="T33" s="314"/>
      <c r="U33" s="314"/>
      <c r="V33" s="308" t="s">
        <v>2871</v>
      </c>
    </row>
    <row r="34" spans="1:25" ht="21" customHeight="1">
      <c r="A34" s="318"/>
      <c r="B34" s="318"/>
      <c r="C34" s="318"/>
      <c r="D34" s="318"/>
      <c r="E34" s="318"/>
      <c r="F34" s="318"/>
      <c r="G34" s="318"/>
      <c r="H34" s="318"/>
      <c r="I34" s="318"/>
      <c r="J34" s="318"/>
      <c r="K34" s="318"/>
      <c r="L34" s="318"/>
      <c r="M34" s="318"/>
      <c r="N34" s="318"/>
      <c r="O34" s="318"/>
      <c r="P34" s="318"/>
      <c r="Q34" s="318"/>
      <c r="R34" s="318"/>
    </row>
    <row r="35" spans="1:25" s="42" customFormat="1" ht="27" customHeight="1">
      <c r="A35" s="1271" t="s">
        <v>2881</v>
      </c>
      <c r="B35" s="1271"/>
      <c r="C35" s="1271"/>
      <c r="D35" s="1271"/>
      <c r="E35" s="1271"/>
      <c r="F35" s="1271"/>
      <c r="G35" s="1271"/>
      <c r="H35" s="1271"/>
      <c r="I35" s="1271"/>
      <c r="J35" s="1271"/>
      <c r="K35" s="1271"/>
      <c r="L35" s="1271"/>
      <c r="M35" s="1271"/>
      <c r="N35" s="1271"/>
      <c r="O35" s="1271"/>
      <c r="P35" s="1271"/>
      <c r="Q35" s="1271"/>
      <c r="R35" s="1271"/>
      <c r="S35" s="1271"/>
      <c r="T35" s="1271"/>
      <c r="U35" s="1271"/>
      <c r="V35" s="1271"/>
    </row>
    <row r="36" spans="1:25" ht="14.25" customHeight="1">
      <c r="A36" s="285"/>
      <c r="B36" s="285"/>
      <c r="C36" s="285"/>
      <c r="D36" s="285"/>
      <c r="E36" s="285"/>
      <c r="F36" s="285"/>
      <c r="G36" s="285"/>
      <c r="H36" s="285"/>
      <c r="I36" s="285"/>
      <c r="J36" s="285"/>
      <c r="K36" s="285"/>
      <c r="L36" s="285"/>
      <c r="M36" s="285"/>
      <c r="N36" s="285"/>
      <c r="O36" s="285"/>
      <c r="P36" s="285"/>
      <c r="Q36" s="285"/>
      <c r="R36" s="285"/>
      <c r="S36" s="285"/>
      <c r="T36" s="1350"/>
      <c r="U36" s="1350"/>
      <c r="V36" s="1350"/>
    </row>
    <row r="37" spans="1:25" ht="15" customHeight="1">
      <c r="A37" s="1273" t="s">
        <v>2882</v>
      </c>
      <c r="B37" s="1274"/>
      <c r="C37" s="1272" t="s">
        <v>2883</v>
      </c>
      <c r="D37" s="1273"/>
      <c r="E37" s="1273"/>
      <c r="F37" s="1273"/>
      <c r="G37" s="1274"/>
      <c r="H37" s="1272" t="s">
        <v>2884</v>
      </c>
      <c r="I37" s="1273"/>
      <c r="J37" s="1273"/>
      <c r="K37" s="1274"/>
      <c r="L37" s="1260" t="s">
        <v>2885</v>
      </c>
      <c r="M37" s="1261"/>
      <c r="N37" s="1261"/>
      <c r="O37" s="1261"/>
      <c r="P37" s="1261"/>
      <c r="Q37" s="1261"/>
      <c r="R37" s="1261"/>
      <c r="S37" s="1261"/>
      <c r="T37" s="1261"/>
      <c r="U37" s="1261"/>
      <c r="V37" s="1261"/>
    </row>
    <row r="38" spans="1:25" ht="15" customHeight="1">
      <c r="A38" s="1276"/>
      <c r="B38" s="1282"/>
      <c r="C38" s="1275"/>
      <c r="D38" s="1276"/>
      <c r="E38" s="1276"/>
      <c r="F38" s="1276"/>
      <c r="G38" s="1282"/>
      <c r="H38" s="1275"/>
      <c r="I38" s="1276"/>
      <c r="J38" s="1276"/>
      <c r="K38" s="1282"/>
      <c r="L38" s="1260" t="s">
        <v>2886</v>
      </c>
      <c r="M38" s="1261"/>
      <c r="N38" s="1261"/>
      <c r="O38" s="1261"/>
      <c r="P38" s="1261"/>
      <c r="Q38" s="1262"/>
      <c r="R38" s="1260" t="s">
        <v>2887</v>
      </c>
      <c r="S38" s="1261"/>
      <c r="T38" s="1261"/>
      <c r="U38" s="1261"/>
      <c r="V38" s="1261"/>
    </row>
    <row r="39" spans="1:25">
      <c r="A39" s="285"/>
      <c r="B39" s="311"/>
      <c r="C39" s="302"/>
      <c r="D39" s="303"/>
      <c r="E39" s="303"/>
      <c r="F39" s="303" t="s">
        <v>2888</v>
      </c>
      <c r="H39" s="303"/>
      <c r="I39" s="303"/>
      <c r="J39" s="303"/>
      <c r="K39" s="340" t="s">
        <v>2888</v>
      </c>
      <c r="L39" s="303"/>
      <c r="M39" s="303"/>
      <c r="N39" s="303"/>
      <c r="O39" s="303"/>
      <c r="P39" s="303" t="s">
        <v>2889</v>
      </c>
      <c r="R39" s="303"/>
      <c r="S39" s="303"/>
      <c r="T39" s="303"/>
      <c r="U39" s="303" t="s">
        <v>2888</v>
      </c>
    </row>
    <row r="40" spans="1:25" ht="18.75" customHeight="1">
      <c r="A40" s="315" t="s">
        <v>2890</v>
      </c>
      <c r="B40" s="311"/>
      <c r="C40" s="2208">
        <v>96441</v>
      </c>
      <c r="D40" s="2209"/>
      <c r="E40" s="2209"/>
      <c r="F40" s="2209"/>
      <c r="G40" s="2209"/>
      <c r="H40" s="2084">
        <v>35293</v>
      </c>
      <c r="I40" s="2084"/>
      <c r="J40" s="2084"/>
      <c r="K40" s="2084"/>
      <c r="L40" s="2209">
        <v>3816</v>
      </c>
      <c r="M40" s="2209"/>
      <c r="N40" s="2209"/>
      <c r="O40" s="2209"/>
      <c r="P40" s="2209"/>
      <c r="Q40" s="2209"/>
      <c r="R40" s="2084">
        <v>61148</v>
      </c>
      <c r="S40" s="2084"/>
      <c r="T40" s="2084"/>
      <c r="U40" s="2084"/>
      <c r="V40" s="2084"/>
    </row>
    <row r="41" spans="1:25" ht="9" customHeight="1">
      <c r="A41" s="315"/>
      <c r="B41" s="311"/>
      <c r="C41" s="903"/>
      <c r="D41" s="903"/>
      <c r="E41" s="903"/>
      <c r="F41" s="903"/>
      <c r="G41" s="903"/>
      <c r="H41" s="959"/>
      <c r="I41" s="959"/>
      <c r="J41" s="959"/>
      <c r="K41" s="959"/>
      <c r="L41" s="903"/>
      <c r="M41" s="903"/>
      <c r="N41" s="903"/>
      <c r="O41" s="903"/>
      <c r="P41" s="903"/>
      <c r="Q41" s="903"/>
      <c r="R41" s="959"/>
      <c r="S41" s="959"/>
      <c r="T41" s="959"/>
      <c r="U41" s="959"/>
      <c r="V41" s="959"/>
    </row>
    <row r="42" spans="1:25" ht="18.75" customHeight="1">
      <c r="A42" s="315">
        <v>29</v>
      </c>
      <c r="B42" s="285"/>
      <c r="C42" s="2208">
        <f>H42+R42</f>
        <v>98266</v>
      </c>
      <c r="D42" s="2209"/>
      <c r="E42" s="2209"/>
      <c r="F42" s="2209"/>
      <c r="G42" s="2209"/>
      <c r="H42" s="2084">
        <v>39164</v>
      </c>
      <c r="I42" s="2084"/>
      <c r="J42" s="2084"/>
      <c r="K42" s="2084"/>
      <c r="L42" s="2209">
        <v>3947</v>
      </c>
      <c r="M42" s="2209"/>
      <c r="N42" s="2209"/>
      <c r="O42" s="2209"/>
      <c r="P42" s="2209"/>
      <c r="Q42" s="2209"/>
      <c r="R42" s="2084">
        <v>59102</v>
      </c>
      <c r="S42" s="2084"/>
      <c r="T42" s="2084"/>
      <c r="U42" s="2084"/>
      <c r="V42" s="2084"/>
    </row>
    <row r="43" spans="1:25" ht="9" customHeight="1">
      <c r="B43" s="311"/>
    </row>
    <row r="44" spans="1:25" ht="18.75" customHeight="1">
      <c r="A44" s="315">
        <v>30</v>
      </c>
      <c r="B44" s="285"/>
      <c r="C44" s="2208">
        <v>104529</v>
      </c>
      <c r="D44" s="2209"/>
      <c r="E44" s="2209"/>
      <c r="F44" s="2209"/>
      <c r="G44" s="2209"/>
      <c r="H44" s="2209">
        <v>36588</v>
      </c>
      <c r="I44" s="2209"/>
      <c r="J44" s="2209"/>
      <c r="K44" s="2209"/>
      <c r="L44" s="2209">
        <v>4502</v>
      </c>
      <c r="M44" s="2209"/>
      <c r="N44" s="2209"/>
      <c r="O44" s="2209"/>
      <c r="P44" s="2209"/>
      <c r="Q44" s="2209"/>
      <c r="R44" s="2209">
        <v>67941</v>
      </c>
      <c r="S44" s="2209"/>
      <c r="T44" s="2209"/>
      <c r="U44" s="2209"/>
      <c r="V44" s="2209"/>
    </row>
    <row r="45" spans="1:25" ht="9" customHeight="1">
      <c r="B45" s="311"/>
    </row>
    <row r="46" spans="1:25" ht="18.75" customHeight="1">
      <c r="A46" s="315" t="s">
        <v>2891</v>
      </c>
      <c r="B46" s="285"/>
      <c r="C46" s="2208">
        <v>91103</v>
      </c>
      <c r="D46" s="2209"/>
      <c r="E46" s="2209"/>
      <c r="F46" s="2209"/>
      <c r="G46" s="2209"/>
      <c r="H46" s="2209">
        <v>31176</v>
      </c>
      <c r="I46" s="2209"/>
      <c r="J46" s="2209"/>
      <c r="K46" s="2209"/>
      <c r="L46" s="2209">
        <v>3937</v>
      </c>
      <c r="M46" s="2209"/>
      <c r="N46" s="2209"/>
      <c r="O46" s="2209"/>
      <c r="P46" s="2209"/>
      <c r="Q46" s="2209"/>
      <c r="R46" s="2209">
        <v>59927</v>
      </c>
      <c r="S46" s="2209"/>
      <c r="T46" s="2209"/>
      <c r="U46" s="2209"/>
      <c r="V46" s="2209"/>
    </row>
    <row r="47" spans="1:25" ht="9" customHeight="1">
      <c r="B47" s="311"/>
    </row>
    <row r="48" spans="1:25" ht="18.75" customHeight="1">
      <c r="A48" s="315">
        <v>2</v>
      </c>
      <c r="B48" s="285"/>
      <c r="C48" s="2208">
        <v>34147</v>
      </c>
      <c r="D48" s="2209"/>
      <c r="E48" s="2209"/>
      <c r="F48" s="2209"/>
      <c r="G48" s="2209"/>
      <c r="H48" s="2209">
        <v>8471</v>
      </c>
      <c r="I48" s="2209"/>
      <c r="J48" s="2209"/>
      <c r="K48" s="2209"/>
      <c r="L48" s="2209">
        <v>2328</v>
      </c>
      <c r="M48" s="2209"/>
      <c r="N48" s="2209"/>
      <c r="O48" s="2209"/>
      <c r="P48" s="2209"/>
      <c r="Q48" s="2209"/>
      <c r="R48" s="2209">
        <v>25676</v>
      </c>
      <c r="S48" s="2209"/>
      <c r="T48" s="2209"/>
      <c r="U48" s="2209"/>
      <c r="V48" s="2209"/>
      <c r="W48" s="413"/>
      <c r="X48" s="413"/>
      <c r="Y48" s="413"/>
    </row>
    <row r="49" spans="1:22" ht="9" customHeight="1">
      <c r="A49" s="306"/>
      <c r="B49" s="312"/>
    </row>
    <row r="50" spans="1:22" ht="13.5" customHeight="1">
      <c r="A50" s="403" t="s">
        <v>4913</v>
      </c>
      <c r="B50" s="403"/>
      <c r="C50" s="403"/>
      <c r="D50" s="403"/>
      <c r="E50" s="403"/>
      <c r="F50" s="403"/>
      <c r="G50" s="403"/>
      <c r="H50" s="403"/>
      <c r="I50" s="403"/>
      <c r="J50" s="403"/>
      <c r="K50" s="403"/>
      <c r="L50" s="403"/>
      <c r="M50" s="403"/>
      <c r="N50" s="403"/>
      <c r="O50" s="403"/>
      <c r="P50" s="403"/>
      <c r="Q50" s="314"/>
      <c r="R50" s="314"/>
      <c r="S50" s="314"/>
      <c r="T50" s="314"/>
      <c r="U50" s="314"/>
      <c r="V50" s="308" t="s">
        <v>2892</v>
      </c>
    </row>
    <row r="51" spans="1:22">
      <c r="A51" s="65" t="s">
        <v>4914</v>
      </c>
      <c r="B51" s="65"/>
      <c r="C51" s="65"/>
      <c r="D51" s="65"/>
      <c r="E51" s="65"/>
      <c r="F51" s="65"/>
      <c r="G51" s="65"/>
      <c r="H51" s="65"/>
      <c r="I51" s="65"/>
      <c r="J51" s="65"/>
      <c r="K51" s="65"/>
      <c r="L51" s="65"/>
      <c r="M51" s="65"/>
      <c r="N51" s="65"/>
      <c r="O51" s="65"/>
      <c r="P51" s="65"/>
    </row>
    <row r="52" spans="1:22">
      <c r="A52" s="65" t="s">
        <v>4915</v>
      </c>
      <c r="B52" s="65"/>
      <c r="C52" s="65"/>
      <c r="D52" s="65"/>
      <c r="E52" s="65"/>
      <c r="F52" s="65"/>
      <c r="G52" s="65"/>
      <c r="H52" s="65"/>
      <c r="I52" s="65"/>
      <c r="J52" s="65"/>
      <c r="K52" s="65"/>
      <c r="L52" s="65"/>
      <c r="M52" s="65"/>
      <c r="N52" s="65"/>
      <c r="O52" s="65"/>
      <c r="P52" s="65"/>
    </row>
    <row r="53" spans="1:22">
      <c r="A53" s="65" t="s">
        <v>4916</v>
      </c>
      <c r="B53" s="65"/>
      <c r="C53" s="65"/>
      <c r="D53" s="65"/>
      <c r="E53" s="65"/>
      <c r="F53" s="65"/>
      <c r="G53" s="65"/>
      <c r="H53" s="65"/>
      <c r="I53" s="65"/>
      <c r="J53" s="65"/>
      <c r="K53" s="65"/>
      <c r="L53" s="65"/>
      <c r="M53" s="65"/>
      <c r="N53" s="65"/>
      <c r="O53" s="65"/>
      <c r="P53" s="65"/>
    </row>
  </sheetData>
  <mergeCells count="207">
    <mergeCell ref="C48:G48"/>
    <mergeCell ref="H48:K48"/>
    <mergeCell ref="L48:Q48"/>
    <mergeCell ref="R48:V48"/>
    <mergeCell ref="C44:G44"/>
    <mergeCell ref="H44:K44"/>
    <mergeCell ref="L44:Q44"/>
    <mergeCell ref="R44:V44"/>
    <mergeCell ref="C46:G46"/>
    <mergeCell ref="H46:K46"/>
    <mergeCell ref="L46:Q46"/>
    <mergeCell ref="R46:V46"/>
    <mergeCell ref="C40:G40"/>
    <mergeCell ref="H40:K40"/>
    <mergeCell ref="L40:Q40"/>
    <mergeCell ref="R40:V40"/>
    <mergeCell ref="C42:G42"/>
    <mergeCell ref="H42:K42"/>
    <mergeCell ref="L42:Q42"/>
    <mergeCell ref="R42:V42"/>
    <mergeCell ref="A37:B38"/>
    <mergeCell ref="C37:G38"/>
    <mergeCell ref="H37:K38"/>
    <mergeCell ref="L37:V37"/>
    <mergeCell ref="L38:Q38"/>
    <mergeCell ref="R38:V38"/>
    <mergeCell ref="A35:V35"/>
    <mergeCell ref="T36:V36"/>
    <mergeCell ref="O31:P31"/>
    <mergeCell ref="Q31:R31"/>
    <mergeCell ref="S31:T31"/>
    <mergeCell ref="U31:V31"/>
    <mergeCell ref="C32:D32"/>
    <mergeCell ref="E32:F32"/>
    <mergeCell ref="G32:H32"/>
    <mergeCell ref="I32:J32"/>
    <mergeCell ref="K32:L32"/>
    <mergeCell ref="M32:N32"/>
    <mergeCell ref="U29:V29"/>
    <mergeCell ref="C31:D31"/>
    <mergeCell ref="E31:F31"/>
    <mergeCell ref="G31:H31"/>
    <mergeCell ref="I31:J31"/>
    <mergeCell ref="K31:L31"/>
    <mergeCell ref="M31:N31"/>
    <mergeCell ref="O32:P32"/>
    <mergeCell ref="Q32:R32"/>
    <mergeCell ref="S32:T32"/>
    <mergeCell ref="U32:V32"/>
    <mergeCell ref="C29:D29"/>
    <mergeCell ref="E29:F29"/>
    <mergeCell ref="G29:H29"/>
    <mergeCell ref="I29:J29"/>
    <mergeCell ref="K29:L29"/>
    <mergeCell ref="M29:N29"/>
    <mergeCell ref="O29:P29"/>
    <mergeCell ref="Q29:R29"/>
    <mergeCell ref="S29:T29"/>
    <mergeCell ref="U26:V26"/>
    <mergeCell ref="C27:D27"/>
    <mergeCell ref="E27:F27"/>
    <mergeCell ref="G27:H27"/>
    <mergeCell ref="I27:J27"/>
    <mergeCell ref="K27:L27"/>
    <mergeCell ref="M27:N27"/>
    <mergeCell ref="O27:P27"/>
    <mergeCell ref="Q27:R27"/>
    <mergeCell ref="S27:T27"/>
    <mergeCell ref="U27:V27"/>
    <mergeCell ref="C26:D26"/>
    <mergeCell ref="E26:F26"/>
    <mergeCell ref="G26:H26"/>
    <mergeCell ref="I26:J26"/>
    <mergeCell ref="K26:L26"/>
    <mergeCell ref="M26:N26"/>
    <mergeCell ref="O26:P26"/>
    <mergeCell ref="Q26:R26"/>
    <mergeCell ref="S26:T26"/>
    <mergeCell ref="O24:P24"/>
    <mergeCell ref="Q24:R24"/>
    <mergeCell ref="S24:T24"/>
    <mergeCell ref="U24:V24"/>
    <mergeCell ref="C25:D25"/>
    <mergeCell ref="E25:F25"/>
    <mergeCell ref="G25:H25"/>
    <mergeCell ref="I25:J25"/>
    <mergeCell ref="K25:L25"/>
    <mergeCell ref="M25:N25"/>
    <mergeCell ref="O25:P25"/>
    <mergeCell ref="Q25:R25"/>
    <mergeCell ref="S25:T25"/>
    <mergeCell ref="U25:V25"/>
    <mergeCell ref="C24:D24"/>
    <mergeCell ref="E24:F24"/>
    <mergeCell ref="G24:H24"/>
    <mergeCell ref="I24:J24"/>
    <mergeCell ref="K24:L24"/>
    <mergeCell ref="M24:N24"/>
    <mergeCell ref="P15:Q15"/>
    <mergeCell ref="M20:N21"/>
    <mergeCell ref="O20:P21"/>
    <mergeCell ref="Q20:R21"/>
    <mergeCell ref="S20:T21"/>
    <mergeCell ref="C23:D23"/>
    <mergeCell ref="E23:F23"/>
    <mergeCell ref="G23:H23"/>
    <mergeCell ref="I23:J23"/>
    <mergeCell ref="K23:L23"/>
    <mergeCell ref="M23:N23"/>
    <mergeCell ref="Q22:R22"/>
    <mergeCell ref="S22:T22"/>
    <mergeCell ref="O23:P23"/>
    <mergeCell ref="Q23:R23"/>
    <mergeCell ref="S23:T23"/>
    <mergeCell ref="R15:T15"/>
    <mergeCell ref="U23:V23"/>
    <mergeCell ref="A16:J16"/>
    <mergeCell ref="A18:V18"/>
    <mergeCell ref="A20:B21"/>
    <mergeCell ref="C20:D21"/>
    <mergeCell ref="E20:F21"/>
    <mergeCell ref="G20:H21"/>
    <mergeCell ref="I20:J21"/>
    <mergeCell ref="K20:L21"/>
    <mergeCell ref="U22:V22"/>
    <mergeCell ref="U20:V21"/>
    <mergeCell ref="C14:E14"/>
    <mergeCell ref="F14:G14"/>
    <mergeCell ref="H14:I14"/>
    <mergeCell ref="J14:L14"/>
    <mergeCell ref="M14:O14"/>
    <mergeCell ref="P14:Q14"/>
    <mergeCell ref="R14:T14"/>
    <mergeCell ref="U14:V14"/>
    <mergeCell ref="C12:E12"/>
    <mergeCell ref="F12:G12"/>
    <mergeCell ref="H12:I12"/>
    <mergeCell ref="J12:L12"/>
    <mergeCell ref="M12:O12"/>
    <mergeCell ref="P12:Q12"/>
    <mergeCell ref="U15:V15"/>
    <mergeCell ref="C15:E15"/>
    <mergeCell ref="F15:G15"/>
    <mergeCell ref="H15:I15"/>
    <mergeCell ref="J15:L15"/>
    <mergeCell ref="M15:O15"/>
    <mergeCell ref="R9:T9"/>
    <mergeCell ref="U9:V9"/>
    <mergeCell ref="C10:E10"/>
    <mergeCell ref="F10:G10"/>
    <mergeCell ref="H10:I10"/>
    <mergeCell ref="J10:L10"/>
    <mergeCell ref="M10:O10"/>
    <mergeCell ref="P10:Q10"/>
    <mergeCell ref="R10:T10"/>
    <mergeCell ref="U10:V10"/>
    <mergeCell ref="C9:E9"/>
    <mergeCell ref="F9:G9"/>
    <mergeCell ref="H9:I9"/>
    <mergeCell ref="J9:L9"/>
    <mergeCell ref="M9:O9"/>
    <mergeCell ref="P9:Q9"/>
    <mergeCell ref="R12:T12"/>
    <mergeCell ref="U12:V12"/>
    <mergeCell ref="R7:T7"/>
    <mergeCell ref="U7:V7"/>
    <mergeCell ref="C8:E8"/>
    <mergeCell ref="F8:G8"/>
    <mergeCell ref="H8:I8"/>
    <mergeCell ref="J8:L8"/>
    <mergeCell ref="M8:O8"/>
    <mergeCell ref="P8:Q8"/>
    <mergeCell ref="R8:T8"/>
    <mergeCell ref="U8:V8"/>
    <mergeCell ref="C7:E7"/>
    <mergeCell ref="F7:G7"/>
    <mergeCell ref="H7:I7"/>
    <mergeCell ref="J7:L7"/>
    <mergeCell ref="M7:O7"/>
    <mergeCell ref="P7:Q7"/>
    <mergeCell ref="R5:T5"/>
    <mergeCell ref="U5:V5"/>
    <mergeCell ref="C6:E6"/>
    <mergeCell ref="F6:G6"/>
    <mergeCell ref="H6:I6"/>
    <mergeCell ref="J6:L6"/>
    <mergeCell ref="M6:O6"/>
    <mergeCell ref="P6:Q6"/>
    <mergeCell ref="R6:T6"/>
    <mergeCell ref="U6:V6"/>
    <mergeCell ref="C5:E5"/>
    <mergeCell ref="F5:G5"/>
    <mergeCell ref="H5:I5"/>
    <mergeCell ref="J5:L5"/>
    <mergeCell ref="M5:O5"/>
    <mergeCell ref="P5:Q5"/>
    <mergeCell ref="A1:D1"/>
    <mergeCell ref="A2:V2"/>
    <mergeCell ref="A4:B4"/>
    <mergeCell ref="C4:E4"/>
    <mergeCell ref="F4:G4"/>
    <mergeCell ref="H4:I4"/>
    <mergeCell ref="J4:L4"/>
    <mergeCell ref="M4:O4"/>
    <mergeCell ref="P4:Q4"/>
    <mergeCell ref="R4:T4"/>
    <mergeCell ref="U4:V4"/>
  </mergeCells>
  <phoneticPr fontId="4"/>
  <hyperlinks>
    <hyperlink ref="A1" location="P2細目次!A1" display="目次に戻る" xr:uid="{EA165D00-A203-4433-A467-AB4A903AC4B7}"/>
  </hyperlinks>
  <pageMargins left="0.70866141732283472" right="0.70866141732283472" top="0.74803149606299213" bottom="0.74803149606299213" header="0.31496062992125984" footer="0.31496062992125984"/>
  <pageSetup paperSize="9" scale="99" firstPageNumber="0" orientation="portrait" r:id="rId1"/>
  <headerFooter differentFirst="1" scaleWithDoc="0">
    <oddFooter>&amp;C- &amp;P -</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18C20-811B-421E-BD9F-D261CC75AE32}">
  <sheetPr>
    <tabColor theme="0"/>
    <pageSetUpPr fitToPage="1"/>
  </sheetPr>
  <dimension ref="A1:AG64"/>
  <sheetViews>
    <sheetView zoomScaleNormal="100" zoomScaleSheetLayoutView="100" workbookViewId="0">
      <selection sqref="A1:D1"/>
    </sheetView>
  </sheetViews>
  <sheetFormatPr defaultColWidth="3.125" defaultRowHeight="13.5"/>
  <cols>
    <col min="1" max="2" width="3.125" style="286"/>
    <col min="3" max="3" width="3.5" style="286" bestFit="1" customWidth="1"/>
    <col min="4"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32">
      <c r="A1" s="1544" t="s">
        <v>4602</v>
      </c>
      <c r="B1" s="1544"/>
      <c r="C1" s="1544"/>
      <c r="D1" s="1544"/>
    </row>
    <row r="2" spans="1:32" s="42" customFormat="1" ht="21">
      <c r="A2" s="1271" t="s">
        <v>2893</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782"/>
      <c r="AD2" s="1782"/>
      <c r="AE2" s="1782"/>
      <c r="AF2" s="1782"/>
    </row>
    <row r="3" spans="1:32" ht="12"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row>
    <row r="4" spans="1:32" ht="15" customHeight="1">
      <c r="A4" s="1273" t="s">
        <v>2894</v>
      </c>
      <c r="B4" s="1273"/>
      <c r="C4" s="1273"/>
      <c r="D4" s="1274"/>
      <c r="E4" s="1198" t="s">
        <v>2895</v>
      </c>
      <c r="F4" s="2070"/>
      <c r="G4" s="2070"/>
      <c r="H4" s="2070"/>
      <c r="I4" s="1198" t="s">
        <v>2896</v>
      </c>
      <c r="J4" s="2070"/>
      <c r="K4" s="2070"/>
      <c r="L4" s="2070"/>
      <c r="M4" s="1198" t="s">
        <v>2897</v>
      </c>
      <c r="N4" s="2070"/>
      <c r="O4" s="2070"/>
      <c r="P4" s="2070"/>
      <c r="Q4" s="1198" t="s">
        <v>2898</v>
      </c>
      <c r="R4" s="2070"/>
      <c r="S4" s="2070"/>
      <c r="T4" s="2070"/>
      <c r="U4" s="1198" t="s">
        <v>2899</v>
      </c>
      <c r="V4" s="2070"/>
      <c r="W4" s="2070"/>
      <c r="X4" s="2070"/>
      <c r="Y4" s="2005" t="s">
        <v>2900</v>
      </c>
      <c r="Z4" s="2070"/>
      <c r="AA4" s="2070"/>
      <c r="AB4" s="2070"/>
      <c r="AC4" s="1198" t="s">
        <v>2901</v>
      </c>
      <c r="AD4" s="2070"/>
      <c r="AE4" s="2070"/>
      <c r="AF4" s="1287"/>
    </row>
    <row r="5" spans="1:32" ht="15" customHeight="1">
      <c r="A5" s="1276"/>
      <c r="B5" s="1276"/>
      <c r="C5" s="1276"/>
      <c r="D5" s="1282"/>
      <c r="E5" s="2066"/>
      <c r="F5" s="2066"/>
      <c r="G5" s="2066"/>
      <c r="H5" s="2066"/>
      <c r="I5" s="2066"/>
      <c r="J5" s="2066"/>
      <c r="K5" s="2066"/>
      <c r="L5" s="2066"/>
      <c r="M5" s="2066"/>
      <c r="N5" s="2066"/>
      <c r="O5" s="2066"/>
      <c r="P5" s="2066"/>
      <c r="Q5" s="2066"/>
      <c r="R5" s="2066"/>
      <c r="S5" s="2066"/>
      <c r="T5" s="2066"/>
      <c r="U5" s="2066"/>
      <c r="V5" s="2066"/>
      <c r="W5" s="2066"/>
      <c r="X5" s="2066"/>
      <c r="Y5" s="2066"/>
      <c r="Z5" s="2066"/>
      <c r="AA5" s="2066"/>
      <c r="AB5" s="2066"/>
      <c r="AC5" s="2066"/>
      <c r="AD5" s="2066"/>
      <c r="AE5" s="2066"/>
      <c r="AF5" s="1352"/>
    </row>
    <row r="6" spans="1:32">
      <c r="A6" s="285"/>
      <c r="B6" s="285"/>
      <c r="C6" s="285"/>
      <c r="D6" s="311"/>
      <c r="E6" s="302"/>
      <c r="F6" s="303"/>
      <c r="G6" s="308"/>
      <c r="H6" s="308" t="s">
        <v>2902</v>
      </c>
      <c r="I6" s="308"/>
      <c r="J6" s="308"/>
      <c r="K6" s="308"/>
      <c r="L6" s="308" t="s">
        <v>2902</v>
      </c>
      <c r="M6" s="308"/>
      <c r="N6" s="308"/>
      <c r="O6" s="308"/>
      <c r="P6" s="308" t="s">
        <v>2902</v>
      </c>
      <c r="Q6" s="308"/>
      <c r="R6" s="308"/>
      <c r="S6" s="308"/>
      <c r="T6" s="308" t="s">
        <v>2902</v>
      </c>
      <c r="U6" s="314"/>
      <c r="V6" s="308"/>
      <c r="W6" s="308"/>
      <c r="X6" s="308" t="s">
        <v>2902</v>
      </c>
      <c r="Y6" s="314"/>
      <c r="Z6" s="308"/>
      <c r="AA6" s="308"/>
      <c r="AB6" s="308" t="s">
        <v>2902</v>
      </c>
      <c r="AC6" s="303"/>
      <c r="AD6" s="308"/>
      <c r="AE6" s="303"/>
      <c r="AF6" s="308" t="s">
        <v>2902</v>
      </c>
    </row>
    <row r="7" spans="1:32" ht="18.75" customHeight="1">
      <c r="A7" s="1289" t="s">
        <v>965</v>
      </c>
      <c r="B7" s="1289"/>
      <c r="C7" s="315">
        <v>27</v>
      </c>
      <c r="D7" s="117"/>
      <c r="E7" s="2208">
        <v>6638518</v>
      </c>
      <c r="F7" s="1201"/>
      <c r="G7" s="1201"/>
      <c r="H7" s="1201"/>
      <c r="I7" s="2209">
        <v>4545859</v>
      </c>
      <c r="J7" s="1201"/>
      <c r="K7" s="1201"/>
      <c r="L7" s="1201"/>
      <c r="M7" s="1643">
        <v>585626</v>
      </c>
      <c r="N7" s="1643"/>
      <c r="O7" s="1643"/>
      <c r="Q7" s="2209">
        <v>151430</v>
      </c>
      <c r="R7" s="1202"/>
      <c r="S7" s="1202"/>
      <c r="T7" s="1202"/>
      <c r="U7" s="2209">
        <v>734625</v>
      </c>
      <c r="V7" s="1202"/>
      <c r="W7" s="1202"/>
      <c r="X7" s="1202"/>
      <c r="Y7" s="2209">
        <v>180407</v>
      </c>
      <c r="Z7" s="1202"/>
      <c r="AA7" s="1202"/>
      <c r="AB7" s="1202"/>
      <c r="AC7" s="2209">
        <v>440571</v>
      </c>
      <c r="AD7" s="1201"/>
      <c r="AE7" s="1201"/>
      <c r="AF7" s="1201"/>
    </row>
    <row r="8" spans="1:32" ht="9" customHeight="1">
      <c r="A8" s="1289"/>
      <c r="B8" s="1289"/>
      <c r="C8" s="315"/>
      <c r="D8" s="311"/>
      <c r="E8" s="947"/>
      <c r="F8" s="898"/>
      <c r="G8" s="898"/>
      <c r="H8" s="898"/>
      <c r="I8" s="898"/>
      <c r="J8" s="898"/>
      <c r="K8" s="898"/>
      <c r="L8" s="898"/>
      <c r="M8" s="898"/>
      <c r="N8" s="898"/>
      <c r="O8" s="898"/>
      <c r="Q8" s="898"/>
      <c r="R8" s="898"/>
      <c r="V8" s="898"/>
      <c r="W8" s="898"/>
      <c r="X8" s="898"/>
      <c r="Z8" s="898"/>
      <c r="AA8" s="898"/>
      <c r="AB8" s="898"/>
      <c r="AC8" s="898"/>
      <c r="AD8" s="898"/>
      <c r="AE8" s="898"/>
      <c r="AF8" s="898"/>
    </row>
    <row r="9" spans="1:32" ht="18.75" customHeight="1">
      <c r="A9" s="1289"/>
      <c r="B9" s="1289"/>
      <c r="C9" s="315">
        <v>28</v>
      </c>
      <c r="D9" s="311"/>
      <c r="E9" s="2208">
        <v>6589479</v>
      </c>
      <c r="F9" s="1201"/>
      <c r="G9" s="1201"/>
      <c r="H9" s="1201"/>
      <c r="I9" s="2209">
        <v>4449672</v>
      </c>
      <c r="J9" s="1201"/>
      <c r="K9" s="1201"/>
      <c r="L9" s="1201"/>
      <c r="M9" s="1643">
        <v>606091</v>
      </c>
      <c r="N9" s="1643"/>
      <c r="O9" s="1643"/>
      <c r="Q9" s="2209">
        <v>174858</v>
      </c>
      <c r="R9" s="1202"/>
      <c r="S9" s="1202"/>
      <c r="T9" s="1202"/>
      <c r="U9" s="2209">
        <v>697169</v>
      </c>
      <c r="V9" s="1202"/>
      <c r="W9" s="1202"/>
      <c r="X9" s="1202"/>
      <c r="Y9" s="2209">
        <v>283689</v>
      </c>
      <c r="Z9" s="1202"/>
      <c r="AA9" s="1202"/>
      <c r="AB9" s="1202"/>
      <c r="AC9" s="2209">
        <v>378000</v>
      </c>
      <c r="AD9" s="1201"/>
      <c r="AE9" s="1201"/>
      <c r="AF9" s="1201"/>
    </row>
    <row r="10" spans="1:32" ht="9" customHeight="1">
      <c r="A10" s="1289"/>
      <c r="B10" s="1289"/>
      <c r="D10" s="311"/>
      <c r="E10" s="960"/>
      <c r="F10" s="903"/>
      <c r="G10" s="903"/>
      <c r="H10" s="903"/>
      <c r="I10" s="903"/>
      <c r="J10" s="903"/>
      <c r="K10" s="903"/>
      <c r="L10" s="903"/>
      <c r="M10" s="961"/>
      <c r="N10" s="961"/>
      <c r="O10" s="961"/>
      <c r="Q10" s="903"/>
      <c r="R10" s="903"/>
      <c r="V10" s="903"/>
      <c r="W10" s="903"/>
      <c r="X10" s="903"/>
      <c r="Z10" s="903"/>
      <c r="AA10" s="903"/>
      <c r="AB10" s="903"/>
      <c r="AC10" s="903"/>
      <c r="AD10" s="903"/>
      <c r="AE10" s="903"/>
      <c r="AF10" s="903"/>
    </row>
    <row r="11" spans="1:32" ht="18.75" customHeight="1">
      <c r="A11" s="1289"/>
      <c r="B11" s="1289"/>
      <c r="C11" s="315">
        <v>29</v>
      </c>
      <c r="D11" s="311"/>
      <c r="E11" s="2208">
        <v>6699266</v>
      </c>
      <c r="F11" s="1201"/>
      <c r="G11" s="1201"/>
      <c r="H11" s="1201"/>
      <c r="I11" s="2209">
        <v>4552572</v>
      </c>
      <c r="J11" s="1201"/>
      <c r="K11" s="1201"/>
      <c r="L11" s="1201"/>
      <c r="M11" s="1643">
        <v>569935</v>
      </c>
      <c r="N11" s="1643"/>
      <c r="O11" s="1643"/>
      <c r="Q11" s="2209">
        <v>164320</v>
      </c>
      <c r="R11" s="1202"/>
      <c r="S11" s="1202"/>
      <c r="T11" s="1202"/>
      <c r="U11" s="2209">
        <v>720986</v>
      </c>
      <c r="V11" s="1202"/>
      <c r="W11" s="1202"/>
      <c r="X11" s="1202"/>
      <c r="Y11" s="2209">
        <v>228453</v>
      </c>
      <c r="Z11" s="1202"/>
      <c r="AA11" s="1202"/>
      <c r="AB11" s="1202"/>
      <c r="AC11" s="2209">
        <v>463000</v>
      </c>
      <c r="AD11" s="1201"/>
      <c r="AE11" s="1201"/>
      <c r="AF11" s="1201"/>
    </row>
    <row r="12" spans="1:32" ht="9" customHeight="1">
      <c r="A12" s="1289"/>
      <c r="B12" s="1289"/>
      <c r="D12" s="311"/>
      <c r="E12" s="351"/>
      <c r="M12" s="315"/>
      <c r="N12" s="315"/>
      <c r="O12" s="315"/>
    </row>
    <row r="13" spans="1:32" ht="18.75" customHeight="1">
      <c r="A13" s="1289"/>
      <c r="B13" s="1289"/>
      <c r="C13" s="315">
        <v>30</v>
      </c>
      <c r="D13" s="285"/>
      <c r="E13" s="2208">
        <v>6519796</v>
      </c>
      <c r="F13" s="1201"/>
      <c r="G13" s="1201"/>
      <c r="H13" s="1201"/>
      <c r="I13" s="2209">
        <v>4538908</v>
      </c>
      <c r="J13" s="1201"/>
      <c r="K13" s="1201"/>
      <c r="L13" s="1201"/>
      <c r="M13" s="1643">
        <v>490917</v>
      </c>
      <c r="N13" s="1643"/>
      <c r="O13" s="1643"/>
      <c r="Q13" s="2209">
        <v>121577</v>
      </c>
      <c r="R13" s="1202"/>
      <c r="S13" s="1202"/>
      <c r="T13" s="1202"/>
      <c r="U13" s="2209">
        <v>680744</v>
      </c>
      <c r="V13" s="1202"/>
      <c r="W13" s="1202"/>
      <c r="X13" s="1202"/>
      <c r="Y13" s="2209">
        <v>214650</v>
      </c>
      <c r="Z13" s="1202"/>
      <c r="AA13" s="1202"/>
      <c r="AB13" s="1202"/>
      <c r="AC13" s="2209">
        <v>473000</v>
      </c>
      <c r="AD13" s="1201"/>
      <c r="AE13" s="1201"/>
      <c r="AF13" s="1201"/>
    </row>
    <row r="14" spans="1:32" ht="9" customHeight="1">
      <c r="A14" s="1289"/>
      <c r="B14" s="1289"/>
      <c r="D14" s="311"/>
      <c r="E14" s="351"/>
      <c r="M14" s="315"/>
      <c r="N14" s="315"/>
      <c r="O14" s="315"/>
    </row>
    <row r="15" spans="1:32" ht="18.75" customHeight="1">
      <c r="A15" s="1289" t="s">
        <v>1212</v>
      </c>
      <c r="B15" s="1289"/>
      <c r="C15" s="315" t="s">
        <v>2903</v>
      </c>
      <c r="D15" s="285"/>
      <c r="E15" s="2208">
        <v>6358656</v>
      </c>
      <c r="F15" s="1201"/>
      <c r="G15" s="1201"/>
      <c r="H15" s="1201"/>
      <c r="I15" s="2209">
        <v>4437765</v>
      </c>
      <c r="J15" s="1201"/>
      <c r="K15" s="1201"/>
      <c r="L15" s="1201"/>
      <c r="M15" s="1643">
        <v>529227</v>
      </c>
      <c r="N15" s="1643"/>
      <c r="O15" s="1643"/>
      <c r="Q15" s="2209">
        <v>125581</v>
      </c>
      <c r="R15" s="1202"/>
      <c r="S15" s="1202"/>
      <c r="T15" s="1202"/>
      <c r="U15" s="2209">
        <v>606071</v>
      </c>
      <c r="V15" s="1202"/>
      <c r="W15" s="1202"/>
      <c r="X15" s="1202"/>
      <c r="Y15" s="2209">
        <v>197012</v>
      </c>
      <c r="Z15" s="1202"/>
      <c r="AA15" s="1202"/>
      <c r="AB15" s="1202"/>
      <c r="AC15" s="2209">
        <v>463000</v>
      </c>
      <c r="AD15" s="1201"/>
      <c r="AE15" s="1201"/>
      <c r="AF15" s="1201"/>
    </row>
    <row r="16" spans="1:32" ht="9" customHeight="1">
      <c r="A16" s="1289"/>
      <c r="B16" s="1289"/>
      <c r="D16" s="311"/>
      <c r="E16" s="351"/>
      <c r="M16" s="315"/>
      <c r="N16" s="315"/>
      <c r="O16" s="315"/>
    </row>
    <row r="17" spans="1:32" ht="18.75" customHeight="1">
      <c r="A17" s="1289"/>
      <c r="B17" s="1289"/>
      <c r="C17" s="315">
        <v>2</v>
      </c>
      <c r="D17" s="285"/>
      <c r="E17" s="2208">
        <v>5991056</v>
      </c>
      <c r="F17" s="1201"/>
      <c r="G17" s="1201"/>
      <c r="H17" s="1201"/>
      <c r="I17" s="2209">
        <v>4198341</v>
      </c>
      <c r="J17" s="1201"/>
      <c r="K17" s="1201"/>
      <c r="L17" s="1201"/>
      <c r="M17" s="1643">
        <v>11640</v>
      </c>
      <c r="N17" s="1643"/>
      <c r="O17" s="1643"/>
      <c r="Q17" s="2209">
        <v>141627</v>
      </c>
      <c r="R17" s="1202"/>
      <c r="S17" s="1202"/>
      <c r="T17" s="1202"/>
      <c r="U17" s="2209">
        <v>857508</v>
      </c>
      <c r="V17" s="1202"/>
      <c r="W17" s="1202"/>
      <c r="X17" s="1202"/>
      <c r="Y17" s="2209">
        <v>228940</v>
      </c>
      <c r="Z17" s="1202"/>
      <c r="AA17" s="1202"/>
      <c r="AB17" s="1202"/>
      <c r="AC17" s="2209">
        <v>553000</v>
      </c>
      <c r="AD17" s="1201"/>
      <c r="AE17" s="1201"/>
      <c r="AF17" s="1201"/>
    </row>
    <row r="18" spans="1:32" ht="9" customHeight="1">
      <c r="D18" s="311"/>
      <c r="E18" s="351"/>
    </row>
    <row r="19" spans="1:32" ht="9" customHeight="1">
      <c r="A19" s="306"/>
      <c r="B19" s="306"/>
      <c r="C19" s="306"/>
      <c r="D19" s="312"/>
      <c r="E19" s="305"/>
      <c r="F19" s="306"/>
      <c r="G19" s="306"/>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8"/>
    </row>
    <row r="20" spans="1:32" ht="12" customHeight="1">
      <c r="A20" s="403" t="s">
        <v>2904</v>
      </c>
      <c r="B20" s="403"/>
      <c r="C20" s="403"/>
      <c r="D20" s="403"/>
      <c r="E20" s="403"/>
      <c r="F20" s="403"/>
      <c r="G20" s="403"/>
      <c r="H20" s="403"/>
      <c r="I20" s="403"/>
      <c r="J20" s="403"/>
      <c r="K20" s="403"/>
      <c r="L20" s="403"/>
      <c r="M20" s="403"/>
      <c r="N20" s="403"/>
      <c r="O20" s="403"/>
      <c r="P20" s="403"/>
      <c r="Q20" s="403"/>
      <c r="R20" s="314"/>
      <c r="S20" s="314"/>
      <c r="T20" s="314"/>
      <c r="U20" s="314"/>
      <c r="V20" s="314"/>
      <c r="W20" s="314"/>
      <c r="Y20" s="314"/>
      <c r="Z20" s="314"/>
      <c r="AA20" s="314"/>
      <c r="AB20" s="314"/>
      <c r="AC20" s="314"/>
      <c r="AD20" s="314"/>
      <c r="AE20" s="314"/>
      <c r="AF20" s="308" t="s">
        <v>2905</v>
      </c>
    </row>
    <row r="21" spans="1:32" ht="12.75" customHeight="1">
      <c r="A21" s="65" t="s">
        <v>4905</v>
      </c>
      <c r="B21" s="65"/>
      <c r="C21" s="65"/>
      <c r="D21" s="65"/>
      <c r="E21" s="65"/>
      <c r="F21" s="65"/>
      <c r="G21" s="65"/>
      <c r="H21" s="65"/>
      <c r="I21" s="65"/>
      <c r="J21" s="65"/>
      <c r="K21" s="65"/>
      <c r="L21" s="65"/>
      <c r="M21" s="65"/>
      <c r="N21" s="65"/>
      <c r="O21" s="65"/>
      <c r="P21" s="65"/>
      <c r="Q21" s="65"/>
      <c r="AF21" s="315" t="s">
        <v>2906</v>
      </c>
    </row>
    <row r="22" spans="1:32" ht="12.75" customHeight="1">
      <c r="A22" s="65" t="s">
        <v>4906</v>
      </c>
      <c r="B22" s="65"/>
      <c r="C22" s="65"/>
      <c r="D22" s="65"/>
      <c r="E22" s="65"/>
      <c r="F22" s="65"/>
      <c r="G22" s="65"/>
      <c r="H22" s="65"/>
      <c r="I22" s="65"/>
      <c r="J22" s="65"/>
      <c r="K22" s="65"/>
      <c r="L22" s="65"/>
      <c r="M22" s="65"/>
      <c r="N22" s="65"/>
      <c r="O22" s="65"/>
      <c r="P22" s="65"/>
      <c r="Q22" s="65"/>
      <c r="X22" s="285"/>
      <c r="Y22" s="285"/>
      <c r="Z22" s="285"/>
      <c r="AA22" s="285"/>
      <c r="AB22" s="285"/>
      <c r="AC22" s="285"/>
      <c r="AD22" s="285"/>
      <c r="AE22" s="285"/>
      <c r="AF22" s="285"/>
    </row>
    <row r="23" spans="1:32" s="463" customFormat="1" ht="12.75" customHeight="1">
      <c r="A23" s="65" t="s">
        <v>4907</v>
      </c>
      <c r="B23" s="65"/>
      <c r="C23" s="65"/>
      <c r="D23" s="65"/>
      <c r="E23" s="65"/>
      <c r="F23" s="65"/>
      <c r="G23" s="65"/>
      <c r="H23" s="65"/>
      <c r="I23" s="65"/>
      <c r="J23" s="65"/>
      <c r="K23" s="65"/>
      <c r="L23" s="65"/>
      <c r="M23" s="65"/>
      <c r="N23" s="65"/>
      <c r="O23" s="65"/>
      <c r="P23" s="65"/>
      <c r="Q23" s="65"/>
      <c r="X23" s="462"/>
      <c r="Y23" s="462"/>
      <c r="Z23" s="462"/>
      <c r="AA23" s="462"/>
      <c r="AB23" s="462"/>
      <c r="AC23" s="462"/>
      <c r="AD23" s="462"/>
      <c r="AE23" s="462"/>
      <c r="AF23" s="462"/>
    </row>
    <row r="24" spans="1:32" ht="12.75" customHeight="1">
      <c r="A24" s="434" t="s">
        <v>4908</v>
      </c>
      <c r="B24" s="410"/>
      <c r="C24" s="410"/>
      <c r="D24" s="410"/>
      <c r="E24" s="410"/>
      <c r="F24" s="410"/>
      <c r="G24" s="410"/>
      <c r="H24" s="410"/>
      <c r="I24" s="410"/>
      <c r="J24" s="410"/>
      <c r="K24" s="410"/>
      <c r="L24" s="410"/>
      <c r="M24" s="410"/>
      <c r="N24" s="410"/>
      <c r="O24" s="410"/>
      <c r="P24" s="410"/>
      <c r="Q24" s="410"/>
      <c r="R24" s="318"/>
      <c r="S24" s="318"/>
      <c r="T24" s="318"/>
      <c r="U24" s="318"/>
      <c r="V24" s="318"/>
      <c r="W24" s="318"/>
      <c r="X24" s="320"/>
      <c r="Y24" s="320"/>
      <c r="Z24" s="320"/>
      <c r="AA24" s="320"/>
      <c r="AB24" s="320"/>
      <c r="AC24" s="320"/>
      <c r="AD24" s="320"/>
      <c r="AE24" s="320"/>
      <c r="AF24" s="320"/>
    </row>
    <row r="25" spans="1:32" ht="15" customHeight="1">
      <c r="A25" s="65" t="s">
        <v>4909</v>
      </c>
      <c r="B25" s="434"/>
      <c r="C25" s="434"/>
      <c r="D25" s="962"/>
      <c r="E25" s="962"/>
      <c r="F25" s="962"/>
      <c r="G25" s="962"/>
      <c r="H25" s="65"/>
      <c r="I25" s="65"/>
      <c r="J25" s="65"/>
      <c r="K25" s="65"/>
      <c r="L25" s="65"/>
      <c r="M25" s="65"/>
      <c r="N25" s="65"/>
      <c r="O25" s="65"/>
      <c r="P25" s="65"/>
      <c r="Q25" s="65"/>
      <c r="Y25" s="315"/>
    </row>
    <row r="26" spans="1:32" ht="15" customHeight="1">
      <c r="A26" s="434" t="s">
        <v>2907</v>
      </c>
      <c r="B26" s="434"/>
      <c r="C26" s="434"/>
      <c r="D26" s="962"/>
      <c r="E26" s="962"/>
      <c r="F26" s="962"/>
      <c r="G26" s="962"/>
      <c r="H26" s="65"/>
      <c r="I26" s="65"/>
      <c r="J26" s="65"/>
      <c r="K26" s="65"/>
      <c r="L26" s="65"/>
      <c r="M26" s="65"/>
      <c r="N26" s="65"/>
      <c r="O26" s="65"/>
      <c r="P26" s="65"/>
      <c r="Q26" s="65"/>
      <c r="Y26" s="315"/>
    </row>
    <row r="27" spans="1:32" ht="15" customHeight="1">
      <c r="A27" s="458"/>
      <c r="B27" s="458"/>
      <c r="C27" s="458"/>
      <c r="D27" s="285"/>
      <c r="E27" s="285"/>
      <c r="F27" s="285"/>
      <c r="G27" s="285"/>
      <c r="Y27" s="315"/>
    </row>
    <row r="28" spans="1:32" ht="18.75" customHeight="1">
      <c r="A28" s="458"/>
      <c r="B28" s="458"/>
      <c r="C28" s="458"/>
      <c r="D28" s="285"/>
      <c r="E28" s="285"/>
      <c r="F28" s="285"/>
      <c r="G28" s="285"/>
      <c r="Y28" s="315"/>
    </row>
    <row r="29" spans="1:32" ht="18.75" customHeight="1">
      <c r="A29" s="285"/>
      <c r="B29" s="285"/>
      <c r="C29" s="285"/>
      <c r="D29" s="285"/>
      <c r="E29" s="285"/>
      <c r="F29" s="285"/>
      <c r="G29" s="285"/>
      <c r="Y29" s="315"/>
    </row>
    <row r="30" spans="1:32" s="42" customFormat="1" ht="21">
      <c r="A30" s="1271" t="s">
        <v>2908</v>
      </c>
      <c r="B30" s="1271"/>
      <c r="C30" s="1271"/>
      <c r="D30" s="1271"/>
      <c r="E30" s="1271"/>
      <c r="F30" s="1271"/>
      <c r="G30" s="1271"/>
      <c r="H30" s="1271"/>
      <c r="I30" s="1271"/>
      <c r="J30" s="1271"/>
      <c r="K30" s="1271"/>
      <c r="L30" s="1271"/>
      <c r="M30" s="1271"/>
      <c r="N30" s="1271"/>
      <c r="O30" s="1271"/>
      <c r="P30" s="1271"/>
      <c r="Q30" s="1271"/>
      <c r="R30" s="1271"/>
      <c r="S30" s="1271"/>
      <c r="T30" s="1271"/>
      <c r="U30" s="1271"/>
      <c r="V30" s="1271"/>
      <c r="W30" s="1271"/>
      <c r="X30" s="1271"/>
      <c r="Y30" s="1271"/>
      <c r="Z30" s="1271"/>
      <c r="AA30" s="1271"/>
      <c r="AB30" s="1271"/>
    </row>
    <row r="31" spans="1:32" ht="12" customHeight="1">
      <c r="D31" s="368"/>
      <c r="E31" s="368"/>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458"/>
      <c r="AD31" s="458"/>
      <c r="AE31" s="458"/>
      <c r="AF31" s="458"/>
    </row>
    <row r="32" spans="1:32" ht="15" customHeight="1">
      <c r="A32" s="1273" t="s">
        <v>2909</v>
      </c>
      <c r="B32" s="1273"/>
      <c r="C32" s="1273"/>
      <c r="D32" s="1274"/>
      <c r="E32" s="1272" t="s">
        <v>2910</v>
      </c>
      <c r="F32" s="1273"/>
      <c r="G32" s="1273"/>
      <c r="H32" s="1274"/>
      <c r="I32" s="1272" t="s">
        <v>2911</v>
      </c>
      <c r="J32" s="1273"/>
      <c r="K32" s="1273"/>
      <c r="L32" s="1274"/>
      <c r="M32" s="1272" t="s">
        <v>2912</v>
      </c>
      <c r="N32" s="1273"/>
      <c r="O32" s="1273"/>
      <c r="P32" s="1273"/>
      <c r="Q32" s="1272" t="s">
        <v>2913</v>
      </c>
      <c r="R32" s="1273"/>
      <c r="S32" s="1273"/>
      <c r="T32" s="1273"/>
      <c r="U32" s="1272" t="s">
        <v>2914</v>
      </c>
      <c r="V32" s="1273"/>
      <c r="W32" s="1273"/>
      <c r="X32" s="1273"/>
      <c r="Y32" s="1272" t="s">
        <v>2915</v>
      </c>
      <c r="Z32" s="1273"/>
      <c r="AA32" s="1273"/>
      <c r="AB32" s="1273"/>
      <c r="AC32" s="1201"/>
      <c r="AD32" s="1201"/>
      <c r="AE32" s="1201"/>
      <c r="AF32" s="1201"/>
    </row>
    <row r="33" spans="1:32" ht="15" customHeight="1">
      <c r="A33" s="1276"/>
      <c r="B33" s="1276"/>
      <c r="C33" s="1276"/>
      <c r="D33" s="1282"/>
      <c r="E33" s="1275"/>
      <c r="F33" s="1276"/>
      <c r="G33" s="1276"/>
      <c r="H33" s="1282"/>
      <c r="I33" s="1275"/>
      <c r="J33" s="1276"/>
      <c r="K33" s="1276"/>
      <c r="L33" s="1282"/>
      <c r="M33" s="1275"/>
      <c r="N33" s="1276"/>
      <c r="O33" s="1276"/>
      <c r="P33" s="1276"/>
      <c r="Q33" s="1275"/>
      <c r="R33" s="1276"/>
      <c r="S33" s="1276"/>
      <c r="T33" s="1276"/>
      <c r="U33" s="1275"/>
      <c r="V33" s="1276"/>
      <c r="W33" s="1276"/>
      <c r="X33" s="1276"/>
      <c r="Y33" s="1275"/>
      <c r="Z33" s="1276"/>
      <c r="AA33" s="1276"/>
      <c r="AB33" s="1276"/>
      <c r="AC33" s="1201"/>
      <c r="AD33" s="1201"/>
      <c r="AE33" s="1201"/>
      <c r="AF33" s="1201"/>
    </row>
    <row r="34" spans="1:32">
      <c r="A34" s="285"/>
      <c r="B34" s="285"/>
      <c r="C34" s="285"/>
      <c r="D34" s="311"/>
      <c r="E34" s="308"/>
      <c r="F34" s="308"/>
      <c r="G34" s="308"/>
      <c r="H34" s="308" t="s">
        <v>2902</v>
      </c>
      <c r="I34" s="308"/>
      <c r="J34" s="303"/>
      <c r="K34" s="308"/>
      <c r="L34" s="308" t="s">
        <v>2902</v>
      </c>
      <c r="M34" s="285"/>
      <c r="N34" s="285"/>
      <c r="O34" s="315"/>
      <c r="P34" s="308" t="s">
        <v>2902</v>
      </c>
      <c r="Q34" s="285"/>
      <c r="R34" s="285"/>
      <c r="S34" s="315"/>
      <c r="T34" s="308" t="s">
        <v>2902</v>
      </c>
      <c r="U34" s="285"/>
      <c r="V34" s="285"/>
      <c r="W34" s="315"/>
      <c r="X34" s="308" t="s">
        <v>2902</v>
      </c>
      <c r="Y34" s="285"/>
      <c r="Z34" s="285"/>
      <c r="AA34" s="315"/>
      <c r="AB34" s="308" t="s">
        <v>2902</v>
      </c>
      <c r="AC34" s="285"/>
      <c r="AD34" s="285"/>
      <c r="AE34" s="315"/>
      <c r="AF34" s="315"/>
    </row>
    <row r="35" spans="1:32" ht="13.5" customHeight="1">
      <c r="A35" s="1294" t="s">
        <v>2916</v>
      </c>
      <c r="B35" s="1294"/>
      <c r="C35" s="1294"/>
      <c r="D35" s="1972"/>
      <c r="E35" s="2209">
        <v>3349658</v>
      </c>
      <c r="F35" s="2209"/>
      <c r="G35" s="2209"/>
      <c r="H35" s="2209"/>
      <c r="I35" s="2209">
        <v>3254387</v>
      </c>
      <c r="J35" s="2209"/>
      <c r="K35" s="2209"/>
      <c r="L35" s="2209"/>
      <c r="M35" s="2209">
        <v>2653786</v>
      </c>
      <c r="N35" s="2209"/>
      <c r="O35" s="2209"/>
      <c r="P35" s="2209"/>
      <c r="Q35" s="2209">
        <v>2837895</v>
      </c>
      <c r="R35" s="2209"/>
      <c r="S35" s="2209"/>
      <c r="T35" s="2209"/>
      <c r="U35" s="2209">
        <v>2621103</v>
      </c>
      <c r="V35" s="2209"/>
      <c r="W35" s="2209"/>
      <c r="X35" s="2209"/>
      <c r="Y35" s="2209">
        <v>2712851</v>
      </c>
      <c r="Z35" s="2209"/>
      <c r="AA35" s="2209"/>
      <c r="AB35" s="2209"/>
      <c r="AC35" s="2209"/>
      <c r="AD35" s="2209"/>
      <c r="AE35" s="2209"/>
      <c r="AF35" s="2209"/>
    </row>
    <row r="36" spans="1:32">
      <c r="A36" s="1294"/>
      <c r="B36" s="1294"/>
      <c r="C36" s="1294"/>
      <c r="D36" s="1972"/>
      <c r="E36" s="2209"/>
      <c r="F36" s="2209"/>
      <c r="G36" s="2209"/>
      <c r="H36" s="2209"/>
      <c r="I36" s="2209"/>
      <c r="J36" s="2209"/>
      <c r="K36" s="2209"/>
      <c r="L36" s="2209"/>
      <c r="M36" s="2209"/>
      <c r="N36" s="2209"/>
      <c r="O36" s="2209"/>
      <c r="P36" s="2209"/>
      <c r="Q36" s="2209"/>
      <c r="R36" s="2209"/>
      <c r="S36" s="2209"/>
      <c r="T36" s="2209"/>
      <c r="U36" s="2209"/>
      <c r="V36" s="2209"/>
      <c r="W36" s="2209"/>
      <c r="X36" s="2209"/>
      <c r="Y36" s="2209"/>
      <c r="Z36" s="2209"/>
      <c r="AA36" s="2209"/>
      <c r="AB36" s="2209"/>
      <c r="AC36" s="2209"/>
      <c r="AD36" s="2209"/>
      <c r="AE36" s="2209"/>
      <c r="AF36" s="2209"/>
    </row>
    <row r="37" spans="1:32" ht="13.5" customHeight="1">
      <c r="A37" s="1294"/>
      <c r="B37" s="1294"/>
      <c r="C37" s="1294"/>
      <c r="D37" s="1972"/>
      <c r="E37" s="2209"/>
      <c r="F37" s="2209"/>
      <c r="G37" s="2209"/>
      <c r="H37" s="2209"/>
      <c r="I37" s="2209"/>
      <c r="J37" s="2209"/>
      <c r="K37" s="2209"/>
      <c r="L37" s="2209"/>
      <c r="M37" s="2209"/>
      <c r="N37" s="2209"/>
      <c r="O37" s="2209"/>
      <c r="P37" s="2209"/>
      <c r="Q37" s="2209"/>
      <c r="R37" s="2209"/>
      <c r="S37" s="2209"/>
      <c r="T37" s="2209"/>
      <c r="U37" s="2209"/>
      <c r="V37" s="2209"/>
      <c r="W37" s="2209"/>
      <c r="X37" s="2209"/>
      <c r="Y37" s="2209"/>
      <c r="Z37" s="2209"/>
      <c r="AA37" s="2209"/>
      <c r="AB37" s="2209"/>
      <c r="AC37" s="2209"/>
      <c r="AD37" s="2209"/>
      <c r="AE37" s="2209"/>
      <c r="AF37" s="2209"/>
    </row>
    <row r="38" spans="1:32" ht="9" customHeight="1">
      <c r="A38" s="407"/>
      <c r="B38" s="407"/>
      <c r="C38" s="407"/>
      <c r="D38" s="312"/>
      <c r="E38" s="927"/>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898"/>
      <c r="AD38" s="898"/>
      <c r="AE38" s="898"/>
    </row>
    <row r="39" spans="1:32">
      <c r="A39" s="403" t="s">
        <v>2917</v>
      </c>
      <c r="B39" s="963"/>
      <c r="C39" s="963"/>
      <c r="D39" s="963"/>
      <c r="E39" s="963"/>
      <c r="F39" s="963"/>
      <c r="G39" s="963"/>
      <c r="H39" s="963"/>
      <c r="I39" s="963"/>
      <c r="J39" s="963"/>
      <c r="K39" s="963"/>
      <c r="L39" s="963"/>
      <c r="M39" s="963"/>
      <c r="N39" s="963"/>
      <c r="O39" s="963"/>
      <c r="P39" s="963"/>
      <c r="Q39" s="964"/>
      <c r="R39" s="964"/>
      <c r="S39" s="964"/>
      <c r="T39" s="2231" t="s">
        <v>2918</v>
      </c>
      <c r="U39" s="2231"/>
      <c r="V39" s="2231"/>
      <c r="W39" s="2231"/>
      <c r="X39" s="2231"/>
      <c r="Y39" s="2231"/>
      <c r="Z39" s="2231"/>
      <c r="AA39" s="2231"/>
      <c r="AB39" s="2231"/>
      <c r="AC39" s="9"/>
      <c r="AD39" s="9"/>
    </row>
    <row r="40" spans="1:32">
      <c r="A40" s="65" t="s">
        <v>4910</v>
      </c>
      <c r="B40" s="65"/>
      <c r="C40" s="65"/>
      <c r="D40" s="65"/>
      <c r="E40" s="65"/>
      <c r="F40" s="65"/>
      <c r="G40" s="65"/>
      <c r="H40" s="65"/>
      <c r="I40" s="65"/>
      <c r="J40" s="65"/>
      <c r="K40" s="65"/>
      <c r="L40" s="65"/>
      <c r="M40" s="65"/>
      <c r="N40" s="65"/>
      <c r="O40" s="65"/>
      <c r="P40" s="65"/>
      <c r="AB40" s="315" t="s">
        <v>2919</v>
      </c>
    </row>
    <row r="41" spans="1:32">
      <c r="A41" s="65" t="s">
        <v>4911</v>
      </c>
      <c r="B41" s="65"/>
      <c r="C41" s="65"/>
      <c r="D41" s="65"/>
      <c r="E41" s="65"/>
      <c r="F41" s="65"/>
      <c r="G41" s="65"/>
      <c r="H41" s="65"/>
      <c r="I41" s="65"/>
      <c r="J41" s="65"/>
      <c r="K41" s="65"/>
      <c r="L41" s="65"/>
      <c r="M41" s="65"/>
      <c r="N41" s="65"/>
      <c r="O41" s="65"/>
      <c r="P41" s="65"/>
    </row>
    <row r="42" spans="1:32">
      <c r="A42" s="65" t="s">
        <v>4908</v>
      </c>
      <c r="B42" s="65"/>
      <c r="C42" s="65"/>
      <c r="D42" s="65"/>
      <c r="E42" s="65"/>
      <c r="F42" s="65"/>
      <c r="G42" s="65"/>
      <c r="H42" s="65"/>
      <c r="I42" s="65"/>
      <c r="J42" s="65"/>
      <c r="K42" s="65"/>
      <c r="L42" s="65"/>
      <c r="M42" s="65"/>
      <c r="N42" s="65"/>
      <c r="O42" s="65"/>
      <c r="P42" s="65"/>
    </row>
    <row r="43" spans="1:32">
      <c r="A43" s="65" t="s">
        <v>4912</v>
      </c>
      <c r="B43" s="65"/>
      <c r="C43" s="65"/>
      <c r="D43" s="65"/>
      <c r="E43" s="65"/>
      <c r="F43" s="65"/>
      <c r="G43" s="65"/>
      <c r="H43" s="65"/>
      <c r="I43" s="65"/>
      <c r="J43" s="65"/>
      <c r="K43" s="65"/>
      <c r="L43" s="65"/>
      <c r="M43" s="65"/>
      <c r="N43" s="65"/>
      <c r="O43" s="65"/>
      <c r="P43" s="65"/>
    </row>
    <row r="44" spans="1:32" ht="18.75" customHeight="1"/>
    <row r="45" spans="1:32" ht="18.75" customHeight="1"/>
    <row r="46" spans="1:32" ht="18.75" customHeight="1"/>
    <row r="47" spans="1:32" s="42" customFormat="1" ht="21">
      <c r="A47" s="1271" t="s">
        <v>2920</v>
      </c>
      <c r="B47" s="1271"/>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row>
    <row r="48" spans="1:32" ht="12" customHeight="1">
      <c r="A48" s="285"/>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1350"/>
      <c r="AA48" s="1350"/>
      <c r="AB48" s="1350"/>
    </row>
    <row r="49" spans="1:33" ht="15" customHeight="1">
      <c r="A49" s="1273" t="s">
        <v>2412</v>
      </c>
      <c r="B49" s="1273"/>
      <c r="C49" s="1273"/>
      <c r="D49" s="1274"/>
      <c r="E49" s="1272" t="s">
        <v>2921</v>
      </c>
      <c r="F49" s="1273"/>
      <c r="G49" s="1273"/>
      <c r="H49" s="1273"/>
      <c r="I49" s="1273"/>
      <c r="J49" s="1273"/>
      <c r="K49" s="1273"/>
      <c r="L49" s="1273"/>
      <c r="M49" s="1273"/>
      <c r="N49" s="1274"/>
      <c r="O49" s="1272" t="s">
        <v>2922</v>
      </c>
      <c r="P49" s="1273"/>
      <c r="Q49" s="1273"/>
      <c r="R49" s="1273"/>
      <c r="S49" s="1273"/>
      <c r="T49" s="1273"/>
      <c r="U49" s="1273"/>
      <c r="V49" s="1273"/>
      <c r="W49" s="1274"/>
      <c r="X49" s="1272" t="s">
        <v>2923</v>
      </c>
      <c r="Y49" s="1273"/>
      <c r="Z49" s="1273"/>
      <c r="AA49" s="1273"/>
      <c r="AB49" s="1273"/>
      <c r="AC49" s="1273"/>
      <c r="AD49" s="1273"/>
      <c r="AE49" s="1273"/>
      <c r="AF49" s="1273"/>
    </row>
    <row r="50" spans="1:33" ht="15" customHeight="1">
      <c r="A50" s="1276"/>
      <c r="B50" s="1276"/>
      <c r="C50" s="1276"/>
      <c r="D50" s="1282"/>
      <c r="E50" s="1275"/>
      <c r="F50" s="1276"/>
      <c r="G50" s="1276"/>
      <c r="H50" s="1276"/>
      <c r="I50" s="1276"/>
      <c r="J50" s="1276"/>
      <c r="K50" s="1276"/>
      <c r="L50" s="1276"/>
      <c r="M50" s="1276"/>
      <c r="N50" s="1282"/>
      <c r="O50" s="1275"/>
      <c r="P50" s="1276"/>
      <c r="Q50" s="1276"/>
      <c r="R50" s="1276"/>
      <c r="S50" s="1276"/>
      <c r="T50" s="1276"/>
      <c r="U50" s="1276"/>
      <c r="V50" s="1276"/>
      <c r="W50" s="1282"/>
      <c r="X50" s="1275"/>
      <c r="Y50" s="1276"/>
      <c r="Z50" s="1276"/>
      <c r="AA50" s="1276"/>
      <c r="AB50" s="1276"/>
      <c r="AC50" s="1276"/>
      <c r="AD50" s="1276"/>
      <c r="AE50" s="1276"/>
      <c r="AF50" s="1276"/>
    </row>
    <row r="51" spans="1:33">
      <c r="A51" s="285"/>
      <c r="B51" s="285"/>
      <c r="C51" s="285"/>
      <c r="D51" s="311"/>
      <c r="E51" s="302"/>
      <c r="F51" s="303"/>
      <c r="G51" s="308"/>
      <c r="H51" s="303"/>
      <c r="I51" s="303"/>
      <c r="J51" s="308"/>
      <c r="K51" s="308"/>
      <c r="L51" s="308"/>
      <c r="M51" s="308"/>
      <c r="N51" s="308" t="s">
        <v>2924</v>
      </c>
      <c r="O51" s="308"/>
      <c r="P51" s="308"/>
      <c r="Q51" s="308"/>
      <c r="R51" s="308"/>
      <c r="S51" s="308"/>
      <c r="T51" s="308"/>
      <c r="U51" s="308"/>
      <c r="V51" s="308"/>
      <c r="W51" s="308" t="s">
        <v>2924</v>
      </c>
      <c r="X51" s="308"/>
      <c r="Y51" s="308"/>
      <c r="Z51" s="303"/>
      <c r="AA51" s="303"/>
      <c r="AB51" s="308"/>
      <c r="AC51" s="303"/>
      <c r="AD51" s="303"/>
      <c r="AE51" s="308"/>
      <c r="AF51" s="308" t="s">
        <v>560</v>
      </c>
    </row>
    <row r="52" spans="1:33" ht="18.75" customHeight="1">
      <c r="A52" s="1289" t="s">
        <v>965</v>
      </c>
      <c r="B52" s="1289"/>
      <c r="C52" s="315">
        <v>28</v>
      </c>
      <c r="D52" s="117"/>
      <c r="E52" s="2208">
        <v>4661300</v>
      </c>
      <c r="F52" s="2209"/>
      <c r="G52" s="2209"/>
      <c r="H52" s="2209"/>
      <c r="I52" s="2209"/>
      <c r="J52" s="2209"/>
      <c r="K52" s="2209"/>
      <c r="L52" s="2209"/>
      <c r="M52" s="2209"/>
      <c r="N52" s="2209"/>
      <c r="O52" s="2209">
        <v>4158706</v>
      </c>
      <c r="P52" s="2209"/>
      <c r="Q52" s="2209"/>
      <c r="R52" s="2209"/>
      <c r="S52" s="2209"/>
      <c r="T52" s="2209"/>
      <c r="U52" s="2209"/>
      <c r="V52" s="2209"/>
      <c r="W52" s="2209"/>
      <c r="X52" s="2209">
        <v>89</v>
      </c>
      <c r="Y52" s="2209"/>
      <c r="Z52" s="2209"/>
      <c r="AA52" s="2209"/>
      <c r="AB52" s="2209"/>
      <c r="AC52" s="2209"/>
      <c r="AD52" s="2209"/>
      <c r="AE52" s="2209"/>
      <c r="AF52" s="2209"/>
    </row>
    <row r="53" spans="1:33" ht="9" customHeight="1">
      <c r="A53" s="1289"/>
      <c r="B53" s="1289"/>
      <c r="C53" s="315"/>
      <c r="D53" s="117"/>
    </row>
    <row r="54" spans="1:33" ht="18.75" customHeight="1">
      <c r="A54" s="1289"/>
      <c r="B54" s="1289"/>
      <c r="C54" s="315">
        <v>29</v>
      </c>
      <c r="D54" s="117"/>
      <c r="E54" s="2208">
        <v>4661300</v>
      </c>
      <c r="F54" s="2209"/>
      <c r="G54" s="2209"/>
      <c r="H54" s="2209"/>
      <c r="I54" s="2209"/>
      <c r="J54" s="2209"/>
      <c r="K54" s="2209"/>
      <c r="L54" s="2209"/>
      <c r="M54" s="2209"/>
      <c r="N54" s="2209"/>
      <c r="O54" s="2209">
        <v>4416359</v>
      </c>
      <c r="P54" s="2209"/>
      <c r="Q54" s="2209"/>
      <c r="R54" s="2209"/>
      <c r="S54" s="2209"/>
      <c r="T54" s="2209"/>
      <c r="U54" s="2209"/>
      <c r="V54" s="2209"/>
      <c r="W54" s="2209"/>
      <c r="X54" s="2209">
        <v>95</v>
      </c>
      <c r="Y54" s="2209"/>
      <c r="Z54" s="2209"/>
      <c r="AA54" s="2209"/>
      <c r="AB54" s="2209"/>
      <c r="AC54" s="2209"/>
      <c r="AD54" s="2209"/>
      <c r="AE54" s="2209"/>
      <c r="AF54" s="2209"/>
    </row>
    <row r="55" spans="1:33" ht="9" customHeight="1">
      <c r="A55" s="1289"/>
      <c r="B55" s="1289"/>
      <c r="D55" s="117"/>
    </row>
    <row r="56" spans="1:33" ht="18.75" customHeight="1">
      <c r="A56" s="1289"/>
      <c r="B56" s="1289"/>
      <c r="C56" s="315">
        <v>30</v>
      </c>
      <c r="D56" s="117"/>
      <c r="E56" s="2208">
        <v>4661300</v>
      </c>
      <c r="F56" s="2209"/>
      <c r="G56" s="2209"/>
      <c r="H56" s="2209"/>
      <c r="I56" s="2209"/>
      <c r="J56" s="2209"/>
      <c r="K56" s="2209"/>
      <c r="L56" s="2209"/>
      <c r="M56" s="2209"/>
      <c r="N56" s="2209"/>
      <c r="O56" s="2209">
        <v>4171892</v>
      </c>
      <c r="P56" s="2209"/>
      <c r="Q56" s="2209"/>
      <c r="R56" s="2209"/>
      <c r="S56" s="2209"/>
      <c r="T56" s="2209"/>
      <c r="U56" s="2209"/>
      <c r="V56" s="2209"/>
      <c r="W56" s="2209"/>
      <c r="X56" s="2209">
        <v>90</v>
      </c>
      <c r="Y56" s="2209"/>
      <c r="Z56" s="2209"/>
      <c r="AA56" s="2209"/>
      <c r="AB56" s="2209"/>
      <c r="AC56" s="2209"/>
      <c r="AD56" s="2209"/>
      <c r="AE56" s="2209"/>
      <c r="AF56" s="2209"/>
    </row>
    <row r="57" spans="1:33" ht="9" customHeight="1">
      <c r="A57" s="1289"/>
      <c r="B57" s="1289"/>
      <c r="D57" s="117"/>
    </row>
    <row r="58" spans="1:33" ht="18.75" customHeight="1">
      <c r="A58" s="1289" t="s">
        <v>1212</v>
      </c>
      <c r="B58" s="1289"/>
      <c r="C58" s="315" t="s">
        <v>2417</v>
      </c>
      <c r="D58" s="117"/>
      <c r="E58" s="2208">
        <v>4661300</v>
      </c>
      <c r="F58" s="2209"/>
      <c r="G58" s="2209"/>
      <c r="H58" s="2209"/>
      <c r="I58" s="2209"/>
      <c r="J58" s="2209"/>
      <c r="K58" s="2209"/>
      <c r="L58" s="2209"/>
      <c r="M58" s="2209"/>
      <c r="N58" s="2209"/>
      <c r="O58" s="2209">
        <v>3909412</v>
      </c>
      <c r="P58" s="2209"/>
      <c r="Q58" s="2209"/>
      <c r="R58" s="2209"/>
      <c r="S58" s="2209"/>
      <c r="T58" s="2209"/>
      <c r="U58" s="2209"/>
      <c r="V58" s="2209"/>
      <c r="W58" s="2209"/>
      <c r="X58" s="2209">
        <v>84</v>
      </c>
      <c r="Y58" s="2209"/>
      <c r="Z58" s="2209"/>
      <c r="AA58" s="2209"/>
      <c r="AB58" s="2209"/>
      <c r="AC58" s="2209"/>
      <c r="AD58" s="2209"/>
      <c r="AE58" s="2209"/>
      <c r="AF58" s="2209"/>
    </row>
    <row r="59" spans="1:33" ht="9" customHeight="1">
      <c r="A59" s="1289"/>
      <c r="B59" s="1289"/>
      <c r="D59" s="117"/>
    </row>
    <row r="60" spans="1:33" ht="18.75" customHeight="1">
      <c r="A60" s="1289"/>
      <c r="B60" s="1289"/>
      <c r="C60" s="315">
        <v>2</v>
      </c>
      <c r="D60" s="117"/>
      <c r="E60" s="2208">
        <v>4661300</v>
      </c>
      <c r="F60" s="2209"/>
      <c r="G60" s="2209"/>
      <c r="H60" s="2209"/>
      <c r="I60" s="2209"/>
      <c r="J60" s="2209"/>
      <c r="K60" s="2209"/>
      <c r="L60" s="2209"/>
      <c r="M60" s="2209"/>
      <c r="N60" s="2209"/>
      <c r="O60" s="2209">
        <v>4025166</v>
      </c>
      <c r="P60" s="2209"/>
      <c r="Q60" s="2209"/>
      <c r="R60" s="2209"/>
      <c r="S60" s="2209"/>
      <c r="T60" s="2209"/>
      <c r="U60" s="2209"/>
      <c r="V60" s="2209"/>
      <c r="W60" s="2209"/>
      <c r="X60" s="2209">
        <v>86</v>
      </c>
      <c r="Y60" s="2209"/>
      <c r="Z60" s="2209"/>
      <c r="AA60" s="2209"/>
      <c r="AB60" s="2209"/>
      <c r="AC60" s="2209"/>
      <c r="AD60" s="2209"/>
      <c r="AE60" s="2209"/>
      <c r="AF60" s="2209"/>
    </row>
    <row r="61" spans="1:33" ht="9" customHeight="1">
      <c r="D61" s="311"/>
      <c r="X61" s="328"/>
      <c r="Y61" s="328"/>
      <c r="Z61" s="328"/>
      <c r="AA61" s="328"/>
      <c r="AB61" s="328"/>
      <c r="AC61" s="328"/>
      <c r="AD61" s="328"/>
      <c r="AE61" s="328"/>
      <c r="AF61" s="328"/>
    </row>
    <row r="62" spans="1:33">
      <c r="A62" s="317"/>
      <c r="B62" s="317"/>
      <c r="C62" s="317"/>
      <c r="D62" s="317"/>
      <c r="E62" s="317"/>
      <c r="F62" s="317"/>
      <c r="G62" s="317"/>
      <c r="H62" s="317"/>
      <c r="I62" s="317"/>
      <c r="J62" s="317"/>
      <c r="K62" s="317"/>
      <c r="L62" s="317"/>
      <c r="M62" s="317"/>
      <c r="N62" s="317"/>
      <c r="O62" s="317"/>
      <c r="P62" s="317"/>
      <c r="Q62" s="317"/>
      <c r="R62" s="317"/>
      <c r="S62" s="317"/>
      <c r="T62" s="317"/>
      <c r="U62" s="317"/>
      <c r="V62" s="317"/>
      <c r="W62" s="317"/>
      <c r="X62" s="1277" t="s">
        <v>2630</v>
      </c>
      <c r="Y62" s="1277"/>
      <c r="Z62" s="1277"/>
      <c r="AA62" s="1277"/>
      <c r="AB62" s="1277"/>
      <c r="AC62" s="1277"/>
      <c r="AD62" s="1277"/>
      <c r="AE62" s="1277"/>
      <c r="AF62" s="1277"/>
    </row>
    <row r="64" spans="1:33">
      <c r="AG64" s="413"/>
    </row>
  </sheetData>
  <mergeCells count="112">
    <mergeCell ref="X62:AF62"/>
    <mergeCell ref="A58:B58"/>
    <mergeCell ref="E58:N58"/>
    <mergeCell ref="O58:W58"/>
    <mergeCell ref="X58:AF58"/>
    <mergeCell ref="A59:B59"/>
    <mergeCell ref="A60:B60"/>
    <mergeCell ref="E60:N60"/>
    <mergeCell ref="O60:W60"/>
    <mergeCell ref="X60:AF60"/>
    <mergeCell ref="A55:B55"/>
    <mergeCell ref="A56:B56"/>
    <mergeCell ref="E56:N56"/>
    <mergeCell ref="O56:W56"/>
    <mergeCell ref="X56:AF56"/>
    <mergeCell ref="A57:B57"/>
    <mergeCell ref="A52:B52"/>
    <mergeCell ref="E52:N52"/>
    <mergeCell ref="O52:W52"/>
    <mergeCell ref="X52:AF52"/>
    <mergeCell ref="A53:B53"/>
    <mergeCell ref="A54:B54"/>
    <mergeCell ref="E54:N54"/>
    <mergeCell ref="O54:W54"/>
    <mergeCell ref="X54:AF54"/>
    <mergeCell ref="Y35:AB37"/>
    <mergeCell ref="AC35:AF37"/>
    <mergeCell ref="T39:AB39"/>
    <mergeCell ref="A47:AF47"/>
    <mergeCell ref="Z48:AB48"/>
    <mergeCell ref="A49:D50"/>
    <mergeCell ref="E49:N50"/>
    <mergeCell ref="O49:W50"/>
    <mergeCell ref="X49:AF50"/>
    <mergeCell ref="A35:D37"/>
    <mergeCell ref="E35:H37"/>
    <mergeCell ref="I35:L37"/>
    <mergeCell ref="M35:P37"/>
    <mergeCell ref="Q35:T37"/>
    <mergeCell ref="U35:X37"/>
    <mergeCell ref="A30:AB30"/>
    <mergeCell ref="A32:D33"/>
    <mergeCell ref="E32:H33"/>
    <mergeCell ref="I32:L33"/>
    <mergeCell ref="M32:P33"/>
    <mergeCell ref="Q32:T33"/>
    <mergeCell ref="U32:X33"/>
    <mergeCell ref="Y32:AB33"/>
    <mergeCell ref="AC32:AF33"/>
    <mergeCell ref="A16:B16"/>
    <mergeCell ref="A17:B17"/>
    <mergeCell ref="E17:H17"/>
    <mergeCell ref="I17:L17"/>
    <mergeCell ref="M17:O17"/>
    <mergeCell ref="Q17:T17"/>
    <mergeCell ref="U17:X17"/>
    <mergeCell ref="Y17:AB17"/>
    <mergeCell ref="AC17:AF17"/>
    <mergeCell ref="A14:B14"/>
    <mergeCell ref="A15:B15"/>
    <mergeCell ref="E15:H15"/>
    <mergeCell ref="I15:L15"/>
    <mergeCell ref="M15:O15"/>
    <mergeCell ref="Q15:T15"/>
    <mergeCell ref="U15:X15"/>
    <mergeCell ref="Y15:AB15"/>
    <mergeCell ref="AC15:AF15"/>
    <mergeCell ref="A12:B12"/>
    <mergeCell ref="A13:B13"/>
    <mergeCell ref="E13:H13"/>
    <mergeCell ref="I13:L13"/>
    <mergeCell ref="M13:O13"/>
    <mergeCell ref="Q13:T13"/>
    <mergeCell ref="AC9:AF9"/>
    <mergeCell ref="A10:B10"/>
    <mergeCell ref="A11:B11"/>
    <mergeCell ref="E11:H11"/>
    <mergeCell ref="I11:L11"/>
    <mergeCell ref="M11:O11"/>
    <mergeCell ref="Q11:T11"/>
    <mergeCell ref="U11:X11"/>
    <mergeCell ref="Y11:AB11"/>
    <mergeCell ref="AC11:AF11"/>
    <mergeCell ref="U13:X13"/>
    <mergeCell ref="Y13:AB13"/>
    <mergeCell ref="AC13:AF13"/>
    <mergeCell ref="Y7:AB7"/>
    <mergeCell ref="AC7:AF7"/>
    <mergeCell ref="A8:B8"/>
    <mergeCell ref="A9:B9"/>
    <mergeCell ref="E9:H9"/>
    <mergeCell ref="I9:L9"/>
    <mergeCell ref="M9:O9"/>
    <mergeCell ref="Q9:T9"/>
    <mergeCell ref="U9:X9"/>
    <mergeCell ref="Y9:AB9"/>
    <mergeCell ref="A7:B7"/>
    <mergeCell ref="E7:H7"/>
    <mergeCell ref="I7:L7"/>
    <mergeCell ref="M7:O7"/>
    <mergeCell ref="Q7:T7"/>
    <mergeCell ref="U7:X7"/>
    <mergeCell ref="A1:D1"/>
    <mergeCell ref="A2:AF2"/>
    <mergeCell ref="A4:D5"/>
    <mergeCell ref="E4:H5"/>
    <mergeCell ref="I4:L5"/>
    <mergeCell ref="M4:P5"/>
    <mergeCell ref="Q4:T5"/>
    <mergeCell ref="U4:X5"/>
    <mergeCell ref="Y4:AB5"/>
    <mergeCell ref="AC4:AF5"/>
  </mergeCells>
  <phoneticPr fontId="4"/>
  <hyperlinks>
    <hyperlink ref="A1" location="P2細目次!A1" display="目次に戻る" xr:uid="{912FFF64-AF7F-4173-A92F-A069F48AFEEF}"/>
  </hyperlinks>
  <pageMargins left="0.70866141732283472" right="0.70866141732283472" top="0.74803149606299213" bottom="0.74803149606299213" header="0.31496062992125984" footer="0.31496062992125984"/>
  <pageSetup paperSize="9" scale="88" firstPageNumber="0" orientation="portrait" r:id="rId1"/>
  <headerFooter differentFirst="1" scaleWithDoc="0">
    <oddFooter>&amp;C- &amp;P -</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9216B-C2F0-4C04-A189-00D68C774237}">
  <sheetPr>
    <tabColor theme="0"/>
    <pageSetUpPr fitToPage="1"/>
  </sheetPr>
  <dimension ref="A1:R55"/>
  <sheetViews>
    <sheetView zoomScale="85" zoomScaleNormal="85" zoomScaleSheetLayoutView="100" workbookViewId="0">
      <selection activeCell="AL2" sqref="AL2:AR2"/>
    </sheetView>
  </sheetViews>
  <sheetFormatPr defaultRowHeight="13.5"/>
  <cols>
    <col min="1" max="11" width="9.375" style="69" customWidth="1"/>
    <col min="12" max="12" width="9" style="69"/>
    <col min="13" max="13" width="0" style="69" hidden="1" customWidth="1"/>
    <col min="14" max="14" width="9.125" style="69" hidden="1" customWidth="1"/>
    <col min="15" max="15" width="11.5" style="69" hidden="1" customWidth="1"/>
    <col min="16" max="17" width="9.125" style="69" hidden="1" customWidth="1"/>
    <col min="18" max="18" width="0" style="69" hidden="1" customWidth="1"/>
    <col min="19" max="249" width="9" style="69"/>
    <col min="250" max="250" width="13.5" style="69" bestFit="1" customWidth="1"/>
    <col min="251" max="251" width="8.25" style="69" bestFit="1" customWidth="1"/>
    <col min="252" max="252" width="14.25" style="69" bestFit="1" customWidth="1"/>
    <col min="253" max="253" width="11.5" style="69" customWidth="1"/>
    <col min="254" max="254" width="22.125" style="69" bestFit="1" customWidth="1"/>
    <col min="255" max="255" width="11.375" style="69" customWidth="1"/>
    <col min="256" max="256" width="9" style="69"/>
    <col min="257" max="267" width="9.375" style="69" customWidth="1"/>
    <col min="268" max="505" width="9" style="69"/>
    <col min="506" max="506" width="13.5" style="69" bestFit="1" customWidth="1"/>
    <col min="507" max="507" width="8.25" style="69" bestFit="1" customWidth="1"/>
    <col min="508" max="508" width="14.25" style="69" bestFit="1" customWidth="1"/>
    <col min="509" max="509" width="11.5" style="69" customWidth="1"/>
    <col min="510" max="510" width="22.125" style="69" bestFit="1" customWidth="1"/>
    <col min="511" max="511" width="11.375" style="69" customWidth="1"/>
    <col min="512" max="512" width="9" style="69"/>
    <col min="513" max="523" width="9.375" style="69" customWidth="1"/>
    <col min="524" max="761" width="9" style="69"/>
    <col min="762" max="762" width="13.5" style="69" bestFit="1" customWidth="1"/>
    <col min="763" max="763" width="8.25" style="69" bestFit="1" customWidth="1"/>
    <col min="764" max="764" width="14.25" style="69" bestFit="1" customWidth="1"/>
    <col min="765" max="765" width="11.5" style="69" customWidth="1"/>
    <col min="766" max="766" width="22.125" style="69" bestFit="1" customWidth="1"/>
    <col min="767" max="767" width="11.375" style="69" customWidth="1"/>
    <col min="768" max="768" width="9" style="69"/>
    <col min="769" max="779" width="9.375" style="69" customWidth="1"/>
    <col min="780" max="1017" width="9" style="69"/>
    <col min="1018" max="1018" width="13.5" style="69" bestFit="1" customWidth="1"/>
    <col min="1019" max="1019" width="8.25" style="69" bestFit="1" customWidth="1"/>
    <col min="1020" max="1020" width="14.25" style="69" bestFit="1" customWidth="1"/>
    <col min="1021" max="1021" width="11.5" style="69" customWidth="1"/>
    <col min="1022" max="1022" width="22.125" style="69" bestFit="1" customWidth="1"/>
    <col min="1023" max="1023" width="11.375" style="69" customWidth="1"/>
    <col min="1024" max="1024" width="9" style="69"/>
    <col min="1025" max="1035" width="9.375" style="69" customWidth="1"/>
    <col min="1036" max="1273" width="9" style="69"/>
    <col min="1274" max="1274" width="13.5" style="69" bestFit="1" customWidth="1"/>
    <col min="1275" max="1275" width="8.25" style="69" bestFit="1" customWidth="1"/>
    <col min="1276" max="1276" width="14.25" style="69" bestFit="1" customWidth="1"/>
    <col min="1277" max="1277" width="11.5" style="69" customWidth="1"/>
    <col min="1278" max="1278" width="22.125" style="69" bestFit="1" customWidth="1"/>
    <col min="1279" max="1279" width="11.375" style="69" customWidth="1"/>
    <col min="1280" max="1280" width="9" style="69"/>
    <col min="1281" max="1291" width="9.375" style="69" customWidth="1"/>
    <col min="1292" max="1529" width="9" style="69"/>
    <col min="1530" max="1530" width="13.5" style="69" bestFit="1" customWidth="1"/>
    <col min="1531" max="1531" width="8.25" style="69" bestFit="1" customWidth="1"/>
    <col min="1532" max="1532" width="14.25" style="69" bestFit="1" customWidth="1"/>
    <col min="1533" max="1533" width="11.5" style="69" customWidth="1"/>
    <col min="1534" max="1534" width="22.125" style="69" bestFit="1" customWidth="1"/>
    <col min="1535" max="1535" width="11.375" style="69" customWidth="1"/>
    <col min="1536" max="1536" width="9" style="69"/>
    <col min="1537" max="1547" width="9.375" style="69" customWidth="1"/>
    <col min="1548" max="1785" width="9" style="69"/>
    <col min="1786" max="1786" width="13.5" style="69" bestFit="1" customWidth="1"/>
    <col min="1787" max="1787" width="8.25" style="69" bestFit="1" customWidth="1"/>
    <col min="1788" max="1788" width="14.25" style="69" bestFit="1" customWidth="1"/>
    <col min="1789" max="1789" width="11.5" style="69" customWidth="1"/>
    <col min="1790" max="1790" width="22.125" style="69" bestFit="1" customWidth="1"/>
    <col min="1791" max="1791" width="11.375" style="69" customWidth="1"/>
    <col min="1792" max="1792" width="9" style="69"/>
    <col min="1793" max="1803" width="9.375" style="69" customWidth="1"/>
    <col min="1804" max="2041" width="9" style="69"/>
    <col min="2042" max="2042" width="13.5" style="69" bestFit="1" customWidth="1"/>
    <col min="2043" max="2043" width="8.25" style="69" bestFit="1" customWidth="1"/>
    <col min="2044" max="2044" width="14.25" style="69" bestFit="1" customWidth="1"/>
    <col min="2045" max="2045" width="11.5" style="69" customWidth="1"/>
    <col min="2046" max="2046" width="22.125" style="69" bestFit="1" customWidth="1"/>
    <col min="2047" max="2047" width="11.375" style="69" customWidth="1"/>
    <col min="2048" max="2048" width="9" style="69"/>
    <col min="2049" max="2059" width="9.375" style="69" customWidth="1"/>
    <col min="2060" max="2297" width="9" style="69"/>
    <col min="2298" max="2298" width="13.5" style="69" bestFit="1" customWidth="1"/>
    <col min="2299" max="2299" width="8.25" style="69" bestFit="1" customWidth="1"/>
    <col min="2300" max="2300" width="14.25" style="69" bestFit="1" customWidth="1"/>
    <col min="2301" max="2301" width="11.5" style="69" customWidth="1"/>
    <col min="2302" max="2302" width="22.125" style="69" bestFit="1" customWidth="1"/>
    <col min="2303" max="2303" width="11.375" style="69" customWidth="1"/>
    <col min="2304" max="2304" width="9" style="69"/>
    <col min="2305" max="2315" width="9.375" style="69" customWidth="1"/>
    <col min="2316" max="2553" width="9" style="69"/>
    <col min="2554" max="2554" width="13.5" style="69" bestFit="1" customWidth="1"/>
    <col min="2555" max="2555" width="8.25" style="69" bestFit="1" customWidth="1"/>
    <col min="2556" max="2556" width="14.25" style="69" bestFit="1" customWidth="1"/>
    <col min="2557" max="2557" width="11.5" style="69" customWidth="1"/>
    <col min="2558" max="2558" width="22.125" style="69" bestFit="1" customWidth="1"/>
    <col min="2559" max="2559" width="11.375" style="69" customWidth="1"/>
    <col min="2560" max="2560" width="9" style="69"/>
    <col min="2561" max="2571" width="9.375" style="69" customWidth="1"/>
    <col min="2572" max="2809" width="9" style="69"/>
    <col min="2810" max="2810" width="13.5" style="69" bestFit="1" customWidth="1"/>
    <col min="2811" max="2811" width="8.25" style="69" bestFit="1" customWidth="1"/>
    <col min="2812" max="2812" width="14.25" style="69" bestFit="1" customWidth="1"/>
    <col min="2813" max="2813" width="11.5" style="69" customWidth="1"/>
    <col min="2814" max="2814" width="22.125" style="69" bestFit="1" customWidth="1"/>
    <col min="2815" max="2815" width="11.375" style="69" customWidth="1"/>
    <col min="2816" max="2816" width="9" style="69"/>
    <col min="2817" max="2827" width="9.375" style="69" customWidth="1"/>
    <col min="2828" max="3065" width="9" style="69"/>
    <col min="3066" max="3066" width="13.5" style="69" bestFit="1" customWidth="1"/>
    <col min="3067" max="3067" width="8.25" style="69" bestFit="1" customWidth="1"/>
    <col min="3068" max="3068" width="14.25" style="69" bestFit="1" customWidth="1"/>
    <col min="3069" max="3069" width="11.5" style="69" customWidth="1"/>
    <col min="3070" max="3070" width="22.125" style="69" bestFit="1" customWidth="1"/>
    <col min="3071" max="3071" width="11.375" style="69" customWidth="1"/>
    <col min="3072" max="3072" width="9" style="69"/>
    <col min="3073" max="3083" width="9.375" style="69" customWidth="1"/>
    <col min="3084" max="3321" width="9" style="69"/>
    <col min="3322" max="3322" width="13.5" style="69" bestFit="1" customWidth="1"/>
    <col min="3323" max="3323" width="8.25" style="69" bestFit="1" customWidth="1"/>
    <col min="3324" max="3324" width="14.25" style="69" bestFit="1" customWidth="1"/>
    <col min="3325" max="3325" width="11.5" style="69" customWidth="1"/>
    <col min="3326" max="3326" width="22.125" style="69" bestFit="1" customWidth="1"/>
    <col min="3327" max="3327" width="11.375" style="69" customWidth="1"/>
    <col min="3328" max="3328" width="9" style="69"/>
    <col min="3329" max="3339" width="9.375" style="69" customWidth="1"/>
    <col min="3340" max="3577" width="9" style="69"/>
    <col min="3578" max="3578" width="13.5" style="69" bestFit="1" customWidth="1"/>
    <col min="3579" max="3579" width="8.25" style="69" bestFit="1" customWidth="1"/>
    <col min="3580" max="3580" width="14.25" style="69" bestFit="1" customWidth="1"/>
    <col min="3581" max="3581" width="11.5" style="69" customWidth="1"/>
    <col min="3582" max="3582" width="22.125" style="69" bestFit="1" customWidth="1"/>
    <col min="3583" max="3583" width="11.375" style="69" customWidth="1"/>
    <col min="3584" max="3584" width="9" style="69"/>
    <col min="3585" max="3595" width="9.375" style="69" customWidth="1"/>
    <col min="3596" max="3833" width="9" style="69"/>
    <col min="3834" max="3834" width="13.5" style="69" bestFit="1" customWidth="1"/>
    <col min="3835" max="3835" width="8.25" style="69" bestFit="1" customWidth="1"/>
    <col min="3836" max="3836" width="14.25" style="69" bestFit="1" customWidth="1"/>
    <col min="3837" max="3837" width="11.5" style="69" customWidth="1"/>
    <col min="3838" max="3838" width="22.125" style="69" bestFit="1" customWidth="1"/>
    <col min="3839" max="3839" width="11.375" style="69" customWidth="1"/>
    <col min="3840" max="3840" width="9" style="69"/>
    <col min="3841" max="3851" width="9.375" style="69" customWidth="1"/>
    <col min="3852" max="4089" width="9" style="69"/>
    <col min="4090" max="4090" width="13.5" style="69" bestFit="1" customWidth="1"/>
    <col min="4091" max="4091" width="8.25" style="69" bestFit="1" customWidth="1"/>
    <col min="4092" max="4092" width="14.25" style="69" bestFit="1" customWidth="1"/>
    <col min="4093" max="4093" width="11.5" style="69" customWidth="1"/>
    <col min="4094" max="4094" width="22.125" style="69" bestFit="1" customWidth="1"/>
    <col min="4095" max="4095" width="11.375" style="69" customWidth="1"/>
    <col min="4096" max="4096" width="9" style="69"/>
    <col min="4097" max="4107" width="9.375" style="69" customWidth="1"/>
    <col min="4108" max="4345" width="9" style="69"/>
    <col min="4346" max="4346" width="13.5" style="69" bestFit="1" customWidth="1"/>
    <col min="4347" max="4347" width="8.25" style="69" bestFit="1" customWidth="1"/>
    <col min="4348" max="4348" width="14.25" style="69" bestFit="1" customWidth="1"/>
    <col min="4349" max="4349" width="11.5" style="69" customWidth="1"/>
    <col min="4350" max="4350" width="22.125" style="69" bestFit="1" customWidth="1"/>
    <col min="4351" max="4351" width="11.375" style="69" customWidth="1"/>
    <col min="4352" max="4352" width="9" style="69"/>
    <col min="4353" max="4363" width="9.375" style="69" customWidth="1"/>
    <col min="4364" max="4601" width="9" style="69"/>
    <col min="4602" max="4602" width="13.5" style="69" bestFit="1" customWidth="1"/>
    <col min="4603" max="4603" width="8.25" style="69" bestFit="1" customWidth="1"/>
    <col min="4604" max="4604" width="14.25" style="69" bestFit="1" customWidth="1"/>
    <col min="4605" max="4605" width="11.5" style="69" customWidth="1"/>
    <col min="4606" max="4606" width="22.125" style="69" bestFit="1" customWidth="1"/>
    <col min="4607" max="4607" width="11.375" style="69" customWidth="1"/>
    <col min="4608" max="4608" width="9" style="69"/>
    <col min="4609" max="4619" width="9.375" style="69" customWidth="1"/>
    <col min="4620" max="4857" width="9" style="69"/>
    <col min="4858" max="4858" width="13.5" style="69" bestFit="1" customWidth="1"/>
    <col min="4859" max="4859" width="8.25" style="69" bestFit="1" customWidth="1"/>
    <col min="4860" max="4860" width="14.25" style="69" bestFit="1" customWidth="1"/>
    <col min="4861" max="4861" width="11.5" style="69" customWidth="1"/>
    <col min="4862" max="4862" width="22.125" style="69" bestFit="1" customWidth="1"/>
    <col min="4863" max="4863" width="11.375" style="69" customWidth="1"/>
    <col min="4864" max="4864" width="9" style="69"/>
    <col min="4865" max="4875" width="9.375" style="69" customWidth="1"/>
    <col min="4876" max="5113" width="9" style="69"/>
    <col min="5114" max="5114" width="13.5" style="69" bestFit="1" customWidth="1"/>
    <col min="5115" max="5115" width="8.25" style="69" bestFit="1" customWidth="1"/>
    <col min="5116" max="5116" width="14.25" style="69" bestFit="1" customWidth="1"/>
    <col min="5117" max="5117" width="11.5" style="69" customWidth="1"/>
    <col min="5118" max="5118" width="22.125" style="69" bestFit="1" customWidth="1"/>
    <col min="5119" max="5119" width="11.375" style="69" customWidth="1"/>
    <col min="5120" max="5120" width="9" style="69"/>
    <col min="5121" max="5131" width="9.375" style="69" customWidth="1"/>
    <col min="5132" max="5369" width="9" style="69"/>
    <col min="5370" max="5370" width="13.5" style="69" bestFit="1" customWidth="1"/>
    <col min="5371" max="5371" width="8.25" style="69" bestFit="1" customWidth="1"/>
    <col min="5372" max="5372" width="14.25" style="69" bestFit="1" customWidth="1"/>
    <col min="5373" max="5373" width="11.5" style="69" customWidth="1"/>
    <col min="5374" max="5374" width="22.125" style="69" bestFit="1" customWidth="1"/>
    <col min="5375" max="5375" width="11.375" style="69" customWidth="1"/>
    <col min="5376" max="5376" width="9" style="69"/>
    <col min="5377" max="5387" width="9.375" style="69" customWidth="1"/>
    <col min="5388" max="5625" width="9" style="69"/>
    <col min="5626" max="5626" width="13.5" style="69" bestFit="1" customWidth="1"/>
    <col min="5627" max="5627" width="8.25" style="69" bestFit="1" customWidth="1"/>
    <col min="5628" max="5628" width="14.25" style="69" bestFit="1" customWidth="1"/>
    <col min="5629" max="5629" width="11.5" style="69" customWidth="1"/>
    <col min="5630" max="5630" width="22.125" style="69" bestFit="1" customWidth="1"/>
    <col min="5631" max="5631" width="11.375" style="69" customWidth="1"/>
    <col min="5632" max="5632" width="9" style="69"/>
    <col min="5633" max="5643" width="9.375" style="69" customWidth="1"/>
    <col min="5644" max="5881" width="9" style="69"/>
    <col min="5882" max="5882" width="13.5" style="69" bestFit="1" customWidth="1"/>
    <col min="5883" max="5883" width="8.25" style="69" bestFit="1" customWidth="1"/>
    <col min="5884" max="5884" width="14.25" style="69" bestFit="1" customWidth="1"/>
    <col min="5885" max="5885" width="11.5" style="69" customWidth="1"/>
    <col min="5886" max="5886" width="22.125" style="69" bestFit="1" customWidth="1"/>
    <col min="5887" max="5887" width="11.375" style="69" customWidth="1"/>
    <col min="5888" max="5888" width="9" style="69"/>
    <col min="5889" max="5899" width="9.375" style="69" customWidth="1"/>
    <col min="5900" max="6137" width="9" style="69"/>
    <col min="6138" max="6138" width="13.5" style="69" bestFit="1" customWidth="1"/>
    <col min="6139" max="6139" width="8.25" style="69" bestFit="1" customWidth="1"/>
    <col min="6140" max="6140" width="14.25" style="69" bestFit="1" customWidth="1"/>
    <col min="6141" max="6141" width="11.5" style="69" customWidth="1"/>
    <col min="6142" max="6142" width="22.125" style="69" bestFit="1" customWidth="1"/>
    <col min="6143" max="6143" width="11.375" style="69" customWidth="1"/>
    <col min="6144" max="6144" width="9" style="69"/>
    <col min="6145" max="6155" width="9.375" style="69" customWidth="1"/>
    <col min="6156" max="6393" width="9" style="69"/>
    <col min="6394" max="6394" width="13.5" style="69" bestFit="1" customWidth="1"/>
    <col min="6395" max="6395" width="8.25" style="69" bestFit="1" customWidth="1"/>
    <col min="6396" max="6396" width="14.25" style="69" bestFit="1" customWidth="1"/>
    <col min="6397" max="6397" width="11.5" style="69" customWidth="1"/>
    <col min="6398" max="6398" width="22.125" style="69" bestFit="1" customWidth="1"/>
    <col min="6399" max="6399" width="11.375" style="69" customWidth="1"/>
    <col min="6400" max="6400" width="9" style="69"/>
    <col min="6401" max="6411" width="9.375" style="69" customWidth="1"/>
    <col min="6412" max="6649" width="9" style="69"/>
    <col min="6650" max="6650" width="13.5" style="69" bestFit="1" customWidth="1"/>
    <col min="6651" max="6651" width="8.25" style="69" bestFit="1" customWidth="1"/>
    <col min="6652" max="6652" width="14.25" style="69" bestFit="1" customWidth="1"/>
    <col min="6653" max="6653" width="11.5" style="69" customWidth="1"/>
    <col min="6654" max="6654" width="22.125" style="69" bestFit="1" customWidth="1"/>
    <col min="6655" max="6655" width="11.375" style="69" customWidth="1"/>
    <col min="6656" max="6656" width="9" style="69"/>
    <col min="6657" max="6667" width="9.375" style="69" customWidth="1"/>
    <col min="6668" max="6905" width="9" style="69"/>
    <col min="6906" max="6906" width="13.5" style="69" bestFit="1" customWidth="1"/>
    <col min="6907" max="6907" width="8.25" style="69" bestFit="1" customWidth="1"/>
    <col min="6908" max="6908" width="14.25" style="69" bestFit="1" customWidth="1"/>
    <col min="6909" max="6909" width="11.5" style="69" customWidth="1"/>
    <col min="6910" max="6910" width="22.125" style="69" bestFit="1" customWidth="1"/>
    <col min="6911" max="6911" width="11.375" style="69" customWidth="1"/>
    <col min="6912" max="6912" width="9" style="69"/>
    <col min="6913" max="6923" width="9.375" style="69" customWidth="1"/>
    <col min="6924" max="7161" width="9" style="69"/>
    <col min="7162" max="7162" width="13.5" style="69" bestFit="1" customWidth="1"/>
    <col min="7163" max="7163" width="8.25" style="69" bestFit="1" customWidth="1"/>
    <col min="7164" max="7164" width="14.25" style="69" bestFit="1" customWidth="1"/>
    <col min="7165" max="7165" width="11.5" style="69" customWidth="1"/>
    <col min="7166" max="7166" width="22.125" style="69" bestFit="1" customWidth="1"/>
    <col min="7167" max="7167" width="11.375" style="69" customWidth="1"/>
    <col min="7168" max="7168" width="9" style="69"/>
    <col min="7169" max="7179" width="9.375" style="69" customWidth="1"/>
    <col min="7180" max="7417" width="9" style="69"/>
    <col min="7418" max="7418" width="13.5" style="69" bestFit="1" customWidth="1"/>
    <col min="7419" max="7419" width="8.25" style="69" bestFit="1" customWidth="1"/>
    <col min="7420" max="7420" width="14.25" style="69" bestFit="1" customWidth="1"/>
    <col min="7421" max="7421" width="11.5" style="69" customWidth="1"/>
    <col min="7422" max="7422" width="22.125" style="69" bestFit="1" customWidth="1"/>
    <col min="7423" max="7423" width="11.375" style="69" customWidth="1"/>
    <col min="7424" max="7424" width="9" style="69"/>
    <col min="7425" max="7435" width="9.375" style="69" customWidth="1"/>
    <col min="7436" max="7673" width="9" style="69"/>
    <col min="7674" max="7674" width="13.5" style="69" bestFit="1" customWidth="1"/>
    <col min="7675" max="7675" width="8.25" style="69" bestFit="1" customWidth="1"/>
    <col min="7676" max="7676" width="14.25" style="69" bestFit="1" customWidth="1"/>
    <col min="7677" max="7677" width="11.5" style="69" customWidth="1"/>
    <col min="7678" max="7678" width="22.125" style="69" bestFit="1" customWidth="1"/>
    <col min="7679" max="7679" width="11.375" style="69" customWidth="1"/>
    <col min="7680" max="7680" width="9" style="69"/>
    <col min="7681" max="7691" width="9.375" style="69" customWidth="1"/>
    <col min="7692" max="7929" width="9" style="69"/>
    <col min="7930" max="7930" width="13.5" style="69" bestFit="1" customWidth="1"/>
    <col min="7931" max="7931" width="8.25" style="69" bestFit="1" customWidth="1"/>
    <col min="7932" max="7932" width="14.25" style="69" bestFit="1" customWidth="1"/>
    <col min="7933" max="7933" width="11.5" style="69" customWidth="1"/>
    <col min="7934" max="7934" width="22.125" style="69" bestFit="1" customWidth="1"/>
    <col min="7935" max="7935" width="11.375" style="69" customWidth="1"/>
    <col min="7936" max="7936" width="9" style="69"/>
    <col min="7937" max="7947" width="9.375" style="69" customWidth="1"/>
    <col min="7948" max="8185" width="9" style="69"/>
    <col min="8186" max="8186" width="13.5" style="69" bestFit="1" customWidth="1"/>
    <col min="8187" max="8187" width="8.25" style="69" bestFit="1" customWidth="1"/>
    <col min="8188" max="8188" width="14.25" style="69" bestFit="1" customWidth="1"/>
    <col min="8189" max="8189" width="11.5" style="69" customWidth="1"/>
    <col min="8190" max="8190" width="22.125" style="69" bestFit="1" customWidth="1"/>
    <col min="8191" max="8191" width="11.375" style="69" customWidth="1"/>
    <col min="8192" max="8192" width="9" style="69"/>
    <col min="8193" max="8203" width="9.375" style="69" customWidth="1"/>
    <col min="8204" max="8441" width="9" style="69"/>
    <col min="8442" max="8442" width="13.5" style="69" bestFit="1" customWidth="1"/>
    <col min="8443" max="8443" width="8.25" style="69" bestFit="1" customWidth="1"/>
    <col min="8444" max="8444" width="14.25" style="69" bestFit="1" customWidth="1"/>
    <col min="8445" max="8445" width="11.5" style="69" customWidth="1"/>
    <col min="8446" max="8446" width="22.125" style="69" bestFit="1" customWidth="1"/>
    <col min="8447" max="8447" width="11.375" style="69" customWidth="1"/>
    <col min="8448" max="8448" width="9" style="69"/>
    <col min="8449" max="8459" width="9.375" style="69" customWidth="1"/>
    <col min="8460" max="8697" width="9" style="69"/>
    <col min="8698" max="8698" width="13.5" style="69" bestFit="1" customWidth="1"/>
    <col min="8699" max="8699" width="8.25" style="69" bestFit="1" customWidth="1"/>
    <col min="8700" max="8700" width="14.25" style="69" bestFit="1" customWidth="1"/>
    <col min="8701" max="8701" width="11.5" style="69" customWidth="1"/>
    <col min="8702" max="8702" width="22.125" style="69" bestFit="1" customWidth="1"/>
    <col min="8703" max="8703" width="11.375" style="69" customWidth="1"/>
    <col min="8704" max="8704" width="9" style="69"/>
    <col min="8705" max="8715" width="9.375" style="69" customWidth="1"/>
    <col min="8716" max="8953" width="9" style="69"/>
    <col min="8954" max="8954" width="13.5" style="69" bestFit="1" customWidth="1"/>
    <col min="8955" max="8955" width="8.25" style="69" bestFit="1" customWidth="1"/>
    <col min="8956" max="8956" width="14.25" style="69" bestFit="1" customWidth="1"/>
    <col min="8957" max="8957" width="11.5" style="69" customWidth="1"/>
    <col min="8958" max="8958" width="22.125" style="69" bestFit="1" customWidth="1"/>
    <col min="8959" max="8959" width="11.375" style="69" customWidth="1"/>
    <col min="8960" max="8960" width="9" style="69"/>
    <col min="8961" max="8971" width="9.375" style="69" customWidth="1"/>
    <col min="8972" max="9209" width="9" style="69"/>
    <col min="9210" max="9210" width="13.5" style="69" bestFit="1" customWidth="1"/>
    <col min="9211" max="9211" width="8.25" style="69" bestFit="1" customWidth="1"/>
    <col min="9212" max="9212" width="14.25" style="69" bestFit="1" customWidth="1"/>
    <col min="9213" max="9213" width="11.5" style="69" customWidth="1"/>
    <col min="9214" max="9214" width="22.125" style="69" bestFit="1" customWidth="1"/>
    <col min="9215" max="9215" width="11.375" style="69" customWidth="1"/>
    <col min="9216" max="9216" width="9" style="69"/>
    <col min="9217" max="9227" width="9.375" style="69" customWidth="1"/>
    <col min="9228" max="9465" width="9" style="69"/>
    <col min="9466" max="9466" width="13.5" style="69" bestFit="1" customWidth="1"/>
    <col min="9467" max="9467" width="8.25" style="69" bestFit="1" customWidth="1"/>
    <col min="9468" max="9468" width="14.25" style="69" bestFit="1" customWidth="1"/>
    <col min="9469" max="9469" width="11.5" style="69" customWidth="1"/>
    <col min="9470" max="9470" width="22.125" style="69" bestFit="1" customWidth="1"/>
    <col min="9471" max="9471" width="11.375" style="69" customWidth="1"/>
    <col min="9472" max="9472" width="9" style="69"/>
    <col min="9473" max="9483" width="9.375" style="69" customWidth="1"/>
    <col min="9484" max="9721" width="9" style="69"/>
    <col min="9722" max="9722" width="13.5" style="69" bestFit="1" customWidth="1"/>
    <col min="9723" max="9723" width="8.25" style="69" bestFit="1" customWidth="1"/>
    <col min="9724" max="9724" width="14.25" style="69" bestFit="1" customWidth="1"/>
    <col min="9725" max="9725" width="11.5" style="69" customWidth="1"/>
    <col min="9726" max="9726" width="22.125" style="69" bestFit="1" customWidth="1"/>
    <col min="9727" max="9727" width="11.375" style="69" customWidth="1"/>
    <col min="9728" max="9728" width="9" style="69"/>
    <col min="9729" max="9739" width="9.375" style="69" customWidth="1"/>
    <col min="9740" max="9977" width="9" style="69"/>
    <col min="9978" max="9978" width="13.5" style="69" bestFit="1" customWidth="1"/>
    <col min="9979" max="9979" width="8.25" style="69" bestFit="1" customWidth="1"/>
    <col min="9980" max="9980" width="14.25" style="69" bestFit="1" customWidth="1"/>
    <col min="9981" max="9981" width="11.5" style="69" customWidth="1"/>
    <col min="9982" max="9982" width="22.125" style="69" bestFit="1" customWidth="1"/>
    <col min="9983" max="9983" width="11.375" style="69" customWidth="1"/>
    <col min="9984" max="9984" width="9" style="69"/>
    <col min="9985" max="9995" width="9.375" style="69" customWidth="1"/>
    <col min="9996" max="10233" width="9" style="69"/>
    <col min="10234" max="10234" width="13.5" style="69" bestFit="1" customWidth="1"/>
    <col min="10235" max="10235" width="8.25" style="69" bestFit="1" customWidth="1"/>
    <col min="10236" max="10236" width="14.25" style="69" bestFit="1" customWidth="1"/>
    <col min="10237" max="10237" width="11.5" style="69" customWidth="1"/>
    <col min="10238" max="10238" width="22.125" style="69" bestFit="1" customWidth="1"/>
    <col min="10239" max="10239" width="11.375" style="69" customWidth="1"/>
    <col min="10240" max="10240" width="9" style="69"/>
    <col min="10241" max="10251" width="9.375" style="69" customWidth="1"/>
    <col min="10252" max="10489" width="9" style="69"/>
    <col min="10490" max="10490" width="13.5" style="69" bestFit="1" customWidth="1"/>
    <col min="10491" max="10491" width="8.25" style="69" bestFit="1" customWidth="1"/>
    <col min="10492" max="10492" width="14.25" style="69" bestFit="1" customWidth="1"/>
    <col min="10493" max="10493" width="11.5" style="69" customWidth="1"/>
    <col min="10494" max="10494" width="22.125" style="69" bestFit="1" customWidth="1"/>
    <col min="10495" max="10495" width="11.375" style="69" customWidth="1"/>
    <col min="10496" max="10496" width="9" style="69"/>
    <col min="10497" max="10507" width="9.375" style="69" customWidth="1"/>
    <col min="10508" max="10745" width="9" style="69"/>
    <col min="10746" max="10746" width="13.5" style="69" bestFit="1" customWidth="1"/>
    <col min="10747" max="10747" width="8.25" style="69" bestFit="1" customWidth="1"/>
    <col min="10748" max="10748" width="14.25" style="69" bestFit="1" customWidth="1"/>
    <col min="10749" max="10749" width="11.5" style="69" customWidth="1"/>
    <col min="10750" max="10750" width="22.125" style="69" bestFit="1" customWidth="1"/>
    <col min="10751" max="10751" width="11.375" style="69" customWidth="1"/>
    <col min="10752" max="10752" width="9" style="69"/>
    <col min="10753" max="10763" width="9.375" style="69" customWidth="1"/>
    <col min="10764" max="11001" width="9" style="69"/>
    <col min="11002" max="11002" width="13.5" style="69" bestFit="1" customWidth="1"/>
    <col min="11003" max="11003" width="8.25" style="69" bestFit="1" customWidth="1"/>
    <col min="11004" max="11004" width="14.25" style="69" bestFit="1" customWidth="1"/>
    <col min="11005" max="11005" width="11.5" style="69" customWidth="1"/>
    <col min="11006" max="11006" width="22.125" style="69" bestFit="1" customWidth="1"/>
    <col min="11007" max="11007" width="11.375" style="69" customWidth="1"/>
    <col min="11008" max="11008" width="9" style="69"/>
    <col min="11009" max="11019" width="9.375" style="69" customWidth="1"/>
    <col min="11020" max="11257" width="9" style="69"/>
    <col min="11258" max="11258" width="13.5" style="69" bestFit="1" customWidth="1"/>
    <col min="11259" max="11259" width="8.25" style="69" bestFit="1" customWidth="1"/>
    <col min="11260" max="11260" width="14.25" style="69" bestFit="1" customWidth="1"/>
    <col min="11261" max="11261" width="11.5" style="69" customWidth="1"/>
    <col min="11262" max="11262" width="22.125" style="69" bestFit="1" customWidth="1"/>
    <col min="11263" max="11263" width="11.375" style="69" customWidth="1"/>
    <col min="11264" max="11264" width="9" style="69"/>
    <col min="11265" max="11275" width="9.375" style="69" customWidth="1"/>
    <col min="11276" max="11513" width="9" style="69"/>
    <col min="11514" max="11514" width="13.5" style="69" bestFit="1" customWidth="1"/>
    <col min="11515" max="11515" width="8.25" style="69" bestFit="1" customWidth="1"/>
    <col min="11516" max="11516" width="14.25" style="69" bestFit="1" customWidth="1"/>
    <col min="11517" max="11517" width="11.5" style="69" customWidth="1"/>
    <col min="11518" max="11518" width="22.125" style="69" bestFit="1" customWidth="1"/>
    <col min="11519" max="11519" width="11.375" style="69" customWidth="1"/>
    <col min="11520" max="11520" width="9" style="69"/>
    <col min="11521" max="11531" width="9.375" style="69" customWidth="1"/>
    <col min="11532" max="11769" width="9" style="69"/>
    <col min="11770" max="11770" width="13.5" style="69" bestFit="1" customWidth="1"/>
    <col min="11771" max="11771" width="8.25" style="69" bestFit="1" customWidth="1"/>
    <col min="11772" max="11772" width="14.25" style="69" bestFit="1" customWidth="1"/>
    <col min="11773" max="11773" width="11.5" style="69" customWidth="1"/>
    <col min="11774" max="11774" width="22.125" style="69" bestFit="1" customWidth="1"/>
    <col min="11775" max="11775" width="11.375" style="69" customWidth="1"/>
    <col min="11776" max="11776" width="9" style="69"/>
    <col min="11777" max="11787" width="9.375" style="69" customWidth="1"/>
    <col min="11788" max="12025" width="9" style="69"/>
    <col min="12026" max="12026" width="13.5" style="69" bestFit="1" customWidth="1"/>
    <col min="12027" max="12027" width="8.25" style="69" bestFit="1" customWidth="1"/>
    <col min="12028" max="12028" width="14.25" style="69" bestFit="1" customWidth="1"/>
    <col min="12029" max="12029" width="11.5" style="69" customWidth="1"/>
    <col min="12030" max="12030" width="22.125" style="69" bestFit="1" customWidth="1"/>
    <col min="12031" max="12031" width="11.375" style="69" customWidth="1"/>
    <col min="12032" max="12032" width="9" style="69"/>
    <col min="12033" max="12043" width="9.375" style="69" customWidth="1"/>
    <col min="12044" max="12281" width="9" style="69"/>
    <col min="12282" max="12282" width="13.5" style="69" bestFit="1" customWidth="1"/>
    <col min="12283" max="12283" width="8.25" style="69" bestFit="1" customWidth="1"/>
    <col min="12284" max="12284" width="14.25" style="69" bestFit="1" customWidth="1"/>
    <col min="12285" max="12285" width="11.5" style="69" customWidth="1"/>
    <col min="12286" max="12286" width="22.125" style="69" bestFit="1" customWidth="1"/>
    <col min="12287" max="12287" width="11.375" style="69" customWidth="1"/>
    <col min="12288" max="12288" width="9" style="69"/>
    <col min="12289" max="12299" width="9.375" style="69" customWidth="1"/>
    <col min="12300" max="12537" width="9" style="69"/>
    <col min="12538" max="12538" width="13.5" style="69" bestFit="1" customWidth="1"/>
    <col min="12539" max="12539" width="8.25" style="69" bestFit="1" customWidth="1"/>
    <col min="12540" max="12540" width="14.25" style="69" bestFit="1" customWidth="1"/>
    <col min="12541" max="12541" width="11.5" style="69" customWidth="1"/>
    <col min="12542" max="12542" width="22.125" style="69" bestFit="1" customWidth="1"/>
    <col min="12543" max="12543" width="11.375" style="69" customWidth="1"/>
    <col min="12544" max="12544" width="9" style="69"/>
    <col min="12545" max="12555" width="9.375" style="69" customWidth="1"/>
    <col min="12556" max="12793" width="9" style="69"/>
    <col min="12794" max="12794" width="13.5" style="69" bestFit="1" customWidth="1"/>
    <col min="12795" max="12795" width="8.25" style="69" bestFit="1" customWidth="1"/>
    <col min="12796" max="12796" width="14.25" style="69" bestFit="1" customWidth="1"/>
    <col min="12797" max="12797" width="11.5" style="69" customWidth="1"/>
    <col min="12798" max="12798" width="22.125" style="69" bestFit="1" customWidth="1"/>
    <col min="12799" max="12799" width="11.375" style="69" customWidth="1"/>
    <col min="12800" max="12800" width="9" style="69"/>
    <col min="12801" max="12811" width="9.375" style="69" customWidth="1"/>
    <col min="12812" max="13049" width="9" style="69"/>
    <col min="13050" max="13050" width="13.5" style="69" bestFit="1" customWidth="1"/>
    <col min="13051" max="13051" width="8.25" style="69" bestFit="1" customWidth="1"/>
    <col min="13052" max="13052" width="14.25" style="69" bestFit="1" customWidth="1"/>
    <col min="13053" max="13053" width="11.5" style="69" customWidth="1"/>
    <col min="13054" max="13054" width="22.125" style="69" bestFit="1" customWidth="1"/>
    <col min="13055" max="13055" width="11.375" style="69" customWidth="1"/>
    <col min="13056" max="13056" width="9" style="69"/>
    <col min="13057" max="13067" width="9.375" style="69" customWidth="1"/>
    <col min="13068" max="13305" width="9" style="69"/>
    <col min="13306" max="13306" width="13.5" style="69" bestFit="1" customWidth="1"/>
    <col min="13307" max="13307" width="8.25" style="69" bestFit="1" customWidth="1"/>
    <col min="13308" max="13308" width="14.25" style="69" bestFit="1" customWidth="1"/>
    <col min="13309" max="13309" width="11.5" style="69" customWidth="1"/>
    <col min="13310" max="13310" width="22.125" style="69" bestFit="1" customWidth="1"/>
    <col min="13311" max="13311" width="11.375" style="69" customWidth="1"/>
    <col min="13312" max="13312" width="9" style="69"/>
    <col min="13313" max="13323" width="9.375" style="69" customWidth="1"/>
    <col min="13324" max="13561" width="9" style="69"/>
    <col min="13562" max="13562" width="13.5" style="69" bestFit="1" customWidth="1"/>
    <col min="13563" max="13563" width="8.25" style="69" bestFit="1" customWidth="1"/>
    <col min="13564" max="13564" width="14.25" style="69" bestFit="1" customWidth="1"/>
    <col min="13565" max="13565" width="11.5" style="69" customWidth="1"/>
    <col min="13566" max="13566" width="22.125" style="69" bestFit="1" customWidth="1"/>
    <col min="13567" max="13567" width="11.375" style="69" customWidth="1"/>
    <col min="13568" max="13568" width="9" style="69"/>
    <col min="13569" max="13579" width="9.375" style="69" customWidth="1"/>
    <col min="13580" max="13817" width="9" style="69"/>
    <col min="13818" max="13818" width="13.5" style="69" bestFit="1" customWidth="1"/>
    <col min="13819" max="13819" width="8.25" style="69" bestFit="1" customWidth="1"/>
    <col min="13820" max="13820" width="14.25" style="69" bestFit="1" customWidth="1"/>
    <col min="13821" max="13821" width="11.5" style="69" customWidth="1"/>
    <col min="13822" max="13822" width="22.125" style="69" bestFit="1" customWidth="1"/>
    <col min="13823" max="13823" width="11.375" style="69" customWidth="1"/>
    <col min="13824" max="13824" width="9" style="69"/>
    <col min="13825" max="13835" width="9.375" style="69" customWidth="1"/>
    <col min="13836" max="14073" width="9" style="69"/>
    <col min="14074" max="14074" width="13.5" style="69" bestFit="1" customWidth="1"/>
    <col min="14075" max="14075" width="8.25" style="69" bestFit="1" customWidth="1"/>
    <col min="14076" max="14076" width="14.25" style="69" bestFit="1" customWidth="1"/>
    <col min="14077" max="14077" width="11.5" style="69" customWidth="1"/>
    <col min="14078" max="14078" width="22.125" style="69" bestFit="1" customWidth="1"/>
    <col min="14079" max="14079" width="11.375" style="69" customWidth="1"/>
    <col min="14080" max="14080" width="9" style="69"/>
    <col min="14081" max="14091" width="9.375" style="69" customWidth="1"/>
    <col min="14092" max="14329" width="9" style="69"/>
    <col min="14330" max="14330" width="13.5" style="69" bestFit="1" customWidth="1"/>
    <col min="14331" max="14331" width="8.25" style="69" bestFit="1" customWidth="1"/>
    <col min="14332" max="14332" width="14.25" style="69" bestFit="1" customWidth="1"/>
    <col min="14333" max="14333" width="11.5" style="69" customWidth="1"/>
    <col min="14334" max="14334" width="22.125" style="69" bestFit="1" customWidth="1"/>
    <col min="14335" max="14335" width="11.375" style="69" customWidth="1"/>
    <col min="14336" max="14336" width="9" style="69"/>
    <col min="14337" max="14347" width="9.375" style="69" customWidth="1"/>
    <col min="14348" max="14585" width="9" style="69"/>
    <col min="14586" max="14586" width="13.5" style="69" bestFit="1" customWidth="1"/>
    <col min="14587" max="14587" width="8.25" style="69" bestFit="1" customWidth="1"/>
    <col min="14588" max="14588" width="14.25" style="69" bestFit="1" customWidth="1"/>
    <col min="14589" max="14589" width="11.5" style="69" customWidth="1"/>
    <col min="14590" max="14590" width="22.125" style="69" bestFit="1" customWidth="1"/>
    <col min="14591" max="14591" width="11.375" style="69" customWidth="1"/>
    <col min="14592" max="14592" width="9" style="69"/>
    <col min="14593" max="14603" width="9.375" style="69" customWidth="1"/>
    <col min="14604" max="14841" width="9" style="69"/>
    <col min="14842" max="14842" width="13.5" style="69" bestFit="1" customWidth="1"/>
    <col min="14843" max="14843" width="8.25" style="69" bestFit="1" customWidth="1"/>
    <col min="14844" max="14844" width="14.25" style="69" bestFit="1" customWidth="1"/>
    <col min="14845" max="14845" width="11.5" style="69" customWidth="1"/>
    <col min="14846" max="14846" width="22.125" style="69" bestFit="1" customWidth="1"/>
    <col min="14847" max="14847" width="11.375" style="69" customWidth="1"/>
    <col min="14848" max="14848" width="9" style="69"/>
    <col min="14849" max="14859" width="9.375" style="69" customWidth="1"/>
    <col min="14860" max="15097" width="9" style="69"/>
    <col min="15098" max="15098" width="13.5" style="69" bestFit="1" customWidth="1"/>
    <col min="15099" max="15099" width="8.25" style="69" bestFit="1" customWidth="1"/>
    <col min="15100" max="15100" width="14.25" style="69" bestFit="1" customWidth="1"/>
    <col min="15101" max="15101" width="11.5" style="69" customWidth="1"/>
    <col min="15102" max="15102" width="22.125" style="69" bestFit="1" customWidth="1"/>
    <col min="15103" max="15103" width="11.375" style="69" customWidth="1"/>
    <col min="15104" max="15104" width="9" style="69"/>
    <col min="15105" max="15115" width="9.375" style="69" customWidth="1"/>
    <col min="15116" max="15353" width="9" style="69"/>
    <col min="15354" max="15354" width="13.5" style="69" bestFit="1" customWidth="1"/>
    <col min="15355" max="15355" width="8.25" style="69" bestFit="1" customWidth="1"/>
    <col min="15356" max="15356" width="14.25" style="69" bestFit="1" customWidth="1"/>
    <col min="15357" max="15357" width="11.5" style="69" customWidth="1"/>
    <col min="15358" max="15358" width="22.125" style="69" bestFit="1" customWidth="1"/>
    <col min="15359" max="15359" width="11.375" style="69" customWidth="1"/>
    <col min="15360" max="15360" width="9" style="69"/>
    <col min="15361" max="15371" width="9.375" style="69" customWidth="1"/>
    <col min="15372" max="15609" width="9" style="69"/>
    <col min="15610" max="15610" width="13.5" style="69" bestFit="1" customWidth="1"/>
    <col min="15611" max="15611" width="8.25" style="69" bestFit="1" customWidth="1"/>
    <col min="15612" max="15612" width="14.25" style="69" bestFit="1" customWidth="1"/>
    <col min="15613" max="15613" width="11.5" style="69" customWidth="1"/>
    <col min="15614" max="15614" width="22.125" style="69" bestFit="1" customWidth="1"/>
    <col min="15615" max="15615" width="11.375" style="69" customWidth="1"/>
    <col min="15616" max="15616" width="9" style="69"/>
    <col min="15617" max="15627" width="9.375" style="69" customWidth="1"/>
    <col min="15628" max="15865" width="9" style="69"/>
    <col min="15866" max="15866" width="13.5" style="69" bestFit="1" customWidth="1"/>
    <col min="15867" max="15867" width="8.25" style="69" bestFit="1" customWidth="1"/>
    <col min="15868" max="15868" width="14.25" style="69" bestFit="1" customWidth="1"/>
    <col min="15869" max="15869" width="11.5" style="69" customWidth="1"/>
    <col min="15870" max="15870" width="22.125" style="69" bestFit="1" customWidth="1"/>
    <col min="15871" max="15871" width="11.375" style="69" customWidth="1"/>
    <col min="15872" max="15872" width="9" style="69"/>
    <col min="15873" max="15883" width="9.375" style="69" customWidth="1"/>
    <col min="15884" max="16121" width="9" style="69"/>
    <col min="16122" max="16122" width="13.5" style="69" bestFit="1" customWidth="1"/>
    <col min="16123" max="16123" width="8.25" style="69" bestFit="1" customWidth="1"/>
    <col min="16124" max="16124" width="14.25" style="69" bestFit="1" customWidth="1"/>
    <col min="16125" max="16125" width="11.5" style="69" customWidth="1"/>
    <col min="16126" max="16126" width="22.125" style="69" bestFit="1" customWidth="1"/>
    <col min="16127" max="16127" width="11.375" style="69" customWidth="1"/>
    <col min="16128" max="16128" width="9" style="69"/>
    <col min="16129" max="16139" width="9.375" style="69" customWidth="1"/>
    <col min="16140" max="16384" width="9" style="69"/>
  </cols>
  <sheetData>
    <row r="1" spans="1:18">
      <c r="A1" s="1544" t="s">
        <v>4602</v>
      </c>
      <c r="B1" s="1544"/>
      <c r="C1" s="1544"/>
      <c r="D1" s="1544"/>
    </row>
    <row r="2" spans="1:18" ht="42">
      <c r="A2" s="2274" t="s">
        <v>2925</v>
      </c>
      <c r="B2" s="2274"/>
      <c r="C2" s="2274"/>
      <c r="D2" s="2274"/>
      <c r="E2" s="2274"/>
      <c r="F2" s="2274"/>
      <c r="G2" s="2274"/>
      <c r="H2" s="2274"/>
      <c r="I2" s="2274"/>
      <c r="J2" s="2274"/>
      <c r="K2" s="2274"/>
    </row>
    <row r="3" spans="1:18" ht="11.25" customHeight="1"/>
    <row r="4" spans="1:18" ht="11.25" customHeight="1"/>
    <row r="5" spans="1:18" ht="20.100000000000001" customHeight="1">
      <c r="Q5" s="362" t="s">
        <v>2926</v>
      </c>
      <c r="R5" s="360">
        <f>'P102'!N41</f>
        <v>232</v>
      </c>
    </row>
    <row r="6" spans="1:18" ht="20.100000000000001" customHeight="1">
      <c r="Q6" s="362" t="s">
        <v>2927</v>
      </c>
      <c r="R6" s="360">
        <f>'P102'!K41</f>
        <v>151</v>
      </c>
    </row>
    <row r="7" spans="1:18" ht="20.100000000000001" customHeight="1">
      <c r="Q7" s="362" t="s">
        <v>2928</v>
      </c>
      <c r="R7" s="360">
        <f>'P102'!Q41</f>
        <v>87</v>
      </c>
    </row>
    <row r="8" spans="1:18" ht="20.100000000000001" customHeight="1">
      <c r="Q8" s="362" t="s">
        <v>2929</v>
      </c>
      <c r="R8" s="360">
        <f>'P102'!H41</f>
        <v>41</v>
      </c>
    </row>
    <row r="9" spans="1:18" ht="20.100000000000001" customHeight="1">
      <c r="Q9" s="362" t="s">
        <v>2930</v>
      </c>
      <c r="R9" s="360">
        <f>'P102'!T41</f>
        <v>21</v>
      </c>
    </row>
    <row r="10" spans="1:18" ht="20.100000000000001" customHeight="1">
      <c r="Q10" s="374" t="s">
        <v>2931</v>
      </c>
      <c r="R10" s="360">
        <f>'P102'!W41</f>
        <v>1</v>
      </c>
    </row>
    <row r="11" spans="1:18" ht="20.100000000000001" customHeight="1">
      <c r="Q11" s="362" t="s">
        <v>1242</v>
      </c>
      <c r="R11" s="360">
        <f>'P102'!Z41</f>
        <v>105</v>
      </c>
    </row>
    <row r="12" spans="1:18" ht="20.100000000000001" customHeight="1">
      <c r="Q12" s="320"/>
      <c r="R12" s="369"/>
    </row>
    <row r="13" spans="1:18" ht="20.100000000000001" customHeight="1"/>
    <row r="14" spans="1:18">
      <c r="R14" s="360"/>
    </row>
    <row r="16" spans="1:18">
      <c r="R16" s="360"/>
    </row>
    <row r="18" spans="13:18" ht="21">
      <c r="M18" s="2275"/>
      <c r="N18" s="2275"/>
      <c r="O18" s="2275"/>
      <c r="P18" s="14"/>
      <c r="R18" s="369"/>
    </row>
    <row r="19" spans="13:18">
      <c r="M19" s="285"/>
      <c r="N19" s="285"/>
      <c r="O19" s="285"/>
      <c r="P19" s="285"/>
    </row>
    <row r="20" spans="13:18" ht="28.5">
      <c r="M20" s="965" t="s">
        <v>2932</v>
      </c>
      <c r="N20" s="966" t="s">
        <v>2933</v>
      </c>
      <c r="O20" s="967" t="s">
        <v>2934</v>
      </c>
      <c r="P20" s="967" t="s">
        <v>2935</v>
      </c>
      <c r="Q20" s="968" t="s">
        <v>2936</v>
      </c>
      <c r="R20" s="360"/>
    </row>
    <row r="21" spans="13:18" ht="14.25">
      <c r="M21" s="969" t="s">
        <v>2603</v>
      </c>
      <c r="N21" s="970">
        <v>81619</v>
      </c>
      <c r="O21" s="971">
        <f t="shared" ref="O21:O28" si="0">P21*1000</f>
        <v>24209410</v>
      </c>
      <c r="P21" s="971">
        <v>24209.41</v>
      </c>
      <c r="Q21" s="972">
        <f>O21/N21</f>
        <v>296.61488133890396</v>
      </c>
    </row>
    <row r="22" spans="13:18" ht="14.25">
      <c r="M22" s="969" t="s">
        <v>2937</v>
      </c>
      <c r="N22" s="970">
        <v>81089</v>
      </c>
      <c r="O22" s="971">
        <f t="shared" si="0"/>
        <v>24106210</v>
      </c>
      <c r="P22" s="971">
        <v>24106.21</v>
      </c>
      <c r="Q22" s="972">
        <f t="shared" ref="Q22:Q29" si="1">O22/N22</f>
        <v>297.28088889985077</v>
      </c>
    </row>
    <row r="23" spans="13:18" ht="14.25">
      <c r="M23" s="969" t="s">
        <v>2938</v>
      </c>
      <c r="N23" s="970">
        <v>80674</v>
      </c>
      <c r="O23" s="971">
        <f t="shared" si="0"/>
        <v>23980640</v>
      </c>
      <c r="P23" s="971">
        <v>23980.639999999999</v>
      </c>
      <c r="Q23" s="972">
        <f t="shared" si="1"/>
        <v>297.2536380990158</v>
      </c>
    </row>
    <row r="24" spans="13:18" ht="14.25">
      <c r="M24" s="969" t="s">
        <v>2939</v>
      </c>
      <c r="N24" s="970">
        <v>80364</v>
      </c>
      <c r="O24" s="971">
        <f t="shared" si="0"/>
        <v>24021900</v>
      </c>
      <c r="P24" s="971">
        <v>24021.9</v>
      </c>
      <c r="Q24" s="972">
        <f t="shared" si="1"/>
        <v>298.91369269822309</v>
      </c>
    </row>
    <row r="25" spans="13:18" ht="14.25">
      <c r="M25" s="969" t="s">
        <v>2940</v>
      </c>
      <c r="N25" s="970">
        <v>80179</v>
      </c>
      <c r="O25" s="971">
        <f t="shared" si="0"/>
        <v>23621910</v>
      </c>
      <c r="P25" s="971">
        <v>23621.91</v>
      </c>
      <c r="Q25" s="972">
        <f t="shared" si="1"/>
        <v>294.6146746654361</v>
      </c>
    </row>
    <row r="26" spans="13:18" ht="14.25">
      <c r="M26" s="969" t="s">
        <v>2941</v>
      </c>
      <c r="N26" s="970">
        <v>79902</v>
      </c>
      <c r="O26" s="971">
        <f t="shared" si="0"/>
        <v>23447810</v>
      </c>
      <c r="P26" s="971">
        <v>23447.81</v>
      </c>
      <c r="Q26" s="972">
        <f t="shared" si="1"/>
        <v>293.45710995970063</v>
      </c>
    </row>
    <row r="27" spans="13:18" ht="14.25">
      <c r="M27" s="969" t="s">
        <v>2942</v>
      </c>
      <c r="N27" s="970">
        <v>79650</v>
      </c>
      <c r="O27" s="971">
        <f t="shared" si="0"/>
        <v>23336700</v>
      </c>
      <c r="P27" s="971">
        <v>23336.7</v>
      </c>
      <c r="Q27" s="972">
        <f t="shared" si="1"/>
        <v>292.99058380414311</v>
      </c>
    </row>
    <row r="28" spans="13:18" ht="14.25">
      <c r="M28" s="969" t="s">
        <v>2943</v>
      </c>
      <c r="N28" s="970">
        <v>79343</v>
      </c>
      <c r="O28" s="971">
        <f t="shared" si="0"/>
        <v>23714220</v>
      </c>
      <c r="P28" s="971">
        <v>23714.22</v>
      </c>
      <c r="Q28" s="972">
        <f t="shared" si="1"/>
        <v>298.88232106171938</v>
      </c>
    </row>
    <row r="29" spans="13:18" ht="14.25">
      <c r="M29" s="969" t="s">
        <v>2944</v>
      </c>
      <c r="N29" s="970">
        <v>78905</v>
      </c>
      <c r="O29" s="971">
        <f>P29*1000</f>
        <v>24076170</v>
      </c>
      <c r="P29" s="971">
        <v>24076.17</v>
      </c>
      <c r="Q29" s="972">
        <f t="shared" si="1"/>
        <v>305.12857233381914</v>
      </c>
    </row>
    <row r="30" spans="13:18" ht="14.25">
      <c r="M30" s="2276" t="s">
        <v>2945</v>
      </c>
      <c r="N30" s="2277"/>
      <c r="O30" s="2277"/>
    </row>
    <row r="55" ht="20.25" customHeight="1"/>
  </sheetData>
  <mergeCells count="4">
    <mergeCell ref="A2:K2"/>
    <mergeCell ref="M18:O18"/>
    <mergeCell ref="M30:O30"/>
    <mergeCell ref="A1:D1"/>
  </mergeCells>
  <phoneticPr fontId="4"/>
  <hyperlinks>
    <hyperlink ref="A1" location="P2細目次!A1" display="目次に戻る" xr:uid="{775DB05B-104D-4752-AB52-3BDEA68AF7FA}"/>
  </hyperlinks>
  <pageMargins left="0.70866141732283472" right="0.70866141732283472" top="0.74803149606299213" bottom="0.74803149606299213" header="0.31496062992125984" footer="0.31496062992125984"/>
  <pageSetup paperSize="9" scale="86" firstPageNumber="0" orientation="portrait" r:id="rId1"/>
  <headerFooter differentFirst="1" scaleWithDoc="0">
    <oddFooter>&amp;C- &amp;P -</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F263E-908C-4F25-8902-5CCAB5199904}">
  <sheetPr>
    <tabColor theme="0"/>
    <pageSetUpPr fitToPage="1"/>
  </sheetPr>
  <dimension ref="A1:AE44"/>
  <sheetViews>
    <sheetView zoomScaleNormal="100" zoomScaleSheetLayoutView="100" workbookViewId="0">
      <selection activeCell="AL2" sqref="AL2:AR2"/>
    </sheetView>
  </sheetViews>
  <sheetFormatPr defaultColWidth="3.125" defaultRowHeight="18.75" customHeight="1"/>
  <cols>
    <col min="1" max="1" width="3.125" style="286" customWidth="1"/>
    <col min="2" max="2" width="3.125" style="286"/>
    <col min="3" max="3" width="3.5" style="286" bestFit="1" customWidth="1"/>
    <col min="4"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31" ht="13.5">
      <c r="A1" s="1544" t="s">
        <v>4602</v>
      </c>
      <c r="B1" s="1544"/>
      <c r="C1" s="1544"/>
      <c r="D1" s="1544"/>
    </row>
    <row r="2" spans="1:31" s="42" customFormat="1" ht="18.75" customHeight="1">
      <c r="A2" s="1271" t="s">
        <v>2946</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row>
    <row r="3" spans="1:31" ht="18.75" customHeight="1">
      <c r="A3" s="285"/>
      <c r="B3" s="285"/>
      <c r="C3" s="285"/>
      <c r="D3" s="285"/>
      <c r="E3" s="285"/>
      <c r="F3" s="285"/>
      <c r="G3" s="285"/>
      <c r="H3" s="285"/>
      <c r="I3" s="285"/>
      <c r="J3" s="285"/>
      <c r="K3" s="285"/>
      <c r="L3" s="285"/>
      <c r="M3" s="285"/>
      <c r="N3" s="285"/>
      <c r="O3" s="285"/>
      <c r="P3" s="285"/>
      <c r="Q3" s="285"/>
      <c r="R3" s="285"/>
      <c r="S3" s="285"/>
      <c r="T3" s="285"/>
      <c r="U3" s="285"/>
      <c r="V3" s="285"/>
      <c r="W3" s="285"/>
      <c r="X3" s="285"/>
    </row>
    <row r="4" spans="1:31" ht="18.75" customHeight="1">
      <c r="A4" s="1262" t="s">
        <v>639</v>
      </c>
      <c r="B4" s="1263"/>
      <c r="C4" s="1263"/>
      <c r="D4" s="1263"/>
      <c r="E4" s="1265" t="s">
        <v>2947</v>
      </c>
      <c r="F4" s="1265"/>
      <c r="G4" s="1265"/>
      <c r="H4" s="1265"/>
      <c r="I4" s="1265"/>
      <c r="J4" s="1265"/>
      <c r="K4" s="1265"/>
      <c r="L4" s="1265"/>
      <c r="M4" s="1265"/>
      <c r="N4" s="1265"/>
      <c r="O4" s="1265"/>
      <c r="P4" s="1265"/>
      <c r="Q4" s="1265"/>
      <c r="R4" s="1265"/>
      <c r="S4" s="1780" t="s">
        <v>2948</v>
      </c>
      <c r="T4" s="1780"/>
      <c r="U4" s="1780"/>
      <c r="V4" s="1780"/>
      <c r="W4" s="1780"/>
      <c r="X4" s="1780"/>
      <c r="Y4" s="1780"/>
      <c r="Z4" s="1780"/>
      <c r="AA4" s="1780"/>
      <c r="AB4" s="1772"/>
      <c r="AC4" s="9"/>
      <c r="AD4" s="9"/>
    </row>
    <row r="5" spans="1:31" ht="18.75" customHeight="1">
      <c r="A5" s="1262"/>
      <c r="B5" s="1263"/>
      <c r="C5" s="1263"/>
      <c r="D5" s="1263"/>
      <c r="E5" s="1265"/>
      <c r="F5" s="1265"/>
      <c r="G5" s="1265"/>
      <c r="H5" s="1265"/>
      <c r="I5" s="1265"/>
      <c r="J5" s="1265"/>
      <c r="K5" s="1265"/>
      <c r="L5" s="1265"/>
      <c r="M5" s="1265"/>
      <c r="N5" s="1265"/>
      <c r="O5" s="1265"/>
      <c r="P5" s="1265"/>
      <c r="Q5" s="1265"/>
      <c r="R5" s="1265"/>
      <c r="S5" s="1780" t="s">
        <v>2949</v>
      </c>
      <c r="T5" s="1780"/>
      <c r="U5" s="1780"/>
      <c r="V5" s="1780"/>
      <c r="W5" s="1780"/>
      <c r="X5" s="1780"/>
      <c r="Y5" s="1780"/>
      <c r="Z5" s="1780"/>
      <c r="AA5" s="1780"/>
      <c r="AB5" s="1772"/>
      <c r="AC5" s="9"/>
      <c r="AD5" s="9"/>
      <c r="AE5" s="285"/>
    </row>
    <row r="6" spans="1:31" ht="18.75" customHeight="1">
      <c r="A6" s="1262"/>
      <c r="B6" s="1263"/>
      <c r="C6" s="1263"/>
      <c r="D6" s="1263"/>
      <c r="E6" s="1658" t="s">
        <v>2950</v>
      </c>
      <c r="F6" s="1658"/>
      <c r="G6" s="1676" t="s">
        <v>2951</v>
      </c>
      <c r="H6" s="1676"/>
      <c r="I6" s="1658" t="s">
        <v>2952</v>
      </c>
      <c r="J6" s="1658"/>
      <c r="K6" s="1658" t="s">
        <v>2953</v>
      </c>
      <c r="L6" s="1658"/>
      <c r="M6" s="1658" t="s">
        <v>2954</v>
      </c>
      <c r="N6" s="1658"/>
      <c r="O6" s="1658" t="s">
        <v>2955</v>
      </c>
      <c r="P6" s="1658"/>
      <c r="Q6" s="1676" t="s">
        <v>2956</v>
      </c>
      <c r="R6" s="1676"/>
      <c r="S6" s="1658" t="s">
        <v>2957</v>
      </c>
      <c r="T6" s="1658"/>
      <c r="U6" s="1658"/>
      <c r="V6" s="1658"/>
      <c r="W6" s="1658"/>
      <c r="X6" s="1658"/>
      <c r="Y6" s="1658"/>
      <c r="Z6" s="1658" t="s">
        <v>2958</v>
      </c>
      <c r="AA6" s="1658"/>
      <c r="AB6" s="1659"/>
    </row>
    <row r="7" spans="1:31" ht="18.75" customHeight="1">
      <c r="A7" s="1262"/>
      <c r="B7" s="1263"/>
      <c r="C7" s="1263"/>
      <c r="D7" s="1263"/>
      <c r="E7" s="1658"/>
      <c r="F7" s="1658"/>
      <c r="G7" s="1676"/>
      <c r="H7" s="1676"/>
      <c r="I7" s="1658"/>
      <c r="J7" s="1658"/>
      <c r="K7" s="1658"/>
      <c r="L7" s="1658"/>
      <c r="M7" s="1658"/>
      <c r="N7" s="1658"/>
      <c r="O7" s="1658"/>
      <c r="P7" s="1658"/>
      <c r="Q7" s="1676"/>
      <c r="R7" s="1676"/>
      <c r="S7" s="1658" t="s">
        <v>2959</v>
      </c>
      <c r="T7" s="1658"/>
      <c r="U7" s="1676" t="s">
        <v>2960</v>
      </c>
      <c r="V7" s="1676"/>
      <c r="W7" s="1255" t="s">
        <v>2961</v>
      </c>
      <c r="X7" s="1256"/>
      <c r="Y7" s="1257"/>
      <c r="Z7" s="1658"/>
      <c r="AA7" s="1658"/>
      <c r="AB7" s="1659"/>
    </row>
    <row r="8" spans="1:31" ht="18.75" customHeight="1">
      <c r="A8" s="285"/>
      <c r="B8" s="285"/>
      <c r="C8" s="285"/>
      <c r="D8" s="311"/>
      <c r="E8" s="409"/>
      <c r="F8" s="315" t="s">
        <v>435</v>
      </c>
      <c r="G8" s="315"/>
      <c r="H8" s="315" t="s">
        <v>435</v>
      </c>
      <c r="I8" s="315"/>
      <c r="J8" s="315" t="s">
        <v>435</v>
      </c>
      <c r="K8" s="315"/>
      <c r="L8" s="286" t="s">
        <v>435</v>
      </c>
      <c r="M8" s="315"/>
      <c r="N8" s="315" t="s">
        <v>435</v>
      </c>
      <c r="O8" s="335"/>
      <c r="P8" s="335" t="s">
        <v>435</v>
      </c>
      <c r="Q8" s="335"/>
      <c r="R8" s="315" t="s">
        <v>435</v>
      </c>
      <c r="S8" s="315"/>
      <c r="T8" s="315"/>
      <c r="U8" s="315"/>
      <c r="V8" s="315"/>
      <c r="W8" s="315"/>
      <c r="X8" s="315"/>
      <c r="Y8" s="315"/>
      <c r="Z8" s="1277" t="s">
        <v>2962</v>
      </c>
      <c r="AA8" s="1277"/>
      <c r="AB8" s="1277"/>
    </row>
    <row r="9" spans="1:31" ht="18.75" customHeight="1">
      <c r="A9" s="1289" t="s">
        <v>965</v>
      </c>
      <c r="B9" s="1289"/>
      <c r="C9" s="315">
        <v>22</v>
      </c>
      <c r="D9" s="311" t="s">
        <v>648</v>
      </c>
      <c r="E9" s="2278">
        <v>79</v>
      </c>
      <c r="F9" s="2279"/>
      <c r="G9" s="2279">
        <v>52</v>
      </c>
      <c r="H9" s="2279"/>
      <c r="I9" s="2279">
        <v>127</v>
      </c>
      <c r="J9" s="2279"/>
      <c r="K9" s="2280">
        <v>26</v>
      </c>
      <c r="L9" s="2280"/>
      <c r="M9" s="2279">
        <v>9</v>
      </c>
      <c r="N9" s="2279"/>
      <c r="O9" s="2279">
        <v>384</v>
      </c>
      <c r="P9" s="2279"/>
      <c r="Q9" s="2279">
        <v>332</v>
      </c>
      <c r="R9" s="2279"/>
      <c r="S9" s="1202">
        <v>8</v>
      </c>
      <c r="T9" s="1202"/>
      <c r="U9" s="1202">
        <v>50</v>
      </c>
      <c r="V9" s="1202"/>
      <c r="W9" s="2279">
        <v>40</v>
      </c>
      <c r="X9" s="2279"/>
      <c r="Y9" s="2279"/>
      <c r="Z9" s="2279">
        <v>1772</v>
      </c>
      <c r="AA9" s="2279"/>
      <c r="AB9" s="2279"/>
    </row>
    <row r="10" spans="1:31" ht="18.75" customHeight="1">
      <c r="A10" s="1289"/>
      <c r="B10" s="1289"/>
      <c r="C10" s="315">
        <v>23</v>
      </c>
      <c r="D10" s="311"/>
      <c r="E10" s="2278" t="s">
        <v>2963</v>
      </c>
      <c r="F10" s="2279"/>
      <c r="G10" s="2279" t="s">
        <v>2964</v>
      </c>
      <c r="H10" s="2279"/>
      <c r="I10" s="2279" t="s">
        <v>2964</v>
      </c>
      <c r="J10" s="2279"/>
      <c r="K10" s="2279" t="s">
        <v>2964</v>
      </c>
      <c r="L10" s="2279"/>
      <c r="M10" s="2279" t="s">
        <v>2964</v>
      </c>
      <c r="N10" s="2279"/>
      <c r="O10" s="2279" t="s">
        <v>2964</v>
      </c>
      <c r="P10" s="2279"/>
      <c r="Q10" s="2279" t="s">
        <v>2964</v>
      </c>
      <c r="R10" s="2279"/>
      <c r="S10" s="1202">
        <v>8</v>
      </c>
      <c r="T10" s="1202"/>
      <c r="U10" s="1202">
        <v>49</v>
      </c>
      <c r="V10" s="1202"/>
      <c r="W10" s="2279">
        <v>40</v>
      </c>
      <c r="X10" s="2279"/>
      <c r="Y10" s="2279"/>
      <c r="Z10" s="2279">
        <v>1772</v>
      </c>
      <c r="AA10" s="2279"/>
      <c r="AB10" s="2279"/>
    </row>
    <row r="11" spans="1:31" ht="18.75" customHeight="1">
      <c r="A11" s="1289"/>
      <c r="B11" s="1289"/>
      <c r="C11" s="315">
        <v>24</v>
      </c>
      <c r="D11" s="311"/>
      <c r="E11" s="2278">
        <v>80</v>
      </c>
      <c r="F11" s="2279"/>
      <c r="G11" s="2279">
        <v>53</v>
      </c>
      <c r="H11" s="2279"/>
      <c r="I11" s="2279">
        <v>104</v>
      </c>
      <c r="J11" s="2279"/>
      <c r="K11" s="2280">
        <v>28</v>
      </c>
      <c r="L11" s="2280"/>
      <c r="M11" s="2279">
        <v>8</v>
      </c>
      <c r="N11" s="2279"/>
      <c r="O11" s="2279">
        <v>425</v>
      </c>
      <c r="P11" s="2279"/>
      <c r="Q11" s="2279">
        <v>322</v>
      </c>
      <c r="R11" s="2279"/>
      <c r="S11" s="1202">
        <v>8</v>
      </c>
      <c r="T11" s="1202"/>
      <c r="U11" s="1202">
        <v>48</v>
      </c>
      <c r="V11" s="1202"/>
      <c r="W11" s="2279">
        <v>40</v>
      </c>
      <c r="X11" s="2279"/>
      <c r="Y11" s="2279"/>
      <c r="Z11" s="2279">
        <v>1772</v>
      </c>
      <c r="AA11" s="2279"/>
      <c r="AB11" s="2279"/>
    </row>
    <row r="12" spans="1:31" ht="18.75" customHeight="1">
      <c r="A12" s="1289"/>
      <c r="B12" s="1289"/>
      <c r="C12" s="315">
        <v>25</v>
      </c>
      <c r="D12" s="311"/>
      <c r="E12" s="2278" t="s">
        <v>2963</v>
      </c>
      <c r="F12" s="2279"/>
      <c r="G12" s="2279" t="s">
        <v>2964</v>
      </c>
      <c r="H12" s="2279"/>
      <c r="I12" s="2279" t="s">
        <v>2964</v>
      </c>
      <c r="J12" s="2279"/>
      <c r="K12" s="2279" t="s">
        <v>2964</v>
      </c>
      <c r="L12" s="2279"/>
      <c r="M12" s="2279" t="s">
        <v>2964</v>
      </c>
      <c r="N12" s="2279"/>
      <c r="O12" s="2279" t="s">
        <v>2964</v>
      </c>
      <c r="P12" s="2279"/>
      <c r="Q12" s="2279" t="s">
        <v>2964</v>
      </c>
      <c r="R12" s="2279"/>
      <c r="S12" s="1202">
        <v>8</v>
      </c>
      <c r="T12" s="1202"/>
      <c r="U12" s="1202">
        <v>48</v>
      </c>
      <c r="V12" s="1202"/>
      <c r="W12" s="2279">
        <v>40</v>
      </c>
      <c r="X12" s="2279"/>
      <c r="Y12" s="2279"/>
      <c r="Z12" s="2279">
        <v>1772</v>
      </c>
      <c r="AA12" s="2279"/>
      <c r="AB12" s="2279"/>
    </row>
    <row r="13" spans="1:31" ht="18.75" customHeight="1">
      <c r="A13" s="1289"/>
      <c r="B13" s="1289"/>
      <c r="C13" s="315">
        <v>26</v>
      </c>
      <c r="D13" s="311"/>
      <c r="E13" s="2278">
        <v>82</v>
      </c>
      <c r="F13" s="2279"/>
      <c r="G13" s="2279">
        <v>46</v>
      </c>
      <c r="H13" s="2279"/>
      <c r="I13" s="2279">
        <v>111</v>
      </c>
      <c r="J13" s="2279"/>
      <c r="K13" s="2280">
        <v>24</v>
      </c>
      <c r="L13" s="2280"/>
      <c r="M13" s="2279">
        <v>8</v>
      </c>
      <c r="N13" s="2279"/>
      <c r="O13" s="2279">
        <v>435</v>
      </c>
      <c r="P13" s="2279"/>
      <c r="Q13" s="2279">
        <v>312</v>
      </c>
      <c r="R13" s="2279"/>
      <c r="S13" s="1202">
        <v>8</v>
      </c>
      <c r="T13" s="1202"/>
      <c r="U13" s="1202">
        <v>47</v>
      </c>
      <c r="V13" s="1202"/>
      <c r="W13" s="2279">
        <v>40</v>
      </c>
      <c r="X13" s="2279"/>
      <c r="Y13" s="2279"/>
      <c r="Z13" s="2279">
        <v>1772</v>
      </c>
      <c r="AA13" s="2279"/>
      <c r="AB13" s="2279"/>
    </row>
    <row r="14" spans="1:31" ht="18.75" customHeight="1">
      <c r="A14" s="1289"/>
      <c r="B14" s="1289"/>
      <c r="C14" s="315">
        <v>27</v>
      </c>
      <c r="D14" s="311"/>
      <c r="E14" s="2278" t="s">
        <v>2963</v>
      </c>
      <c r="F14" s="2279"/>
      <c r="G14" s="2279" t="s">
        <v>2964</v>
      </c>
      <c r="H14" s="2279"/>
      <c r="I14" s="2279" t="s">
        <v>2964</v>
      </c>
      <c r="J14" s="2279"/>
      <c r="K14" s="2279" t="s">
        <v>2964</v>
      </c>
      <c r="L14" s="2279"/>
      <c r="M14" s="2279" t="s">
        <v>2964</v>
      </c>
      <c r="N14" s="2279"/>
      <c r="O14" s="2279" t="s">
        <v>2964</v>
      </c>
      <c r="P14" s="2279"/>
      <c r="Q14" s="2279" t="s">
        <v>2964</v>
      </c>
      <c r="R14" s="2279"/>
      <c r="S14" s="1202">
        <v>8</v>
      </c>
      <c r="T14" s="1202"/>
      <c r="U14" s="1202">
        <v>47</v>
      </c>
      <c r="V14" s="1202"/>
      <c r="W14" s="2279">
        <v>39</v>
      </c>
      <c r="X14" s="2279"/>
      <c r="Y14" s="2279"/>
      <c r="Z14" s="2279">
        <v>1772</v>
      </c>
      <c r="AA14" s="2279"/>
      <c r="AB14" s="2279"/>
    </row>
    <row r="15" spans="1:31" ht="18.75" customHeight="1">
      <c r="A15" s="1289"/>
      <c r="B15" s="1289"/>
      <c r="C15" s="315">
        <v>28</v>
      </c>
      <c r="D15" s="311"/>
      <c r="E15" s="2278">
        <v>83</v>
      </c>
      <c r="F15" s="2279"/>
      <c r="G15" s="2279">
        <v>49</v>
      </c>
      <c r="H15" s="2279"/>
      <c r="I15" s="2279">
        <v>108</v>
      </c>
      <c r="J15" s="2279"/>
      <c r="K15" s="2280">
        <v>26</v>
      </c>
      <c r="L15" s="2280"/>
      <c r="M15" s="2279">
        <v>12</v>
      </c>
      <c r="N15" s="2279"/>
      <c r="O15" s="2279">
        <v>492</v>
      </c>
      <c r="P15" s="2279"/>
      <c r="Q15" s="2279">
        <v>333</v>
      </c>
      <c r="R15" s="2279"/>
      <c r="S15" s="1202">
        <v>8</v>
      </c>
      <c r="T15" s="1202"/>
      <c r="U15" s="1202">
        <v>46</v>
      </c>
      <c r="V15" s="1202"/>
      <c r="W15" s="2279">
        <v>39</v>
      </c>
      <c r="X15" s="2279"/>
      <c r="Y15" s="2279"/>
      <c r="Z15" s="2279">
        <v>1753</v>
      </c>
      <c r="AA15" s="2279"/>
      <c r="AB15" s="2279"/>
    </row>
    <row r="16" spans="1:31" ht="18.75" customHeight="1">
      <c r="A16" s="1289"/>
      <c r="B16" s="1289"/>
      <c r="C16" s="315">
        <v>29</v>
      </c>
      <c r="D16" s="311"/>
      <c r="E16" s="2278" t="s">
        <v>2963</v>
      </c>
      <c r="F16" s="2279"/>
      <c r="G16" s="2279" t="s">
        <v>2964</v>
      </c>
      <c r="H16" s="2279"/>
      <c r="I16" s="2279" t="s">
        <v>2964</v>
      </c>
      <c r="J16" s="2279"/>
      <c r="K16" s="2279" t="s">
        <v>2964</v>
      </c>
      <c r="L16" s="2279"/>
      <c r="M16" s="2279" t="s">
        <v>2964</v>
      </c>
      <c r="N16" s="2279"/>
      <c r="O16" s="2279" t="s">
        <v>2964</v>
      </c>
      <c r="P16" s="2279"/>
      <c r="Q16" s="2279" t="s">
        <v>2964</v>
      </c>
      <c r="R16" s="2279"/>
      <c r="S16" s="1202">
        <v>8</v>
      </c>
      <c r="T16" s="1202"/>
      <c r="U16" s="1202">
        <v>44</v>
      </c>
      <c r="V16" s="1202"/>
      <c r="W16" s="2279">
        <v>38</v>
      </c>
      <c r="X16" s="2279"/>
      <c r="Y16" s="2279"/>
      <c r="Z16" s="2279">
        <v>1706</v>
      </c>
      <c r="AA16" s="2279"/>
      <c r="AB16" s="2279"/>
    </row>
    <row r="17" spans="1:30" ht="18.75" customHeight="1">
      <c r="A17" s="1289"/>
      <c r="B17" s="1289"/>
      <c r="C17" s="315">
        <v>30</v>
      </c>
      <c r="D17" s="311"/>
      <c r="E17" s="2278">
        <v>82</v>
      </c>
      <c r="F17" s="2279"/>
      <c r="G17" s="2279">
        <v>54</v>
      </c>
      <c r="H17" s="2279"/>
      <c r="I17" s="2279">
        <v>126</v>
      </c>
      <c r="J17" s="2279"/>
      <c r="K17" s="2280">
        <v>23</v>
      </c>
      <c r="L17" s="2280"/>
      <c r="M17" s="2279">
        <v>8</v>
      </c>
      <c r="N17" s="2279"/>
      <c r="O17" s="2279">
        <v>506</v>
      </c>
      <c r="P17" s="2279"/>
      <c r="Q17" s="2279">
        <v>310</v>
      </c>
      <c r="R17" s="2279"/>
      <c r="S17" s="1202">
        <v>8</v>
      </c>
      <c r="T17" s="1202"/>
      <c r="U17" s="1202">
        <v>44</v>
      </c>
      <c r="V17" s="1202"/>
      <c r="W17" s="2279">
        <v>38</v>
      </c>
      <c r="X17" s="2279"/>
      <c r="Y17" s="2279"/>
      <c r="Z17" s="2279">
        <v>1706</v>
      </c>
      <c r="AA17" s="2279"/>
      <c r="AB17" s="2279"/>
    </row>
    <row r="18" spans="1:30" ht="18.75" customHeight="1">
      <c r="A18" s="1289" t="s">
        <v>1212</v>
      </c>
      <c r="B18" s="1289"/>
      <c r="C18" s="315" t="s">
        <v>2417</v>
      </c>
      <c r="D18" s="311"/>
      <c r="E18" s="2278" t="s">
        <v>2965</v>
      </c>
      <c r="F18" s="2279"/>
      <c r="G18" s="2279" t="s">
        <v>2966</v>
      </c>
      <c r="H18" s="2279"/>
      <c r="I18" s="2279" t="s">
        <v>2966</v>
      </c>
      <c r="J18" s="2279"/>
      <c r="K18" s="2279" t="s">
        <v>2966</v>
      </c>
      <c r="L18" s="2279"/>
      <c r="M18" s="2279" t="s">
        <v>2966</v>
      </c>
      <c r="N18" s="2279"/>
      <c r="O18" s="2279" t="s">
        <v>2966</v>
      </c>
      <c r="P18" s="2279"/>
      <c r="Q18" s="2279" t="s">
        <v>2966</v>
      </c>
      <c r="R18" s="2279"/>
      <c r="S18" s="1202">
        <v>7</v>
      </c>
      <c r="T18" s="1202"/>
      <c r="U18" s="1202">
        <v>46</v>
      </c>
      <c r="V18" s="1202"/>
      <c r="W18" s="2279">
        <v>37</v>
      </c>
      <c r="X18" s="2279"/>
      <c r="Y18" s="2279"/>
      <c r="Z18" s="2279">
        <v>1555</v>
      </c>
      <c r="AA18" s="2279"/>
      <c r="AB18" s="2279"/>
      <c r="AD18" s="285"/>
    </row>
    <row r="19" spans="1:30" ht="18.75" customHeight="1">
      <c r="A19" s="306"/>
      <c r="B19" s="306"/>
      <c r="C19" s="306"/>
      <c r="D19" s="312"/>
      <c r="E19" s="1275"/>
      <c r="F19" s="1276"/>
      <c r="G19" s="2281"/>
      <c r="H19" s="2281"/>
      <c r="I19" s="2281"/>
      <c r="J19" s="2281"/>
      <c r="K19" s="44"/>
      <c r="L19" s="44"/>
      <c r="M19" s="2281"/>
      <c r="N19" s="2281"/>
      <c r="O19" s="1276"/>
      <c r="P19" s="1276"/>
      <c r="Q19" s="1276"/>
      <c r="R19" s="1276"/>
      <c r="S19" s="328"/>
      <c r="T19" s="328"/>
      <c r="U19" s="328"/>
      <c r="V19" s="328"/>
      <c r="W19" s="365"/>
      <c r="X19" s="365"/>
      <c r="Y19" s="365"/>
      <c r="Z19" s="365"/>
    </row>
    <row r="20" spans="1:30" ht="13.5">
      <c r="A20" s="458" t="s">
        <v>2967</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08" t="s">
        <v>4644</v>
      </c>
    </row>
    <row r="21" spans="1:30" ht="13.5">
      <c r="A21" s="286" t="s">
        <v>4642</v>
      </c>
      <c r="O21" s="285"/>
      <c r="Q21" s="9"/>
      <c r="R21" s="9"/>
      <c r="S21" s="9"/>
      <c r="T21" s="9"/>
      <c r="U21" s="9"/>
      <c r="V21" s="9"/>
      <c r="W21" s="9"/>
      <c r="X21" s="9"/>
      <c r="Y21" s="9"/>
      <c r="Z21" s="9"/>
      <c r="AA21" s="9"/>
      <c r="AB21" s="315" t="s">
        <v>4645</v>
      </c>
      <c r="AC21" s="9"/>
    </row>
    <row r="22" spans="1:30" ht="13.5">
      <c r="A22" s="286" t="s">
        <v>4643</v>
      </c>
      <c r="P22" s="9"/>
      <c r="Q22" s="9"/>
      <c r="R22" s="9"/>
      <c r="S22" s="9"/>
      <c r="T22" s="9"/>
      <c r="U22" s="9"/>
      <c r="V22" s="9"/>
      <c r="W22" s="9"/>
      <c r="X22" s="9"/>
      <c r="Y22" s="9"/>
      <c r="Z22" s="9"/>
      <c r="AA22" s="9"/>
      <c r="AB22" s="9"/>
      <c r="AC22" s="9"/>
    </row>
    <row r="23" spans="1:30" ht="18.75" customHeight="1">
      <c r="A23" s="285"/>
      <c r="B23" s="285"/>
      <c r="C23" s="285"/>
      <c r="D23" s="285"/>
      <c r="E23" s="285"/>
      <c r="F23" s="285"/>
      <c r="G23" s="285"/>
      <c r="H23" s="285"/>
      <c r="I23" s="285"/>
      <c r="J23" s="285"/>
      <c r="K23" s="285"/>
      <c r="L23" s="285"/>
      <c r="M23" s="285"/>
      <c r="N23" s="285"/>
      <c r="O23" s="285"/>
      <c r="P23" s="318"/>
      <c r="Q23" s="318"/>
      <c r="R23" s="318"/>
      <c r="S23" s="318"/>
      <c r="T23" s="318"/>
      <c r="U23" s="318"/>
      <c r="V23" s="318"/>
      <c r="W23" s="318"/>
      <c r="X23" s="318"/>
      <c r="Y23" s="318"/>
      <c r="Z23" s="318"/>
      <c r="AA23" s="318"/>
      <c r="AB23" s="318"/>
      <c r="AC23" s="318"/>
    </row>
    <row r="24" spans="1:30" ht="18.75" customHeight="1">
      <c r="A24" s="285"/>
      <c r="B24" s="285"/>
      <c r="C24" s="285"/>
      <c r="D24" s="285"/>
      <c r="E24" s="285"/>
      <c r="F24" s="285"/>
      <c r="G24" s="285"/>
      <c r="H24" s="285"/>
      <c r="I24" s="285"/>
      <c r="J24" s="285"/>
      <c r="K24" s="285"/>
      <c r="L24" s="285"/>
      <c r="M24" s="285"/>
      <c r="N24" s="285"/>
      <c r="O24" s="285"/>
      <c r="P24" s="318"/>
      <c r="Q24" s="318"/>
      <c r="R24" s="318"/>
      <c r="S24" s="318"/>
      <c r="T24" s="318"/>
      <c r="U24" s="318"/>
      <c r="V24" s="318"/>
      <c r="W24" s="318"/>
      <c r="X24" s="318"/>
      <c r="Y24" s="318"/>
      <c r="Z24" s="318"/>
      <c r="AA24" s="318"/>
      <c r="AB24" s="318"/>
      <c r="AC24" s="318"/>
    </row>
    <row r="25" spans="1:30" s="42" customFormat="1" ht="18.75" customHeight="1">
      <c r="A25" s="1271" t="s">
        <v>2968</v>
      </c>
      <c r="B25" s="1271"/>
      <c r="C25" s="1271"/>
      <c r="D25" s="1271"/>
      <c r="E25" s="1271"/>
      <c r="F25" s="1271"/>
      <c r="G25" s="1271"/>
      <c r="H25" s="1271"/>
      <c r="I25" s="1271"/>
      <c r="J25" s="1271"/>
      <c r="K25" s="1271"/>
      <c r="L25" s="1271"/>
      <c r="M25" s="1271"/>
      <c r="N25" s="1271"/>
      <c r="O25" s="1271"/>
      <c r="P25" s="1271"/>
      <c r="Q25" s="1271"/>
      <c r="R25" s="1271"/>
      <c r="S25" s="1271"/>
      <c r="T25" s="1271"/>
      <c r="U25" s="1271"/>
      <c r="V25" s="1271"/>
      <c r="W25" s="1271"/>
      <c r="X25" s="1271"/>
      <c r="Y25" s="1271"/>
      <c r="Z25" s="1271"/>
      <c r="AA25" s="1271"/>
      <c r="AB25" s="1271"/>
    </row>
    <row r="26" spans="1:30" ht="18.75" customHeight="1">
      <c r="A26" s="285"/>
      <c r="B26" s="285"/>
      <c r="C26" s="285"/>
      <c r="D26" s="285"/>
      <c r="E26" s="285"/>
      <c r="F26" s="285"/>
      <c r="G26" s="285"/>
      <c r="H26" s="285"/>
      <c r="I26" s="285"/>
      <c r="J26" s="285"/>
      <c r="K26" s="285"/>
      <c r="L26" s="285"/>
      <c r="M26" s="285"/>
      <c r="N26" s="285"/>
      <c r="O26" s="285"/>
      <c r="P26" s="285"/>
      <c r="Q26" s="285"/>
      <c r="R26" s="328"/>
      <c r="X26" s="285"/>
      <c r="AB26" s="315" t="s">
        <v>2969</v>
      </c>
    </row>
    <row r="27" spans="1:30" ht="18.75" customHeight="1">
      <c r="A27" s="1273" t="s">
        <v>2520</v>
      </c>
      <c r="B27" s="1273"/>
      <c r="C27" s="1273"/>
      <c r="D27" s="1274"/>
      <c r="E27" s="1485" t="s">
        <v>448</v>
      </c>
      <c r="F27" s="1486"/>
      <c r="G27" s="1494"/>
      <c r="H27" s="1485" t="s">
        <v>2970</v>
      </c>
      <c r="I27" s="1486"/>
      <c r="J27" s="1494"/>
      <c r="K27" s="1485" t="s">
        <v>2927</v>
      </c>
      <c r="L27" s="1486"/>
      <c r="M27" s="1494"/>
      <c r="N27" s="1485" t="s">
        <v>2971</v>
      </c>
      <c r="O27" s="1486"/>
      <c r="P27" s="1494"/>
      <c r="Q27" s="1485" t="s">
        <v>2972</v>
      </c>
      <c r="R27" s="1486"/>
      <c r="S27" s="1494"/>
      <c r="T27" s="1485" t="s">
        <v>2973</v>
      </c>
      <c r="U27" s="1486"/>
      <c r="V27" s="1494"/>
      <c r="W27" s="1485" t="s">
        <v>2974</v>
      </c>
      <c r="X27" s="1486"/>
      <c r="Y27" s="1494"/>
      <c r="Z27" s="1485" t="s">
        <v>1242</v>
      </c>
      <c r="AA27" s="1486"/>
      <c r="AB27" s="1486"/>
    </row>
    <row r="28" spans="1:30" ht="18.75" customHeight="1">
      <c r="A28" s="1276"/>
      <c r="B28" s="1276"/>
      <c r="C28" s="1276"/>
      <c r="D28" s="1282"/>
      <c r="E28" s="1487"/>
      <c r="F28" s="1295"/>
      <c r="G28" s="1495"/>
      <c r="H28" s="1487"/>
      <c r="I28" s="1295"/>
      <c r="J28" s="1495"/>
      <c r="K28" s="1487"/>
      <c r="L28" s="1295"/>
      <c r="M28" s="1495"/>
      <c r="N28" s="1487"/>
      <c r="O28" s="1295"/>
      <c r="P28" s="1495"/>
      <c r="Q28" s="1487"/>
      <c r="R28" s="1295"/>
      <c r="S28" s="1495"/>
      <c r="T28" s="1487"/>
      <c r="U28" s="1295"/>
      <c r="V28" s="1495"/>
      <c r="W28" s="1487"/>
      <c r="X28" s="1295"/>
      <c r="Y28" s="1495"/>
      <c r="Z28" s="1339" t="s">
        <v>2975</v>
      </c>
      <c r="AA28" s="1340"/>
      <c r="AB28" s="1340"/>
    </row>
    <row r="29" spans="1:30" ht="18.75" customHeight="1">
      <c r="D29" s="304"/>
      <c r="E29" s="285"/>
      <c r="F29" s="285"/>
      <c r="G29" s="285"/>
      <c r="H29" s="285"/>
      <c r="I29" s="285"/>
      <c r="J29" s="285"/>
      <c r="K29" s="285"/>
      <c r="L29" s="285"/>
      <c r="M29" s="285"/>
      <c r="N29" s="285"/>
      <c r="O29" s="285"/>
      <c r="P29" s="285"/>
      <c r="Q29" s="285"/>
      <c r="R29" s="285"/>
      <c r="S29" s="303"/>
      <c r="T29" s="285"/>
      <c r="U29" s="285"/>
      <c r="V29" s="285"/>
      <c r="W29" s="314"/>
      <c r="X29" s="314"/>
      <c r="Y29" s="314"/>
      <c r="Z29" s="285"/>
      <c r="AA29" s="285"/>
    </row>
    <row r="30" spans="1:30" ht="18.75" customHeight="1">
      <c r="A30" s="1201" t="s">
        <v>965</v>
      </c>
      <c r="B30" s="1201"/>
      <c r="C30" s="286">
        <v>20</v>
      </c>
      <c r="D30" s="442" t="s">
        <v>1113</v>
      </c>
      <c r="E30" s="2282">
        <v>751</v>
      </c>
      <c r="F30" s="2280"/>
      <c r="G30" s="2280"/>
      <c r="H30" s="2283">
        <v>99</v>
      </c>
      <c r="I30" s="2283"/>
      <c r="J30" s="2283"/>
      <c r="K30" s="2283">
        <v>128</v>
      </c>
      <c r="L30" s="2283"/>
      <c r="M30" s="2283"/>
      <c r="N30" s="2283">
        <v>215</v>
      </c>
      <c r="O30" s="2283"/>
      <c r="P30" s="2283"/>
      <c r="Q30" s="2283">
        <v>21</v>
      </c>
      <c r="R30" s="2283"/>
      <c r="S30" s="2283"/>
      <c r="T30" s="2283">
        <v>23</v>
      </c>
      <c r="U30" s="2283"/>
      <c r="V30" s="2283"/>
      <c r="W30" s="2279" t="s">
        <v>1282</v>
      </c>
      <c r="X30" s="2279"/>
      <c r="Y30" s="2279"/>
      <c r="Z30" s="2280">
        <v>265</v>
      </c>
      <c r="AA30" s="2280"/>
      <c r="AB30" s="2280"/>
    </row>
    <row r="31" spans="1:30" ht="18.75" customHeight="1">
      <c r="A31" s="1201"/>
      <c r="B31" s="1201"/>
      <c r="C31" s="286">
        <v>21</v>
      </c>
      <c r="D31" s="442"/>
      <c r="E31" s="2282">
        <v>797</v>
      </c>
      <c r="F31" s="2280"/>
      <c r="G31" s="2280"/>
      <c r="H31" s="2283">
        <v>101</v>
      </c>
      <c r="I31" s="2283"/>
      <c r="J31" s="2283"/>
      <c r="K31" s="2283">
        <v>147</v>
      </c>
      <c r="L31" s="2283"/>
      <c r="M31" s="2283"/>
      <c r="N31" s="2283">
        <v>238</v>
      </c>
      <c r="O31" s="2283"/>
      <c r="P31" s="2283"/>
      <c r="Q31" s="2283">
        <v>25</v>
      </c>
      <c r="R31" s="2283"/>
      <c r="S31" s="2283"/>
      <c r="T31" s="2283">
        <v>27</v>
      </c>
      <c r="U31" s="2283"/>
      <c r="V31" s="2283"/>
      <c r="W31" s="2279" t="s">
        <v>1282</v>
      </c>
      <c r="X31" s="2279"/>
      <c r="Y31" s="2279"/>
      <c r="Z31" s="2280">
        <v>259</v>
      </c>
      <c r="AA31" s="2280"/>
      <c r="AB31" s="2280"/>
    </row>
    <row r="32" spans="1:30" ht="18.75" customHeight="1">
      <c r="A32" s="1201"/>
      <c r="B32" s="1201"/>
      <c r="C32" s="286">
        <v>22</v>
      </c>
      <c r="D32" s="442"/>
      <c r="E32" s="2282">
        <v>764</v>
      </c>
      <c r="F32" s="2280"/>
      <c r="G32" s="2280"/>
      <c r="H32" s="2283">
        <v>91</v>
      </c>
      <c r="I32" s="2283"/>
      <c r="J32" s="2283"/>
      <c r="K32" s="2283">
        <v>143</v>
      </c>
      <c r="L32" s="2283"/>
      <c r="M32" s="2283"/>
      <c r="N32" s="2283">
        <v>213</v>
      </c>
      <c r="O32" s="2283"/>
      <c r="P32" s="2283"/>
      <c r="Q32" s="2283">
        <v>18</v>
      </c>
      <c r="R32" s="2283"/>
      <c r="S32" s="2283"/>
      <c r="T32" s="2283">
        <v>21</v>
      </c>
      <c r="U32" s="2283"/>
      <c r="V32" s="2283"/>
      <c r="W32" s="2279">
        <v>1</v>
      </c>
      <c r="X32" s="2279"/>
      <c r="Y32" s="2279"/>
      <c r="Z32" s="2280">
        <v>277</v>
      </c>
      <c r="AA32" s="2280"/>
      <c r="AB32" s="2280"/>
    </row>
    <row r="33" spans="1:28" ht="18.75" customHeight="1">
      <c r="A33" s="1201"/>
      <c r="B33" s="1201"/>
      <c r="C33" s="286">
        <v>23</v>
      </c>
      <c r="D33" s="442"/>
      <c r="E33" s="2282">
        <v>809</v>
      </c>
      <c r="F33" s="2280"/>
      <c r="G33" s="2280"/>
      <c r="H33" s="2283">
        <v>103</v>
      </c>
      <c r="I33" s="2283"/>
      <c r="J33" s="2283"/>
      <c r="K33" s="2283">
        <v>145</v>
      </c>
      <c r="L33" s="2283"/>
      <c r="M33" s="2283"/>
      <c r="N33" s="2283">
        <v>214</v>
      </c>
      <c r="O33" s="2283"/>
      <c r="P33" s="2283"/>
      <c r="Q33" s="2283">
        <v>27</v>
      </c>
      <c r="R33" s="2283"/>
      <c r="S33" s="2283"/>
      <c r="T33" s="2283">
        <v>18</v>
      </c>
      <c r="U33" s="2283"/>
      <c r="V33" s="2283"/>
      <c r="W33" s="2279" t="s">
        <v>786</v>
      </c>
      <c r="X33" s="2279"/>
      <c r="Y33" s="2279"/>
      <c r="Z33" s="2280">
        <v>302</v>
      </c>
      <c r="AA33" s="2280"/>
      <c r="AB33" s="2280"/>
    </row>
    <row r="34" spans="1:28" ht="18.75" customHeight="1">
      <c r="A34" s="1201"/>
      <c r="B34" s="1201"/>
      <c r="C34" s="286">
        <v>24</v>
      </c>
      <c r="D34" s="442"/>
      <c r="E34" s="2282">
        <v>801</v>
      </c>
      <c r="F34" s="2280"/>
      <c r="G34" s="2280"/>
      <c r="H34" s="2283">
        <v>70</v>
      </c>
      <c r="I34" s="2283"/>
      <c r="J34" s="2283"/>
      <c r="K34" s="2283">
        <v>148</v>
      </c>
      <c r="L34" s="2283"/>
      <c r="M34" s="2283"/>
      <c r="N34" s="2283">
        <v>219</v>
      </c>
      <c r="O34" s="2283"/>
      <c r="P34" s="2283"/>
      <c r="Q34" s="2283">
        <v>40</v>
      </c>
      <c r="R34" s="2283"/>
      <c r="S34" s="2283"/>
      <c r="T34" s="2283">
        <v>16</v>
      </c>
      <c r="U34" s="2283"/>
      <c r="V34" s="2283"/>
      <c r="W34" s="2279">
        <v>1</v>
      </c>
      <c r="X34" s="2279"/>
      <c r="Y34" s="2279"/>
      <c r="Z34" s="2280">
        <v>307</v>
      </c>
      <c r="AA34" s="2280"/>
      <c r="AB34" s="2280"/>
    </row>
    <row r="35" spans="1:28" ht="18.75" customHeight="1">
      <c r="A35" s="1201"/>
      <c r="B35" s="1201"/>
      <c r="C35" s="286">
        <v>25</v>
      </c>
      <c r="D35" s="442"/>
      <c r="E35" s="2282">
        <v>842</v>
      </c>
      <c r="F35" s="2280"/>
      <c r="G35" s="2280"/>
      <c r="H35" s="2283">
        <v>75</v>
      </c>
      <c r="I35" s="2283"/>
      <c r="J35" s="2283"/>
      <c r="K35" s="2283">
        <v>152</v>
      </c>
      <c r="L35" s="2283"/>
      <c r="M35" s="2283"/>
      <c r="N35" s="2283">
        <v>237</v>
      </c>
      <c r="O35" s="2283"/>
      <c r="P35" s="2283"/>
      <c r="Q35" s="2283">
        <v>35</v>
      </c>
      <c r="R35" s="2283"/>
      <c r="S35" s="2283"/>
      <c r="T35" s="2283">
        <v>20</v>
      </c>
      <c r="U35" s="2283"/>
      <c r="V35" s="2283"/>
      <c r="W35" s="2279" t="s">
        <v>786</v>
      </c>
      <c r="X35" s="2279"/>
      <c r="Y35" s="2279"/>
      <c r="Z35" s="2280">
        <v>323</v>
      </c>
      <c r="AA35" s="2280"/>
      <c r="AB35" s="2280"/>
    </row>
    <row r="36" spans="1:28" ht="18.75" customHeight="1">
      <c r="A36" s="1201"/>
      <c r="B36" s="1201"/>
      <c r="C36" s="286">
        <v>26</v>
      </c>
      <c r="D36" s="442"/>
      <c r="E36" s="2282">
        <v>797</v>
      </c>
      <c r="F36" s="2280"/>
      <c r="G36" s="2280"/>
      <c r="H36" s="2283">
        <v>70</v>
      </c>
      <c r="I36" s="2283"/>
      <c r="J36" s="2283"/>
      <c r="K36" s="2283">
        <v>132</v>
      </c>
      <c r="L36" s="2283"/>
      <c r="M36" s="2283"/>
      <c r="N36" s="2283">
        <v>223</v>
      </c>
      <c r="O36" s="2283"/>
      <c r="P36" s="2283"/>
      <c r="Q36" s="2283">
        <v>43</v>
      </c>
      <c r="R36" s="2283"/>
      <c r="S36" s="2283"/>
      <c r="T36" s="2283">
        <v>22</v>
      </c>
      <c r="U36" s="2283"/>
      <c r="V36" s="2283"/>
      <c r="W36" s="2279">
        <v>5</v>
      </c>
      <c r="X36" s="2279"/>
      <c r="Y36" s="2279"/>
      <c r="Z36" s="2280">
        <v>302</v>
      </c>
      <c r="AA36" s="2280"/>
      <c r="AB36" s="2280"/>
    </row>
    <row r="37" spans="1:28" ht="18.75" customHeight="1">
      <c r="A37" s="1201"/>
      <c r="B37" s="1201"/>
      <c r="C37" s="286">
        <v>27</v>
      </c>
      <c r="D37" s="442"/>
      <c r="E37" s="2282">
        <v>842</v>
      </c>
      <c r="F37" s="2280"/>
      <c r="G37" s="2280"/>
      <c r="H37" s="2283">
        <v>76</v>
      </c>
      <c r="I37" s="2283"/>
      <c r="J37" s="2283"/>
      <c r="K37" s="2283">
        <v>129</v>
      </c>
      <c r="L37" s="2283"/>
      <c r="M37" s="2283"/>
      <c r="N37" s="2283">
        <v>241</v>
      </c>
      <c r="O37" s="2283"/>
      <c r="P37" s="2283"/>
      <c r="Q37" s="2283">
        <v>56</v>
      </c>
      <c r="R37" s="2283"/>
      <c r="S37" s="2283"/>
      <c r="T37" s="2283">
        <v>16</v>
      </c>
      <c r="U37" s="2283"/>
      <c r="V37" s="2283"/>
      <c r="W37" s="2279">
        <v>3</v>
      </c>
      <c r="X37" s="2279"/>
      <c r="Y37" s="2279"/>
      <c r="Z37" s="2284">
        <v>321</v>
      </c>
      <c r="AA37" s="2284"/>
      <c r="AB37" s="2284"/>
    </row>
    <row r="38" spans="1:28" ht="18.75" customHeight="1">
      <c r="A38" s="1201"/>
      <c r="B38" s="1201"/>
      <c r="C38" s="286">
        <v>28</v>
      </c>
      <c r="D38" s="442"/>
      <c r="E38" s="2282">
        <v>832</v>
      </c>
      <c r="F38" s="2280"/>
      <c r="G38" s="2280"/>
      <c r="H38" s="2283">
        <v>70</v>
      </c>
      <c r="I38" s="2283"/>
      <c r="J38" s="2283"/>
      <c r="K38" s="2283">
        <v>158</v>
      </c>
      <c r="L38" s="2283"/>
      <c r="M38" s="2283"/>
      <c r="N38" s="2283">
        <v>221</v>
      </c>
      <c r="O38" s="2283"/>
      <c r="P38" s="2283"/>
      <c r="Q38" s="2283">
        <v>42</v>
      </c>
      <c r="R38" s="2283"/>
      <c r="S38" s="2283"/>
      <c r="T38" s="2283">
        <v>16</v>
      </c>
      <c r="U38" s="2283"/>
      <c r="V38" s="2283"/>
      <c r="W38" s="2279" t="s">
        <v>786</v>
      </c>
      <c r="X38" s="2279"/>
      <c r="Y38" s="2279"/>
      <c r="Z38" s="2284">
        <v>325</v>
      </c>
      <c r="AA38" s="2284"/>
      <c r="AB38" s="2284"/>
    </row>
    <row r="39" spans="1:28" ht="18.75" customHeight="1">
      <c r="A39" s="1201"/>
      <c r="B39" s="1201"/>
      <c r="C39" s="286">
        <v>29</v>
      </c>
      <c r="D39" s="442"/>
      <c r="E39" s="2282">
        <v>872</v>
      </c>
      <c r="F39" s="2280"/>
      <c r="G39" s="2280"/>
      <c r="H39" s="2280">
        <v>53</v>
      </c>
      <c r="I39" s="2280"/>
      <c r="J39" s="2280"/>
      <c r="K39" s="2280">
        <v>173</v>
      </c>
      <c r="L39" s="2280"/>
      <c r="M39" s="2280"/>
      <c r="N39" s="2280">
        <v>210</v>
      </c>
      <c r="O39" s="2280"/>
      <c r="P39" s="2280"/>
      <c r="Q39" s="2280">
        <v>63</v>
      </c>
      <c r="R39" s="2280"/>
      <c r="S39" s="2280"/>
      <c r="T39" s="2280">
        <v>16</v>
      </c>
      <c r="U39" s="2280"/>
      <c r="V39" s="2280"/>
      <c r="W39" s="2279">
        <v>2</v>
      </c>
      <c r="X39" s="2279"/>
      <c r="Y39" s="2279"/>
      <c r="Z39" s="2284">
        <v>355</v>
      </c>
      <c r="AA39" s="2284"/>
      <c r="AB39" s="2284"/>
    </row>
    <row r="40" spans="1:28" ht="18.75" customHeight="1">
      <c r="A40" s="1201"/>
      <c r="B40" s="1201"/>
      <c r="C40" s="286">
        <v>30</v>
      </c>
      <c r="D40" s="442"/>
      <c r="E40" s="2282">
        <v>867</v>
      </c>
      <c r="F40" s="2280"/>
      <c r="G40" s="2280"/>
      <c r="H40" s="2280">
        <v>77</v>
      </c>
      <c r="I40" s="2280"/>
      <c r="J40" s="2280"/>
      <c r="K40" s="2280">
        <v>178</v>
      </c>
      <c r="L40" s="2280"/>
      <c r="M40" s="2280"/>
      <c r="N40" s="2280">
        <v>213</v>
      </c>
      <c r="O40" s="2280"/>
      <c r="P40" s="2280"/>
      <c r="Q40" s="2280">
        <v>71</v>
      </c>
      <c r="R40" s="2280"/>
      <c r="S40" s="2280"/>
      <c r="T40" s="2280">
        <v>24</v>
      </c>
      <c r="U40" s="2280"/>
      <c r="V40" s="2280"/>
      <c r="W40" s="2279" t="s">
        <v>786</v>
      </c>
      <c r="X40" s="2279"/>
      <c r="Y40" s="2279"/>
      <c r="Z40" s="2284">
        <v>304</v>
      </c>
      <c r="AA40" s="2284"/>
      <c r="AB40" s="2284"/>
    </row>
    <row r="41" spans="1:28" ht="18.75" customHeight="1">
      <c r="A41" s="1201" t="s">
        <v>1212</v>
      </c>
      <c r="B41" s="1201"/>
      <c r="C41" s="315" t="s">
        <v>2417</v>
      </c>
      <c r="D41" s="442" t="s">
        <v>1113</v>
      </c>
      <c r="E41" s="2278">
        <v>865</v>
      </c>
      <c r="F41" s="2279"/>
      <c r="G41" s="2279"/>
      <c r="H41" s="2279">
        <v>41</v>
      </c>
      <c r="I41" s="2279"/>
      <c r="J41" s="2279"/>
      <c r="K41" s="2279">
        <v>151</v>
      </c>
      <c r="L41" s="2279"/>
      <c r="M41" s="2279"/>
      <c r="N41" s="2279">
        <v>232</v>
      </c>
      <c r="O41" s="2279"/>
      <c r="P41" s="2279"/>
      <c r="Q41" s="2279">
        <v>87</v>
      </c>
      <c r="R41" s="2279"/>
      <c r="S41" s="2279"/>
      <c r="T41" s="2279">
        <v>21</v>
      </c>
      <c r="U41" s="2279"/>
      <c r="V41" s="2279"/>
      <c r="W41" s="2279">
        <v>1</v>
      </c>
      <c r="X41" s="2279"/>
      <c r="Y41" s="2279"/>
      <c r="Z41" s="2285">
        <v>105</v>
      </c>
      <c r="AA41" s="2285"/>
      <c r="AB41" s="2285"/>
    </row>
    <row r="42" spans="1:28" ht="18.75" customHeight="1">
      <c r="D42" s="312"/>
      <c r="E42" s="44"/>
      <c r="F42" s="44"/>
      <c r="G42" s="44"/>
      <c r="H42" s="44"/>
      <c r="I42" s="44"/>
      <c r="J42" s="44"/>
      <c r="K42" s="44"/>
      <c r="L42" s="44"/>
      <c r="M42" s="44"/>
      <c r="N42" s="44"/>
      <c r="O42" s="44"/>
      <c r="P42" s="44"/>
      <c r="Q42" s="44"/>
      <c r="R42" s="44"/>
      <c r="S42" s="44"/>
      <c r="T42" s="44"/>
      <c r="U42" s="44"/>
      <c r="V42" s="44"/>
      <c r="W42" s="44"/>
      <c r="X42" s="44"/>
      <c r="Y42" s="44"/>
      <c r="Z42" s="47"/>
      <c r="AA42" s="47"/>
      <c r="AB42" s="328"/>
    </row>
    <row r="43" spans="1:28" ht="18.75" customHeight="1">
      <c r="A43" s="1421"/>
      <c r="B43" s="1421"/>
      <c r="C43" s="1421"/>
      <c r="D43" s="1421"/>
      <c r="E43" s="1421"/>
      <c r="F43" s="1421"/>
      <c r="G43" s="1421"/>
      <c r="H43" s="1421"/>
      <c r="I43" s="1421"/>
      <c r="J43" s="1421"/>
      <c r="K43" s="1421"/>
      <c r="L43" s="1421"/>
      <c r="M43" s="1421"/>
      <c r="N43" s="317"/>
      <c r="O43" s="317"/>
      <c r="Q43" s="314"/>
      <c r="R43" s="314"/>
      <c r="S43" s="314"/>
      <c r="T43" s="314"/>
      <c r="U43" s="314"/>
      <c r="V43" s="314"/>
      <c r="W43" s="314"/>
      <c r="X43" s="315"/>
      <c r="AB43" s="308" t="s">
        <v>2976</v>
      </c>
    </row>
    <row r="44" spans="1:28" ht="18.75" customHeight="1">
      <c r="A44" s="458"/>
      <c r="B44" s="458"/>
      <c r="C44" s="458"/>
      <c r="D44" s="458"/>
      <c r="E44" s="458"/>
      <c r="F44" s="458"/>
      <c r="G44" s="458"/>
      <c r="H44" s="458"/>
      <c r="I44" s="458"/>
      <c r="J44" s="458"/>
      <c r="K44" s="458"/>
      <c r="L44" s="458"/>
      <c r="M44" s="318"/>
      <c r="N44" s="318"/>
      <c r="O44" s="318"/>
      <c r="P44" s="318"/>
      <c r="Q44" s="318"/>
      <c r="R44" s="318"/>
      <c r="S44" s="318"/>
      <c r="T44" s="315"/>
      <c r="U44" s="315"/>
      <c r="V44" s="315"/>
      <c r="W44" s="315"/>
      <c r="X44" s="315"/>
      <c r="Y44" s="315"/>
      <c r="Z44" s="315"/>
      <c r="AA44" s="315"/>
      <c r="AB44" s="315"/>
    </row>
  </sheetData>
  <mergeCells count="265">
    <mergeCell ref="Z41:AB41"/>
    <mergeCell ref="A43:M43"/>
    <mergeCell ref="W40:Y40"/>
    <mergeCell ref="Z40:AB40"/>
    <mergeCell ref="A41:B41"/>
    <mergeCell ref="E41:G41"/>
    <mergeCell ref="H41:J41"/>
    <mergeCell ref="K41:M41"/>
    <mergeCell ref="N41:P41"/>
    <mergeCell ref="Q41:S41"/>
    <mergeCell ref="T41:V41"/>
    <mergeCell ref="W41:Y41"/>
    <mergeCell ref="T39:V39"/>
    <mergeCell ref="W39:Y39"/>
    <mergeCell ref="Z39:AB39"/>
    <mergeCell ref="A40:B40"/>
    <mergeCell ref="E40:G40"/>
    <mergeCell ref="H40:J40"/>
    <mergeCell ref="K40:M40"/>
    <mergeCell ref="N40:P40"/>
    <mergeCell ref="Q40:S40"/>
    <mergeCell ref="T40:V40"/>
    <mergeCell ref="A39:B39"/>
    <mergeCell ref="E39:G39"/>
    <mergeCell ref="H39:J39"/>
    <mergeCell ref="K39:M39"/>
    <mergeCell ref="N39:P39"/>
    <mergeCell ref="Q39:S39"/>
    <mergeCell ref="A38:B38"/>
    <mergeCell ref="E38:G38"/>
    <mergeCell ref="H38:J38"/>
    <mergeCell ref="K38:M38"/>
    <mergeCell ref="N38:P38"/>
    <mergeCell ref="Q38:S38"/>
    <mergeCell ref="T38:V38"/>
    <mergeCell ref="W38:Y38"/>
    <mergeCell ref="Z38:AB38"/>
    <mergeCell ref="A37:B37"/>
    <mergeCell ref="E37:G37"/>
    <mergeCell ref="H37:J37"/>
    <mergeCell ref="K37:M37"/>
    <mergeCell ref="N37:P37"/>
    <mergeCell ref="Q37:S37"/>
    <mergeCell ref="T37:V37"/>
    <mergeCell ref="W37:Y37"/>
    <mergeCell ref="Z37:AB37"/>
    <mergeCell ref="T35:V35"/>
    <mergeCell ref="W35:Y35"/>
    <mergeCell ref="Z35:AB35"/>
    <mergeCell ref="A36:B36"/>
    <mergeCell ref="E36:G36"/>
    <mergeCell ref="H36:J36"/>
    <mergeCell ref="K36:M36"/>
    <mergeCell ref="N36:P36"/>
    <mergeCell ref="Q36:S36"/>
    <mergeCell ref="T36:V36"/>
    <mergeCell ref="A35:B35"/>
    <mergeCell ref="E35:G35"/>
    <mergeCell ref="H35:J35"/>
    <mergeCell ref="K35:M35"/>
    <mergeCell ref="N35:P35"/>
    <mergeCell ref="Q35:S35"/>
    <mergeCell ref="W36:Y36"/>
    <mergeCell ref="Z36:AB36"/>
    <mergeCell ref="A34:B34"/>
    <mergeCell ref="E34:G34"/>
    <mergeCell ref="H34:J34"/>
    <mergeCell ref="K34:M34"/>
    <mergeCell ref="N34:P34"/>
    <mergeCell ref="Q34:S34"/>
    <mergeCell ref="T34:V34"/>
    <mergeCell ref="W34:Y34"/>
    <mergeCell ref="Z34:AB34"/>
    <mergeCell ref="A33:B33"/>
    <mergeCell ref="E33:G33"/>
    <mergeCell ref="H33:J33"/>
    <mergeCell ref="K33:M33"/>
    <mergeCell ref="N33:P33"/>
    <mergeCell ref="Q33:S33"/>
    <mergeCell ref="T33:V33"/>
    <mergeCell ref="W33:Y33"/>
    <mergeCell ref="Z33:AB33"/>
    <mergeCell ref="T31:V31"/>
    <mergeCell ref="W31:Y31"/>
    <mergeCell ref="Z31:AB31"/>
    <mergeCell ref="A32:B32"/>
    <mergeCell ref="E32:G32"/>
    <mergeCell ref="H32:J32"/>
    <mergeCell ref="K32:M32"/>
    <mergeCell ref="N32:P32"/>
    <mergeCell ref="Q32:S32"/>
    <mergeCell ref="T32:V32"/>
    <mergeCell ref="A31:B31"/>
    <mergeCell ref="E31:G31"/>
    <mergeCell ref="H31:J31"/>
    <mergeCell ref="K31:M31"/>
    <mergeCell ref="N31:P31"/>
    <mergeCell ref="Q31:S31"/>
    <mergeCell ref="W32:Y32"/>
    <mergeCell ref="Z32:AB32"/>
    <mergeCell ref="A30:B30"/>
    <mergeCell ref="E30:G30"/>
    <mergeCell ref="H30:J30"/>
    <mergeCell ref="K30:M30"/>
    <mergeCell ref="N30:P30"/>
    <mergeCell ref="Q30:S30"/>
    <mergeCell ref="T30:V30"/>
    <mergeCell ref="W30:Y30"/>
    <mergeCell ref="Z30:AB30"/>
    <mergeCell ref="A25:AB25"/>
    <mergeCell ref="A27:D28"/>
    <mergeCell ref="E27:G28"/>
    <mergeCell ref="H27:J28"/>
    <mergeCell ref="K27:M28"/>
    <mergeCell ref="N27:P28"/>
    <mergeCell ref="Q27:S28"/>
    <mergeCell ref="T27:V28"/>
    <mergeCell ref="W27:Y28"/>
    <mergeCell ref="Z27:AB27"/>
    <mergeCell ref="Z28:AB28"/>
    <mergeCell ref="U18:V18"/>
    <mergeCell ref="W18:Y18"/>
    <mergeCell ref="Z18:AB18"/>
    <mergeCell ref="E19:F19"/>
    <mergeCell ref="G19:H19"/>
    <mergeCell ref="I19:J19"/>
    <mergeCell ref="M19:N19"/>
    <mergeCell ref="O19:P19"/>
    <mergeCell ref="Q19:R19"/>
    <mergeCell ref="A18:B18"/>
    <mergeCell ref="E18:F18"/>
    <mergeCell ref="G18:H18"/>
    <mergeCell ref="I18:J18"/>
    <mergeCell ref="K18:L18"/>
    <mergeCell ref="M18:N18"/>
    <mergeCell ref="O18:P18"/>
    <mergeCell ref="Q18:R18"/>
    <mergeCell ref="S18:T18"/>
    <mergeCell ref="U16:V16"/>
    <mergeCell ref="W16:Y16"/>
    <mergeCell ref="Z16:AB16"/>
    <mergeCell ref="A17:B17"/>
    <mergeCell ref="E17:F17"/>
    <mergeCell ref="G17:H17"/>
    <mergeCell ref="I17:J17"/>
    <mergeCell ref="K17:L17"/>
    <mergeCell ref="Z17:AB17"/>
    <mergeCell ref="M17:N17"/>
    <mergeCell ref="O17:P17"/>
    <mergeCell ref="Q17:R17"/>
    <mergeCell ref="S17:T17"/>
    <mergeCell ref="U17:V17"/>
    <mergeCell ref="W17:Y17"/>
    <mergeCell ref="A16:B16"/>
    <mergeCell ref="E16:F16"/>
    <mergeCell ref="G16:H16"/>
    <mergeCell ref="I16:J16"/>
    <mergeCell ref="K16:L16"/>
    <mergeCell ref="M16:N16"/>
    <mergeCell ref="O16:P16"/>
    <mergeCell ref="Q16:R16"/>
    <mergeCell ref="S16:T16"/>
    <mergeCell ref="A14:B14"/>
    <mergeCell ref="E14:F14"/>
    <mergeCell ref="G14:H14"/>
    <mergeCell ref="I14:J14"/>
    <mergeCell ref="K14:L14"/>
    <mergeCell ref="Z14:AB14"/>
    <mergeCell ref="A15:B15"/>
    <mergeCell ref="E15:F15"/>
    <mergeCell ref="G15:H15"/>
    <mergeCell ref="I15:J15"/>
    <mergeCell ref="K15:L15"/>
    <mergeCell ref="M15:N15"/>
    <mergeCell ref="O15:P15"/>
    <mergeCell ref="Q15:R15"/>
    <mergeCell ref="S15:T15"/>
    <mergeCell ref="M14:N14"/>
    <mergeCell ref="O14:P14"/>
    <mergeCell ref="Q14:R14"/>
    <mergeCell ref="S14:T14"/>
    <mergeCell ref="U14:V14"/>
    <mergeCell ref="W14:Y14"/>
    <mergeCell ref="U15:V15"/>
    <mergeCell ref="W15:Y15"/>
    <mergeCell ref="Z15:AB15"/>
    <mergeCell ref="U12:V12"/>
    <mergeCell ref="W12:Y12"/>
    <mergeCell ref="Z12:AB12"/>
    <mergeCell ref="A13:B13"/>
    <mergeCell ref="E13:F13"/>
    <mergeCell ref="G13:H13"/>
    <mergeCell ref="I13:J13"/>
    <mergeCell ref="K13:L13"/>
    <mergeCell ref="M13:N13"/>
    <mergeCell ref="O13:P13"/>
    <mergeCell ref="Q13:R13"/>
    <mergeCell ref="S13:T13"/>
    <mergeCell ref="U13:V13"/>
    <mergeCell ref="W13:Y13"/>
    <mergeCell ref="Z13:AB13"/>
    <mergeCell ref="A12:B12"/>
    <mergeCell ref="E12:F12"/>
    <mergeCell ref="G12:H12"/>
    <mergeCell ref="I12:J12"/>
    <mergeCell ref="K12:L12"/>
    <mergeCell ref="M12:N12"/>
    <mergeCell ref="O12:P12"/>
    <mergeCell ref="Q12:R12"/>
    <mergeCell ref="S12:T12"/>
    <mergeCell ref="U10:V10"/>
    <mergeCell ref="W10:Y10"/>
    <mergeCell ref="Z10:AB10"/>
    <mergeCell ref="A11:B11"/>
    <mergeCell ref="E11:F11"/>
    <mergeCell ref="G11:H11"/>
    <mergeCell ref="I11:J11"/>
    <mergeCell ref="K11:L11"/>
    <mergeCell ref="Z11:AB11"/>
    <mergeCell ref="M11:N11"/>
    <mergeCell ref="O11:P11"/>
    <mergeCell ref="Q11:R11"/>
    <mergeCell ref="S11:T11"/>
    <mergeCell ref="U11:V11"/>
    <mergeCell ref="W11:Y11"/>
    <mergeCell ref="A10:B10"/>
    <mergeCell ref="E10:F10"/>
    <mergeCell ref="G10:H10"/>
    <mergeCell ref="I10:J10"/>
    <mergeCell ref="K10:L10"/>
    <mergeCell ref="M10:N10"/>
    <mergeCell ref="O10:P10"/>
    <mergeCell ref="Q10:R10"/>
    <mergeCell ref="S10:T10"/>
    <mergeCell ref="Z8:AB8"/>
    <mergeCell ref="A9:B9"/>
    <mergeCell ref="E9:F9"/>
    <mergeCell ref="G9:H9"/>
    <mergeCell ref="I9:J9"/>
    <mergeCell ref="K9:L9"/>
    <mergeCell ref="M9:N9"/>
    <mergeCell ref="O9:P9"/>
    <mergeCell ref="Q9:R9"/>
    <mergeCell ref="S9:T9"/>
    <mergeCell ref="U9:V9"/>
    <mergeCell ref="W9:Y9"/>
    <mergeCell ref="Z9:AB9"/>
    <mergeCell ref="A1:D1"/>
    <mergeCell ref="O6:P7"/>
    <mergeCell ref="Q6:R7"/>
    <mergeCell ref="S6:Y6"/>
    <mergeCell ref="Z6:AB7"/>
    <mergeCell ref="S7:T7"/>
    <mergeCell ref="U7:V7"/>
    <mergeCell ref="W7:Y7"/>
    <mergeCell ref="A2:AC2"/>
    <mergeCell ref="A4:D7"/>
    <mergeCell ref="E4:R5"/>
    <mergeCell ref="S4:AB4"/>
    <mergeCell ref="S5:AB5"/>
    <mergeCell ref="E6:F7"/>
    <mergeCell ref="G6:H7"/>
    <mergeCell ref="I6:J7"/>
    <mergeCell ref="K6:L7"/>
    <mergeCell ref="M6:N7"/>
  </mergeCells>
  <phoneticPr fontId="4"/>
  <hyperlinks>
    <hyperlink ref="A1" location="P2細目次!A1" display="目次に戻る" xr:uid="{0A46460A-2C55-4FAE-81DD-C4BDABB67FF1}"/>
  </hyperlinks>
  <pageMargins left="0.70866141732283472" right="0.70866141732283472" top="0.74803149606299213" bottom="0.74803149606299213" header="0.31496062992125984" footer="0.31496062992125984"/>
  <pageSetup paperSize="9" firstPageNumber="0" orientation="portrait" r:id="rId1"/>
  <headerFooter differentFirst="1" scaleWithDoc="0">
    <oddFooter>&amp;C- &amp;P -</oddFooter>
  </headerFooter>
  <colBreaks count="1" manualBreakCount="1">
    <brk id="28" min="1" max="42"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1946A-1207-4EC6-9996-D2C8E0A98CA8}">
  <sheetPr>
    <tabColor theme="0"/>
    <pageSetUpPr fitToPage="1"/>
  </sheetPr>
  <dimension ref="A1:AH39"/>
  <sheetViews>
    <sheetView zoomScaleNormal="100" zoomScaleSheetLayoutView="100" workbookViewId="0">
      <selection activeCell="AL2" sqref="AL2:AR2"/>
    </sheetView>
  </sheetViews>
  <sheetFormatPr defaultColWidth="2.75" defaultRowHeight="22.5" customHeight="1"/>
  <cols>
    <col min="1" max="2" width="3.25" style="285" bestFit="1" customWidth="1"/>
    <col min="3" max="8" width="2.875" style="285" bestFit="1" customWidth="1"/>
    <col min="9" max="9" width="2.75" style="285"/>
    <col min="10" max="10" width="3.25" style="285" bestFit="1" customWidth="1"/>
    <col min="11" max="11" width="2.875" style="285" bestFit="1" customWidth="1"/>
    <col min="12" max="13" width="2.75" style="285"/>
    <col min="14" max="14" width="3.25" style="285" bestFit="1" customWidth="1"/>
    <col min="15" max="16" width="2.875" style="285" bestFit="1" customWidth="1"/>
    <col min="17" max="17" width="3.25" style="285" bestFit="1" customWidth="1"/>
    <col min="18" max="19" width="2.75" style="285"/>
    <col min="20" max="20" width="2.875" style="285" bestFit="1" customWidth="1"/>
    <col min="21" max="21" width="2.75" style="285"/>
    <col min="22" max="26" width="2.875" style="285" bestFit="1" customWidth="1"/>
    <col min="27" max="28" width="2.75" style="285"/>
    <col min="29" max="32" width="2.875" style="285" bestFit="1" customWidth="1"/>
    <col min="33" max="33" width="2.75" style="285"/>
    <col min="34" max="34" width="2.875" style="285" bestFit="1" customWidth="1"/>
    <col min="35" max="16384" width="2.75" style="285"/>
  </cols>
  <sheetData>
    <row r="1" spans="1:34" ht="13.5">
      <c r="A1" s="1544" t="s">
        <v>4602</v>
      </c>
      <c r="B1" s="1544"/>
      <c r="C1" s="1544"/>
      <c r="D1" s="1544"/>
    </row>
    <row r="2" spans="1:34" s="299" customFormat="1" ht="22.5" customHeight="1">
      <c r="A2" s="1271" t="s">
        <v>2977</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row>
    <row r="3" spans="1:34" ht="22.5" customHeight="1">
      <c r="V3" s="453"/>
      <c r="W3" s="453"/>
      <c r="X3" s="453"/>
      <c r="Y3" s="453"/>
      <c r="AA3" s="48"/>
      <c r="AB3" s="48"/>
      <c r="AC3" s="48"/>
      <c r="AD3" s="48"/>
      <c r="AE3" s="48"/>
      <c r="AF3" s="48"/>
      <c r="AG3" s="48"/>
      <c r="AH3" s="49" t="s">
        <v>2978</v>
      </c>
    </row>
    <row r="4" spans="1:34" s="367" customFormat="1" ht="22.5" customHeight="1">
      <c r="A4" s="2286" t="s">
        <v>2979</v>
      </c>
      <c r="B4" s="2287" t="s">
        <v>2980</v>
      </c>
      <c r="C4" s="2287" t="s">
        <v>2981</v>
      </c>
      <c r="D4" s="2287" t="s">
        <v>2982</v>
      </c>
      <c r="E4" s="2288" t="s">
        <v>2983</v>
      </c>
      <c r="F4" s="2287" t="s">
        <v>2984</v>
      </c>
      <c r="G4" s="2287" t="s">
        <v>2985</v>
      </c>
      <c r="H4" s="2288" t="s">
        <v>2986</v>
      </c>
      <c r="I4" s="2287" t="s">
        <v>2987</v>
      </c>
      <c r="J4" s="2287" t="s">
        <v>2988</v>
      </c>
      <c r="K4" s="2292" t="s">
        <v>2989</v>
      </c>
      <c r="L4" s="2287" t="s">
        <v>2990</v>
      </c>
      <c r="M4" s="2287" t="s">
        <v>2991</v>
      </c>
      <c r="N4" s="2287" t="s">
        <v>2992</v>
      </c>
      <c r="O4" s="2287" t="s">
        <v>2993</v>
      </c>
      <c r="P4" s="2287" t="s">
        <v>2994</v>
      </c>
      <c r="Q4" s="2287" t="s">
        <v>2995</v>
      </c>
      <c r="R4" s="2287" t="s">
        <v>2996</v>
      </c>
      <c r="S4" s="2290" t="s">
        <v>2997</v>
      </c>
      <c r="T4" s="2291" t="s">
        <v>2998</v>
      </c>
      <c r="U4" s="2291" t="s">
        <v>2999</v>
      </c>
      <c r="V4" s="2297" t="s">
        <v>3000</v>
      </c>
      <c r="W4" s="2291" t="s">
        <v>3001</v>
      </c>
      <c r="X4" s="2291" t="s">
        <v>3002</v>
      </c>
      <c r="Y4" s="2291" t="s">
        <v>3003</v>
      </c>
      <c r="Z4" s="2291" t="s">
        <v>3004</v>
      </c>
      <c r="AA4" s="2291" t="s">
        <v>3005</v>
      </c>
      <c r="AB4" s="2291" t="s">
        <v>3006</v>
      </c>
      <c r="AC4" s="2291" t="s">
        <v>3007</v>
      </c>
      <c r="AD4" s="2291" t="s">
        <v>3008</v>
      </c>
      <c r="AE4" s="2287" t="s">
        <v>3009</v>
      </c>
      <c r="AF4" s="2291" t="s">
        <v>3010</v>
      </c>
      <c r="AG4" s="2287" t="s">
        <v>3011</v>
      </c>
      <c r="AH4" s="2293" t="s">
        <v>3012</v>
      </c>
    </row>
    <row r="5" spans="1:34" s="50" customFormat="1" ht="22.5" customHeight="1">
      <c r="A5" s="2286"/>
      <c r="B5" s="2287"/>
      <c r="C5" s="2287"/>
      <c r="D5" s="2287"/>
      <c r="E5" s="2289"/>
      <c r="F5" s="2287"/>
      <c r="G5" s="2287"/>
      <c r="H5" s="2289"/>
      <c r="I5" s="2287"/>
      <c r="J5" s="2287"/>
      <c r="K5" s="2292"/>
      <c r="L5" s="2287"/>
      <c r="M5" s="2287"/>
      <c r="N5" s="2287"/>
      <c r="O5" s="2287"/>
      <c r="P5" s="2287"/>
      <c r="Q5" s="2287"/>
      <c r="R5" s="2287"/>
      <c r="S5" s="2290"/>
      <c r="T5" s="2291"/>
      <c r="U5" s="2291"/>
      <c r="V5" s="2297"/>
      <c r="W5" s="2291"/>
      <c r="X5" s="2291"/>
      <c r="Y5" s="2291"/>
      <c r="Z5" s="2291"/>
      <c r="AA5" s="2291"/>
      <c r="AB5" s="2291"/>
      <c r="AC5" s="2291"/>
      <c r="AD5" s="2291"/>
      <c r="AE5" s="2287"/>
      <c r="AF5" s="2291"/>
      <c r="AG5" s="2287"/>
      <c r="AH5" s="2293"/>
    </row>
    <row r="6" spans="1:34" s="50" customFormat="1" ht="22.5" customHeight="1">
      <c r="A6" s="2286"/>
      <c r="B6" s="2287"/>
      <c r="C6" s="2287"/>
      <c r="D6" s="2287"/>
      <c r="E6" s="2289"/>
      <c r="F6" s="2287"/>
      <c r="G6" s="2287"/>
      <c r="H6" s="2289"/>
      <c r="I6" s="2287"/>
      <c r="J6" s="2287"/>
      <c r="K6" s="2292"/>
      <c r="L6" s="2287"/>
      <c r="M6" s="2287"/>
      <c r="N6" s="2287"/>
      <c r="O6" s="2287"/>
      <c r="P6" s="2287"/>
      <c r="Q6" s="2287"/>
      <c r="R6" s="2287"/>
      <c r="S6" s="2290"/>
      <c r="T6" s="2291"/>
      <c r="U6" s="2291"/>
      <c r="V6" s="2297"/>
      <c r="W6" s="2291"/>
      <c r="X6" s="2291"/>
      <c r="Y6" s="2291"/>
      <c r="Z6" s="2291"/>
      <c r="AA6" s="2291"/>
      <c r="AB6" s="2291"/>
      <c r="AC6" s="2291"/>
      <c r="AD6" s="2291"/>
      <c r="AE6" s="2287"/>
      <c r="AF6" s="2291"/>
      <c r="AG6" s="2287"/>
      <c r="AH6" s="2293"/>
    </row>
    <row r="7" spans="1:34" s="50" customFormat="1" ht="22.5" customHeight="1">
      <c r="A7" s="2286"/>
      <c r="B7" s="2287"/>
      <c r="C7" s="2287"/>
      <c r="D7" s="2287"/>
      <c r="E7" s="2289"/>
      <c r="F7" s="2287"/>
      <c r="G7" s="2287"/>
      <c r="H7" s="2289"/>
      <c r="I7" s="2287"/>
      <c r="J7" s="2287"/>
      <c r="K7" s="2292"/>
      <c r="L7" s="2287"/>
      <c r="M7" s="2287"/>
      <c r="N7" s="2287"/>
      <c r="O7" s="2287"/>
      <c r="P7" s="2287"/>
      <c r="Q7" s="2287"/>
      <c r="R7" s="2287"/>
      <c r="S7" s="2290"/>
      <c r="T7" s="2291"/>
      <c r="U7" s="2291"/>
      <c r="V7" s="2297"/>
      <c r="W7" s="2291"/>
      <c r="X7" s="2291"/>
      <c r="Y7" s="2291"/>
      <c r="Z7" s="2291"/>
      <c r="AA7" s="2291"/>
      <c r="AB7" s="2291"/>
      <c r="AC7" s="2291"/>
      <c r="AD7" s="2291"/>
      <c r="AE7" s="2287"/>
      <c r="AF7" s="2291"/>
      <c r="AG7" s="2287"/>
      <c r="AH7" s="2293"/>
    </row>
    <row r="8" spans="1:34" s="50" customFormat="1" ht="22.5" customHeight="1">
      <c r="A8" s="51">
        <v>7</v>
      </c>
      <c r="B8" s="52">
        <v>7</v>
      </c>
      <c r="C8" s="53" t="s">
        <v>786</v>
      </c>
      <c r="D8" s="52">
        <v>3</v>
      </c>
      <c r="E8" s="52">
        <v>1</v>
      </c>
      <c r="F8" s="53" t="s">
        <v>786</v>
      </c>
      <c r="G8" s="52">
        <v>3</v>
      </c>
      <c r="H8" s="53">
        <v>1</v>
      </c>
      <c r="I8" s="53" t="s">
        <v>786</v>
      </c>
      <c r="J8" s="52">
        <v>4</v>
      </c>
      <c r="K8" s="52">
        <v>1</v>
      </c>
      <c r="L8" s="52">
        <v>2</v>
      </c>
      <c r="M8" s="53" t="s">
        <v>786</v>
      </c>
      <c r="N8" s="52">
        <v>1</v>
      </c>
      <c r="O8" s="52">
        <v>4</v>
      </c>
      <c r="P8" s="52">
        <v>1</v>
      </c>
      <c r="Q8" s="52">
        <v>2</v>
      </c>
      <c r="R8" s="53" t="s">
        <v>786</v>
      </c>
      <c r="S8" s="53" t="s">
        <v>786</v>
      </c>
      <c r="T8" s="53" t="s">
        <v>786</v>
      </c>
      <c r="U8" s="53" t="s">
        <v>786</v>
      </c>
      <c r="V8" s="52">
        <v>1</v>
      </c>
      <c r="W8" s="52">
        <v>2</v>
      </c>
      <c r="X8" s="53" t="s">
        <v>786</v>
      </c>
      <c r="Y8" s="52">
        <v>1</v>
      </c>
      <c r="Z8" s="52">
        <v>3</v>
      </c>
      <c r="AA8" s="52">
        <v>3</v>
      </c>
      <c r="AB8" s="53" t="s">
        <v>786</v>
      </c>
      <c r="AC8" s="53" t="s">
        <v>786</v>
      </c>
      <c r="AD8" s="52">
        <v>1</v>
      </c>
      <c r="AE8" s="53" t="s">
        <v>786</v>
      </c>
      <c r="AF8" s="53" t="s">
        <v>786</v>
      </c>
      <c r="AG8" s="53" t="s">
        <v>786</v>
      </c>
      <c r="AH8" s="54">
        <v>2</v>
      </c>
    </row>
    <row r="9" spans="1:34" s="397" customFormat="1" ht="22.5" customHeight="1">
      <c r="A9" s="2294" t="s">
        <v>3013</v>
      </c>
      <c r="B9" s="2294"/>
      <c r="C9" s="2294"/>
      <c r="D9" s="2294"/>
      <c r="E9" s="2294"/>
      <c r="F9" s="2294"/>
      <c r="G9" s="366"/>
      <c r="H9" s="366"/>
      <c r="I9" s="366"/>
      <c r="J9" s="366"/>
      <c r="T9" s="55"/>
      <c r="U9" s="55"/>
      <c r="V9" s="55"/>
      <c r="W9" s="55"/>
      <c r="X9" s="55"/>
      <c r="Y9" s="55"/>
      <c r="Z9" s="55"/>
      <c r="AA9" s="55"/>
      <c r="AB9" s="55"/>
      <c r="AC9" s="55"/>
      <c r="AD9" s="55"/>
      <c r="AF9" s="55"/>
    </row>
    <row r="10" spans="1:34" s="50" customFormat="1" ht="22.5" customHeight="1">
      <c r="A10" s="2295" t="s">
        <v>3014</v>
      </c>
      <c r="B10" s="2292" t="s">
        <v>3015</v>
      </c>
      <c r="C10" s="2292" t="s">
        <v>3016</v>
      </c>
      <c r="D10" s="2287" t="s">
        <v>3017</v>
      </c>
      <c r="E10" s="2292" t="s">
        <v>3018</v>
      </c>
      <c r="F10" s="2292" t="s">
        <v>3019</v>
      </c>
      <c r="G10" s="2292" t="s">
        <v>3020</v>
      </c>
      <c r="H10" s="2292" t="s">
        <v>3021</v>
      </c>
      <c r="I10" s="2292" t="s">
        <v>3022</v>
      </c>
      <c r="J10" s="2298" t="s">
        <v>3023</v>
      </c>
    </row>
    <row r="11" spans="1:34" s="50" customFormat="1" ht="22.5" customHeight="1">
      <c r="A11" s="2296"/>
      <c r="B11" s="2292"/>
      <c r="C11" s="2292"/>
      <c r="D11" s="2287"/>
      <c r="E11" s="2292"/>
      <c r="F11" s="2292"/>
      <c r="G11" s="2292"/>
      <c r="H11" s="2292"/>
      <c r="I11" s="2292"/>
      <c r="J11" s="2298"/>
    </row>
    <row r="12" spans="1:34" s="367" customFormat="1" ht="22.5" customHeight="1">
      <c r="A12" s="2296"/>
      <c r="B12" s="2292"/>
      <c r="C12" s="2292"/>
      <c r="D12" s="2287"/>
      <c r="E12" s="2292"/>
      <c r="F12" s="2292"/>
      <c r="G12" s="2292"/>
      <c r="H12" s="2292"/>
      <c r="I12" s="2292"/>
      <c r="J12" s="2298"/>
    </row>
    <row r="13" spans="1:34" s="367" customFormat="1" ht="22.5" customHeight="1">
      <c r="A13" s="2296"/>
      <c r="B13" s="2292"/>
      <c r="C13" s="2292"/>
      <c r="D13" s="2287"/>
      <c r="E13" s="2292"/>
      <c r="F13" s="2292"/>
      <c r="G13" s="2292"/>
      <c r="H13" s="2292"/>
      <c r="I13" s="2292"/>
      <c r="J13" s="2298"/>
    </row>
    <row r="14" spans="1:34" s="367" customFormat="1" ht="22.5" customHeight="1">
      <c r="A14" s="56">
        <v>4</v>
      </c>
      <c r="B14" s="53">
        <v>4</v>
      </c>
      <c r="C14" s="53">
        <v>1</v>
      </c>
      <c r="D14" s="53" t="s">
        <v>786</v>
      </c>
      <c r="E14" s="53" t="s">
        <v>786</v>
      </c>
      <c r="F14" s="53" t="s">
        <v>786</v>
      </c>
      <c r="G14" s="53" t="s">
        <v>786</v>
      </c>
      <c r="H14" s="53" t="s">
        <v>786</v>
      </c>
      <c r="I14" s="53" t="s">
        <v>786</v>
      </c>
      <c r="J14" s="57" t="s">
        <v>786</v>
      </c>
    </row>
    <row r="15" spans="1:34" s="367" customFormat="1" ht="22.5" customHeight="1">
      <c r="B15" s="401"/>
      <c r="C15" s="401"/>
      <c r="D15" s="401"/>
      <c r="E15" s="401"/>
      <c r="F15" s="401"/>
      <c r="G15" s="401"/>
      <c r="H15" s="401"/>
      <c r="I15" s="401"/>
      <c r="J15" s="379" t="s">
        <v>3024</v>
      </c>
      <c r="X15" s="2299"/>
      <c r="Y15" s="2299"/>
      <c r="Z15" s="2299"/>
      <c r="AA15" s="2299"/>
      <c r="AB15" s="2299"/>
      <c r="AC15" s="2299"/>
      <c r="AD15" s="2299"/>
      <c r="AE15" s="2299"/>
      <c r="AF15" s="2299"/>
      <c r="AG15" s="2299"/>
      <c r="AH15" s="2299"/>
    </row>
    <row r="16" spans="1:34" s="367" customFormat="1" ht="22.5" customHeight="1"/>
    <row r="17" spans="1:34" s="299" customFormat="1" ht="22.5" customHeight="1">
      <c r="A17" s="1271" t="s">
        <v>3025</v>
      </c>
      <c r="B17" s="1271"/>
      <c r="C17" s="1271"/>
      <c r="D17" s="1271"/>
      <c r="E17" s="1271"/>
      <c r="F17" s="1271"/>
      <c r="G17" s="1271"/>
      <c r="H17" s="1271"/>
      <c r="I17" s="1271"/>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271"/>
      <c r="AH17" s="1271"/>
    </row>
    <row r="18" spans="1:34" ht="22.5" customHeight="1">
      <c r="V18" s="453"/>
      <c r="W18" s="453"/>
      <c r="X18" s="453"/>
      <c r="Y18" s="453"/>
      <c r="AA18" s="48"/>
      <c r="AB18" s="48"/>
      <c r="AC18" s="48"/>
      <c r="AD18" s="48"/>
      <c r="AE18" s="48"/>
      <c r="AF18" s="48"/>
      <c r="AG18" s="48"/>
      <c r="AH18" s="49" t="s">
        <v>2978</v>
      </c>
    </row>
    <row r="19" spans="1:34" s="367" customFormat="1" ht="22.5" customHeight="1">
      <c r="A19" s="2286" t="s">
        <v>2979</v>
      </c>
      <c r="B19" s="2287" t="s">
        <v>2980</v>
      </c>
      <c r="C19" s="2287" t="s">
        <v>2981</v>
      </c>
      <c r="D19" s="2287" t="s">
        <v>2982</v>
      </c>
      <c r="E19" s="2288" t="s">
        <v>2983</v>
      </c>
      <c r="F19" s="2287" t="s">
        <v>2984</v>
      </c>
      <c r="G19" s="2287" t="s">
        <v>2985</v>
      </c>
      <c r="H19" s="2288" t="s">
        <v>2986</v>
      </c>
      <c r="I19" s="2287" t="s">
        <v>2987</v>
      </c>
      <c r="J19" s="2287" t="s">
        <v>2988</v>
      </c>
      <c r="K19" s="2292" t="s">
        <v>2989</v>
      </c>
      <c r="L19" s="2287" t="s">
        <v>2990</v>
      </c>
      <c r="M19" s="2287" t="s">
        <v>2991</v>
      </c>
      <c r="N19" s="2287" t="s">
        <v>2992</v>
      </c>
      <c r="O19" s="2287" t="s">
        <v>2993</v>
      </c>
      <c r="P19" s="2287" t="s">
        <v>2994</v>
      </c>
      <c r="Q19" s="2287" t="s">
        <v>2995</v>
      </c>
      <c r="R19" s="2287" t="s">
        <v>2996</v>
      </c>
      <c r="S19" s="2290" t="s">
        <v>2997</v>
      </c>
      <c r="T19" s="2291" t="s">
        <v>2998</v>
      </c>
      <c r="U19" s="2291" t="s">
        <v>2999</v>
      </c>
      <c r="V19" s="2297" t="s">
        <v>3000</v>
      </c>
      <c r="W19" s="2291" t="s">
        <v>3001</v>
      </c>
      <c r="X19" s="2291" t="s">
        <v>3002</v>
      </c>
      <c r="Y19" s="2291" t="s">
        <v>3003</v>
      </c>
      <c r="Z19" s="2291" t="s">
        <v>3004</v>
      </c>
      <c r="AA19" s="2291" t="s">
        <v>3005</v>
      </c>
      <c r="AB19" s="2291" t="s">
        <v>3006</v>
      </c>
      <c r="AC19" s="2291" t="s">
        <v>3007</v>
      </c>
      <c r="AD19" s="2291" t="s">
        <v>3008</v>
      </c>
      <c r="AE19" s="2287" t="s">
        <v>3009</v>
      </c>
      <c r="AF19" s="2291" t="s">
        <v>3010</v>
      </c>
      <c r="AG19" s="2287" t="s">
        <v>3011</v>
      </c>
      <c r="AH19" s="2293" t="s">
        <v>3012</v>
      </c>
    </row>
    <row r="20" spans="1:34" s="50" customFormat="1" ht="22.5" customHeight="1">
      <c r="A20" s="2286"/>
      <c r="B20" s="2287"/>
      <c r="C20" s="2287"/>
      <c r="D20" s="2287"/>
      <c r="E20" s="2288"/>
      <c r="F20" s="2287"/>
      <c r="G20" s="2287"/>
      <c r="H20" s="2288"/>
      <c r="I20" s="2287"/>
      <c r="J20" s="2287"/>
      <c r="K20" s="2292"/>
      <c r="L20" s="2287"/>
      <c r="M20" s="2287"/>
      <c r="N20" s="2287"/>
      <c r="O20" s="2287"/>
      <c r="P20" s="2287"/>
      <c r="Q20" s="2287"/>
      <c r="R20" s="2287"/>
      <c r="S20" s="2290"/>
      <c r="T20" s="2291"/>
      <c r="U20" s="2291"/>
      <c r="V20" s="2297"/>
      <c r="W20" s="2291"/>
      <c r="X20" s="2291"/>
      <c r="Y20" s="2291"/>
      <c r="Z20" s="2291"/>
      <c r="AA20" s="2291"/>
      <c r="AB20" s="2291"/>
      <c r="AC20" s="2291"/>
      <c r="AD20" s="2291"/>
      <c r="AE20" s="2287"/>
      <c r="AF20" s="2291"/>
      <c r="AG20" s="2287"/>
      <c r="AH20" s="2293"/>
    </row>
    <row r="21" spans="1:34" s="50" customFormat="1" ht="22.5" customHeight="1">
      <c r="A21" s="2286"/>
      <c r="B21" s="2287"/>
      <c r="C21" s="2287"/>
      <c r="D21" s="2287"/>
      <c r="E21" s="2288"/>
      <c r="F21" s="2287"/>
      <c r="G21" s="2287"/>
      <c r="H21" s="2288"/>
      <c r="I21" s="2287"/>
      <c r="J21" s="2287"/>
      <c r="K21" s="2292"/>
      <c r="L21" s="2287"/>
      <c r="M21" s="2287"/>
      <c r="N21" s="2287"/>
      <c r="O21" s="2287"/>
      <c r="P21" s="2287"/>
      <c r="Q21" s="2287"/>
      <c r="R21" s="2287"/>
      <c r="S21" s="2290"/>
      <c r="T21" s="2291"/>
      <c r="U21" s="2291"/>
      <c r="V21" s="2297"/>
      <c r="W21" s="2291"/>
      <c r="X21" s="2291"/>
      <c r="Y21" s="2291"/>
      <c r="Z21" s="2291"/>
      <c r="AA21" s="2291"/>
      <c r="AB21" s="2291"/>
      <c r="AC21" s="2291"/>
      <c r="AD21" s="2291"/>
      <c r="AE21" s="2287"/>
      <c r="AF21" s="2291"/>
      <c r="AG21" s="2287"/>
      <c r="AH21" s="2293"/>
    </row>
    <row r="22" spans="1:34" s="50" customFormat="1" ht="22.5" customHeight="1">
      <c r="A22" s="2286"/>
      <c r="B22" s="2287"/>
      <c r="C22" s="2287"/>
      <c r="D22" s="2287"/>
      <c r="E22" s="2288"/>
      <c r="F22" s="2287"/>
      <c r="G22" s="2287"/>
      <c r="H22" s="2288"/>
      <c r="I22" s="2287"/>
      <c r="J22" s="2287"/>
      <c r="K22" s="2292"/>
      <c r="L22" s="2287"/>
      <c r="M22" s="2287"/>
      <c r="N22" s="2287"/>
      <c r="O22" s="2287"/>
      <c r="P22" s="2287"/>
      <c r="Q22" s="2287"/>
      <c r="R22" s="2287"/>
      <c r="S22" s="2290"/>
      <c r="T22" s="2291"/>
      <c r="U22" s="2291"/>
      <c r="V22" s="2297"/>
      <c r="W22" s="2291"/>
      <c r="X22" s="2291"/>
      <c r="Y22" s="2291"/>
      <c r="Z22" s="2291"/>
      <c r="AA22" s="2291"/>
      <c r="AB22" s="2291"/>
      <c r="AC22" s="2291"/>
      <c r="AD22" s="2291"/>
      <c r="AE22" s="2287"/>
      <c r="AF22" s="2291"/>
      <c r="AG22" s="2287"/>
      <c r="AH22" s="2293"/>
    </row>
    <row r="23" spans="1:34" s="50" customFormat="1" ht="22.5" customHeight="1">
      <c r="A23" s="56">
        <v>46</v>
      </c>
      <c r="B23" s="53">
        <v>33</v>
      </c>
      <c r="C23" s="53" t="s">
        <v>786</v>
      </c>
      <c r="D23" s="53">
        <v>4</v>
      </c>
      <c r="E23" s="53">
        <v>9</v>
      </c>
      <c r="F23" s="53">
        <v>1</v>
      </c>
      <c r="G23" s="53">
        <v>2</v>
      </c>
      <c r="H23" s="53">
        <v>2</v>
      </c>
      <c r="I23" s="53" t="s">
        <v>786</v>
      </c>
      <c r="J23" s="53">
        <v>10</v>
      </c>
      <c r="K23" s="53">
        <v>2</v>
      </c>
      <c r="L23" s="53" t="s">
        <v>786</v>
      </c>
      <c r="M23" s="53" t="s">
        <v>786</v>
      </c>
      <c r="N23" s="53">
        <v>12</v>
      </c>
      <c r="O23" s="53">
        <v>2</v>
      </c>
      <c r="P23" s="53">
        <v>1</v>
      </c>
      <c r="Q23" s="53">
        <v>10</v>
      </c>
      <c r="R23" s="53" t="s">
        <v>786</v>
      </c>
      <c r="S23" s="53" t="s">
        <v>786</v>
      </c>
      <c r="T23" s="53">
        <v>1</v>
      </c>
      <c r="U23" s="53" t="s">
        <v>786</v>
      </c>
      <c r="V23" s="53">
        <v>1</v>
      </c>
      <c r="W23" s="53">
        <v>2</v>
      </c>
      <c r="X23" s="53">
        <v>2</v>
      </c>
      <c r="Y23" s="53">
        <v>1</v>
      </c>
      <c r="Z23" s="53">
        <v>5</v>
      </c>
      <c r="AA23" s="53" t="s">
        <v>786</v>
      </c>
      <c r="AB23" s="53" t="s">
        <v>786</v>
      </c>
      <c r="AC23" s="53">
        <v>6</v>
      </c>
      <c r="AD23" s="53">
        <v>2</v>
      </c>
      <c r="AE23" s="53">
        <v>1</v>
      </c>
      <c r="AF23" s="53">
        <v>1</v>
      </c>
      <c r="AG23" s="53" t="s">
        <v>786</v>
      </c>
      <c r="AH23" s="57">
        <v>2</v>
      </c>
    </row>
    <row r="24" spans="1:34" s="397" customFormat="1" ht="22.5" customHeight="1">
      <c r="A24" s="2300" t="s">
        <v>3013</v>
      </c>
      <c r="B24" s="2300"/>
      <c r="C24" s="2300"/>
      <c r="D24" s="2300"/>
      <c r="E24" s="2300"/>
      <c r="F24" s="2300"/>
      <c r="G24" s="366"/>
      <c r="H24" s="366"/>
      <c r="I24" s="366"/>
      <c r="J24" s="366"/>
      <c r="T24" s="55"/>
      <c r="U24" s="55"/>
      <c r="V24" s="55"/>
      <c r="W24" s="55"/>
      <c r="X24" s="55"/>
      <c r="Y24" s="55"/>
      <c r="Z24" s="55"/>
      <c r="AA24" s="55"/>
      <c r="AB24" s="55"/>
      <c r="AC24" s="55"/>
      <c r="AD24" s="55"/>
      <c r="AF24" s="55"/>
    </row>
    <row r="25" spans="1:34" s="50" customFormat="1" ht="22.5" customHeight="1">
      <c r="A25" s="2295" t="s">
        <v>3026</v>
      </c>
      <c r="B25" s="2292" t="s">
        <v>3015</v>
      </c>
      <c r="C25" s="2292" t="s">
        <v>3016</v>
      </c>
      <c r="D25" s="2287" t="s">
        <v>3017</v>
      </c>
      <c r="E25" s="2292" t="s">
        <v>3018</v>
      </c>
      <c r="F25" s="2292" t="s">
        <v>3019</v>
      </c>
      <c r="G25" s="2292" t="s">
        <v>3020</v>
      </c>
      <c r="H25" s="2292" t="s">
        <v>3021</v>
      </c>
      <c r="I25" s="2292" t="s">
        <v>3022</v>
      </c>
      <c r="J25" s="2298" t="s">
        <v>3023</v>
      </c>
    </row>
    <row r="26" spans="1:34" s="367" customFormat="1" ht="22.5" customHeight="1">
      <c r="A26" s="2296"/>
      <c r="B26" s="2292"/>
      <c r="C26" s="2292"/>
      <c r="D26" s="2287"/>
      <c r="E26" s="2292"/>
      <c r="F26" s="2292"/>
      <c r="G26" s="2292"/>
      <c r="H26" s="2292"/>
      <c r="I26" s="2292"/>
      <c r="J26" s="2298"/>
    </row>
    <row r="27" spans="1:34" s="367" customFormat="1" ht="22.5" customHeight="1">
      <c r="A27" s="2296"/>
      <c r="B27" s="2292"/>
      <c r="C27" s="2292"/>
      <c r="D27" s="2287"/>
      <c r="E27" s="2292"/>
      <c r="F27" s="2292"/>
      <c r="G27" s="2292"/>
      <c r="H27" s="2292"/>
      <c r="I27" s="2292"/>
      <c r="J27" s="2298"/>
    </row>
    <row r="28" spans="1:34" s="367" customFormat="1" ht="22.5" customHeight="1">
      <c r="A28" s="2296"/>
      <c r="B28" s="2292"/>
      <c r="C28" s="2292"/>
      <c r="D28" s="2287"/>
      <c r="E28" s="2292"/>
      <c r="F28" s="2292"/>
      <c r="G28" s="2292"/>
      <c r="H28" s="2292"/>
      <c r="I28" s="2292"/>
      <c r="J28" s="2298"/>
    </row>
    <row r="29" spans="1:34" s="367" customFormat="1" ht="22.5" customHeight="1">
      <c r="A29" s="56">
        <v>1</v>
      </c>
      <c r="B29" s="53">
        <v>2</v>
      </c>
      <c r="C29" s="53">
        <v>2</v>
      </c>
      <c r="D29" s="53" t="s">
        <v>786</v>
      </c>
      <c r="E29" s="53" t="s">
        <v>786</v>
      </c>
      <c r="F29" s="53" t="s">
        <v>786</v>
      </c>
      <c r="G29" s="53">
        <v>1</v>
      </c>
      <c r="H29" s="53" t="s">
        <v>786</v>
      </c>
      <c r="I29" s="53" t="s">
        <v>786</v>
      </c>
      <c r="J29" s="57" t="s">
        <v>786</v>
      </c>
    </row>
    <row r="30" spans="1:34" s="367" customFormat="1" ht="22.5" customHeight="1">
      <c r="B30" s="401"/>
      <c r="C30" s="401"/>
      <c r="D30" s="401"/>
      <c r="E30" s="401"/>
      <c r="F30" s="401"/>
      <c r="G30" s="401"/>
      <c r="H30" s="401"/>
      <c r="I30" s="401"/>
      <c r="J30" s="379" t="s">
        <v>3024</v>
      </c>
    </row>
    <row r="31" spans="1:34" s="367" customFormat="1" ht="22.5" customHeight="1"/>
    <row r="32" spans="1:34" s="299" customFormat="1" ht="22.5" customHeight="1">
      <c r="A32" s="1271" t="s">
        <v>3027</v>
      </c>
      <c r="B32" s="1271"/>
      <c r="C32" s="1271"/>
      <c r="D32" s="1271"/>
      <c r="E32" s="1271"/>
      <c r="F32" s="1271"/>
      <c r="G32" s="1271"/>
      <c r="H32" s="1271"/>
      <c r="I32" s="1271"/>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271"/>
      <c r="AH32" s="1271"/>
    </row>
    <row r="33" spans="1:34" ht="22.5" customHeight="1">
      <c r="X33" s="48"/>
      <c r="Y33" s="48"/>
      <c r="Z33" s="48"/>
      <c r="AA33" s="48"/>
      <c r="AB33" s="48"/>
      <c r="AC33" s="48"/>
      <c r="AD33" s="48"/>
      <c r="AE33" s="48"/>
      <c r="AF33" s="48"/>
      <c r="AG33" s="48"/>
      <c r="AH33" s="49" t="s">
        <v>3028</v>
      </c>
    </row>
    <row r="34" spans="1:34" s="367" customFormat="1" ht="22.5" customHeight="1">
      <c r="A34" s="1663" t="s">
        <v>464</v>
      </c>
      <c r="B34" s="1268"/>
      <c r="C34" s="1268"/>
      <c r="D34" s="1268"/>
      <c r="E34" s="1268" t="s">
        <v>3029</v>
      </c>
      <c r="F34" s="1268"/>
      <c r="G34" s="2303" t="s">
        <v>2181</v>
      </c>
      <c r="H34" s="2303"/>
      <c r="I34" s="1268" t="s">
        <v>3030</v>
      </c>
      <c r="J34" s="1268"/>
      <c r="K34" s="1268" t="s">
        <v>1371</v>
      </c>
      <c r="L34" s="1268"/>
      <c r="M34" s="1268" t="s">
        <v>1372</v>
      </c>
      <c r="N34" s="1268"/>
      <c r="O34" s="1268" t="s">
        <v>1373</v>
      </c>
      <c r="P34" s="1268"/>
      <c r="Q34" s="1268" t="s">
        <v>1374</v>
      </c>
      <c r="R34" s="1268"/>
      <c r="S34" s="1268" t="s">
        <v>3031</v>
      </c>
      <c r="T34" s="1268"/>
      <c r="U34" s="1268" t="s">
        <v>3032</v>
      </c>
      <c r="V34" s="1268"/>
      <c r="W34" s="1268" t="s">
        <v>3033</v>
      </c>
      <c r="X34" s="1268"/>
      <c r="Y34" s="1268" t="s">
        <v>3034</v>
      </c>
      <c r="Z34" s="1268"/>
      <c r="AA34" s="1268" t="s">
        <v>3035</v>
      </c>
      <c r="AB34" s="1268"/>
      <c r="AC34" s="1268" t="s">
        <v>3036</v>
      </c>
      <c r="AD34" s="1268"/>
      <c r="AE34" s="1268" t="s">
        <v>3037</v>
      </c>
      <c r="AF34" s="1268"/>
      <c r="AG34" s="1268" t="s">
        <v>3038</v>
      </c>
      <c r="AH34" s="1664"/>
    </row>
    <row r="35" spans="1:34" s="367" customFormat="1" ht="22.5" customHeight="1">
      <c r="A35" s="2301">
        <v>865</v>
      </c>
      <c r="B35" s="2302"/>
      <c r="C35" s="2302"/>
      <c r="D35" s="2302"/>
      <c r="E35" s="2302">
        <v>2</v>
      </c>
      <c r="F35" s="2302"/>
      <c r="G35" s="2302" t="s">
        <v>786</v>
      </c>
      <c r="H35" s="2302"/>
      <c r="I35" s="2302" t="s">
        <v>786</v>
      </c>
      <c r="J35" s="2302"/>
      <c r="K35" s="2302">
        <v>2</v>
      </c>
      <c r="L35" s="2302"/>
      <c r="M35" s="2302" t="s">
        <v>1282</v>
      </c>
      <c r="N35" s="2302"/>
      <c r="O35" s="2302">
        <v>2</v>
      </c>
      <c r="P35" s="2302"/>
      <c r="Q35" s="2302">
        <v>1</v>
      </c>
      <c r="R35" s="2302"/>
      <c r="S35" s="2302">
        <v>8</v>
      </c>
      <c r="T35" s="2302"/>
      <c r="U35" s="2302">
        <v>5</v>
      </c>
      <c r="V35" s="2302"/>
      <c r="W35" s="2302">
        <v>4</v>
      </c>
      <c r="X35" s="2302"/>
      <c r="Y35" s="2302">
        <v>12</v>
      </c>
      <c r="Z35" s="2302"/>
      <c r="AA35" s="2302">
        <v>14</v>
      </c>
      <c r="AB35" s="2302"/>
      <c r="AC35" s="2302">
        <v>36</v>
      </c>
      <c r="AD35" s="2302"/>
      <c r="AE35" s="2302">
        <v>63</v>
      </c>
      <c r="AF35" s="2302"/>
      <c r="AG35" s="2302">
        <v>80</v>
      </c>
      <c r="AH35" s="2304"/>
    </row>
    <row r="36" spans="1:34" s="367" customFormat="1" ht="22.5" customHeight="1">
      <c r="A36" s="1554" t="s">
        <v>3039</v>
      </c>
      <c r="B36" s="1554"/>
      <c r="C36" s="1554"/>
      <c r="D36" s="1554"/>
      <c r="E36" s="1554"/>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row>
    <row r="37" spans="1:34" s="367" customFormat="1" ht="22.5" customHeight="1">
      <c r="A37" s="1663" t="s">
        <v>3040</v>
      </c>
      <c r="B37" s="1268"/>
      <c r="C37" s="1268" t="s">
        <v>3041</v>
      </c>
      <c r="D37" s="1268"/>
      <c r="E37" s="2305" t="s">
        <v>3042</v>
      </c>
      <c r="F37" s="2305"/>
      <c r="G37" s="1268" t="s">
        <v>3043</v>
      </c>
      <c r="H37" s="1664"/>
      <c r="I37" s="1300"/>
      <c r="J37" s="1300"/>
      <c r="K37" s="2306"/>
      <c r="L37" s="2306"/>
      <c r="M37" s="1300"/>
      <c r="N37" s="1300"/>
      <c r="O37" s="285"/>
      <c r="P37" s="285"/>
      <c r="Q37" s="285"/>
      <c r="R37" s="285"/>
      <c r="S37" s="285"/>
      <c r="T37" s="285"/>
      <c r="U37" s="285"/>
      <c r="V37" s="285"/>
      <c r="W37" s="285"/>
      <c r="X37" s="285"/>
      <c r="Y37" s="285"/>
      <c r="Z37" s="285"/>
      <c r="AA37" s="285"/>
      <c r="AB37" s="285"/>
      <c r="AC37" s="285"/>
      <c r="AD37" s="285"/>
      <c r="AE37" s="285"/>
      <c r="AF37" s="285"/>
      <c r="AG37" s="285"/>
      <c r="AH37" s="285"/>
    </row>
    <row r="38" spans="1:34" s="367" customFormat="1" ht="22.5" customHeight="1">
      <c r="A38" s="2307">
        <v>109</v>
      </c>
      <c r="B38" s="2308"/>
      <c r="C38" s="2308">
        <v>156</v>
      </c>
      <c r="D38" s="2308"/>
      <c r="E38" s="2308">
        <v>371</v>
      </c>
      <c r="F38" s="2308"/>
      <c r="G38" s="2302" t="s">
        <v>786</v>
      </c>
      <c r="H38" s="2304"/>
      <c r="I38" s="1201"/>
      <c r="J38" s="1201"/>
      <c r="K38" s="1201"/>
      <c r="L38" s="1201"/>
      <c r="M38" s="1300"/>
      <c r="N38" s="1300"/>
      <c r="O38" s="285"/>
      <c r="P38" s="285"/>
      <c r="Q38" s="285"/>
      <c r="R38" s="285"/>
      <c r="S38" s="285"/>
      <c r="T38" s="285"/>
      <c r="U38" s="285"/>
      <c r="V38" s="285"/>
      <c r="W38" s="285"/>
      <c r="X38" s="285"/>
      <c r="Y38" s="285"/>
      <c r="Z38" s="285"/>
      <c r="AA38" s="285"/>
      <c r="AB38" s="285"/>
      <c r="AC38" s="285"/>
      <c r="AD38" s="285"/>
      <c r="AE38" s="285"/>
      <c r="AF38" s="285"/>
      <c r="AG38" s="285"/>
      <c r="AH38" s="285"/>
    </row>
    <row r="39" spans="1:34" s="367" customFormat="1" ht="22.5" customHeight="1">
      <c r="A39" s="2299" t="s">
        <v>2976</v>
      </c>
      <c r="B39" s="2299"/>
      <c r="C39" s="2299"/>
      <c r="D39" s="2299"/>
      <c r="E39" s="2299"/>
      <c r="F39" s="2299"/>
      <c r="G39" s="2299"/>
      <c r="H39" s="2299"/>
    </row>
  </sheetData>
  <mergeCells count="143">
    <mergeCell ref="A39:H39"/>
    <mergeCell ref="K37:L37"/>
    <mergeCell ref="M37:N37"/>
    <mergeCell ref="A38:B38"/>
    <mergeCell ref="C38:D38"/>
    <mergeCell ref="E38:F38"/>
    <mergeCell ref="G38:H38"/>
    <mergeCell ref="I38:J38"/>
    <mergeCell ref="K38:L38"/>
    <mergeCell ref="M38:N38"/>
    <mergeCell ref="AE35:AF35"/>
    <mergeCell ref="AG35:AH35"/>
    <mergeCell ref="A36:E36"/>
    <mergeCell ref="A37:B37"/>
    <mergeCell ref="C37:D37"/>
    <mergeCell ref="E37:F37"/>
    <mergeCell ref="G37:H37"/>
    <mergeCell ref="I37:J37"/>
    <mergeCell ref="O35:P35"/>
    <mergeCell ref="Q35:R35"/>
    <mergeCell ref="S35:T35"/>
    <mergeCell ref="U35:V35"/>
    <mergeCell ref="W35:X35"/>
    <mergeCell ref="Y35:Z35"/>
    <mergeCell ref="AA34:AB34"/>
    <mergeCell ref="AC34:AD34"/>
    <mergeCell ref="AE34:AF34"/>
    <mergeCell ref="AG34:AH34"/>
    <mergeCell ref="A35:D35"/>
    <mergeCell ref="E35:F35"/>
    <mergeCell ref="G35:H35"/>
    <mergeCell ref="I35:J35"/>
    <mergeCell ref="K35:L35"/>
    <mergeCell ref="M35:N35"/>
    <mergeCell ref="O34:P34"/>
    <mergeCell ref="Q34:R34"/>
    <mergeCell ref="S34:T34"/>
    <mergeCell ref="U34:V34"/>
    <mergeCell ref="W34:X34"/>
    <mergeCell ref="Y34:Z34"/>
    <mergeCell ref="A34:D34"/>
    <mergeCell ref="E34:F34"/>
    <mergeCell ref="G34:H34"/>
    <mergeCell ref="I34:J34"/>
    <mergeCell ref="K34:L34"/>
    <mergeCell ref="M34:N34"/>
    <mergeCell ref="AA35:AB35"/>
    <mergeCell ref="AC35:AD35"/>
    <mergeCell ref="F25:F28"/>
    <mergeCell ref="G25:G28"/>
    <mergeCell ref="H25:H28"/>
    <mergeCell ref="I25:I28"/>
    <mergeCell ref="J25:J28"/>
    <mergeCell ref="A32:AH32"/>
    <mergeCell ref="AE19:AE22"/>
    <mergeCell ref="AF19:AF22"/>
    <mergeCell ref="AG19:AG22"/>
    <mergeCell ref="AH19:AH22"/>
    <mergeCell ref="A24:F24"/>
    <mergeCell ref="A25:A28"/>
    <mergeCell ref="B25:B28"/>
    <mergeCell ref="C25:C28"/>
    <mergeCell ref="D25:D28"/>
    <mergeCell ref="E25:E28"/>
    <mergeCell ref="Y19:Y22"/>
    <mergeCell ref="Z19:Z22"/>
    <mergeCell ref="AA19:AA22"/>
    <mergeCell ref="AB19:AB22"/>
    <mergeCell ref="AC19:AC22"/>
    <mergeCell ref="AD19:AD22"/>
    <mergeCell ref="S19:S22"/>
    <mergeCell ref="T19:T22"/>
    <mergeCell ref="X15:AH15"/>
    <mergeCell ref="A17:AH17"/>
    <mergeCell ref="A19:A22"/>
    <mergeCell ref="B19:B22"/>
    <mergeCell ref="C19:C22"/>
    <mergeCell ref="D19:D22"/>
    <mergeCell ref="E19:E22"/>
    <mergeCell ref="F19:F22"/>
    <mergeCell ref="U19:U22"/>
    <mergeCell ref="V19:V22"/>
    <mergeCell ref="W19:W22"/>
    <mergeCell ref="X19:X22"/>
    <mergeCell ref="M19:M22"/>
    <mergeCell ref="N19:N22"/>
    <mergeCell ref="O19:O22"/>
    <mergeCell ref="P19:P22"/>
    <mergeCell ref="Q19:Q22"/>
    <mergeCell ref="R19:R22"/>
    <mergeCell ref="P4:P7"/>
    <mergeCell ref="Q4:Q7"/>
    <mergeCell ref="G19:G22"/>
    <mergeCell ref="H19:H22"/>
    <mergeCell ref="I19:I22"/>
    <mergeCell ref="J19:J22"/>
    <mergeCell ref="K19:K22"/>
    <mergeCell ref="L19:L22"/>
    <mergeCell ref="I10:I13"/>
    <mergeCell ref="J10:J13"/>
    <mergeCell ref="AD4:AD7"/>
    <mergeCell ref="AE4:AE7"/>
    <mergeCell ref="AF4:AF7"/>
    <mergeCell ref="AG4:AG7"/>
    <mergeCell ref="V4:V7"/>
    <mergeCell ref="W4:W7"/>
    <mergeCell ref="X4:X7"/>
    <mergeCell ref="Y4:Y7"/>
    <mergeCell ref="Z4:Z7"/>
    <mergeCell ref="AA4:AA7"/>
    <mergeCell ref="A9:F9"/>
    <mergeCell ref="A10:A13"/>
    <mergeCell ref="B10:B13"/>
    <mergeCell ref="C10:C13"/>
    <mergeCell ref="D10:D13"/>
    <mergeCell ref="E10:E13"/>
    <mergeCell ref="F10:F13"/>
    <mergeCell ref="G10:G13"/>
    <mergeCell ref="H10:H13"/>
    <mergeCell ref="A1:D1"/>
    <mergeCell ref="A2:AH2"/>
    <mergeCell ref="A4:A7"/>
    <mergeCell ref="B4:B7"/>
    <mergeCell ref="C4:C7"/>
    <mergeCell ref="D4:D7"/>
    <mergeCell ref="E4:E7"/>
    <mergeCell ref="F4:F7"/>
    <mergeCell ref="G4:G7"/>
    <mergeCell ref="H4:H7"/>
    <mergeCell ref="I4:I7"/>
    <mergeCell ref="R4:R7"/>
    <mergeCell ref="S4:S7"/>
    <mergeCell ref="T4:T7"/>
    <mergeCell ref="U4:U7"/>
    <mergeCell ref="J4:J7"/>
    <mergeCell ref="K4:K7"/>
    <mergeCell ref="L4:L7"/>
    <mergeCell ref="M4:M7"/>
    <mergeCell ref="N4:N7"/>
    <mergeCell ref="O4:O7"/>
    <mergeCell ref="AH4:AH7"/>
    <mergeCell ref="AB4:AB7"/>
    <mergeCell ref="AC4:AC7"/>
  </mergeCells>
  <phoneticPr fontId="4"/>
  <hyperlinks>
    <hyperlink ref="A1" location="P2細目次!A1" display="目次に戻る" xr:uid="{67964D6F-79F2-47C0-9B82-FEF1DD963C40}"/>
  </hyperlinks>
  <pageMargins left="0.70866141732283472" right="0.70866141732283472" top="0.74803149606299213" bottom="0.74803149606299213" header="0.31496062992125984" footer="0.31496062992125984"/>
  <pageSetup paperSize="9" scale="90" firstPageNumber="0" orientation="portrait" r:id="rId1"/>
  <headerFooter differentFirst="1" scaleWithDoc="0">
    <oddFooter>&amp;C- &amp;P -</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E628E-581D-41F4-B130-29C92E2278AA}">
  <sheetPr>
    <tabColor theme="0"/>
    <pageSetUpPr fitToPage="1"/>
  </sheetPr>
  <dimension ref="A1:AF56"/>
  <sheetViews>
    <sheetView zoomScaleNormal="100" zoomScaleSheetLayoutView="100" workbookViewId="0">
      <selection activeCell="AL2" sqref="AL2:AR2"/>
    </sheetView>
  </sheetViews>
  <sheetFormatPr defaultColWidth="3.5" defaultRowHeight="18.75" customHeight="1"/>
  <cols>
    <col min="1" max="16384" width="3.5" style="286"/>
  </cols>
  <sheetData>
    <row r="1" spans="1:32" ht="13.5">
      <c r="A1" s="1544" t="s">
        <v>4602</v>
      </c>
      <c r="B1" s="1544"/>
      <c r="C1" s="1544"/>
      <c r="D1" s="1544"/>
    </row>
    <row r="2" spans="1:32" s="42" customFormat="1" ht="18.75" customHeight="1">
      <c r="A2" s="1271" t="s">
        <v>3044</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row>
    <row r="3" spans="1:32" ht="18.75" customHeight="1">
      <c r="D3" s="285"/>
      <c r="E3" s="285"/>
      <c r="F3" s="285"/>
      <c r="G3" s="285"/>
      <c r="H3" s="285"/>
      <c r="I3" s="285"/>
      <c r="J3" s="285"/>
      <c r="K3" s="285"/>
      <c r="L3" s="285"/>
      <c r="M3" s="285"/>
      <c r="N3" s="285"/>
      <c r="O3" s="285"/>
      <c r="P3" s="285"/>
      <c r="Q3" s="285"/>
      <c r="R3" s="285"/>
      <c r="S3" s="285"/>
      <c r="T3" s="285"/>
      <c r="AC3" s="315"/>
      <c r="AD3" s="315"/>
    </row>
    <row r="4" spans="1:32" ht="18.75" customHeight="1">
      <c r="A4" s="1274" t="s">
        <v>2412</v>
      </c>
      <c r="B4" s="1198"/>
      <c r="C4" s="1198"/>
      <c r="D4" s="1198"/>
      <c r="E4" s="1198" t="s">
        <v>3045</v>
      </c>
      <c r="F4" s="1198"/>
      <c r="G4" s="1778" t="s">
        <v>3046</v>
      </c>
      <c r="H4" s="1778"/>
      <c r="I4" s="1778" t="s">
        <v>3047</v>
      </c>
      <c r="J4" s="1778"/>
      <c r="K4" s="1778" t="s">
        <v>3048</v>
      </c>
      <c r="L4" s="1778"/>
      <c r="M4" s="1778" t="s">
        <v>3049</v>
      </c>
      <c r="N4" s="1778"/>
      <c r="O4" s="2319" t="s">
        <v>3050</v>
      </c>
      <c r="P4" s="2319"/>
      <c r="Q4" s="1198" t="s">
        <v>3051</v>
      </c>
      <c r="R4" s="1198"/>
      <c r="S4" s="2315" t="s">
        <v>3052</v>
      </c>
      <c r="T4" s="2315"/>
      <c r="U4" s="2309" t="s">
        <v>3053</v>
      </c>
      <c r="V4" s="2309"/>
      <c r="W4" s="2311" t="s">
        <v>3054</v>
      </c>
      <c r="X4" s="2311"/>
      <c r="Y4" s="2313" t="s">
        <v>3055</v>
      </c>
      <c r="Z4" s="2313"/>
      <c r="AA4" s="2315" t="s">
        <v>3056</v>
      </c>
      <c r="AB4" s="2315"/>
      <c r="AC4" s="2311" t="s">
        <v>3057</v>
      </c>
      <c r="AD4" s="2311"/>
      <c r="AE4" s="2311" t="s">
        <v>3058</v>
      </c>
      <c r="AF4" s="2317"/>
    </row>
    <row r="5" spans="1:32" ht="18.75" customHeight="1">
      <c r="A5" s="1282"/>
      <c r="B5" s="1200"/>
      <c r="C5" s="1200"/>
      <c r="D5" s="1200"/>
      <c r="E5" s="1200"/>
      <c r="F5" s="1200"/>
      <c r="G5" s="1779"/>
      <c r="H5" s="1779"/>
      <c r="I5" s="1779"/>
      <c r="J5" s="1779"/>
      <c r="K5" s="1779"/>
      <c r="L5" s="1779"/>
      <c r="M5" s="1779"/>
      <c r="N5" s="1779"/>
      <c r="O5" s="2320"/>
      <c r="P5" s="2320"/>
      <c r="Q5" s="1200"/>
      <c r="R5" s="1200"/>
      <c r="S5" s="2316"/>
      <c r="T5" s="2316"/>
      <c r="U5" s="2310"/>
      <c r="V5" s="2310"/>
      <c r="W5" s="2312"/>
      <c r="X5" s="2312"/>
      <c r="Y5" s="2314"/>
      <c r="Z5" s="2314"/>
      <c r="AA5" s="2316"/>
      <c r="AB5" s="2316"/>
      <c r="AC5" s="2312"/>
      <c r="AD5" s="2312"/>
      <c r="AE5" s="2312"/>
      <c r="AF5" s="2318"/>
    </row>
    <row r="6" spans="1:32" ht="18.75" customHeight="1">
      <c r="A6" s="1289" t="s">
        <v>456</v>
      </c>
      <c r="B6" s="1289"/>
      <c r="C6" s="286">
        <v>24</v>
      </c>
      <c r="D6" s="441"/>
      <c r="E6" s="1279">
        <v>434</v>
      </c>
      <c r="F6" s="1277"/>
      <c r="G6" s="2223" t="s">
        <v>1269</v>
      </c>
      <c r="H6" s="2223"/>
      <c r="I6" s="2223">
        <v>3438</v>
      </c>
      <c r="J6" s="2223"/>
      <c r="K6" s="2223">
        <v>403</v>
      </c>
      <c r="L6" s="2223"/>
      <c r="M6" s="2223">
        <v>586</v>
      </c>
      <c r="N6" s="2223"/>
      <c r="O6" s="2223">
        <v>2347</v>
      </c>
      <c r="P6" s="2223"/>
      <c r="Q6" s="2223" t="s">
        <v>649</v>
      </c>
      <c r="R6" s="2223"/>
      <c r="S6" s="2223" t="s">
        <v>649</v>
      </c>
      <c r="T6" s="2223"/>
      <c r="U6" s="2223" t="s">
        <v>649</v>
      </c>
      <c r="V6" s="2223"/>
      <c r="W6" s="2223" t="s">
        <v>649</v>
      </c>
      <c r="X6" s="2223"/>
      <c r="Y6" s="2223" t="s">
        <v>649</v>
      </c>
      <c r="Z6" s="2223"/>
      <c r="AA6" s="2223" t="s">
        <v>649</v>
      </c>
      <c r="AB6" s="2223"/>
      <c r="AC6" s="2223">
        <v>8818</v>
      </c>
      <c r="AD6" s="2223"/>
      <c r="AE6" s="2223" t="s">
        <v>649</v>
      </c>
      <c r="AF6" s="2223"/>
    </row>
    <row r="7" spans="1:32" ht="18.75" customHeight="1">
      <c r="A7" s="1289"/>
      <c r="B7" s="1289"/>
      <c r="D7" s="441"/>
      <c r="E7" s="1332"/>
      <c r="F7" s="1289"/>
      <c r="G7" s="1643"/>
      <c r="H7" s="1643"/>
      <c r="I7" s="1643"/>
      <c r="J7" s="1643"/>
      <c r="K7" s="1643"/>
      <c r="L7" s="1643"/>
      <c r="M7" s="1643"/>
      <c r="N7" s="1643"/>
      <c r="O7" s="1643"/>
      <c r="P7" s="1643"/>
      <c r="Q7" s="1643"/>
      <c r="R7" s="1643"/>
      <c r="S7" s="1643"/>
      <c r="T7" s="1643"/>
      <c r="U7" s="1643"/>
      <c r="V7" s="1643"/>
      <c r="W7" s="1643"/>
      <c r="X7" s="1643"/>
      <c r="Y7" s="1643"/>
      <c r="Z7" s="1643"/>
      <c r="AA7" s="1643"/>
      <c r="AB7" s="1643"/>
      <c r="AC7" s="1643"/>
      <c r="AD7" s="1643"/>
      <c r="AE7" s="1643"/>
      <c r="AF7" s="1643"/>
    </row>
    <row r="8" spans="1:32" ht="18.75" customHeight="1">
      <c r="A8" s="1289"/>
      <c r="B8" s="1289"/>
      <c r="C8" s="286">
        <v>25</v>
      </c>
      <c r="D8" s="441"/>
      <c r="E8" s="1332">
        <v>403</v>
      </c>
      <c r="F8" s="1289"/>
      <c r="G8" s="1643" t="s">
        <v>1269</v>
      </c>
      <c r="H8" s="1643"/>
      <c r="I8" s="1643">
        <v>2828</v>
      </c>
      <c r="J8" s="1643"/>
      <c r="K8" s="1643">
        <v>1504</v>
      </c>
      <c r="L8" s="1643"/>
      <c r="M8" s="1643">
        <v>489</v>
      </c>
      <c r="N8" s="1643"/>
      <c r="O8" s="1643">
        <v>1001</v>
      </c>
      <c r="P8" s="1643"/>
      <c r="Q8" s="1643">
        <v>2157</v>
      </c>
      <c r="R8" s="1643"/>
      <c r="S8" s="1643">
        <v>2184</v>
      </c>
      <c r="T8" s="1643"/>
      <c r="U8" s="1643">
        <v>109</v>
      </c>
      <c r="V8" s="1643"/>
      <c r="W8" s="1643" t="s">
        <v>649</v>
      </c>
      <c r="X8" s="1643"/>
      <c r="Y8" s="1643" t="s">
        <v>649</v>
      </c>
      <c r="Z8" s="1643"/>
      <c r="AA8" s="1643" t="s">
        <v>649</v>
      </c>
      <c r="AB8" s="1643"/>
      <c r="AC8" s="1643">
        <v>8979</v>
      </c>
      <c r="AD8" s="1643"/>
      <c r="AE8" s="1643" t="s">
        <v>649</v>
      </c>
      <c r="AF8" s="1643"/>
    </row>
    <row r="9" spans="1:32" ht="18.75" customHeight="1">
      <c r="A9" s="1289"/>
      <c r="B9" s="1289"/>
      <c r="D9" s="441"/>
      <c r="E9" s="1332"/>
      <c r="F9" s="1289"/>
      <c r="G9" s="1643"/>
      <c r="H9" s="1643"/>
      <c r="I9" s="1643"/>
      <c r="J9" s="1643"/>
      <c r="K9" s="1643"/>
      <c r="L9" s="1643"/>
      <c r="M9" s="1643"/>
      <c r="N9" s="1643"/>
      <c r="O9" s="1643"/>
      <c r="P9" s="1643"/>
      <c r="Q9" s="1643"/>
      <c r="R9" s="1643"/>
      <c r="S9" s="1643"/>
      <c r="T9" s="1643"/>
      <c r="U9" s="1643"/>
      <c r="V9" s="1643"/>
      <c r="W9" s="1643"/>
      <c r="X9" s="1643"/>
      <c r="Y9" s="1643"/>
      <c r="Z9" s="1643"/>
      <c r="AA9" s="1643"/>
      <c r="AB9" s="1643"/>
      <c r="AC9" s="1643"/>
      <c r="AD9" s="1643"/>
      <c r="AE9" s="1643"/>
      <c r="AF9" s="1643"/>
    </row>
    <row r="10" spans="1:32" ht="18.75" customHeight="1">
      <c r="A10" s="1289"/>
      <c r="B10" s="1289"/>
      <c r="C10" s="286">
        <v>26</v>
      </c>
      <c r="D10" s="441"/>
      <c r="E10" s="1332">
        <v>459</v>
      </c>
      <c r="F10" s="1289"/>
      <c r="G10" s="1643" t="s">
        <v>1269</v>
      </c>
      <c r="H10" s="1643"/>
      <c r="I10" s="1643">
        <v>2434</v>
      </c>
      <c r="J10" s="1643"/>
      <c r="K10" s="1643">
        <v>1830</v>
      </c>
      <c r="L10" s="1643"/>
      <c r="M10" s="1643">
        <v>505</v>
      </c>
      <c r="N10" s="1643"/>
      <c r="O10" s="1643">
        <v>1002</v>
      </c>
      <c r="P10" s="1643"/>
      <c r="Q10" s="1643">
        <v>1954</v>
      </c>
      <c r="R10" s="1643"/>
      <c r="S10" s="1643">
        <v>1943</v>
      </c>
      <c r="T10" s="1643"/>
      <c r="U10" s="1643">
        <v>5</v>
      </c>
      <c r="V10" s="1643"/>
      <c r="W10" s="1643">
        <v>933</v>
      </c>
      <c r="X10" s="1643"/>
      <c r="Y10" s="1643" t="s">
        <v>649</v>
      </c>
      <c r="Z10" s="1643"/>
      <c r="AA10" s="1643">
        <v>1901</v>
      </c>
      <c r="AB10" s="1643"/>
      <c r="AC10" s="1643">
        <v>9553</v>
      </c>
      <c r="AD10" s="1643"/>
      <c r="AE10" s="1643">
        <v>9459</v>
      </c>
      <c r="AF10" s="1643"/>
    </row>
    <row r="11" spans="1:32" ht="18.75" customHeight="1">
      <c r="A11" s="1289"/>
      <c r="B11" s="1289"/>
      <c r="D11" s="442"/>
      <c r="E11" s="1332"/>
      <c r="F11" s="1289"/>
      <c r="G11" s="1643"/>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1643"/>
      <c r="AD11" s="1643"/>
      <c r="AE11" s="1643"/>
      <c r="AF11" s="1643"/>
    </row>
    <row r="12" spans="1:32" ht="18.75" customHeight="1">
      <c r="A12" s="1289"/>
      <c r="B12" s="1289"/>
      <c r="C12" s="286">
        <v>27</v>
      </c>
      <c r="D12" s="441"/>
      <c r="E12" s="1332">
        <v>506</v>
      </c>
      <c r="F12" s="1289"/>
      <c r="G12" s="1643" t="s">
        <v>1269</v>
      </c>
      <c r="H12" s="1643"/>
      <c r="I12" s="1643">
        <v>1982</v>
      </c>
      <c r="J12" s="1643"/>
      <c r="K12" s="1643">
        <v>2049</v>
      </c>
      <c r="L12" s="1643"/>
      <c r="M12" s="1643">
        <v>522</v>
      </c>
      <c r="N12" s="1643"/>
      <c r="O12" s="1643">
        <v>1005</v>
      </c>
      <c r="P12" s="1643"/>
      <c r="Q12" s="1643">
        <v>1959</v>
      </c>
      <c r="R12" s="1643"/>
      <c r="S12" s="1643">
        <v>1971</v>
      </c>
      <c r="T12" s="1643"/>
      <c r="U12" s="1643">
        <v>9</v>
      </c>
      <c r="V12" s="1643"/>
      <c r="W12" s="1643">
        <v>954</v>
      </c>
      <c r="X12" s="1643"/>
      <c r="Y12" s="1643" t="s">
        <v>649</v>
      </c>
      <c r="Z12" s="1643"/>
      <c r="AA12" s="1643">
        <v>1684</v>
      </c>
      <c r="AB12" s="1643"/>
      <c r="AC12" s="1643">
        <v>9674</v>
      </c>
      <c r="AD12" s="1643"/>
      <c r="AE12" s="1643">
        <v>8972</v>
      </c>
      <c r="AF12" s="1643"/>
    </row>
    <row r="13" spans="1:32" ht="18.75" customHeight="1">
      <c r="A13" s="1289"/>
      <c r="B13" s="1289"/>
      <c r="D13" s="441"/>
      <c r="E13" s="1332"/>
      <c r="F13" s="1289"/>
      <c r="G13" s="1643"/>
      <c r="H13" s="1643"/>
      <c r="I13" s="1289"/>
      <c r="J13" s="1289"/>
      <c r="K13" s="1289"/>
      <c r="L13" s="1289"/>
      <c r="M13" s="1289"/>
      <c r="N13" s="1289"/>
      <c r="O13" s="1289"/>
      <c r="P13" s="1289"/>
      <c r="Q13" s="1289"/>
      <c r="R13" s="1289"/>
      <c r="S13" s="1289"/>
      <c r="T13" s="1289"/>
      <c r="U13" s="1289"/>
      <c r="V13" s="1289"/>
      <c r="W13" s="1289"/>
      <c r="X13" s="1289"/>
      <c r="Y13" s="1289"/>
      <c r="Z13" s="1289"/>
      <c r="AA13" s="1289"/>
      <c r="AB13" s="1289"/>
      <c r="AC13" s="1289"/>
      <c r="AD13" s="1289"/>
      <c r="AE13" s="1289"/>
      <c r="AF13" s="1289"/>
    </row>
    <row r="14" spans="1:32" ht="18.75" customHeight="1">
      <c r="A14" s="1289"/>
      <c r="B14" s="1289"/>
      <c r="C14" s="286">
        <v>28</v>
      </c>
      <c r="D14" s="441"/>
      <c r="E14" s="1332">
        <v>486</v>
      </c>
      <c r="F14" s="1289"/>
      <c r="G14" s="1643" t="s">
        <v>1269</v>
      </c>
      <c r="H14" s="1643"/>
      <c r="I14" s="1643">
        <v>1793</v>
      </c>
      <c r="J14" s="1643"/>
      <c r="K14" s="1643">
        <v>1945</v>
      </c>
      <c r="L14" s="1643"/>
      <c r="M14" s="1643">
        <v>490</v>
      </c>
      <c r="N14" s="1643"/>
      <c r="O14" s="1643">
        <v>1072</v>
      </c>
      <c r="P14" s="1643"/>
      <c r="Q14" s="1643">
        <v>1876</v>
      </c>
      <c r="R14" s="1643"/>
      <c r="S14" s="1643">
        <v>1881</v>
      </c>
      <c r="T14" s="1643"/>
      <c r="U14" s="1643">
        <v>0</v>
      </c>
      <c r="V14" s="1643"/>
      <c r="W14" s="1643">
        <v>922</v>
      </c>
      <c r="X14" s="1643"/>
      <c r="Y14" s="1643">
        <v>645</v>
      </c>
      <c r="Z14" s="1643"/>
      <c r="AA14" s="1643">
        <v>2010</v>
      </c>
      <c r="AB14" s="1643"/>
      <c r="AC14" s="1643">
        <v>10254</v>
      </c>
      <c r="AD14" s="1643"/>
      <c r="AE14" s="1643">
        <v>9024</v>
      </c>
      <c r="AF14" s="1643"/>
    </row>
    <row r="15" spans="1:32" ht="18.75" customHeight="1">
      <c r="A15" s="1289"/>
      <c r="B15" s="1289"/>
      <c r="D15" s="441"/>
      <c r="E15" s="1332"/>
      <c r="F15" s="1289"/>
      <c r="G15" s="1643"/>
      <c r="H15" s="1643"/>
      <c r="I15" s="1289"/>
      <c r="J15" s="1289"/>
      <c r="K15" s="1289"/>
      <c r="L15" s="1289"/>
      <c r="M15" s="1289"/>
      <c r="N15" s="1289"/>
      <c r="O15" s="1289"/>
      <c r="P15" s="1289"/>
      <c r="Q15" s="1289"/>
      <c r="R15" s="1289"/>
      <c r="S15" s="1289"/>
      <c r="T15" s="1289"/>
      <c r="U15" s="1289"/>
      <c r="V15" s="1289"/>
      <c r="W15" s="1289"/>
      <c r="X15" s="1289"/>
      <c r="Y15" s="1289"/>
      <c r="Z15" s="1289"/>
      <c r="AA15" s="1289"/>
      <c r="AB15" s="1289"/>
      <c r="AC15" s="1289"/>
      <c r="AD15" s="1289"/>
      <c r="AE15" s="1289"/>
      <c r="AF15" s="1289"/>
    </row>
    <row r="16" spans="1:32" ht="18.75" customHeight="1">
      <c r="A16" s="1289"/>
      <c r="B16" s="1289"/>
      <c r="C16" s="286">
        <v>29</v>
      </c>
      <c r="D16" s="441"/>
      <c r="E16" s="1332">
        <v>477</v>
      </c>
      <c r="F16" s="1289"/>
      <c r="G16" s="1643" t="s">
        <v>1269</v>
      </c>
      <c r="H16" s="1643"/>
      <c r="I16" s="1643">
        <v>1879</v>
      </c>
      <c r="J16" s="1643"/>
      <c r="K16" s="1643">
        <v>1947</v>
      </c>
      <c r="L16" s="1643"/>
      <c r="M16" s="1643">
        <v>479</v>
      </c>
      <c r="N16" s="1643"/>
      <c r="O16" s="1643">
        <v>977</v>
      </c>
      <c r="P16" s="1643"/>
      <c r="Q16" s="1643">
        <v>1866</v>
      </c>
      <c r="R16" s="1643"/>
      <c r="S16" s="1643">
        <v>1871</v>
      </c>
      <c r="T16" s="1643"/>
      <c r="U16" s="1643">
        <v>3</v>
      </c>
      <c r="V16" s="1643"/>
      <c r="W16" s="1643">
        <v>908</v>
      </c>
      <c r="X16" s="1643"/>
      <c r="Y16" s="1643">
        <v>1405</v>
      </c>
      <c r="Z16" s="1643"/>
      <c r="AA16" s="1643">
        <v>1858</v>
      </c>
      <c r="AB16" s="1643"/>
      <c r="AC16" s="1643">
        <v>10250</v>
      </c>
      <c r="AD16" s="1643"/>
      <c r="AE16" s="1643">
        <v>8764</v>
      </c>
      <c r="AF16" s="1643"/>
    </row>
    <row r="17" spans="1:32" ht="18.75" customHeight="1">
      <c r="A17" s="1289"/>
      <c r="B17" s="1289"/>
      <c r="D17" s="441"/>
      <c r="E17" s="1332"/>
      <c r="F17" s="1289"/>
      <c r="G17" s="1643"/>
      <c r="H17" s="1643"/>
      <c r="I17" s="1643"/>
      <c r="J17" s="1643"/>
      <c r="K17" s="1643"/>
      <c r="L17" s="1643"/>
      <c r="M17" s="1643"/>
      <c r="N17" s="1643"/>
      <c r="O17" s="1643"/>
      <c r="P17" s="1643"/>
      <c r="Q17" s="1643"/>
      <c r="R17" s="1643"/>
      <c r="S17" s="1643"/>
      <c r="T17" s="1643"/>
      <c r="U17" s="1643"/>
      <c r="V17" s="1643"/>
      <c r="W17" s="1643"/>
      <c r="X17" s="1643"/>
      <c r="Y17" s="1643"/>
      <c r="Z17" s="1643"/>
      <c r="AA17" s="1643"/>
      <c r="AB17" s="1643"/>
      <c r="AC17" s="1643"/>
      <c r="AD17" s="1643"/>
      <c r="AE17" s="1643"/>
      <c r="AF17" s="1643"/>
    </row>
    <row r="18" spans="1:32" ht="18.75" customHeight="1">
      <c r="A18" s="1289"/>
      <c r="B18" s="1289"/>
      <c r="C18" s="286">
        <v>30</v>
      </c>
      <c r="D18" s="441"/>
      <c r="E18" s="1332">
        <v>460</v>
      </c>
      <c r="F18" s="1289"/>
      <c r="G18" s="1643" t="s">
        <v>1269</v>
      </c>
      <c r="H18" s="1643"/>
      <c r="I18" s="1643">
        <v>2657</v>
      </c>
      <c r="J18" s="1643"/>
      <c r="K18" s="1643">
        <v>1890</v>
      </c>
      <c r="L18" s="1643"/>
      <c r="M18" s="1643">
        <v>535</v>
      </c>
      <c r="N18" s="1643"/>
      <c r="O18" s="1643">
        <v>998</v>
      </c>
      <c r="P18" s="1643"/>
      <c r="Q18" s="1643">
        <v>1853</v>
      </c>
      <c r="R18" s="1643"/>
      <c r="S18" s="1643">
        <v>1876</v>
      </c>
      <c r="T18" s="1643"/>
      <c r="U18" s="1643">
        <v>9</v>
      </c>
      <c r="V18" s="1643"/>
      <c r="W18" s="1643">
        <v>920</v>
      </c>
      <c r="X18" s="1643"/>
      <c r="Y18" s="1643">
        <v>1329</v>
      </c>
      <c r="Z18" s="1643"/>
      <c r="AA18" s="1643">
        <v>1872</v>
      </c>
      <c r="AB18" s="1643"/>
      <c r="AC18" s="1643">
        <v>10938</v>
      </c>
      <c r="AD18" s="1643"/>
      <c r="AE18" s="1643">
        <v>9333</v>
      </c>
      <c r="AF18" s="1643"/>
    </row>
    <row r="19" spans="1:32" ht="18.75" customHeight="1">
      <c r="A19" s="1289"/>
      <c r="B19" s="1289"/>
      <c r="D19" s="441"/>
      <c r="E19" s="1332"/>
      <c r="F19" s="1289"/>
      <c r="G19" s="1643"/>
      <c r="H19" s="1643"/>
      <c r="I19" s="1643"/>
      <c r="J19" s="1643"/>
      <c r="K19" s="1643"/>
      <c r="L19" s="1643"/>
      <c r="M19" s="1643"/>
      <c r="N19" s="1643"/>
      <c r="O19" s="1643"/>
      <c r="P19" s="1643"/>
      <c r="Q19" s="1643"/>
      <c r="R19" s="1643"/>
      <c r="S19" s="1643"/>
      <c r="T19" s="1643"/>
      <c r="U19" s="1643"/>
      <c r="V19" s="1643"/>
      <c r="W19" s="1643"/>
      <c r="X19" s="1643"/>
      <c r="Y19" s="1643"/>
      <c r="Z19" s="1643"/>
      <c r="AA19" s="1643"/>
      <c r="AB19" s="1643"/>
      <c r="AC19" s="1643"/>
      <c r="AD19" s="1643"/>
      <c r="AE19" s="1643"/>
      <c r="AF19" s="1643"/>
    </row>
    <row r="20" spans="1:32" ht="18.75" customHeight="1">
      <c r="A20" s="1289" t="s">
        <v>458</v>
      </c>
      <c r="B20" s="1289"/>
      <c r="C20" s="315" t="s">
        <v>459</v>
      </c>
      <c r="D20" s="441"/>
      <c r="E20" s="1420">
        <v>445</v>
      </c>
      <c r="F20" s="1202"/>
      <c r="G20" s="1643" t="s">
        <v>1269</v>
      </c>
      <c r="H20" s="1643"/>
      <c r="I20" s="1489">
        <v>2542</v>
      </c>
      <c r="J20" s="1489"/>
      <c r="K20" s="1643">
        <v>1817</v>
      </c>
      <c r="L20" s="1643"/>
      <c r="M20" s="1643">
        <v>510</v>
      </c>
      <c r="N20" s="1643"/>
      <c r="O20" s="1643">
        <v>1008</v>
      </c>
      <c r="P20" s="1643"/>
      <c r="Q20" s="1643">
        <v>1765</v>
      </c>
      <c r="R20" s="1643"/>
      <c r="S20" s="1643">
        <v>1766</v>
      </c>
      <c r="T20" s="1643"/>
      <c r="U20" s="1643">
        <v>19</v>
      </c>
      <c r="V20" s="1643"/>
      <c r="W20" s="1643">
        <v>910</v>
      </c>
      <c r="X20" s="1643"/>
      <c r="Y20" s="1643">
        <v>1284</v>
      </c>
      <c r="Z20" s="1643"/>
      <c r="AA20" s="1643">
        <v>756</v>
      </c>
      <c r="AB20" s="1643"/>
      <c r="AC20" s="1643">
        <v>11774</v>
      </c>
      <c r="AD20" s="1643"/>
      <c r="AE20" s="1643">
        <v>9525</v>
      </c>
      <c r="AF20" s="1643"/>
    </row>
    <row r="21" spans="1:32" ht="18.75" customHeight="1">
      <c r="A21" s="1289"/>
      <c r="B21" s="1289"/>
      <c r="D21" s="441"/>
      <c r="E21" s="1332"/>
      <c r="F21" s="1289"/>
      <c r="G21" s="1643"/>
      <c r="H21" s="1643"/>
      <c r="I21" s="1643"/>
      <c r="J21" s="1643"/>
      <c r="K21" s="1643"/>
      <c r="L21" s="1643"/>
      <c r="M21" s="1643"/>
      <c r="N21" s="1643"/>
      <c r="O21" s="1643"/>
      <c r="P21" s="1643"/>
      <c r="Q21" s="1643"/>
      <c r="R21" s="1643"/>
      <c r="S21" s="1643"/>
      <c r="T21" s="1643"/>
      <c r="U21" s="1643"/>
      <c r="V21" s="1643"/>
      <c r="W21" s="1643"/>
      <c r="X21" s="1643"/>
      <c r="Y21" s="1643"/>
      <c r="Z21" s="1643"/>
      <c r="AA21" s="1643"/>
      <c r="AB21" s="1643"/>
      <c r="AC21" s="1643"/>
      <c r="AD21" s="1643"/>
      <c r="AE21" s="1643"/>
      <c r="AF21" s="1643"/>
    </row>
    <row r="22" spans="1:32" ht="18.75" customHeight="1">
      <c r="A22" s="1289"/>
      <c r="B22" s="1289"/>
      <c r="C22" s="286">
        <v>2</v>
      </c>
      <c r="D22" s="441"/>
      <c r="E22" s="1420">
        <v>439</v>
      </c>
      <c r="F22" s="1202"/>
      <c r="G22" s="1489">
        <v>438</v>
      </c>
      <c r="H22" s="1489"/>
      <c r="I22" s="1489">
        <v>2536</v>
      </c>
      <c r="J22" s="1489"/>
      <c r="K22" s="1643">
        <v>1824</v>
      </c>
      <c r="L22" s="1643"/>
      <c r="M22" s="1643">
        <v>491</v>
      </c>
      <c r="N22" s="1643"/>
      <c r="O22" s="1643">
        <v>961</v>
      </c>
      <c r="P22" s="1643"/>
      <c r="Q22" s="1643">
        <v>1784</v>
      </c>
      <c r="R22" s="1643"/>
      <c r="S22" s="1643">
        <v>1760</v>
      </c>
      <c r="T22" s="1643"/>
      <c r="U22" s="1643">
        <v>24</v>
      </c>
      <c r="V22" s="1643"/>
      <c r="W22" s="1643">
        <v>955</v>
      </c>
      <c r="X22" s="1643"/>
      <c r="Y22" s="1643">
        <v>1253</v>
      </c>
      <c r="Z22" s="1643"/>
      <c r="AA22" s="1643">
        <v>802</v>
      </c>
      <c r="AB22" s="1643"/>
      <c r="AC22" s="1643">
        <v>16060</v>
      </c>
      <c r="AD22" s="1643"/>
      <c r="AE22" s="1643">
        <v>8582</v>
      </c>
      <c r="AF22" s="1643"/>
    </row>
    <row r="23" spans="1:32" ht="18.75" customHeight="1">
      <c r="A23" s="328"/>
      <c r="B23" s="328"/>
      <c r="C23" s="328"/>
      <c r="D23" s="312"/>
      <c r="E23" s="1275"/>
      <c r="F23" s="1276"/>
      <c r="G23" s="1276"/>
      <c r="H23" s="1276"/>
      <c r="I23" s="1276"/>
      <c r="J23" s="1276"/>
      <c r="K23" s="2077"/>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row>
    <row r="24" spans="1:32" ht="13.5">
      <c r="A24" s="403" t="s">
        <v>3059</v>
      </c>
      <c r="B24" s="973"/>
      <c r="C24" s="973"/>
      <c r="D24" s="973"/>
      <c r="E24" s="973"/>
      <c r="F24" s="973"/>
      <c r="G24" s="973"/>
      <c r="H24" s="973"/>
      <c r="I24" s="973"/>
      <c r="J24" s="973"/>
      <c r="K24" s="973"/>
      <c r="L24" s="973"/>
      <c r="M24" s="973"/>
      <c r="N24" s="973"/>
      <c r="O24" s="973"/>
      <c r="P24" s="973"/>
      <c r="Q24" s="973"/>
      <c r="R24" s="973"/>
      <c r="S24" s="973"/>
      <c r="T24" s="973"/>
      <c r="U24" s="973"/>
      <c r="V24" s="973"/>
      <c r="W24" s="973"/>
      <c r="X24" s="973"/>
      <c r="Y24" s="973"/>
      <c r="Z24" s="1277" t="s">
        <v>3060</v>
      </c>
      <c r="AA24" s="1277"/>
      <c r="AB24" s="1277"/>
      <c r="AC24" s="1277"/>
      <c r="AD24" s="1277"/>
      <c r="AE24" s="1277"/>
      <c r="AF24" s="1277"/>
    </row>
    <row r="25" spans="1:32" ht="13.5">
      <c r="A25" s="65" t="s">
        <v>4917</v>
      </c>
      <c r="B25" s="974"/>
      <c r="C25" s="974"/>
      <c r="D25" s="974"/>
      <c r="E25" s="974"/>
      <c r="F25" s="974"/>
      <c r="G25" s="974"/>
      <c r="H25" s="974"/>
      <c r="I25" s="974"/>
      <c r="J25" s="974"/>
      <c r="K25" s="974"/>
      <c r="L25" s="974"/>
      <c r="M25" s="974"/>
      <c r="N25" s="974"/>
      <c r="O25" s="974"/>
      <c r="P25" s="974"/>
      <c r="Q25" s="974"/>
      <c r="R25" s="974"/>
      <c r="S25" s="974"/>
      <c r="T25" s="974"/>
      <c r="U25" s="974"/>
      <c r="V25" s="974"/>
      <c r="W25" s="974"/>
      <c r="X25" s="974"/>
      <c r="Y25" s="974"/>
      <c r="Z25" s="975"/>
      <c r="AA25" s="111"/>
      <c r="AB25" s="111"/>
      <c r="AC25" s="405"/>
      <c r="AD25" s="405"/>
    </row>
    <row r="26" spans="1:32" ht="13.5">
      <c r="A26" s="65" t="s">
        <v>4918</v>
      </c>
      <c r="B26" s="974"/>
      <c r="C26" s="974"/>
      <c r="D26" s="974"/>
      <c r="E26" s="974"/>
      <c r="F26" s="974"/>
      <c r="G26" s="974"/>
      <c r="H26" s="974"/>
      <c r="I26" s="974"/>
      <c r="J26" s="974"/>
      <c r="K26" s="974"/>
      <c r="L26" s="974"/>
      <c r="M26" s="974"/>
      <c r="N26" s="974"/>
      <c r="O26" s="974"/>
      <c r="P26" s="974"/>
      <c r="Q26" s="974"/>
      <c r="R26" s="974"/>
      <c r="S26" s="974"/>
      <c r="T26" s="974"/>
      <c r="U26" s="974"/>
      <c r="V26" s="974"/>
      <c r="W26" s="974"/>
      <c r="X26" s="974"/>
      <c r="Y26" s="974"/>
      <c r="Z26" s="975"/>
      <c r="AA26" s="111"/>
      <c r="AB26" s="111"/>
      <c r="AC26" s="405"/>
      <c r="AD26" s="405"/>
    </row>
    <row r="27" spans="1:32" ht="13.5">
      <c r="A27" s="65" t="s">
        <v>4919</v>
      </c>
      <c r="B27" s="974"/>
      <c r="C27" s="974"/>
      <c r="D27" s="974"/>
      <c r="E27" s="974"/>
      <c r="F27" s="974"/>
      <c r="G27" s="974"/>
      <c r="H27" s="974"/>
      <c r="I27" s="974"/>
      <c r="J27" s="974"/>
      <c r="K27" s="974"/>
      <c r="L27" s="974"/>
      <c r="M27" s="974"/>
      <c r="N27" s="974"/>
      <c r="O27" s="974"/>
      <c r="P27" s="974"/>
      <c r="Q27" s="974"/>
      <c r="R27" s="974"/>
      <c r="S27" s="974"/>
      <c r="T27" s="974"/>
      <c r="U27" s="974"/>
      <c r="V27" s="974"/>
      <c r="W27" s="974"/>
      <c r="X27" s="974"/>
      <c r="Y27" s="974"/>
      <c r="Z27" s="975"/>
      <c r="AA27" s="111"/>
      <c r="AB27" s="111"/>
      <c r="AC27" s="405"/>
      <c r="AD27" s="405"/>
    </row>
    <row r="28" spans="1:32" s="463" customFormat="1" ht="13.5">
      <c r="A28" s="65" t="s">
        <v>4920</v>
      </c>
      <c r="B28" s="974"/>
      <c r="C28" s="974"/>
      <c r="D28" s="974"/>
      <c r="E28" s="974"/>
      <c r="F28" s="974"/>
      <c r="G28" s="974"/>
      <c r="H28" s="974"/>
      <c r="I28" s="974"/>
      <c r="J28" s="974"/>
      <c r="K28" s="974"/>
      <c r="L28" s="974"/>
      <c r="M28" s="974"/>
      <c r="N28" s="974"/>
      <c r="O28" s="974"/>
      <c r="P28" s="974"/>
      <c r="Q28" s="974"/>
      <c r="R28" s="974"/>
      <c r="S28" s="974"/>
      <c r="T28" s="974"/>
      <c r="U28" s="974"/>
      <c r="V28" s="974"/>
      <c r="W28" s="974"/>
      <c r="X28" s="974"/>
      <c r="Y28" s="974"/>
      <c r="Z28" s="975"/>
      <c r="AA28" s="1057"/>
      <c r="AB28" s="1057"/>
      <c r="AC28" s="465"/>
      <c r="AD28" s="465"/>
    </row>
    <row r="29" spans="1:32" s="463" customFormat="1" ht="13.5">
      <c r="A29" s="65" t="s">
        <v>4921</v>
      </c>
      <c r="B29" s="974"/>
      <c r="C29" s="974"/>
      <c r="D29" s="974"/>
      <c r="E29" s="974"/>
      <c r="F29" s="974"/>
      <c r="G29" s="974"/>
      <c r="H29" s="974"/>
      <c r="I29" s="974"/>
      <c r="J29" s="974"/>
      <c r="K29" s="974"/>
      <c r="L29" s="974"/>
      <c r="M29" s="974"/>
      <c r="N29" s="974"/>
      <c r="O29" s="974"/>
      <c r="P29" s="974"/>
      <c r="Q29" s="974"/>
      <c r="R29" s="974"/>
      <c r="S29" s="974"/>
      <c r="T29" s="974"/>
      <c r="U29" s="974"/>
      <c r="V29" s="974"/>
      <c r="W29" s="974"/>
      <c r="X29" s="974"/>
      <c r="Y29" s="974"/>
      <c r="Z29" s="975"/>
      <c r="AA29" s="1057"/>
      <c r="AB29" s="1057"/>
      <c r="AC29" s="465"/>
      <c r="AD29" s="465"/>
    </row>
    <row r="30" spans="1:32" ht="13.5">
      <c r="A30" s="65" t="s">
        <v>4922</v>
      </c>
      <c r="B30" s="974"/>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5"/>
      <c r="AA30" s="111"/>
      <c r="AB30" s="111"/>
      <c r="AC30" s="405"/>
      <c r="AD30" s="405"/>
    </row>
    <row r="31" spans="1:32" s="463" customFormat="1" ht="13.5">
      <c r="A31" s="65" t="s">
        <v>4923</v>
      </c>
      <c r="B31" s="974"/>
      <c r="C31" s="974"/>
      <c r="D31" s="974"/>
      <c r="E31" s="974"/>
      <c r="F31" s="974"/>
      <c r="G31" s="974"/>
      <c r="H31" s="974"/>
      <c r="I31" s="974"/>
      <c r="J31" s="974"/>
      <c r="K31" s="974"/>
      <c r="L31" s="974"/>
      <c r="M31" s="974"/>
      <c r="N31" s="974"/>
      <c r="O31" s="974"/>
      <c r="P31" s="974"/>
      <c r="Q31" s="974"/>
      <c r="R31" s="974"/>
      <c r="S31" s="974"/>
      <c r="T31" s="974"/>
      <c r="U31" s="974"/>
      <c r="V31" s="974"/>
      <c r="W31" s="974"/>
      <c r="X31" s="974"/>
      <c r="Y31" s="974"/>
      <c r="Z31" s="975"/>
      <c r="AA31" s="1057"/>
      <c r="AB31" s="1057"/>
      <c r="AC31" s="465"/>
      <c r="AD31" s="465"/>
    </row>
    <row r="32" spans="1:32" s="463" customFormat="1" ht="13.5">
      <c r="A32" s="65"/>
      <c r="B32" s="974"/>
      <c r="C32" s="974"/>
      <c r="D32" s="974"/>
      <c r="E32" s="974"/>
      <c r="F32" s="974"/>
      <c r="G32" s="974"/>
      <c r="H32" s="974"/>
      <c r="I32" s="974"/>
      <c r="J32" s="974"/>
      <c r="K32" s="974"/>
      <c r="L32" s="974"/>
      <c r="M32" s="974"/>
      <c r="N32" s="974"/>
      <c r="O32" s="974"/>
      <c r="P32" s="974"/>
      <c r="Q32" s="974"/>
      <c r="R32" s="974"/>
      <c r="S32" s="974"/>
      <c r="T32" s="974"/>
      <c r="U32" s="974"/>
      <c r="V32" s="974"/>
      <c r="W32" s="974"/>
      <c r="X32" s="974"/>
      <c r="Y32" s="974"/>
      <c r="Z32" s="975"/>
      <c r="AA32" s="1057"/>
      <c r="AB32" s="1057"/>
      <c r="AC32" s="465"/>
      <c r="AD32" s="465"/>
    </row>
    <row r="33" spans="1:32" ht="18.75" customHeight="1">
      <c r="A33" s="974"/>
      <c r="B33" s="974"/>
      <c r="C33" s="974"/>
      <c r="D33" s="974"/>
      <c r="E33" s="974"/>
      <c r="F33" s="974"/>
      <c r="G33" s="974"/>
      <c r="H33" s="974"/>
      <c r="I33" s="974"/>
      <c r="J33" s="974"/>
      <c r="K33" s="974"/>
      <c r="L33" s="974"/>
      <c r="M33" s="974"/>
      <c r="N33" s="974"/>
      <c r="O33" s="974"/>
      <c r="P33" s="974"/>
      <c r="Q33" s="974"/>
      <c r="R33" s="974"/>
      <c r="S33" s="974"/>
      <c r="T33" s="974"/>
      <c r="U33" s="974"/>
      <c r="V33" s="974"/>
      <c r="W33" s="974"/>
      <c r="X33" s="974"/>
      <c r="Y33" s="974"/>
      <c r="Z33" s="975"/>
    </row>
    <row r="34" spans="1:32" s="42" customFormat="1" ht="18.75" customHeight="1">
      <c r="A34" s="1271" t="s">
        <v>3061</v>
      </c>
      <c r="B34" s="1271"/>
      <c r="C34" s="1271"/>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row>
    <row r="35" spans="1:32" ht="18.75" customHeight="1">
      <c r="D35" s="285"/>
      <c r="E35" s="285"/>
      <c r="F35" s="285"/>
      <c r="G35" s="285"/>
      <c r="H35" s="285"/>
      <c r="I35" s="285"/>
      <c r="J35" s="285"/>
      <c r="K35" s="285"/>
      <c r="L35" s="285"/>
      <c r="M35" s="285"/>
      <c r="N35" s="285"/>
      <c r="O35" s="285"/>
      <c r="P35" s="285"/>
      <c r="Q35" s="285"/>
      <c r="R35" s="285"/>
      <c r="S35" s="285"/>
      <c r="T35" s="285"/>
      <c r="AF35" s="315" t="s">
        <v>2411</v>
      </c>
    </row>
    <row r="36" spans="1:32" ht="18.75" customHeight="1">
      <c r="A36" s="1273" t="s">
        <v>2412</v>
      </c>
      <c r="B36" s="1273"/>
      <c r="C36" s="1273"/>
      <c r="D36" s="1274"/>
      <c r="E36" s="1658" t="s">
        <v>3062</v>
      </c>
      <c r="F36" s="1658"/>
      <c r="G36" s="1658"/>
      <c r="H36" s="1658"/>
      <c r="I36" s="1676" t="s">
        <v>3063</v>
      </c>
      <c r="J36" s="1676"/>
      <c r="K36" s="1676"/>
      <c r="L36" s="1676"/>
      <c r="M36" s="1485" t="s">
        <v>3064</v>
      </c>
      <c r="N36" s="1486"/>
      <c r="O36" s="1486"/>
      <c r="P36" s="1486"/>
      <c r="Q36" s="1494"/>
      <c r="R36" s="1485" t="s">
        <v>3065</v>
      </c>
      <c r="S36" s="1486"/>
      <c r="T36" s="1486"/>
      <c r="U36" s="1486"/>
      <c r="V36" s="1494"/>
      <c r="W36" s="1479" t="s">
        <v>3066</v>
      </c>
      <c r="X36" s="1480"/>
      <c r="Y36" s="1480"/>
      <c r="Z36" s="1480"/>
      <c r="AA36" s="1481"/>
      <c r="AB36" s="1485" t="s">
        <v>3067</v>
      </c>
      <c r="AC36" s="1486"/>
      <c r="AD36" s="1486"/>
      <c r="AE36" s="1486"/>
      <c r="AF36" s="1486"/>
    </row>
    <row r="37" spans="1:32" ht="18.75" customHeight="1">
      <c r="A37" s="1276"/>
      <c r="B37" s="1276"/>
      <c r="C37" s="1276"/>
      <c r="D37" s="1282"/>
      <c r="E37" s="1658"/>
      <c r="F37" s="1658"/>
      <c r="G37" s="1658"/>
      <c r="H37" s="1658"/>
      <c r="I37" s="1676"/>
      <c r="J37" s="1676"/>
      <c r="K37" s="1676"/>
      <c r="L37" s="1676"/>
      <c r="M37" s="1487"/>
      <c r="N37" s="1295"/>
      <c r="O37" s="1295"/>
      <c r="P37" s="1295"/>
      <c r="Q37" s="1495"/>
      <c r="R37" s="1487"/>
      <c r="S37" s="1295"/>
      <c r="T37" s="1295"/>
      <c r="U37" s="1295"/>
      <c r="V37" s="1495"/>
      <c r="W37" s="1482"/>
      <c r="X37" s="1483"/>
      <c r="Y37" s="1483"/>
      <c r="Z37" s="1483"/>
      <c r="AA37" s="1484"/>
      <c r="AB37" s="1487"/>
      <c r="AC37" s="1295"/>
      <c r="AD37" s="1295"/>
      <c r="AE37" s="1295"/>
      <c r="AF37" s="1295"/>
    </row>
    <row r="38" spans="1:32" ht="18.75" customHeight="1">
      <c r="A38" s="1277" t="s">
        <v>456</v>
      </c>
      <c r="B38" s="1277"/>
      <c r="C38" s="286">
        <v>24</v>
      </c>
      <c r="D38" s="441"/>
      <c r="E38" s="2322">
        <v>1473</v>
      </c>
      <c r="F38" s="2223"/>
      <c r="G38" s="2223"/>
      <c r="H38" s="2223"/>
      <c r="I38" s="2323">
        <v>1635</v>
      </c>
      <c r="J38" s="2323"/>
      <c r="K38" s="2323"/>
      <c r="L38" s="2323"/>
      <c r="M38" s="2321">
        <v>1876</v>
      </c>
      <c r="N38" s="2321"/>
      <c r="O38" s="2321"/>
      <c r="P38" s="2321"/>
      <c r="Q38" s="2321"/>
      <c r="R38" s="2321">
        <v>2024</v>
      </c>
      <c r="S38" s="2321"/>
      <c r="T38" s="2321"/>
      <c r="U38" s="2321"/>
      <c r="V38" s="2321"/>
      <c r="W38" s="2321">
        <v>2870</v>
      </c>
      <c r="X38" s="2321"/>
      <c r="Y38" s="2321"/>
      <c r="Z38" s="2321"/>
      <c r="AA38" s="2321"/>
      <c r="AB38" s="2321">
        <v>191</v>
      </c>
      <c r="AC38" s="2321"/>
      <c r="AD38" s="2321"/>
      <c r="AE38" s="2321"/>
      <c r="AF38" s="2321"/>
    </row>
    <row r="39" spans="1:32" ht="18.75" customHeight="1">
      <c r="A39" s="1289"/>
      <c r="B39" s="1289"/>
      <c r="D39" s="441"/>
      <c r="E39" s="1420"/>
      <c r="F39" s="1202"/>
      <c r="G39" s="1202"/>
      <c r="H39" s="1202"/>
      <c r="I39" s="1202"/>
      <c r="J39" s="1202"/>
      <c r="K39" s="1202"/>
      <c r="L39" s="1202"/>
      <c r="M39" s="1202"/>
      <c r="N39" s="1202"/>
      <c r="O39" s="1202"/>
      <c r="P39" s="1202"/>
      <c r="Q39" s="1202"/>
      <c r="R39" s="1202"/>
      <c r="S39" s="1202"/>
      <c r="T39" s="1202"/>
      <c r="U39" s="1202"/>
      <c r="V39" s="1202"/>
      <c r="W39" s="1202"/>
      <c r="X39" s="1202"/>
      <c r="Y39" s="1202"/>
      <c r="Z39" s="1202"/>
      <c r="AA39" s="1202"/>
      <c r="AB39" s="1202"/>
      <c r="AC39" s="1202"/>
      <c r="AD39" s="1202"/>
      <c r="AE39" s="1202"/>
      <c r="AF39" s="1202"/>
    </row>
    <row r="40" spans="1:32" ht="18.75" customHeight="1">
      <c r="A40" s="1289"/>
      <c r="B40" s="1289"/>
      <c r="C40" s="286">
        <v>25</v>
      </c>
      <c r="D40" s="441"/>
      <c r="E40" s="1759">
        <v>1582</v>
      </c>
      <c r="F40" s="1643"/>
      <c r="G40" s="1643"/>
      <c r="H40" s="1643"/>
      <c r="I40" s="1846">
        <v>1635</v>
      </c>
      <c r="J40" s="1846"/>
      <c r="K40" s="1846"/>
      <c r="L40" s="1846"/>
      <c r="M40" s="1489">
        <v>1812</v>
      </c>
      <c r="N40" s="1489"/>
      <c r="O40" s="1489"/>
      <c r="P40" s="1489"/>
      <c r="Q40" s="1489"/>
      <c r="R40" s="1489">
        <v>2096</v>
      </c>
      <c r="S40" s="1489"/>
      <c r="T40" s="1489"/>
      <c r="U40" s="1489"/>
      <c r="V40" s="1489"/>
      <c r="W40" s="1489">
        <v>2825</v>
      </c>
      <c r="X40" s="1489"/>
      <c r="Y40" s="1489"/>
      <c r="Z40" s="1489"/>
      <c r="AA40" s="1489"/>
      <c r="AB40" s="1489">
        <v>194</v>
      </c>
      <c r="AC40" s="1489"/>
      <c r="AD40" s="1489"/>
      <c r="AE40" s="1489"/>
      <c r="AF40" s="1489"/>
    </row>
    <row r="41" spans="1:32" ht="18.75" customHeight="1">
      <c r="A41" s="1289"/>
      <c r="B41" s="1289"/>
      <c r="D41" s="441"/>
      <c r="E41" s="1420"/>
      <c r="F41" s="1202"/>
      <c r="G41" s="1202"/>
      <c r="H41" s="1202"/>
      <c r="I41" s="1202"/>
      <c r="J41" s="1202"/>
      <c r="K41" s="1202"/>
      <c r="L41" s="1202"/>
      <c r="M41" s="1202"/>
      <c r="N41" s="1202"/>
      <c r="O41" s="1202"/>
      <c r="P41" s="1202"/>
      <c r="Q41" s="1202"/>
      <c r="R41" s="1202"/>
      <c r="S41" s="1202"/>
      <c r="T41" s="1202"/>
      <c r="U41" s="1202"/>
      <c r="V41" s="1202"/>
      <c r="W41" s="1202"/>
      <c r="X41" s="1202"/>
      <c r="Y41" s="1202"/>
      <c r="Z41" s="1202"/>
      <c r="AA41" s="1202"/>
      <c r="AB41" s="1202"/>
      <c r="AC41" s="1202"/>
      <c r="AD41" s="1202"/>
      <c r="AE41" s="1202"/>
      <c r="AF41" s="1202"/>
    </row>
    <row r="42" spans="1:32" ht="18.75" customHeight="1">
      <c r="A42" s="1289"/>
      <c r="B42" s="1289"/>
      <c r="C42" s="286">
        <v>26</v>
      </c>
      <c r="D42" s="441"/>
      <c r="E42" s="1759">
        <v>1458</v>
      </c>
      <c r="F42" s="1643"/>
      <c r="G42" s="1643"/>
      <c r="H42" s="1643"/>
      <c r="I42" s="1846">
        <v>1111</v>
      </c>
      <c r="J42" s="1846"/>
      <c r="K42" s="1846"/>
      <c r="L42" s="1846"/>
      <c r="M42" s="1489">
        <v>1668</v>
      </c>
      <c r="N42" s="1489"/>
      <c r="O42" s="1489"/>
      <c r="P42" s="1489"/>
      <c r="Q42" s="1489"/>
      <c r="R42" s="1489">
        <v>1962</v>
      </c>
      <c r="S42" s="1489"/>
      <c r="T42" s="1489"/>
      <c r="U42" s="1489"/>
      <c r="V42" s="1489"/>
      <c r="W42" s="1489">
        <v>2533</v>
      </c>
      <c r="X42" s="1489"/>
      <c r="Y42" s="1489"/>
      <c r="Z42" s="1489"/>
      <c r="AA42" s="1489"/>
      <c r="AB42" s="1489">
        <v>368</v>
      </c>
      <c r="AC42" s="1489"/>
      <c r="AD42" s="1489"/>
      <c r="AE42" s="1489"/>
      <c r="AF42" s="1489"/>
    </row>
    <row r="43" spans="1:32" ht="18.75" customHeight="1">
      <c r="A43" s="1289"/>
      <c r="B43" s="1289"/>
      <c r="D43" s="442"/>
      <c r="E43" s="1420"/>
      <c r="F43" s="1202"/>
      <c r="G43" s="1202"/>
      <c r="H43" s="1202"/>
      <c r="I43" s="1202"/>
      <c r="J43" s="1202"/>
      <c r="K43" s="1202"/>
      <c r="L43" s="1202"/>
      <c r="M43" s="1202"/>
      <c r="N43" s="1202"/>
      <c r="O43" s="1202"/>
      <c r="P43" s="1202"/>
      <c r="Q43" s="1202"/>
      <c r="R43" s="1202"/>
      <c r="S43" s="1202"/>
      <c r="T43" s="1202"/>
      <c r="U43" s="1202"/>
      <c r="V43" s="1202"/>
      <c r="W43" s="1202"/>
      <c r="X43" s="1202"/>
      <c r="Y43" s="1202"/>
      <c r="Z43" s="1202"/>
      <c r="AA43" s="1202"/>
      <c r="AB43" s="1202"/>
      <c r="AC43" s="1202"/>
      <c r="AD43" s="1202"/>
      <c r="AE43" s="1202"/>
      <c r="AF43" s="1202"/>
    </row>
    <row r="44" spans="1:32" ht="18.75" customHeight="1">
      <c r="A44" s="1289"/>
      <c r="B44" s="1289"/>
      <c r="C44" s="286">
        <v>27</v>
      </c>
      <c r="D44" s="441"/>
      <c r="E44" s="1759">
        <v>1617</v>
      </c>
      <c r="F44" s="1643"/>
      <c r="G44" s="1643"/>
      <c r="H44" s="1643"/>
      <c r="I44" s="1846">
        <v>1682</v>
      </c>
      <c r="J44" s="1846"/>
      <c r="K44" s="1846"/>
      <c r="L44" s="1846"/>
      <c r="M44" s="1489">
        <v>1955</v>
      </c>
      <c r="N44" s="1489"/>
      <c r="O44" s="1489"/>
      <c r="P44" s="1489"/>
      <c r="Q44" s="1489"/>
      <c r="R44" s="1489">
        <v>2188</v>
      </c>
      <c r="S44" s="1489"/>
      <c r="T44" s="1489"/>
      <c r="U44" s="1489"/>
      <c r="V44" s="1489"/>
      <c r="W44" s="1489">
        <v>2713</v>
      </c>
      <c r="X44" s="1489"/>
      <c r="Y44" s="1489"/>
      <c r="Z44" s="1489"/>
      <c r="AA44" s="1489"/>
      <c r="AB44" s="1489">
        <v>305</v>
      </c>
      <c r="AC44" s="1489"/>
      <c r="AD44" s="1489"/>
      <c r="AE44" s="1489"/>
      <c r="AF44" s="1489"/>
    </row>
    <row r="45" spans="1:32" ht="18.75" customHeight="1">
      <c r="A45" s="1289"/>
      <c r="B45" s="1289"/>
      <c r="D45" s="441"/>
      <c r="E45" s="1420"/>
      <c r="F45" s="1202"/>
      <c r="G45" s="1202"/>
      <c r="H45" s="1202"/>
      <c r="I45" s="1202"/>
      <c r="J45" s="1202"/>
      <c r="K45" s="1202"/>
      <c r="L45" s="1202"/>
      <c r="M45" s="1202"/>
      <c r="N45" s="1202"/>
      <c r="O45" s="1202"/>
      <c r="P45" s="1202"/>
      <c r="Q45" s="1202"/>
      <c r="R45" s="1202"/>
      <c r="S45" s="1202"/>
      <c r="T45" s="1202"/>
      <c r="U45" s="1202"/>
      <c r="V45" s="1202"/>
      <c r="W45" s="1202"/>
      <c r="X45" s="1202"/>
      <c r="Y45" s="1202"/>
      <c r="Z45" s="1202"/>
      <c r="AA45" s="1202"/>
      <c r="AB45" s="1202"/>
      <c r="AC45" s="1202"/>
      <c r="AD45" s="1202"/>
      <c r="AE45" s="1202"/>
      <c r="AF45" s="1202"/>
    </row>
    <row r="46" spans="1:32" ht="18.75" customHeight="1">
      <c r="A46" s="1289"/>
      <c r="B46" s="1289"/>
      <c r="C46" s="286">
        <v>28</v>
      </c>
      <c r="D46" s="441"/>
      <c r="E46" s="1759">
        <v>1350</v>
      </c>
      <c r="F46" s="1643"/>
      <c r="G46" s="1643"/>
      <c r="H46" s="1643"/>
      <c r="I46" s="1846">
        <v>1336</v>
      </c>
      <c r="J46" s="1846"/>
      <c r="K46" s="1846"/>
      <c r="L46" s="1846"/>
      <c r="M46" s="1489">
        <v>1398</v>
      </c>
      <c r="N46" s="1489"/>
      <c r="O46" s="1489"/>
      <c r="P46" s="1489"/>
      <c r="Q46" s="1489"/>
      <c r="R46" s="1489">
        <v>1905</v>
      </c>
      <c r="S46" s="1489"/>
      <c r="T46" s="1489"/>
      <c r="U46" s="1489"/>
      <c r="V46" s="1489"/>
      <c r="W46" s="1489">
        <v>2084</v>
      </c>
      <c r="X46" s="1489"/>
      <c r="Y46" s="1489"/>
      <c r="Z46" s="1489"/>
      <c r="AA46" s="1489"/>
      <c r="AB46" s="1489">
        <v>650</v>
      </c>
      <c r="AC46" s="1489"/>
      <c r="AD46" s="1489"/>
      <c r="AE46" s="1489"/>
      <c r="AF46" s="1489"/>
    </row>
    <row r="47" spans="1:32" ht="18.75" customHeight="1">
      <c r="A47" s="1289"/>
      <c r="B47" s="1289"/>
      <c r="D47" s="441"/>
      <c r="E47" s="1420"/>
      <c r="F47" s="1202"/>
      <c r="G47" s="1202"/>
      <c r="H47" s="1202"/>
      <c r="I47" s="1202"/>
      <c r="J47" s="1202"/>
      <c r="K47" s="1202"/>
      <c r="L47" s="1202"/>
      <c r="M47" s="1202"/>
      <c r="N47" s="1202"/>
      <c r="O47" s="1202"/>
      <c r="P47" s="1202"/>
      <c r="Q47" s="1202"/>
      <c r="R47" s="1202"/>
      <c r="S47" s="1202"/>
      <c r="T47" s="1202"/>
      <c r="U47" s="1202"/>
      <c r="V47" s="1202"/>
      <c r="W47" s="1202"/>
      <c r="X47" s="1202"/>
      <c r="Y47" s="1202"/>
      <c r="Z47" s="1202"/>
      <c r="AA47" s="1202"/>
      <c r="AB47" s="1202"/>
      <c r="AC47" s="1202"/>
      <c r="AD47" s="1202"/>
      <c r="AE47" s="1202"/>
      <c r="AF47" s="1202"/>
    </row>
    <row r="48" spans="1:32" ht="18.75" customHeight="1">
      <c r="A48" s="1289"/>
      <c r="B48" s="1289"/>
      <c r="C48" s="286">
        <v>29</v>
      </c>
      <c r="D48" s="441"/>
      <c r="E48" s="1759">
        <v>1361</v>
      </c>
      <c r="F48" s="1643"/>
      <c r="G48" s="1643"/>
      <c r="H48" s="1643"/>
      <c r="I48" s="1846">
        <v>1210</v>
      </c>
      <c r="J48" s="1846"/>
      <c r="K48" s="1846"/>
      <c r="L48" s="1846"/>
      <c r="M48" s="1489">
        <v>1394</v>
      </c>
      <c r="N48" s="1489"/>
      <c r="O48" s="1489"/>
      <c r="P48" s="1489"/>
      <c r="Q48" s="1489"/>
      <c r="R48" s="1489">
        <v>1865</v>
      </c>
      <c r="S48" s="1489"/>
      <c r="T48" s="1489"/>
      <c r="U48" s="1489"/>
      <c r="V48" s="1489"/>
      <c r="W48" s="1489">
        <v>2102</v>
      </c>
      <c r="X48" s="1489"/>
      <c r="Y48" s="1489"/>
      <c r="Z48" s="1489"/>
      <c r="AA48" s="1489"/>
      <c r="AB48" s="1489">
        <v>668</v>
      </c>
      <c r="AC48" s="1489"/>
      <c r="AD48" s="1489"/>
      <c r="AE48" s="1489"/>
      <c r="AF48" s="1489"/>
    </row>
    <row r="49" spans="1:32" ht="18.75" customHeight="1">
      <c r="A49" s="1289"/>
      <c r="B49" s="1289"/>
      <c r="D49" s="441"/>
      <c r="E49" s="1420"/>
      <c r="F49" s="1202"/>
      <c r="G49" s="1202"/>
      <c r="H49" s="1202"/>
      <c r="I49" s="1202"/>
      <c r="J49" s="1202"/>
      <c r="K49" s="1202"/>
      <c r="L49" s="1202"/>
      <c r="M49" s="1202"/>
      <c r="N49" s="1202"/>
      <c r="O49" s="1202"/>
      <c r="P49" s="1202"/>
      <c r="Q49" s="1202"/>
      <c r="R49" s="1202"/>
      <c r="S49" s="1202"/>
      <c r="T49" s="1202"/>
      <c r="U49" s="1202"/>
      <c r="V49" s="1202"/>
      <c r="W49" s="1202"/>
      <c r="X49" s="1202"/>
      <c r="Y49" s="1202"/>
      <c r="Z49" s="1202"/>
      <c r="AA49" s="1202"/>
      <c r="AB49" s="1202"/>
      <c r="AC49" s="1202"/>
      <c r="AD49" s="1202"/>
      <c r="AE49" s="1202"/>
      <c r="AF49" s="1202"/>
    </row>
    <row r="50" spans="1:32" ht="18.75" customHeight="1">
      <c r="A50" s="1289"/>
      <c r="B50" s="1289"/>
      <c r="C50" s="286">
        <v>30</v>
      </c>
      <c r="D50" s="441"/>
      <c r="E50" s="1759">
        <v>1445</v>
      </c>
      <c r="F50" s="1643"/>
      <c r="G50" s="1643"/>
      <c r="H50" s="1643"/>
      <c r="I50" s="1846">
        <v>1342</v>
      </c>
      <c r="J50" s="1846"/>
      <c r="K50" s="1846"/>
      <c r="L50" s="1846"/>
      <c r="M50" s="1489">
        <v>1303</v>
      </c>
      <c r="N50" s="1489"/>
      <c r="O50" s="1489"/>
      <c r="P50" s="1489"/>
      <c r="Q50" s="1489"/>
      <c r="R50" s="1489">
        <v>1940</v>
      </c>
      <c r="S50" s="1489"/>
      <c r="T50" s="1489"/>
      <c r="U50" s="1489"/>
      <c r="V50" s="1489"/>
      <c r="W50" s="1489">
        <v>2156</v>
      </c>
      <c r="X50" s="1489"/>
      <c r="Y50" s="1489"/>
      <c r="Z50" s="1489"/>
      <c r="AA50" s="1489"/>
      <c r="AB50" s="1489">
        <v>488</v>
      </c>
      <c r="AC50" s="1489"/>
      <c r="AD50" s="1489"/>
      <c r="AE50" s="1489"/>
      <c r="AF50" s="1489"/>
    </row>
    <row r="51" spans="1:32" ht="18.75" customHeight="1">
      <c r="A51" s="1289"/>
      <c r="B51" s="1289"/>
      <c r="D51" s="441"/>
      <c r="E51" s="1420"/>
      <c r="F51" s="1202"/>
      <c r="G51" s="1202"/>
      <c r="H51" s="1202"/>
      <c r="I51" s="1202"/>
      <c r="J51" s="1202"/>
      <c r="K51" s="1202"/>
      <c r="L51" s="1202"/>
      <c r="M51" s="1202"/>
      <c r="N51" s="1202"/>
      <c r="O51" s="1202"/>
      <c r="P51" s="1202"/>
      <c r="Q51" s="1202"/>
      <c r="R51" s="1202"/>
      <c r="S51" s="1202"/>
      <c r="T51" s="1202"/>
      <c r="U51" s="1202"/>
      <c r="V51" s="1202"/>
      <c r="W51" s="1202"/>
      <c r="X51" s="1202"/>
      <c r="Y51" s="1202"/>
      <c r="Z51" s="1202"/>
      <c r="AA51" s="1202"/>
      <c r="AB51" s="1202"/>
      <c r="AC51" s="1202"/>
      <c r="AD51" s="1202"/>
      <c r="AE51" s="1202"/>
      <c r="AF51" s="1202"/>
    </row>
    <row r="52" spans="1:32" ht="18.75" customHeight="1">
      <c r="A52" s="1289" t="s">
        <v>458</v>
      </c>
      <c r="B52" s="1289"/>
      <c r="C52" s="315" t="s">
        <v>459</v>
      </c>
      <c r="D52" s="441"/>
      <c r="E52" s="1759">
        <v>1240</v>
      </c>
      <c r="F52" s="1643"/>
      <c r="G52" s="1643"/>
      <c r="H52" s="1643"/>
      <c r="I52" s="1846">
        <v>1320</v>
      </c>
      <c r="J52" s="1846"/>
      <c r="K52" s="1846"/>
      <c r="L52" s="1846"/>
      <c r="M52" s="1489">
        <v>1290</v>
      </c>
      <c r="N52" s="1489"/>
      <c r="O52" s="1489"/>
      <c r="P52" s="1489"/>
      <c r="Q52" s="1489"/>
      <c r="R52" s="1489">
        <v>1736</v>
      </c>
      <c r="S52" s="1489"/>
      <c r="T52" s="1489"/>
      <c r="U52" s="1489"/>
      <c r="V52" s="1489"/>
      <c r="W52" s="1489">
        <v>1957</v>
      </c>
      <c r="X52" s="1489"/>
      <c r="Y52" s="1489"/>
      <c r="Z52" s="1489"/>
      <c r="AA52" s="1489"/>
      <c r="AB52" s="1489">
        <v>520</v>
      </c>
      <c r="AC52" s="1489"/>
      <c r="AD52" s="1489"/>
      <c r="AE52" s="1489"/>
      <c r="AF52" s="1489"/>
    </row>
    <row r="53" spans="1:32" ht="18.75" customHeight="1">
      <c r="A53" s="1289"/>
      <c r="B53" s="1289"/>
      <c r="D53" s="441"/>
      <c r="E53" s="1280"/>
      <c r="F53" s="1201"/>
      <c r="G53" s="1201"/>
      <c r="H53" s="1201"/>
      <c r="I53" s="1201"/>
      <c r="J53" s="1201"/>
      <c r="K53" s="1201"/>
      <c r="L53" s="1201"/>
      <c r="M53" s="1489"/>
      <c r="N53" s="1489"/>
      <c r="O53" s="1489"/>
      <c r="P53" s="1489"/>
      <c r="Q53" s="1489"/>
      <c r="R53" s="1489"/>
      <c r="S53" s="1489"/>
      <c r="T53" s="1489"/>
      <c r="U53" s="1489"/>
      <c r="V53" s="1489"/>
      <c r="W53" s="1202"/>
      <c r="X53" s="1202"/>
      <c r="Y53" s="1202"/>
      <c r="Z53" s="1202"/>
      <c r="AA53" s="1202"/>
      <c r="AB53" s="1489"/>
      <c r="AC53" s="1489"/>
      <c r="AD53" s="1489"/>
      <c r="AE53" s="1489"/>
      <c r="AF53" s="1489"/>
    </row>
    <row r="54" spans="1:32" ht="18.75" customHeight="1">
      <c r="A54" s="1289"/>
      <c r="B54" s="1289"/>
      <c r="C54" s="286">
        <v>2</v>
      </c>
      <c r="D54" s="441"/>
      <c r="E54" s="1759">
        <v>908</v>
      </c>
      <c r="F54" s="1643"/>
      <c r="G54" s="1643"/>
      <c r="H54" s="1643"/>
      <c r="I54" s="1846">
        <v>1135</v>
      </c>
      <c r="J54" s="1846"/>
      <c r="K54" s="1846"/>
      <c r="L54" s="1846"/>
      <c r="M54" s="1489">
        <v>853</v>
      </c>
      <c r="N54" s="1489"/>
      <c r="O54" s="1489"/>
      <c r="P54" s="1489"/>
      <c r="Q54" s="1489"/>
      <c r="R54" s="1489">
        <v>1428</v>
      </c>
      <c r="S54" s="1489"/>
      <c r="T54" s="1489"/>
      <c r="U54" s="1489"/>
      <c r="V54" s="1489"/>
      <c r="W54" s="1489">
        <v>1672</v>
      </c>
      <c r="X54" s="1489"/>
      <c r="Y54" s="1489"/>
      <c r="Z54" s="1489"/>
      <c r="AA54" s="1489"/>
      <c r="AB54" s="1489">
        <v>389</v>
      </c>
      <c r="AC54" s="1489"/>
      <c r="AD54" s="1489"/>
      <c r="AE54" s="1489"/>
      <c r="AF54" s="1489"/>
    </row>
    <row r="55" spans="1:32" ht="18.75" customHeight="1">
      <c r="A55" s="407"/>
      <c r="B55" s="407"/>
      <c r="C55" s="328"/>
      <c r="D55" s="523"/>
      <c r="E55" s="945"/>
      <c r="F55" s="899"/>
      <c r="G55" s="899"/>
      <c r="H55" s="899"/>
      <c r="I55" s="135"/>
      <c r="J55" s="135"/>
      <c r="K55" s="135"/>
      <c r="L55" s="135"/>
      <c r="M55" s="944"/>
      <c r="N55" s="944"/>
      <c r="O55" s="944"/>
      <c r="P55" s="944"/>
      <c r="Q55" s="944"/>
      <c r="R55" s="944"/>
      <c r="S55" s="944"/>
      <c r="T55" s="944"/>
      <c r="U55" s="944"/>
      <c r="V55" s="944"/>
      <c r="W55" s="944"/>
      <c r="X55" s="944"/>
      <c r="Y55" s="944"/>
      <c r="Z55" s="944"/>
      <c r="AA55" s="944"/>
      <c r="AB55" s="944"/>
      <c r="AC55" s="944"/>
      <c r="AD55" s="944"/>
      <c r="AE55" s="944"/>
      <c r="AF55" s="944"/>
    </row>
    <row r="56" spans="1:32" ht="18.75" customHeight="1">
      <c r="A56" s="1289"/>
      <c r="B56" s="1289"/>
      <c r="D56" s="285"/>
      <c r="E56" s="463"/>
      <c r="F56" s="463"/>
      <c r="G56" s="463"/>
      <c r="H56" s="463"/>
      <c r="I56" s="463"/>
      <c r="J56" s="463"/>
      <c r="K56" s="463"/>
      <c r="L56" s="463"/>
      <c r="M56" s="902"/>
      <c r="N56" s="902"/>
      <c r="O56" s="902"/>
      <c r="P56" s="902"/>
      <c r="Q56" s="902"/>
      <c r="R56" s="902"/>
      <c r="S56" s="902"/>
      <c r="T56" s="902"/>
      <c r="Z56" s="822"/>
      <c r="AA56" s="822"/>
      <c r="AF56" s="822" t="s">
        <v>3060</v>
      </c>
    </row>
  </sheetData>
  <mergeCells count="415">
    <mergeCell ref="AB54:AF54"/>
    <mergeCell ref="A56:B56"/>
    <mergeCell ref="A54:B54"/>
    <mergeCell ref="E54:H54"/>
    <mergeCell ref="I54:L54"/>
    <mergeCell ref="M54:Q54"/>
    <mergeCell ref="R54:V54"/>
    <mergeCell ref="W54:AA54"/>
    <mergeCell ref="AB52:AF52"/>
    <mergeCell ref="A53:B53"/>
    <mergeCell ref="E53:H53"/>
    <mergeCell ref="I53:L53"/>
    <mergeCell ref="M53:Q53"/>
    <mergeCell ref="R53:V53"/>
    <mergeCell ref="W53:AA53"/>
    <mergeCell ref="AB53:AF53"/>
    <mergeCell ref="A52:B52"/>
    <mergeCell ref="E52:H52"/>
    <mergeCell ref="I52:L52"/>
    <mergeCell ref="M52:Q52"/>
    <mergeCell ref="R52:V52"/>
    <mergeCell ref="W52:AA52"/>
    <mergeCell ref="AB50:AF50"/>
    <mergeCell ref="A51:B51"/>
    <mergeCell ref="E51:H51"/>
    <mergeCell ref="I51:L51"/>
    <mergeCell ref="M51:Q51"/>
    <mergeCell ref="R51:V51"/>
    <mergeCell ref="W51:AA51"/>
    <mergeCell ref="AB51:AF51"/>
    <mergeCell ref="A50:B50"/>
    <mergeCell ref="E50:H50"/>
    <mergeCell ref="I50:L50"/>
    <mergeCell ref="M50:Q50"/>
    <mergeCell ref="R50:V50"/>
    <mergeCell ref="W50:AA50"/>
    <mergeCell ref="AB48:AF48"/>
    <mergeCell ref="A49:B49"/>
    <mergeCell ref="E49:H49"/>
    <mergeCell ref="I49:L49"/>
    <mergeCell ref="M49:Q49"/>
    <mergeCell ref="R49:V49"/>
    <mergeCell ref="W49:AA49"/>
    <mergeCell ref="AB49:AF49"/>
    <mergeCell ref="A48:B48"/>
    <mergeCell ref="E48:H48"/>
    <mergeCell ref="I48:L48"/>
    <mergeCell ref="M48:Q48"/>
    <mergeCell ref="R48:V48"/>
    <mergeCell ref="W48:AA48"/>
    <mergeCell ref="AB46:AF46"/>
    <mergeCell ref="A47:B47"/>
    <mergeCell ref="E47:H47"/>
    <mergeCell ref="I47:L47"/>
    <mergeCell ref="M47:Q47"/>
    <mergeCell ref="R47:V47"/>
    <mergeCell ref="W47:AA47"/>
    <mergeCell ref="AB47:AF47"/>
    <mergeCell ref="A46:B46"/>
    <mergeCell ref="E46:H46"/>
    <mergeCell ref="I46:L46"/>
    <mergeCell ref="M46:Q46"/>
    <mergeCell ref="R46:V46"/>
    <mergeCell ref="W46:AA46"/>
    <mergeCell ref="AB44:AF44"/>
    <mergeCell ref="A45:B45"/>
    <mergeCell ref="E45:H45"/>
    <mergeCell ref="I45:L45"/>
    <mergeCell ref="M45:Q45"/>
    <mergeCell ref="R45:V45"/>
    <mergeCell ref="W45:AA45"/>
    <mergeCell ref="AB45:AF45"/>
    <mergeCell ref="A44:B44"/>
    <mergeCell ref="E44:H44"/>
    <mergeCell ref="I44:L44"/>
    <mergeCell ref="M44:Q44"/>
    <mergeCell ref="R44:V44"/>
    <mergeCell ref="W44:AA44"/>
    <mergeCell ref="AB42:AF42"/>
    <mergeCell ref="A43:B43"/>
    <mergeCell ref="E43:H43"/>
    <mergeCell ref="I43:L43"/>
    <mergeCell ref="M43:Q43"/>
    <mergeCell ref="R43:V43"/>
    <mergeCell ref="W43:AA43"/>
    <mergeCell ref="AB43:AF43"/>
    <mergeCell ref="A42:B42"/>
    <mergeCell ref="E42:H42"/>
    <mergeCell ref="I42:L42"/>
    <mergeCell ref="M42:Q42"/>
    <mergeCell ref="R42:V42"/>
    <mergeCell ref="W42:AA42"/>
    <mergeCell ref="AB40:AF40"/>
    <mergeCell ref="A41:B41"/>
    <mergeCell ref="E41:H41"/>
    <mergeCell ref="I41:L41"/>
    <mergeCell ref="M41:Q41"/>
    <mergeCell ref="R41:V41"/>
    <mergeCell ref="W41:AA41"/>
    <mergeCell ref="AB41:AF41"/>
    <mergeCell ref="A40:B40"/>
    <mergeCell ref="E40:H40"/>
    <mergeCell ref="I40:L40"/>
    <mergeCell ref="M40:Q40"/>
    <mergeCell ref="R40:V40"/>
    <mergeCell ref="W40:AA40"/>
    <mergeCell ref="AB38:AF38"/>
    <mergeCell ref="A39:B39"/>
    <mergeCell ref="E39:H39"/>
    <mergeCell ref="I39:L39"/>
    <mergeCell ref="M39:Q39"/>
    <mergeCell ref="R39:V39"/>
    <mergeCell ref="W39:AA39"/>
    <mergeCell ref="AB39:AF39"/>
    <mergeCell ref="A38:B38"/>
    <mergeCell ref="E38:H38"/>
    <mergeCell ref="I38:L38"/>
    <mergeCell ref="M38:Q38"/>
    <mergeCell ref="R38:V38"/>
    <mergeCell ref="W38:AA38"/>
    <mergeCell ref="Z24:AF24"/>
    <mergeCell ref="A34:AF34"/>
    <mergeCell ref="A36:D37"/>
    <mergeCell ref="E36:H37"/>
    <mergeCell ref="I36:L37"/>
    <mergeCell ref="M36:Q37"/>
    <mergeCell ref="R36:V37"/>
    <mergeCell ref="W36:AA37"/>
    <mergeCell ref="AB36:AF37"/>
    <mergeCell ref="AA22:AB22"/>
    <mergeCell ref="AC22:AD22"/>
    <mergeCell ref="AE22:AF22"/>
    <mergeCell ref="E23:F23"/>
    <mergeCell ref="G23:H23"/>
    <mergeCell ref="I23:J23"/>
    <mergeCell ref="K23:L23"/>
    <mergeCell ref="M23:N23"/>
    <mergeCell ref="O23:P23"/>
    <mergeCell ref="Q23:R23"/>
    <mergeCell ref="O22:P22"/>
    <mergeCell ref="Q22:R22"/>
    <mergeCell ref="S22:T22"/>
    <mergeCell ref="U22:V22"/>
    <mergeCell ref="W22:X22"/>
    <mergeCell ref="Y22:Z22"/>
    <mergeCell ref="AE23:AF23"/>
    <mergeCell ref="S23:T23"/>
    <mergeCell ref="U23:V23"/>
    <mergeCell ref="W23:X23"/>
    <mergeCell ref="Y23:Z23"/>
    <mergeCell ref="AA23:AB23"/>
    <mergeCell ref="AC23:AD23"/>
    <mergeCell ref="A22:B22"/>
    <mergeCell ref="E22:F22"/>
    <mergeCell ref="G22:H22"/>
    <mergeCell ref="I22:J22"/>
    <mergeCell ref="K22:L22"/>
    <mergeCell ref="M22:N22"/>
    <mergeCell ref="U21:V21"/>
    <mergeCell ref="W21:X21"/>
    <mergeCell ref="Y21:Z21"/>
    <mergeCell ref="A21:B21"/>
    <mergeCell ref="E21:F21"/>
    <mergeCell ref="G21:H21"/>
    <mergeCell ref="I21:J21"/>
    <mergeCell ref="K21:L21"/>
    <mergeCell ref="M21:N21"/>
    <mergeCell ref="O21:P21"/>
    <mergeCell ref="Q21:R21"/>
    <mergeCell ref="S21:T21"/>
    <mergeCell ref="AA21:AB21"/>
    <mergeCell ref="AC21:AD21"/>
    <mergeCell ref="AE21:AF21"/>
    <mergeCell ref="AE20:AF20"/>
    <mergeCell ref="S20:T20"/>
    <mergeCell ref="U20:V20"/>
    <mergeCell ref="W20:X20"/>
    <mergeCell ref="Y20:Z20"/>
    <mergeCell ref="AA20:AB20"/>
    <mergeCell ref="AC20:AD20"/>
    <mergeCell ref="K18:L18"/>
    <mergeCell ref="M18:N18"/>
    <mergeCell ref="AC19:AD19"/>
    <mergeCell ref="AE19:AF19"/>
    <mergeCell ref="A20:B20"/>
    <mergeCell ref="E20:F20"/>
    <mergeCell ref="G20:H20"/>
    <mergeCell ref="I20:J20"/>
    <mergeCell ref="K20:L20"/>
    <mergeCell ref="M20:N20"/>
    <mergeCell ref="O20:P20"/>
    <mergeCell ref="Q20:R20"/>
    <mergeCell ref="Q19:R19"/>
    <mergeCell ref="S19:T19"/>
    <mergeCell ref="U19:V19"/>
    <mergeCell ref="W19:X19"/>
    <mergeCell ref="Y19:Z19"/>
    <mergeCell ref="AA19:AB19"/>
    <mergeCell ref="G16:H16"/>
    <mergeCell ref="I16:J16"/>
    <mergeCell ref="K16:L16"/>
    <mergeCell ref="M16:N16"/>
    <mergeCell ref="AA18:AB18"/>
    <mergeCell ref="AC18:AD18"/>
    <mergeCell ref="AE18:AF18"/>
    <mergeCell ref="A19:B19"/>
    <mergeCell ref="E19:F19"/>
    <mergeCell ref="G19:H19"/>
    <mergeCell ref="I19:J19"/>
    <mergeCell ref="K19:L19"/>
    <mergeCell ref="M19:N19"/>
    <mergeCell ref="O19:P19"/>
    <mergeCell ref="O18:P18"/>
    <mergeCell ref="Q18:R18"/>
    <mergeCell ref="S18:T18"/>
    <mergeCell ref="U18:V18"/>
    <mergeCell ref="W18:X18"/>
    <mergeCell ref="Y18:Z18"/>
    <mergeCell ref="A18:B18"/>
    <mergeCell ref="E18:F18"/>
    <mergeCell ref="G18:H18"/>
    <mergeCell ref="I18:J18"/>
    <mergeCell ref="U17:V17"/>
    <mergeCell ref="W17:X17"/>
    <mergeCell ref="Y17:Z17"/>
    <mergeCell ref="AA17:AB17"/>
    <mergeCell ref="AC17:AD17"/>
    <mergeCell ref="AE17:AF17"/>
    <mergeCell ref="AE16:AF16"/>
    <mergeCell ref="A17:B17"/>
    <mergeCell ref="E17:F17"/>
    <mergeCell ref="G17:H17"/>
    <mergeCell ref="I17:J17"/>
    <mergeCell ref="K17:L17"/>
    <mergeCell ref="M17:N17"/>
    <mergeCell ref="O17:P17"/>
    <mergeCell ref="Q17:R17"/>
    <mergeCell ref="S17:T17"/>
    <mergeCell ref="S16:T16"/>
    <mergeCell ref="U16:V16"/>
    <mergeCell ref="W16:X16"/>
    <mergeCell ref="Y16:Z16"/>
    <mergeCell ref="AA16:AB16"/>
    <mergeCell ref="AC16:AD16"/>
    <mergeCell ref="A16:B16"/>
    <mergeCell ref="E16:F16"/>
    <mergeCell ref="A14:B14"/>
    <mergeCell ref="E14:F14"/>
    <mergeCell ref="G14:H14"/>
    <mergeCell ref="I14:J14"/>
    <mergeCell ref="K14:L14"/>
    <mergeCell ref="S15:T15"/>
    <mergeCell ref="U15:V15"/>
    <mergeCell ref="W15:X15"/>
    <mergeCell ref="Y15:Z15"/>
    <mergeCell ref="Y12:Z12"/>
    <mergeCell ref="AA12:AB12"/>
    <mergeCell ref="AC12:AD12"/>
    <mergeCell ref="A12:B12"/>
    <mergeCell ref="E12:F12"/>
    <mergeCell ref="G12:H12"/>
    <mergeCell ref="O16:P16"/>
    <mergeCell ref="Q16:R16"/>
    <mergeCell ref="Q15:R15"/>
    <mergeCell ref="AA14:AB14"/>
    <mergeCell ref="AC14:AD14"/>
    <mergeCell ref="A15:B15"/>
    <mergeCell ref="E15:F15"/>
    <mergeCell ref="G15:H15"/>
    <mergeCell ref="I15:J15"/>
    <mergeCell ref="K15:L15"/>
    <mergeCell ref="M15:N15"/>
    <mergeCell ref="O15:P15"/>
    <mergeCell ref="O14:P14"/>
    <mergeCell ref="Q14:R14"/>
    <mergeCell ref="S14:T14"/>
    <mergeCell ref="U14:V14"/>
    <mergeCell ref="W14:X14"/>
    <mergeCell ref="Y14:Z14"/>
    <mergeCell ref="A13:B13"/>
    <mergeCell ref="E13:F13"/>
    <mergeCell ref="G13:H13"/>
    <mergeCell ref="I13:J13"/>
    <mergeCell ref="K13:L13"/>
    <mergeCell ref="M13:N13"/>
    <mergeCell ref="O13:P13"/>
    <mergeCell ref="Q13:R13"/>
    <mergeCell ref="S13:T13"/>
    <mergeCell ref="U13:V13"/>
    <mergeCell ref="W13:X13"/>
    <mergeCell ref="Y13:Z13"/>
    <mergeCell ref="AA13:AB13"/>
    <mergeCell ref="M14:N14"/>
    <mergeCell ref="AC15:AD15"/>
    <mergeCell ref="AE15:AF15"/>
    <mergeCell ref="AC13:AD13"/>
    <mergeCell ref="AE13:AF13"/>
    <mergeCell ref="AE14:AF14"/>
    <mergeCell ref="AA15:AB15"/>
    <mergeCell ref="I12:J12"/>
    <mergeCell ref="K12:L12"/>
    <mergeCell ref="M12:N12"/>
    <mergeCell ref="O12:P12"/>
    <mergeCell ref="Q12:R12"/>
    <mergeCell ref="Q11:R11"/>
    <mergeCell ref="AA10:AB10"/>
    <mergeCell ref="AC10:AD10"/>
    <mergeCell ref="AE10:AF10"/>
    <mergeCell ref="S10:T10"/>
    <mergeCell ref="U10:V10"/>
    <mergeCell ref="W10:X10"/>
    <mergeCell ref="Y10:Z10"/>
    <mergeCell ref="AC11:AD11"/>
    <mergeCell ref="AE11:AF11"/>
    <mergeCell ref="S11:T11"/>
    <mergeCell ref="U11:V11"/>
    <mergeCell ref="W11:X11"/>
    <mergeCell ref="Y11:Z11"/>
    <mergeCell ref="AA11:AB11"/>
    <mergeCell ref="AE12:AF12"/>
    <mergeCell ref="S12:T12"/>
    <mergeCell ref="U12:V12"/>
    <mergeCell ref="W12:X12"/>
    <mergeCell ref="O11:P11"/>
    <mergeCell ref="O10:P10"/>
    <mergeCell ref="Q10:R10"/>
    <mergeCell ref="A10:B10"/>
    <mergeCell ref="E10:F10"/>
    <mergeCell ref="G10:H10"/>
    <mergeCell ref="I10:J10"/>
    <mergeCell ref="K10:L10"/>
    <mergeCell ref="M10:N10"/>
    <mergeCell ref="E8:F8"/>
    <mergeCell ref="G8:H8"/>
    <mergeCell ref="I8:J8"/>
    <mergeCell ref="K8:L8"/>
    <mergeCell ref="M8:N8"/>
    <mergeCell ref="A11:B11"/>
    <mergeCell ref="E11:F11"/>
    <mergeCell ref="G11:H11"/>
    <mergeCell ref="I11:J11"/>
    <mergeCell ref="K11:L11"/>
    <mergeCell ref="M11:N11"/>
    <mergeCell ref="AA7:AB7"/>
    <mergeCell ref="U9:V9"/>
    <mergeCell ref="W9:X9"/>
    <mergeCell ref="Y9:Z9"/>
    <mergeCell ref="AA9:AB9"/>
    <mergeCell ref="AC9:AD9"/>
    <mergeCell ref="AE9:AF9"/>
    <mergeCell ref="AE8:AF8"/>
    <mergeCell ref="A9:B9"/>
    <mergeCell ref="E9:F9"/>
    <mergeCell ref="G9:H9"/>
    <mergeCell ref="I9:J9"/>
    <mergeCell ref="K9:L9"/>
    <mergeCell ref="M9:N9"/>
    <mergeCell ref="O9:P9"/>
    <mergeCell ref="Q9:R9"/>
    <mergeCell ref="S9:T9"/>
    <mergeCell ref="S8:T8"/>
    <mergeCell ref="U8:V8"/>
    <mergeCell ref="W8:X8"/>
    <mergeCell ref="Y8:Z8"/>
    <mergeCell ref="AA8:AB8"/>
    <mergeCell ref="AC8:AD8"/>
    <mergeCell ref="A8:B8"/>
    <mergeCell ref="O8:P8"/>
    <mergeCell ref="Q8:R8"/>
    <mergeCell ref="Q7:R7"/>
    <mergeCell ref="AA6:AB6"/>
    <mergeCell ref="AC6:AD6"/>
    <mergeCell ref="AE6:AF6"/>
    <mergeCell ref="A7:B7"/>
    <mergeCell ref="E7:F7"/>
    <mergeCell ref="G7:H7"/>
    <mergeCell ref="I7:J7"/>
    <mergeCell ref="K7:L7"/>
    <mergeCell ref="M7:N7"/>
    <mergeCell ref="O7:P7"/>
    <mergeCell ref="O6:P6"/>
    <mergeCell ref="Q6:R6"/>
    <mergeCell ref="S6:T6"/>
    <mergeCell ref="U6:V6"/>
    <mergeCell ref="W6:X6"/>
    <mergeCell ref="Y6:Z6"/>
    <mergeCell ref="A6:B6"/>
    <mergeCell ref="E6:F6"/>
    <mergeCell ref="G6:H6"/>
    <mergeCell ref="I6:J6"/>
    <mergeCell ref="K6:L6"/>
    <mergeCell ref="M6:N6"/>
    <mergeCell ref="AC7:AD7"/>
    <mergeCell ref="AE7:AF7"/>
    <mergeCell ref="A1:D1"/>
    <mergeCell ref="U4:V5"/>
    <mergeCell ref="W4:X5"/>
    <mergeCell ref="Y4:Z5"/>
    <mergeCell ref="AA4:AB5"/>
    <mergeCell ref="AC4:AD5"/>
    <mergeCell ref="AE4:AF5"/>
    <mergeCell ref="A2:AF2"/>
    <mergeCell ref="A4:D5"/>
    <mergeCell ref="E4:F5"/>
    <mergeCell ref="G4:H5"/>
    <mergeCell ref="I4:J5"/>
    <mergeCell ref="K4:L5"/>
    <mergeCell ref="M4:N5"/>
    <mergeCell ref="O4:P5"/>
    <mergeCell ref="Q4:R5"/>
    <mergeCell ref="S4:T5"/>
    <mergeCell ref="S7:T7"/>
    <mergeCell ref="U7:V7"/>
    <mergeCell ref="W7:X7"/>
    <mergeCell ref="Y7:Z7"/>
  </mergeCells>
  <phoneticPr fontId="4"/>
  <hyperlinks>
    <hyperlink ref="A1" location="P2細目次!A1" display="目次に戻る" xr:uid="{F8E90A07-2471-4112-BB29-A8A60967911E}"/>
  </hyperlinks>
  <pageMargins left="0.70866141732283472" right="0.70866141732283472" top="0.74803149606299213" bottom="0.74803149606299213" header="0.31496062992125984" footer="0.31496062992125984"/>
  <pageSetup paperSize="9" scale="79" firstPageNumber="0" orientation="portrait" r:id="rId1"/>
  <headerFooter differentFirst="1" scaleWithDoc="0">
    <oddFooter>&amp;C- &amp;P -</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5E60B-1C5E-4A4B-B260-4EF856E9C421}">
  <sheetPr>
    <tabColor theme="0"/>
    <pageSetUpPr fitToPage="1"/>
  </sheetPr>
  <dimension ref="A1:AB47"/>
  <sheetViews>
    <sheetView topLeftCell="A34" zoomScaleNormal="100" zoomScaleSheetLayoutView="100" workbookViewId="0">
      <selection activeCell="AL2" sqref="AL2:AR2"/>
    </sheetView>
  </sheetViews>
  <sheetFormatPr defaultColWidth="3.375" defaultRowHeight="18.75" customHeight="1"/>
  <cols>
    <col min="1" max="16384" width="3.375" style="286"/>
  </cols>
  <sheetData>
    <row r="1" spans="1:28" ht="13.5">
      <c r="A1" s="1544" t="s">
        <v>4602</v>
      </c>
      <c r="B1" s="1544"/>
      <c r="C1" s="1544"/>
      <c r="D1" s="1544"/>
    </row>
    <row r="2" spans="1:28" s="42" customFormat="1" ht="18.75" customHeight="1">
      <c r="A2" s="1271" t="s">
        <v>3068</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row>
    <row r="3" spans="1:28" ht="18.75" customHeight="1">
      <c r="A3" s="285"/>
      <c r="B3" s="285"/>
      <c r="C3" s="285"/>
      <c r="D3" s="285"/>
      <c r="E3" s="285"/>
      <c r="F3" s="285"/>
      <c r="G3" s="285"/>
      <c r="H3" s="285"/>
      <c r="I3" s="285"/>
      <c r="J3" s="285"/>
      <c r="K3" s="285"/>
      <c r="L3" s="285"/>
      <c r="M3" s="285"/>
      <c r="N3" s="285"/>
      <c r="O3" s="285"/>
      <c r="P3" s="285"/>
      <c r="Q3" s="285"/>
      <c r="R3" s="285"/>
      <c r="S3" s="285"/>
      <c r="T3" s="285"/>
      <c r="U3" s="285"/>
    </row>
    <row r="4" spans="1:28" ht="18.75" customHeight="1">
      <c r="A4" s="1274" t="s">
        <v>3069</v>
      </c>
      <c r="B4" s="1198"/>
      <c r="C4" s="1198"/>
      <c r="D4" s="1198"/>
      <c r="E4" s="1778" t="s">
        <v>3070</v>
      </c>
      <c r="F4" s="1778"/>
      <c r="G4" s="1778"/>
      <c r="H4" s="1778"/>
      <c r="I4" s="1778"/>
      <c r="J4" s="1778"/>
      <c r="K4" s="1778"/>
      <c r="L4" s="1778"/>
      <c r="M4" s="1778" t="s">
        <v>3071</v>
      </c>
      <c r="N4" s="1778"/>
      <c r="O4" s="1778"/>
      <c r="P4" s="1778"/>
      <c r="Q4" s="1778"/>
      <c r="R4" s="1778"/>
      <c r="S4" s="1778"/>
      <c r="T4" s="1778"/>
      <c r="U4" s="1198" t="s">
        <v>3072</v>
      </c>
      <c r="V4" s="1198"/>
      <c r="W4" s="1198"/>
      <c r="X4" s="1198"/>
      <c r="Y4" s="1198"/>
      <c r="Z4" s="1198"/>
      <c r="AA4" s="1198"/>
      <c r="AB4" s="1272"/>
    </row>
    <row r="5" spans="1:28" ht="18.75" customHeight="1">
      <c r="A5" s="1282"/>
      <c r="B5" s="1200"/>
      <c r="C5" s="1200"/>
      <c r="D5" s="1200"/>
      <c r="E5" s="1779"/>
      <c r="F5" s="1779"/>
      <c r="G5" s="1779"/>
      <c r="H5" s="1779"/>
      <c r="I5" s="1779"/>
      <c r="J5" s="1779"/>
      <c r="K5" s="1779"/>
      <c r="L5" s="1779"/>
      <c r="M5" s="1779"/>
      <c r="N5" s="1779"/>
      <c r="O5" s="1779"/>
      <c r="P5" s="1779"/>
      <c r="Q5" s="1779"/>
      <c r="R5" s="1779"/>
      <c r="S5" s="1779"/>
      <c r="T5" s="1779"/>
      <c r="U5" s="1200"/>
      <c r="V5" s="1200"/>
      <c r="W5" s="1200"/>
      <c r="X5" s="1200"/>
      <c r="Y5" s="1200"/>
      <c r="Z5" s="1200"/>
      <c r="AA5" s="1200"/>
      <c r="AB5" s="1275"/>
    </row>
    <row r="6" spans="1:28" ht="18.75" customHeight="1">
      <c r="A6" s="285"/>
      <c r="B6" s="285"/>
      <c r="C6" s="285"/>
      <c r="D6" s="311"/>
      <c r="E6" s="1332" t="s">
        <v>435</v>
      </c>
      <c r="F6" s="1289"/>
      <c r="G6" s="1289"/>
      <c r="H6" s="1289"/>
      <c r="I6" s="1289"/>
      <c r="J6" s="1289"/>
      <c r="K6" s="1289"/>
      <c r="L6" s="1289"/>
      <c r="M6" s="1289" t="s">
        <v>435</v>
      </c>
      <c r="N6" s="1289"/>
      <c r="O6" s="1289"/>
      <c r="P6" s="1289"/>
      <c r="Q6" s="1289"/>
      <c r="R6" s="1289"/>
      <c r="S6" s="1289"/>
      <c r="T6" s="1289"/>
      <c r="U6" s="1289" t="s">
        <v>680</v>
      </c>
      <c r="V6" s="1289"/>
      <c r="W6" s="1289"/>
      <c r="X6" s="1289"/>
      <c r="Y6" s="1289"/>
      <c r="Z6" s="1289"/>
      <c r="AA6" s="1289"/>
      <c r="AB6" s="1289"/>
    </row>
    <row r="7" spans="1:28" ht="18.75" customHeight="1">
      <c r="A7" s="1289" t="s">
        <v>2598</v>
      </c>
      <c r="B7" s="1289"/>
      <c r="C7" s="822">
        <v>26</v>
      </c>
      <c r="E7" s="2208">
        <v>477</v>
      </c>
      <c r="F7" s="2209"/>
      <c r="G7" s="2209"/>
      <c r="H7" s="2209"/>
      <c r="I7" s="2209"/>
      <c r="J7" s="2209"/>
      <c r="K7" s="2209"/>
      <c r="L7" s="2209"/>
      <c r="M7" s="2084">
        <v>465</v>
      </c>
      <c r="N7" s="2084"/>
      <c r="O7" s="2084"/>
      <c r="P7" s="2084"/>
      <c r="Q7" s="2084"/>
      <c r="R7" s="2084"/>
      <c r="S7" s="2084"/>
      <c r="T7" s="2084"/>
      <c r="U7" s="2324">
        <f>M7*100/E7</f>
        <v>97.484276729559753</v>
      </c>
      <c r="V7" s="2324"/>
      <c r="W7" s="2324"/>
      <c r="X7" s="2324"/>
      <c r="Y7" s="2324"/>
      <c r="Z7" s="2324"/>
      <c r="AA7" s="2324"/>
      <c r="AB7" s="2324"/>
    </row>
    <row r="8" spans="1:28" ht="18.75" customHeight="1">
      <c r="A8" s="1289"/>
      <c r="B8" s="1289"/>
      <c r="C8" s="822">
        <v>27</v>
      </c>
      <c r="E8" s="2208">
        <v>503</v>
      </c>
      <c r="F8" s="2209"/>
      <c r="G8" s="2209"/>
      <c r="H8" s="2209"/>
      <c r="I8" s="2209"/>
      <c r="J8" s="2209"/>
      <c r="K8" s="2209"/>
      <c r="L8" s="2209"/>
      <c r="M8" s="2084">
        <v>495</v>
      </c>
      <c r="N8" s="2084"/>
      <c r="O8" s="2084"/>
      <c r="P8" s="2084"/>
      <c r="Q8" s="2084"/>
      <c r="R8" s="2084"/>
      <c r="S8" s="2084"/>
      <c r="T8" s="2084"/>
      <c r="U8" s="2324">
        <f>M8*100/E8</f>
        <v>98.409542743538765</v>
      </c>
      <c r="V8" s="2324"/>
      <c r="W8" s="2324"/>
      <c r="X8" s="2324"/>
      <c r="Y8" s="2324"/>
      <c r="Z8" s="2324"/>
      <c r="AA8" s="2324"/>
      <c r="AB8" s="2324"/>
    </row>
    <row r="9" spans="1:28" ht="18.75" customHeight="1">
      <c r="A9" s="1289"/>
      <c r="B9" s="1289"/>
      <c r="C9" s="822">
        <v>28</v>
      </c>
      <c r="E9" s="2208">
        <v>480</v>
      </c>
      <c r="F9" s="2209"/>
      <c r="G9" s="2209"/>
      <c r="H9" s="2209"/>
      <c r="I9" s="2209"/>
      <c r="J9" s="2209"/>
      <c r="K9" s="2209"/>
      <c r="L9" s="2209"/>
      <c r="M9" s="2084">
        <v>472</v>
      </c>
      <c r="N9" s="2084"/>
      <c r="O9" s="2084"/>
      <c r="P9" s="2084"/>
      <c r="Q9" s="2084"/>
      <c r="R9" s="2084"/>
      <c r="S9" s="2084"/>
      <c r="T9" s="2084"/>
      <c r="U9" s="2324">
        <f>M9*100/E9</f>
        <v>98.333333333333329</v>
      </c>
      <c r="V9" s="2324"/>
      <c r="W9" s="2324"/>
      <c r="X9" s="2324"/>
      <c r="Y9" s="2324"/>
      <c r="Z9" s="2324"/>
      <c r="AA9" s="2324"/>
      <c r="AB9" s="2324"/>
    </row>
    <row r="10" spans="1:28" ht="18.75" customHeight="1">
      <c r="A10" s="1289"/>
      <c r="B10" s="1289"/>
      <c r="C10" s="822">
        <v>29</v>
      </c>
      <c r="E10" s="2208">
        <v>494</v>
      </c>
      <c r="F10" s="2209"/>
      <c r="G10" s="2209"/>
      <c r="H10" s="2209"/>
      <c r="I10" s="2209"/>
      <c r="J10" s="2209"/>
      <c r="K10" s="2209"/>
      <c r="L10" s="2209"/>
      <c r="M10" s="2084">
        <v>486</v>
      </c>
      <c r="N10" s="2084"/>
      <c r="O10" s="2084"/>
      <c r="P10" s="2084"/>
      <c r="Q10" s="2084"/>
      <c r="R10" s="2084"/>
      <c r="S10" s="2084"/>
      <c r="T10" s="2084"/>
      <c r="U10" s="2324">
        <f>M10*100/E10</f>
        <v>98.380566801619437</v>
      </c>
      <c r="V10" s="2324"/>
      <c r="W10" s="2324"/>
      <c r="X10" s="2324"/>
      <c r="Y10" s="2324"/>
      <c r="Z10" s="2324"/>
      <c r="AA10" s="2324"/>
      <c r="AB10" s="2324"/>
    </row>
    <row r="11" spans="1:28" ht="18.75" customHeight="1">
      <c r="A11" s="1289"/>
      <c r="B11" s="1289"/>
      <c r="C11" s="822">
        <v>30</v>
      </c>
      <c r="E11" s="2208">
        <v>474</v>
      </c>
      <c r="F11" s="2209"/>
      <c r="G11" s="2209"/>
      <c r="H11" s="2209"/>
      <c r="I11" s="2209"/>
      <c r="J11" s="2209"/>
      <c r="K11" s="2209"/>
      <c r="L11" s="2209"/>
      <c r="M11" s="2084">
        <v>457</v>
      </c>
      <c r="N11" s="2084"/>
      <c r="O11" s="2084"/>
      <c r="P11" s="2084"/>
      <c r="Q11" s="2084"/>
      <c r="R11" s="2084"/>
      <c r="S11" s="2084"/>
      <c r="T11" s="2084"/>
      <c r="U11" s="2324">
        <f>M11*100/E11</f>
        <v>96.413502109704638</v>
      </c>
      <c r="V11" s="2324"/>
      <c r="W11" s="2324"/>
      <c r="X11" s="2324"/>
      <c r="Y11" s="2324"/>
      <c r="Z11" s="2324"/>
      <c r="AA11" s="2324"/>
      <c r="AB11" s="2324"/>
    </row>
    <row r="12" spans="1:28" ht="18.75" customHeight="1">
      <c r="A12" s="1289" t="s">
        <v>1212</v>
      </c>
      <c r="B12" s="1289"/>
      <c r="C12" s="822" t="s">
        <v>2417</v>
      </c>
      <c r="E12" s="2208">
        <v>451</v>
      </c>
      <c r="F12" s="2209"/>
      <c r="G12" s="2209"/>
      <c r="H12" s="2209"/>
      <c r="I12" s="2209"/>
      <c r="J12" s="2209"/>
      <c r="K12" s="2209"/>
      <c r="L12" s="2209"/>
      <c r="M12" s="2084">
        <v>437</v>
      </c>
      <c r="N12" s="2084"/>
      <c r="O12" s="2084"/>
      <c r="P12" s="2084"/>
      <c r="Q12" s="2084"/>
      <c r="R12" s="2084"/>
      <c r="S12" s="2084"/>
      <c r="T12" s="2084"/>
      <c r="U12" s="2324">
        <v>96.9</v>
      </c>
      <c r="V12" s="2324"/>
      <c r="W12" s="2324"/>
      <c r="X12" s="2324"/>
      <c r="Y12" s="2324"/>
      <c r="Z12" s="2324"/>
      <c r="AA12" s="2324"/>
      <c r="AB12" s="2324"/>
    </row>
    <row r="13" spans="1:28" ht="18.75" customHeight="1">
      <c r="A13" s="1289"/>
      <c r="B13" s="1289"/>
      <c r="C13" s="822">
        <v>2</v>
      </c>
      <c r="E13" s="2208">
        <v>453</v>
      </c>
      <c r="F13" s="2209"/>
      <c r="G13" s="2209"/>
      <c r="H13" s="2209"/>
      <c r="I13" s="2209"/>
      <c r="J13" s="2209"/>
      <c r="K13" s="2209"/>
      <c r="L13" s="2209"/>
      <c r="M13" s="2084">
        <v>447</v>
      </c>
      <c r="N13" s="2084"/>
      <c r="O13" s="2084"/>
      <c r="P13" s="2084"/>
      <c r="Q13" s="2084"/>
      <c r="R13" s="2084"/>
      <c r="S13" s="2084"/>
      <c r="T13" s="2084"/>
      <c r="U13" s="2324">
        <v>98.7</v>
      </c>
      <c r="V13" s="2324"/>
      <c r="W13" s="2324"/>
      <c r="X13" s="2324"/>
      <c r="Y13" s="2324"/>
      <c r="Z13" s="2324"/>
      <c r="AA13" s="2324"/>
      <c r="AB13" s="2324"/>
    </row>
    <row r="14" spans="1:28" ht="18.75" customHeight="1">
      <c r="A14" s="407"/>
      <c r="B14" s="407"/>
      <c r="C14" s="407"/>
      <c r="D14" s="899"/>
      <c r="E14" s="976"/>
      <c r="F14" s="927"/>
      <c r="G14" s="927"/>
      <c r="H14" s="927"/>
      <c r="I14" s="927"/>
      <c r="J14" s="927"/>
      <c r="K14" s="927"/>
      <c r="L14" s="927"/>
      <c r="M14" s="927"/>
      <c r="N14" s="927"/>
      <c r="O14" s="927"/>
      <c r="P14" s="927"/>
      <c r="Q14" s="927"/>
      <c r="R14" s="927"/>
      <c r="S14" s="927"/>
      <c r="T14" s="927"/>
      <c r="U14" s="927"/>
      <c r="V14" s="328"/>
      <c r="W14" s="328"/>
      <c r="X14" s="328"/>
      <c r="Y14" s="328"/>
      <c r="Z14" s="328"/>
      <c r="AA14" s="328"/>
      <c r="AB14" s="328"/>
    </row>
    <row r="15" spans="1:28" ht="18.75" customHeight="1">
      <c r="A15" s="318"/>
      <c r="B15" s="318"/>
      <c r="C15" s="318"/>
      <c r="D15" s="318"/>
      <c r="E15" s="318"/>
      <c r="F15" s="318"/>
      <c r="G15" s="318"/>
      <c r="H15" s="318"/>
      <c r="I15" s="318"/>
      <c r="J15" s="318"/>
      <c r="K15" s="318"/>
      <c r="L15" s="318"/>
      <c r="M15" s="318"/>
      <c r="N15" s="318"/>
      <c r="O15" s="318"/>
      <c r="P15" s="318"/>
      <c r="Q15" s="318"/>
      <c r="R15" s="318"/>
      <c r="S15" s="318"/>
      <c r="T15" s="318"/>
      <c r="AB15" s="315" t="s">
        <v>3073</v>
      </c>
    </row>
    <row r="16" spans="1:28" ht="18.75" customHeight="1">
      <c r="A16" s="318"/>
      <c r="B16" s="318"/>
      <c r="C16" s="318"/>
      <c r="D16" s="318"/>
      <c r="E16" s="318"/>
      <c r="F16" s="318"/>
      <c r="G16" s="318"/>
      <c r="H16" s="318"/>
      <c r="I16" s="318"/>
      <c r="J16" s="318"/>
      <c r="K16" s="318"/>
      <c r="L16" s="318"/>
      <c r="M16" s="318"/>
      <c r="N16" s="318"/>
      <c r="O16" s="318"/>
      <c r="P16" s="318"/>
      <c r="Q16" s="318"/>
      <c r="R16" s="318"/>
      <c r="S16" s="318"/>
      <c r="T16" s="318"/>
      <c r="AB16" s="315"/>
    </row>
    <row r="17" spans="1:28" ht="18.75" customHeight="1">
      <c r="A17" s="318"/>
      <c r="B17" s="318"/>
      <c r="C17" s="318"/>
      <c r="D17" s="318"/>
      <c r="E17" s="318"/>
      <c r="F17" s="318"/>
      <c r="G17" s="318"/>
      <c r="H17" s="318"/>
      <c r="I17" s="318"/>
      <c r="J17" s="318"/>
      <c r="K17" s="318"/>
      <c r="L17" s="318"/>
      <c r="M17" s="318"/>
      <c r="N17" s="318"/>
      <c r="O17" s="318"/>
      <c r="P17" s="318"/>
      <c r="Q17" s="318"/>
      <c r="R17" s="318"/>
      <c r="S17" s="318"/>
      <c r="T17" s="318"/>
    </row>
    <row r="18" spans="1:28" s="42" customFormat="1" ht="18.75" customHeight="1">
      <c r="A18" s="1271" t="s">
        <v>3074</v>
      </c>
      <c r="B18" s="1271"/>
      <c r="C18" s="1271"/>
      <c r="D18" s="1271"/>
      <c r="E18" s="1271"/>
      <c r="F18" s="1271"/>
      <c r="G18" s="1271"/>
      <c r="H18" s="1271"/>
      <c r="I18" s="1271"/>
      <c r="J18" s="1271"/>
      <c r="K18" s="1271"/>
      <c r="L18" s="1271"/>
      <c r="M18" s="1271"/>
      <c r="N18" s="1271"/>
      <c r="O18" s="1271"/>
      <c r="P18" s="1271"/>
      <c r="Q18" s="1271"/>
      <c r="R18" s="1271"/>
      <c r="S18" s="1271"/>
      <c r="T18" s="1271"/>
      <c r="U18" s="1271"/>
      <c r="V18" s="1271"/>
      <c r="W18" s="1271"/>
      <c r="X18" s="1271"/>
      <c r="Y18" s="1271"/>
      <c r="Z18" s="1271"/>
      <c r="AA18" s="1271"/>
      <c r="AB18" s="1271"/>
    </row>
    <row r="19" spans="1:28" ht="18.75" customHeight="1">
      <c r="A19" s="285"/>
      <c r="B19" s="285"/>
      <c r="C19" s="285"/>
      <c r="D19" s="285"/>
      <c r="E19" s="285"/>
      <c r="F19" s="285"/>
      <c r="G19" s="285"/>
      <c r="H19" s="285"/>
      <c r="I19" s="285"/>
      <c r="J19" s="285"/>
      <c r="K19" s="285"/>
      <c r="L19" s="285"/>
      <c r="M19" s="285"/>
      <c r="N19" s="285"/>
      <c r="O19" s="285"/>
      <c r="P19" s="285"/>
      <c r="Q19" s="285"/>
      <c r="R19" s="285"/>
      <c r="S19" s="285"/>
      <c r="T19" s="285"/>
      <c r="U19" s="285"/>
    </row>
    <row r="20" spans="1:28" ht="18.75" customHeight="1">
      <c r="A20" s="1274" t="s">
        <v>3069</v>
      </c>
      <c r="B20" s="1198"/>
      <c r="C20" s="1198"/>
      <c r="D20" s="1198"/>
      <c r="E20" s="1778" t="s">
        <v>3070</v>
      </c>
      <c r="F20" s="1778"/>
      <c r="G20" s="1778"/>
      <c r="H20" s="1778"/>
      <c r="I20" s="1778"/>
      <c r="J20" s="1778"/>
      <c r="K20" s="1778"/>
      <c r="L20" s="1778"/>
      <c r="M20" s="1778" t="s">
        <v>3071</v>
      </c>
      <c r="N20" s="1778"/>
      <c r="O20" s="1778"/>
      <c r="P20" s="1778"/>
      <c r="Q20" s="1778"/>
      <c r="R20" s="1778"/>
      <c r="S20" s="1778"/>
      <c r="T20" s="1778"/>
      <c r="U20" s="1198" t="s">
        <v>3072</v>
      </c>
      <c r="V20" s="1198"/>
      <c r="W20" s="1198"/>
      <c r="X20" s="1198"/>
      <c r="Y20" s="1198"/>
      <c r="Z20" s="1198"/>
      <c r="AA20" s="1198"/>
      <c r="AB20" s="1272"/>
    </row>
    <row r="21" spans="1:28" ht="18.75" customHeight="1">
      <c r="A21" s="1282"/>
      <c r="B21" s="1200"/>
      <c r="C21" s="1200"/>
      <c r="D21" s="1200"/>
      <c r="E21" s="1779"/>
      <c r="F21" s="1779"/>
      <c r="G21" s="1779"/>
      <c r="H21" s="1779"/>
      <c r="I21" s="1779"/>
      <c r="J21" s="1779"/>
      <c r="K21" s="1779"/>
      <c r="L21" s="1779"/>
      <c r="M21" s="1779"/>
      <c r="N21" s="1779"/>
      <c r="O21" s="1779"/>
      <c r="P21" s="1779"/>
      <c r="Q21" s="1779"/>
      <c r="R21" s="1779"/>
      <c r="S21" s="1779"/>
      <c r="T21" s="1779"/>
      <c r="U21" s="1200"/>
      <c r="V21" s="1200"/>
      <c r="W21" s="1200"/>
      <c r="X21" s="1200"/>
      <c r="Y21" s="1200"/>
      <c r="Z21" s="1200"/>
      <c r="AA21" s="1200"/>
      <c r="AB21" s="1275"/>
    </row>
    <row r="22" spans="1:28" ht="18.75" customHeight="1">
      <c r="A22" s="285"/>
      <c r="B22" s="285"/>
      <c r="C22" s="285"/>
      <c r="D22" s="311"/>
      <c r="E22" s="1332" t="s">
        <v>435</v>
      </c>
      <c r="F22" s="1289"/>
      <c r="G22" s="1289"/>
      <c r="H22" s="1289"/>
      <c r="I22" s="1289"/>
      <c r="J22" s="1289"/>
      <c r="K22" s="1289"/>
      <c r="L22" s="1289"/>
      <c r="M22" s="1289" t="s">
        <v>435</v>
      </c>
      <c r="N22" s="1289"/>
      <c r="O22" s="1289"/>
      <c r="P22" s="1289"/>
      <c r="Q22" s="1289"/>
      <c r="R22" s="1289"/>
      <c r="S22" s="1289"/>
      <c r="T22" s="1289"/>
      <c r="U22" s="1289" t="s">
        <v>680</v>
      </c>
      <c r="V22" s="1289"/>
      <c r="W22" s="1289"/>
      <c r="X22" s="1289"/>
      <c r="Y22" s="1289"/>
      <c r="Z22" s="1289"/>
      <c r="AA22" s="1289"/>
      <c r="AB22" s="1289"/>
    </row>
    <row r="23" spans="1:28" ht="18.75" customHeight="1">
      <c r="A23" s="1289" t="s">
        <v>2598</v>
      </c>
      <c r="B23" s="1289"/>
      <c r="C23" s="822">
        <v>26</v>
      </c>
      <c r="E23" s="2208">
        <v>489</v>
      </c>
      <c r="F23" s="2209"/>
      <c r="G23" s="2209"/>
      <c r="H23" s="2209"/>
      <c r="I23" s="2209"/>
      <c r="J23" s="2209"/>
      <c r="K23" s="2209"/>
      <c r="L23" s="2209"/>
      <c r="M23" s="2084">
        <v>474</v>
      </c>
      <c r="N23" s="2084"/>
      <c r="O23" s="2084"/>
      <c r="P23" s="2084"/>
      <c r="Q23" s="2084"/>
      <c r="R23" s="2084"/>
      <c r="S23" s="2084"/>
      <c r="T23" s="2084"/>
      <c r="U23" s="2324">
        <f t="shared" ref="U23:U29" si="0">M23*100/E23</f>
        <v>96.932515337423311</v>
      </c>
      <c r="V23" s="2324"/>
      <c r="W23" s="2324"/>
      <c r="X23" s="2324"/>
      <c r="Y23" s="2324"/>
      <c r="Z23" s="2324"/>
      <c r="AA23" s="2324"/>
      <c r="AB23" s="2324"/>
    </row>
    <row r="24" spans="1:28" ht="18.75" customHeight="1">
      <c r="A24" s="1289"/>
      <c r="B24" s="1289"/>
      <c r="C24" s="822">
        <v>27</v>
      </c>
      <c r="E24" s="2208">
        <v>494</v>
      </c>
      <c r="F24" s="2209"/>
      <c r="G24" s="2209"/>
      <c r="H24" s="2209"/>
      <c r="I24" s="2209"/>
      <c r="J24" s="2209"/>
      <c r="K24" s="2209"/>
      <c r="L24" s="2209"/>
      <c r="M24" s="2084">
        <v>465</v>
      </c>
      <c r="N24" s="2084"/>
      <c r="O24" s="2084"/>
      <c r="P24" s="2084"/>
      <c r="Q24" s="2084"/>
      <c r="R24" s="2084"/>
      <c r="S24" s="2084"/>
      <c r="T24" s="2084"/>
      <c r="U24" s="2324">
        <f t="shared" si="0"/>
        <v>94.12955465587045</v>
      </c>
      <c r="V24" s="2324"/>
      <c r="W24" s="2324"/>
      <c r="X24" s="2324"/>
      <c r="Y24" s="2324"/>
      <c r="Z24" s="2324"/>
      <c r="AA24" s="2324"/>
      <c r="AB24" s="2324"/>
    </row>
    <row r="25" spans="1:28" ht="18.75" customHeight="1">
      <c r="A25" s="1289"/>
      <c r="B25" s="1289"/>
      <c r="C25" s="822">
        <v>28</v>
      </c>
      <c r="E25" s="2208">
        <v>555</v>
      </c>
      <c r="F25" s="2209"/>
      <c r="G25" s="2209"/>
      <c r="H25" s="2209"/>
      <c r="I25" s="2209"/>
      <c r="J25" s="2209"/>
      <c r="K25" s="2209"/>
      <c r="L25" s="2209"/>
      <c r="M25" s="2084">
        <v>540</v>
      </c>
      <c r="N25" s="2084"/>
      <c r="O25" s="2084"/>
      <c r="P25" s="2084"/>
      <c r="Q25" s="2084"/>
      <c r="R25" s="2084"/>
      <c r="S25" s="2084"/>
      <c r="T25" s="2084"/>
      <c r="U25" s="2324">
        <f t="shared" si="0"/>
        <v>97.297297297297291</v>
      </c>
      <c r="V25" s="2324"/>
      <c r="W25" s="2324"/>
      <c r="X25" s="2324"/>
      <c r="Y25" s="2324"/>
      <c r="Z25" s="2324"/>
      <c r="AA25" s="2324"/>
      <c r="AB25" s="2324"/>
    </row>
    <row r="26" spans="1:28" ht="18.75" customHeight="1">
      <c r="A26" s="1289"/>
      <c r="B26" s="1289"/>
      <c r="C26" s="822">
        <v>29</v>
      </c>
      <c r="E26" s="2208">
        <v>508</v>
      </c>
      <c r="F26" s="2209"/>
      <c r="G26" s="2209"/>
      <c r="H26" s="2209"/>
      <c r="I26" s="2209"/>
      <c r="J26" s="2209"/>
      <c r="K26" s="2209"/>
      <c r="L26" s="2209"/>
      <c r="M26" s="2084">
        <v>477</v>
      </c>
      <c r="N26" s="2084"/>
      <c r="O26" s="2084"/>
      <c r="P26" s="2084"/>
      <c r="Q26" s="2084"/>
      <c r="R26" s="2084"/>
      <c r="S26" s="2084"/>
      <c r="T26" s="2084"/>
      <c r="U26" s="2324">
        <f t="shared" si="0"/>
        <v>93.897637795275585</v>
      </c>
      <c r="V26" s="2324"/>
      <c r="W26" s="2324"/>
      <c r="X26" s="2324"/>
      <c r="Y26" s="2324"/>
      <c r="Z26" s="2324"/>
      <c r="AA26" s="2324"/>
      <c r="AB26" s="2324"/>
    </row>
    <row r="27" spans="1:28" ht="18.75" customHeight="1">
      <c r="A27" s="1289"/>
      <c r="B27" s="1289"/>
      <c r="C27" s="822">
        <v>30</v>
      </c>
      <c r="E27" s="2208">
        <v>523</v>
      </c>
      <c r="F27" s="2209"/>
      <c r="G27" s="2209"/>
      <c r="H27" s="2209"/>
      <c r="I27" s="2209"/>
      <c r="J27" s="2209"/>
      <c r="K27" s="2209"/>
      <c r="L27" s="2209"/>
      <c r="M27" s="2084">
        <v>503</v>
      </c>
      <c r="N27" s="2084"/>
      <c r="O27" s="2084"/>
      <c r="P27" s="2084"/>
      <c r="Q27" s="2084"/>
      <c r="R27" s="2084"/>
      <c r="S27" s="2084"/>
      <c r="T27" s="2084"/>
      <c r="U27" s="2324">
        <f t="shared" si="0"/>
        <v>96.175908221797329</v>
      </c>
      <c r="V27" s="2324"/>
      <c r="W27" s="2324"/>
      <c r="X27" s="2324"/>
      <c r="Y27" s="2324"/>
      <c r="Z27" s="2324"/>
      <c r="AA27" s="2324"/>
      <c r="AB27" s="2324"/>
    </row>
    <row r="28" spans="1:28" ht="18.75" customHeight="1">
      <c r="A28" s="1289" t="s">
        <v>458</v>
      </c>
      <c r="B28" s="1289"/>
      <c r="C28" s="822" t="s">
        <v>459</v>
      </c>
      <c r="E28" s="2208">
        <v>479</v>
      </c>
      <c r="F28" s="2209"/>
      <c r="G28" s="2209"/>
      <c r="H28" s="2209"/>
      <c r="I28" s="2209"/>
      <c r="J28" s="2209"/>
      <c r="K28" s="2209"/>
      <c r="L28" s="2209"/>
      <c r="M28" s="2084">
        <v>446</v>
      </c>
      <c r="N28" s="2084"/>
      <c r="O28" s="2084"/>
      <c r="P28" s="2084"/>
      <c r="Q28" s="2084"/>
      <c r="R28" s="2084"/>
      <c r="S28" s="2084"/>
      <c r="T28" s="2084"/>
      <c r="U28" s="2324">
        <f t="shared" si="0"/>
        <v>93.110647181628394</v>
      </c>
      <c r="V28" s="2324"/>
      <c r="W28" s="2324"/>
      <c r="X28" s="2324"/>
      <c r="Y28" s="2324"/>
      <c r="Z28" s="2324"/>
      <c r="AA28" s="2324"/>
      <c r="AB28" s="2324"/>
    </row>
    <row r="29" spans="1:28" ht="18.75" customHeight="1">
      <c r="A29" s="1289"/>
      <c r="B29" s="1289"/>
      <c r="C29" s="822">
        <v>2</v>
      </c>
      <c r="E29" s="2208">
        <v>514</v>
      </c>
      <c r="F29" s="2209"/>
      <c r="G29" s="2209"/>
      <c r="H29" s="2209"/>
      <c r="I29" s="2209"/>
      <c r="J29" s="2209"/>
      <c r="K29" s="2209"/>
      <c r="L29" s="2209"/>
      <c r="M29" s="2084">
        <v>503</v>
      </c>
      <c r="N29" s="2084"/>
      <c r="O29" s="2084"/>
      <c r="P29" s="2084"/>
      <c r="Q29" s="2084"/>
      <c r="R29" s="2084"/>
      <c r="S29" s="2084"/>
      <c r="T29" s="2084"/>
      <c r="U29" s="2324">
        <f t="shared" si="0"/>
        <v>97.859922178988327</v>
      </c>
      <c r="V29" s="2324"/>
      <c r="W29" s="2324"/>
      <c r="X29" s="2324"/>
      <c r="Y29" s="2324"/>
      <c r="Z29" s="2324"/>
      <c r="AA29" s="2324"/>
      <c r="AB29" s="2324"/>
    </row>
    <row r="30" spans="1:28" ht="18.75" customHeight="1">
      <c r="A30" s="315"/>
      <c r="B30" s="315"/>
      <c r="C30" s="315"/>
      <c r="D30" s="822"/>
      <c r="E30" s="2325"/>
      <c r="F30" s="2268"/>
      <c r="G30" s="2268"/>
      <c r="H30" s="2268"/>
      <c r="I30" s="2268"/>
      <c r="J30" s="2268"/>
      <c r="K30" s="2268"/>
      <c r="L30" s="2268"/>
      <c r="M30" s="2268"/>
      <c r="N30" s="2268"/>
      <c r="O30" s="2268"/>
      <c r="P30" s="2268"/>
      <c r="Q30" s="2268"/>
      <c r="R30" s="2268"/>
      <c r="S30" s="2268"/>
      <c r="T30" s="2268"/>
      <c r="U30" s="927"/>
      <c r="V30" s="328"/>
      <c r="W30" s="328"/>
      <c r="X30" s="328"/>
      <c r="Y30" s="328"/>
      <c r="Z30" s="328"/>
      <c r="AA30" s="328"/>
      <c r="AB30" s="328"/>
    </row>
    <row r="31" spans="1:28" ht="18.75" customHeight="1">
      <c r="A31" s="317"/>
      <c r="B31" s="317"/>
      <c r="C31" s="317"/>
      <c r="D31" s="317"/>
      <c r="E31" s="317"/>
      <c r="F31" s="317"/>
      <c r="G31" s="317"/>
      <c r="H31" s="317"/>
      <c r="I31" s="317"/>
      <c r="J31" s="317"/>
      <c r="K31" s="317"/>
      <c r="L31" s="317"/>
      <c r="M31" s="317"/>
      <c r="N31" s="317"/>
      <c r="O31" s="317"/>
      <c r="P31" s="317"/>
      <c r="Q31" s="317"/>
      <c r="R31" s="317"/>
      <c r="S31" s="317"/>
      <c r="T31" s="317"/>
      <c r="AB31" s="308" t="s">
        <v>3073</v>
      </c>
    </row>
    <row r="32" spans="1:28" ht="18.75" customHeight="1">
      <c r="A32" s="318"/>
      <c r="B32" s="318"/>
      <c r="C32" s="318"/>
      <c r="D32" s="318"/>
      <c r="E32" s="318"/>
      <c r="F32" s="318"/>
      <c r="G32" s="318"/>
      <c r="H32" s="318"/>
      <c r="I32" s="318"/>
      <c r="J32" s="318"/>
      <c r="K32" s="318"/>
      <c r="L32" s="318"/>
      <c r="M32" s="318"/>
      <c r="N32" s="318"/>
      <c r="O32" s="318"/>
      <c r="P32" s="318"/>
      <c r="Q32" s="318"/>
      <c r="R32" s="318"/>
      <c r="S32" s="318"/>
      <c r="T32" s="318"/>
      <c r="AB32" s="315"/>
    </row>
    <row r="34" spans="1:28" s="42" customFormat="1" ht="18.75" customHeight="1">
      <c r="A34" s="1271" t="s">
        <v>3075</v>
      </c>
      <c r="B34" s="1271"/>
      <c r="C34" s="1271"/>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row>
    <row r="35" spans="1:28" ht="18.75" customHeight="1">
      <c r="A35" s="285"/>
      <c r="B35" s="285"/>
      <c r="C35" s="285"/>
      <c r="D35" s="285"/>
      <c r="E35" s="285"/>
      <c r="F35" s="285"/>
      <c r="G35" s="285"/>
      <c r="H35" s="285"/>
      <c r="I35" s="285"/>
      <c r="J35" s="285"/>
      <c r="K35" s="285"/>
      <c r="L35" s="285"/>
      <c r="M35" s="285"/>
      <c r="N35" s="285"/>
      <c r="O35" s="285"/>
      <c r="P35" s="285"/>
      <c r="Q35" s="285"/>
      <c r="R35" s="285"/>
      <c r="S35" s="285"/>
      <c r="T35" s="285"/>
      <c r="U35" s="285"/>
    </row>
    <row r="36" spans="1:28" ht="18.75" customHeight="1">
      <c r="A36" s="1274" t="s">
        <v>3069</v>
      </c>
      <c r="B36" s="1198"/>
      <c r="C36" s="1198"/>
      <c r="D36" s="1198"/>
      <c r="E36" s="1778" t="s">
        <v>3070</v>
      </c>
      <c r="F36" s="1778"/>
      <c r="G36" s="1778"/>
      <c r="H36" s="1778"/>
      <c r="I36" s="1778"/>
      <c r="J36" s="1778"/>
      <c r="K36" s="1778"/>
      <c r="L36" s="1778"/>
      <c r="M36" s="1778" t="s">
        <v>3071</v>
      </c>
      <c r="N36" s="1778"/>
      <c r="O36" s="1778"/>
      <c r="P36" s="1778"/>
      <c r="Q36" s="1778"/>
      <c r="R36" s="1778"/>
      <c r="S36" s="1778"/>
      <c r="T36" s="1778"/>
      <c r="U36" s="1198" t="s">
        <v>3072</v>
      </c>
      <c r="V36" s="1198"/>
      <c r="W36" s="1198"/>
      <c r="X36" s="1198"/>
      <c r="Y36" s="1198"/>
      <c r="Z36" s="1198"/>
      <c r="AA36" s="1198"/>
      <c r="AB36" s="1272"/>
    </row>
    <row r="37" spans="1:28" ht="18.75" customHeight="1">
      <c r="A37" s="1282"/>
      <c r="B37" s="1200"/>
      <c r="C37" s="1200"/>
      <c r="D37" s="1200"/>
      <c r="E37" s="1779"/>
      <c r="F37" s="1779"/>
      <c r="G37" s="1779"/>
      <c r="H37" s="1779"/>
      <c r="I37" s="1779"/>
      <c r="J37" s="1779"/>
      <c r="K37" s="1779"/>
      <c r="L37" s="1779"/>
      <c r="M37" s="1779"/>
      <c r="N37" s="1779"/>
      <c r="O37" s="1779"/>
      <c r="P37" s="1779"/>
      <c r="Q37" s="1779"/>
      <c r="R37" s="1779"/>
      <c r="S37" s="1779"/>
      <c r="T37" s="1779"/>
      <c r="U37" s="1200"/>
      <c r="V37" s="1200"/>
      <c r="W37" s="1200"/>
      <c r="X37" s="1200"/>
      <c r="Y37" s="1200"/>
      <c r="Z37" s="1200"/>
      <c r="AA37" s="1200"/>
      <c r="AB37" s="1275"/>
    </row>
    <row r="38" spans="1:28" ht="18.75" customHeight="1">
      <c r="A38" s="285"/>
      <c r="B38" s="285"/>
      <c r="C38" s="285"/>
      <c r="D38" s="311"/>
      <c r="E38" s="1332" t="s">
        <v>435</v>
      </c>
      <c r="F38" s="1289"/>
      <c r="G38" s="1289"/>
      <c r="H38" s="1289"/>
      <c r="I38" s="1289"/>
      <c r="J38" s="1289"/>
      <c r="K38" s="1289"/>
      <c r="L38" s="1289"/>
      <c r="M38" s="1289" t="s">
        <v>435</v>
      </c>
      <c r="N38" s="1289"/>
      <c r="O38" s="1289"/>
      <c r="P38" s="1289"/>
      <c r="Q38" s="1289"/>
      <c r="R38" s="1289"/>
      <c r="S38" s="1289"/>
      <c r="T38" s="1289"/>
      <c r="U38" s="1289" t="s">
        <v>680</v>
      </c>
      <c r="V38" s="1289"/>
      <c r="W38" s="1289"/>
      <c r="X38" s="1289"/>
      <c r="Y38" s="1289"/>
      <c r="Z38" s="1289"/>
      <c r="AA38" s="1289"/>
      <c r="AB38" s="1289"/>
    </row>
    <row r="39" spans="1:28" ht="18.75" customHeight="1">
      <c r="A39" s="1289" t="s">
        <v>2598</v>
      </c>
      <c r="B39" s="1289"/>
      <c r="C39" s="822">
        <v>26</v>
      </c>
      <c r="E39" s="2208">
        <v>541</v>
      </c>
      <c r="F39" s="2209"/>
      <c r="G39" s="2209"/>
      <c r="H39" s="2209"/>
      <c r="I39" s="2209"/>
      <c r="J39" s="2209"/>
      <c r="K39" s="2209"/>
      <c r="L39" s="2209"/>
      <c r="M39" s="2084">
        <v>530</v>
      </c>
      <c r="N39" s="2084"/>
      <c r="O39" s="2084"/>
      <c r="P39" s="2084"/>
      <c r="Q39" s="2084"/>
      <c r="R39" s="2084"/>
      <c r="S39" s="2084"/>
      <c r="T39" s="2084"/>
      <c r="U39" s="2324">
        <f t="shared" ref="U39:U45" si="1">M39*100/E39</f>
        <v>97.966728280961178</v>
      </c>
      <c r="V39" s="2324"/>
      <c r="W39" s="2324"/>
      <c r="X39" s="2324"/>
      <c r="Y39" s="2324"/>
      <c r="Z39" s="2324"/>
      <c r="AA39" s="2324"/>
      <c r="AB39" s="2324"/>
    </row>
    <row r="40" spans="1:28" ht="18.75" customHeight="1">
      <c r="A40" s="1289"/>
      <c r="B40" s="1289"/>
      <c r="C40" s="822">
        <v>27</v>
      </c>
      <c r="E40" s="2208">
        <v>532</v>
      </c>
      <c r="F40" s="2209"/>
      <c r="G40" s="2209"/>
      <c r="H40" s="2209"/>
      <c r="I40" s="2209"/>
      <c r="J40" s="2209"/>
      <c r="K40" s="2209"/>
      <c r="L40" s="2209"/>
      <c r="M40" s="2084">
        <v>490</v>
      </c>
      <c r="N40" s="2084"/>
      <c r="O40" s="2084"/>
      <c r="P40" s="2084"/>
      <c r="Q40" s="2084"/>
      <c r="R40" s="2084"/>
      <c r="S40" s="2084"/>
      <c r="T40" s="2084"/>
      <c r="U40" s="2324">
        <f t="shared" si="1"/>
        <v>92.10526315789474</v>
      </c>
      <c r="V40" s="2324"/>
      <c r="W40" s="2324"/>
      <c r="X40" s="2324"/>
      <c r="Y40" s="2324"/>
      <c r="Z40" s="2324"/>
      <c r="AA40" s="2324"/>
      <c r="AB40" s="2324"/>
    </row>
    <row r="41" spans="1:28" ht="18.75" customHeight="1">
      <c r="A41" s="1289"/>
      <c r="B41" s="1289"/>
      <c r="C41" s="822">
        <v>28</v>
      </c>
      <c r="E41" s="2208">
        <v>504</v>
      </c>
      <c r="F41" s="2209"/>
      <c r="G41" s="2209"/>
      <c r="H41" s="2209"/>
      <c r="I41" s="2209"/>
      <c r="J41" s="2209"/>
      <c r="K41" s="2209"/>
      <c r="L41" s="2209"/>
      <c r="M41" s="2084">
        <v>501</v>
      </c>
      <c r="N41" s="2084"/>
      <c r="O41" s="2084"/>
      <c r="P41" s="2084"/>
      <c r="Q41" s="2084"/>
      <c r="R41" s="2084"/>
      <c r="S41" s="2084"/>
      <c r="T41" s="2084"/>
      <c r="U41" s="2324">
        <f t="shared" si="1"/>
        <v>99.404761904761898</v>
      </c>
      <c r="V41" s="2324"/>
      <c r="W41" s="2324"/>
      <c r="X41" s="2324"/>
      <c r="Y41" s="2324"/>
      <c r="Z41" s="2324"/>
      <c r="AA41" s="2324"/>
      <c r="AB41" s="2324"/>
    </row>
    <row r="42" spans="1:28" ht="18.75" customHeight="1">
      <c r="A42" s="1289"/>
      <c r="B42" s="1289"/>
      <c r="C42" s="822">
        <v>29</v>
      </c>
      <c r="E42" s="2208">
        <v>527</v>
      </c>
      <c r="F42" s="2209"/>
      <c r="G42" s="2209"/>
      <c r="H42" s="2209"/>
      <c r="I42" s="2209"/>
      <c r="J42" s="2209"/>
      <c r="K42" s="2209"/>
      <c r="L42" s="2209"/>
      <c r="M42" s="2084">
        <v>484</v>
      </c>
      <c r="N42" s="2084"/>
      <c r="O42" s="2084"/>
      <c r="P42" s="2084"/>
      <c r="Q42" s="2084"/>
      <c r="R42" s="2084"/>
      <c r="S42" s="2084"/>
      <c r="T42" s="2084"/>
      <c r="U42" s="2324">
        <f t="shared" si="1"/>
        <v>91.840607210626189</v>
      </c>
      <c r="V42" s="2324"/>
      <c r="W42" s="2324"/>
      <c r="X42" s="2324"/>
      <c r="Y42" s="2324"/>
      <c r="Z42" s="2324"/>
      <c r="AA42" s="2324"/>
      <c r="AB42" s="2324"/>
    </row>
    <row r="43" spans="1:28" ht="18.75" customHeight="1">
      <c r="A43" s="1289"/>
      <c r="B43" s="1289"/>
      <c r="C43" s="822">
        <v>30</v>
      </c>
      <c r="E43" s="2208">
        <v>571</v>
      </c>
      <c r="F43" s="2209"/>
      <c r="G43" s="2209"/>
      <c r="H43" s="2209"/>
      <c r="I43" s="2209"/>
      <c r="J43" s="2209"/>
      <c r="K43" s="2209"/>
      <c r="L43" s="2209"/>
      <c r="M43" s="2084">
        <v>537</v>
      </c>
      <c r="N43" s="2084"/>
      <c r="O43" s="2084"/>
      <c r="P43" s="2084"/>
      <c r="Q43" s="2084"/>
      <c r="R43" s="2084"/>
      <c r="S43" s="2084"/>
      <c r="T43" s="2084"/>
      <c r="U43" s="2324">
        <f t="shared" si="1"/>
        <v>94.045534150612966</v>
      </c>
      <c r="V43" s="2324"/>
      <c r="W43" s="2324"/>
      <c r="X43" s="2324"/>
      <c r="Y43" s="2324"/>
      <c r="Z43" s="2324"/>
      <c r="AA43" s="2324"/>
      <c r="AB43" s="2324"/>
    </row>
    <row r="44" spans="1:28" ht="18.75" customHeight="1">
      <c r="A44" s="1289" t="s">
        <v>458</v>
      </c>
      <c r="B44" s="1289"/>
      <c r="C44" s="822" t="s">
        <v>459</v>
      </c>
      <c r="E44" s="2208">
        <v>522</v>
      </c>
      <c r="F44" s="2209"/>
      <c r="G44" s="2209"/>
      <c r="H44" s="2209"/>
      <c r="I44" s="2209"/>
      <c r="J44" s="2209"/>
      <c r="K44" s="2209"/>
      <c r="L44" s="2209"/>
      <c r="M44" s="2084">
        <v>478</v>
      </c>
      <c r="N44" s="2084"/>
      <c r="O44" s="2084"/>
      <c r="P44" s="2084"/>
      <c r="Q44" s="2084"/>
      <c r="R44" s="2084"/>
      <c r="S44" s="2084"/>
      <c r="T44" s="2084"/>
      <c r="U44" s="2324">
        <f t="shared" si="1"/>
        <v>91.570881226053643</v>
      </c>
      <c r="V44" s="2324"/>
      <c r="W44" s="2324"/>
      <c r="X44" s="2324"/>
      <c r="Y44" s="2324"/>
      <c r="Z44" s="2324"/>
      <c r="AA44" s="2324"/>
      <c r="AB44" s="2324"/>
    </row>
    <row r="45" spans="1:28" ht="18.75" customHeight="1">
      <c r="A45" s="1289"/>
      <c r="B45" s="1289"/>
      <c r="C45" s="822">
        <v>2</v>
      </c>
      <c r="E45" s="2208">
        <v>582</v>
      </c>
      <c r="F45" s="2209"/>
      <c r="G45" s="2209"/>
      <c r="H45" s="2209"/>
      <c r="I45" s="2209"/>
      <c r="J45" s="2209"/>
      <c r="K45" s="2209"/>
      <c r="L45" s="2209"/>
      <c r="M45" s="2084">
        <v>551</v>
      </c>
      <c r="N45" s="2084"/>
      <c r="O45" s="2084"/>
      <c r="P45" s="2084"/>
      <c r="Q45" s="2084"/>
      <c r="R45" s="2084"/>
      <c r="S45" s="2084"/>
      <c r="T45" s="2084"/>
      <c r="U45" s="2324">
        <f t="shared" si="1"/>
        <v>94.673539518900341</v>
      </c>
      <c r="V45" s="2324"/>
      <c r="W45" s="2324"/>
      <c r="X45" s="2324"/>
      <c r="Y45" s="2324"/>
      <c r="Z45" s="2324"/>
      <c r="AA45" s="2324"/>
      <c r="AB45" s="2324"/>
    </row>
    <row r="46" spans="1:28" ht="18.75" customHeight="1">
      <c r="A46" s="315"/>
      <c r="B46" s="315"/>
      <c r="C46" s="315"/>
      <c r="D46" s="822"/>
      <c r="E46" s="2325"/>
      <c r="F46" s="2268"/>
      <c r="G46" s="2268"/>
      <c r="H46" s="2268"/>
      <c r="I46" s="2268"/>
      <c r="J46" s="2268"/>
      <c r="K46" s="2268"/>
      <c r="L46" s="2268"/>
      <c r="M46" s="2268"/>
      <c r="N46" s="2268"/>
      <c r="O46" s="2268"/>
      <c r="P46" s="2268"/>
      <c r="Q46" s="2268"/>
      <c r="R46" s="2268"/>
      <c r="S46" s="2268"/>
      <c r="T46" s="2268"/>
      <c r="U46" s="2268"/>
      <c r="V46" s="2268"/>
      <c r="W46" s="2268"/>
      <c r="X46" s="2268"/>
      <c r="Y46" s="2268"/>
      <c r="Z46" s="2268"/>
      <c r="AA46" s="2268"/>
      <c r="AB46" s="2268"/>
    </row>
    <row r="47" spans="1:28" ht="18.75" customHeight="1">
      <c r="A47" s="317"/>
      <c r="B47" s="317"/>
      <c r="C47" s="317"/>
      <c r="D47" s="317"/>
      <c r="E47" s="317"/>
      <c r="F47" s="317"/>
      <c r="G47" s="317"/>
      <c r="H47" s="317"/>
      <c r="I47" s="317"/>
      <c r="J47" s="317"/>
      <c r="K47" s="317"/>
      <c r="L47" s="317"/>
      <c r="M47" s="317"/>
      <c r="N47" s="317"/>
      <c r="O47" s="317"/>
      <c r="P47" s="317"/>
      <c r="Q47" s="317"/>
      <c r="R47" s="317"/>
      <c r="S47" s="317"/>
      <c r="T47" s="317"/>
      <c r="AB47" s="315" t="s">
        <v>3073</v>
      </c>
    </row>
  </sheetData>
  <mergeCells count="114">
    <mergeCell ref="E46:L46"/>
    <mergeCell ref="M46:T46"/>
    <mergeCell ref="U46:AB46"/>
    <mergeCell ref="A44:B44"/>
    <mergeCell ref="E44:L44"/>
    <mergeCell ref="M44:T44"/>
    <mergeCell ref="U44:AB44"/>
    <mergeCell ref="A45:B45"/>
    <mergeCell ref="E45:L45"/>
    <mergeCell ref="M45:T45"/>
    <mergeCell ref="U45:AB45"/>
    <mergeCell ref="A42:B42"/>
    <mergeCell ref="E42:L42"/>
    <mergeCell ref="M42:T42"/>
    <mergeCell ref="U42:AB42"/>
    <mergeCell ref="A43:B43"/>
    <mergeCell ref="E43:L43"/>
    <mergeCell ref="M43:T43"/>
    <mergeCell ref="U43:AB43"/>
    <mergeCell ref="A40:B40"/>
    <mergeCell ref="E40:L40"/>
    <mergeCell ref="M40:T40"/>
    <mergeCell ref="U40:AB40"/>
    <mergeCell ref="A41:B41"/>
    <mergeCell ref="E41:L41"/>
    <mergeCell ref="M41:T41"/>
    <mergeCell ref="U41:AB41"/>
    <mergeCell ref="E38:L38"/>
    <mergeCell ref="M38:T38"/>
    <mergeCell ref="U38:AB38"/>
    <mergeCell ref="A39:B39"/>
    <mergeCell ref="E39:L39"/>
    <mergeCell ref="M39:T39"/>
    <mergeCell ref="U39:AB39"/>
    <mergeCell ref="E30:L30"/>
    <mergeCell ref="M30:T30"/>
    <mergeCell ref="A34:AB34"/>
    <mergeCell ref="A36:D37"/>
    <mergeCell ref="E36:L37"/>
    <mergeCell ref="M36:T37"/>
    <mergeCell ref="U36:AB37"/>
    <mergeCell ref="A28:B28"/>
    <mergeCell ref="E28:L28"/>
    <mergeCell ref="M28:T28"/>
    <mergeCell ref="U28:AB28"/>
    <mergeCell ref="A29:B29"/>
    <mergeCell ref="E29:L29"/>
    <mergeCell ref="M29:T29"/>
    <mergeCell ref="U29:AB29"/>
    <mergeCell ref="A26:B26"/>
    <mergeCell ref="E26:L26"/>
    <mergeCell ref="M26:T26"/>
    <mergeCell ref="U26:AB26"/>
    <mergeCell ref="A27:B27"/>
    <mergeCell ref="E27:L27"/>
    <mergeCell ref="M27:T27"/>
    <mergeCell ref="U27:AB27"/>
    <mergeCell ref="A24:B24"/>
    <mergeCell ref="E24:L24"/>
    <mergeCell ref="M24:T24"/>
    <mergeCell ref="U24:AB24"/>
    <mergeCell ref="A25:B25"/>
    <mergeCell ref="E25:L25"/>
    <mergeCell ref="M25:T25"/>
    <mergeCell ref="U25:AB25"/>
    <mergeCell ref="E22:L22"/>
    <mergeCell ref="M22:T22"/>
    <mergeCell ref="U22:AB22"/>
    <mergeCell ref="A23:B23"/>
    <mergeCell ref="E23:L23"/>
    <mergeCell ref="M23:T23"/>
    <mergeCell ref="U23:AB23"/>
    <mergeCell ref="A13:B13"/>
    <mergeCell ref="E13:L13"/>
    <mergeCell ref="M13:T13"/>
    <mergeCell ref="U13:AB13"/>
    <mergeCell ref="A18:AB18"/>
    <mergeCell ref="A20:D21"/>
    <mergeCell ref="E20:L21"/>
    <mergeCell ref="M20:T21"/>
    <mergeCell ref="U20:AB21"/>
    <mergeCell ref="A11:B11"/>
    <mergeCell ref="E11:L11"/>
    <mergeCell ref="M11:T11"/>
    <mergeCell ref="U11:AB11"/>
    <mergeCell ref="A12:B12"/>
    <mergeCell ref="E12:L12"/>
    <mergeCell ref="M12:T12"/>
    <mergeCell ref="U12:AB12"/>
    <mergeCell ref="A9:B9"/>
    <mergeCell ref="E9:L9"/>
    <mergeCell ref="M9:T9"/>
    <mergeCell ref="U9:AB9"/>
    <mergeCell ref="A10:B10"/>
    <mergeCell ref="E10:L10"/>
    <mergeCell ref="M10:T10"/>
    <mergeCell ref="U10:AB10"/>
    <mergeCell ref="A1:D1"/>
    <mergeCell ref="A7:B7"/>
    <mergeCell ref="E7:L7"/>
    <mergeCell ref="M7:T7"/>
    <mergeCell ref="U7:AB7"/>
    <mergeCell ref="A8:B8"/>
    <mergeCell ref="E8:L8"/>
    <mergeCell ref="M8:T8"/>
    <mergeCell ref="U8:AB8"/>
    <mergeCell ref="A2:AB2"/>
    <mergeCell ref="A4:D5"/>
    <mergeCell ref="E4:L5"/>
    <mergeCell ref="M4:T5"/>
    <mergeCell ref="U4:AB5"/>
    <mergeCell ref="E6:L6"/>
    <mergeCell ref="M6:T6"/>
    <mergeCell ref="U6:AB6"/>
  </mergeCells>
  <phoneticPr fontId="4"/>
  <hyperlinks>
    <hyperlink ref="A1" location="P2細目次!A1" display="目次に戻る" xr:uid="{F0B23601-7688-4408-BAF9-1D7BD1CC7F45}"/>
  </hyperlinks>
  <pageMargins left="0.70866141732283472" right="0.70866141732283472" top="0.74803149606299213" bottom="0.74803149606299213" header="0.31496062992125984" footer="0.31496062992125984"/>
  <pageSetup paperSize="9" scale="93" firstPageNumber="0" orientation="portrait" r:id="rId1"/>
  <headerFooter differentFirst="1" scaleWithDoc="0">
    <oddFooter>&amp;C- &amp;P -</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66BD2-46B4-4165-B287-C009122EF8AB}">
  <sheetPr>
    <tabColor theme="0"/>
    <pageSetUpPr fitToPage="1"/>
  </sheetPr>
  <dimension ref="A1:AH53"/>
  <sheetViews>
    <sheetView topLeftCell="A13" zoomScaleNormal="100" zoomScaleSheetLayoutView="100" workbookViewId="0">
      <selection activeCell="AL2" sqref="AL2:AR2"/>
    </sheetView>
  </sheetViews>
  <sheetFormatPr defaultColWidth="3.75" defaultRowHeight="18.75" customHeight="1"/>
  <cols>
    <col min="1" max="16384" width="3.75" style="286"/>
  </cols>
  <sheetData>
    <row r="1" spans="1:28" ht="13.5">
      <c r="A1" s="1544" t="s">
        <v>4602</v>
      </c>
      <c r="B1" s="1544"/>
      <c r="C1" s="1544"/>
      <c r="D1" s="1544"/>
    </row>
    <row r="2" spans="1:28" s="42" customFormat="1" ht="18.75" customHeight="1">
      <c r="A2" s="1271" t="s">
        <v>3076</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row>
    <row r="3" spans="1:28" ht="18.75" customHeight="1">
      <c r="A3" s="285"/>
      <c r="B3" s="285"/>
      <c r="C3" s="285"/>
      <c r="D3" s="285"/>
      <c r="E3" s="285"/>
      <c r="F3" s="285"/>
      <c r="G3" s="285"/>
      <c r="H3" s="285"/>
      <c r="I3" s="285"/>
      <c r="J3" s="285"/>
      <c r="K3" s="285"/>
      <c r="L3" s="285"/>
      <c r="M3" s="285"/>
      <c r="N3" s="285"/>
      <c r="O3" s="285"/>
      <c r="P3" s="285"/>
    </row>
    <row r="4" spans="1:28" ht="18.75" customHeight="1">
      <c r="A4" s="1262" t="s">
        <v>3077</v>
      </c>
      <c r="B4" s="1260"/>
      <c r="C4" s="1260"/>
      <c r="D4" s="1263"/>
      <c r="E4" s="1263" t="s">
        <v>3078</v>
      </c>
      <c r="F4" s="1263"/>
      <c r="G4" s="1263"/>
      <c r="H4" s="1263"/>
      <c r="I4" s="1263"/>
      <c r="J4" s="1263"/>
      <c r="K4" s="1263"/>
      <c r="L4" s="1263"/>
      <c r="M4" s="1263"/>
      <c r="N4" s="1263"/>
      <c r="O4" s="1263"/>
      <c r="P4" s="1263"/>
      <c r="Q4" s="1263"/>
      <c r="R4" s="1263"/>
      <c r="S4" s="1263"/>
      <c r="T4" s="1263"/>
      <c r="U4" s="1263"/>
      <c r="V4" s="1263"/>
      <c r="W4" s="1263"/>
      <c r="X4" s="1260"/>
      <c r="Y4" s="1260"/>
      <c r="Z4" s="1260"/>
      <c r="AA4" s="1260"/>
      <c r="AB4" s="1260"/>
    </row>
    <row r="5" spans="1:28" ht="18.75" customHeight="1">
      <c r="A5" s="1262"/>
      <c r="B5" s="1260"/>
      <c r="C5" s="1260"/>
      <c r="D5" s="1263"/>
      <c r="E5" s="1263" t="s">
        <v>448</v>
      </c>
      <c r="F5" s="1263"/>
      <c r="G5" s="1263"/>
      <c r="H5" s="1263"/>
      <c r="I5" s="1263"/>
      <c r="J5" s="1263"/>
      <c r="K5" s="1263" t="s">
        <v>3079</v>
      </c>
      <c r="L5" s="1263"/>
      <c r="M5" s="1263"/>
      <c r="N5" s="1263"/>
      <c r="O5" s="1263"/>
      <c r="P5" s="1263"/>
      <c r="Q5" s="1263" t="s">
        <v>3080</v>
      </c>
      <c r="R5" s="1263"/>
      <c r="S5" s="1263"/>
      <c r="T5" s="1263"/>
      <c r="U5" s="1263"/>
      <c r="V5" s="1263"/>
      <c r="W5" s="1263" t="s">
        <v>3081</v>
      </c>
      <c r="X5" s="1260"/>
      <c r="Y5" s="1260"/>
      <c r="Z5" s="1260"/>
      <c r="AA5" s="1260"/>
      <c r="AB5" s="1260"/>
    </row>
    <row r="6" spans="1:28" ht="18.75" customHeight="1">
      <c r="A6" s="285"/>
      <c r="B6" s="285"/>
      <c r="C6" s="285"/>
      <c r="D6" s="285"/>
      <c r="E6" s="1279" t="s">
        <v>3082</v>
      </c>
      <c r="F6" s="1277"/>
      <c r="G6" s="1277"/>
      <c r="H6" s="1277"/>
      <c r="I6" s="1277"/>
      <c r="J6" s="1290"/>
      <c r="K6" s="1279" t="s">
        <v>3082</v>
      </c>
      <c r="L6" s="1277"/>
      <c r="M6" s="1277"/>
      <c r="N6" s="1277"/>
      <c r="O6" s="1277"/>
      <c r="P6" s="1290"/>
      <c r="Q6" s="1279" t="s">
        <v>3082</v>
      </c>
      <c r="R6" s="1277"/>
      <c r="S6" s="1277"/>
      <c r="T6" s="1277"/>
      <c r="U6" s="1277"/>
      <c r="V6" s="1290"/>
      <c r="W6" s="1279" t="s">
        <v>3082</v>
      </c>
      <c r="X6" s="1277"/>
      <c r="Y6" s="1277"/>
      <c r="Z6" s="1277"/>
      <c r="AA6" s="1277"/>
      <c r="AB6" s="1277"/>
    </row>
    <row r="7" spans="1:28" ht="18.75" customHeight="1">
      <c r="A7" s="1289" t="s">
        <v>456</v>
      </c>
      <c r="B7" s="1289"/>
      <c r="C7" s="458">
        <v>24</v>
      </c>
      <c r="E7" s="2326">
        <v>24209.41</v>
      </c>
      <c r="F7" s="2326"/>
      <c r="G7" s="2326"/>
      <c r="H7" s="2326"/>
      <c r="I7" s="2326"/>
      <c r="J7" s="2326"/>
      <c r="K7" s="2326">
        <v>17898.939999999999</v>
      </c>
      <c r="L7" s="2326"/>
      <c r="M7" s="2326"/>
      <c r="N7" s="2326"/>
      <c r="O7" s="2326"/>
      <c r="P7" s="2326"/>
      <c r="Q7" s="2326">
        <v>728.91</v>
      </c>
      <c r="R7" s="2326"/>
      <c r="S7" s="2326"/>
      <c r="T7" s="2326"/>
      <c r="U7" s="2326"/>
      <c r="V7" s="2326"/>
      <c r="W7" s="2326">
        <v>601.55999999999995</v>
      </c>
      <c r="X7" s="2327"/>
      <c r="Y7" s="2327"/>
      <c r="Z7" s="2327"/>
      <c r="AA7" s="2327"/>
      <c r="AB7" s="2327"/>
    </row>
    <row r="8" spans="1:28" ht="18.75" customHeight="1">
      <c r="A8" s="1289"/>
      <c r="B8" s="1289"/>
      <c r="C8" s="458">
        <v>25</v>
      </c>
      <c r="E8" s="2326">
        <v>24106.21</v>
      </c>
      <c r="F8" s="2326"/>
      <c r="G8" s="2326"/>
      <c r="H8" s="2326"/>
      <c r="I8" s="2326"/>
      <c r="J8" s="2326"/>
      <c r="K8" s="2326">
        <v>17870.52</v>
      </c>
      <c r="L8" s="2326"/>
      <c r="M8" s="2326"/>
      <c r="N8" s="2326"/>
      <c r="O8" s="2326"/>
      <c r="P8" s="2326"/>
      <c r="Q8" s="2326">
        <v>706.57</v>
      </c>
      <c r="R8" s="2326"/>
      <c r="S8" s="2326"/>
      <c r="T8" s="2326"/>
      <c r="U8" s="2326"/>
      <c r="V8" s="2326"/>
      <c r="W8" s="2326">
        <v>564.82000000000005</v>
      </c>
      <c r="X8" s="2327"/>
      <c r="Y8" s="2327"/>
      <c r="Z8" s="2327"/>
      <c r="AA8" s="2327"/>
      <c r="AB8" s="2327"/>
    </row>
    <row r="9" spans="1:28" ht="18.75" customHeight="1">
      <c r="A9" s="1289"/>
      <c r="B9" s="1289"/>
      <c r="C9" s="458">
        <v>26</v>
      </c>
      <c r="E9" s="2326">
        <v>23980.639999999999</v>
      </c>
      <c r="F9" s="2326"/>
      <c r="G9" s="2326"/>
      <c r="H9" s="2326"/>
      <c r="I9" s="2326"/>
      <c r="J9" s="2326"/>
      <c r="K9" s="2326">
        <v>17853.240000000002</v>
      </c>
      <c r="L9" s="2326"/>
      <c r="M9" s="2326"/>
      <c r="N9" s="2326"/>
      <c r="O9" s="2326"/>
      <c r="P9" s="2326"/>
      <c r="Q9" s="2326">
        <v>721.33</v>
      </c>
      <c r="R9" s="2326"/>
      <c r="S9" s="2326"/>
      <c r="T9" s="2326"/>
      <c r="U9" s="2326"/>
      <c r="V9" s="2326"/>
      <c r="W9" s="2326">
        <v>531.35</v>
      </c>
      <c r="X9" s="2327"/>
      <c r="Y9" s="2327"/>
      <c r="Z9" s="2327"/>
      <c r="AA9" s="2327"/>
      <c r="AB9" s="2327"/>
    </row>
    <row r="10" spans="1:28" ht="18.75" customHeight="1">
      <c r="A10" s="1289"/>
      <c r="B10" s="1289"/>
      <c r="C10" s="458">
        <v>27</v>
      </c>
      <c r="E10" s="2326">
        <v>24021.9</v>
      </c>
      <c r="F10" s="2326"/>
      <c r="G10" s="2326"/>
      <c r="H10" s="2326"/>
      <c r="I10" s="2326"/>
      <c r="J10" s="2326"/>
      <c r="K10" s="2326">
        <v>17984.439999999999</v>
      </c>
      <c r="L10" s="2326"/>
      <c r="M10" s="2326"/>
      <c r="N10" s="2326"/>
      <c r="O10" s="2326"/>
      <c r="P10" s="2326"/>
      <c r="Q10" s="2326">
        <v>690.97</v>
      </c>
      <c r="R10" s="2326"/>
      <c r="S10" s="2326"/>
      <c r="T10" s="2326"/>
      <c r="U10" s="2326"/>
      <c r="V10" s="2326"/>
      <c r="W10" s="2326">
        <v>551.13</v>
      </c>
      <c r="X10" s="2327"/>
      <c r="Y10" s="2327"/>
      <c r="Z10" s="2327"/>
      <c r="AA10" s="2327"/>
      <c r="AB10" s="2327"/>
    </row>
    <row r="11" spans="1:28" ht="18.75" customHeight="1">
      <c r="A11" s="1289"/>
      <c r="B11" s="1289"/>
      <c r="C11" s="458">
        <v>28</v>
      </c>
      <c r="E11" s="2326">
        <v>23621.91</v>
      </c>
      <c r="F11" s="2326"/>
      <c r="G11" s="2326"/>
      <c r="H11" s="2326"/>
      <c r="I11" s="2326"/>
      <c r="J11" s="2326"/>
      <c r="K11" s="2326">
        <v>17798.36</v>
      </c>
      <c r="L11" s="2326"/>
      <c r="M11" s="2326"/>
      <c r="N11" s="2326"/>
      <c r="O11" s="2326"/>
      <c r="P11" s="2326"/>
      <c r="Q11" s="2326">
        <v>662.88</v>
      </c>
      <c r="R11" s="2326"/>
      <c r="S11" s="2326"/>
      <c r="T11" s="2326"/>
      <c r="U11" s="2326"/>
      <c r="V11" s="2326"/>
      <c r="W11" s="2326">
        <v>549.80999999999995</v>
      </c>
      <c r="X11" s="2327"/>
      <c r="Y11" s="2327"/>
      <c r="Z11" s="2327"/>
      <c r="AA11" s="2327"/>
      <c r="AB11" s="2327"/>
    </row>
    <row r="12" spans="1:28" ht="18.75" customHeight="1">
      <c r="A12" s="1289"/>
      <c r="B12" s="1289"/>
      <c r="C12" s="458">
        <v>29</v>
      </c>
      <c r="E12" s="2326">
        <v>23447.81</v>
      </c>
      <c r="F12" s="2326"/>
      <c r="G12" s="2326"/>
      <c r="H12" s="2326"/>
      <c r="I12" s="2326"/>
      <c r="J12" s="2326"/>
      <c r="K12" s="2326">
        <v>17630.84</v>
      </c>
      <c r="L12" s="2326"/>
      <c r="M12" s="2326"/>
      <c r="N12" s="2326"/>
      <c r="O12" s="2326"/>
      <c r="P12" s="2326"/>
      <c r="Q12" s="2326">
        <v>679.78</v>
      </c>
      <c r="R12" s="2326"/>
      <c r="S12" s="2326"/>
      <c r="T12" s="2326"/>
      <c r="U12" s="2326"/>
      <c r="V12" s="2326"/>
      <c r="W12" s="2326">
        <v>541.22</v>
      </c>
      <c r="X12" s="2327"/>
      <c r="Y12" s="2327"/>
      <c r="Z12" s="2327"/>
      <c r="AA12" s="2327"/>
      <c r="AB12" s="2327"/>
    </row>
    <row r="13" spans="1:28" ht="18.75" customHeight="1">
      <c r="A13" s="1289"/>
      <c r="B13" s="1289"/>
      <c r="C13" s="458">
        <v>30</v>
      </c>
      <c r="E13" s="2326">
        <v>23336.7</v>
      </c>
      <c r="F13" s="2326"/>
      <c r="G13" s="2326"/>
      <c r="H13" s="2326"/>
      <c r="I13" s="2326"/>
      <c r="J13" s="2326"/>
      <c r="K13" s="2326">
        <v>17683.940000000002</v>
      </c>
      <c r="L13" s="2326"/>
      <c r="M13" s="2326"/>
      <c r="N13" s="2326"/>
      <c r="O13" s="2326"/>
      <c r="P13" s="2326"/>
      <c r="Q13" s="2326">
        <v>663.42</v>
      </c>
      <c r="R13" s="2326"/>
      <c r="S13" s="2326"/>
      <c r="T13" s="2326"/>
      <c r="U13" s="2326"/>
      <c r="V13" s="2326"/>
      <c r="W13" s="2326">
        <v>528.6</v>
      </c>
      <c r="X13" s="2327"/>
      <c r="Y13" s="2327"/>
      <c r="Z13" s="2327"/>
      <c r="AA13" s="2327"/>
      <c r="AB13" s="2327"/>
    </row>
    <row r="14" spans="1:28" ht="18.75" customHeight="1">
      <c r="A14" s="1289" t="s">
        <v>458</v>
      </c>
      <c r="B14" s="1289"/>
      <c r="C14" s="458" t="s">
        <v>459</v>
      </c>
      <c r="E14" s="2326">
        <v>23714.22</v>
      </c>
      <c r="F14" s="2326"/>
      <c r="G14" s="2326"/>
      <c r="H14" s="2326"/>
      <c r="I14" s="2326"/>
      <c r="J14" s="2326"/>
      <c r="K14" s="2326">
        <v>17996.05</v>
      </c>
      <c r="L14" s="2326"/>
      <c r="M14" s="2326"/>
      <c r="N14" s="2326"/>
      <c r="O14" s="2326"/>
      <c r="P14" s="2326"/>
      <c r="Q14" s="2326">
        <v>676.58</v>
      </c>
      <c r="R14" s="2326"/>
      <c r="S14" s="2326"/>
      <c r="T14" s="2326"/>
      <c r="U14" s="2326"/>
      <c r="V14" s="2326"/>
      <c r="W14" s="2326">
        <v>607.22</v>
      </c>
      <c r="X14" s="2327"/>
      <c r="Y14" s="2327"/>
      <c r="Z14" s="2327"/>
      <c r="AA14" s="2327"/>
      <c r="AB14" s="2327"/>
    </row>
    <row r="15" spans="1:28" ht="18.75" customHeight="1">
      <c r="A15" s="1289"/>
      <c r="B15" s="1289"/>
      <c r="C15" s="458">
        <v>2</v>
      </c>
      <c r="E15" s="2326">
        <v>24076.17</v>
      </c>
      <c r="F15" s="2326"/>
      <c r="G15" s="2326"/>
      <c r="H15" s="2326"/>
      <c r="I15" s="2326"/>
      <c r="J15" s="2326"/>
      <c r="K15" s="2326">
        <v>17890.8</v>
      </c>
      <c r="L15" s="2326"/>
      <c r="M15" s="2326"/>
      <c r="N15" s="2326"/>
      <c r="O15" s="2326"/>
      <c r="P15" s="2326"/>
      <c r="Q15" s="2326">
        <v>733.24</v>
      </c>
      <c r="R15" s="2326"/>
      <c r="S15" s="2326"/>
      <c r="T15" s="2326"/>
      <c r="U15" s="2326"/>
      <c r="V15" s="2326"/>
      <c r="W15" s="2326">
        <v>688.54</v>
      </c>
      <c r="X15" s="2327"/>
      <c r="Y15" s="2327"/>
      <c r="Z15" s="2327"/>
      <c r="AA15" s="2327"/>
      <c r="AB15" s="2327"/>
    </row>
    <row r="16" spans="1:28" ht="18.75" customHeight="1">
      <c r="A16" s="328"/>
      <c r="B16" s="328"/>
      <c r="C16" s="328"/>
      <c r="D16" s="328"/>
      <c r="E16" s="305"/>
      <c r="F16" s="306"/>
      <c r="G16" s="306"/>
      <c r="H16" s="306"/>
      <c r="I16" s="306"/>
      <c r="J16" s="306"/>
      <c r="K16" s="356"/>
      <c r="L16" s="328"/>
      <c r="M16" s="328"/>
      <c r="N16" s="328"/>
      <c r="O16" s="328"/>
      <c r="P16" s="404"/>
      <c r="Q16" s="328"/>
      <c r="R16" s="328"/>
      <c r="S16" s="328"/>
      <c r="T16" s="328"/>
      <c r="U16" s="328"/>
      <c r="V16" s="328"/>
      <c r="W16" s="1275"/>
      <c r="X16" s="1276"/>
      <c r="Y16" s="1276"/>
      <c r="Z16" s="1276"/>
      <c r="AA16" s="1276"/>
      <c r="AB16" s="1276"/>
    </row>
    <row r="17" spans="1:28" ht="18.75" customHeight="1">
      <c r="E17" s="285"/>
      <c r="F17" s="285"/>
      <c r="G17" s="285"/>
      <c r="H17" s="285"/>
      <c r="I17" s="285"/>
      <c r="J17" s="285"/>
    </row>
    <row r="18" spans="1:28" ht="18.75" customHeight="1">
      <c r="A18" s="1554" t="s">
        <v>1606</v>
      </c>
      <c r="B18" s="1554"/>
      <c r="C18" s="1554"/>
      <c r="D18" s="1554"/>
    </row>
    <row r="19" spans="1:28" ht="18.75" customHeight="1">
      <c r="A19" s="1262" t="s">
        <v>3077</v>
      </c>
      <c r="B19" s="1263"/>
      <c r="C19" s="1263"/>
      <c r="D19" s="1263"/>
      <c r="E19" s="1262" t="s">
        <v>3078</v>
      </c>
      <c r="F19" s="1263"/>
      <c r="G19" s="1263"/>
      <c r="H19" s="1263"/>
      <c r="I19" s="1263"/>
      <c r="J19" s="1263"/>
      <c r="K19" s="1263"/>
      <c r="L19" s="1263"/>
      <c r="M19" s="1263"/>
      <c r="N19" s="1263"/>
      <c r="O19" s="1263"/>
      <c r="P19" s="1263"/>
      <c r="Q19" s="1263"/>
      <c r="R19" s="1263"/>
      <c r="S19" s="1263"/>
      <c r="T19" s="1263"/>
      <c r="U19" s="1658" t="s">
        <v>3083</v>
      </c>
      <c r="V19" s="1658"/>
      <c r="W19" s="1658"/>
      <c r="X19" s="1658"/>
      <c r="Y19" s="1263" t="s">
        <v>3084</v>
      </c>
      <c r="Z19" s="1263"/>
      <c r="AA19" s="1263"/>
      <c r="AB19" s="1260"/>
    </row>
    <row r="20" spans="1:28" ht="18.75" customHeight="1">
      <c r="A20" s="1262"/>
      <c r="B20" s="1263"/>
      <c r="C20" s="1263"/>
      <c r="D20" s="1263"/>
      <c r="E20" s="1262" t="s">
        <v>3085</v>
      </c>
      <c r="F20" s="1263"/>
      <c r="G20" s="1263"/>
      <c r="H20" s="1263"/>
      <c r="I20" s="1263"/>
      <c r="J20" s="1263"/>
      <c r="K20" s="1263"/>
      <c r="L20" s="1263"/>
      <c r="M20" s="1263"/>
      <c r="N20" s="1263"/>
      <c r="O20" s="1263"/>
      <c r="P20" s="1263"/>
      <c r="Q20" s="1263"/>
      <c r="R20" s="1263"/>
      <c r="S20" s="1263"/>
      <c r="T20" s="1263"/>
      <c r="U20" s="1658"/>
      <c r="V20" s="1658"/>
      <c r="W20" s="1658"/>
      <c r="X20" s="1658"/>
      <c r="Y20" s="1263"/>
      <c r="Z20" s="1263"/>
      <c r="AA20" s="1263"/>
      <c r="AB20" s="1260"/>
    </row>
    <row r="21" spans="1:28" ht="18.75" customHeight="1">
      <c r="A21" s="1262"/>
      <c r="B21" s="1263"/>
      <c r="C21" s="1263"/>
      <c r="D21" s="1263"/>
      <c r="E21" s="1262" t="s">
        <v>3086</v>
      </c>
      <c r="F21" s="1263"/>
      <c r="G21" s="1263"/>
      <c r="H21" s="1263" t="s">
        <v>3087</v>
      </c>
      <c r="I21" s="1263"/>
      <c r="J21" s="1263"/>
      <c r="K21" s="1263" t="s">
        <v>3088</v>
      </c>
      <c r="L21" s="1263"/>
      <c r="M21" s="1263"/>
      <c r="N21" s="1781" t="s">
        <v>3089</v>
      </c>
      <c r="O21" s="1781"/>
      <c r="P21" s="1781"/>
      <c r="Q21" s="1263" t="s">
        <v>3090</v>
      </c>
      <c r="R21" s="1263"/>
      <c r="S21" s="1263"/>
      <c r="T21" s="1263"/>
      <c r="U21" s="1658"/>
      <c r="V21" s="1658"/>
      <c r="W21" s="1658"/>
      <c r="X21" s="1658"/>
      <c r="Y21" s="1263"/>
      <c r="Z21" s="1263"/>
      <c r="AA21" s="1263"/>
      <c r="AB21" s="1260"/>
    </row>
    <row r="22" spans="1:28" ht="18.75" customHeight="1">
      <c r="A22" s="303"/>
      <c r="B22" s="303"/>
      <c r="C22" s="303"/>
      <c r="D22" s="304"/>
      <c r="E22" s="1277" t="s">
        <v>3082</v>
      </c>
      <c r="F22" s="1277"/>
      <c r="G22" s="1277"/>
      <c r="H22" s="1277" t="s">
        <v>3082</v>
      </c>
      <c r="I22" s="1277"/>
      <c r="J22" s="1277"/>
      <c r="K22" s="1277" t="s">
        <v>3082</v>
      </c>
      <c r="L22" s="1277"/>
      <c r="M22" s="1277"/>
      <c r="N22" s="1277" t="s">
        <v>3082</v>
      </c>
      <c r="O22" s="1277"/>
      <c r="P22" s="1277"/>
      <c r="Q22" s="1277" t="s">
        <v>3082</v>
      </c>
      <c r="R22" s="1277"/>
      <c r="S22" s="1277"/>
      <c r="T22" s="1277"/>
      <c r="U22" s="1277" t="s">
        <v>3082</v>
      </c>
      <c r="V22" s="1277"/>
      <c r="W22" s="1277"/>
      <c r="X22" s="1277"/>
      <c r="Y22" s="1277" t="s">
        <v>3091</v>
      </c>
      <c r="Z22" s="1277"/>
      <c r="AA22" s="1277"/>
      <c r="AB22" s="1277"/>
    </row>
    <row r="23" spans="1:28" ht="18.75" customHeight="1">
      <c r="A23" s="1289" t="s">
        <v>456</v>
      </c>
      <c r="B23" s="1289"/>
      <c r="C23" s="458">
        <v>24</v>
      </c>
      <c r="D23" s="442"/>
      <c r="E23" s="1289" t="s">
        <v>3092</v>
      </c>
      <c r="F23" s="1289"/>
      <c r="G23" s="1289"/>
      <c r="H23" s="1289" t="s">
        <v>3093</v>
      </c>
      <c r="I23" s="1289"/>
      <c r="J23" s="1289"/>
      <c r="K23" s="1289" t="s">
        <v>3094</v>
      </c>
      <c r="L23" s="1289"/>
      <c r="M23" s="1289"/>
      <c r="N23" s="1289" t="s">
        <v>3095</v>
      </c>
      <c r="O23" s="1289"/>
      <c r="P23" s="1289"/>
      <c r="Q23" s="1289" t="s">
        <v>3096</v>
      </c>
      <c r="R23" s="1289"/>
      <c r="S23" s="1289"/>
      <c r="T23" s="1289"/>
      <c r="U23" s="2328">
        <v>66.33</v>
      </c>
      <c r="V23" s="2328"/>
      <c r="W23" s="2328"/>
      <c r="X23" s="2328"/>
      <c r="Y23" s="1289">
        <v>31.35</v>
      </c>
      <c r="Z23" s="1289"/>
      <c r="AA23" s="1289"/>
      <c r="AB23" s="1289"/>
    </row>
    <row r="24" spans="1:28" ht="18.75" customHeight="1">
      <c r="A24" s="1289"/>
      <c r="B24" s="1289"/>
      <c r="C24" s="458">
        <v>25</v>
      </c>
      <c r="D24" s="442"/>
      <c r="E24" s="1289" t="s">
        <v>3097</v>
      </c>
      <c r="F24" s="1289"/>
      <c r="G24" s="1289"/>
      <c r="H24" s="1289" t="s">
        <v>3098</v>
      </c>
      <c r="I24" s="1289"/>
      <c r="J24" s="1289"/>
      <c r="K24" s="1289" t="s">
        <v>3099</v>
      </c>
      <c r="L24" s="1289"/>
      <c r="M24" s="1289"/>
      <c r="N24" s="1289" t="s">
        <v>3100</v>
      </c>
      <c r="O24" s="1289"/>
      <c r="P24" s="1289"/>
      <c r="Q24" s="1289" t="s">
        <v>3101</v>
      </c>
      <c r="R24" s="1289"/>
      <c r="S24" s="1289"/>
      <c r="T24" s="1289"/>
      <c r="U24" s="1289">
        <v>66.040000000000006</v>
      </c>
      <c r="V24" s="1289"/>
      <c r="W24" s="1289"/>
      <c r="X24" s="1289"/>
      <c r="Y24" s="1289">
        <v>31.25</v>
      </c>
      <c r="Z24" s="1289"/>
      <c r="AA24" s="1289"/>
      <c r="AB24" s="1289"/>
    </row>
    <row r="25" spans="1:28" ht="18.75" customHeight="1">
      <c r="A25" s="1289"/>
      <c r="B25" s="1289"/>
      <c r="C25" s="458">
        <v>26</v>
      </c>
      <c r="D25" s="442"/>
      <c r="E25" s="1289" t="s">
        <v>3102</v>
      </c>
      <c r="F25" s="1289"/>
      <c r="G25" s="1289"/>
      <c r="H25" s="1289" t="s">
        <v>3103</v>
      </c>
      <c r="I25" s="1289"/>
      <c r="J25" s="1289"/>
      <c r="K25" s="1289" t="s">
        <v>3104</v>
      </c>
      <c r="L25" s="1289"/>
      <c r="M25" s="1289"/>
      <c r="N25" s="1289" t="s">
        <v>3105</v>
      </c>
      <c r="O25" s="1289"/>
      <c r="P25" s="1289"/>
      <c r="Q25" s="1289" t="s">
        <v>3106</v>
      </c>
      <c r="R25" s="1289"/>
      <c r="S25" s="1289"/>
      <c r="T25" s="1289"/>
      <c r="U25" s="2328">
        <v>65.7</v>
      </c>
      <c r="V25" s="2328"/>
      <c r="W25" s="2328"/>
      <c r="X25" s="2328"/>
      <c r="Y25" s="1289">
        <v>30.4</v>
      </c>
      <c r="Z25" s="1289"/>
      <c r="AA25" s="1289"/>
      <c r="AB25" s="1289"/>
    </row>
    <row r="26" spans="1:28" ht="18.75" customHeight="1">
      <c r="A26" s="1289"/>
      <c r="B26" s="1289"/>
      <c r="C26" s="458">
        <v>27</v>
      </c>
      <c r="D26" s="442"/>
      <c r="E26" s="1289" t="s">
        <v>3107</v>
      </c>
      <c r="F26" s="1289"/>
      <c r="G26" s="1289"/>
      <c r="H26" s="1289" t="s">
        <v>3108</v>
      </c>
      <c r="I26" s="1289"/>
      <c r="J26" s="1289"/>
      <c r="K26" s="1289" t="s">
        <v>3109</v>
      </c>
      <c r="L26" s="1289"/>
      <c r="M26" s="1289"/>
      <c r="N26" s="1289" t="s">
        <v>3110</v>
      </c>
      <c r="O26" s="1289"/>
      <c r="P26" s="1289"/>
      <c r="Q26" s="1289" t="s">
        <v>3111</v>
      </c>
      <c r="R26" s="1289"/>
      <c r="S26" s="1289"/>
      <c r="T26" s="1289"/>
      <c r="U26" s="1289">
        <v>65.81</v>
      </c>
      <c r="V26" s="1289"/>
      <c r="W26" s="1289"/>
      <c r="X26" s="1289"/>
      <c r="Y26" s="1289">
        <v>30.07</v>
      </c>
      <c r="Z26" s="1289"/>
      <c r="AA26" s="1289"/>
      <c r="AB26" s="1289"/>
    </row>
    <row r="27" spans="1:28" ht="18.75" customHeight="1">
      <c r="A27" s="1289"/>
      <c r="B27" s="1289"/>
      <c r="C27" s="458">
        <v>28</v>
      </c>
      <c r="D27" s="442"/>
      <c r="E27" s="1289">
        <v>531.30999999999995</v>
      </c>
      <c r="F27" s="1289"/>
      <c r="G27" s="1289"/>
      <c r="H27" s="1289">
        <v>129.91</v>
      </c>
      <c r="I27" s="1289"/>
      <c r="J27" s="1289"/>
      <c r="K27" s="1289" t="s">
        <v>3112</v>
      </c>
      <c r="L27" s="1289"/>
      <c r="M27" s="1289"/>
      <c r="N27" s="1289">
        <v>195.68</v>
      </c>
      <c r="O27" s="1289"/>
      <c r="P27" s="1289"/>
      <c r="Q27" s="1289" t="s">
        <v>3113</v>
      </c>
      <c r="R27" s="1289"/>
      <c r="S27" s="1289"/>
      <c r="T27" s="1289"/>
      <c r="U27" s="1289">
        <v>64.709999999999994</v>
      </c>
      <c r="V27" s="1289"/>
      <c r="W27" s="1289"/>
      <c r="X27" s="1289"/>
      <c r="Y27" s="1289">
        <v>29.65</v>
      </c>
      <c r="Z27" s="1289"/>
      <c r="AA27" s="1289"/>
      <c r="AB27" s="1289"/>
    </row>
    <row r="28" spans="1:28" ht="18.75" customHeight="1">
      <c r="A28" s="1289"/>
      <c r="B28" s="1289"/>
      <c r="C28" s="458">
        <v>29</v>
      </c>
      <c r="D28" s="442"/>
      <c r="E28" s="1289" t="s">
        <v>3114</v>
      </c>
      <c r="F28" s="1289"/>
      <c r="G28" s="1289"/>
      <c r="H28" s="1289" t="s">
        <v>3115</v>
      </c>
      <c r="I28" s="1289"/>
      <c r="J28" s="1289"/>
      <c r="K28" s="1289" t="s">
        <v>3116</v>
      </c>
      <c r="L28" s="1289"/>
      <c r="M28" s="1289"/>
      <c r="N28" s="1289" t="s">
        <v>3117</v>
      </c>
      <c r="O28" s="1289"/>
      <c r="P28" s="1289"/>
      <c r="Q28" s="1289" t="s">
        <v>3118</v>
      </c>
      <c r="R28" s="1289"/>
      <c r="S28" s="1289"/>
      <c r="T28" s="1289"/>
      <c r="U28" s="1289" t="s">
        <v>3119</v>
      </c>
      <c r="V28" s="1289"/>
      <c r="W28" s="1289"/>
      <c r="X28" s="1289"/>
      <c r="Y28" s="1289" t="s">
        <v>3120</v>
      </c>
      <c r="Z28" s="1289"/>
      <c r="AA28" s="1289"/>
      <c r="AB28" s="1289"/>
    </row>
    <row r="29" spans="1:28" ht="18.75" customHeight="1">
      <c r="A29" s="1289"/>
      <c r="B29" s="1289"/>
      <c r="C29" s="458">
        <v>30</v>
      </c>
      <c r="D29" s="442"/>
      <c r="E29" s="1289" t="s">
        <v>3121</v>
      </c>
      <c r="F29" s="1289"/>
      <c r="G29" s="1289"/>
      <c r="H29" s="1289" t="s">
        <v>3122</v>
      </c>
      <c r="I29" s="1289"/>
      <c r="J29" s="1289"/>
      <c r="K29" s="1289" t="s">
        <v>3123</v>
      </c>
      <c r="L29" s="1289"/>
      <c r="M29" s="1289"/>
      <c r="N29" s="1289" t="s">
        <v>3124</v>
      </c>
      <c r="O29" s="1289"/>
      <c r="P29" s="1289"/>
      <c r="Q29" s="1289" t="s">
        <v>3125</v>
      </c>
      <c r="R29" s="1289"/>
      <c r="S29" s="1289"/>
      <c r="T29" s="1289"/>
      <c r="U29" s="1289" t="s">
        <v>3126</v>
      </c>
      <c r="V29" s="1289"/>
      <c r="W29" s="1289"/>
      <c r="X29" s="1289"/>
      <c r="Y29" s="1289" t="s">
        <v>3127</v>
      </c>
      <c r="Z29" s="1289"/>
      <c r="AA29" s="1289"/>
      <c r="AB29" s="1289"/>
    </row>
    <row r="30" spans="1:28" ht="18.75" customHeight="1">
      <c r="A30" s="1289" t="s">
        <v>458</v>
      </c>
      <c r="B30" s="1289"/>
      <c r="C30" s="458" t="s">
        <v>459</v>
      </c>
      <c r="D30" s="442"/>
      <c r="E30" s="1289" t="s">
        <v>3128</v>
      </c>
      <c r="F30" s="1289"/>
      <c r="G30" s="1289"/>
      <c r="H30" s="1289" t="s">
        <v>3129</v>
      </c>
      <c r="I30" s="1289"/>
      <c r="J30" s="1289"/>
      <c r="K30" s="1289" t="s">
        <v>3130</v>
      </c>
      <c r="L30" s="1289"/>
      <c r="M30" s="1289"/>
      <c r="N30" s="1289" t="s">
        <v>3131</v>
      </c>
      <c r="O30" s="1289"/>
      <c r="P30" s="1289"/>
      <c r="Q30" s="1289" t="s">
        <v>3132</v>
      </c>
      <c r="R30" s="1289"/>
      <c r="S30" s="1289"/>
      <c r="T30" s="1289"/>
      <c r="U30" s="2329" t="s">
        <v>3133</v>
      </c>
      <c r="V30" s="2329"/>
      <c r="W30" s="2329"/>
      <c r="X30" s="2329"/>
      <c r="Y30" s="2329" t="s">
        <v>3134</v>
      </c>
      <c r="Z30" s="2329"/>
      <c r="AA30" s="2329"/>
      <c r="AB30" s="2329"/>
    </row>
    <row r="31" spans="1:28" s="978" customFormat="1" ht="18.75" customHeight="1">
      <c r="A31" s="2329"/>
      <c r="B31" s="2329"/>
      <c r="C31" s="458">
        <v>2</v>
      </c>
      <c r="D31" s="977"/>
      <c r="E31" s="2329">
        <v>467.91</v>
      </c>
      <c r="F31" s="2329"/>
      <c r="G31" s="2329"/>
      <c r="H31" s="2329">
        <v>132.32</v>
      </c>
      <c r="I31" s="2329"/>
      <c r="J31" s="2329"/>
      <c r="K31" s="2329">
        <v>2815.99</v>
      </c>
      <c r="L31" s="2329"/>
      <c r="M31" s="2329"/>
      <c r="N31" s="2329">
        <v>210.09</v>
      </c>
      <c r="O31" s="2329"/>
      <c r="P31" s="2329"/>
      <c r="Q31" s="2330">
        <v>1137.28</v>
      </c>
      <c r="R31" s="2330"/>
      <c r="S31" s="2330"/>
      <c r="T31" s="2330"/>
      <c r="U31" s="2329">
        <v>65.959999999999994</v>
      </c>
      <c r="V31" s="2329"/>
      <c r="W31" s="2329"/>
      <c r="X31" s="2329"/>
      <c r="Y31" s="2329">
        <v>31.68</v>
      </c>
      <c r="Z31" s="2329"/>
      <c r="AA31" s="2329"/>
      <c r="AB31" s="2329"/>
    </row>
    <row r="32" spans="1:28" ht="18.75" customHeight="1">
      <c r="A32" s="328"/>
      <c r="B32" s="328"/>
      <c r="C32" s="328"/>
      <c r="D32" s="404"/>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row>
    <row r="33" spans="1:34" ht="18.75" customHeight="1">
      <c r="A33" s="314"/>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08" t="s">
        <v>3135</v>
      </c>
      <c r="AC33" s="315"/>
      <c r="AD33" s="315"/>
      <c r="AE33" s="315"/>
      <c r="AF33" s="315"/>
      <c r="AG33" s="315"/>
      <c r="AH33" s="315"/>
    </row>
    <row r="38" spans="1:34" s="42" customFormat="1" ht="18.75" customHeight="1">
      <c r="A38" s="1271" t="s">
        <v>3136</v>
      </c>
      <c r="B38" s="1271"/>
      <c r="C38" s="1271"/>
      <c r="D38" s="1271"/>
      <c r="E38" s="1271"/>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row>
    <row r="39" spans="1:34" ht="18.75" customHeight="1">
      <c r="A39" s="285"/>
      <c r="B39" s="285"/>
      <c r="C39" s="285"/>
      <c r="D39" s="285"/>
      <c r="E39" s="285"/>
      <c r="F39" s="285"/>
      <c r="G39" s="285"/>
      <c r="H39" s="285"/>
      <c r="I39" s="285"/>
      <c r="J39" s="285"/>
      <c r="K39" s="285"/>
      <c r="L39" s="285"/>
      <c r="M39" s="285"/>
      <c r="N39" s="285"/>
      <c r="O39" s="285"/>
      <c r="P39" s="285"/>
    </row>
    <row r="40" spans="1:34" ht="18.75" customHeight="1">
      <c r="A40" s="1274" t="s">
        <v>3137</v>
      </c>
      <c r="B40" s="1198"/>
      <c r="C40" s="1198"/>
      <c r="D40" s="1198"/>
      <c r="E40" s="1263" t="s">
        <v>3138</v>
      </c>
      <c r="F40" s="1263"/>
      <c r="G40" s="1263"/>
      <c r="H40" s="1263"/>
      <c r="I40" s="1263"/>
      <c r="J40" s="1263"/>
      <c r="K40" s="1263"/>
      <c r="L40" s="1263"/>
      <c r="M40" s="1263"/>
      <c r="N40" s="1263"/>
      <c r="O40" s="1263"/>
      <c r="P40" s="1263"/>
      <c r="Q40" s="1263"/>
      <c r="R40" s="1263"/>
      <c r="S40" s="1263"/>
      <c r="T40" s="1263"/>
      <c r="U40" s="1263"/>
      <c r="V40" s="1263"/>
      <c r="W40" s="1263" t="s">
        <v>3083</v>
      </c>
      <c r="X40" s="1260"/>
      <c r="Y40" s="1260"/>
      <c r="Z40" s="1260"/>
      <c r="AA40" s="1260"/>
      <c r="AB40" s="1260"/>
    </row>
    <row r="41" spans="1:34" ht="18.75" customHeight="1">
      <c r="A41" s="1282"/>
      <c r="B41" s="1200"/>
      <c r="C41" s="1200"/>
      <c r="D41" s="1200"/>
      <c r="E41" s="1263" t="s">
        <v>3139</v>
      </c>
      <c r="F41" s="1263"/>
      <c r="G41" s="1263"/>
      <c r="H41" s="1263"/>
      <c r="I41" s="1263"/>
      <c r="J41" s="1263"/>
      <c r="K41" s="1263" t="s">
        <v>3140</v>
      </c>
      <c r="L41" s="1263"/>
      <c r="M41" s="1263"/>
      <c r="N41" s="1263"/>
      <c r="O41" s="1263"/>
      <c r="P41" s="1263"/>
      <c r="Q41" s="1263" t="s">
        <v>3141</v>
      </c>
      <c r="R41" s="1263"/>
      <c r="S41" s="1263"/>
      <c r="T41" s="1263"/>
      <c r="U41" s="1263"/>
      <c r="V41" s="1263"/>
      <c r="W41" s="1263"/>
      <c r="X41" s="1260"/>
      <c r="Y41" s="1260"/>
      <c r="Z41" s="1260"/>
      <c r="AA41" s="1260"/>
      <c r="AB41" s="1260"/>
    </row>
    <row r="42" spans="1:34" ht="18.75" customHeight="1">
      <c r="A42" s="314"/>
      <c r="B42" s="314"/>
      <c r="C42" s="314"/>
      <c r="D42" s="345"/>
      <c r="E42" s="1279" t="s">
        <v>3142</v>
      </c>
      <c r="F42" s="1277"/>
      <c r="G42" s="1277"/>
      <c r="H42" s="1277"/>
      <c r="I42" s="1277"/>
      <c r="J42" s="1290"/>
      <c r="K42" s="1279" t="s">
        <v>3142</v>
      </c>
      <c r="L42" s="1277"/>
      <c r="M42" s="1277"/>
      <c r="N42" s="1277"/>
      <c r="O42" s="1277"/>
      <c r="P42" s="1290"/>
      <c r="Q42" s="1279" t="s">
        <v>3142</v>
      </c>
      <c r="R42" s="1277"/>
      <c r="S42" s="1277"/>
      <c r="T42" s="1277"/>
      <c r="U42" s="1277"/>
      <c r="V42" s="1290"/>
      <c r="W42" s="1279" t="s">
        <v>3142</v>
      </c>
      <c r="X42" s="1277"/>
      <c r="Y42" s="1277"/>
      <c r="Z42" s="1277"/>
      <c r="AA42" s="1277"/>
      <c r="AB42" s="1277"/>
    </row>
    <row r="43" spans="1:34" ht="18.75" customHeight="1">
      <c r="A43" s="1289" t="s">
        <v>965</v>
      </c>
      <c r="B43" s="1289"/>
      <c r="C43" s="458">
        <v>24</v>
      </c>
      <c r="D43" s="442"/>
      <c r="E43" s="1759">
        <v>3010.5800000000004</v>
      </c>
      <c r="F43" s="1643"/>
      <c r="G43" s="1643"/>
      <c r="H43" s="1643"/>
      <c r="I43" s="1643"/>
      <c r="J43" s="2331"/>
      <c r="K43" s="1759">
        <v>18652.07</v>
      </c>
      <c r="L43" s="1643"/>
      <c r="M43" s="1643"/>
      <c r="N43" s="1643"/>
      <c r="O43" s="1643"/>
      <c r="P43" s="2331"/>
      <c r="Q43" s="1759">
        <v>21662.65</v>
      </c>
      <c r="R43" s="1643"/>
      <c r="S43" s="1643"/>
      <c r="T43" s="1643"/>
      <c r="U43" s="1643"/>
      <c r="V43" s="2331"/>
      <c r="W43" s="1378">
        <v>59.349726027397267</v>
      </c>
      <c r="X43" s="1379"/>
      <c r="Y43" s="1379"/>
      <c r="Z43" s="1379"/>
      <c r="AA43" s="1379"/>
      <c r="AB43" s="1379"/>
    </row>
    <row r="44" spans="1:34" ht="18.75" customHeight="1">
      <c r="A44" s="1202"/>
      <c r="B44" s="1202"/>
      <c r="C44" s="458">
        <v>25</v>
      </c>
      <c r="D44" s="442"/>
      <c r="E44" s="1759">
        <v>2958</v>
      </c>
      <c r="F44" s="1643"/>
      <c r="G44" s="1643"/>
      <c r="H44" s="1643"/>
      <c r="I44" s="1643"/>
      <c r="J44" s="2331"/>
      <c r="K44" s="1759">
        <v>19071</v>
      </c>
      <c r="L44" s="1643"/>
      <c r="M44" s="1643"/>
      <c r="N44" s="1643"/>
      <c r="O44" s="1643"/>
      <c r="P44" s="2331"/>
      <c r="Q44" s="1759">
        <v>22029</v>
      </c>
      <c r="R44" s="1643"/>
      <c r="S44" s="1643"/>
      <c r="T44" s="1643"/>
      <c r="U44" s="1643"/>
      <c r="V44" s="2331"/>
      <c r="W44" s="1378">
        <v>60.4</v>
      </c>
      <c r="X44" s="1379"/>
      <c r="Y44" s="1379"/>
      <c r="Z44" s="1379"/>
      <c r="AA44" s="1379"/>
      <c r="AB44" s="1379"/>
    </row>
    <row r="45" spans="1:34" ht="18.75" customHeight="1">
      <c r="A45" s="1202"/>
      <c r="B45" s="1202"/>
      <c r="C45" s="458">
        <v>26</v>
      </c>
      <c r="D45" s="442"/>
      <c r="E45" s="1759">
        <v>2952</v>
      </c>
      <c r="F45" s="1643"/>
      <c r="G45" s="1643"/>
      <c r="H45" s="1643"/>
      <c r="I45" s="1643"/>
      <c r="J45" s="2331"/>
      <c r="K45" s="1759">
        <v>19843</v>
      </c>
      <c r="L45" s="1643"/>
      <c r="M45" s="1643"/>
      <c r="N45" s="1643"/>
      <c r="O45" s="1643"/>
      <c r="P45" s="2331"/>
      <c r="Q45" s="1759">
        <v>22795</v>
      </c>
      <c r="R45" s="1643"/>
      <c r="S45" s="1643"/>
      <c r="T45" s="1643"/>
      <c r="U45" s="1643"/>
      <c r="V45" s="2331"/>
      <c r="W45" s="1378">
        <v>62.5</v>
      </c>
      <c r="X45" s="1379"/>
      <c r="Y45" s="1379"/>
      <c r="Z45" s="1379"/>
      <c r="AA45" s="1379"/>
      <c r="AB45" s="1379"/>
    </row>
    <row r="46" spans="1:34" ht="18.75" customHeight="1">
      <c r="A46" s="1202"/>
      <c r="B46" s="1202"/>
      <c r="C46" s="458">
        <v>27</v>
      </c>
      <c r="D46" s="442"/>
      <c r="E46" s="1759">
        <v>2929</v>
      </c>
      <c r="F46" s="1643"/>
      <c r="G46" s="1643"/>
      <c r="H46" s="1643"/>
      <c r="I46" s="1643"/>
      <c r="J46" s="2331"/>
      <c r="K46" s="1759">
        <v>19697</v>
      </c>
      <c r="L46" s="1643"/>
      <c r="M46" s="1643"/>
      <c r="N46" s="1643"/>
      <c r="O46" s="1643"/>
      <c r="P46" s="2331"/>
      <c r="Q46" s="1759">
        <v>22626</v>
      </c>
      <c r="R46" s="1643"/>
      <c r="S46" s="1643"/>
      <c r="T46" s="1643"/>
      <c r="U46" s="1643"/>
      <c r="V46" s="2331"/>
      <c r="W46" s="1378">
        <v>61.8</v>
      </c>
      <c r="X46" s="1379"/>
      <c r="Y46" s="1379"/>
      <c r="Z46" s="1379"/>
      <c r="AA46" s="1379"/>
      <c r="AB46" s="1379"/>
    </row>
    <row r="47" spans="1:34" ht="18.75" customHeight="1">
      <c r="A47" s="1202"/>
      <c r="B47" s="1202"/>
      <c r="C47" s="458">
        <v>28</v>
      </c>
      <c r="D47" s="442"/>
      <c r="E47" s="1759">
        <v>2781</v>
      </c>
      <c r="F47" s="1643"/>
      <c r="G47" s="1643"/>
      <c r="H47" s="1643"/>
      <c r="I47" s="1643"/>
      <c r="J47" s="2331"/>
      <c r="K47" s="1759">
        <v>19332</v>
      </c>
      <c r="L47" s="1643"/>
      <c r="M47" s="1643"/>
      <c r="N47" s="1643"/>
      <c r="O47" s="1643"/>
      <c r="P47" s="2331"/>
      <c r="Q47" s="1759">
        <v>22113</v>
      </c>
      <c r="R47" s="1643"/>
      <c r="S47" s="1643"/>
      <c r="T47" s="1643"/>
      <c r="U47" s="1643"/>
      <c r="V47" s="2331"/>
      <c r="W47" s="1378">
        <v>60.6</v>
      </c>
      <c r="X47" s="1379"/>
      <c r="Y47" s="1379"/>
      <c r="Z47" s="1379"/>
      <c r="AA47" s="1379"/>
      <c r="AB47" s="1379"/>
    </row>
    <row r="48" spans="1:34" ht="18.75" customHeight="1">
      <c r="A48" s="1202"/>
      <c r="B48" s="1202"/>
      <c r="C48" s="458">
        <v>29</v>
      </c>
      <c r="D48" s="442"/>
      <c r="E48" s="1759">
        <v>2709</v>
      </c>
      <c r="F48" s="1643"/>
      <c r="G48" s="1643"/>
      <c r="H48" s="1643"/>
      <c r="I48" s="1643"/>
      <c r="J48" s="2331"/>
      <c r="K48" s="1759">
        <v>19137</v>
      </c>
      <c r="L48" s="1643"/>
      <c r="M48" s="1643"/>
      <c r="N48" s="1643"/>
      <c r="O48" s="1643"/>
      <c r="P48" s="2331"/>
      <c r="Q48" s="1759">
        <v>21846</v>
      </c>
      <c r="R48" s="1643"/>
      <c r="S48" s="1643"/>
      <c r="T48" s="1643"/>
      <c r="U48" s="1643"/>
      <c r="V48" s="2331"/>
      <c r="W48" s="1378">
        <v>59.9</v>
      </c>
      <c r="X48" s="1379"/>
      <c r="Y48" s="1379"/>
      <c r="Z48" s="1379"/>
      <c r="AA48" s="1379"/>
      <c r="AB48" s="1379"/>
    </row>
    <row r="49" spans="1:28" ht="18.75" customHeight="1">
      <c r="A49" s="1202"/>
      <c r="B49" s="1202"/>
      <c r="C49" s="458">
        <v>30</v>
      </c>
      <c r="D49" s="442"/>
      <c r="E49" s="1759">
        <v>2676</v>
      </c>
      <c r="F49" s="1643"/>
      <c r="G49" s="1643"/>
      <c r="H49" s="1643"/>
      <c r="I49" s="1643"/>
      <c r="J49" s="2331"/>
      <c r="K49" s="1759">
        <v>18981</v>
      </c>
      <c r="L49" s="1643"/>
      <c r="M49" s="1643"/>
      <c r="N49" s="1643"/>
      <c r="O49" s="1643"/>
      <c r="P49" s="2331"/>
      <c r="Q49" s="1759">
        <v>21657</v>
      </c>
      <c r="R49" s="1643"/>
      <c r="S49" s="1643"/>
      <c r="T49" s="1643"/>
      <c r="U49" s="1643"/>
      <c r="V49" s="2331"/>
      <c r="W49" s="1378">
        <v>59.3</v>
      </c>
      <c r="X49" s="1379"/>
      <c r="Y49" s="1379"/>
      <c r="Z49" s="1379"/>
      <c r="AA49" s="1379"/>
      <c r="AB49" s="1379"/>
    </row>
    <row r="50" spans="1:28" ht="18.75" customHeight="1">
      <c r="A50" s="1289" t="s">
        <v>458</v>
      </c>
      <c r="B50" s="1289"/>
      <c r="C50" s="458" t="s">
        <v>459</v>
      </c>
      <c r="D50" s="442"/>
      <c r="E50" s="1759">
        <v>2752</v>
      </c>
      <c r="F50" s="1643"/>
      <c r="G50" s="1643"/>
      <c r="H50" s="1643"/>
      <c r="I50" s="1643"/>
      <c r="J50" s="2331"/>
      <c r="K50" s="1759">
        <v>19638</v>
      </c>
      <c r="L50" s="1643"/>
      <c r="M50" s="1643"/>
      <c r="N50" s="1643"/>
      <c r="O50" s="1643"/>
      <c r="P50" s="2331"/>
      <c r="Q50" s="1759">
        <v>22390</v>
      </c>
      <c r="R50" s="1643"/>
      <c r="S50" s="1643"/>
      <c r="T50" s="1643"/>
      <c r="U50" s="1643"/>
      <c r="V50" s="2331"/>
      <c r="W50" s="1378">
        <v>61.2</v>
      </c>
      <c r="X50" s="1379"/>
      <c r="Y50" s="1379"/>
      <c r="Z50" s="1379"/>
      <c r="AA50" s="1379"/>
      <c r="AB50" s="1379"/>
    </row>
    <row r="51" spans="1:28" ht="18.75" customHeight="1">
      <c r="A51" s="1289"/>
      <c r="B51" s="1289"/>
      <c r="C51" s="458">
        <v>2</v>
      </c>
      <c r="D51" s="442"/>
      <c r="E51" s="1759">
        <v>2546</v>
      </c>
      <c r="F51" s="1643"/>
      <c r="G51" s="1643"/>
      <c r="H51" s="1643"/>
      <c r="I51" s="1643"/>
      <c r="J51" s="2331"/>
      <c r="K51" s="1759">
        <v>19966</v>
      </c>
      <c r="L51" s="1643"/>
      <c r="M51" s="1643"/>
      <c r="N51" s="1643"/>
      <c r="O51" s="1643"/>
      <c r="P51" s="2331"/>
      <c r="Q51" s="1759">
        <v>22512</v>
      </c>
      <c r="R51" s="1643"/>
      <c r="S51" s="1643"/>
      <c r="T51" s="1643"/>
      <c r="U51" s="1643"/>
      <c r="V51" s="2331"/>
      <c r="W51" s="1378">
        <v>61.7</v>
      </c>
      <c r="X51" s="1379"/>
      <c r="Y51" s="1379"/>
      <c r="Z51" s="1379"/>
      <c r="AA51" s="1379"/>
      <c r="AB51" s="1379"/>
    </row>
    <row r="52" spans="1:28" ht="18.75" customHeight="1">
      <c r="A52" s="328"/>
      <c r="B52" s="328"/>
      <c r="C52" s="328"/>
      <c r="D52" s="404"/>
      <c r="E52" s="1349"/>
      <c r="F52" s="1350"/>
      <c r="G52" s="1350"/>
      <c r="H52" s="1350"/>
      <c r="I52" s="1350"/>
      <c r="J52" s="1351"/>
      <c r="K52" s="1349"/>
      <c r="L52" s="1350"/>
      <c r="M52" s="1350"/>
      <c r="N52" s="1350"/>
      <c r="O52" s="1350"/>
      <c r="P52" s="1351"/>
      <c r="Q52" s="1349"/>
      <c r="R52" s="1350"/>
      <c r="S52" s="1350"/>
      <c r="T52" s="1350"/>
      <c r="U52" s="1350"/>
      <c r="V52" s="1351"/>
      <c r="W52" s="1349"/>
      <c r="X52" s="1350"/>
      <c r="Y52" s="1350"/>
      <c r="Z52" s="1350"/>
      <c r="AA52" s="1350"/>
      <c r="AB52" s="1350"/>
    </row>
    <row r="53" spans="1:28" ht="18.75" customHeight="1">
      <c r="AB53" s="315" t="s">
        <v>3135</v>
      </c>
    </row>
  </sheetData>
  <mergeCells count="208">
    <mergeCell ref="E52:J52"/>
    <mergeCell ref="K52:P52"/>
    <mergeCell ref="Q52:V52"/>
    <mergeCell ref="W52:AB52"/>
    <mergeCell ref="A50:B50"/>
    <mergeCell ref="E50:J50"/>
    <mergeCell ref="K50:P50"/>
    <mergeCell ref="Q50:V50"/>
    <mergeCell ref="W50:AB50"/>
    <mergeCell ref="A51:B51"/>
    <mergeCell ref="E51:J51"/>
    <mergeCell ref="K51:P51"/>
    <mergeCell ref="Q51:V51"/>
    <mergeCell ref="W51:AB51"/>
    <mergeCell ref="A48:B48"/>
    <mergeCell ref="E48:J48"/>
    <mergeCell ref="K48:P48"/>
    <mergeCell ref="Q48:V48"/>
    <mergeCell ref="W48:AB48"/>
    <mergeCell ref="A49:B49"/>
    <mergeCell ref="E49:J49"/>
    <mergeCell ref="K49:P49"/>
    <mergeCell ref="Q49:V49"/>
    <mergeCell ref="W49:AB49"/>
    <mergeCell ref="A46:B46"/>
    <mergeCell ref="E46:J46"/>
    <mergeCell ref="K46:P46"/>
    <mergeCell ref="Q46:V46"/>
    <mergeCell ref="W46:AB46"/>
    <mergeCell ref="A47:B47"/>
    <mergeCell ref="E47:J47"/>
    <mergeCell ref="K47:P47"/>
    <mergeCell ref="Q47:V47"/>
    <mergeCell ref="W47:AB47"/>
    <mergeCell ref="A44:B44"/>
    <mergeCell ref="E44:J44"/>
    <mergeCell ref="K44:P44"/>
    <mergeCell ref="Q44:V44"/>
    <mergeCell ref="W44:AB44"/>
    <mergeCell ref="A45:B45"/>
    <mergeCell ref="E45:J45"/>
    <mergeCell ref="K45:P45"/>
    <mergeCell ref="Q45:V45"/>
    <mergeCell ref="W45:AB45"/>
    <mergeCell ref="E42:J42"/>
    <mergeCell ref="K42:P42"/>
    <mergeCell ref="Q42:V42"/>
    <mergeCell ref="W42:AB42"/>
    <mergeCell ref="A43:B43"/>
    <mergeCell ref="E43:J43"/>
    <mergeCell ref="K43:P43"/>
    <mergeCell ref="Q43:V43"/>
    <mergeCell ref="W43:AB43"/>
    <mergeCell ref="A38:AB38"/>
    <mergeCell ref="A40:D41"/>
    <mergeCell ref="E40:V40"/>
    <mergeCell ref="W40:AB41"/>
    <mergeCell ref="E41:J41"/>
    <mergeCell ref="K41:P41"/>
    <mergeCell ref="Q41:V41"/>
    <mergeCell ref="U30:X30"/>
    <mergeCell ref="Y30:AB30"/>
    <mergeCell ref="A31:B31"/>
    <mergeCell ref="E31:G31"/>
    <mergeCell ref="H31:J31"/>
    <mergeCell ref="K31:M31"/>
    <mergeCell ref="N31:P31"/>
    <mergeCell ref="Q31:T31"/>
    <mergeCell ref="U31:X31"/>
    <mergeCell ref="Y31:AB31"/>
    <mergeCell ref="A30:B30"/>
    <mergeCell ref="E30:G30"/>
    <mergeCell ref="H30:J30"/>
    <mergeCell ref="K30:M30"/>
    <mergeCell ref="N30:P30"/>
    <mergeCell ref="Q30:T30"/>
    <mergeCell ref="U28:X28"/>
    <mergeCell ref="Y28:AB28"/>
    <mergeCell ref="A29:B29"/>
    <mergeCell ref="E29:G29"/>
    <mergeCell ref="H29:J29"/>
    <mergeCell ref="K29:M29"/>
    <mergeCell ref="N29:P29"/>
    <mergeCell ref="Q29:T29"/>
    <mergeCell ref="U29:X29"/>
    <mergeCell ref="Y29:AB29"/>
    <mergeCell ref="A28:B28"/>
    <mergeCell ref="E28:G28"/>
    <mergeCell ref="H28:J28"/>
    <mergeCell ref="K28:M28"/>
    <mergeCell ref="N28:P28"/>
    <mergeCell ref="Q28:T28"/>
    <mergeCell ref="U26:X26"/>
    <mergeCell ref="Y26:AB26"/>
    <mergeCell ref="A27:B27"/>
    <mergeCell ref="E27:G27"/>
    <mergeCell ref="H27:J27"/>
    <mergeCell ref="K27:M27"/>
    <mergeCell ref="N27:P27"/>
    <mergeCell ref="Q27:T27"/>
    <mergeCell ref="U27:X27"/>
    <mergeCell ref="Y27:AB27"/>
    <mergeCell ref="A26:B26"/>
    <mergeCell ref="E26:G26"/>
    <mergeCell ref="H26:J26"/>
    <mergeCell ref="K26:M26"/>
    <mergeCell ref="N26:P26"/>
    <mergeCell ref="Q26:T26"/>
    <mergeCell ref="A25:B25"/>
    <mergeCell ref="E25:G25"/>
    <mergeCell ref="H25:J25"/>
    <mergeCell ref="K25:M25"/>
    <mergeCell ref="N25:P25"/>
    <mergeCell ref="Q25:T25"/>
    <mergeCell ref="U25:X25"/>
    <mergeCell ref="Y25:AB25"/>
    <mergeCell ref="A24:B24"/>
    <mergeCell ref="E24:G24"/>
    <mergeCell ref="H24:J24"/>
    <mergeCell ref="K24:M24"/>
    <mergeCell ref="N24:P24"/>
    <mergeCell ref="Q24:T24"/>
    <mergeCell ref="A23:B23"/>
    <mergeCell ref="E23:G23"/>
    <mergeCell ref="H23:J23"/>
    <mergeCell ref="K23:M23"/>
    <mergeCell ref="N23:P23"/>
    <mergeCell ref="Q23:T23"/>
    <mergeCell ref="U23:X23"/>
    <mergeCell ref="Y23:AB23"/>
    <mergeCell ref="U24:X24"/>
    <mergeCell ref="Y24:AB24"/>
    <mergeCell ref="A15:B15"/>
    <mergeCell ref="E15:J15"/>
    <mergeCell ref="K15:P15"/>
    <mergeCell ref="Q15:V15"/>
    <mergeCell ref="W15:AB15"/>
    <mergeCell ref="N21:P21"/>
    <mergeCell ref="Q21:T21"/>
    <mergeCell ref="E22:G22"/>
    <mergeCell ref="H22:J22"/>
    <mergeCell ref="K22:M22"/>
    <mergeCell ref="N22:P22"/>
    <mergeCell ref="Q22:T22"/>
    <mergeCell ref="W16:AB16"/>
    <mergeCell ref="A18:D18"/>
    <mergeCell ref="A19:D21"/>
    <mergeCell ref="E19:T19"/>
    <mergeCell ref="U19:X21"/>
    <mergeCell ref="Y19:AB21"/>
    <mergeCell ref="E20:T20"/>
    <mergeCell ref="E21:G21"/>
    <mergeCell ref="H21:J21"/>
    <mergeCell ref="K21:M21"/>
    <mergeCell ref="U22:X22"/>
    <mergeCell ref="Y22:AB22"/>
    <mergeCell ref="A13:B13"/>
    <mergeCell ref="E13:J13"/>
    <mergeCell ref="K13:P13"/>
    <mergeCell ref="Q13:V13"/>
    <mergeCell ref="W13:AB13"/>
    <mergeCell ref="A14:B14"/>
    <mergeCell ref="E14:J14"/>
    <mergeCell ref="K14:P14"/>
    <mergeCell ref="Q14:V14"/>
    <mergeCell ref="W14:AB14"/>
    <mergeCell ref="A11:B11"/>
    <mergeCell ref="E11:J11"/>
    <mergeCell ref="K11:P11"/>
    <mergeCell ref="Q11:V11"/>
    <mergeCell ref="W11:AB11"/>
    <mergeCell ref="A12:B12"/>
    <mergeCell ref="E12:J12"/>
    <mergeCell ref="K12:P12"/>
    <mergeCell ref="Q12:V12"/>
    <mergeCell ref="W12:AB12"/>
    <mergeCell ref="A9:B9"/>
    <mergeCell ref="E9:J9"/>
    <mergeCell ref="K9:P9"/>
    <mergeCell ref="Q9:V9"/>
    <mergeCell ref="W9:AB9"/>
    <mergeCell ref="A10:B10"/>
    <mergeCell ref="E10:J10"/>
    <mergeCell ref="K10:P10"/>
    <mergeCell ref="Q10:V10"/>
    <mergeCell ref="W10:AB10"/>
    <mergeCell ref="A7:B7"/>
    <mergeCell ref="E7:J7"/>
    <mergeCell ref="K7:P7"/>
    <mergeCell ref="Q7:V7"/>
    <mergeCell ref="W7:AB7"/>
    <mergeCell ref="A8:B8"/>
    <mergeCell ref="E8:J8"/>
    <mergeCell ref="K8:P8"/>
    <mergeCell ref="Q8:V8"/>
    <mergeCell ref="W8:AB8"/>
    <mergeCell ref="A2:AB2"/>
    <mergeCell ref="A4:D5"/>
    <mergeCell ref="E4:AB4"/>
    <mergeCell ref="E5:J5"/>
    <mergeCell ref="K5:P5"/>
    <mergeCell ref="Q5:V5"/>
    <mergeCell ref="W5:AB5"/>
    <mergeCell ref="A1:D1"/>
    <mergeCell ref="E6:J6"/>
    <mergeCell ref="K6:P6"/>
    <mergeCell ref="Q6:V6"/>
    <mergeCell ref="W6:AB6"/>
  </mergeCells>
  <phoneticPr fontId="4"/>
  <hyperlinks>
    <hyperlink ref="A1" location="P2細目次!A1" display="目次に戻る" xr:uid="{A6D0CF5B-5F18-49A0-A255-4384D7F3241E}"/>
  </hyperlinks>
  <pageMargins left="0.70866141732283472" right="0.70866141732283472" top="0.74803149606299213" bottom="0.74803149606299213" header="0.31496062992125984" footer="0.31496062992125984"/>
  <pageSetup paperSize="9" scale="83" firstPageNumber="0" orientation="portrait" r:id="rId1"/>
  <headerFooter differentFirst="1" scaleWithDoc="0">
    <oddFooter>&amp;C- &amp;P -</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ED78A-B61F-4B65-8FAB-B5A7217F4A31}">
  <sheetPr>
    <tabColor theme="0"/>
    <pageSetUpPr fitToPage="1"/>
  </sheetPr>
  <dimension ref="A1:AI46"/>
  <sheetViews>
    <sheetView zoomScaleNormal="100" zoomScaleSheetLayoutView="100" workbookViewId="0">
      <selection activeCell="AL2" sqref="AL2:AR2"/>
    </sheetView>
  </sheetViews>
  <sheetFormatPr defaultColWidth="2.875" defaultRowHeight="20.25" customHeight="1"/>
  <cols>
    <col min="1" max="2" width="2.875" style="286"/>
    <col min="3" max="3" width="3.5" style="286" bestFit="1" customWidth="1"/>
    <col min="4" max="4" width="2.875" style="286"/>
    <col min="5" max="5" width="3.375" style="286" bestFit="1" customWidth="1"/>
    <col min="6" max="258" width="2.875" style="286"/>
    <col min="259" max="259" width="3.5" style="286" bestFit="1" customWidth="1"/>
    <col min="260" max="260" width="2.875" style="286"/>
    <col min="261" max="261" width="3.375" style="286" bestFit="1" customWidth="1"/>
    <col min="262" max="514" width="2.875" style="286"/>
    <col min="515" max="515" width="3.5" style="286" bestFit="1" customWidth="1"/>
    <col min="516" max="516" width="2.875" style="286"/>
    <col min="517" max="517" width="3.375" style="286" bestFit="1" customWidth="1"/>
    <col min="518" max="770" width="2.875" style="286"/>
    <col min="771" max="771" width="3.5" style="286" bestFit="1" customWidth="1"/>
    <col min="772" max="772" width="2.875" style="286"/>
    <col min="773" max="773" width="3.375" style="286" bestFit="1" customWidth="1"/>
    <col min="774" max="1026" width="2.875" style="286"/>
    <col min="1027" max="1027" width="3.5" style="286" bestFit="1" customWidth="1"/>
    <col min="1028" max="1028" width="2.875" style="286"/>
    <col min="1029" max="1029" width="3.375" style="286" bestFit="1" customWidth="1"/>
    <col min="1030" max="1282" width="2.875" style="286"/>
    <col min="1283" max="1283" width="3.5" style="286" bestFit="1" customWidth="1"/>
    <col min="1284" max="1284" width="2.875" style="286"/>
    <col min="1285" max="1285" width="3.375" style="286" bestFit="1" customWidth="1"/>
    <col min="1286" max="1538" width="2.875" style="286"/>
    <col min="1539" max="1539" width="3.5" style="286" bestFit="1" customWidth="1"/>
    <col min="1540" max="1540" width="2.875" style="286"/>
    <col min="1541" max="1541" width="3.375" style="286" bestFit="1" customWidth="1"/>
    <col min="1542" max="1794" width="2.875" style="286"/>
    <col min="1795" max="1795" width="3.5" style="286" bestFit="1" customWidth="1"/>
    <col min="1796" max="1796" width="2.875" style="286"/>
    <col min="1797" max="1797" width="3.375" style="286" bestFit="1" customWidth="1"/>
    <col min="1798" max="2050" width="2.875" style="286"/>
    <col min="2051" max="2051" width="3.5" style="286" bestFit="1" customWidth="1"/>
    <col min="2052" max="2052" width="2.875" style="286"/>
    <col min="2053" max="2053" width="3.375" style="286" bestFit="1" customWidth="1"/>
    <col min="2054" max="2306" width="2.875" style="286"/>
    <col min="2307" max="2307" width="3.5" style="286" bestFit="1" customWidth="1"/>
    <col min="2308" max="2308" width="2.875" style="286"/>
    <col min="2309" max="2309" width="3.375" style="286" bestFit="1" customWidth="1"/>
    <col min="2310" max="2562" width="2.875" style="286"/>
    <col min="2563" max="2563" width="3.5" style="286" bestFit="1" customWidth="1"/>
    <col min="2564" max="2564" width="2.875" style="286"/>
    <col min="2565" max="2565" width="3.375" style="286" bestFit="1" customWidth="1"/>
    <col min="2566" max="2818" width="2.875" style="286"/>
    <col min="2819" max="2819" width="3.5" style="286" bestFit="1" customWidth="1"/>
    <col min="2820" max="2820" width="2.875" style="286"/>
    <col min="2821" max="2821" width="3.375" style="286" bestFit="1" customWidth="1"/>
    <col min="2822" max="3074" width="2.875" style="286"/>
    <col min="3075" max="3075" width="3.5" style="286" bestFit="1" customWidth="1"/>
    <col min="3076" max="3076" width="2.875" style="286"/>
    <col min="3077" max="3077" width="3.375" style="286" bestFit="1" customWidth="1"/>
    <col min="3078" max="3330" width="2.875" style="286"/>
    <col min="3331" max="3331" width="3.5" style="286" bestFit="1" customWidth="1"/>
    <col min="3332" max="3332" width="2.875" style="286"/>
    <col min="3333" max="3333" width="3.375" style="286" bestFit="1" customWidth="1"/>
    <col min="3334" max="3586" width="2.875" style="286"/>
    <col min="3587" max="3587" width="3.5" style="286" bestFit="1" customWidth="1"/>
    <col min="3588" max="3588" width="2.875" style="286"/>
    <col min="3589" max="3589" width="3.375" style="286" bestFit="1" customWidth="1"/>
    <col min="3590" max="3842" width="2.875" style="286"/>
    <col min="3843" max="3843" width="3.5" style="286" bestFit="1" customWidth="1"/>
    <col min="3844" max="3844" width="2.875" style="286"/>
    <col min="3845" max="3845" width="3.375" style="286" bestFit="1" customWidth="1"/>
    <col min="3846" max="4098" width="2.875" style="286"/>
    <col min="4099" max="4099" width="3.5" style="286" bestFit="1" customWidth="1"/>
    <col min="4100" max="4100" width="2.875" style="286"/>
    <col min="4101" max="4101" width="3.375" style="286" bestFit="1" customWidth="1"/>
    <col min="4102" max="4354" width="2.875" style="286"/>
    <col min="4355" max="4355" width="3.5" style="286" bestFit="1" customWidth="1"/>
    <col min="4356" max="4356" width="2.875" style="286"/>
    <col min="4357" max="4357" width="3.375" style="286" bestFit="1" customWidth="1"/>
    <col min="4358" max="4610" width="2.875" style="286"/>
    <col min="4611" max="4611" width="3.5" style="286" bestFit="1" customWidth="1"/>
    <col min="4612" max="4612" width="2.875" style="286"/>
    <col min="4613" max="4613" width="3.375" style="286" bestFit="1" customWidth="1"/>
    <col min="4614" max="4866" width="2.875" style="286"/>
    <col min="4867" max="4867" width="3.5" style="286" bestFit="1" customWidth="1"/>
    <col min="4868" max="4868" width="2.875" style="286"/>
    <col min="4869" max="4869" width="3.375" style="286" bestFit="1" customWidth="1"/>
    <col min="4870" max="5122" width="2.875" style="286"/>
    <col min="5123" max="5123" width="3.5" style="286" bestFit="1" customWidth="1"/>
    <col min="5124" max="5124" width="2.875" style="286"/>
    <col min="5125" max="5125" width="3.375" style="286" bestFit="1" customWidth="1"/>
    <col min="5126" max="5378" width="2.875" style="286"/>
    <col min="5379" max="5379" width="3.5" style="286" bestFit="1" customWidth="1"/>
    <col min="5380" max="5380" width="2.875" style="286"/>
    <col min="5381" max="5381" width="3.375" style="286" bestFit="1" customWidth="1"/>
    <col min="5382" max="5634" width="2.875" style="286"/>
    <col min="5635" max="5635" width="3.5" style="286" bestFit="1" customWidth="1"/>
    <col min="5636" max="5636" width="2.875" style="286"/>
    <col min="5637" max="5637" width="3.375" style="286" bestFit="1" customWidth="1"/>
    <col min="5638" max="5890" width="2.875" style="286"/>
    <col min="5891" max="5891" width="3.5" style="286" bestFit="1" customWidth="1"/>
    <col min="5892" max="5892" width="2.875" style="286"/>
    <col min="5893" max="5893" width="3.375" style="286" bestFit="1" customWidth="1"/>
    <col min="5894" max="6146" width="2.875" style="286"/>
    <col min="6147" max="6147" width="3.5" style="286" bestFit="1" customWidth="1"/>
    <col min="6148" max="6148" width="2.875" style="286"/>
    <col min="6149" max="6149" width="3.375" style="286" bestFit="1" customWidth="1"/>
    <col min="6150" max="6402" width="2.875" style="286"/>
    <col min="6403" max="6403" width="3.5" style="286" bestFit="1" customWidth="1"/>
    <col min="6404" max="6404" width="2.875" style="286"/>
    <col min="6405" max="6405" width="3.375" style="286" bestFit="1" customWidth="1"/>
    <col min="6406" max="6658" width="2.875" style="286"/>
    <col min="6659" max="6659" width="3.5" style="286" bestFit="1" customWidth="1"/>
    <col min="6660" max="6660" width="2.875" style="286"/>
    <col min="6661" max="6661" width="3.375" style="286" bestFit="1" customWidth="1"/>
    <col min="6662" max="6914" width="2.875" style="286"/>
    <col min="6915" max="6915" width="3.5" style="286" bestFit="1" customWidth="1"/>
    <col min="6916" max="6916" width="2.875" style="286"/>
    <col min="6917" max="6917" width="3.375" style="286" bestFit="1" customWidth="1"/>
    <col min="6918" max="7170" width="2.875" style="286"/>
    <col min="7171" max="7171" width="3.5" style="286" bestFit="1" customWidth="1"/>
    <col min="7172" max="7172" width="2.875" style="286"/>
    <col min="7173" max="7173" width="3.375" style="286" bestFit="1" customWidth="1"/>
    <col min="7174" max="7426" width="2.875" style="286"/>
    <col min="7427" max="7427" width="3.5" style="286" bestFit="1" customWidth="1"/>
    <col min="7428" max="7428" width="2.875" style="286"/>
    <col min="7429" max="7429" width="3.375" style="286" bestFit="1" customWidth="1"/>
    <col min="7430" max="7682" width="2.875" style="286"/>
    <col min="7683" max="7683" width="3.5" style="286" bestFit="1" customWidth="1"/>
    <col min="7684" max="7684" width="2.875" style="286"/>
    <col min="7685" max="7685" width="3.375" style="286" bestFit="1" customWidth="1"/>
    <col min="7686" max="7938" width="2.875" style="286"/>
    <col min="7939" max="7939" width="3.5" style="286" bestFit="1" customWidth="1"/>
    <col min="7940" max="7940" width="2.875" style="286"/>
    <col min="7941" max="7941" width="3.375" style="286" bestFit="1" customWidth="1"/>
    <col min="7942" max="8194" width="2.875" style="286"/>
    <col min="8195" max="8195" width="3.5" style="286" bestFit="1" customWidth="1"/>
    <col min="8196" max="8196" width="2.875" style="286"/>
    <col min="8197" max="8197" width="3.375" style="286" bestFit="1" customWidth="1"/>
    <col min="8198" max="8450" width="2.875" style="286"/>
    <col min="8451" max="8451" width="3.5" style="286" bestFit="1" customWidth="1"/>
    <col min="8452" max="8452" width="2.875" style="286"/>
    <col min="8453" max="8453" width="3.375" style="286" bestFit="1" customWidth="1"/>
    <col min="8454" max="8706" width="2.875" style="286"/>
    <col min="8707" max="8707" width="3.5" style="286" bestFit="1" customWidth="1"/>
    <col min="8708" max="8708" width="2.875" style="286"/>
    <col min="8709" max="8709" width="3.375" style="286" bestFit="1" customWidth="1"/>
    <col min="8710" max="8962" width="2.875" style="286"/>
    <col min="8963" max="8963" width="3.5" style="286" bestFit="1" customWidth="1"/>
    <col min="8964" max="8964" width="2.875" style="286"/>
    <col min="8965" max="8965" width="3.375" style="286" bestFit="1" customWidth="1"/>
    <col min="8966" max="9218" width="2.875" style="286"/>
    <col min="9219" max="9219" width="3.5" style="286" bestFit="1" customWidth="1"/>
    <col min="9220" max="9220" width="2.875" style="286"/>
    <col min="9221" max="9221" width="3.375" style="286" bestFit="1" customWidth="1"/>
    <col min="9222" max="9474" width="2.875" style="286"/>
    <col min="9475" max="9475" width="3.5" style="286" bestFit="1" customWidth="1"/>
    <col min="9476" max="9476" width="2.875" style="286"/>
    <col min="9477" max="9477" width="3.375" style="286" bestFit="1" customWidth="1"/>
    <col min="9478" max="9730" width="2.875" style="286"/>
    <col min="9731" max="9731" width="3.5" style="286" bestFit="1" customWidth="1"/>
    <col min="9732" max="9732" width="2.875" style="286"/>
    <col min="9733" max="9733" width="3.375" style="286" bestFit="1" customWidth="1"/>
    <col min="9734" max="9986" width="2.875" style="286"/>
    <col min="9987" max="9987" width="3.5" style="286" bestFit="1" customWidth="1"/>
    <col min="9988" max="9988" width="2.875" style="286"/>
    <col min="9989" max="9989" width="3.375" style="286" bestFit="1" customWidth="1"/>
    <col min="9990" max="10242" width="2.875" style="286"/>
    <col min="10243" max="10243" width="3.5" style="286" bestFit="1" customWidth="1"/>
    <col min="10244" max="10244" width="2.875" style="286"/>
    <col min="10245" max="10245" width="3.375" style="286" bestFit="1" customWidth="1"/>
    <col min="10246" max="10498" width="2.875" style="286"/>
    <col min="10499" max="10499" width="3.5" style="286" bestFit="1" customWidth="1"/>
    <col min="10500" max="10500" width="2.875" style="286"/>
    <col min="10501" max="10501" width="3.375" style="286" bestFit="1" customWidth="1"/>
    <col min="10502" max="10754" width="2.875" style="286"/>
    <col min="10755" max="10755" width="3.5" style="286" bestFit="1" customWidth="1"/>
    <col min="10756" max="10756" width="2.875" style="286"/>
    <col min="10757" max="10757" width="3.375" style="286" bestFit="1" customWidth="1"/>
    <col min="10758" max="11010" width="2.875" style="286"/>
    <col min="11011" max="11011" width="3.5" style="286" bestFit="1" customWidth="1"/>
    <col min="11012" max="11012" width="2.875" style="286"/>
    <col min="11013" max="11013" width="3.375" style="286" bestFit="1" customWidth="1"/>
    <col min="11014" max="11266" width="2.875" style="286"/>
    <col min="11267" max="11267" width="3.5" style="286" bestFit="1" customWidth="1"/>
    <col min="11268" max="11268" width="2.875" style="286"/>
    <col min="11269" max="11269" width="3.375" style="286" bestFit="1" customWidth="1"/>
    <col min="11270" max="11522" width="2.875" style="286"/>
    <col min="11523" max="11523" width="3.5" style="286" bestFit="1" customWidth="1"/>
    <col min="11524" max="11524" width="2.875" style="286"/>
    <col min="11525" max="11525" width="3.375" style="286" bestFit="1" customWidth="1"/>
    <col min="11526" max="11778" width="2.875" style="286"/>
    <col min="11779" max="11779" width="3.5" style="286" bestFit="1" customWidth="1"/>
    <col min="11780" max="11780" width="2.875" style="286"/>
    <col min="11781" max="11781" width="3.375" style="286" bestFit="1" customWidth="1"/>
    <col min="11782" max="12034" width="2.875" style="286"/>
    <col min="12035" max="12035" width="3.5" style="286" bestFit="1" customWidth="1"/>
    <col min="12036" max="12036" width="2.875" style="286"/>
    <col min="12037" max="12037" width="3.375" style="286" bestFit="1" customWidth="1"/>
    <col min="12038" max="12290" width="2.875" style="286"/>
    <col min="12291" max="12291" width="3.5" style="286" bestFit="1" customWidth="1"/>
    <col min="12292" max="12292" width="2.875" style="286"/>
    <col min="12293" max="12293" width="3.375" style="286" bestFit="1" customWidth="1"/>
    <col min="12294" max="12546" width="2.875" style="286"/>
    <col min="12547" max="12547" width="3.5" style="286" bestFit="1" customWidth="1"/>
    <col min="12548" max="12548" width="2.875" style="286"/>
    <col min="12549" max="12549" width="3.375" style="286" bestFit="1" customWidth="1"/>
    <col min="12550" max="12802" width="2.875" style="286"/>
    <col min="12803" max="12803" width="3.5" style="286" bestFit="1" customWidth="1"/>
    <col min="12804" max="12804" width="2.875" style="286"/>
    <col min="12805" max="12805" width="3.375" style="286" bestFit="1" customWidth="1"/>
    <col min="12806" max="13058" width="2.875" style="286"/>
    <col min="13059" max="13059" width="3.5" style="286" bestFit="1" customWidth="1"/>
    <col min="13060" max="13060" width="2.875" style="286"/>
    <col min="13061" max="13061" width="3.375" style="286" bestFit="1" customWidth="1"/>
    <col min="13062" max="13314" width="2.875" style="286"/>
    <col min="13315" max="13315" width="3.5" style="286" bestFit="1" customWidth="1"/>
    <col min="13316" max="13316" width="2.875" style="286"/>
    <col min="13317" max="13317" width="3.375" style="286" bestFit="1" customWidth="1"/>
    <col min="13318" max="13570" width="2.875" style="286"/>
    <col min="13571" max="13571" width="3.5" style="286" bestFit="1" customWidth="1"/>
    <col min="13572" max="13572" width="2.875" style="286"/>
    <col min="13573" max="13573" width="3.375" style="286" bestFit="1" customWidth="1"/>
    <col min="13574" max="13826" width="2.875" style="286"/>
    <col min="13827" max="13827" width="3.5" style="286" bestFit="1" customWidth="1"/>
    <col min="13828" max="13828" width="2.875" style="286"/>
    <col min="13829" max="13829" width="3.375" style="286" bestFit="1" customWidth="1"/>
    <col min="13830" max="14082" width="2.875" style="286"/>
    <col min="14083" max="14083" width="3.5" style="286" bestFit="1" customWidth="1"/>
    <col min="14084" max="14084" width="2.875" style="286"/>
    <col min="14085" max="14085" width="3.375" style="286" bestFit="1" customWidth="1"/>
    <col min="14086" max="14338" width="2.875" style="286"/>
    <col min="14339" max="14339" width="3.5" style="286" bestFit="1" customWidth="1"/>
    <col min="14340" max="14340" width="2.875" style="286"/>
    <col min="14341" max="14341" width="3.375" style="286" bestFit="1" customWidth="1"/>
    <col min="14342" max="14594" width="2.875" style="286"/>
    <col min="14595" max="14595" width="3.5" style="286" bestFit="1" customWidth="1"/>
    <col min="14596" max="14596" width="2.875" style="286"/>
    <col min="14597" max="14597" width="3.375" style="286" bestFit="1" customWidth="1"/>
    <col min="14598" max="14850" width="2.875" style="286"/>
    <col min="14851" max="14851" width="3.5" style="286" bestFit="1" customWidth="1"/>
    <col min="14852" max="14852" width="2.875" style="286"/>
    <col min="14853" max="14853" width="3.375" style="286" bestFit="1" customWidth="1"/>
    <col min="14854" max="15106" width="2.875" style="286"/>
    <col min="15107" max="15107" width="3.5" style="286" bestFit="1" customWidth="1"/>
    <col min="15108" max="15108" width="2.875" style="286"/>
    <col min="15109" max="15109" width="3.375" style="286" bestFit="1" customWidth="1"/>
    <col min="15110" max="15362" width="2.875" style="286"/>
    <col min="15363" max="15363" width="3.5" style="286" bestFit="1" customWidth="1"/>
    <col min="15364" max="15364" width="2.875" style="286"/>
    <col min="15365" max="15365" width="3.375" style="286" bestFit="1" customWidth="1"/>
    <col min="15366" max="15618" width="2.875" style="286"/>
    <col min="15619" max="15619" width="3.5" style="286" bestFit="1" customWidth="1"/>
    <col min="15620" max="15620" width="2.875" style="286"/>
    <col min="15621" max="15621" width="3.375" style="286" bestFit="1" customWidth="1"/>
    <col min="15622" max="15874" width="2.875" style="286"/>
    <col min="15875" max="15875" width="3.5" style="286" bestFit="1" customWidth="1"/>
    <col min="15876" max="15876" width="2.875" style="286"/>
    <col min="15877" max="15877" width="3.375" style="286" bestFit="1" customWidth="1"/>
    <col min="15878" max="16130" width="2.875" style="286"/>
    <col min="16131" max="16131" width="3.5" style="286" bestFit="1" customWidth="1"/>
    <col min="16132" max="16132" width="2.875" style="286"/>
    <col min="16133" max="16133" width="3.375" style="286" bestFit="1" customWidth="1"/>
    <col min="16134" max="16384" width="2.875" style="286"/>
  </cols>
  <sheetData>
    <row r="1" spans="1:35" ht="20.25" customHeight="1">
      <c r="A1" s="1544" t="s">
        <v>4602</v>
      </c>
      <c r="B1" s="1544"/>
      <c r="C1" s="1544"/>
      <c r="D1" s="1544"/>
    </row>
    <row r="2" spans="1:35" s="42" customFormat="1" ht="20.25" customHeight="1">
      <c r="A2" s="2332" t="s">
        <v>3143</v>
      </c>
      <c r="B2" s="2332"/>
      <c r="C2" s="2332"/>
      <c r="D2" s="2332"/>
      <c r="E2" s="2332"/>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row>
    <row r="3" spans="1:35" ht="20.25" customHeight="1">
      <c r="D3" s="259"/>
      <c r="E3" s="792"/>
      <c r="F3" s="792"/>
      <c r="G3" s="792"/>
      <c r="H3" s="792"/>
      <c r="I3" s="792"/>
      <c r="J3" s="792"/>
      <c r="K3" s="792"/>
      <c r="L3" s="792"/>
      <c r="M3" s="792"/>
      <c r="N3" s="792"/>
      <c r="O3" s="792"/>
      <c r="P3" s="792"/>
      <c r="Q3" s="792"/>
      <c r="R3" s="792"/>
      <c r="S3" s="792"/>
      <c r="T3" s="792"/>
      <c r="U3" s="792"/>
      <c r="V3" s="792"/>
      <c r="W3" s="792"/>
      <c r="X3" s="792"/>
      <c r="Y3" s="792"/>
      <c r="Z3" s="792"/>
      <c r="AA3" s="792"/>
      <c r="AB3" s="792"/>
      <c r="AC3" s="792"/>
      <c r="AD3" s="792"/>
      <c r="AE3" s="792"/>
      <c r="AF3" s="792"/>
      <c r="AG3" s="792"/>
      <c r="AH3" s="792"/>
      <c r="AI3" s="792"/>
    </row>
    <row r="4" spans="1:35" ht="20.25" customHeight="1">
      <c r="A4" s="1273" t="s">
        <v>3144</v>
      </c>
      <c r="B4" s="1273"/>
      <c r="C4" s="1273"/>
      <c r="D4" s="1274"/>
      <c r="E4" s="2333" t="s">
        <v>3145</v>
      </c>
      <c r="F4" s="2334"/>
      <c r="G4" s="2334"/>
      <c r="H4" s="2334"/>
      <c r="I4" s="2334"/>
      <c r="J4" s="2335"/>
      <c r="K4" s="1260" t="s">
        <v>3146</v>
      </c>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row>
    <row r="5" spans="1:35" ht="20.25" customHeight="1">
      <c r="A5" s="1276"/>
      <c r="B5" s="1276"/>
      <c r="C5" s="1276"/>
      <c r="D5" s="1282"/>
      <c r="E5" s="2336"/>
      <c r="F5" s="2337"/>
      <c r="G5" s="2337"/>
      <c r="H5" s="2337"/>
      <c r="I5" s="2337"/>
      <c r="J5" s="2338"/>
      <c r="K5" s="1260" t="s">
        <v>3147</v>
      </c>
      <c r="L5" s="1261"/>
      <c r="M5" s="1261"/>
      <c r="N5" s="1261"/>
      <c r="O5" s="1261"/>
      <c r="P5" s="1262"/>
      <c r="Q5" s="1260" t="s">
        <v>3148</v>
      </c>
      <c r="R5" s="1261"/>
      <c r="S5" s="1261"/>
      <c r="T5" s="1261"/>
      <c r="U5" s="1261"/>
      <c r="V5" s="1262"/>
      <c r="W5" s="1260" t="s">
        <v>3149</v>
      </c>
      <c r="X5" s="1261"/>
      <c r="Y5" s="1261"/>
      <c r="Z5" s="1261"/>
      <c r="AA5" s="1261"/>
      <c r="AB5" s="1262"/>
      <c r="AC5" s="1260" t="s">
        <v>3150</v>
      </c>
      <c r="AD5" s="1261"/>
      <c r="AE5" s="1261"/>
      <c r="AF5" s="1261"/>
      <c r="AG5" s="1261"/>
      <c r="AH5" s="1261"/>
    </row>
    <row r="6" spans="1:35" ht="20.25" customHeight="1">
      <c r="D6" s="311"/>
      <c r="E6" s="979"/>
      <c r="F6" s="979"/>
      <c r="G6" s="979"/>
      <c r="H6" s="979"/>
      <c r="I6" s="979"/>
      <c r="J6" s="979" t="s">
        <v>2627</v>
      </c>
      <c r="K6" s="285"/>
      <c r="L6" s="285"/>
      <c r="M6" s="285"/>
      <c r="N6" s="285"/>
      <c r="O6" s="285"/>
      <c r="P6" s="285" t="s">
        <v>3151</v>
      </c>
      <c r="Q6" s="285"/>
      <c r="R6" s="285"/>
      <c r="S6" s="285"/>
      <c r="T6" s="285"/>
      <c r="U6" s="285"/>
      <c r="V6" s="285" t="s">
        <v>3151</v>
      </c>
      <c r="W6" s="285"/>
      <c r="X6" s="285"/>
      <c r="Y6" s="285"/>
      <c r="Z6" s="285"/>
      <c r="AA6" s="285"/>
      <c r="AB6" s="285" t="s">
        <v>3151</v>
      </c>
      <c r="AC6" s="285"/>
      <c r="AD6" s="285"/>
      <c r="AE6" s="285"/>
      <c r="AF6" s="285"/>
      <c r="AG6" s="285"/>
      <c r="AH6" s="285" t="s">
        <v>3151</v>
      </c>
    </row>
    <row r="7" spans="1:35" ht="20.25" customHeight="1">
      <c r="A7" s="1289" t="s">
        <v>965</v>
      </c>
      <c r="B7" s="1289"/>
      <c r="C7" s="315">
        <v>28</v>
      </c>
      <c r="D7" s="311"/>
      <c r="E7" s="1448">
        <v>182</v>
      </c>
      <c r="F7" s="1433"/>
      <c r="G7" s="1433"/>
      <c r="H7" s="1433"/>
      <c r="I7" s="1433"/>
      <c r="J7" s="1433"/>
      <c r="K7" s="1327">
        <v>29180</v>
      </c>
      <c r="L7" s="1327"/>
      <c r="M7" s="1327"/>
      <c r="N7" s="1327"/>
      <c r="O7" s="1327"/>
      <c r="P7" s="1327"/>
      <c r="Q7" s="1327">
        <v>531996</v>
      </c>
      <c r="R7" s="1327"/>
      <c r="S7" s="1327"/>
      <c r="T7" s="1327"/>
      <c r="U7" s="1327"/>
      <c r="V7" s="1327"/>
      <c r="W7" s="1327">
        <v>17858</v>
      </c>
      <c r="X7" s="1327"/>
      <c r="Y7" s="1327"/>
      <c r="Z7" s="1327"/>
      <c r="AA7" s="1327"/>
      <c r="AB7" s="1327"/>
      <c r="AC7" s="1327">
        <v>3213</v>
      </c>
      <c r="AD7" s="1327"/>
      <c r="AE7" s="1327"/>
      <c r="AF7" s="1327"/>
      <c r="AG7" s="1327"/>
      <c r="AH7" s="1327"/>
    </row>
    <row r="8" spans="1:35" ht="20.25" customHeight="1">
      <c r="A8" s="1289"/>
      <c r="B8" s="1289"/>
      <c r="C8" s="315">
        <v>29</v>
      </c>
      <c r="D8" s="442"/>
      <c r="E8" s="1448">
        <v>175</v>
      </c>
      <c r="F8" s="1433"/>
      <c r="G8" s="1433"/>
      <c r="H8" s="1433"/>
      <c r="I8" s="1433"/>
      <c r="J8" s="1433"/>
      <c r="K8" s="1327">
        <v>29785.5</v>
      </c>
      <c r="L8" s="1327"/>
      <c r="M8" s="1327"/>
      <c r="N8" s="1327"/>
      <c r="O8" s="1327"/>
      <c r="P8" s="1327"/>
      <c r="Q8" s="1327">
        <v>505733.5</v>
      </c>
      <c r="R8" s="1327"/>
      <c r="S8" s="1327"/>
      <c r="T8" s="1327"/>
      <c r="U8" s="1327"/>
      <c r="V8" s="1327"/>
      <c r="W8" s="1327">
        <v>14082.5</v>
      </c>
      <c r="X8" s="1327"/>
      <c r="Y8" s="1327"/>
      <c r="Z8" s="1327"/>
      <c r="AA8" s="1327"/>
      <c r="AB8" s="1327"/>
      <c r="AC8" s="1327">
        <v>2342</v>
      </c>
      <c r="AD8" s="1327"/>
      <c r="AE8" s="1327"/>
      <c r="AF8" s="1327"/>
      <c r="AG8" s="1327"/>
      <c r="AH8" s="1327"/>
    </row>
    <row r="9" spans="1:35" ht="20.25" customHeight="1">
      <c r="A9" s="1289"/>
      <c r="B9" s="1289"/>
      <c r="C9" s="315">
        <v>30</v>
      </c>
      <c r="D9" s="442"/>
      <c r="E9" s="1448">
        <v>152</v>
      </c>
      <c r="F9" s="1433"/>
      <c r="G9" s="1433"/>
      <c r="H9" s="1433"/>
      <c r="I9" s="1433"/>
      <c r="J9" s="1433"/>
      <c r="K9" s="1327">
        <v>23905</v>
      </c>
      <c r="L9" s="1327"/>
      <c r="M9" s="1327"/>
      <c r="N9" s="1327"/>
      <c r="O9" s="1327"/>
      <c r="P9" s="1327"/>
      <c r="Q9" s="1327">
        <v>445753.5</v>
      </c>
      <c r="R9" s="1327"/>
      <c r="S9" s="1327"/>
      <c r="T9" s="1327"/>
      <c r="U9" s="1327"/>
      <c r="V9" s="1327"/>
      <c r="W9" s="1327">
        <v>13256.7</v>
      </c>
      <c r="X9" s="1327"/>
      <c r="Y9" s="1327"/>
      <c r="Z9" s="1327"/>
      <c r="AA9" s="1327"/>
      <c r="AB9" s="1327"/>
      <c r="AC9" s="1327">
        <v>2038</v>
      </c>
      <c r="AD9" s="1327"/>
      <c r="AE9" s="1327"/>
      <c r="AF9" s="1327"/>
      <c r="AG9" s="1327"/>
      <c r="AH9" s="1327"/>
    </row>
    <row r="10" spans="1:35" ht="20.25" customHeight="1">
      <c r="A10" s="1289" t="s">
        <v>1212</v>
      </c>
      <c r="B10" s="1289"/>
      <c r="C10" s="315" t="s">
        <v>2417</v>
      </c>
      <c r="D10" s="441"/>
      <c r="E10" s="1448">
        <v>124</v>
      </c>
      <c r="F10" s="1433"/>
      <c r="G10" s="1433"/>
      <c r="H10" s="1433"/>
      <c r="I10" s="1433"/>
      <c r="J10" s="1433"/>
      <c r="K10" s="1327">
        <v>21270</v>
      </c>
      <c r="L10" s="1327"/>
      <c r="M10" s="1327"/>
      <c r="N10" s="1327"/>
      <c r="O10" s="1327"/>
      <c r="P10" s="1327"/>
      <c r="Q10" s="1327">
        <v>381553.5</v>
      </c>
      <c r="R10" s="1327"/>
      <c r="S10" s="1327"/>
      <c r="T10" s="1327"/>
      <c r="U10" s="1327"/>
      <c r="V10" s="1327"/>
      <c r="W10" s="1327">
        <v>12554.5</v>
      </c>
      <c r="X10" s="1327"/>
      <c r="Y10" s="1327"/>
      <c r="Z10" s="1327"/>
      <c r="AA10" s="1327"/>
      <c r="AB10" s="1327"/>
      <c r="AC10" s="1327">
        <v>975</v>
      </c>
      <c r="AD10" s="1327"/>
      <c r="AE10" s="1327"/>
      <c r="AF10" s="1327"/>
      <c r="AG10" s="1327"/>
      <c r="AH10" s="1327"/>
    </row>
    <row r="11" spans="1:35" ht="20.25" customHeight="1">
      <c r="A11" s="1289"/>
      <c r="B11" s="1289"/>
      <c r="C11" s="315">
        <v>2</v>
      </c>
      <c r="D11" s="441"/>
      <c r="E11" s="1448">
        <v>66</v>
      </c>
      <c r="F11" s="1433"/>
      <c r="G11" s="1433"/>
      <c r="H11" s="1433"/>
      <c r="I11" s="1433"/>
      <c r="J11" s="1433"/>
      <c r="K11" s="1327">
        <v>12507</v>
      </c>
      <c r="L11" s="1327"/>
      <c r="M11" s="1327"/>
      <c r="N11" s="1327"/>
      <c r="O11" s="1327"/>
      <c r="P11" s="1327"/>
      <c r="Q11" s="1327">
        <v>189033.5</v>
      </c>
      <c r="R11" s="1327"/>
      <c r="S11" s="1327"/>
      <c r="T11" s="1327"/>
      <c r="U11" s="1327"/>
      <c r="V11" s="1327"/>
      <c r="W11" s="1327">
        <v>7147</v>
      </c>
      <c r="X11" s="1327"/>
      <c r="Y11" s="1327"/>
      <c r="Z11" s="1327"/>
      <c r="AA11" s="1327"/>
      <c r="AB11" s="1327"/>
      <c r="AC11" s="1327">
        <v>346</v>
      </c>
      <c r="AD11" s="1327"/>
      <c r="AE11" s="1327"/>
      <c r="AF11" s="1327"/>
      <c r="AG11" s="1327"/>
      <c r="AH11" s="1327"/>
    </row>
    <row r="12" spans="1:35" ht="20.25" customHeight="1">
      <c r="A12" s="328"/>
      <c r="B12" s="328"/>
      <c r="C12" s="328"/>
      <c r="D12" s="980"/>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row>
    <row r="13" spans="1:35" ht="20.25" customHeight="1">
      <c r="A13" s="403" t="s">
        <v>3152</v>
      </c>
      <c r="B13" s="314"/>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08" t="s">
        <v>3153</v>
      </c>
    </row>
    <row r="16" spans="1:35" s="42" customFormat="1" ht="20.25" customHeight="1">
      <c r="A16" s="2332" t="s">
        <v>3154</v>
      </c>
      <c r="B16" s="2332"/>
      <c r="C16" s="2332"/>
      <c r="D16" s="2332"/>
      <c r="E16" s="2332"/>
      <c r="F16" s="2332"/>
      <c r="G16" s="2332"/>
      <c r="H16" s="2332"/>
      <c r="I16" s="2332"/>
      <c r="J16" s="2332"/>
      <c r="K16" s="2332"/>
      <c r="L16" s="2332"/>
      <c r="M16" s="2332"/>
      <c r="N16" s="2332"/>
      <c r="O16" s="2332"/>
      <c r="P16" s="2332"/>
      <c r="Q16" s="2332"/>
      <c r="R16" s="2332"/>
      <c r="S16" s="2332"/>
      <c r="T16" s="2332"/>
      <c r="U16" s="2332"/>
      <c r="V16" s="2332"/>
      <c r="W16" s="2332"/>
      <c r="X16" s="2332"/>
      <c r="Y16" s="2332"/>
      <c r="Z16" s="2332"/>
      <c r="AA16" s="2332"/>
      <c r="AB16" s="2332"/>
      <c r="AC16" s="2332"/>
      <c r="AD16" s="2332"/>
      <c r="AE16" s="2332"/>
      <c r="AF16" s="2332"/>
      <c r="AG16" s="2332"/>
      <c r="AH16" s="2332"/>
      <c r="AI16" s="2332"/>
    </row>
    <row r="17" spans="1:35" ht="20.25" customHeight="1">
      <c r="D17" s="259"/>
      <c r="E17" s="792"/>
      <c r="F17" s="792"/>
      <c r="G17" s="792"/>
      <c r="H17" s="792"/>
      <c r="I17" s="792"/>
      <c r="J17" s="792"/>
      <c r="K17" s="792"/>
      <c r="L17" s="792"/>
      <c r="M17" s="792"/>
      <c r="N17" s="792"/>
      <c r="O17" s="792"/>
      <c r="P17" s="792"/>
      <c r="Q17" s="792"/>
      <c r="R17" s="792"/>
      <c r="S17" s="792"/>
      <c r="T17" s="792"/>
      <c r="U17" s="792"/>
      <c r="V17" s="792"/>
      <c r="W17" s="792"/>
      <c r="X17" s="792"/>
      <c r="Y17" s="792"/>
      <c r="Z17" s="792"/>
      <c r="AA17" s="792"/>
      <c r="AB17" s="792"/>
      <c r="AC17" s="792"/>
      <c r="AD17" s="792"/>
      <c r="AE17" s="792"/>
      <c r="AF17" s="792"/>
      <c r="AG17" s="792"/>
      <c r="AH17" s="792"/>
      <c r="AI17" s="792"/>
    </row>
    <row r="18" spans="1:35" ht="20.25" customHeight="1">
      <c r="A18" s="1273" t="s">
        <v>3144</v>
      </c>
      <c r="B18" s="1273"/>
      <c r="C18" s="1273"/>
      <c r="D18" s="1274"/>
      <c r="E18" s="1272" t="s">
        <v>3155</v>
      </c>
      <c r="F18" s="1273"/>
      <c r="G18" s="1273"/>
      <c r="H18" s="1273"/>
      <c r="I18" s="1273"/>
      <c r="J18" s="1273"/>
      <c r="K18" s="1273"/>
      <c r="L18" s="1273"/>
      <c r="M18" s="1273"/>
      <c r="N18" s="1274"/>
      <c r="O18" s="1272" t="s">
        <v>3156</v>
      </c>
      <c r="P18" s="1273"/>
      <c r="Q18" s="1273"/>
      <c r="R18" s="1273"/>
      <c r="S18" s="1273"/>
      <c r="T18" s="1273"/>
      <c r="U18" s="1273"/>
      <c r="V18" s="1273"/>
      <c r="W18" s="1273"/>
      <c r="X18" s="1274"/>
      <c r="Y18" s="1272" t="s">
        <v>3157</v>
      </c>
      <c r="Z18" s="1273"/>
      <c r="AA18" s="1273"/>
      <c r="AB18" s="1273"/>
      <c r="AC18" s="1273"/>
      <c r="AD18" s="1273"/>
      <c r="AE18" s="1273"/>
      <c r="AF18" s="1273"/>
      <c r="AG18" s="1273"/>
    </row>
    <row r="19" spans="1:35" ht="20.25" customHeight="1">
      <c r="A19" s="1276"/>
      <c r="B19" s="1276"/>
      <c r="C19" s="1276"/>
      <c r="D19" s="1282"/>
      <c r="E19" s="1275" t="s">
        <v>3158</v>
      </c>
      <c r="F19" s="1276"/>
      <c r="G19" s="1276"/>
      <c r="H19" s="1276"/>
      <c r="I19" s="1276"/>
      <c r="J19" s="1276"/>
      <c r="K19" s="1276"/>
      <c r="L19" s="1276"/>
      <c r="M19" s="1276"/>
      <c r="N19" s="1282"/>
      <c r="O19" s="1275" t="s">
        <v>3158</v>
      </c>
      <c r="P19" s="1276"/>
      <c r="Q19" s="1276"/>
      <c r="R19" s="1276"/>
      <c r="S19" s="1276"/>
      <c r="T19" s="1276"/>
      <c r="U19" s="1276"/>
      <c r="V19" s="1276"/>
      <c r="W19" s="1276"/>
      <c r="X19" s="1282"/>
      <c r="Y19" s="1275" t="s">
        <v>3159</v>
      </c>
      <c r="Z19" s="1276"/>
      <c r="AA19" s="1276"/>
      <c r="AB19" s="1276"/>
      <c r="AC19" s="1276"/>
      <c r="AD19" s="1276"/>
      <c r="AE19" s="1276"/>
      <c r="AF19" s="1276"/>
      <c r="AG19" s="1276"/>
    </row>
    <row r="20" spans="1:35" ht="20.25" customHeight="1">
      <c r="D20" s="311"/>
      <c r="E20" s="979"/>
      <c r="F20" s="979"/>
      <c r="G20" s="979"/>
      <c r="H20" s="979"/>
      <c r="I20" s="979"/>
      <c r="J20" s="979"/>
      <c r="K20" s="285"/>
      <c r="L20" s="285"/>
      <c r="M20" s="285"/>
      <c r="N20" s="315" t="s">
        <v>3160</v>
      </c>
      <c r="O20" s="285"/>
      <c r="P20" s="315"/>
      <c r="Q20" s="285"/>
      <c r="R20" s="285"/>
      <c r="S20" s="285"/>
      <c r="T20" s="285"/>
      <c r="U20" s="285"/>
      <c r="V20" s="285"/>
      <c r="W20" s="285"/>
      <c r="X20" s="315" t="s">
        <v>3161</v>
      </c>
      <c r="Y20" s="285"/>
      <c r="Z20" s="285"/>
      <c r="AA20" s="285"/>
      <c r="AB20" s="315"/>
      <c r="AC20" s="285"/>
      <c r="AD20" s="285"/>
      <c r="AE20" s="285"/>
      <c r="AF20" s="285"/>
      <c r="AG20" s="315" t="s">
        <v>3162</v>
      </c>
    </row>
    <row r="21" spans="1:35" ht="20.25" customHeight="1">
      <c r="A21" s="1289" t="s">
        <v>965</v>
      </c>
      <c r="B21" s="1289"/>
      <c r="C21" s="315">
        <v>28</v>
      </c>
      <c r="D21" s="311"/>
      <c r="E21" s="2339">
        <v>8.0000000000000002E-3</v>
      </c>
      <c r="F21" s="2340"/>
      <c r="G21" s="2340"/>
      <c r="H21" s="2340"/>
      <c r="I21" s="2340"/>
      <c r="J21" s="2340"/>
      <c r="K21" s="2340"/>
      <c r="L21" s="2340"/>
      <c r="M21" s="251"/>
      <c r="N21" s="251"/>
      <c r="O21" s="2340">
        <v>1.6E-2</v>
      </c>
      <c r="P21" s="2340"/>
      <c r="Q21" s="2340"/>
      <c r="R21" s="2340"/>
      <c r="S21" s="2340"/>
      <c r="T21" s="2340"/>
      <c r="U21" s="2340"/>
      <c r="V21" s="2340"/>
      <c r="W21" s="251"/>
      <c r="X21" s="251"/>
      <c r="Y21" s="1426">
        <v>1</v>
      </c>
      <c r="Z21" s="1426"/>
      <c r="AA21" s="1426"/>
      <c r="AB21" s="1426"/>
      <c r="AC21" s="1426"/>
      <c r="AD21" s="1426"/>
      <c r="AE21" s="1426"/>
      <c r="AF21" s="428"/>
      <c r="AG21" s="428"/>
    </row>
    <row r="22" spans="1:35" ht="20.25" customHeight="1">
      <c r="A22" s="1289"/>
      <c r="B22" s="1289"/>
      <c r="C22" s="315">
        <v>29</v>
      </c>
      <c r="D22" s="442"/>
      <c r="E22" s="2339">
        <v>8.9999999999999993E-3</v>
      </c>
      <c r="F22" s="2340"/>
      <c r="G22" s="2340"/>
      <c r="H22" s="2340"/>
      <c r="I22" s="2340"/>
      <c r="J22" s="2340"/>
      <c r="K22" s="2340"/>
      <c r="L22" s="2340"/>
      <c r="M22" s="251"/>
      <c r="N22" s="251"/>
      <c r="O22" s="2340">
        <v>1.6E-2</v>
      </c>
      <c r="P22" s="2340"/>
      <c r="Q22" s="2340"/>
      <c r="R22" s="2340"/>
      <c r="S22" s="2340"/>
      <c r="T22" s="2340"/>
      <c r="U22" s="2340"/>
      <c r="V22" s="2340"/>
      <c r="W22" s="251"/>
      <c r="X22" s="251"/>
      <c r="Y22" s="1426">
        <v>5</v>
      </c>
      <c r="Z22" s="1426"/>
      <c r="AA22" s="1426"/>
      <c r="AB22" s="1426"/>
      <c r="AC22" s="1426"/>
      <c r="AD22" s="1426"/>
      <c r="AE22" s="1426"/>
      <c r="AF22" s="428"/>
      <c r="AG22" s="428"/>
    </row>
    <row r="23" spans="1:35" ht="20.25" customHeight="1">
      <c r="A23" s="1289"/>
      <c r="B23" s="1289"/>
      <c r="C23" s="315">
        <v>30</v>
      </c>
      <c r="D23" s="442"/>
      <c r="E23" s="2339">
        <v>8.0000000000000002E-3</v>
      </c>
      <c r="F23" s="2340"/>
      <c r="G23" s="2340"/>
      <c r="H23" s="2340"/>
      <c r="I23" s="2340"/>
      <c r="J23" s="2340"/>
      <c r="K23" s="2340"/>
      <c r="L23" s="2340"/>
      <c r="M23" s="251"/>
      <c r="N23" s="251"/>
      <c r="O23" s="2340">
        <v>1.7999999999999999E-2</v>
      </c>
      <c r="P23" s="2340"/>
      <c r="Q23" s="2340"/>
      <c r="R23" s="2340"/>
      <c r="S23" s="2340"/>
      <c r="T23" s="2340"/>
      <c r="U23" s="2340"/>
      <c r="V23" s="2340"/>
      <c r="W23" s="251"/>
      <c r="X23" s="251"/>
      <c r="Y23" s="1426">
        <v>2</v>
      </c>
      <c r="Z23" s="1426"/>
      <c r="AA23" s="1426"/>
      <c r="AB23" s="1426"/>
      <c r="AC23" s="1426"/>
      <c r="AD23" s="1426"/>
      <c r="AE23" s="1426"/>
      <c r="AF23" s="428"/>
      <c r="AG23" s="428"/>
    </row>
    <row r="24" spans="1:35" ht="20.25" customHeight="1">
      <c r="A24" s="1289" t="s">
        <v>1212</v>
      </c>
      <c r="B24" s="1289"/>
      <c r="C24" s="315" t="s">
        <v>2417</v>
      </c>
      <c r="D24" s="441"/>
      <c r="E24" s="2339">
        <v>7.0000000000000001E-3</v>
      </c>
      <c r="F24" s="2340"/>
      <c r="G24" s="2340"/>
      <c r="H24" s="2340"/>
      <c r="I24" s="2340"/>
      <c r="J24" s="2340"/>
      <c r="K24" s="2340"/>
      <c r="L24" s="2340"/>
      <c r="M24" s="251"/>
      <c r="N24" s="251"/>
      <c r="O24" s="2340">
        <v>1.6E-2</v>
      </c>
      <c r="P24" s="2340"/>
      <c r="Q24" s="2340"/>
      <c r="R24" s="2340"/>
      <c r="S24" s="2340"/>
      <c r="T24" s="2340"/>
      <c r="U24" s="2340"/>
      <c r="V24" s="2340"/>
      <c r="W24" s="251"/>
      <c r="X24" s="251"/>
      <c r="Y24" s="1426">
        <v>5</v>
      </c>
      <c r="Z24" s="1426"/>
      <c r="AA24" s="1426"/>
      <c r="AB24" s="1426"/>
      <c r="AC24" s="1426"/>
      <c r="AD24" s="1426"/>
      <c r="AE24" s="1426"/>
      <c r="AF24" s="428"/>
      <c r="AG24" s="428"/>
    </row>
    <row r="25" spans="1:35" ht="20.25" customHeight="1">
      <c r="A25" s="1289"/>
      <c r="B25" s="1289"/>
      <c r="C25" s="315">
        <v>2</v>
      </c>
      <c r="D25" s="441"/>
      <c r="E25" s="2339">
        <v>7.0000000000000001E-3</v>
      </c>
      <c r="F25" s="2340"/>
      <c r="G25" s="2340"/>
      <c r="H25" s="2340"/>
      <c r="I25" s="2340"/>
      <c r="J25" s="2340"/>
      <c r="K25" s="2340"/>
      <c r="L25" s="2340"/>
      <c r="M25" s="251"/>
      <c r="N25" s="251"/>
      <c r="O25" s="2340">
        <v>1.6E-2</v>
      </c>
      <c r="P25" s="2340"/>
      <c r="Q25" s="2340"/>
      <c r="R25" s="2340"/>
      <c r="S25" s="2340"/>
      <c r="T25" s="2340"/>
      <c r="U25" s="2340"/>
      <c r="V25" s="2340"/>
      <c r="W25" s="251"/>
      <c r="X25" s="251"/>
      <c r="Y25" s="1426">
        <v>3</v>
      </c>
      <c r="Z25" s="1426"/>
      <c r="AA25" s="1426"/>
      <c r="AB25" s="1426"/>
      <c r="AC25" s="1426"/>
      <c r="AD25" s="1426"/>
      <c r="AE25" s="1426"/>
      <c r="AF25" s="428"/>
      <c r="AG25" s="428"/>
    </row>
    <row r="26" spans="1:35" ht="20.25" customHeight="1">
      <c r="A26" s="328"/>
      <c r="B26" s="328"/>
      <c r="C26" s="328"/>
      <c r="D26" s="980"/>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row>
    <row r="27" spans="1:35" ht="20.25" customHeight="1">
      <c r="S27" s="314"/>
      <c r="T27" s="314"/>
      <c r="U27" s="314"/>
      <c r="V27" s="314"/>
      <c r="W27" s="314"/>
      <c r="X27" s="314"/>
      <c r="Y27" s="314"/>
      <c r="Z27" s="314"/>
      <c r="AA27" s="314"/>
      <c r="AB27" s="314"/>
      <c r="AC27" s="314"/>
      <c r="AD27" s="314"/>
      <c r="AE27" s="314"/>
      <c r="AF27" s="314"/>
      <c r="AG27" s="308" t="s">
        <v>3163</v>
      </c>
    </row>
    <row r="30" spans="1:35" s="42" customFormat="1" ht="20.25" customHeight="1">
      <c r="A30" s="2332" t="s">
        <v>3164</v>
      </c>
      <c r="B30" s="2332"/>
      <c r="C30" s="2332"/>
      <c r="D30" s="2332"/>
      <c r="E30" s="2332"/>
      <c r="F30" s="2332"/>
      <c r="G30" s="2332"/>
      <c r="H30" s="2332"/>
      <c r="I30" s="2332"/>
      <c r="J30" s="2332"/>
      <c r="K30" s="2332"/>
      <c r="L30" s="2332"/>
      <c r="M30" s="2332"/>
      <c r="N30" s="2332"/>
      <c r="O30" s="2332"/>
      <c r="P30" s="2332"/>
      <c r="Q30" s="2332"/>
      <c r="R30" s="2332"/>
      <c r="S30" s="2332"/>
      <c r="T30" s="2332"/>
      <c r="U30" s="2332"/>
      <c r="V30" s="2332"/>
      <c r="W30" s="2332"/>
      <c r="X30" s="2332"/>
      <c r="Y30" s="2332"/>
      <c r="Z30" s="2332"/>
      <c r="AA30" s="2332"/>
      <c r="AB30" s="2332"/>
      <c r="AC30" s="2332"/>
      <c r="AD30" s="2332"/>
      <c r="AE30" s="2332"/>
      <c r="AF30" s="2332"/>
      <c r="AG30" s="2332"/>
      <c r="AH30" s="2332"/>
      <c r="AI30" s="2332"/>
    </row>
    <row r="31" spans="1:35" ht="20.25" customHeight="1">
      <c r="D31" s="39"/>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row>
    <row r="32" spans="1:35" ht="20.25" customHeight="1">
      <c r="A32" s="2341" t="s">
        <v>3165</v>
      </c>
      <c r="B32" s="2341"/>
      <c r="C32" s="2341"/>
      <c r="D32" s="2341"/>
      <c r="E32" s="2342"/>
      <c r="F32" s="1260" t="s">
        <v>3166</v>
      </c>
      <c r="G32" s="1261"/>
      <c r="H32" s="1261"/>
      <c r="I32" s="1261"/>
      <c r="J32" s="1261"/>
      <c r="K32" s="1261"/>
      <c r="L32" s="1261"/>
      <c r="M32" s="1261"/>
      <c r="N32" s="1261"/>
      <c r="O32" s="1261"/>
      <c r="P32" s="1261"/>
      <c r="Q32" s="1261"/>
      <c r="R32" s="1261"/>
      <c r="S32" s="1261"/>
      <c r="T32" s="1261"/>
      <c r="U32" s="1261"/>
      <c r="V32" s="1261"/>
      <c r="W32" s="1261"/>
      <c r="X32" s="1261"/>
      <c r="Y32" s="1261"/>
      <c r="Z32" s="1262"/>
      <c r="AA32" s="1261" t="s">
        <v>3167</v>
      </c>
      <c r="AB32" s="1261"/>
      <c r="AC32" s="1261"/>
      <c r="AD32" s="1261"/>
      <c r="AE32" s="1261"/>
      <c r="AF32" s="1262"/>
      <c r="AG32" s="1261" t="s">
        <v>3168</v>
      </c>
      <c r="AH32" s="1261"/>
      <c r="AI32" s="1261"/>
    </row>
    <row r="33" spans="1:35" ht="20.25" customHeight="1">
      <c r="A33" s="1273" t="s">
        <v>3169</v>
      </c>
      <c r="B33" s="1273"/>
      <c r="C33" s="1273"/>
      <c r="D33" s="1273"/>
      <c r="E33" s="1274"/>
      <c r="F33" s="1502" t="s">
        <v>3170</v>
      </c>
      <c r="G33" s="1504"/>
      <c r="H33" s="1504"/>
      <c r="I33" s="1502" t="s">
        <v>3171</v>
      </c>
      <c r="J33" s="1504"/>
      <c r="K33" s="1503"/>
      <c r="L33" s="1502" t="s">
        <v>3172</v>
      </c>
      <c r="M33" s="1504"/>
      <c r="N33" s="1503"/>
      <c r="O33" s="2317" t="s">
        <v>3173</v>
      </c>
      <c r="P33" s="2351"/>
      <c r="Q33" s="2352"/>
      <c r="R33" s="2355" t="s">
        <v>3174</v>
      </c>
      <c r="S33" s="2356"/>
      <c r="T33" s="2357"/>
      <c r="U33" s="1502" t="s">
        <v>3175</v>
      </c>
      <c r="V33" s="1504"/>
      <c r="W33" s="1503"/>
      <c r="X33" s="1502" t="s">
        <v>3176</v>
      </c>
      <c r="Y33" s="1504"/>
      <c r="Z33" s="1503"/>
      <c r="AA33" s="1502" t="s">
        <v>3177</v>
      </c>
      <c r="AB33" s="1504"/>
      <c r="AC33" s="1503"/>
      <c r="AD33" s="2343" t="s">
        <v>3178</v>
      </c>
      <c r="AE33" s="2344"/>
      <c r="AF33" s="2345"/>
      <c r="AG33" s="1504" t="s">
        <v>3179</v>
      </c>
      <c r="AH33" s="1504"/>
      <c r="AI33" s="1504"/>
    </row>
    <row r="34" spans="1:35" ht="20.25" customHeight="1">
      <c r="A34" s="1276"/>
      <c r="B34" s="1276"/>
      <c r="C34" s="1276"/>
      <c r="D34" s="1276"/>
      <c r="E34" s="1282"/>
      <c r="F34" s="1339"/>
      <c r="G34" s="1340"/>
      <c r="H34" s="1340"/>
      <c r="I34" s="1339"/>
      <c r="J34" s="1340"/>
      <c r="K34" s="1341"/>
      <c r="L34" s="1339"/>
      <c r="M34" s="1340"/>
      <c r="N34" s="1341"/>
      <c r="O34" s="2318"/>
      <c r="P34" s="2353"/>
      <c r="Q34" s="2354"/>
      <c r="R34" s="2358"/>
      <c r="S34" s="2359"/>
      <c r="T34" s="2360"/>
      <c r="U34" s="1339"/>
      <c r="V34" s="1340"/>
      <c r="W34" s="1341"/>
      <c r="X34" s="1339"/>
      <c r="Y34" s="1340"/>
      <c r="Z34" s="1341"/>
      <c r="AA34" s="1339"/>
      <c r="AB34" s="1340"/>
      <c r="AC34" s="1341"/>
      <c r="AD34" s="2346"/>
      <c r="AE34" s="2347"/>
      <c r="AF34" s="2348"/>
      <c r="AG34" s="1340"/>
      <c r="AH34" s="1340"/>
      <c r="AI34" s="1340"/>
    </row>
    <row r="35" spans="1:35" ht="20.25" customHeight="1">
      <c r="A35" s="1273" t="s">
        <v>3180</v>
      </c>
      <c r="B35" s="1273"/>
      <c r="C35" s="1274"/>
      <c r="D35" s="2349" t="s">
        <v>2932</v>
      </c>
      <c r="E35" s="2350"/>
      <c r="F35" s="322"/>
      <c r="G35" s="285"/>
      <c r="H35" s="285"/>
      <c r="I35" s="322"/>
      <c r="J35" s="285"/>
      <c r="K35" s="285"/>
      <c r="L35" s="322"/>
      <c r="M35" s="285"/>
      <c r="N35" s="285"/>
      <c r="R35" s="322"/>
      <c r="S35" s="285"/>
      <c r="T35" s="285"/>
      <c r="U35" s="322"/>
      <c r="V35" s="285"/>
      <c r="W35" s="285"/>
      <c r="X35" s="322"/>
      <c r="Y35" s="285"/>
      <c r="Z35" s="285"/>
      <c r="AA35" s="322"/>
      <c r="AB35" s="285"/>
      <c r="AC35" s="285"/>
      <c r="AG35" s="322"/>
      <c r="AH35" s="285"/>
      <c r="AI35" s="285"/>
    </row>
    <row r="36" spans="1:35" ht="20.25" customHeight="1">
      <c r="A36" s="2363" t="s">
        <v>4733</v>
      </c>
      <c r="B36" s="2363"/>
      <c r="C36" s="2364"/>
      <c r="D36" s="2371" t="s">
        <v>2869</v>
      </c>
      <c r="E36" s="2372"/>
      <c r="F36" s="1396">
        <v>0.5</v>
      </c>
      <c r="G36" s="1397"/>
      <c r="H36" s="1397"/>
      <c r="I36" s="1397">
        <v>0.5</v>
      </c>
      <c r="J36" s="1397"/>
      <c r="K36" s="1397"/>
      <c r="L36" s="1397">
        <v>0.6</v>
      </c>
      <c r="M36" s="1397"/>
      <c r="N36" s="1397"/>
      <c r="O36" s="1397">
        <v>0.5</v>
      </c>
      <c r="P36" s="1397"/>
      <c r="Q36" s="1397"/>
      <c r="R36" s="1397">
        <v>0.5</v>
      </c>
      <c r="S36" s="1397"/>
      <c r="T36" s="1397"/>
      <c r="U36" s="1397">
        <v>0.6</v>
      </c>
      <c r="V36" s="1397"/>
      <c r="W36" s="1397"/>
      <c r="X36" s="1397">
        <v>2.7</v>
      </c>
      <c r="Y36" s="1397"/>
      <c r="Z36" s="1397"/>
      <c r="AA36" s="1397">
        <v>0.6</v>
      </c>
      <c r="AB36" s="1397"/>
      <c r="AC36" s="1397"/>
      <c r="AD36" s="1397">
        <v>0.7</v>
      </c>
      <c r="AE36" s="1397"/>
      <c r="AF36" s="1397"/>
      <c r="AG36" s="1397">
        <v>0.6</v>
      </c>
      <c r="AH36" s="1397"/>
      <c r="AI36" s="1397"/>
    </row>
    <row r="37" spans="1:35" ht="20.25" customHeight="1">
      <c r="A37" s="2365"/>
      <c r="B37" s="2365"/>
      <c r="C37" s="2366"/>
      <c r="D37" s="351"/>
      <c r="E37" s="442">
        <v>29</v>
      </c>
      <c r="F37" s="1396">
        <v>0.6</v>
      </c>
      <c r="G37" s="1397"/>
      <c r="H37" s="1397"/>
      <c r="I37" s="1397">
        <v>0.7</v>
      </c>
      <c r="J37" s="1397"/>
      <c r="K37" s="1397"/>
      <c r="L37" s="1397">
        <v>0.6</v>
      </c>
      <c r="M37" s="1397"/>
      <c r="N37" s="1397"/>
      <c r="O37" s="1397">
        <v>0.6</v>
      </c>
      <c r="P37" s="1397"/>
      <c r="Q37" s="1397"/>
      <c r="R37" s="1397">
        <v>0.7</v>
      </c>
      <c r="S37" s="1397"/>
      <c r="T37" s="1397"/>
      <c r="U37" s="1397">
        <v>0.8</v>
      </c>
      <c r="V37" s="1397"/>
      <c r="W37" s="1397"/>
      <c r="X37" s="1397">
        <v>2</v>
      </c>
      <c r="Y37" s="1397"/>
      <c r="Z37" s="1397"/>
      <c r="AA37" s="1397">
        <v>0.5</v>
      </c>
      <c r="AB37" s="1397"/>
      <c r="AC37" s="1397"/>
      <c r="AD37" s="1397">
        <v>0.6</v>
      </c>
      <c r="AE37" s="1397"/>
      <c r="AF37" s="1397"/>
      <c r="AG37" s="1397">
        <v>0.7</v>
      </c>
      <c r="AH37" s="1397"/>
      <c r="AI37" s="1397"/>
    </row>
    <row r="38" spans="1:35" ht="20.25" customHeight="1">
      <c r="A38" s="2365"/>
      <c r="B38" s="2365"/>
      <c r="C38" s="2366"/>
      <c r="D38" s="351"/>
      <c r="E38" s="442">
        <v>30</v>
      </c>
      <c r="F38" s="1396">
        <v>0.5</v>
      </c>
      <c r="G38" s="1397"/>
      <c r="H38" s="1397"/>
      <c r="I38" s="1397">
        <v>0.5</v>
      </c>
      <c r="J38" s="1397"/>
      <c r="K38" s="1397"/>
      <c r="L38" s="1397">
        <v>0.5</v>
      </c>
      <c r="M38" s="1397"/>
      <c r="N38" s="1397"/>
      <c r="O38" s="1397">
        <v>0.5</v>
      </c>
      <c r="P38" s="1397"/>
      <c r="Q38" s="1397"/>
      <c r="R38" s="1397">
        <v>0.6</v>
      </c>
      <c r="S38" s="1397"/>
      <c r="T38" s="1397"/>
      <c r="U38" s="1397">
        <v>0.5</v>
      </c>
      <c r="V38" s="1397"/>
      <c r="W38" s="1397"/>
      <c r="X38" s="1397">
        <v>2.2000000000000002</v>
      </c>
      <c r="Y38" s="1397"/>
      <c r="Z38" s="1397"/>
      <c r="AA38" s="1397">
        <v>0.5</v>
      </c>
      <c r="AB38" s="1397"/>
      <c r="AC38" s="1397"/>
      <c r="AD38" s="1397">
        <v>0.5</v>
      </c>
      <c r="AE38" s="1397"/>
      <c r="AF38" s="1397"/>
      <c r="AG38" s="1397">
        <v>0.5</v>
      </c>
      <c r="AH38" s="1397"/>
      <c r="AI38" s="1397"/>
    </row>
    <row r="39" spans="1:35" ht="20.25" customHeight="1">
      <c r="A39" s="2369" t="s">
        <v>4731</v>
      </c>
      <c r="B39" s="2369"/>
      <c r="C39" s="2370"/>
      <c r="D39" s="1280" t="s">
        <v>3181</v>
      </c>
      <c r="E39" s="1281"/>
      <c r="F39" s="1396">
        <v>0.5</v>
      </c>
      <c r="G39" s="1397"/>
      <c r="H39" s="1397"/>
      <c r="I39" s="1397">
        <v>0.6</v>
      </c>
      <c r="J39" s="1397"/>
      <c r="K39" s="1397"/>
      <c r="L39" s="1397">
        <v>0.6</v>
      </c>
      <c r="M39" s="1397"/>
      <c r="N39" s="1397"/>
      <c r="O39" s="1397">
        <v>0.5</v>
      </c>
      <c r="P39" s="1397"/>
      <c r="Q39" s="1397"/>
      <c r="R39" s="1397">
        <v>0.5</v>
      </c>
      <c r="S39" s="1397"/>
      <c r="T39" s="1397"/>
      <c r="U39" s="1397">
        <v>0.5</v>
      </c>
      <c r="V39" s="1397"/>
      <c r="W39" s="1397"/>
      <c r="X39" s="1397">
        <v>2.1</v>
      </c>
      <c r="Y39" s="1397"/>
      <c r="Z39" s="1397"/>
      <c r="AA39" s="1397">
        <v>0.5</v>
      </c>
      <c r="AB39" s="1397"/>
      <c r="AC39" s="1397"/>
      <c r="AD39" s="1397">
        <v>0.5</v>
      </c>
      <c r="AE39" s="1397"/>
      <c r="AF39" s="1397"/>
      <c r="AG39" s="1397">
        <v>0.8</v>
      </c>
      <c r="AH39" s="1397"/>
      <c r="AI39" s="1397"/>
    </row>
    <row r="40" spans="1:35" ht="20.25" customHeight="1">
      <c r="A40" s="2367" t="s">
        <v>4730</v>
      </c>
      <c r="B40" s="2367"/>
      <c r="C40" s="2368"/>
      <c r="D40" s="356"/>
      <c r="E40" s="404">
        <v>2</v>
      </c>
      <c r="F40" s="2361">
        <v>0.5</v>
      </c>
      <c r="G40" s="2362"/>
      <c r="H40" s="2362"/>
      <c r="I40" s="2362">
        <v>0.6</v>
      </c>
      <c r="J40" s="2362"/>
      <c r="K40" s="2362"/>
      <c r="L40" s="2362">
        <v>0.5</v>
      </c>
      <c r="M40" s="2362"/>
      <c r="N40" s="2362"/>
      <c r="O40" s="2362">
        <v>0.5</v>
      </c>
      <c r="P40" s="2362"/>
      <c r="Q40" s="2362"/>
      <c r="R40" s="2362">
        <v>0.5</v>
      </c>
      <c r="S40" s="2362"/>
      <c r="T40" s="2362"/>
      <c r="U40" s="2362">
        <v>0.6</v>
      </c>
      <c r="V40" s="2362"/>
      <c r="W40" s="2362"/>
      <c r="X40" s="2362">
        <v>1.7</v>
      </c>
      <c r="Y40" s="2362"/>
      <c r="Z40" s="2362"/>
      <c r="AA40" s="2362">
        <v>0.5</v>
      </c>
      <c r="AB40" s="2362"/>
      <c r="AC40" s="2362"/>
      <c r="AD40" s="2362">
        <v>0.5</v>
      </c>
      <c r="AE40" s="2362"/>
      <c r="AF40" s="2362"/>
      <c r="AG40" s="2362">
        <v>0.5</v>
      </c>
      <c r="AH40" s="2362"/>
      <c r="AI40" s="2362"/>
    </row>
    <row r="41" spans="1:35" ht="20.25" customHeight="1">
      <c r="A41" s="2375" t="s">
        <v>3182</v>
      </c>
      <c r="B41" s="2376"/>
      <c r="C41" s="2377"/>
      <c r="D41" s="981"/>
      <c r="E41" s="467" t="s">
        <v>2869</v>
      </c>
      <c r="F41" s="1425">
        <v>1400</v>
      </c>
      <c r="G41" s="1426"/>
      <c r="H41" s="1426"/>
      <c r="I41" s="1426">
        <v>1500</v>
      </c>
      <c r="J41" s="1426"/>
      <c r="K41" s="1426"/>
      <c r="L41" s="1426">
        <v>1300</v>
      </c>
      <c r="M41" s="1426"/>
      <c r="N41" s="1426"/>
      <c r="O41" s="2373">
        <v>4600</v>
      </c>
      <c r="P41" s="2373"/>
      <c r="Q41" s="2373"/>
      <c r="R41" s="2373">
        <v>5200</v>
      </c>
      <c r="S41" s="2373"/>
      <c r="T41" s="2373"/>
      <c r="U41" s="1426">
        <v>3800</v>
      </c>
      <c r="V41" s="1426"/>
      <c r="W41" s="1426"/>
      <c r="X41" s="1426">
        <v>8800</v>
      </c>
      <c r="Y41" s="1426"/>
      <c r="Z41" s="1426"/>
      <c r="AA41" s="1426">
        <v>2000</v>
      </c>
      <c r="AB41" s="1426"/>
      <c r="AC41" s="1426"/>
      <c r="AD41" s="2373">
        <v>5000</v>
      </c>
      <c r="AE41" s="2373"/>
      <c r="AF41" s="2373"/>
      <c r="AG41" s="1426">
        <v>4600</v>
      </c>
      <c r="AH41" s="1426"/>
      <c r="AI41" s="1426"/>
    </row>
    <row r="42" spans="1:35" ht="20.25" customHeight="1">
      <c r="A42" s="2378"/>
      <c r="B42" s="2378"/>
      <c r="C42" s="2061"/>
      <c r="D42" s="351"/>
      <c r="E42" s="442">
        <v>29</v>
      </c>
      <c r="F42" s="1425">
        <v>760</v>
      </c>
      <c r="G42" s="1426"/>
      <c r="H42" s="1426"/>
      <c r="I42" s="1426">
        <v>410</v>
      </c>
      <c r="J42" s="1426"/>
      <c r="K42" s="1426"/>
      <c r="L42" s="1426">
        <v>700</v>
      </c>
      <c r="M42" s="1426"/>
      <c r="N42" s="1426"/>
      <c r="O42" s="1426">
        <v>3800</v>
      </c>
      <c r="P42" s="1426"/>
      <c r="Q42" s="1426"/>
      <c r="R42" s="1426">
        <v>3200</v>
      </c>
      <c r="S42" s="1426"/>
      <c r="T42" s="1426"/>
      <c r="U42" s="1426">
        <v>6200</v>
      </c>
      <c r="V42" s="1426"/>
      <c r="W42" s="1426"/>
      <c r="X42" s="1426">
        <v>5600</v>
      </c>
      <c r="Y42" s="1426"/>
      <c r="Z42" s="1426"/>
      <c r="AA42" s="1426">
        <v>2600</v>
      </c>
      <c r="AB42" s="1426"/>
      <c r="AC42" s="1426"/>
      <c r="AD42" s="1426">
        <v>11000</v>
      </c>
      <c r="AE42" s="1426"/>
      <c r="AF42" s="1426"/>
      <c r="AG42" s="1426">
        <v>3700</v>
      </c>
      <c r="AH42" s="1426"/>
      <c r="AI42" s="1426"/>
    </row>
    <row r="43" spans="1:35" ht="20.25" customHeight="1">
      <c r="A43" s="2379" t="s">
        <v>4732</v>
      </c>
      <c r="B43" s="2379"/>
      <c r="C43" s="2366"/>
      <c r="D43" s="351"/>
      <c r="E43" s="442">
        <v>30</v>
      </c>
      <c r="F43" s="1425">
        <v>1900</v>
      </c>
      <c r="G43" s="1426"/>
      <c r="H43" s="1426"/>
      <c r="I43" s="1426">
        <v>900</v>
      </c>
      <c r="J43" s="1426"/>
      <c r="K43" s="1426"/>
      <c r="L43" s="1426">
        <v>600</v>
      </c>
      <c r="M43" s="1426"/>
      <c r="N43" s="1426"/>
      <c r="O43" s="1426">
        <v>1200</v>
      </c>
      <c r="P43" s="1426"/>
      <c r="Q43" s="1426"/>
      <c r="R43" s="1426">
        <v>1000</v>
      </c>
      <c r="S43" s="1426"/>
      <c r="T43" s="1426"/>
      <c r="U43" s="1426">
        <v>3700</v>
      </c>
      <c r="V43" s="1426"/>
      <c r="W43" s="1426"/>
      <c r="X43" s="1426">
        <v>4600</v>
      </c>
      <c r="Y43" s="1426"/>
      <c r="Z43" s="1426"/>
      <c r="AA43" s="1426">
        <v>3500</v>
      </c>
      <c r="AB43" s="1426"/>
      <c r="AC43" s="1426"/>
      <c r="AD43" s="1426">
        <v>3000</v>
      </c>
      <c r="AE43" s="1426"/>
      <c r="AF43" s="1426"/>
      <c r="AG43" s="1426">
        <v>3000</v>
      </c>
      <c r="AH43" s="1426"/>
      <c r="AI43" s="1426"/>
    </row>
    <row r="44" spans="1:35" ht="20.25" customHeight="1">
      <c r="A44" s="2379"/>
      <c r="B44" s="2379"/>
      <c r="C44" s="2366"/>
      <c r="D44" s="1280" t="s">
        <v>3181</v>
      </c>
      <c r="E44" s="1281"/>
      <c r="F44" s="1425">
        <v>1100</v>
      </c>
      <c r="G44" s="1426"/>
      <c r="H44" s="1426"/>
      <c r="I44" s="1426">
        <v>1700</v>
      </c>
      <c r="J44" s="1426"/>
      <c r="K44" s="1426"/>
      <c r="L44" s="1426">
        <v>4700</v>
      </c>
      <c r="M44" s="1426"/>
      <c r="N44" s="1426"/>
      <c r="O44" s="1426">
        <v>3000</v>
      </c>
      <c r="P44" s="1426"/>
      <c r="Q44" s="1426"/>
      <c r="R44" s="1426">
        <v>2400</v>
      </c>
      <c r="S44" s="1426"/>
      <c r="T44" s="1426"/>
      <c r="U44" s="1426">
        <v>3800</v>
      </c>
      <c r="V44" s="1426"/>
      <c r="W44" s="1426"/>
      <c r="X44" s="1426">
        <v>17200</v>
      </c>
      <c r="Y44" s="1426"/>
      <c r="Z44" s="1426"/>
      <c r="AA44" s="1426">
        <v>8200</v>
      </c>
      <c r="AB44" s="1426"/>
      <c r="AC44" s="1426"/>
      <c r="AD44" s="1426">
        <v>4000</v>
      </c>
      <c r="AE44" s="1426"/>
      <c r="AF44" s="1426"/>
      <c r="AG44" s="1426">
        <v>8000</v>
      </c>
      <c r="AH44" s="1426"/>
      <c r="AI44" s="1426"/>
    </row>
    <row r="45" spans="1:35" ht="20.25" customHeight="1">
      <c r="A45" s="2367" t="s">
        <v>4730</v>
      </c>
      <c r="B45" s="2367"/>
      <c r="C45" s="2368"/>
      <c r="D45" s="356"/>
      <c r="E45" s="404">
        <v>2</v>
      </c>
      <c r="F45" s="2380">
        <v>570</v>
      </c>
      <c r="G45" s="2374"/>
      <c r="H45" s="2374"/>
      <c r="I45" s="2374">
        <v>1200</v>
      </c>
      <c r="J45" s="2374"/>
      <c r="K45" s="2374"/>
      <c r="L45" s="2374">
        <v>700</v>
      </c>
      <c r="M45" s="2374"/>
      <c r="N45" s="2374"/>
      <c r="O45" s="2374">
        <v>1000</v>
      </c>
      <c r="P45" s="2374"/>
      <c r="Q45" s="2374"/>
      <c r="R45" s="2374">
        <v>2100</v>
      </c>
      <c r="S45" s="2374"/>
      <c r="T45" s="2374"/>
      <c r="U45" s="2374">
        <v>2700</v>
      </c>
      <c r="V45" s="2374"/>
      <c r="W45" s="2374"/>
      <c r="X45" s="2374">
        <v>2400</v>
      </c>
      <c r="Y45" s="2374"/>
      <c r="Z45" s="2374"/>
      <c r="AA45" s="2374">
        <v>700</v>
      </c>
      <c r="AB45" s="2374"/>
      <c r="AC45" s="2374"/>
      <c r="AD45" s="2374">
        <v>2000</v>
      </c>
      <c r="AE45" s="2374"/>
      <c r="AF45" s="2374"/>
      <c r="AG45" s="2374">
        <v>2700</v>
      </c>
      <c r="AH45" s="2374"/>
      <c r="AI45" s="2374"/>
    </row>
    <row r="46" spans="1:35" ht="20.25" customHeight="1">
      <c r="AI46" s="315" t="s">
        <v>3163</v>
      </c>
    </row>
  </sheetData>
  <mergeCells count="194">
    <mergeCell ref="R45:T45"/>
    <mergeCell ref="U45:W45"/>
    <mergeCell ref="A45:C45"/>
    <mergeCell ref="X42:Z42"/>
    <mergeCell ref="AA42:AC42"/>
    <mergeCell ref="AD42:AF42"/>
    <mergeCell ref="AG42:AI42"/>
    <mergeCell ref="U42:W42"/>
    <mergeCell ref="R44:T44"/>
    <mergeCell ref="U44:W44"/>
    <mergeCell ref="X44:Z44"/>
    <mergeCell ref="AA44:AC44"/>
    <mergeCell ref="AD44:AF44"/>
    <mergeCell ref="AG44:AI44"/>
    <mergeCell ref="U43:W43"/>
    <mergeCell ref="X43:Z43"/>
    <mergeCell ref="AA43:AC43"/>
    <mergeCell ref="AD43:AF43"/>
    <mergeCell ref="AG43:AI43"/>
    <mergeCell ref="X45:Z45"/>
    <mergeCell ref="AA45:AC45"/>
    <mergeCell ref="AD45:AF45"/>
    <mergeCell ref="AG45:AI45"/>
    <mergeCell ref="F45:H45"/>
    <mergeCell ref="I45:K45"/>
    <mergeCell ref="L45:N45"/>
    <mergeCell ref="A41:C42"/>
    <mergeCell ref="F41:H41"/>
    <mergeCell ref="I41:K41"/>
    <mergeCell ref="L41:N41"/>
    <mergeCell ref="O41:Q41"/>
    <mergeCell ref="D44:E44"/>
    <mergeCell ref="F44:H44"/>
    <mergeCell ref="I44:K44"/>
    <mergeCell ref="L44:N44"/>
    <mergeCell ref="O44:Q44"/>
    <mergeCell ref="A43:C44"/>
    <mergeCell ref="F43:H43"/>
    <mergeCell ref="I43:K43"/>
    <mergeCell ref="L43:N43"/>
    <mergeCell ref="O43:Q43"/>
    <mergeCell ref="O45:Q45"/>
    <mergeCell ref="R43:T43"/>
    <mergeCell ref="F42:H42"/>
    <mergeCell ref="I42:K42"/>
    <mergeCell ref="L42:N42"/>
    <mergeCell ref="O42:Q42"/>
    <mergeCell ref="R42:T42"/>
    <mergeCell ref="R41:T41"/>
    <mergeCell ref="U41:W41"/>
    <mergeCell ref="X41:Z41"/>
    <mergeCell ref="R39:T39"/>
    <mergeCell ref="F38:H38"/>
    <mergeCell ref="I38:K38"/>
    <mergeCell ref="L38:N38"/>
    <mergeCell ref="O38:Q38"/>
    <mergeCell ref="R38:T38"/>
    <mergeCell ref="AA41:AC41"/>
    <mergeCell ref="AD41:AF41"/>
    <mergeCell ref="AG41:AI41"/>
    <mergeCell ref="U40:W40"/>
    <mergeCell ref="X40:Z40"/>
    <mergeCell ref="AA40:AC40"/>
    <mergeCell ref="AD40:AF40"/>
    <mergeCell ref="AG40:AI40"/>
    <mergeCell ref="X38:Z38"/>
    <mergeCell ref="AA38:AC38"/>
    <mergeCell ref="AD38:AF38"/>
    <mergeCell ref="AG38:AI38"/>
    <mergeCell ref="U38:W38"/>
    <mergeCell ref="U39:W39"/>
    <mergeCell ref="X39:Z39"/>
    <mergeCell ref="AA39:AC39"/>
    <mergeCell ref="AD39:AF39"/>
    <mergeCell ref="AG39:AI39"/>
    <mergeCell ref="X37:Z37"/>
    <mergeCell ref="AA37:AC37"/>
    <mergeCell ref="AD37:AF37"/>
    <mergeCell ref="AG37:AI37"/>
    <mergeCell ref="R36:T36"/>
    <mergeCell ref="U36:W36"/>
    <mergeCell ref="X36:Z36"/>
    <mergeCell ref="AA36:AC36"/>
    <mergeCell ref="AD36:AF36"/>
    <mergeCell ref="AG36:AI36"/>
    <mergeCell ref="F40:H40"/>
    <mergeCell ref="I40:K40"/>
    <mergeCell ref="L40:N40"/>
    <mergeCell ref="O40:Q40"/>
    <mergeCell ref="A36:C38"/>
    <mergeCell ref="A40:C40"/>
    <mergeCell ref="A39:C39"/>
    <mergeCell ref="R37:T37"/>
    <mergeCell ref="U37:W37"/>
    <mergeCell ref="R40:T40"/>
    <mergeCell ref="D36:E36"/>
    <mergeCell ref="F36:H36"/>
    <mergeCell ref="I36:K36"/>
    <mergeCell ref="L36:N36"/>
    <mergeCell ref="O36:Q36"/>
    <mergeCell ref="F37:H37"/>
    <mergeCell ref="I37:K37"/>
    <mergeCell ref="L37:N37"/>
    <mergeCell ref="O37:Q37"/>
    <mergeCell ref="D39:E39"/>
    <mergeCell ref="F39:H39"/>
    <mergeCell ref="I39:K39"/>
    <mergeCell ref="L39:N39"/>
    <mergeCell ref="O39:Q39"/>
    <mergeCell ref="U33:W34"/>
    <mergeCell ref="X33:Z34"/>
    <mergeCell ref="AA33:AC34"/>
    <mergeCell ref="AD33:AF34"/>
    <mergeCell ref="AG33:AI34"/>
    <mergeCell ref="A35:C35"/>
    <mergeCell ref="D35:E35"/>
    <mergeCell ref="A33:E34"/>
    <mergeCell ref="F33:H34"/>
    <mergeCell ref="I33:K34"/>
    <mergeCell ref="L33:N34"/>
    <mergeCell ref="O33:Q34"/>
    <mergeCell ref="R33:T34"/>
    <mergeCell ref="A25:B25"/>
    <mergeCell ref="E25:L25"/>
    <mergeCell ref="O25:V25"/>
    <mergeCell ref="Y25:AE25"/>
    <mergeCell ref="A30:AI30"/>
    <mergeCell ref="A32:E32"/>
    <mergeCell ref="F32:Z32"/>
    <mergeCell ref="AA32:AF32"/>
    <mergeCell ref="AG32:AI32"/>
    <mergeCell ref="A23:B23"/>
    <mergeCell ref="E23:L23"/>
    <mergeCell ref="O23:V23"/>
    <mergeCell ref="Y23:AE23"/>
    <mergeCell ref="A24:B24"/>
    <mergeCell ref="E24:L24"/>
    <mergeCell ref="O24:V24"/>
    <mergeCell ref="Y24:AE24"/>
    <mergeCell ref="A21:B21"/>
    <mergeCell ref="E21:L21"/>
    <mergeCell ref="O21:V21"/>
    <mergeCell ref="Y21:AE21"/>
    <mergeCell ref="A22:B22"/>
    <mergeCell ref="E22:L22"/>
    <mergeCell ref="O22:V22"/>
    <mergeCell ref="Y22:AE22"/>
    <mergeCell ref="A16:AI16"/>
    <mergeCell ref="A18:D19"/>
    <mergeCell ref="E18:N18"/>
    <mergeCell ref="O18:X18"/>
    <mergeCell ref="Y18:AG18"/>
    <mergeCell ref="E19:N19"/>
    <mergeCell ref="O19:X19"/>
    <mergeCell ref="Y19:AG19"/>
    <mergeCell ref="A11:B11"/>
    <mergeCell ref="E11:J11"/>
    <mergeCell ref="K11:P11"/>
    <mergeCell ref="Q11:V11"/>
    <mergeCell ref="W11:AB11"/>
    <mergeCell ref="AC11:AH11"/>
    <mergeCell ref="A10:B10"/>
    <mergeCell ref="E10:J10"/>
    <mergeCell ref="K10:P10"/>
    <mergeCell ref="Q10:V10"/>
    <mergeCell ref="W10:AB10"/>
    <mergeCell ref="AC10:AH10"/>
    <mergeCell ref="A9:B9"/>
    <mergeCell ref="E9:J9"/>
    <mergeCell ref="K9:P9"/>
    <mergeCell ref="Q9:V9"/>
    <mergeCell ref="W9:AB9"/>
    <mergeCell ref="AC9:AH9"/>
    <mergeCell ref="A8:B8"/>
    <mergeCell ref="E8:J8"/>
    <mergeCell ref="K8:P8"/>
    <mergeCell ref="Q8:V8"/>
    <mergeCell ref="W8:AB8"/>
    <mergeCell ref="AC8:AH8"/>
    <mergeCell ref="A7:B7"/>
    <mergeCell ref="E7:J7"/>
    <mergeCell ref="K7:P7"/>
    <mergeCell ref="Q7:V7"/>
    <mergeCell ref="W7:AB7"/>
    <mergeCell ref="AC7:AH7"/>
    <mergeCell ref="A2:AI2"/>
    <mergeCell ref="A4:D5"/>
    <mergeCell ref="E4:J5"/>
    <mergeCell ref="K4:AH4"/>
    <mergeCell ref="K5:P5"/>
    <mergeCell ref="Q5:V5"/>
    <mergeCell ref="W5:AB5"/>
    <mergeCell ref="AC5:AH5"/>
    <mergeCell ref="A1:D1"/>
  </mergeCells>
  <phoneticPr fontId="4"/>
  <hyperlinks>
    <hyperlink ref="A1" location="P2細目次!A1" display="目次に戻る" xr:uid="{E5E08F38-BEA9-487C-BA27-8ECBDEF5221D}"/>
  </hyperlinks>
  <pageMargins left="0.70866141732283472" right="0.70866141732283472" top="0.74803149606299213" bottom="0.74803149606299213" header="0.31496062992125984" footer="0.31496062992125984"/>
  <pageSetup paperSize="9" scale="87" firstPageNumber="0" orientation="portrait" r:id="rId1"/>
  <headerFooter differentFirst="1" scaleWithDoc="0">
    <oddFooter>&amp;C- &amp;P -</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73DF5-35A4-41C7-B71E-05F2266EF418}">
  <sheetPr>
    <tabColor theme="0"/>
    <pageSetUpPr fitToPage="1"/>
  </sheetPr>
  <dimension ref="A1:P21"/>
  <sheetViews>
    <sheetView zoomScaleNormal="100" zoomScaleSheetLayoutView="100" workbookViewId="0">
      <selection activeCell="AL2" sqref="AL2:AR2"/>
    </sheetView>
  </sheetViews>
  <sheetFormatPr defaultRowHeight="13.5"/>
  <cols>
    <col min="1" max="2" width="9" style="69"/>
    <col min="3" max="3" width="5.25" style="69" bestFit="1" customWidth="1"/>
    <col min="4" max="4" width="3.5" style="69" bestFit="1" customWidth="1"/>
    <col min="5" max="5" width="3.375" style="69" bestFit="1" customWidth="1"/>
    <col min="6" max="7" width="9" style="982"/>
    <col min="8" max="13" width="9" style="69"/>
    <col min="14" max="14" width="0" style="69" hidden="1" customWidth="1"/>
    <col min="15" max="15" width="7.125" style="69" hidden="1" customWidth="1"/>
    <col min="16" max="16" width="7.875" style="69" hidden="1" customWidth="1"/>
    <col min="17" max="258" width="9" style="69"/>
    <col min="259" max="259" width="5.25" style="69" bestFit="1" customWidth="1"/>
    <col min="260" max="260" width="3.5" style="69" bestFit="1" customWidth="1"/>
    <col min="261" max="261" width="3.375" style="69" bestFit="1" customWidth="1"/>
    <col min="262" max="270" width="9" style="69"/>
    <col min="271" max="271" width="7.125" style="69" bestFit="1" customWidth="1"/>
    <col min="272" max="272" width="7.875" style="69" bestFit="1" customWidth="1"/>
    <col min="273" max="514" width="9" style="69"/>
    <col min="515" max="515" width="5.25" style="69" bestFit="1" customWidth="1"/>
    <col min="516" max="516" width="3.5" style="69" bestFit="1" customWidth="1"/>
    <col min="517" max="517" width="3.375" style="69" bestFit="1" customWidth="1"/>
    <col min="518" max="526" width="9" style="69"/>
    <col min="527" max="527" width="7.125" style="69" bestFit="1" customWidth="1"/>
    <col min="528" max="528" width="7.875" style="69" bestFit="1" customWidth="1"/>
    <col min="529" max="770" width="9" style="69"/>
    <col min="771" max="771" width="5.25" style="69" bestFit="1" customWidth="1"/>
    <col min="772" max="772" width="3.5" style="69" bestFit="1" customWidth="1"/>
    <col min="773" max="773" width="3.375" style="69" bestFit="1" customWidth="1"/>
    <col min="774" max="782" width="9" style="69"/>
    <col min="783" max="783" width="7.125" style="69" bestFit="1" customWidth="1"/>
    <col min="784" max="784" width="7.875" style="69" bestFit="1" customWidth="1"/>
    <col min="785" max="1026" width="9" style="69"/>
    <col min="1027" max="1027" width="5.25" style="69" bestFit="1" customWidth="1"/>
    <col min="1028" max="1028" width="3.5" style="69" bestFit="1" customWidth="1"/>
    <col min="1029" max="1029" width="3.375" style="69" bestFit="1" customWidth="1"/>
    <col min="1030" max="1038" width="9" style="69"/>
    <col min="1039" max="1039" width="7.125" style="69" bestFit="1" customWidth="1"/>
    <col min="1040" max="1040" width="7.875" style="69" bestFit="1" customWidth="1"/>
    <col min="1041" max="1282" width="9" style="69"/>
    <col min="1283" max="1283" width="5.25" style="69" bestFit="1" customWidth="1"/>
    <col min="1284" max="1284" width="3.5" style="69" bestFit="1" customWidth="1"/>
    <col min="1285" max="1285" width="3.375" style="69" bestFit="1" customWidth="1"/>
    <col min="1286" max="1294" width="9" style="69"/>
    <col min="1295" max="1295" width="7.125" style="69" bestFit="1" customWidth="1"/>
    <col min="1296" max="1296" width="7.875" style="69" bestFit="1" customWidth="1"/>
    <col min="1297" max="1538" width="9" style="69"/>
    <col min="1539" max="1539" width="5.25" style="69" bestFit="1" customWidth="1"/>
    <col min="1540" max="1540" width="3.5" style="69" bestFit="1" customWidth="1"/>
    <col min="1541" max="1541" width="3.375" style="69" bestFit="1" customWidth="1"/>
    <col min="1542" max="1550" width="9" style="69"/>
    <col min="1551" max="1551" width="7.125" style="69" bestFit="1" customWidth="1"/>
    <col min="1552" max="1552" width="7.875" style="69" bestFit="1" customWidth="1"/>
    <col min="1553" max="1794" width="9" style="69"/>
    <col min="1795" max="1795" width="5.25" style="69" bestFit="1" customWidth="1"/>
    <col min="1796" max="1796" width="3.5" style="69" bestFit="1" customWidth="1"/>
    <col min="1797" max="1797" width="3.375" style="69" bestFit="1" customWidth="1"/>
    <col min="1798" max="1806" width="9" style="69"/>
    <col min="1807" max="1807" width="7.125" style="69" bestFit="1" customWidth="1"/>
    <col min="1808" max="1808" width="7.875" style="69" bestFit="1" customWidth="1"/>
    <col min="1809" max="2050" width="9" style="69"/>
    <col min="2051" max="2051" width="5.25" style="69" bestFit="1" customWidth="1"/>
    <col min="2052" max="2052" width="3.5" style="69" bestFit="1" customWidth="1"/>
    <col min="2053" max="2053" width="3.375" style="69" bestFit="1" customWidth="1"/>
    <col min="2054" max="2062" width="9" style="69"/>
    <col min="2063" max="2063" width="7.125" style="69" bestFit="1" customWidth="1"/>
    <col min="2064" max="2064" width="7.875" style="69" bestFit="1" customWidth="1"/>
    <col min="2065" max="2306" width="9" style="69"/>
    <col min="2307" max="2307" width="5.25" style="69" bestFit="1" customWidth="1"/>
    <col min="2308" max="2308" width="3.5" style="69" bestFit="1" customWidth="1"/>
    <col min="2309" max="2309" width="3.375" style="69" bestFit="1" customWidth="1"/>
    <col min="2310" max="2318" width="9" style="69"/>
    <col min="2319" max="2319" width="7.125" style="69" bestFit="1" customWidth="1"/>
    <col min="2320" max="2320" width="7.875" style="69" bestFit="1" customWidth="1"/>
    <col min="2321" max="2562" width="9" style="69"/>
    <col min="2563" max="2563" width="5.25" style="69" bestFit="1" customWidth="1"/>
    <col min="2564" max="2564" width="3.5" style="69" bestFit="1" customWidth="1"/>
    <col min="2565" max="2565" width="3.375" style="69" bestFit="1" customWidth="1"/>
    <col min="2566" max="2574" width="9" style="69"/>
    <col min="2575" max="2575" width="7.125" style="69" bestFit="1" customWidth="1"/>
    <col min="2576" max="2576" width="7.875" style="69" bestFit="1" customWidth="1"/>
    <col min="2577" max="2818" width="9" style="69"/>
    <col min="2819" max="2819" width="5.25" style="69" bestFit="1" customWidth="1"/>
    <col min="2820" max="2820" width="3.5" style="69" bestFit="1" customWidth="1"/>
    <col min="2821" max="2821" width="3.375" style="69" bestFit="1" customWidth="1"/>
    <col min="2822" max="2830" width="9" style="69"/>
    <col min="2831" max="2831" width="7.125" style="69" bestFit="1" customWidth="1"/>
    <col min="2832" max="2832" width="7.875" style="69" bestFit="1" customWidth="1"/>
    <col min="2833" max="3074" width="9" style="69"/>
    <col min="3075" max="3075" width="5.25" style="69" bestFit="1" customWidth="1"/>
    <col min="3076" max="3076" width="3.5" style="69" bestFit="1" customWidth="1"/>
    <col min="3077" max="3077" width="3.375" style="69" bestFit="1" customWidth="1"/>
    <col min="3078" max="3086" width="9" style="69"/>
    <col min="3087" max="3087" width="7.125" style="69" bestFit="1" customWidth="1"/>
    <col min="3088" max="3088" width="7.875" style="69" bestFit="1" customWidth="1"/>
    <col min="3089" max="3330" width="9" style="69"/>
    <col min="3331" max="3331" width="5.25" style="69" bestFit="1" customWidth="1"/>
    <col min="3332" max="3332" width="3.5" style="69" bestFit="1" customWidth="1"/>
    <col min="3333" max="3333" width="3.375" style="69" bestFit="1" customWidth="1"/>
    <col min="3334" max="3342" width="9" style="69"/>
    <col min="3343" max="3343" width="7.125" style="69" bestFit="1" customWidth="1"/>
    <col min="3344" max="3344" width="7.875" style="69" bestFit="1" customWidth="1"/>
    <col min="3345" max="3586" width="9" style="69"/>
    <col min="3587" max="3587" width="5.25" style="69" bestFit="1" customWidth="1"/>
    <col min="3588" max="3588" width="3.5" style="69" bestFit="1" customWidth="1"/>
    <col min="3589" max="3589" width="3.375" style="69" bestFit="1" customWidth="1"/>
    <col min="3590" max="3598" width="9" style="69"/>
    <col min="3599" max="3599" width="7.125" style="69" bestFit="1" customWidth="1"/>
    <col min="3600" max="3600" width="7.875" style="69" bestFit="1" customWidth="1"/>
    <col min="3601" max="3842" width="9" style="69"/>
    <col min="3843" max="3843" width="5.25" style="69" bestFit="1" customWidth="1"/>
    <col min="3844" max="3844" width="3.5" style="69" bestFit="1" customWidth="1"/>
    <col min="3845" max="3845" width="3.375" style="69" bestFit="1" customWidth="1"/>
    <col min="3846" max="3854" width="9" style="69"/>
    <col min="3855" max="3855" width="7.125" style="69" bestFit="1" customWidth="1"/>
    <col min="3856" max="3856" width="7.875" style="69" bestFit="1" customWidth="1"/>
    <col min="3857" max="4098" width="9" style="69"/>
    <col min="4099" max="4099" width="5.25" style="69" bestFit="1" customWidth="1"/>
    <col min="4100" max="4100" width="3.5" style="69" bestFit="1" customWidth="1"/>
    <col min="4101" max="4101" width="3.375" style="69" bestFit="1" customWidth="1"/>
    <col min="4102" max="4110" width="9" style="69"/>
    <col min="4111" max="4111" width="7.125" style="69" bestFit="1" customWidth="1"/>
    <col min="4112" max="4112" width="7.875" style="69" bestFit="1" customWidth="1"/>
    <col min="4113" max="4354" width="9" style="69"/>
    <col min="4355" max="4355" width="5.25" style="69" bestFit="1" customWidth="1"/>
    <col min="4356" max="4356" width="3.5" style="69" bestFit="1" customWidth="1"/>
    <col min="4357" max="4357" width="3.375" style="69" bestFit="1" customWidth="1"/>
    <col min="4358" max="4366" width="9" style="69"/>
    <col min="4367" max="4367" width="7.125" style="69" bestFit="1" customWidth="1"/>
    <col min="4368" max="4368" width="7.875" style="69" bestFit="1" customWidth="1"/>
    <col min="4369" max="4610" width="9" style="69"/>
    <col min="4611" max="4611" width="5.25" style="69" bestFit="1" customWidth="1"/>
    <col min="4612" max="4612" width="3.5" style="69" bestFit="1" customWidth="1"/>
    <col min="4613" max="4613" width="3.375" style="69" bestFit="1" customWidth="1"/>
    <col min="4614" max="4622" width="9" style="69"/>
    <col min="4623" max="4623" width="7.125" style="69" bestFit="1" customWidth="1"/>
    <col min="4624" max="4624" width="7.875" style="69" bestFit="1" customWidth="1"/>
    <col min="4625" max="4866" width="9" style="69"/>
    <col min="4867" max="4867" width="5.25" style="69" bestFit="1" customWidth="1"/>
    <col min="4868" max="4868" width="3.5" style="69" bestFit="1" customWidth="1"/>
    <col min="4869" max="4869" width="3.375" style="69" bestFit="1" customWidth="1"/>
    <col min="4870" max="4878" width="9" style="69"/>
    <col min="4879" max="4879" width="7.125" style="69" bestFit="1" customWidth="1"/>
    <col min="4880" max="4880" width="7.875" style="69" bestFit="1" customWidth="1"/>
    <col min="4881" max="5122" width="9" style="69"/>
    <col min="5123" max="5123" width="5.25" style="69" bestFit="1" customWidth="1"/>
    <col min="5124" max="5124" width="3.5" style="69" bestFit="1" customWidth="1"/>
    <col min="5125" max="5125" width="3.375" style="69" bestFit="1" customWidth="1"/>
    <col min="5126" max="5134" width="9" style="69"/>
    <col min="5135" max="5135" width="7.125" style="69" bestFit="1" customWidth="1"/>
    <col min="5136" max="5136" width="7.875" style="69" bestFit="1" customWidth="1"/>
    <col min="5137" max="5378" width="9" style="69"/>
    <col min="5379" max="5379" width="5.25" style="69" bestFit="1" customWidth="1"/>
    <col min="5380" max="5380" width="3.5" style="69" bestFit="1" customWidth="1"/>
    <col min="5381" max="5381" width="3.375" style="69" bestFit="1" customWidth="1"/>
    <col min="5382" max="5390" width="9" style="69"/>
    <col min="5391" max="5391" width="7.125" style="69" bestFit="1" customWidth="1"/>
    <col min="5392" max="5392" width="7.875" style="69" bestFit="1" customWidth="1"/>
    <col min="5393" max="5634" width="9" style="69"/>
    <col min="5635" max="5635" width="5.25" style="69" bestFit="1" customWidth="1"/>
    <col min="5636" max="5636" width="3.5" style="69" bestFit="1" customWidth="1"/>
    <col min="5637" max="5637" width="3.375" style="69" bestFit="1" customWidth="1"/>
    <col min="5638" max="5646" width="9" style="69"/>
    <col min="5647" max="5647" width="7.125" style="69" bestFit="1" customWidth="1"/>
    <col min="5648" max="5648" width="7.875" style="69" bestFit="1" customWidth="1"/>
    <col min="5649" max="5890" width="9" style="69"/>
    <col min="5891" max="5891" width="5.25" style="69" bestFit="1" customWidth="1"/>
    <col min="5892" max="5892" width="3.5" style="69" bestFit="1" customWidth="1"/>
    <col min="5893" max="5893" width="3.375" style="69" bestFit="1" customWidth="1"/>
    <col min="5894" max="5902" width="9" style="69"/>
    <col min="5903" max="5903" width="7.125" style="69" bestFit="1" customWidth="1"/>
    <col min="5904" max="5904" width="7.875" style="69" bestFit="1" customWidth="1"/>
    <col min="5905" max="6146" width="9" style="69"/>
    <col min="6147" max="6147" width="5.25" style="69" bestFit="1" customWidth="1"/>
    <col min="6148" max="6148" width="3.5" style="69" bestFit="1" customWidth="1"/>
    <col min="6149" max="6149" width="3.375" style="69" bestFit="1" customWidth="1"/>
    <col min="6150" max="6158" width="9" style="69"/>
    <col min="6159" max="6159" width="7.125" style="69" bestFit="1" customWidth="1"/>
    <col min="6160" max="6160" width="7.875" style="69" bestFit="1" customWidth="1"/>
    <col min="6161" max="6402" width="9" style="69"/>
    <col min="6403" max="6403" width="5.25" style="69" bestFit="1" customWidth="1"/>
    <col min="6404" max="6404" width="3.5" style="69" bestFit="1" customWidth="1"/>
    <col min="6405" max="6405" width="3.375" style="69" bestFit="1" customWidth="1"/>
    <col min="6406" max="6414" width="9" style="69"/>
    <col min="6415" max="6415" width="7.125" style="69" bestFit="1" customWidth="1"/>
    <col min="6416" max="6416" width="7.875" style="69" bestFit="1" customWidth="1"/>
    <col min="6417" max="6658" width="9" style="69"/>
    <col min="6659" max="6659" width="5.25" style="69" bestFit="1" customWidth="1"/>
    <col min="6660" max="6660" width="3.5" style="69" bestFit="1" customWidth="1"/>
    <col min="6661" max="6661" width="3.375" style="69" bestFit="1" customWidth="1"/>
    <col min="6662" max="6670" width="9" style="69"/>
    <col min="6671" max="6671" width="7.125" style="69" bestFit="1" customWidth="1"/>
    <col min="6672" max="6672" width="7.875" style="69" bestFit="1" customWidth="1"/>
    <col min="6673" max="6914" width="9" style="69"/>
    <col min="6915" max="6915" width="5.25" style="69" bestFit="1" customWidth="1"/>
    <col min="6916" max="6916" width="3.5" style="69" bestFit="1" customWidth="1"/>
    <col min="6917" max="6917" width="3.375" style="69" bestFit="1" customWidth="1"/>
    <col min="6918" max="6926" width="9" style="69"/>
    <col min="6927" max="6927" width="7.125" style="69" bestFit="1" customWidth="1"/>
    <col min="6928" max="6928" width="7.875" style="69" bestFit="1" customWidth="1"/>
    <col min="6929" max="7170" width="9" style="69"/>
    <col min="7171" max="7171" width="5.25" style="69" bestFit="1" customWidth="1"/>
    <col min="7172" max="7172" width="3.5" style="69" bestFit="1" customWidth="1"/>
    <col min="7173" max="7173" width="3.375" style="69" bestFit="1" customWidth="1"/>
    <col min="7174" max="7182" width="9" style="69"/>
    <col min="7183" max="7183" width="7.125" style="69" bestFit="1" customWidth="1"/>
    <col min="7184" max="7184" width="7.875" style="69" bestFit="1" customWidth="1"/>
    <col min="7185" max="7426" width="9" style="69"/>
    <col min="7427" max="7427" width="5.25" style="69" bestFit="1" customWidth="1"/>
    <col min="7428" max="7428" width="3.5" style="69" bestFit="1" customWidth="1"/>
    <col min="7429" max="7429" width="3.375" style="69" bestFit="1" customWidth="1"/>
    <col min="7430" max="7438" width="9" style="69"/>
    <col min="7439" max="7439" width="7.125" style="69" bestFit="1" customWidth="1"/>
    <col min="7440" max="7440" width="7.875" style="69" bestFit="1" customWidth="1"/>
    <col min="7441" max="7682" width="9" style="69"/>
    <col min="7683" max="7683" width="5.25" style="69" bestFit="1" customWidth="1"/>
    <col min="7684" max="7684" width="3.5" style="69" bestFit="1" customWidth="1"/>
    <col min="7685" max="7685" width="3.375" style="69" bestFit="1" customWidth="1"/>
    <col min="7686" max="7694" width="9" style="69"/>
    <col min="7695" max="7695" width="7.125" style="69" bestFit="1" customWidth="1"/>
    <col min="7696" max="7696" width="7.875" style="69" bestFit="1" customWidth="1"/>
    <col min="7697" max="7938" width="9" style="69"/>
    <col min="7939" max="7939" width="5.25" style="69" bestFit="1" customWidth="1"/>
    <col min="7940" max="7940" width="3.5" style="69" bestFit="1" customWidth="1"/>
    <col min="7941" max="7941" width="3.375" style="69" bestFit="1" customWidth="1"/>
    <col min="7942" max="7950" width="9" style="69"/>
    <col min="7951" max="7951" width="7.125" style="69" bestFit="1" customWidth="1"/>
    <col min="7952" max="7952" width="7.875" style="69" bestFit="1" customWidth="1"/>
    <col min="7953" max="8194" width="9" style="69"/>
    <col min="8195" max="8195" width="5.25" style="69" bestFit="1" customWidth="1"/>
    <col min="8196" max="8196" width="3.5" style="69" bestFit="1" customWidth="1"/>
    <col min="8197" max="8197" width="3.375" style="69" bestFit="1" customWidth="1"/>
    <col min="8198" max="8206" width="9" style="69"/>
    <col min="8207" max="8207" width="7.125" style="69" bestFit="1" customWidth="1"/>
    <col min="8208" max="8208" width="7.875" style="69" bestFit="1" customWidth="1"/>
    <col min="8209" max="8450" width="9" style="69"/>
    <col min="8451" max="8451" width="5.25" style="69" bestFit="1" customWidth="1"/>
    <col min="8452" max="8452" width="3.5" style="69" bestFit="1" customWidth="1"/>
    <col min="8453" max="8453" width="3.375" style="69" bestFit="1" customWidth="1"/>
    <col min="8454" max="8462" width="9" style="69"/>
    <col min="8463" max="8463" width="7.125" style="69" bestFit="1" customWidth="1"/>
    <col min="8464" max="8464" width="7.875" style="69" bestFit="1" customWidth="1"/>
    <col min="8465" max="8706" width="9" style="69"/>
    <col min="8707" max="8707" width="5.25" style="69" bestFit="1" customWidth="1"/>
    <col min="8708" max="8708" width="3.5" style="69" bestFit="1" customWidth="1"/>
    <col min="8709" max="8709" width="3.375" style="69" bestFit="1" customWidth="1"/>
    <col min="8710" max="8718" width="9" style="69"/>
    <col min="8719" max="8719" width="7.125" style="69" bestFit="1" customWidth="1"/>
    <col min="8720" max="8720" width="7.875" style="69" bestFit="1" customWidth="1"/>
    <col min="8721" max="8962" width="9" style="69"/>
    <col min="8963" max="8963" width="5.25" style="69" bestFit="1" customWidth="1"/>
    <col min="8964" max="8964" width="3.5" style="69" bestFit="1" customWidth="1"/>
    <col min="8965" max="8965" width="3.375" style="69" bestFit="1" customWidth="1"/>
    <col min="8966" max="8974" width="9" style="69"/>
    <col min="8975" max="8975" width="7.125" style="69" bestFit="1" customWidth="1"/>
    <col min="8976" max="8976" width="7.875" style="69" bestFit="1" customWidth="1"/>
    <col min="8977" max="9218" width="9" style="69"/>
    <col min="9219" max="9219" width="5.25" style="69" bestFit="1" customWidth="1"/>
    <col min="9220" max="9220" width="3.5" style="69" bestFit="1" customWidth="1"/>
    <col min="9221" max="9221" width="3.375" style="69" bestFit="1" customWidth="1"/>
    <col min="9222" max="9230" width="9" style="69"/>
    <col min="9231" max="9231" width="7.125" style="69" bestFit="1" customWidth="1"/>
    <col min="9232" max="9232" width="7.875" style="69" bestFit="1" customWidth="1"/>
    <col min="9233" max="9474" width="9" style="69"/>
    <col min="9475" max="9475" width="5.25" style="69" bestFit="1" customWidth="1"/>
    <col min="9476" max="9476" width="3.5" style="69" bestFit="1" customWidth="1"/>
    <col min="9477" max="9477" width="3.375" style="69" bestFit="1" customWidth="1"/>
    <col min="9478" max="9486" width="9" style="69"/>
    <col min="9487" max="9487" width="7.125" style="69" bestFit="1" customWidth="1"/>
    <col min="9488" max="9488" width="7.875" style="69" bestFit="1" customWidth="1"/>
    <col min="9489" max="9730" width="9" style="69"/>
    <col min="9731" max="9731" width="5.25" style="69" bestFit="1" customWidth="1"/>
    <col min="9732" max="9732" width="3.5" style="69" bestFit="1" customWidth="1"/>
    <col min="9733" max="9733" width="3.375" style="69" bestFit="1" customWidth="1"/>
    <col min="9734" max="9742" width="9" style="69"/>
    <col min="9743" max="9743" width="7.125" style="69" bestFit="1" customWidth="1"/>
    <col min="9744" max="9744" width="7.875" style="69" bestFit="1" customWidth="1"/>
    <col min="9745" max="9986" width="9" style="69"/>
    <col min="9987" max="9987" width="5.25" style="69" bestFit="1" customWidth="1"/>
    <col min="9988" max="9988" width="3.5" style="69" bestFit="1" customWidth="1"/>
    <col min="9989" max="9989" width="3.375" style="69" bestFit="1" customWidth="1"/>
    <col min="9990" max="9998" width="9" style="69"/>
    <col min="9999" max="9999" width="7.125" style="69" bestFit="1" customWidth="1"/>
    <col min="10000" max="10000" width="7.875" style="69" bestFit="1" customWidth="1"/>
    <col min="10001" max="10242" width="9" style="69"/>
    <col min="10243" max="10243" width="5.25" style="69" bestFit="1" customWidth="1"/>
    <col min="10244" max="10244" width="3.5" style="69" bestFit="1" customWidth="1"/>
    <col min="10245" max="10245" width="3.375" style="69" bestFit="1" customWidth="1"/>
    <col min="10246" max="10254" width="9" style="69"/>
    <col min="10255" max="10255" width="7.125" style="69" bestFit="1" customWidth="1"/>
    <col min="10256" max="10256" width="7.875" style="69" bestFit="1" customWidth="1"/>
    <col min="10257" max="10498" width="9" style="69"/>
    <col min="10499" max="10499" width="5.25" style="69" bestFit="1" customWidth="1"/>
    <col min="10500" max="10500" width="3.5" style="69" bestFit="1" customWidth="1"/>
    <col min="10501" max="10501" width="3.375" style="69" bestFit="1" customWidth="1"/>
    <col min="10502" max="10510" width="9" style="69"/>
    <col min="10511" max="10511" width="7.125" style="69" bestFit="1" customWidth="1"/>
    <col min="10512" max="10512" width="7.875" style="69" bestFit="1" customWidth="1"/>
    <col min="10513" max="10754" width="9" style="69"/>
    <col min="10755" max="10755" width="5.25" style="69" bestFit="1" customWidth="1"/>
    <col min="10756" max="10756" width="3.5" style="69" bestFit="1" customWidth="1"/>
    <col min="10757" max="10757" width="3.375" style="69" bestFit="1" customWidth="1"/>
    <col min="10758" max="10766" width="9" style="69"/>
    <col min="10767" max="10767" width="7.125" style="69" bestFit="1" customWidth="1"/>
    <col min="10768" max="10768" width="7.875" style="69" bestFit="1" customWidth="1"/>
    <col min="10769" max="11010" width="9" style="69"/>
    <col min="11011" max="11011" width="5.25" style="69" bestFit="1" customWidth="1"/>
    <col min="11012" max="11012" width="3.5" style="69" bestFit="1" customWidth="1"/>
    <col min="11013" max="11013" width="3.375" style="69" bestFit="1" customWidth="1"/>
    <col min="11014" max="11022" width="9" style="69"/>
    <col min="11023" max="11023" width="7.125" style="69" bestFit="1" customWidth="1"/>
    <col min="11024" max="11024" width="7.875" style="69" bestFit="1" customWidth="1"/>
    <col min="11025" max="11266" width="9" style="69"/>
    <col min="11267" max="11267" width="5.25" style="69" bestFit="1" customWidth="1"/>
    <col min="11268" max="11268" width="3.5" style="69" bestFit="1" customWidth="1"/>
    <col min="11269" max="11269" width="3.375" style="69" bestFit="1" customWidth="1"/>
    <col min="11270" max="11278" width="9" style="69"/>
    <col min="11279" max="11279" width="7.125" style="69" bestFit="1" customWidth="1"/>
    <col min="11280" max="11280" width="7.875" style="69" bestFit="1" customWidth="1"/>
    <col min="11281" max="11522" width="9" style="69"/>
    <col min="11523" max="11523" width="5.25" style="69" bestFit="1" customWidth="1"/>
    <col min="11524" max="11524" width="3.5" style="69" bestFit="1" customWidth="1"/>
    <col min="11525" max="11525" width="3.375" style="69" bestFit="1" customWidth="1"/>
    <col min="11526" max="11534" width="9" style="69"/>
    <col min="11535" max="11535" width="7.125" style="69" bestFit="1" customWidth="1"/>
    <col min="11536" max="11536" width="7.875" style="69" bestFit="1" customWidth="1"/>
    <col min="11537" max="11778" width="9" style="69"/>
    <col min="11779" max="11779" width="5.25" style="69" bestFit="1" customWidth="1"/>
    <col min="11780" max="11780" width="3.5" style="69" bestFit="1" customWidth="1"/>
    <col min="11781" max="11781" width="3.375" style="69" bestFit="1" customWidth="1"/>
    <col min="11782" max="11790" width="9" style="69"/>
    <col min="11791" max="11791" width="7.125" style="69" bestFit="1" customWidth="1"/>
    <col min="11792" max="11792" width="7.875" style="69" bestFit="1" customWidth="1"/>
    <col min="11793" max="12034" width="9" style="69"/>
    <col min="12035" max="12035" width="5.25" style="69" bestFit="1" customWidth="1"/>
    <col min="12036" max="12036" width="3.5" style="69" bestFit="1" customWidth="1"/>
    <col min="12037" max="12037" width="3.375" style="69" bestFit="1" customWidth="1"/>
    <col min="12038" max="12046" width="9" style="69"/>
    <col min="12047" max="12047" width="7.125" style="69" bestFit="1" customWidth="1"/>
    <col min="12048" max="12048" width="7.875" style="69" bestFit="1" customWidth="1"/>
    <col min="12049" max="12290" width="9" style="69"/>
    <col min="12291" max="12291" width="5.25" style="69" bestFit="1" customWidth="1"/>
    <col min="12292" max="12292" width="3.5" style="69" bestFit="1" customWidth="1"/>
    <col min="12293" max="12293" width="3.375" style="69" bestFit="1" customWidth="1"/>
    <col min="12294" max="12302" width="9" style="69"/>
    <col min="12303" max="12303" width="7.125" style="69" bestFit="1" customWidth="1"/>
    <col min="12304" max="12304" width="7.875" style="69" bestFit="1" customWidth="1"/>
    <col min="12305" max="12546" width="9" style="69"/>
    <col min="12547" max="12547" width="5.25" style="69" bestFit="1" customWidth="1"/>
    <col min="12548" max="12548" width="3.5" style="69" bestFit="1" customWidth="1"/>
    <col min="12549" max="12549" width="3.375" style="69" bestFit="1" customWidth="1"/>
    <col min="12550" max="12558" width="9" style="69"/>
    <col min="12559" max="12559" width="7.125" style="69" bestFit="1" customWidth="1"/>
    <col min="12560" max="12560" width="7.875" style="69" bestFit="1" customWidth="1"/>
    <col min="12561" max="12802" width="9" style="69"/>
    <col min="12803" max="12803" width="5.25" style="69" bestFit="1" customWidth="1"/>
    <col min="12804" max="12804" width="3.5" style="69" bestFit="1" customWidth="1"/>
    <col min="12805" max="12805" width="3.375" style="69" bestFit="1" customWidth="1"/>
    <col min="12806" max="12814" width="9" style="69"/>
    <col min="12815" max="12815" width="7.125" style="69" bestFit="1" customWidth="1"/>
    <col min="12816" max="12816" width="7.875" style="69" bestFit="1" customWidth="1"/>
    <col min="12817" max="13058" width="9" style="69"/>
    <col min="13059" max="13059" width="5.25" style="69" bestFit="1" customWidth="1"/>
    <col min="13060" max="13060" width="3.5" style="69" bestFit="1" customWidth="1"/>
    <col min="13061" max="13061" width="3.375" style="69" bestFit="1" customWidth="1"/>
    <col min="13062" max="13070" width="9" style="69"/>
    <col min="13071" max="13071" width="7.125" style="69" bestFit="1" customWidth="1"/>
    <col min="13072" max="13072" width="7.875" style="69" bestFit="1" customWidth="1"/>
    <col min="13073" max="13314" width="9" style="69"/>
    <col min="13315" max="13315" width="5.25" style="69" bestFit="1" customWidth="1"/>
    <col min="13316" max="13316" width="3.5" style="69" bestFit="1" customWidth="1"/>
    <col min="13317" max="13317" width="3.375" style="69" bestFit="1" customWidth="1"/>
    <col min="13318" max="13326" width="9" style="69"/>
    <col min="13327" max="13327" width="7.125" style="69" bestFit="1" customWidth="1"/>
    <col min="13328" max="13328" width="7.875" style="69" bestFit="1" customWidth="1"/>
    <col min="13329" max="13570" width="9" style="69"/>
    <col min="13571" max="13571" width="5.25" style="69" bestFit="1" customWidth="1"/>
    <col min="13572" max="13572" width="3.5" style="69" bestFit="1" customWidth="1"/>
    <col min="13573" max="13573" width="3.375" style="69" bestFit="1" customWidth="1"/>
    <col min="13574" max="13582" width="9" style="69"/>
    <col min="13583" max="13583" width="7.125" style="69" bestFit="1" customWidth="1"/>
    <col min="13584" max="13584" width="7.875" style="69" bestFit="1" customWidth="1"/>
    <col min="13585" max="13826" width="9" style="69"/>
    <col min="13827" max="13827" width="5.25" style="69" bestFit="1" customWidth="1"/>
    <col min="13828" max="13828" width="3.5" style="69" bestFit="1" customWidth="1"/>
    <col min="13829" max="13829" width="3.375" style="69" bestFit="1" customWidth="1"/>
    <col min="13830" max="13838" width="9" style="69"/>
    <col min="13839" max="13839" width="7.125" style="69" bestFit="1" customWidth="1"/>
    <col min="13840" max="13840" width="7.875" style="69" bestFit="1" customWidth="1"/>
    <col min="13841" max="14082" width="9" style="69"/>
    <col min="14083" max="14083" width="5.25" style="69" bestFit="1" customWidth="1"/>
    <col min="14084" max="14084" width="3.5" style="69" bestFit="1" customWidth="1"/>
    <col min="14085" max="14085" width="3.375" style="69" bestFit="1" customWidth="1"/>
    <col min="14086" max="14094" width="9" style="69"/>
    <col min="14095" max="14095" width="7.125" style="69" bestFit="1" customWidth="1"/>
    <col min="14096" max="14096" width="7.875" style="69" bestFit="1" customWidth="1"/>
    <col min="14097" max="14338" width="9" style="69"/>
    <col min="14339" max="14339" width="5.25" style="69" bestFit="1" customWidth="1"/>
    <col min="14340" max="14340" width="3.5" style="69" bestFit="1" customWidth="1"/>
    <col min="14341" max="14341" width="3.375" style="69" bestFit="1" customWidth="1"/>
    <col min="14342" max="14350" width="9" style="69"/>
    <col min="14351" max="14351" width="7.125" style="69" bestFit="1" customWidth="1"/>
    <col min="14352" max="14352" width="7.875" style="69" bestFit="1" customWidth="1"/>
    <col min="14353" max="14594" width="9" style="69"/>
    <col min="14595" max="14595" width="5.25" style="69" bestFit="1" customWidth="1"/>
    <col min="14596" max="14596" width="3.5" style="69" bestFit="1" customWidth="1"/>
    <col min="14597" max="14597" width="3.375" style="69" bestFit="1" customWidth="1"/>
    <col min="14598" max="14606" width="9" style="69"/>
    <col min="14607" max="14607" width="7.125" style="69" bestFit="1" customWidth="1"/>
    <col min="14608" max="14608" width="7.875" style="69" bestFit="1" customWidth="1"/>
    <col min="14609" max="14850" width="9" style="69"/>
    <col min="14851" max="14851" width="5.25" style="69" bestFit="1" customWidth="1"/>
    <col min="14852" max="14852" width="3.5" style="69" bestFit="1" customWidth="1"/>
    <col min="14853" max="14853" width="3.375" style="69" bestFit="1" customWidth="1"/>
    <col min="14854" max="14862" width="9" style="69"/>
    <col min="14863" max="14863" width="7.125" style="69" bestFit="1" customWidth="1"/>
    <col min="14864" max="14864" width="7.875" style="69" bestFit="1" customWidth="1"/>
    <col min="14865" max="15106" width="9" style="69"/>
    <col min="15107" max="15107" width="5.25" style="69" bestFit="1" customWidth="1"/>
    <col min="15108" max="15108" width="3.5" style="69" bestFit="1" customWidth="1"/>
    <col min="15109" max="15109" width="3.375" style="69" bestFit="1" customWidth="1"/>
    <col min="15110" max="15118" width="9" style="69"/>
    <col min="15119" max="15119" width="7.125" style="69" bestFit="1" customWidth="1"/>
    <col min="15120" max="15120" width="7.875" style="69" bestFit="1" customWidth="1"/>
    <col min="15121" max="15362" width="9" style="69"/>
    <col min="15363" max="15363" width="5.25" style="69" bestFit="1" customWidth="1"/>
    <col min="15364" max="15364" width="3.5" style="69" bestFit="1" customWidth="1"/>
    <col min="15365" max="15365" width="3.375" style="69" bestFit="1" customWidth="1"/>
    <col min="15366" max="15374" width="9" style="69"/>
    <col min="15375" max="15375" width="7.125" style="69" bestFit="1" customWidth="1"/>
    <col min="15376" max="15376" width="7.875" style="69" bestFit="1" customWidth="1"/>
    <col min="15377" max="15618" width="9" style="69"/>
    <col min="15619" max="15619" width="5.25" style="69" bestFit="1" customWidth="1"/>
    <col min="15620" max="15620" width="3.5" style="69" bestFit="1" customWidth="1"/>
    <col min="15621" max="15621" width="3.375" style="69" bestFit="1" customWidth="1"/>
    <col min="15622" max="15630" width="9" style="69"/>
    <col min="15631" max="15631" width="7.125" style="69" bestFit="1" customWidth="1"/>
    <col min="15632" max="15632" width="7.875" style="69" bestFit="1" customWidth="1"/>
    <col min="15633" max="15874" width="9" style="69"/>
    <col min="15875" max="15875" width="5.25" style="69" bestFit="1" customWidth="1"/>
    <col min="15876" max="15876" width="3.5" style="69" bestFit="1" customWidth="1"/>
    <col min="15877" max="15877" width="3.375" style="69" bestFit="1" customWidth="1"/>
    <col min="15878" max="15886" width="9" style="69"/>
    <col min="15887" max="15887" width="7.125" style="69" bestFit="1" customWidth="1"/>
    <col min="15888" max="15888" width="7.875" style="69" bestFit="1" customWidth="1"/>
    <col min="15889" max="16130" width="9" style="69"/>
    <col min="16131" max="16131" width="5.25" style="69" bestFit="1" customWidth="1"/>
    <col min="16132" max="16132" width="3.5" style="69" bestFit="1" customWidth="1"/>
    <col min="16133" max="16133" width="3.375" style="69" bestFit="1" customWidth="1"/>
    <col min="16134" max="16142" width="9" style="69"/>
    <col min="16143" max="16143" width="7.125" style="69" bestFit="1" customWidth="1"/>
    <col min="16144" max="16144" width="7.875" style="69" bestFit="1" customWidth="1"/>
    <col min="16145" max="16384" width="9" style="69"/>
  </cols>
  <sheetData>
    <row r="1" spans="1:16">
      <c r="A1" s="1544" t="s">
        <v>4602</v>
      </c>
      <c r="B1" s="1544"/>
      <c r="C1" s="1544"/>
      <c r="D1" s="1544"/>
    </row>
    <row r="2" spans="1:16" ht="42">
      <c r="A2" s="2274" t="s">
        <v>3183</v>
      </c>
      <c r="B2" s="2274"/>
      <c r="C2" s="2274"/>
      <c r="D2" s="2274"/>
      <c r="E2" s="2274"/>
      <c r="F2" s="2274"/>
      <c r="G2" s="2274"/>
      <c r="H2" s="2274"/>
      <c r="I2" s="2274"/>
      <c r="J2" s="2274"/>
      <c r="K2" s="2274"/>
    </row>
    <row r="4" spans="1:16">
      <c r="O4" s="982" t="s">
        <v>3184</v>
      </c>
      <c r="P4" s="982" t="s">
        <v>3185</v>
      </c>
    </row>
    <row r="5" spans="1:16">
      <c r="N5" s="77" t="s">
        <v>3186</v>
      </c>
      <c r="O5" s="982">
        <v>67100</v>
      </c>
      <c r="P5" s="982">
        <v>263000</v>
      </c>
    </row>
    <row r="6" spans="1:16">
      <c r="N6" s="77" t="s">
        <v>594</v>
      </c>
      <c r="O6" s="982">
        <v>65800</v>
      </c>
      <c r="P6" s="982">
        <v>259500</v>
      </c>
    </row>
    <row r="7" spans="1:16">
      <c r="N7" s="77" t="s">
        <v>3187</v>
      </c>
      <c r="O7" s="982">
        <v>65300</v>
      </c>
      <c r="P7" s="982">
        <v>260500</v>
      </c>
    </row>
    <row r="8" spans="1:16">
      <c r="N8" s="77" t="s">
        <v>3188</v>
      </c>
      <c r="O8" s="982">
        <v>65100</v>
      </c>
      <c r="P8" s="982">
        <v>261500</v>
      </c>
    </row>
    <row r="9" spans="1:16">
      <c r="N9" s="77" t="s">
        <v>1551</v>
      </c>
      <c r="O9" s="982">
        <v>62000</v>
      </c>
      <c r="P9" s="982">
        <v>246500</v>
      </c>
    </row>
    <row r="10" spans="1:16">
      <c r="N10" s="77" t="s">
        <v>3189</v>
      </c>
      <c r="O10" s="982">
        <v>62100</v>
      </c>
      <c r="P10" s="982">
        <v>232000</v>
      </c>
    </row>
    <row r="11" spans="1:16">
      <c r="N11" s="77" t="s">
        <v>595</v>
      </c>
      <c r="O11" s="982">
        <v>57300</v>
      </c>
      <c r="P11" s="982">
        <v>219000</v>
      </c>
    </row>
    <row r="12" spans="1:16">
      <c r="N12" s="77" t="s">
        <v>1552</v>
      </c>
      <c r="O12" s="982">
        <v>54400</v>
      </c>
      <c r="P12" s="982">
        <v>211500</v>
      </c>
    </row>
    <row r="13" spans="1:16">
      <c r="N13" s="77" t="s">
        <v>2405</v>
      </c>
      <c r="O13" s="982">
        <v>52700</v>
      </c>
      <c r="P13" s="982">
        <v>208000</v>
      </c>
    </row>
    <row r="14" spans="1:16">
      <c r="N14" s="77" t="s">
        <v>1553</v>
      </c>
      <c r="O14" s="982">
        <v>52300</v>
      </c>
      <c r="P14" s="982">
        <v>205500</v>
      </c>
    </row>
    <row r="15" spans="1:16">
      <c r="N15" s="77" t="s">
        <v>2406</v>
      </c>
      <c r="O15" s="982">
        <v>55100</v>
      </c>
      <c r="P15" s="982">
        <v>202000</v>
      </c>
    </row>
    <row r="16" spans="1:16">
      <c r="N16" s="77" t="s">
        <v>596</v>
      </c>
      <c r="O16" s="982">
        <v>54900</v>
      </c>
      <c r="P16" s="982">
        <v>199000</v>
      </c>
    </row>
    <row r="17" spans="14:16">
      <c r="N17" s="77" t="s">
        <v>2407</v>
      </c>
      <c r="O17" s="982">
        <v>54800</v>
      </c>
      <c r="P17" s="982">
        <v>196000</v>
      </c>
    </row>
    <row r="18" spans="14:16">
      <c r="N18" s="77" t="s">
        <v>2408</v>
      </c>
      <c r="O18" s="982">
        <v>54600</v>
      </c>
      <c r="P18" s="982">
        <v>193000</v>
      </c>
    </row>
    <row r="19" spans="14:16">
      <c r="N19" s="77" t="s">
        <v>2032</v>
      </c>
      <c r="O19" s="982">
        <v>54300</v>
      </c>
      <c r="P19" s="982">
        <v>190500</v>
      </c>
    </row>
    <row r="20" spans="14:16">
      <c r="N20" s="77" t="s">
        <v>3190</v>
      </c>
      <c r="O20" s="982">
        <v>53800</v>
      </c>
      <c r="P20" s="982">
        <v>187000</v>
      </c>
    </row>
    <row r="21" spans="14:16">
      <c r="N21" s="77" t="s">
        <v>3191</v>
      </c>
      <c r="O21" s="982">
        <v>53900</v>
      </c>
      <c r="P21" s="982">
        <v>185000</v>
      </c>
    </row>
  </sheetData>
  <mergeCells count="2">
    <mergeCell ref="A2:K2"/>
    <mergeCell ref="A1:D1"/>
  </mergeCells>
  <phoneticPr fontId="4"/>
  <hyperlinks>
    <hyperlink ref="A1" location="P2細目次!A1" display="目次に戻る" xr:uid="{9C7DBD66-53D4-4BA8-A695-376D80D4A0A8}"/>
  </hyperlinks>
  <pageMargins left="0.70866141732283472" right="0.70866141732283472" top="0.74803149606299213" bottom="0.74803149606299213" header="0.31496062992125984" footer="0.31496062992125984"/>
  <pageSetup paperSize="9" firstPageNumber="0" orientation="portrait" r:id="rId1"/>
  <headerFooter differentFirst="1" scaleWithDoc="0">
    <oddFooter>&amp;C- &amp;P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4E12D-B619-4AD6-B3B1-0C3139F6A8A6}">
  <sheetPr codeName="Sheet8">
    <tabColor theme="0"/>
    <pageSetUpPr fitToPage="1"/>
  </sheetPr>
  <dimension ref="A1:AJ3"/>
  <sheetViews>
    <sheetView zoomScaleNormal="100" zoomScaleSheetLayoutView="100" workbookViewId="0">
      <selection sqref="A1:D1"/>
    </sheetView>
  </sheetViews>
  <sheetFormatPr defaultColWidth="3.125" defaultRowHeight="18.75" customHeight="1"/>
  <cols>
    <col min="1" max="16384" width="3.125" style="286"/>
  </cols>
  <sheetData>
    <row r="1" spans="1:36" ht="13.5">
      <c r="A1" s="1176" t="s">
        <v>4602</v>
      </c>
      <c r="B1" s="1176"/>
      <c r="C1" s="1176"/>
      <c r="D1" s="1176"/>
    </row>
    <row r="2" spans="1:36" ht="18.75" customHeight="1">
      <c r="A2" s="1254" t="s">
        <v>369</v>
      </c>
      <c r="B2" s="1254"/>
      <c r="C2" s="1254"/>
      <c r="D2" s="1254"/>
      <c r="E2" s="1254"/>
      <c r="F2" s="1254"/>
      <c r="G2" s="1254"/>
      <c r="H2" s="1254"/>
      <c r="I2" s="1254"/>
      <c r="J2" s="1254"/>
      <c r="K2" s="1254"/>
      <c r="L2" s="1254"/>
      <c r="M2" s="1254"/>
      <c r="N2" s="1254"/>
      <c r="O2" s="1254"/>
      <c r="P2" s="1254"/>
      <c r="Q2" s="1254"/>
      <c r="R2" s="1254"/>
      <c r="S2" s="1254"/>
      <c r="T2" s="1254"/>
      <c r="U2" s="1254"/>
      <c r="V2" s="1254"/>
      <c r="W2" s="1254"/>
      <c r="X2" s="1254"/>
      <c r="Y2" s="1254"/>
      <c r="Z2" s="1254"/>
      <c r="AA2" s="1254"/>
      <c r="AB2" s="1254"/>
      <c r="AC2" s="1254"/>
      <c r="AD2" s="1254"/>
      <c r="AE2" s="1254"/>
      <c r="AF2" s="1254"/>
      <c r="AG2" s="1254"/>
      <c r="AH2" s="1254"/>
      <c r="AI2" s="1254"/>
      <c r="AJ2" s="1254"/>
    </row>
    <row r="3" spans="1:36" ht="18.75" customHeight="1">
      <c r="A3" s="1254"/>
      <c r="B3" s="1254"/>
      <c r="C3" s="1254"/>
      <c r="D3" s="1254"/>
      <c r="E3" s="1254"/>
      <c r="F3" s="1254"/>
      <c r="G3" s="1254"/>
      <c r="H3" s="1254"/>
      <c r="I3" s="1254"/>
      <c r="J3" s="1254"/>
      <c r="K3" s="1254"/>
      <c r="L3" s="1254"/>
      <c r="M3" s="1254"/>
      <c r="N3" s="1254"/>
      <c r="O3" s="1254"/>
      <c r="P3" s="1254"/>
      <c r="Q3" s="1254"/>
      <c r="R3" s="1254"/>
      <c r="S3" s="1254"/>
      <c r="T3" s="1254"/>
      <c r="U3" s="1254"/>
      <c r="V3" s="1254"/>
      <c r="W3" s="1254"/>
      <c r="X3" s="1254"/>
      <c r="Y3" s="1254"/>
      <c r="Z3" s="1254"/>
      <c r="AA3" s="1254"/>
      <c r="AB3" s="1254"/>
      <c r="AC3" s="1254"/>
      <c r="AD3" s="1254"/>
      <c r="AE3" s="1254"/>
      <c r="AF3" s="1254"/>
      <c r="AG3" s="1254"/>
      <c r="AH3" s="1254"/>
      <c r="AI3" s="1254"/>
      <c r="AJ3" s="1254"/>
    </row>
  </sheetData>
  <mergeCells count="2">
    <mergeCell ref="A2:AJ3"/>
    <mergeCell ref="A1:D1"/>
  </mergeCells>
  <phoneticPr fontId="4"/>
  <hyperlinks>
    <hyperlink ref="A1" location="P2細目次!A1" display="目次に戻る" xr:uid="{12127E8B-80B6-423C-A7E1-149CE1164F5A}"/>
  </hyperlinks>
  <pageMargins left="0.70866141732283472" right="0.70866141732283472" top="0.74803149606299213" bottom="0.74803149606299213" header="0.31496062992125984" footer="0.31496062992125984"/>
  <pageSetup paperSize="9" scale="78" firstPageNumber="0" orientation="portrait" r:id="rId1"/>
  <headerFooter differentFirst="1" scaleWithDoc="0">
    <oddFooter>&amp;C- &amp;P -</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5493-3350-4AE7-9265-CF38AF2AF80D}">
  <sheetPr>
    <tabColor theme="0"/>
    <pageSetUpPr fitToPage="1"/>
  </sheetPr>
  <dimension ref="A1:AA56"/>
  <sheetViews>
    <sheetView zoomScale="120" zoomScaleNormal="120" zoomScaleSheetLayoutView="100" workbookViewId="0">
      <selection activeCell="AL2" sqref="AL2:AR2"/>
    </sheetView>
  </sheetViews>
  <sheetFormatPr defaultColWidth="3.375" defaultRowHeight="13.5"/>
  <cols>
    <col min="1" max="1" width="5.5" style="69" customWidth="1"/>
    <col min="2" max="256" width="3.375" style="69"/>
    <col min="257" max="257" width="5.5" style="69" customWidth="1"/>
    <col min="258" max="512" width="3.375" style="69"/>
    <col min="513" max="513" width="5.5" style="69" customWidth="1"/>
    <col min="514" max="768" width="3.375" style="69"/>
    <col min="769" max="769" width="5.5" style="69" customWidth="1"/>
    <col min="770" max="1024" width="3.375" style="69"/>
    <col min="1025" max="1025" width="5.5" style="69" customWidth="1"/>
    <col min="1026" max="1280" width="3.375" style="69"/>
    <col min="1281" max="1281" width="5.5" style="69" customWidth="1"/>
    <col min="1282" max="1536" width="3.375" style="69"/>
    <col min="1537" max="1537" width="5.5" style="69" customWidth="1"/>
    <col min="1538" max="1792" width="3.375" style="69"/>
    <col min="1793" max="1793" width="5.5" style="69" customWidth="1"/>
    <col min="1794" max="2048" width="3.375" style="69"/>
    <col min="2049" max="2049" width="5.5" style="69" customWidth="1"/>
    <col min="2050" max="2304" width="3.375" style="69"/>
    <col min="2305" max="2305" width="5.5" style="69" customWidth="1"/>
    <col min="2306" max="2560" width="3.375" style="69"/>
    <col min="2561" max="2561" width="5.5" style="69" customWidth="1"/>
    <col min="2562" max="2816" width="3.375" style="69"/>
    <col min="2817" max="2817" width="5.5" style="69" customWidth="1"/>
    <col min="2818" max="3072" width="3.375" style="69"/>
    <col min="3073" max="3073" width="5.5" style="69" customWidth="1"/>
    <col min="3074" max="3328" width="3.375" style="69"/>
    <col min="3329" max="3329" width="5.5" style="69" customWidth="1"/>
    <col min="3330" max="3584" width="3.375" style="69"/>
    <col min="3585" max="3585" width="5.5" style="69" customWidth="1"/>
    <col min="3586" max="3840" width="3.375" style="69"/>
    <col min="3841" max="3841" width="5.5" style="69" customWidth="1"/>
    <col min="3842" max="4096" width="3.375" style="69"/>
    <col min="4097" max="4097" width="5.5" style="69" customWidth="1"/>
    <col min="4098" max="4352" width="3.375" style="69"/>
    <col min="4353" max="4353" width="5.5" style="69" customWidth="1"/>
    <col min="4354" max="4608" width="3.375" style="69"/>
    <col min="4609" max="4609" width="5.5" style="69" customWidth="1"/>
    <col min="4610" max="4864" width="3.375" style="69"/>
    <col min="4865" max="4865" width="5.5" style="69" customWidth="1"/>
    <col min="4866" max="5120" width="3.375" style="69"/>
    <col min="5121" max="5121" width="5.5" style="69" customWidth="1"/>
    <col min="5122" max="5376" width="3.375" style="69"/>
    <col min="5377" max="5377" width="5.5" style="69" customWidth="1"/>
    <col min="5378" max="5632" width="3.375" style="69"/>
    <col min="5633" max="5633" width="5.5" style="69" customWidth="1"/>
    <col min="5634" max="5888" width="3.375" style="69"/>
    <col min="5889" max="5889" width="5.5" style="69" customWidth="1"/>
    <col min="5890" max="6144" width="3.375" style="69"/>
    <col min="6145" max="6145" width="5.5" style="69" customWidth="1"/>
    <col min="6146" max="6400" width="3.375" style="69"/>
    <col min="6401" max="6401" width="5.5" style="69" customWidth="1"/>
    <col min="6402" max="6656" width="3.375" style="69"/>
    <col min="6657" max="6657" width="5.5" style="69" customWidth="1"/>
    <col min="6658" max="6912" width="3.375" style="69"/>
    <col min="6913" max="6913" width="5.5" style="69" customWidth="1"/>
    <col min="6914" max="7168" width="3.375" style="69"/>
    <col min="7169" max="7169" width="5.5" style="69" customWidth="1"/>
    <col min="7170" max="7424" width="3.375" style="69"/>
    <col min="7425" max="7425" width="5.5" style="69" customWidth="1"/>
    <col min="7426" max="7680" width="3.375" style="69"/>
    <col min="7681" max="7681" width="5.5" style="69" customWidth="1"/>
    <col min="7682" max="7936" width="3.375" style="69"/>
    <col min="7937" max="7937" width="5.5" style="69" customWidth="1"/>
    <col min="7938" max="8192" width="3.375" style="69"/>
    <col min="8193" max="8193" width="5.5" style="69" customWidth="1"/>
    <col min="8194" max="8448" width="3.375" style="69"/>
    <col min="8449" max="8449" width="5.5" style="69" customWidth="1"/>
    <col min="8450" max="8704" width="3.375" style="69"/>
    <col min="8705" max="8705" width="5.5" style="69" customWidth="1"/>
    <col min="8706" max="8960" width="3.375" style="69"/>
    <col min="8961" max="8961" width="5.5" style="69" customWidth="1"/>
    <col min="8962" max="9216" width="3.375" style="69"/>
    <col min="9217" max="9217" width="5.5" style="69" customWidth="1"/>
    <col min="9218" max="9472" width="3.375" style="69"/>
    <col min="9473" max="9473" width="5.5" style="69" customWidth="1"/>
    <col min="9474" max="9728" width="3.375" style="69"/>
    <col min="9729" max="9729" width="5.5" style="69" customWidth="1"/>
    <col min="9730" max="9984" width="3.375" style="69"/>
    <col min="9985" max="9985" width="5.5" style="69" customWidth="1"/>
    <col min="9986" max="10240" width="3.375" style="69"/>
    <col min="10241" max="10241" width="5.5" style="69" customWidth="1"/>
    <col min="10242" max="10496" width="3.375" style="69"/>
    <col min="10497" max="10497" width="5.5" style="69" customWidth="1"/>
    <col min="10498" max="10752" width="3.375" style="69"/>
    <col min="10753" max="10753" width="5.5" style="69" customWidth="1"/>
    <col min="10754" max="11008" width="3.375" style="69"/>
    <col min="11009" max="11009" width="5.5" style="69" customWidth="1"/>
    <col min="11010" max="11264" width="3.375" style="69"/>
    <col min="11265" max="11265" width="5.5" style="69" customWidth="1"/>
    <col min="11266" max="11520" width="3.375" style="69"/>
    <col min="11521" max="11521" width="5.5" style="69" customWidth="1"/>
    <col min="11522" max="11776" width="3.375" style="69"/>
    <col min="11777" max="11777" width="5.5" style="69" customWidth="1"/>
    <col min="11778" max="12032" width="3.375" style="69"/>
    <col min="12033" max="12033" width="5.5" style="69" customWidth="1"/>
    <col min="12034" max="12288" width="3.375" style="69"/>
    <col min="12289" max="12289" width="5.5" style="69" customWidth="1"/>
    <col min="12290" max="12544" width="3.375" style="69"/>
    <col min="12545" max="12545" width="5.5" style="69" customWidth="1"/>
    <col min="12546" max="12800" width="3.375" style="69"/>
    <col min="12801" max="12801" width="5.5" style="69" customWidth="1"/>
    <col min="12802" max="13056" width="3.375" style="69"/>
    <col min="13057" max="13057" width="5.5" style="69" customWidth="1"/>
    <col min="13058" max="13312" width="3.375" style="69"/>
    <col min="13313" max="13313" width="5.5" style="69" customWidth="1"/>
    <col min="13314" max="13568" width="3.375" style="69"/>
    <col min="13569" max="13569" width="5.5" style="69" customWidth="1"/>
    <col min="13570" max="13824" width="3.375" style="69"/>
    <col min="13825" max="13825" width="5.5" style="69" customWidth="1"/>
    <col min="13826" max="14080" width="3.375" style="69"/>
    <col min="14081" max="14081" width="5.5" style="69" customWidth="1"/>
    <col min="14082" max="14336" width="3.375" style="69"/>
    <col min="14337" max="14337" width="5.5" style="69" customWidth="1"/>
    <col min="14338" max="14592" width="3.375" style="69"/>
    <col min="14593" max="14593" width="5.5" style="69" customWidth="1"/>
    <col min="14594" max="14848" width="3.375" style="69"/>
    <col min="14849" max="14849" width="5.5" style="69" customWidth="1"/>
    <col min="14850" max="15104" width="3.375" style="69"/>
    <col min="15105" max="15105" width="5.5" style="69" customWidth="1"/>
    <col min="15106" max="15360" width="3.375" style="69"/>
    <col min="15361" max="15361" width="5.5" style="69" customWidth="1"/>
    <col min="15362" max="15616" width="3.375" style="69"/>
    <col min="15617" max="15617" width="5.5" style="69" customWidth="1"/>
    <col min="15618" max="15872" width="3.375" style="69"/>
    <col min="15873" max="15873" width="5.5" style="69" customWidth="1"/>
    <col min="15874" max="16128" width="3.375" style="69"/>
    <col min="16129" max="16129" width="5.5" style="69" customWidth="1"/>
    <col min="16130" max="16384" width="3.375" style="69"/>
  </cols>
  <sheetData>
    <row r="1" spans="1:27">
      <c r="A1" s="1544" t="s">
        <v>4602</v>
      </c>
      <c r="B1" s="1544"/>
      <c r="C1" s="1544"/>
      <c r="D1" s="1544"/>
    </row>
    <row r="2" spans="1:27" s="588" customFormat="1" ht="21">
      <c r="A2" s="2381" t="s">
        <v>3192</v>
      </c>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row>
    <row r="3" spans="1:27" ht="16.5" customHeight="1"/>
    <row r="4" spans="1:27">
      <c r="H4" s="2378" t="s">
        <v>3193</v>
      </c>
      <c r="I4" s="2382"/>
      <c r="J4" s="2382"/>
      <c r="K4" s="2382"/>
      <c r="P4" s="2383" t="s">
        <v>3194</v>
      </c>
      <c r="Q4" s="2383"/>
      <c r="R4" s="2383"/>
      <c r="S4" s="2383"/>
      <c r="T4" s="2383"/>
      <c r="U4" s="2383"/>
      <c r="V4" s="2383"/>
      <c r="W4" s="2383"/>
      <c r="X4" s="2383"/>
      <c r="Y4" s="2383"/>
      <c r="Z4" s="2383"/>
      <c r="AA4" s="2383"/>
    </row>
    <row r="5" spans="1:27" ht="20.100000000000001" customHeight="1">
      <c r="A5" s="1262" t="s">
        <v>639</v>
      </c>
      <c r="B5" s="1263"/>
      <c r="C5" s="1263"/>
      <c r="D5" s="1260" t="s">
        <v>3195</v>
      </c>
      <c r="E5" s="1261"/>
      <c r="F5" s="1261"/>
      <c r="G5" s="1261"/>
      <c r="H5" s="1261"/>
      <c r="I5" s="1262"/>
      <c r="J5" s="1260" t="s">
        <v>3196</v>
      </c>
      <c r="K5" s="1261"/>
      <c r="L5" s="1261"/>
      <c r="M5" s="1261"/>
      <c r="N5" s="1261"/>
      <c r="O5" s="1261"/>
      <c r="P5" s="1263" t="s">
        <v>3197</v>
      </c>
      <c r="Q5" s="1263"/>
      <c r="R5" s="1263"/>
      <c r="S5" s="1263"/>
      <c r="T5" s="1263"/>
      <c r="U5" s="1263"/>
      <c r="V5" s="1664" t="s">
        <v>3198</v>
      </c>
      <c r="W5" s="2047"/>
      <c r="X5" s="2047"/>
      <c r="Y5" s="2047"/>
      <c r="Z5" s="2047"/>
      <c r="AA5" s="2047"/>
    </row>
    <row r="6" spans="1:27" ht="20.100000000000001" customHeight="1">
      <c r="A6" s="1262"/>
      <c r="B6" s="1263"/>
      <c r="C6" s="1263"/>
      <c r="D6" s="1272"/>
      <c r="E6" s="1273"/>
      <c r="F6" s="1274"/>
      <c r="G6" s="1272" t="s">
        <v>3199</v>
      </c>
      <c r="H6" s="1273"/>
      <c r="I6" s="1274"/>
      <c r="J6" s="1272"/>
      <c r="K6" s="1273"/>
      <c r="L6" s="1274"/>
      <c r="M6" s="1272" t="s">
        <v>3199</v>
      </c>
      <c r="N6" s="1273"/>
      <c r="O6" s="1274"/>
      <c r="P6" s="1272"/>
      <c r="Q6" s="1273"/>
      <c r="R6" s="1274"/>
      <c r="S6" s="1272" t="s">
        <v>3199</v>
      </c>
      <c r="T6" s="1273"/>
      <c r="U6" s="1274"/>
      <c r="V6" s="1272"/>
      <c r="W6" s="1273"/>
      <c r="X6" s="1274"/>
      <c r="Y6" s="1272" t="s">
        <v>3199</v>
      </c>
      <c r="Z6" s="1273"/>
      <c r="AA6" s="1273"/>
    </row>
    <row r="7" spans="1:27" ht="20.100000000000001" customHeight="1">
      <c r="A7" s="1262"/>
      <c r="B7" s="1263"/>
      <c r="C7" s="1263"/>
      <c r="D7" s="1280" t="s">
        <v>3200</v>
      </c>
      <c r="E7" s="1201"/>
      <c r="F7" s="1281"/>
      <c r="G7" s="1280" t="s">
        <v>3201</v>
      </c>
      <c r="H7" s="1201"/>
      <c r="I7" s="1281"/>
      <c r="J7" s="1280" t="s">
        <v>3200</v>
      </c>
      <c r="K7" s="1201"/>
      <c r="L7" s="1281"/>
      <c r="M7" s="1280" t="s">
        <v>3201</v>
      </c>
      <c r="N7" s="1201"/>
      <c r="O7" s="1281"/>
      <c r="P7" s="1280" t="s">
        <v>3200</v>
      </c>
      <c r="Q7" s="1201"/>
      <c r="R7" s="1281"/>
      <c r="S7" s="1280" t="s">
        <v>3201</v>
      </c>
      <c r="T7" s="1201"/>
      <c r="U7" s="1281"/>
      <c r="V7" s="1280" t="s">
        <v>3200</v>
      </c>
      <c r="W7" s="1201"/>
      <c r="X7" s="1281"/>
      <c r="Y7" s="1280" t="s">
        <v>3201</v>
      </c>
      <c r="Z7" s="1201"/>
      <c r="AA7" s="1201"/>
    </row>
    <row r="8" spans="1:27" ht="20.100000000000001" customHeight="1">
      <c r="A8" s="1262"/>
      <c r="B8" s="1263"/>
      <c r="C8" s="1263"/>
      <c r="D8" s="1275"/>
      <c r="E8" s="1276"/>
      <c r="F8" s="1282"/>
      <c r="G8" s="1275" t="s">
        <v>3202</v>
      </c>
      <c r="H8" s="1276"/>
      <c r="I8" s="1282"/>
      <c r="J8" s="1275"/>
      <c r="K8" s="1276"/>
      <c r="L8" s="1282"/>
      <c r="M8" s="1275" t="s">
        <v>3202</v>
      </c>
      <c r="N8" s="1276"/>
      <c r="O8" s="1282"/>
      <c r="P8" s="1275"/>
      <c r="Q8" s="1276"/>
      <c r="R8" s="1282"/>
      <c r="S8" s="1275" t="s">
        <v>3202</v>
      </c>
      <c r="T8" s="1276"/>
      <c r="U8" s="1282"/>
      <c r="V8" s="1275"/>
      <c r="W8" s="1276"/>
      <c r="X8" s="1282"/>
      <c r="Y8" s="1275" t="s">
        <v>3202</v>
      </c>
      <c r="Z8" s="1276"/>
      <c r="AA8" s="1276"/>
    </row>
    <row r="9" spans="1:27">
      <c r="A9" s="983"/>
      <c r="B9" s="983"/>
      <c r="C9" s="984"/>
    </row>
    <row r="10" spans="1:27" ht="20.100000000000001" customHeight="1">
      <c r="A10" s="77" t="s">
        <v>2598</v>
      </c>
      <c r="B10" s="985">
        <v>17</v>
      </c>
      <c r="C10" s="986" t="s">
        <v>1113</v>
      </c>
      <c r="D10" s="2386">
        <v>67100</v>
      </c>
      <c r="E10" s="2387"/>
      <c r="F10" s="2387"/>
      <c r="G10" s="2385">
        <v>-4.4000000000000004</v>
      </c>
      <c r="H10" s="2385"/>
      <c r="I10" s="2385"/>
      <c r="J10" s="2384">
        <v>263000</v>
      </c>
      <c r="K10" s="2384"/>
      <c r="L10" s="2384"/>
      <c r="M10" s="2385">
        <v>-4.0999999999999996</v>
      </c>
      <c r="N10" s="2385"/>
      <c r="O10" s="2385"/>
      <c r="P10" s="2378" t="s">
        <v>438</v>
      </c>
      <c r="Q10" s="2378"/>
      <c r="R10" s="2378"/>
      <c r="S10" s="2378" t="s">
        <v>438</v>
      </c>
      <c r="T10" s="2378"/>
      <c r="U10" s="2378"/>
      <c r="V10" s="2384">
        <v>57000</v>
      </c>
      <c r="W10" s="2384"/>
      <c r="X10" s="2384"/>
      <c r="Y10" s="2385">
        <v>-8.1</v>
      </c>
      <c r="Z10" s="2385"/>
      <c r="AA10" s="2385"/>
    </row>
    <row r="11" spans="1:27" ht="8.1" customHeight="1">
      <c r="A11" s="77"/>
      <c r="B11" s="985"/>
      <c r="C11" s="987"/>
      <c r="D11" s="982"/>
      <c r="E11" s="988"/>
      <c r="F11" s="982"/>
      <c r="G11" s="988"/>
      <c r="H11" s="988"/>
      <c r="I11" s="988"/>
      <c r="J11" s="982"/>
      <c r="K11" s="982"/>
      <c r="L11" s="982"/>
      <c r="M11" s="988"/>
      <c r="N11" s="988"/>
      <c r="O11" s="988"/>
      <c r="V11" s="982"/>
      <c r="W11" s="982"/>
      <c r="X11" s="982"/>
      <c r="Y11" s="988"/>
      <c r="Z11" s="988"/>
      <c r="AA11" s="988"/>
    </row>
    <row r="12" spans="1:27" ht="20.100000000000001" customHeight="1">
      <c r="A12" s="77"/>
      <c r="B12" s="985">
        <v>18</v>
      </c>
      <c r="C12" s="987"/>
      <c r="D12" s="2386">
        <v>65800</v>
      </c>
      <c r="E12" s="2387"/>
      <c r="F12" s="2387"/>
      <c r="G12" s="2385">
        <v>-2.7</v>
      </c>
      <c r="H12" s="2385"/>
      <c r="I12" s="2385"/>
      <c r="J12" s="2384">
        <v>259500</v>
      </c>
      <c r="K12" s="2384"/>
      <c r="L12" s="2384"/>
      <c r="M12" s="2385">
        <v>-1.5</v>
      </c>
      <c r="N12" s="2385"/>
      <c r="O12" s="2385"/>
      <c r="P12" s="2378" t="s">
        <v>438</v>
      </c>
      <c r="Q12" s="2378"/>
      <c r="R12" s="2378"/>
      <c r="S12" s="2378" t="s">
        <v>438</v>
      </c>
      <c r="T12" s="2378"/>
      <c r="U12" s="2378"/>
      <c r="V12" s="2384">
        <v>54000</v>
      </c>
      <c r="W12" s="2384"/>
      <c r="X12" s="2384"/>
      <c r="Y12" s="2385">
        <v>-5.3</v>
      </c>
      <c r="Z12" s="2385"/>
      <c r="AA12" s="2385"/>
    </row>
    <row r="13" spans="1:27" ht="8.1" customHeight="1">
      <c r="A13" s="77"/>
      <c r="B13" s="985"/>
      <c r="C13" s="987"/>
      <c r="D13" s="982"/>
      <c r="E13" s="988"/>
      <c r="F13" s="982"/>
      <c r="G13" s="988"/>
      <c r="H13" s="988"/>
      <c r="I13" s="988"/>
      <c r="J13" s="982"/>
      <c r="K13" s="982"/>
      <c r="L13" s="982"/>
      <c r="M13" s="988"/>
      <c r="N13" s="988"/>
      <c r="O13" s="988"/>
      <c r="V13" s="982"/>
      <c r="W13" s="982"/>
      <c r="X13" s="982"/>
      <c r="Y13" s="988"/>
      <c r="Z13" s="988"/>
      <c r="AA13" s="988"/>
    </row>
    <row r="14" spans="1:27" ht="20.100000000000001" customHeight="1">
      <c r="A14" s="77"/>
      <c r="B14" s="985">
        <v>19</v>
      </c>
      <c r="C14" s="987"/>
      <c r="D14" s="2386">
        <v>65300</v>
      </c>
      <c r="E14" s="2387"/>
      <c r="F14" s="2387"/>
      <c r="G14" s="2385">
        <v>-1.5</v>
      </c>
      <c r="H14" s="2385"/>
      <c r="I14" s="2385"/>
      <c r="J14" s="2384">
        <v>260500</v>
      </c>
      <c r="K14" s="2384"/>
      <c r="L14" s="2384"/>
      <c r="M14" s="2385">
        <v>0.3</v>
      </c>
      <c r="N14" s="2385"/>
      <c r="O14" s="2385"/>
      <c r="P14" s="2378" t="s">
        <v>438</v>
      </c>
      <c r="Q14" s="2378"/>
      <c r="R14" s="2378"/>
      <c r="S14" s="2378" t="s">
        <v>438</v>
      </c>
      <c r="T14" s="2378"/>
      <c r="U14" s="2378"/>
      <c r="V14" s="2384">
        <v>52000</v>
      </c>
      <c r="W14" s="2384"/>
      <c r="X14" s="2384"/>
      <c r="Y14" s="2385">
        <v>-3.7</v>
      </c>
      <c r="Z14" s="2385"/>
      <c r="AA14" s="2385"/>
    </row>
    <row r="15" spans="1:27" ht="8.1" customHeight="1">
      <c r="A15" s="77"/>
      <c r="B15" s="985"/>
      <c r="C15" s="987"/>
      <c r="D15" s="982"/>
      <c r="E15" s="988"/>
      <c r="F15" s="982"/>
      <c r="G15" s="988"/>
      <c r="H15" s="988"/>
      <c r="I15" s="988"/>
      <c r="J15" s="982"/>
      <c r="K15" s="982"/>
      <c r="L15" s="982"/>
      <c r="M15" s="988"/>
      <c r="N15" s="988"/>
      <c r="O15" s="988"/>
      <c r="V15" s="982"/>
      <c r="W15" s="982"/>
      <c r="X15" s="982"/>
      <c r="Y15" s="988"/>
      <c r="Z15" s="988"/>
      <c r="AA15" s="988"/>
    </row>
    <row r="16" spans="1:27" ht="20.100000000000001" customHeight="1">
      <c r="A16" s="77"/>
      <c r="B16" s="985">
        <v>20</v>
      </c>
      <c r="C16" s="987"/>
      <c r="D16" s="2386">
        <v>65100</v>
      </c>
      <c r="E16" s="2387"/>
      <c r="F16" s="2387"/>
      <c r="G16" s="2385">
        <v>-1.2</v>
      </c>
      <c r="H16" s="2385"/>
      <c r="I16" s="2385"/>
      <c r="J16" s="2384">
        <v>261500</v>
      </c>
      <c r="K16" s="2384"/>
      <c r="L16" s="2384"/>
      <c r="M16" s="2385">
        <v>0.5</v>
      </c>
      <c r="N16" s="2385"/>
      <c r="O16" s="2385"/>
      <c r="P16" s="2378" t="s">
        <v>438</v>
      </c>
      <c r="Q16" s="2378"/>
      <c r="R16" s="2378"/>
      <c r="S16" s="2378" t="s">
        <v>438</v>
      </c>
      <c r="T16" s="2378"/>
      <c r="U16" s="2378"/>
      <c r="V16" s="2384">
        <v>50000</v>
      </c>
      <c r="W16" s="2384"/>
      <c r="X16" s="2384"/>
      <c r="Y16" s="2385">
        <v>-3.8</v>
      </c>
      <c r="Z16" s="2385"/>
      <c r="AA16" s="2385"/>
    </row>
    <row r="17" spans="1:27" ht="8.1" customHeight="1">
      <c r="A17" s="77"/>
      <c r="B17" s="985"/>
      <c r="C17" s="987"/>
      <c r="D17" s="982"/>
      <c r="E17" s="988"/>
      <c r="F17" s="982"/>
      <c r="G17" s="988"/>
      <c r="H17" s="988"/>
      <c r="I17" s="988"/>
      <c r="J17" s="982"/>
      <c r="K17" s="982"/>
      <c r="L17" s="982"/>
      <c r="M17" s="988"/>
      <c r="N17" s="988"/>
      <c r="O17" s="988"/>
      <c r="V17" s="982"/>
      <c r="W17" s="982"/>
      <c r="X17" s="982"/>
      <c r="Y17" s="988"/>
      <c r="Z17" s="988"/>
      <c r="AA17" s="988"/>
    </row>
    <row r="18" spans="1:27" ht="20.100000000000001" customHeight="1">
      <c r="A18" s="77"/>
      <c r="B18" s="985">
        <v>21</v>
      </c>
      <c r="C18" s="987"/>
      <c r="D18" s="2386">
        <v>62000</v>
      </c>
      <c r="E18" s="2387"/>
      <c r="F18" s="2387"/>
      <c r="G18" s="2385">
        <v>-5</v>
      </c>
      <c r="H18" s="2385"/>
      <c r="I18" s="2385"/>
      <c r="J18" s="2384">
        <v>246500</v>
      </c>
      <c r="K18" s="2384"/>
      <c r="L18" s="2384"/>
      <c r="M18" s="2385">
        <v>-5.8</v>
      </c>
      <c r="N18" s="2385"/>
      <c r="O18" s="2385"/>
      <c r="P18" s="2378" t="s">
        <v>438</v>
      </c>
      <c r="Q18" s="2378"/>
      <c r="R18" s="2378"/>
      <c r="S18" s="2378" t="s">
        <v>438</v>
      </c>
      <c r="T18" s="2378"/>
      <c r="U18" s="2378"/>
      <c r="V18" s="2384">
        <v>47500</v>
      </c>
      <c r="W18" s="2384"/>
      <c r="X18" s="2384"/>
      <c r="Y18" s="2385">
        <v>-5</v>
      </c>
      <c r="Z18" s="2385"/>
      <c r="AA18" s="2385"/>
    </row>
    <row r="19" spans="1:27" ht="8.1" customHeight="1">
      <c r="A19" s="77"/>
      <c r="B19" s="985"/>
      <c r="C19" s="987"/>
      <c r="D19" s="982"/>
      <c r="E19" s="988"/>
      <c r="F19" s="982"/>
      <c r="G19" s="988"/>
      <c r="H19" s="988"/>
      <c r="I19" s="988"/>
      <c r="J19" s="982"/>
      <c r="K19" s="982"/>
      <c r="L19" s="982"/>
      <c r="M19" s="988"/>
      <c r="N19" s="988"/>
      <c r="O19" s="988"/>
      <c r="V19" s="982"/>
      <c r="W19" s="982"/>
      <c r="X19" s="982"/>
      <c r="Y19" s="988"/>
      <c r="Z19" s="988"/>
      <c r="AA19" s="988"/>
    </row>
    <row r="20" spans="1:27" ht="20.100000000000001" customHeight="1">
      <c r="A20" s="77"/>
      <c r="B20" s="985">
        <v>22</v>
      </c>
      <c r="C20" s="987"/>
      <c r="D20" s="2386">
        <v>62100</v>
      </c>
      <c r="E20" s="2387"/>
      <c r="F20" s="2387"/>
      <c r="G20" s="2385">
        <v>-4.2</v>
      </c>
      <c r="H20" s="2385"/>
      <c r="I20" s="2385"/>
      <c r="J20" s="2384">
        <v>232000</v>
      </c>
      <c r="K20" s="2384"/>
      <c r="L20" s="2384"/>
      <c r="M20" s="2385">
        <v>-5.5</v>
      </c>
      <c r="N20" s="2385"/>
      <c r="O20" s="2385"/>
      <c r="P20" s="2378" t="s">
        <v>438</v>
      </c>
      <c r="Q20" s="2378"/>
      <c r="R20" s="2378"/>
      <c r="S20" s="2378" t="s">
        <v>438</v>
      </c>
      <c r="T20" s="2378"/>
      <c r="U20" s="2378"/>
      <c r="V20" s="2384">
        <v>45500</v>
      </c>
      <c r="W20" s="2384"/>
      <c r="X20" s="2384"/>
      <c r="Y20" s="2385">
        <v>-4.2</v>
      </c>
      <c r="Z20" s="2385"/>
      <c r="AA20" s="2385"/>
    </row>
    <row r="21" spans="1:27" ht="8.1" customHeight="1">
      <c r="A21" s="77"/>
      <c r="B21" s="985"/>
      <c r="C21" s="987"/>
      <c r="D21" s="982"/>
      <c r="E21" s="988"/>
      <c r="F21" s="982"/>
      <c r="G21" s="988"/>
      <c r="H21" s="988"/>
      <c r="I21" s="988"/>
      <c r="J21" s="982"/>
      <c r="K21" s="982"/>
      <c r="L21" s="982"/>
      <c r="M21" s="988"/>
      <c r="N21" s="988"/>
      <c r="O21" s="988"/>
      <c r="V21" s="982"/>
      <c r="W21" s="982"/>
      <c r="X21" s="982"/>
      <c r="Y21" s="988"/>
      <c r="Z21" s="988"/>
      <c r="AA21" s="988"/>
    </row>
    <row r="22" spans="1:27" ht="20.100000000000001" customHeight="1">
      <c r="A22" s="77"/>
      <c r="B22" s="985">
        <v>23</v>
      </c>
      <c r="C22" s="987"/>
      <c r="D22" s="2386">
        <v>57300</v>
      </c>
      <c r="E22" s="2387"/>
      <c r="F22" s="2387"/>
      <c r="G22" s="2385">
        <v>-4.3</v>
      </c>
      <c r="H22" s="2385"/>
      <c r="I22" s="2385"/>
      <c r="J22" s="2384">
        <v>219000</v>
      </c>
      <c r="K22" s="2384"/>
      <c r="L22" s="2384"/>
      <c r="M22" s="2385">
        <v>-5.6</v>
      </c>
      <c r="N22" s="2385"/>
      <c r="O22" s="2385"/>
      <c r="P22" s="2378" t="s">
        <v>438</v>
      </c>
      <c r="Q22" s="2378"/>
      <c r="R22" s="2378"/>
      <c r="S22" s="2378" t="s">
        <v>438</v>
      </c>
      <c r="T22" s="2378"/>
      <c r="U22" s="2378"/>
      <c r="V22" s="2384">
        <v>43500</v>
      </c>
      <c r="W22" s="2384"/>
      <c r="X22" s="2384"/>
      <c r="Y22" s="2385">
        <v>-4.4000000000000004</v>
      </c>
      <c r="Z22" s="2385"/>
      <c r="AA22" s="2385"/>
    </row>
    <row r="23" spans="1:27" ht="8.1" customHeight="1">
      <c r="A23" s="77"/>
      <c r="B23" s="985"/>
      <c r="C23" s="987"/>
      <c r="D23" s="982"/>
      <c r="E23" s="988"/>
      <c r="F23" s="982"/>
      <c r="G23" s="988"/>
      <c r="H23" s="988"/>
      <c r="I23" s="988"/>
      <c r="J23" s="982"/>
      <c r="K23" s="982"/>
      <c r="L23" s="982"/>
      <c r="M23" s="988"/>
      <c r="N23" s="988"/>
      <c r="O23" s="988"/>
      <c r="V23" s="982"/>
      <c r="W23" s="982"/>
      <c r="X23" s="982"/>
      <c r="Y23" s="988"/>
      <c r="Z23" s="988"/>
      <c r="AA23" s="988"/>
    </row>
    <row r="24" spans="1:27" ht="20.100000000000001" customHeight="1">
      <c r="A24" s="77"/>
      <c r="B24" s="985">
        <v>24</v>
      </c>
      <c r="C24" s="987"/>
      <c r="D24" s="2386">
        <v>54400</v>
      </c>
      <c r="E24" s="2384"/>
      <c r="F24" s="2384"/>
      <c r="G24" s="2385">
        <v>-2.8</v>
      </c>
      <c r="H24" s="2385"/>
      <c r="I24" s="2385"/>
      <c r="J24" s="2384">
        <v>211500</v>
      </c>
      <c r="K24" s="2384"/>
      <c r="L24" s="2384"/>
      <c r="M24" s="2385">
        <v>-3.4</v>
      </c>
      <c r="N24" s="2385"/>
      <c r="O24" s="2385"/>
      <c r="P24" s="2378" t="s">
        <v>1598</v>
      </c>
      <c r="Q24" s="2378"/>
      <c r="R24" s="2378"/>
      <c r="S24" s="2378" t="s">
        <v>1598</v>
      </c>
      <c r="T24" s="2378"/>
      <c r="U24" s="2378"/>
      <c r="V24" s="2384">
        <v>42200</v>
      </c>
      <c r="W24" s="2384"/>
      <c r="X24" s="2384"/>
      <c r="Y24" s="2385">
        <v>-3</v>
      </c>
      <c r="Z24" s="2385"/>
      <c r="AA24" s="2385"/>
    </row>
    <row r="25" spans="1:27" ht="8.1" customHeight="1">
      <c r="B25" s="989"/>
      <c r="C25" s="990"/>
      <c r="D25" s="982"/>
      <c r="E25" s="988"/>
      <c r="F25" s="982"/>
      <c r="G25" s="988"/>
      <c r="H25" s="988"/>
      <c r="I25" s="988"/>
      <c r="J25" s="982"/>
      <c r="K25" s="982"/>
      <c r="L25" s="982"/>
      <c r="M25" s="988"/>
      <c r="N25" s="988"/>
      <c r="O25" s="988"/>
      <c r="V25" s="982"/>
      <c r="W25" s="982"/>
      <c r="X25" s="982"/>
      <c r="Y25" s="988"/>
      <c r="Z25" s="988"/>
      <c r="AA25" s="988"/>
    </row>
    <row r="26" spans="1:27" ht="8.1" customHeight="1">
      <c r="A26" s="75"/>
      <c r="B26" s="991"/>
      <c r="C26" s="76"/>
      <c r="D26" s="992"/>
      <c r="E26" s="993"/>
      <c r="F26" s="992"/>
      <c r="G26" s="993"/>
      <c r="H26" s="993"/>
      <c r="I26" s="993"/>
      <c r="J26" s="75"/>
      <c r="K26" s="75"/>
      <c r="L26" s="75"/>
      <c r="M26" s="993"/>
      <c r="N26" s="993"/>
      <c r="O26" s="993"/>
      <c r="P26" s="75"/>
      <c r="Q26" s="75"/>
      <c r="R26" s="75"/>
      <c r="S26" s="75"/>
      <c r="T26" s="75"/>
      <c r="U26" s="75"/>
      <c r="V26" s="75"/>
      <c r="W26" s="75"/>
      <c r="X26" s="75"/>
      <c r="Y26" s="993"/>
      <c r="Z26" s="993"/>
      <c r="AA26" s="993"/>
    </row>
    <row r="27" spans="1:27" ht="20.100000000000001" customHeight="1">
      <c r="B27" s="989"/>
      <c r="D27" s="994"/>
      <c r="E27" s="995"/>
      <c r="F27" s="995"/>
      <c r="G27" s="996"/>
      <c r="H27" s="996"/>
      <c r="I27" s="996"/>
      <c r="J27" s="997"/>
      <c r="K27" s="997"/>
      <c r="L27" s="997"/>
      <c r="M27" s="996"/>
      <c r="N27" s="996"/>
      <c r="O27" s="996"/>
      <c r="P27" s="997"/>
      <c r="Q27" s="997"/>
      <c r="R27" s="997"/>
      <c r="S27" s="997"/>
      <c r="T27" s="997"/>
      <c r="U27" s="997"/>
      <c r="V27" s="997"/>
      <c r="W27" s="997"/>
      <c r="X27" s="997"/>
      <c r="Y27" s="996"/>
      <c r="Z27" s="996"/>
      <c r="AA27" s="996"/>
    </row>
    <row r="28" spans="1:27" ht="20.100000000000001" customHeight="1">
      <c r="A28" s="2378" t="s">
        <v>865</v>
      </c>
      <c r="B28" s="2378"/>
      <c r="C28" s="2378"/>
      <c r="D28" s="982"/>
      <c r="E28" s="988"/>
      <c r="F28" s="982"/>
      <c r="G28" s="988"/>
      <c r="H28" s="77"/>
      <c r="I28" s="77"/>
      <c r="J28" s="998"/>
      <c r="K28" s="999"/>
    </row>
    <row r="29" spans="1:27" ht="7.5" customHeight="1">
      <c r="B29" s="989"/>
      <c r="C29" s="75"/>
      <c r="D29" s="982"/>
      <c r="E29" s="988"/>
      <c r="F29" s="982"/>
      <c r="G29" s="988"/>
      <c r="H29" s="77"/>
      <c r="I29" s="77"/>
      <c r="J29" s="998"/>
      <c r="K29" s="999"/>
    </row>
    <row r="30" spans="1:27" ht="20.100000000000001" customHeight="1">
      <c r="A30" s="1262" t="s">
        <v>639</v>
      </c>
      <c r="B30" s="1263"/>
      <c r="C30" s="1263"/>
      <c r="D30" s="1260" t="s">
        <v>3195</v>
      </c>
      <c r="E30" s="1261"/>
      <c r="F30" s="1261"/>
      <c r="G30" s="1261"/>
      <c r="H30" s="1261"/>
      <c r="I30" s="1261"/>
      <c r="J30" s="1261"/>
      <c r="K30" s="1262"/>
      <c r="L30" s="1260" t="s">
        <v>3196</v>
      </c>
      <c r="M30" s="1261"/>
      <c r="N30" s="1261"/>
      <c r="O30" s="1261"/>
      <c r="P30" s="1261"/>
      <c r="Q30" s="1261"/>
      <c r="R30" s="1261"/>
      <c r="S30" s="1262"/>
      <c r="T30" s="1260" t="s">
        <v>3203</v>
      </c>
      <c r="U30" s="1261"/>
      <c r="V30" s="1261"/>
      <c r="W30" s="1261"/>
      <c r="X30" s="1261"/>
      <c r="Y30" s="1261"/>
      <c r="Z30" s="1261"/>
      <c r="AA30" s="1261"/>
    </row>
    <row r="31" spans="1:27" ht="20.100000000000001" customHeight="1">
      <c r="A31" s="1262"/>
      <c r="B31" s="1263"/>
      <c r="C31" s="1263"/>
      <c r="D31" s="1272"/>
      <c r="E31" s="1273"/>
      <c r="F31" s="1273"/>
      <c r="G31" s="1274"/>
      <c r="H31" s="1272" t="s">
        <v>3199</v>
      </c>
      <c r="I31" s="1273"/>
      <c r="J31" s="1273"/>
      <c r="K31" s="1274"/>
      <c r="L31" s="1272"/>
      <c r="M31" s="1273"/>
      <c r="N31" s="1273"/>
      <c r="O31" s="1274"/>
      <c r="P31" s="1272" t="s">
        <v>3199</v>
      </c>
      <c r="Q31" s="1273"/>
      <c r="R31" s="1273"/>
      <c r="S31" s="1274"/>
      <c r="T31" s="1272"/>
      <c r="U31" s="1273"/>
      <c r="V31" s="1273"/>
      <c r="W31" s="1274"/>
      <c r="X31" s="1272" t="s">
        <v>3199</v>
      </c>
      <c r="Y31" s="1273"/>
      <c r="Z31" s="1273"/>
      <c r="AA31" s="1273"/>
    </row>
    <row r="32" spans="1:27" ht="20.100000000000001" customHeight="1">
      <c r="A32" s="1262"/>
      <c r="B32" s="1263"/>
      <c r="C32" s="1263"/>
      <c r="D32" s="1280" t="s">
        <v>3200</v>
      </c>
      <c r="E32" s="1201"/>
      <c r="F32" s="1201"/>
      <c r="G32" s="1281"/>
      <c r="H32" s="1280" t="s">
        <v>3201</v>
      </c>
      <c r="I32" s="1201"/>
      <c r="J32" s="1201"/>
      <c r="K32" s="1281"/>
      <c r="L32" s="1280" t="s">
        <v>3200</v>
      </c>
      <c r="M32" s="1201"/>
      <c r="N32" s="1201"/>
      <c r="O32" s="1281"/>
      <c r="P32" s="1280" t="s">
        <v>3201</v>
      </c>
      <c r="Q32" s="1201"/>
      <c r="R32" s="1201"/>
      <c r="S32" s="1281"/>
      <c r="T32" s="1280" t="s">
        <v>3200</v>
      </c>
      <c r="U32" s="1201"/>
      <c r="V32" s="1201"/>
      <c r="W32" s="1281"/>
      <c r="X32" s="1280" t="s">
        <v>3201</v>
      </c>
      <c r="Y32" s="1201"/>
      <c r="Z32" s="1201"/>
      <c r="AA32" s="1201"/>
    </row>
    <row r="33" spans="1:27" ht="20.100000000000001" customHeight="1">
      <c r="A33" s="1262"/>
      <c r="B33" s="1263"/>
      <c r="C33" s="1263"/>
      <c r="D33" s="1275"/>
      <c r="E33" s="1276"/>
      <c r="F33" s="1276"/>
      <c r="G33" s="1282"/>
      <c r="H33" s="1275" t="s">
        <v>3202</v>
      </c>
      <c r="I33" s="1276"/>
      <c r="J33" s="1276"/>
      <c r="K33" s="1282"/>
      <c r="L33" s="1275"/>
      <c r="M33" s="1276"/>
      <c r="N33" s="1276"/>
      <c r="O33" s="1282"/>
      <c r="P33" s="1275" t="s">
        <v>3202</v>
      </c>
      <c r="Q33" s="1276"/>
      <c r="R33" s="1276"/>
      <c r="S33" s="1282"/>
      <c r="T33" s="1275"/>
      <c r="U33" s="1276"/>
      <c r="V33" s="1276"/>
      <c r="W33" s="1282"/>
      <c r="X33" s="1275" t="s">
        <v>3202</v>
      </c>
      <c r="Y33" s="1276"/>
      <c r="Z33" s="1276"/>
      <c r="AA33" s="1276"/>
    </row>
    <row r="34" spans="1:27" ht="20.100000000000001" customHeight="1">
      <c r="A34" s="77" t="s">
        <v>965</v>
      </c>
      <c r="B34" s="985">
        <v>25</v>
      </c>
      <c r="C34" s="986" t="s">
        <v>1113</v>
      </c>
      <c r="D34" s="2388">
        <v>52700</v>
      </c>
      <c r="E34" s="2389"/>
      <c r="F34" s="2389"/>
      <c r="G34" s="2389"/>
      <c r="H34" s="2390">
        <v>-1.8</v>
      </c>
      <c r="I34" s="2390"/>
      <c r="J34" s="2390"/>
      <c r="K34" s="2390"/>
      <c r="L34" s="2389">
        <v>208000</v>
      </c>
      <c r="M34" s="2389"/>
      <c r="N34" s="2389"/>
      <c r="O34" s="2389"/>
      <c r="P34" s="2390">
        <v>-1.6</v>
      </c>
      <c r="Q34" s="2390"/>
      <c r="R34" s="2390"/>
      <c r="S34" s="2390"/>
      <c r="T34" s="2376" t="s">
        <v>438</v>
      </c>
      <c r="U34" s="2376"/>
      <c r="V34" s="2376"/>
      <c r="W34" s="2376"/>
      <c r="X34" s="2376" t="s">
        <v>438</v>
      </c>
      <c r="Y34" s="2376"/>
      <c r="Z34" s="2376"/>
      <c r="AA34" s="2376"/>
    </row>
    <row r="35" spans="1:27" ht="7.5" customHeight="1">
      <c r="A35" s="77"/>
      <c r="B35" s="985"/>
      <c r="C35" s="987"/>
      <c r="D35" s="982"/>
      <c r="E35" s="988"/>
      <c r="F35" s="982"/>
      <c r="G35" s="988"/>
      <c r="H35" s="988"/>
      <c r="I35" s="988"/>
      <c r="J35" s="988"/>
      <c r="K35" s="988"/>
      <c r="L35" s="982"/>
      <c r="M35" s="982"/>
      <c r="N35" s="982"/>
      <c r="O35" s="982"/>
      <c r="P35" s="988"/>
      <c r="Q35" s="988"/>
      <c r="R35" s="988"/>
      <c r="S35" s="988"/>
    </row>
    <row r="36" spans="1:27" ht="18.75" customHeight="1">
      <c r="A36" s="77"/>
      <c r="B36" s="985">
        <v>26</v>
      </c>
      <c r="C36" s="987"/>
      <c r="D36" s="2386">
        <v>52300</v>
      </c>
      <c r="E36" s="2384"/>
      <c r="F36" s="2384"/>
      <c r="G36" s="2384"/>
      <c r="H36" s="2385">
        <v>-1</v>
      </c>
      <c r="I36" s="2385"/>
      <c r="J36" s="2385"/>
      <c r="K36" s="2385"/>
      <c r="L36" s="2387">
        <v>205500</v>
      </c>
      <c r="M36" s="2387"/>
      <c r="N36" s="2387"/>
      <c r="O36" s="2387"/>
      <c r="P36" s="2385">
        <v>-1.3</v>
      </c>
      <c r="Q36" s="2385"/>
      <c r="R36" s="2385"/>
      <c r="S36" s="2385"/>
      <c r="T36" s="2378" t="s">
        <v>438</v>
      </c>
      <c r="U36" s="2378"/>
      <c r="V36" s="2378"/>
      <c r="W36" s="2378"/>
      <c r="X36" s="2378" t="s">
        <v>438</v>
      </c>
      <c r="Y36" s="2378"/>
      <c r="Z36" s="2378"/>
      <c r="AA36" s="2378"/>
    </row>
    <row r="37" spans="1:27" ht="7.5" customHeight="1">
      <c r="A37" s="77"/>
      <c r="B37" s="985"/>
      <c r="C37" s="987"/>
      <c r="D37" s="1000"/>
      <c r="E37" s="995"/>
      <c r="F37" s="995"/>
      <c r="G37" s="995"/>
      <c r="H37" s="996"/>
      <c r="I37" s="996"/>
      <c r="J37" s="996"/>
      <c r="K37" s="996"/>
      <c r="L37" s="994"/>
      <c r="M37" s="994"/>
      <c r="N37" s="994"/>
      <c r="O37" s="994"/>
      <c r="P37" s="996"/>
      <c r="Q37" s="996"/>
      <c r="R37" s="996"/>
      <c r="S37" s="996"/>
      <c r="T37" s="997"/>
      <c r="U37" s="997"/>
      <c r="V37" s="997"/>
      <c r="W37" s="997"/>
      <c r="X37" s="997"/>
      <c r="Y37" s="997"/>
      <c r="Z37" s="997"/>
      <c r="AA37" s="997"/>
    </row>
    <row r="38" spans="1:27" ht="18.75" customHeight="1">
      <c r="A38" s="77"/>
      <c r="B38" s="985">
        <v>27</v>
      </c>
      <c r="C38" s="987"/>
      <c r="D38" s="2386">
        <v>55100</v>
      </c>
      <c r="E38" s="2387"/>
      <c r="F38" s="2387"/>
      <c r="G38" s="2387"/>
      <c r="H38" s="2385">
        <v>-0.8</v>
      </c>
      <c r="I38" s="2385"/>
      <c r="J38" s="2385"/>
      <c r="K38" s="2385"/>
      <c r="L38" s="2387">
        <v>202000</v>
      </c>
      <c r="M38" s="2387"/>
      <c r="N38" s="2387"/>
      <c r="O38" s="2387"/>
      <c r="P38" s="2385">
        <v>-1.6</v>
      </c>
      <c r="Q38" s="2385"/>
      <c r="R38" s="2385"/>
      <c r="S38" s="2385"/>
      <c r="T38" s="2378" t="s">
        <v>438</v>
      </c>
      <c r="U38" s="2378"/>
      <c r="V38" s="2378"/>
      <c r="W38" s="2378"/>
      <c r="X38" s="2378" t="s">
        <v>438</v>
      </c>
      <c r="Y38" s="2378"/>
      <c r="Z38" s="2378"/>
      <c r="AA38" s="2378"/>
    </row>
    <row r="39" spans="1:27" ht="7.5" customHeight="1">
      <c r="A39" s="77"/>
      <c r="B39" s="985"/>
      <c r="C39" s="987"/>
      <c r="D39" s="1001"/>
      <c r="E39" s="988"/>
      <c r="F39" s="1002"/>
      <c r="G39" s="988"/>
      <c r="H39" s="988"/>
      <c r="I39" s="988"/>
      <c r="J39" s="988"/>
      <c r="K39" s="988"/>
      <c r="L39" s="1002"/>
      <c r="M39" s="1002"/>
      <c r="N39" s="1002"/>
      <c r="O39" s="1002"/>
      <c r="P39" s="988"/>
      <c r="Q39" s="988"/>
      <c r="R39" s="988"/>
      <c r="S39" s="988"/>
    </row>
    <row r="40" spans="1:27" ht="20.100000000000001" customHeight="1">
      <c r="A40" s="77"/>
      <c r="B40" s="985">
        <v>28</v>
      </c>
      <c r="C40" s="987"/>
      <c r="D40" s="2386">
        <v>54900</v>
      </c>
      <c r="E40" s="2387"/>
      <c r="F40" s="2387"/>
      <c r="G40" s="2387"/>
      <c r="H40" s="2385">
        <v>-0.6</v>
      </c>
      <c r="I40" s="2385"/>
      <c r="J40" s="2385"/>
      <c r="K40" s="2385"/>
      <c r="L40" s="2387">
        <v>199000</v>
      </c>
      <c r="M40" s="2387"/>
      <c r="N40" s="2387"/>
      <c r="O40" s="2387"/>
      <c r="P40" s="2385">
        <v>-1.5</v>
      </c>
      <c r="Q40" s="2385"/>
      <c r="R40" s="2385"/>
      <c r="S40" s="2385"/>
      <c r="T40" s="2378" t="s">
        <v>438</v>
      </c>
      <c r="U40" s="2378"/>
      <c r="V40" s="2378"/>
      <c r="W40" s="2378"/>
      <c r="X40" s="2378" t="s">
        <v>438</v>
      </c>
      <c r="Y40" s="2378"/>
      <c r="Z40" s="2378"/>
      <c r="AA40" s="2378"/>
    </row>
    <row r="41" spans="1:27" ht="7.5" customHeight="1">
      <c r="A41" s="77"/>
      <c r="B41" s="985"/>
      <c r="C41" s="987"/>
      <c r="D41" s="1000"/>
      <c r="E41" s="994"/>
      <c r="F41" s="994"/>
      <c r="G41" s="994"/>
      <c r="H41" s="996"/>
      <c r="I41" s="996"/>
      <c r="J41" s="996"/>
      <c r="K41" s="996"/>
      <c r="L41" s="994"/>
      <c r="M41" s="994"/>
      <c r="N41" s="994"/>
      <c r="O41" s="994"/>
      <c r="P41" s="996"/>
      <c r="Q41" s="996"/>
      <c r="R41" s="996"/>
      <c r="S41" s="996"/>
      <c r="T41" s="997"/>
      <c r="U41" s="997"/>
      <c r="V41" s="997"/>
      <c r="W41" s="997"/>
      <c r="X41" s="997"/>
      <c r="Y41" s="997"/>
      <c r="Z41" s="997"/>
      <c r="AA41" s="997"/>
    </row>
    <row r="42" spans="1:27" ht="20.100000000000001" customHeight="1">
      <c r="A42" s="77"/>
      <c r="B42" s="985">
        <v>29</v>
      </c>
      <c r="C42" s="987"/>
      <c r="D42" s="2386">
        <v>54800</v>
      </c>
      <c r="E42" s="2387"/>
      <c r="F42" s="2387"/>
      <c r="G42" s="2387"/>
      <c r="H42" s="2385">
        <v>-0.5</v>
      </c>
      <c r="I42" s="2385"/>
      <c r="J42" s="2385"/>
      <c r="K42" s="2385"/>
      <c r="L42" s="2387">
        <v>196000</v>
      </c>
      <c r="M42" s="2387"/>
      <c r="N42" s="2387"/>
      <c r="O42" s="2387"/>
      <c r="P42" s="2385">
        <v>-1.5</v>
      </c>
      <c r="Q42" s="2385"/>
      <c r="R42" s="2385"/>
      <c r="S42" s="2385"/>
      <c r="T42" s="2378" t="s">
        <v>438</v>
      </c>
      <c r="U42" s="2378"/>
      <c r="V42" s="2378"/>
      <c r="W42" s="2378"/>
      <c r="X42" s="2378" t="s">
        <v>438</v>
      </c>
      <c r="Y42" s="2378"/>
      <c r="Z42" s="2378"/>
      <c r="AA42" s="2378"/>
    </row>
    <row r="43" spans="1:27" ht="7.5" customHeight="1">
      <c r="A43" s="77"/>
      <c r="B43" s="985"/>
      <c r="C43" s="987"/>
      <c r="D43" s="1000"/>
      <c r="E43" s="994"/>
      <c r="F43" s="994"/>
      <c r="G43" s="994"/>
      <c r="H43" s="996"/>
      <c r="I43" s="996"/>
      <c r="J43" s="996"/>
      <c r="K43" s="996"/>
      <c r="L43" s="994"/>
      <c r="M43" s="994"/>
      <c r="N43" s="994"/>
      <c r="O43" s="994"/>
      <c r="P43" s="996"/>
      <c r="Q43" s="996"/>
      <c r="R43" s="996"/>
      <c r="S43" s="996"/>
      <c r="T43" s="997"/>
      <c r="U43" s="997"/>
      <c r="V43" s="997"/>
      <c r="W43" s="997"/>
      <c r="X43" s="997"/>
      <c r="Y43" s="997"/>
      <c r="Z43" s="997"/>
      <c r="AA43" s="997"/>
    </row>
    <row r="44" spans="1:27" ht="19.5" customHeight="1">
      <c r="A44" s="77"/>
      <c r="B44" s="985">
        <v>30</v>
      </c>
      <c r="C44" s="987"/>
      <c r="D44" s="2386">
        <v>54600</v>
      </c>
      <c r="E44" s="2387"/>
      <c r="F44" s="2387"/>
      <c r="G44" s="2387"/>
      <c r="H44" s="2385">
        <v>-0.6</v>
      </c>
      <c r="I44" s="2385"/>
      <c r="J44" s="2385"/>
      <c r="K44" s="2385"/>
      <c r="L44" s="2387">
        <v>193000</v>
      </c>
      <c r="M44" s="2387"/>
      <c r="N44" s="2387"/>
      <c r="O44" s="2387"/>
      <c r="P44" s="2385">
        <v>-1.5</v>
      </c>
      <c r="Q44" s="2385"/>
      <c r="R44" s="2385"/>
      <c r="S44" s="2385"/>
      <c r="T44" s="2378" t="s">
        <v>438</v>
      </c>
      <c r="U44" s="2378"/>
      <c r="V44" s="2378"/>
      <c r="W44" s="2378"/>
      <c r="X44" s="2378" t="s">
        <v>438</v>
      </c>
      <c r="Y44" s="2378"/>
      <c r="Z44" s="2378"/>
      <c r="AA44" s="2378"/>
    </row>
    <row r="45" spans="1:27" ht="7.5" customHeight="1">
      <c r="A45" s="77"/>
      <c r="B45" s="985"/>
      <c r="C45" s="987"/>
      <c r="D45" s="1000"/>
      <c r="E45" s="994"/>
      <c r="F45" s="994"/>
      <c r="G45" s="994"/>
      <c r="H45" s="996"/>
      <c r="I45" s="996"/>
      <c r="J45" s="996"/>
      <c r="K45" s="996"/>
      <c r="L45" s="994"/>
      <c r="M45" s="994"/>
      <c r="N45" s="994"/>
      <c r="O45" s="994"/>
      <c r="P45" s="996"/>
      <c r="Q45" s="996"/>
      <c r="R45" s="996"/>
      <c r="S45" s="996"/>
      <c r="T45" s="997"/>
      <c r="U45" s="997"/>
      <c r="V45" s="997"/>
      <c r="W45" s="997"/>
      <c r="X45" s="997"/>
      <c r="Y45" s="997"/>
      <c r="Z45" s="997"/>
      <c r="AA45" s="997"/>
    </row>
    <row r="46" spans="1:27" ht="20.100000000000001" customHeight="1">
      <c r="A46" s="77" t="s">
        <v>1212</v>
      </c>
      <c r="B46" s="985" t="s">
        <v>3204</v>
      </c>
      <c r="C46" s="987"/>
      <c r="D46" s="2386">
        <v>54300</v>
      </c>
      <c r="E46" s="2387"/>
      <c r="F46" s="2387"/>
      <c r="G46" s="2387"/>
      <c r="H46" s="2391">
        <v>-0.6</v>
      </c>
      <c r="I46" s="2391"/>
      <c r="J46" s="2391"/>
      <c r="K46" s="2391"/>
      <c r="L46" s="2384">
        <v>190500</v>
      </c>
      <c r="M46" s="2384"/>
      <c r="N46" s="2384"/>
      <c r="O46" s="2384"/>
      <c r="P46" s="2391">
        <v>-1.2</v>
      </c>
      <c r="Q46" s="2391"/>
      <c r="R46" s="2391"/>
      <c r="S46" s="2391"/>
      <c r="T46" s="2378" t="s">
        <v>438</v>
      </c>
      <c r="U46" s="2378"/>
      <c r="V46" s="2378"/>
      <c r="W46" s="2378"/>
      <c r="X46" s="2378" t="s">
        <v>438</v>
      </c>
      <c r="Y46" s="2378"/>
      <c r="Z46" s="2378"/>
      <c r="AA46" s="2378"/>
    </row>
    <row r="47" spans="1:27" ht="7.5" customHeight="1">
      <c r="A47" s="77"/>
      <c r="B47" s="985"/>
      <c r="C47" s="987"/>
      <c r="D47" s="1000"/>
      <c r="E47" s="994"/>
      <c r="F47" s="994"/>
      <c r="G47" s="994"/>
      <c r="H47" s="1003"/>
      <c r="I47" s="1003"/>
      <c r="J47" s="1003"/>
      <c r="K47" s="1003"/>
      <c r="L47" s="995"/>
      <c r="M47" s="995"/>
      <c r="N47" s="995"/>
      <c r="O47" s="995"/>
      <c r="P47" s="1003"/>
      <c r="Q47" s="1003"/>
      <c r="R47" s="1003"/>
      <c r="S47" s="1003"/>
      <c r="T47" s="997"/>
      <c r="U47" s="997"/>
      <c r="V47" s="997"/>
      <c r="W47" s="997"/>
      <c r="X47" s="997"/>
      <c r="Y47" s="997"/>
      <c r="Z47" s="997"/>
      <c r="AA47" s="997"/>
    </row>
    <row r="48" spans="1:27" ht="20.100000000000001" customHeight="1">
      <c r="A48" s="77"/>
      <c r="B48" s="985">
        <v>2</v>
      </c>
      <c r="C48" s="987"/>
      <c r="D48" s="2386">
        <v>53800</v>
      </c>
      <c r="E48" s="2387"/>
      <c r="F48" s="2387"/>
      <c r="G48" s="2387"/>
      <c r="H48" s="2391">
        <v>-0.9</v>
      </c>
      <c r="I48" s="2391"/>
      <c r="J48" s="2391"/>
      <c r="K48" s="2391"/>
      <c r="L48" s="2384">
        <v>187000</v>
      </c>
      <c r="M48" s="2384"/>
      <c r="N48" s="2384"/>
      <c r="O48" s="2384"/>
      <c r="P48" s="2391">
        <v>-2</v>
      </c>
      <c r="Q48" s="2391"/>
      <c r="R48" s="2391"/>
      <c r="S48" s="2391"/>
      <c r="T48" s="2378" t="s">
        <v>1598</v>
      </c>
      <c r="U48" s="2378"/>
      <c r="V48" s="2378"/>
      <c r="W48" s="2378"/>
      <c r="X48" s="2378" t="s">
        <v>1598</v>
      </c>
      <c r="Y48" s="2378"/>
      <c r="Z48" s="2378"/>
      <c r="AA48" s="2378"/>
    </row>
    <row r="49" spans="1:27" ht="7.5" customHeight="1">
      <c r="A49" s="77"/>
      <c r="B49" s="985"/>
      <c r="C49" s="987"/>
      <c r="D49" s="261"/>
      <c r="E49" s="994"/>
      <c r="F49" s="994"/>
      <c r="G49" s="994"/>
      <c r="H49" s="1003"/>
      <c r="I49" s="1003"/>
      <c r="J49" s="1003"/>
      <c r="K49" s="1003"/>
      <c r="L49" s="995"/>
      <c r="M49" s="995"/>
      <c r="N49" s="995"/>
      <c r="O49" s="995"/>
      <c r="P49" s="1003"/>
      <c r="Q49" s="1003"/>
      <c r="R49" s="1003"/>
      <c r="S49" s="1003"/>
      <c r="T49" s="997"/>
      <c r="U49" s="997"/>
      <c r="V49" s="997"/>
      <c r="W49" s="997"/>
      <c r="X49" s="997"/>
      <c r="Y49" s="997"/>
      <c r="Z49" s="997"/>
      <c r="AA49" s="997"/>
    </row>
    <row r="50" spans="1:27" ht="20.100000000000001" customHeight="1">
      <c r="A50" s="77"/>
      <c r="B50" s="985">
        <v>3</v>
      </c>
      <c r="C50" s="987"/>
      <c r="D50" s="2386">
        <v>53900</v>
      </c>
      <c r="E50" s="2387"/>
      <c r="F50" s="2387"/>
      <c r="G50" s="2387"/>
      <c r="H50" s="2391">
        <v>-0.1</v>
      </c>
      <c r="I50" s="2391"/>
      <c r="J50" s="2391"/>
      <c r="K50" s="2391"/>
      <c r="L50" s="2384">
        <v>185000</v>
      </c>
      <c r="M50" s="2384"/>
      <c r="N50" s="2384"/>
      <c r="O50" s="2384"/>
      <c r="P50" s="2391">
        <v>-1</v>
      </c>
      <c r="Q50" s="2391"/>
      <c r="R50" s="2391"/>
      <c r="S50" s="2391"/>
      <c r="T50" s="2378" t="s">
        <v>1598</v>
      </c>
      <c r="U50" s="2378"/>
      <c r="V50" s="2378"/>
      <c r="W50" s="2378"/>
      <c r="X50" s="2378" t="s">
        <v>1598</v>
      </c>
      <c r="Y50" s="2378"/>
      <c r="Z50" s="2378"/>
      <c r="AA50" s="2378"/>
    </row>
    <row r="51" spans="1:27" ht="13.5" customHeight="1">
      <c r="A51" s="1004"/>
      <c r="B51" s="1004"/>
      <c r="C51" s="1005"/>
      <c r="D51" s="1006"/>
      <c r="E51" s="75"/>
      <c r="F51" s="75"/>
      <c r="G51" s="75"/>
      <c r="H51" s="75"/>
      <c r="I51" s="75"/>
      <c r="J51" s="75"/>
      <c r="K51" s="75"/>
      <c r="L51" s="75"/>
      <c r="M51" s="75"/>
      <c r="N51" s="75"/>
      <c r="O51" s="75"/>
      <c r="P51" s="75"/>
      <c r="Q51" s="75"/>
      <c r="R51" s="75"/>
      <c r="S51" s="75"/>
      <c r="T51" s="75"/>
      <c r="U51" s="75"/>
      <c r="V51" s="75"/>
      <c r="W51" s="75"/>
      <c r="X51" s="75"/>
      <c r="Y51" s="75"/>
      <c r="Z51" s="75"/>
      <c r="AA51" s="75"/>
    </row>
    <row r="52" spans="1:27" ht="13.5" customHeight="1">
      <c r="A52" s="1007" t="s">
        <v>3205</v>
      </c>
      <c r="B52" s="1008"/>
      <c r="C52" s="1008"/>
      <c r="D52" s="1008"/>
      <c r="E52" s="1008"/>
      <c r="F52" s="1008"/>
      <c r="G52" s="1008"/>
      <c r="H52" s="1008"/>
      <c r="I52" s="1008"/>
      <c r="J52" s="1008"/>
      <c r="K52" s="1008"/>
      <c r="L52" s="1008"/>
      <c r="M52" s="1008"/>
      <c r="N52" s="1008"/>
      <c r="O52" s="1008"/>
      <c r="S52" s="1008"/>
      <c r="T52" s="1008"/>
      <c r="U52" s="1008"/>
      <c r="V52" s="1008"/>
      <c r="W52" s="1008"/>
      <c r="X52" s="1008"/>
      <c r="Y52" s="1008"/>
      <c r="Z52" s="1008"/>
      <c r="AA52" s="1009" t="s">
        <v>3206</v>
      </c>
    </row>
    <row r="53" spans="1:27">
      <c r="A53" s="1010" t="s">
        <v>4754</v>
      </c>
      <c r="B53" s="1011"/>
      <c r="C53" s="1011"/>
      <c r="D53" s="1011"/>
      <c r="E53" s="1011"/>
      <c r="F53" s="1011"/>
      <c r="G53" s="1011"/>
      <c r="H53" s="1011"/>
      <c r="I53" s="1011"/>
      <c r="J53" s="1011"/>
      <c r="K53" s="1011"/>
      <c r="L53" s="1011"/>
      <c r="M53" s="1011"/>
      <c r="N53" s="1011"/>
      <c r="O53" s="1011"/>
      <c r="R53" s="1011"/>
      <c r="S53" s="1011"/>
      <c r="T53" s="1011"/>
      <c r="U53" s="1011"/>
      <c r="V53" s="1011"/>
      <c r="W53" s="1011"/>
      <c r="X53" s="1011"/>
      <c r="Y53" s="1011"/>
      <c r="Z53" s="1011"/>
      <c r="AA53" s="1012" t="s">
        <v>3207</v>
      </c>
    </row>
    <row r="54" spans="1:27">
      <c r="A54" s="1010" t="s">
        <v>4753</v>
      </c>
      <c r="B54" s="1011"/>
      <c r="C54" s="1011"/>
      <c r="D54" s="1011"/>
      <c r="E54" s="1011"/>
      <c r="F54" s="1011"/>
      <c r="G54" s="1011"/>
      <c r="H54" s="1011"/>
      <c r="I54" s="1011"/>
      <c r="J54" s="1011"/>
      <c r="K54" s="1011"/>
      <c r="L54" s="1011"/>
      <c r="M54" s="1011"/>
      <c r="N54" s="1011"/>
      <c r="O54" s="1011"/>
      <c r="R54" s="1011"/>
      <c r="S54" s="1011"/>
      <c r="T54" s="1011"/>
      <c r="U54" s="1011"/>
      <c r="V54" s="1011"/>
      <c r="W54" s="1011"/>
      <c r="X54" s="1011"/>
      <c r="Y54" s="1011"/>
      <c r="Z54" s="1011"/>
      <c r="AA54" s="1011"/>
    </row>
    <row r="56" spans="1:27">
      <c r="A56" s="69" t="s">
        <v>402</v>
      </c>
    </row>
  </sheetData>
  <mergeCells count="174">
    <mergeCell ref="D50:G50"/>
    <mergeCell ref="H50:K50"/>
    <mergeCell ref="L50:O50"/>
    <mergeCell ref="P50:S50"/>
    <mergeCell ref="T50:W50"/>
    <mergeCell ref="X50:AA50"/>
    <mergeCell ref="D48:G48"/>
    <mergeCell ref="H48:K48"/>
    <mergeCell ref="L48:O48"/>
    <mergeCell ref="P48:S48"/>
    <mergeCell ref="T48:W48"/>
    <mergeCell ref="X48:AA48"/>
    <mergeCell ref="D46:G46"/>
    <mergeCell ref="H46:K46"/>
    <mergeCell ref="L46:O46"/>
    <mergeCell ref="P46:S46"/>
    <mergeCell ref="T46:W46"/>
    <mergeCell ref="X46:AA46"/>
    <mergeCell ref="D44:G44"/>
    <mergeCell ref="H44:K44"/>
    <mergeCell ref="L44:O44"/>
    <mergeCell ref="P44:S44"/>
    <mergeCell ref="T44:W44"/>
    <mergeCell ref="X44:AA44"/>
    <mergeCell ref="D42:G42"/>
    <mergeCell ref="H42:K42"/>
    <mergeCell ref="L42:O42"/>
    <mergeCell ref="P42:S42"/>
    <mergeCell ref="T42:W42"/>
    <mergeCell ref="X42:AA42"/>
    <mergeCell ref="D40:G40"/>
    <mergeCell ref="H40:K40"/>
    <mergeCell ref="L40:O40"/>
    <mergeCell ref="P40:S40"/>
    <mergeCell ref="T40:W40"/>
    <mergeCell ref="X40:AA40"/>
    <mergeCell ref="D38:G38"/>
    <mergeCell ref="H38:K38"/>
    <mergeCell ref="L38:O38"/>
    <mergeCell ref="P38:S38"/>
    <mergeCell ref="T38:W38"/>
    <mergeCell ref="X38:AA38"/>
    <mergeCell ref="D36:G36"/>
    <mergeCell ref="H36:K36"/>
    <mergeCell ref="L36:O36"/>
    <mergeCell ref="P36:S36"/>
    <mergeCell ref="T36:W36"/>
    <mergeCell ref="X36:AA36"/>
    <mergeCell ref="D34:G34"/>
    <mergeCell ref="H34:K34"/>
    <mergeCell ref="L34:O34"/>
    <mergeCell ref="P34:S34"/>
    <mergeCell ref="T34:W34"/>
    <mergeCell ref="X34:AA34"/>
    <mergeCell ref="D33:G33"/>
    <mergeCell ref="H33:K33"/>
    <mergeCell ref="L33:O33"/>
    <mergeCell ref="P33:S33"/>
    <mergeCell ref="T33:W33"/>
    <mergeCell ref="X33:AA33"/>
    <mergeCell ref="X31:AA31"/>
    <mergeCell ref="D32:G32"/>
    <mergeCell ref="H32:K32"/>
    <mergeCell ref="L32:O32"/>
    <mergeCell ref="P32:S32"/>
    <mergeCell ref="T32:W32"/>
    <mergeCell ref="X32:AA32"/>
    <mergeCell ref="A28:C28"/>
    <mergeCell ref="A30:C33"/>
    <mergeCell ref="D30:K30"/>
    <mergeCell ref="L30:S30"/>
    <mergeCell ref="T30:AA30"/>
    <mergeCell ref="D31:G31"/>
    <mergeCell ref="H31:K31"/>
    <mergeCell ref="L31:O31"/>
    <mergeCell ref="P31:S31"/>
    <mergeCell ref="T31:W31"/>
    <mergeCell ref="V22:X22"/>
    <mergeCell ref="Y22:AA22"/>
    <mergeCell ref="D24:F24"/>
    <mergeCell ref="G24:I24"/>
    <mergeCell ref="J24:L24"/>
    <mergeCell ref="M24:O24"/>
    <mergeCell ref="P24:R24"/>
    <mergeCell ref="S24:U24"/>
    <mergeCell ref="V24:X24"/>
    <mergeCell ref="Y24:AA24"/>
    <mergeCell ref="D22:F22"/>
    <mergeCell ref="G22:I22"/>
    <mergeCell ref="J22:L22"/>
    <mergeCell ref="M22:O22"/>
    <mergeCell ref="P22:R22"/>
    <mergeCell ref="S22:U22"/>
    <mergeCell ref="V18:X18"/>
    <mergeCell ref="Y18:AA18"/>
    <mergeCell ref="D20:F20"/>
    <mergeCell ref="G20:I20"/>
    <mergeCell ref="J20:L20"/>
    <mergeCell ref="M20:O20"/>
    <mergeCell ref="P20:R20"/>
    <mergeCell ref="S20:U20"/>
    <mergeCell ref="V20:X20"/>
    <mergeCell ref="Y20:AA20"/>
    <mergeCell ref="D18:F18"/>
    <mergeCell ref="G18:I18"/>
    <mergeCell ref="J18:L18"/>
    <mergeCell ref="M18:O18"/>
    <mergeCell ref="P18:R18"/>
    <mergeCell ref="S18:U18"/>
    <mergeCell ref="V14:X14"/>
    <mergeCell ref="Y14:AA14"/>
    <mergeCell ref="D16:F16"/>
    <mergeCell ref="G16:I16"/>
    <mergeCell ref="J16:L16"/>
    <mergeCell ref="M16:O16"/>
    <mergeCell ref="P16:R16"/>
    <mergeCell ref="S16:U16"/>
    <mergeCell ref="V16:X16"/>
    <mergeCell ref="Y16:AA16"/>
    <mergeCell ref="D14:F14"/>
    <mergeCell ref="G14:I14"/>
    <mergeCell ref="J14:L14"/>
    <mergeCell ref="M14:O14"/>
    <mergeCell ref="P14:R14"/>
    <mergeCell ref="S14:U14"/>
    <mergeCell ref="V10:X10"/>
    <mergeCell ref="Y10:AA10"/>
    <mergeCell ref="D12:F12"/>
    <mergeCell ref="G12:I12"/>
    <mergeCell ref="J12:L12"/>
    <mergeCell ref="M12:O12"/>
    <mergeCell ref="P12:R12"/>
    <mergeCell ref="S12:U12"/>
    <mergeCell ref="V12:X12"/>
    <mergeCell ref="Y12:AA12"/>
    <mergeCell ref="D10:F10"/>
    <mergeCell ref="G10:I10"/>
    <mergeCell ref="J10:L10"/>
    <mergeCell ref="M10:O10"/>
    <mergeCell ref="P10:R10"/>
    <mergeCell ref="S10:U10"/>
    <mergeCell ref="S8:U8"/>
    <mergeCell ref="V8:X8"/>
    <mergeCell ref="Y8:AA8"/>
    <mergeCell ref="D7:F7"/>
    <mergeCell ref="G7:I7"/>
    <mergeCell ref="J7:L7"/>
    <mergeCell ref="M7:O7"/>
    <mergeCell ref="P7:R7"/>
    <mergeCell ref="S7:U7"/>
    <mergeCell ref="A1:D1"/>
    <mergeCell ref="J6:L6"/>
    <mergeCell ref="M6:O6"/>
    <mergeCell ref="P6:R6"/>
    <mergeCell ref="S6:U6"/>
    <mergeCell ref="V6:X6"/>
    <mergeCell ref="Y6:AA6"/>
    <mergeCell ref="A2:AA2"/>
    <mergeCell ref="H4:K4"/>
    <mergeCell ref="P4:AA4"/>
    <mergeCell ref="A5:C8"/>
    <mergeCell ref="D5:I5"/>
    <mergeCell ref="J5:O5"/>
    <mergeCell ref="P5:U5"/>
    <mergeCell ref="V5:AA5"/>
    <mergeCell ref="D6:F6"/>
    <mergeCell ref="G6:I6"/>
    <mergeCell ref="V7:X7"/>
    <mergeCell ref="Y7:AA7"/>
    <mergeCell ref="D8:F8"/>
    <mergeCell ref="G8:I8"/>
    <mergeCell ref="J8:L8"/>
    <mergeCell ref="M8:O8"/>
    <mergeCell ref="P8:R8"/>
  </mergeCells>
  <phoneticPr fontId="4"/>
  <hyperlinks>
    <hyperlink ref="A1" location="P2細目次!A1" display="目次に戻る" xr:uid="{7D148264-CFD4-4442-8094-05DDF2417C98}"/>
  </hyperlinks>
  <pageMargins left="0.70866141732283472" right="0.70866141732283472" top="0.74803149606299213" bottom="0.74803149606299213" header="0.31496062992125984" footer="0.31496062992125984"/>
  <pageSetup paperSize="9" scale="95" firstPageNumber="0" orientation="portrait" r:id="rId1"/>
  <headerFooter differentFirst="1" scaleWithDoc="0">
    <oddFooter>&amp;C- &amp;P -</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E1E2E-F987-4E3F-8E37-031081C5F5CB}">
  <sheetPr>
    <tabColor theme="0"/>
    <pageSetUpPr fitToPage="1"/>
  </sheetPr>
  <dimension ref="A1:X30"/>
  <sheetViews>
    <sheetView topLeftCell="A40" zoomScaleNormal="100" zoomScaleSheetLayoutView="100" workbookViewId="0">
      <selection activeCell="AL2" sqref="AL2:AR2"/>
    </sheetView>
  </sheetViews>
  <sheetFormatPr defaultRowHeight="13.5"/>
  <cols>
    <col min="1" max="1" width="9" style="286"/>
    <col min="2" max="2" width="13" style="286" bestFit="1" customWidth="1"/>
    <col min="3" max="10" width="13" style="286" customWidth="1"/>
    <col min="11" max="11" width="13.625" style="286" hidden="1" customWidth="1"/>
    <col min="12" max="13" width="13" style="286" hidden="1" customWidth="1"/>
    <col min="14" max="14" width="9" style="286"/>
    <col min="15" max="15" width="13" style="286" bestFit="1" customWidth="1"/>
    <col min="16" max="21" width="9.75" style="286" customWidth="1"/>
    <col min="22" max="22" width="9.625" style="286" customWidth="1"/>
    <col min="23" max="23" width="9.75" style="286" customWidth="1"/>
    <col min="24" max="257" width="9" style="286"/>
    <col min="258" max="258" width="13" style="286" bestFit="1" customWidth="1"/>
    <col min="259" max="266" width="13" style="286" customWidth="1"/>
    <col min="267" max="267" width="13.625" style="286" customWidth="1"/>
    <col min="268" max="269" width="13" style="286" bestFit="1" customWidth="1"/>
    <col min="270" max="270" width="9" style="286"/>
    <col min="271" max="271" width="13" style="286" bestFit="1" customWidth="1"/>
    <col min="272" max="277" width="9.75" style="286" customWidth="1"/>
    <col min="278" max="278" width="9.625" style="286" customWidth="1"/>
    <col min="279" max="279" width="9.75" style="286" customWidth="1"/>
    <col min="280" max="513" width="9" style="286"/>
    <col min="514" max="514" width="13" style="286" bestFit="1" customWidth="1"/>
    <col min="515" max="522" width="13" style="286" customWidth="1"/>
    <col min="523" max="523" width="13.625" style="286" customWidth="1"/>
    <col min="524" max="525" width="13" style="286" bestFit="1" customWidth="1"/>
    <col min="526" max="526" width="9" style="286"/>
    <col min="527" max="527" width="13" style="286" bestFit="1" customWidth="1"/>
    <col min="528" max="533" width="9.75" style="286" customWidth="1"/>
    <col min="534" max="534" width="9.625" style="286" customWidth="1"/>
    <col min="535" max="535" width="9.75" style="286" customWidth="1"/>
    <col min="536" max="769" width="9" style="286"/>
    <col min="770" max="770" width="13" style="286" bestFit="1" customWidth="1"/>
    <col min="771" max="778" width="13" style="286" customWidth="1"/>
    <col min="779" max="779" width="13.625" style="286" customWidth="1"/>
    <col min="780" max="781" width="13" style="286" bestFit="1" customWidth="1"/>
    <col min="782" max="782" width="9" style="286"/>
    <col min="783" max="783" width="13" style="286" bestFit="1" customWidth="1"/>
    <col min="784" max="789" width="9.75" style="286" customWidth="1"/>
    <col min="790" max="790" width="9.625" style="286" customWidth="1"/>
    <col min="791" max="791" width="9.75" style="286" customWidth="1"/>
    <col min="792" max="1025" width="9" style="286"/>
    <col min="1026" max="1026" width="13" style="286" bestFit="1" customWidth="1"/>
    <col min="1027" max="1034" width="13" style="286" customWidth="1"/>
    <col min="1035" max="1035" width="13.625" style="286" customWidth="1"/>
    <col min="1036" max="1037" width="13" style="286" bestFit="1" customWidth="1"/>
    <col min="1038" max="1038" width="9" style="286"/>
    <col min="1039" max="1039" width="13" style="286" bestFit="1" customWidth="1"/>
    <col min="1040" max="1045" width="9.75" style="286" customWidth="1"/>
    <col min="1046" max="1046" width="9.625" style="286" customWidth="1"/>
    <col min="1047" max="1047" width="9.75" style="286" customWidth="1"/>
    <col min="1048" max="1281" width="9" style="286"/>
    <col min="1282" max="1282" width="13" style="286" bestFit="1" customWidth="1"/>
    <col min="1283" max="1290" width="13" style="286" customWidth="1"/>
    <col min="1291" max="1291" width="13.625" style="286" customWidth="1"/>
    <col min="1292" max="1293" width="13" style="286" bestFit="1" customWidth="1"/>
    <col min="1294" max="1294" width="9" style="286"/>
    <col min="1295" max="1295" width="13" style="286" bestFit="1" customWidth="1"/>
    <col min="1296" max="1301" width="9.75" style="286" customWidth="1"/>
    <col min="1302" max="1302" width="9.625" style="286" customWidth="1"/>
    <col min="1303" max="1303" width="9.75" style="286" customWidth="1"/>
    <col min="1304" max="1537" width="9" style="286"/>
    <col min="1538" max="1538" width="13" style="286" bestFit="1" customWidth="1"/>
    <col min="1539" max="1546" width="13" style="286" customWidth="1"/>
    <col min="1547" max="1547" width="13.625" style="286" customWidth="1"/>
    <col min="1548" max="1549" width="13" style="286" bestFit="1" customWidth="1"/>
    <col min="1550" max="1550" width="9" style="286"/>
    <col min="1551" max="1551" width="13" style="286" bestFit="1" customWidth="1"/>
    <col min="1552" max="1557" width="9.75" style="286" customWidth="1"/>
    <col min="1558" max="1558" width="9.625" style="286" customWidth="1"/>
    <col min="1559" max="1559" width="9.75" style="286" customWidth="1"/>
    <col min="1560" max="1793" width="9" style="286"/>
    <col min="1794" max="1794" width="13" style="286" bestFit="1" customWidth="1"/>
    <col min="1795" max="1802" width="13" style="286" customWidth="1"/>
    <col min="1803" max="1803" width="13.625" style="286" customWidth="1"/>
    <col min="1804" max="1805" width="13" style="286" bestFit="1" customWidth="1"/>
    <col min="1806" max="1806" width="9" style="286"/>
    <col min="1807" max="1807" width="13" style="286" bestFit="1" customWidth="1"/>
    <col min="1808" max="1813" width="9.75" style="286" customWidth="1"/>
    <col min="1814" max="1814" width="9.625" style="286" customWidth="1"/>
    <col min="1815" max="1815" width="9.75" style="286" customWidth="1"/>
    <col min="1816" max="2049" width="9" style="286"/>
    <col min="2050" max="2050" width="13" style="286" bestFit="1" customWidth="1"/>
    <col min="2051" max="2058" width="13" style="286" customWidth="1"/>
    <col min="2059" max="2059" width="13.625" style="286" customWidth="1"/>
    <col min="2060" max="2061" width="13" style="286" bestFit="1" customWidth="1"/>
    <col min="2062" max="2062" width="9" style="286"/>
    <col min="2063" max="2063" width="13" style="286" bestFit="1" customWidth="1"/>
    <col min="2064" max="2069" width="9.75" style="286" customWidth="1"/>
    <col min="2070" max="2070" width="9.625" style="286" customWidth="1"/>
    <col min="2071" max="2071" width="9.75" style="286" customWidth="1"/>
    <col min="2072" max="2305" width="9" style="286"/>
    <col min="2306" max="2306" width="13" style="286" bestFit="1" customWidth="1"/>
    <col min="2307" max="2314" width="13" style="286" customWidth="1"/>
    <col min="2315" max="2315" width="13.625" style="286" customWidth="1"/>
    <col min="2316" max="2317" width="13" style="286" bestFit="1" customWidth="1"/>
    <col min="2318" max="2318" width="9" style="286"/>
    <col min="2319" max="2319" width="13" style="286" bestFit="1" customWidth="1"/>
    <col min="2320" max="2325" width="9.75" style="286" customWidth="1"/>
    <col min="2326" max="2326" width="9.625" style="286" customWidth="1"/>
    <col min="2327" max="2327" width="9.75" style="286" customWidth="1"/>
    <col min="2328" max="2561" width="9" style="286"/>
    <col min="2562" max="2562" width="13" style="286" bestFit="1" customWidth="1"/>
    <col min="2563" max="2570" width="13" style="286" customWidth="1"/>
    <col min="2571" max="2571" width="13.625" style="286" customWidth="1"/>
    <col min="2572" max="2573" width="13" style="286" bestFit="1" customWidth="1"/>
    <col min="2574" max="2574" width="9" style="286"/>
    <col min="2575" max="2575" width="13" style="286" bestFit="1" customWidth="1"/>
    <col min="2576" max="2581" width="9.75" style="286" customWidth="1"/>
    <col min="2582" max="2582" width="9.625" style="286" customWidth="1"/>
    <col min="2583" max="2583" width="9.75" style="286" customWidth="1"/>
    <col min="2584" max="2817" width="9" style="286"/>
    <col min="2818" max="2818" width="13" style="286" bestFit="1" customWidth="1"/>
    <col min="2819" max="2826" width="13" style="286" customWidth="1"/>
    <col min="2827" max="2827" width="13.625" style="286" customWidth="1"/>
    <col min="2828" max="2829" width="13" style="286" bestFit="1" customWidth="1"/>
    <col min="2830" max="2830" width="9" style="286"/>
    <col min="2831" max="2831" width="13" style="286" bestFit="1" customWidth="1"/>
    <col min="2832" max="2837" width="9.75" style="286" customWidth="1"/>
    <col min="2838" max="2838" width="9.625" style="286" customWidth="1"/>
    <col min="2839" max="2839" width="9.75" style="286" customWidth="1"/>
    <col min="2840" max="3073" width="9" style="286"/>
    <col min="3074" max="3074" width="13" style="286" bestFit="1" customWidth="1"/>
    <col min="3075" max="3082" width="13" style="286" customWidth="1"/>
    <col min="3083" max="3083" width="13.625" style="286" customWidth="1"/>
    <col min="3084" max="3085" width="13" style="286" bestFit="1" customWidth="1"/>
    <col min="3086" max="3086" width="9" style="286"/>
    <col min="3087" max="3087" width="13" style="286" bestFit="1" customWidth="1"/>
    <col min="3088" max="3093" width="9.75" style="286" customWidth="1"/>
    <col min="3094" max="3094" width="9.625" style="286" customWidth="1"/>
    <col min="3095" max="3095" width="9.75" style="286" customWidth="1"/>
    <col min="3096" max="3329" width="9" style="286"/>
    <col min="3330" max="3330" width="13" style="286" bestFit="1" customWidth="1"/>
    <col min="3331" max="3338" width="13" style="286" customWidth="1"/>
    <col min="3339" max="3339" width="13.625" style="286" customWidth="1"/>
    <col min="3340" max="3341" width="13" style="286" bestFit="1" customWidth="1"/>
    <col min="3342" max="3342" width="9" style="286"/>
    <col min="3343" max="3343" width="13" style="286" bestFit="1" customWidth="1"/>
    <col min="3344" max="3349" width="9.75" style="286" customWidth="1"/>
    <col min="3350" max="3350" width="9.625" style="286" customWidth="1"/>
    <col min="3351" max="3351" width="9.75" style="286" customWidth="1"/>
    <col min="3352" max="3585" width="9" style="286"/>
    <col min="3586" max="3586" width="13" style="286" bestFit="1" customWidth="1"/>
    <col min="3587" max="3594" width="13" style="286" customWidth="1"/>
    <col min="3595" max="3595" width="13.625" style="286" customWidth="1"/>
    <col min="3596" max="3597" width="13" style="286" bestFit="1" customWidth="1"/>
    <col min="3598" max="3598" width="9" style="286"/>
    <col min="3599" max="3599" width="13" style="286" bestFit="1" customWidth="1"/>
    <col min="3600" max="3605" width="9.75" style="286" customWidth="1"/>
    <col min="3606" max="3606" width="9.625" style="286" customWidth="1"/>
    <col min="3607" max="3607" width="9.75" style="286" customWidth="1"/>
    <col min="3608" max="3841" width="9" style="286"/>
    <col min="3842" max="3842" width="13" style="286" bestFit="1" customWidth="1"/>
    <col min="3843" max="3850" width="13" style="286" customWidth="1"/>
    <col min="3851" max="3851" width="13.625" style="286" customWidth="1"/>
    <col min="3852" max="3853" width="13" style="286" bestFit="1" customWidth="1"/>
    <col min="3854" max="3854" width="9" style="286"/>
    <col min="3855" max="3855" width="13" style="286" bestFit="1" customWidth="1"/>
    <col min="3856" max="3861" width="9.75" style="286" customWidth="1"/>
    <col min="3862" max="3862" width="9.625" style="286" customWidth="1"/>
    <col min="3863" max="3863" width="9.75" style="286" customWidth="1"/>
    <col min="3864" max="4097" width="9" style="286"/>
    <col min="4098" max="4098" width="13" style="286" bestFit="1" customWidth="1"/>
    <col min="4099" max="4106" width="13" style="286" customWidth="1"/>
    <col min="4107" max="4107" width="13.625" style="286" customWidth="1"/>
    <col min="4108" max="4109" width="13" style="286" bestFit="1" customWidth="1"/>
    <col min="4110" max="4110" width="9" style="286"/>
    <col min="4111" max="4111" width="13" style="286" bestFit="1" customWidth="1"/>
    <col min="4112" max="4117" width="9.75" style="286" customWidth="1"/>
    <col min="4118" max="4118" width="9.625" style="286" customWidth="1"/>
    <col min="4119" max="4119" width="9.75" style="286" customWidth="1"/>
    <col min="4120" max="4353" width="9" style="286"/>
    <col min="4354" max="4354" width="13" style="286" bestFit="1" customWidth="1"/>
    <col min="4355" max="4362" width="13" style="286" customWidth="1"/>
    <col min="4363" max="4363" width="13.625" style="286" customWidth="1"/>
    <col min="4364" max="4365" width="13" style="286" bestFit="1" customWidth="1"/>
    <col min="4366" max="4366" width="9" style="286"/>
    <col min="4367" max="4367" width="13" style="286" bestFit="1" customWidth="1"/>
    <col min="4368" max="4373" width="9.75" style="286" customWidth="1"/>
    <col min="4374" max="4374" width="9.625" style="286" customWidth="1"/>
    <col min="4375" max="4375" width="9.75" style="286" customWidth="1"/>
    <col min="4376" max="4609" width="9" style="286"/>
    <col min="4610" max="4610" width="13" style="286" bestFit="1" customWidth="1"/>
    <col min="4611" max="4618" width="13" style="286" customWidth="1"/>
    <col min="4619" max="4619" width="13.625" style="286" customWidth="1"/>
    <col min="4620" max="4621" width="13" style="286" bestFit="1" customWidth="1"/>
    <col min="4622" max="4622" width="9" style="286"/>
    <col min="4623" max="4623" width="13" style="286" bestFit="1" customWidth="1"/>
    <col min="4624" max="4629" width="9.75" style="286" customWidth="1"/>
    <col min="4630" max="4630" width="9.625" style="286" customWidth="1"/>
    <col min="4631" max="4631" width="9.75" style="286" customWidth="1"/>
    <col min="4632" max="4865" width="9" style="286"/>
    <col min="4866" max="4866" width="13" style="286" bestFit="1" customWidth="1"/>
    <col min="4867" max="4874" width="13" style="286" customWidth="1"/>
    <col min="4875" max="4875" width="13.625" style="286" customWidth="1"/>
    <col min="4876" max="4877" width="13" style="286" bestFit="1" customWidth="1"/>
    <col min="4878" max="4878" width="9" style="286"/>
    <col min="4879" max="4879" width="13" style="286" bestFit="1" customWidth="1"/>
    <col min="4880" max="4885" width="9.75" style="286" customWidth="1"/>
    <col min="4886" max="4886" width="9.625" style="286" customWidth="1"/>
    <col min="4887" max="4887" width="9.75" style="286" customWidth="1"/>
    <col min="4888" max="5121" width="9" style="286"/>
    <col min="5122" max="5122" width="13" style="286" bestFit="1" customWidth="1"/>
    <col min="5123" max="5130" width="13" style="286" customWidth="1"/>
    <col min="5131" max="5131" width="13.625" style="286" customWidth="1"/>
    <col min="5132" max="5133" width="13" style="286" bestFit="1" customWidth="1"/>
    <col min="5134" max="5134" width="9" style="286"/>
    <col min="5135" max="5135" width="13" style="286" bestFit="1" customWidth="1"/>
    <col min="5136" max="5141" width="9.75" style="286" customWidth="1"/>
    <col min="5142" max="5142" width="9.625" style="286" customWidth="1"/>
    <col min="5143" max="5143" width="9.75" style="286" customWidth="1"/>
    <col min="5144" max="5377" width="9" style="286"/>
    <col min="5378" max="5378" width="13" style="286" bestFit="1" customWidth="1"/>
    <col min="5379" max="5386" width="13" style="286" customWidth="1"/>
    <col min="5387" max="5387" width="13.625" style="286" customWidth="1"/>
    <col min="5388" max="5389" width="13" style="286" bestFit="1" customWidth="1"/>
    <col min="5390" max="5390" width="9" style="286"/>
    <col min="5391" max="5391" width="13" style="286" bestFit="1" customWidth="1"/>
    <col min="5392" max="5397" width="9.75" style="286" customWidth="1"/>
    <col min="5398" max="5398" width="9.625" style="286" customWidth="1"/>
    <col min="5399" max="5399" width="9.75" style="286" customWidth="1"/>
    <col min="5400" max="5633" width="9" style="286"/>
    <col min="5634" max="5634" width="13" style="286" bestFit="1" customWidth="1"/>
    <col min="5635" max="5642" width="13" style="286" customWidth="1"/>
    <col min="5643" max="5643" width="13.625" style="286" customWidth="1"/>
    <col min="5644" max="5645" width="13" style="286" bestFit="1" customWidth="1"/>
    <col min="5646" max="5646" width="9" style="286"/>
    <col min="5647" max="5647" width="13" style="286" bestFit="1" customWidth="1"/>
    <col min="5648" max="5653" width="9.75" style="286" customWidth="1"/>
    <col min="5654" max="5654" width="9.625" style="286" customWidth="1"/>
    <col min="5655" max="5655" width="9.75" style="286" customWidth="1"/>
    <col min="5656" max="5889" width="9" style="286"/>
    <col min="5890" max="5890" width="13" style="286" bestFit="1" customWidth="1"/>
    <col min="5891" max="5898" width="13" style="286" customWidth="1"/>
    <col min="5899" max="5899" width="13.625" style="286" customWidth="1"/>
    <col min="5900" max="5901" width="13" style="286" bestFit="1" customWidth="1"/>
    <col min="5902" max="5902" width="9" style="286"/>
    <col min="5903" max="5903" width="13" style="286" bestFit="1" customWidth="1"/>
    <col min="5904" max="5909" width="9.75" style="286" customWidth="1"/>
    <col min="5910" max="5910" width="9.625" style="286" customWidth="1"/>
    <col min="5911" max="5911" width="9.75" style="286" customWidth="1"/>
    <col min="5912" max="6145" width="9" style="286"/>
    <col min="6146" max="6146" width="13" style="286" bestFit="1" customWidth="1"/>
    <col min="6147" max="6154" width="13" style="286" customWidth="1"/>
    <col min="6155" max="6155" width="13.625" style="286" customWidth="1"/>
    <col min="6156" max="6157" width="13" style="286" bestFit="1" customWidth="1"/>
    <col min="6158" max="6158" width="9" style="286"/>
    <col min="6159" max="6159" width="13" style="286" bestFit="1" customWidth="1"/>
    <col min="6160" max="6165" width="9.75" style="286" customWidth="1"/>
    <col min="6166" max="6166" width="9.625" style="286" customWidth="1"/>
    <col min="6167" max="6167" width="9.75" style="286" customWidth="1"/>
    <col min="6168" max="6401" width="9" style="286"/>
    <col min="6402" max="6402" width="13" style="286" bestFit="1" customWidth="1"/>
    <col min="6403" max="6410" width="13" style="286" customWidth="1"/>
    <col min="6411" max="6411" width="13.625" style="286" customWidth="1"/>
    <col min="6412" max="6413" width="13" style="286" bestFit="1" customWidth="1"/>
    <col min="6414" max="6414" width="9" style="286"/>
    <col min="6415" max="6415" width="13" style="286" bestFit="1" customWidth="1"/>
    <col min="6416" max="6421" width="9.75" style="286" customWidth="1"/>
    <col min="6422" max="6422" width="9.625" style="286" customWidth="1"/>
    <col min="6423" max="6423" width="9.75" style="286" customWidth="1"/>
    <col min="6424" max="6657" width="9" style="286"/>
    <col min="6658" max="6658" width="13" style="286" bestFit="1" customWidth="1"/>
    <col min="6659" max="6666" width="13" style="286" customWidth="1"/>
    <col min="6667" max="6667" width="13.625" style="286" customWidth="1"/>
    <col min="6668" max="6669" width="13" style="286" bestFit="1" customWidth="1"/>
    <col min="6670" max="6670" width="9" style="286"/>
    <col min="6671" max="6671" width="13" style="286" bestFit="1" customWidth="1"/>
    <col min="6672" max="6677" width="9.75" style="286" customWidth="1"/>
    <col min="6678" max="6678" width="9.625" style="286" customWidth="1"/>
    <col min="6679" max="6679" width="9.75" style="286" customWidth="1"/>
    <col min="6680" max="6913" width="9" style="286"/>
    <col min="6914" max="6914" width="13" style="286" bestFit="1" customWidth="1"/>
    <col min="6915" max="6922" width="13" style="286" customWidth="1"/>
    <col min="6923" max="6923" width="13.625" style="286" customWidth="1"/>
    <col min="6924" max="6925" width="13" style="286" bestFit="1" customWidth="1"/>
    <col min="6926" max="6926" width="9" style="286"/>
    <col min="6927" max="6927" width="13" style="286" bestFit="1" customWidth="1"/>
    <col min="6928" max="6933" width="9.75" style="286" customWidth="1"/>
    <col min="6934" max="6934" width="9.625" style="286" customWidth="1"/>
    <col min="6935" max="6935" width="9.75" style="286" customWidth="1"/>
    <col min="6936" max="7169" width="9" style="286"/>
    <col min="7170" max="7170" width="13" style="286" bestFit="1" customWidth="1"/>
    <col min="7171" max="7178" width="13" style="286" customWidth="1"/>
    <col min="7179" max="7179" width="13.625" style="286" customWidth="1"/>
    <col min="7180" max="7181" width="13" style="286" bestFit="1" customWidth="1"/>
    <col min="7182" max="7182" width="9" style="286"/>
    <col min="7183" max="7183" width="13" style="286" bestFit="1" customWidth="1"/>
    <col min="7184" max="7189" width="9.75" style="286" customWidth="1"/>
    <col min="7190" max="7190" width="9.625" style="286" customWidth="1"/>
    <col min="7191" max="7191" width="9.75" style="286" customWidth="1"/>
    <col min="7192" max="7425" width="9" style="286"/>
    <col min="7426" max="7426" width="13" style="286" bestFit="1" customWidth="1"/>
    <col min="7427" max="7434" width="13" style="286" customWidth="1"/>
    <col min="7435" max="7435" width="13.625" style="286" customWidth="1"/>
    <col min="7436" max="7437" width="13" style="286" bestFit="1" customWidth="1"/>
    <col min="7438" max="7438" width="9" style="286"/>
    <col min="7439" max="7439" width="13" style="286" bestFit="1" customWidth="1"/>
    <col min="7440" max="7445" width="9.75" style="286" customWidth="1"/>
    <col min="7446" max="7446" width="9.625" style="286" customWidth="1"/>
    <col min="7447" max="7447" width="9.75" style="286" customWidth="1"/>
    <col min="7448" max="7681" width="9" style="286"/>
    <col min="7682" max="7682" width="13" style="286" bestFit="1" customWidth="1"/>
    <col min="7683" max="7690" width="13" style="286" customWidth="1"/>
    <col min="7691" max="7691" width="13.625" style="286" customWidth="1"/>
    <col min="7692" max="7693" width="13" style="286" bestFit="1" customWidth="1"/>
    <col min="7694" max="7694" width="9" style="286"/>
    <col min="7695" max="7695" width="13" style="286" bestFit="1" customWidth="1"/>
    <col min="7696" max="7701" width="9.75" style="286" customWidth="1"/>
    <col min="7702" max="7702" width="9.625" style="286" customWidth="1"/>
    <col min="7703" max="7703" width="9.75" style="286" customWidth="1"/>
    <col min="7704" max="7937" width="9" style="286"/>
    <col min="7938" max="7938" width="13" style="286" bestFit="1" customWidth="1"/>
    <col min="7939" max="7946" width="13" style="286" customWidth="1"/>
    <col min="7947" max="7947" width="13.625" style="286" customWidth="1"/>
    <col min="7948" max="7949" width="13" style="286" bestFit="1" customWidth="1"/>
    <col min="7950" max="7950" width="9" style="286"/>
    <col min="7951" max="7951" width="13" style="286" bestFit="1" customWidth="1"/>
    <col min="7952" max="7957" width="9.75" style="286" customWidth="1"/>
    <col min="7958" max="7958" width="9.625" style="286" customWidth="1"/>
    <col min="7959" max="7959" width="9.75" style="286" customWidth="1"/>
    <col min="7960" max="8193" width="9" style="286"/>
    <col min="8194" max="8194" width="13" style="286" bestFit="1" customWidth="1"/>
    <col min="8195" max="8202" width="13" style="286" customWidth="1"/>
    <col min="8203" max="8203" width="13.625" style="286" customWidth="1"/>
    <col min="8204" max="8205" width="13" style="286" bestFit="1" customWidth="1"/>
    <col min="8206" max="8206" width="9" style="286"/>
    <col min="8207" max="8207" width="13" style="286" bestFit="1" customWidth="1"/>
    <col min="8208" max="8213" width="9.75" style="286" customWidth="1"/>
    <col min="8214" max="8214" width="9.625" style="286" customWidth="1"/>
    <col min="8215" max="8215" width="9.75" style="286" customWidth="1"/>
    <col min="8216" max="8449" width="9" style="286"/>
    <col min="8450" max="8450" width="13" style="286" bestFit="1" customWidth="1"/>
    <col min="8451" max="8458" width="13" style="286" customWidth="1"/>
    <col min="8459" max="8459" width="13.625" style="286" customWidth="1"/>
    <col min="8460" max="8461" width="13" style="286" bestFit="1" customWidth="1"/>
    <col min="8462" max="8462" width="9" style="286"/>
    <col min="8463" max="8463" width="13" style="286" bestFit="1" customWidth="1"/>
    <col min="8464" max="8469" width="9.75" style="286" customWidth="1"/>
    <col min="8470" max="8470" width="9.625" style="286" customWidth="1"/>
    <col min="8471" max="8471" width="9.75" style="286" customWidth="1"/>
    <col min="8472" max="8705" width="9" style="286"/>
    <col min="8706" max="8706" width="13" style="286" bestFit="1" customWidth="1"/>
    <col min="8707" max="8714" width="13" style="286" customWidth="1"/>
    <col min="8715" max="8715" width="13.625" style="286" customWidth="1"/>
    <col min="8716" max="8717" width="13" style="286" bestFit="1" customWidth="1"/>
    <col min="8718" max="8718" width="9" style="286"/>
    <col min="8719" max="8719" width="13" style="286" bestFit="1" customWidth="1"/>
    <col min="8720" max="8725" width="9.75" style="286" customWidth="1"/>
    <col min="8726" max="8726" width="9.625" style="286" customWidth="1"/>
    <col min="8727" max="8727" width="9.75" style="286" customWidth="1"/>
    <col min="8728" max="8961" width="9" style="286"/>
    <col min="8962" max="8962" width="13" style="286" bestFit="1" customWidth="1"/>
    <col min="8963" max="8970" width="13" style="286" customWidth="1"/>
    <col min="8971" max="8971" width="13.625" style="286" customWidth="1"/>
    <col min="8972" max="8973" width="13" style="286" bestFit="1" customWidth="1"/>
    <col min="8974" max="8974" width="9" style="286"/>
    <col min="8975" max="8975" width="13" style="286" bestFit="1" customWidth="1"/>
    <col min="8976" max="8981" width="9.75" style="286" customWidth="1"/>
    <col min="8982" max="8982" width="9.625" style="286" customWidth="1"/>
    <col min="8983" max="8983" width="9.75" style="286" customWidth="1"/>
    <col min="8984" max="9217" width="9" style="286"/>
    <col min="9218" max="9218" width="13" style="286" bestFit="1" customWidth="1"/>
    <col min="9219" max="9226" width="13" style="286" customWidth="1"/>
    <col min="9227" max="9227" width="13.625" style="286" customWidth="1"/>
    <col min="9228" max="9229" width="13" style="286" bestFit="1" customWidth="1"/>
    <col min="9230" max="9230" width="9" style="286"/>
    <col min="9231" max="9231" width="13" style="286" bestFit="1" customWidth="1"/>
    <col min="9232" max="9237" width="9.75" style="286" customWidth="1"/>
    <col min="9238" max="9238" width="9.625" style="286" customWidth="1"/>
    <col min="9239" max="9239" width="9.75" style="286" customWidth="1"/>
    <col min="9240" max="9473" width="9" style="286"/>
    <col min="9474" max="9474" width="13" style="286" bestFit="1" customWidth="1"/>
    <col min="9475" max="9482" width="13" style="286" customWidth="1"/>
    <col min="9483" max="9483" width="13.625" style="286" customWidth="1"/>
    <col min="9484" max="9485" width="13" style="286" bestFit="1" customWidth="1"/>
    <col min="9486" max="9486" width="9" style="286"/>
    <col min="9487" max="9487" width="13" style="286" bestFit="1" customWidth="1"/>
    <col min="9488" max="9493" width="9.75" style="286" customWidth="1"/>
    <col min="9494" max="9494" width="9.625" style="286" customWidth="1"/>
    <col min="9495" max="9495" width="9.75" style="286" customWidth="1"/>
    <col min="9496" max="9729" width="9" style="286"/>
    <col min="9730" max="9730" width="13" style="286" bestFit="1" customWidth="1"/>
    <col min="9731" max="9738" width="13" style="286" customWidth="1"/>
    <col min="9739" max="9739" width="13.625" style="286" customWidth="1"/>
    <col min="9740" max="9741" width="13" style="286" bestFit="1" customWidth="1"/>
    <col min="9742" max="9742" width="9" style="286"/>
    <col min="9743" max="9743" width="13" style="286" bestFit="1" customWidth="1"/>
    <col min="9744" max="9749" width="9.75" style="286" customWidth="1"/>
    <col min="9750" max="9750" width="9.625" style="286" customWidth="1"/>
    <col min="9751" max="9751" width="9.75" style="286" customWidth="1"/>
    <col min="9752" max="9985" width="9" style="286"/>
    <col min="9986" max="9986" width="13" style="286" bestFit="1" customWidth="1"/>
    <col min="9987" max="9994" width="13" style="286" customWidth="1"/>
    <col min="9995" max="9995" width="13.625" style="286" customWidth="1"/>
    <col min="9996" max="9997" width="13" style="286" bestFit="1" customWidth="1"/>
    <col min="9998" max="9998" width="9" style="286"/>
    <col min="9999" max="9999" width="13" style="286" bestFit="1" customWidth="1"/>
    <col min="10000" max="10005" width="9.75" style="286" customWidth="1"/>
    <col min="10006" max="10006" width="9.625" style="286" customWidth="1"/>
    <col min="10007" max="10007" width="9.75" style="286" customWidth="1"/>
    <col min="10008" max="10241" width="9" style="286"/>
    <col min="10242" max="10242" width="13" style="286" bestFit="1" customWidth="1"/>
    <col min="10243" max="10250" width="13" style="286" customWidth="1"/>
    <col min="10251" max="10251" width="13.625" style="286" customWidth="1"/>
    <col min="10252" max="10253" width="13" style="286" bestFit="1" customWidth="1"/>
    <col min="10254" max="10254" width="9" style="286"/>
    <col min="10255" max="10255" width="13" style="286" bestFit="1" customWidth="1"/>
    <col min="10256" max="10261" width="9.75" style="286" customWidth="1"/>
    <col min="10262" max="10262" width="9.625" style="286" customWidth="1"/>
    <col min="10263" max="10263" width="9.75" style="286" customWidth="1"/>
    <col min="10264" max="10497" width="9" style="286"/>
    <col min="10498" max="10498" width="13" style="286" bestFit="1" customWidth="1"/>
    <col min="10499" max="10506" width="13" style="286" customWidth="1"/>
    <col min="10507" max="10507" width="13.625" style="286" customWidth="1"/>
    <col min="10508" max="10509" width="13" style="286" bestFit="1" customWidth="1"/>
    <col min="10510" max="10510" width="9" style="286"/>
    <col min="10511" max="10511" width="13" style="286" bestFit="1" customWidth="1"/>
    <col min="10512" max="10517" width="9.75" style="286" customWidth="1"/>
    <col min="10518" max="10518" width="9.625" style="286" customWidth="1"/>
    <col min="10519" max="10519" width="9.75" style="286" customWidth="1"/>
    <col min="10520" max="10753" width="9" style="286"/>
    <col min="10754" max="10754" width="13" style="286" bestFit="1" customWidth="1"/>
    <col min="10755" max="10762" width="13" style="286" customWidth="1"/>
    <col min="10763" max="10763" width="13.625" style="286" customWidth="1"/>
    <col min="10764" max="10765" width="13" style="286" bestFit="1" customWidth="1"/>
    <col min="10766" max="10766" width="9" style="286"/>
    <col min="10767" max="10767" width="13" style="286" bestFit="1" customWidth="1"/>
    <col min="10768" max="10773" width="9.75" style="286" customWidth="1"/>
    <col min="10774" max="10774" width="9.625" style="286" customWidth="1"/>
    <col min="10775" max="10775" width="9.75" style="286" customWidth="1"/>
    <col min="10776" max="11009" width="9" style="286"/>
    <col min="11010" max="11010" width="13" style="286" bestFit="1" customWidth="1"/>
    <col min="11011" max="11018" width="13" style="286" customWidth="1"/>
    <col min="11019" max="11019" width="13.625" style="286" customWidth="1"/>
    <col min="11020" max="11021" width="13" style="286" bestFit="1" customWidth="1"/>
    <col min="11022" max="11022" width="9" style="286"/>
    <col min="11023" max="11023" width="13" style="286" bestFit="1" customWidth="1"/>
    <col min="11024" max="11029" width="9.75" style="286" customWidth="1"/>
    <col min="11030" max="11030" width="9.625" style="286" customWidth="1"/>
    <col min="11031" max="11031" width="9.75" style="286" customWidth="1"/>
    <col min="11032" max="11265" width="9" style="286"/>
    <col min="11266" max="11266" width="13" style="286" bestFit="1" customWidth="1"/>
    <col min="11267" max="11274" width="13" style="286" customWidth="1"/>
    <col min="11275" max="11275" width="13.625" style="286" customWidth="1"/>
    <col min="11276" max="11277" width="13" style="286" bestFit="1" customWidth="1"/>
    <col min="11278" max="11278" width="9" style="286"/>
    <col min="11279" max="11279" width="13" style="286" bestFit="1" customWidth="1"/>
    <col min="11280" max="11285" width="9.75" style="286" customWidth="1"/>
    <col min="11286" max="11286" width="9.625" style="286" customWidth="1"/>
    <col min="11287" max="11287" width="9.75" style="286" customWidth="1"/>
    <col min="11288" max="11521" width="9" style="286"/>
    <col min="11522" max="11522" width="13" style="286" bestFit="1" customWidth="1"/>
    <col min="11523" max="11530" width="13" style="286" customWidth="1"/>
    <col min="11531" max="11531" width="13.625" style="286" customWidth="1"/>
    <col min="11532" max="11533" width="13" style="286" bestFit="1" customWidth="1"/>
    <col min="11534" max="11534" width="9" style="286"/>
    <col min="11535" max="11535" width="13" style="286" bestFit="1" customWidth="1"/>
    <col min="11536" max="11541" width="9.75" style="286" customWidth="1"/>
    <col min="11542" max="11542" width="9.625" style="286" customWidth="1"/>
    <col min="11543" max="11543" width="9.75" style="286" customWidth="1"/>
    <col min="11544" max="11777" width="9" style="286"/>
    <col min="11778" max="11778" width="13" style="286" bestFit="1" customWidth="1"/>
    <col min="11779" max="11786" width="13" style="286" customWidth="1"/>
    <col min="11787" max="11787" width="13.625" style="286" customWidth="1"/>
    <col min="11788" max="11789" width="13" style="286" bestFit="1" customWidth="1"/>
    <col min="11790" max="11790" width="9" style="286"/>
    <col min="11791" max="11791" width="13" style="286" bestFit="1" customWidth="1"/>
    <col min="11792" max="11797" width="9.75" style="286" customWidth="1"/>
    <col min="11798" max="11798" width="9.625" style="286" customWidth="1"/>
    <col min="11799" max="11799" width="9.75" style="286" customWidth="1"/>
    <col min="11800" max="12033" width="9" style="286"/>
    <col min="12034" max="12034" width="13" style="286" bestFit="1" customWidth="1"/>
    <col min="12035" max="12042" width="13" style="286" customWidth="1"/>
    <col min="12043" max="12043" width="13.625" style="286" customWidth="1"/>
    <col min="12044" max="12045" width="13" style="286" bestFit="1" customWidth="1"/>
    <col min="12046" max="12046" width="9" style="286"/>
    <col min="12047" max="12047" width="13" style="286" bestFit="1" customWidth="1"/>
    <col min="12048" max="12053" width="9.75" style="286" customWidth="1"/>
    <col min="12054" max="12054" width="9.625" style="286" customWidth="1"/>
    <col min="12055" max="12055" width="9.75" style="286" customWidth="1"/>
    <col min="12056" max="12289" width="9" style="286"/>
    <col min="12290" max="12290" width="13" style="286" bestFit="1" customWidth="1"/>
    <col min="12291" max="12298" width="13" style="286" customWidth="1"/>
    <col min="12299" max="12299" width="13.625" style="286" customWidth="1"/>
    <col min="12300" max="12301" width="13" style="286" bestFit="1" customWidth="1"/>
    <col min="12302" max="12302" width="9" style="286"/>
    <col min="12303" max="12303" width="13" style="286" bestFit="1" customWidth="1"/>
    <col min="12304" max="12309" width="9.75" style="286" customWidth="1"/>
    <col min="12310" max="12310" width="9.625" style="286" customWidth="1"/>
    <col min="12311" max="12311" width="9.75" style="286" customWidth="1"/>
    <col min="12312" max="12545" width="9" style="286"/>
    <col min="12546" max="12546" width="13" style="286" bestFit="1" customWidth="1"/>
    <col min="12547" max="12554" width="13" style="286" customWidth="1"/>
    <col min="12555" max="12555" width="13.625" style="286" customWidth="1"/>
    <col min="12556" max="12557" width="13" style="286" bestFit="1" customWidth="1"/>
    <col min="12558" max="12558" width="9" style="286"/>
    <col min="12559" max="12559" width="13" style="286" bestFit="1" customWidth="1"/>
    <col min="12560" max="12565" width="9.75" style="286" customWidth="1"/>
    <col min="12566" max="12566" width="9.625" style="286" customWidth="1"/>
    <col min="12567" max="12567" width="9.75" style="286" customWidth="1"/>
    <col min="12568" max="12801" width="9" style="286"/>
    <col min="12802" max="12802" width="13" style="286" bestFit="1" customWidth="1"/>
    <col min="12803" max="12810" width="13" style="286" customWidth="1"/>
    <col min="12811" max="12811" width="13.625" style="286" customWidth="1"/>
    <col min="12812" max="12813" width="13" style="286" bestFit="1" customWidth="1"/>
    <col min="12814" max="12814" width="9" style="286"/>
    <col min="12815" max="12815" width="13" style="286" bestFit="1" customWidth="1"/>
    <col min="12816" max="12821" width="9.75" style="286" customWidth="1"/>
    <col min="12822" max="12822" width="9.625" style="286" customWidth="1"/>
    <col min="12823" max="12823" width="9.75" style="286" customWidth="1"/>
    <col min="12824" max="13057" width="9" style="286"/>
    <col min="13058" max="13058" width="13" style="286" bestFit="1" customWidth="1"/>
    <col min="13059" max="13066" width="13" style="286" customWidth="1"/>
    <col min="13067" max="13067" width="13.625" style="286" customWidth="1"/>
    <col min="13068" max="13069" width="13" style="286" bestFit="1" customWidth="1"/>
    <col min="13070" max="13070" width="9" style="286"/>
    <col min="13071" max="13071" width="13" style="286" bestFit="1" customWidth="1"/>
    <col min="13072" max="13077" width="9.75" style="286" customWidth="1"/>
    <col min="13078" max="13078" width="9.625" style="286" customWidth="1"/>
    <col min="13079" max="13079" width="9.75" style="286" customWidth="1"/>
    <col min="13080" max="13313" width="9" style="286"/>
    <col min="13314" max="13314" width="13" style="286" bestFit="1" customWidth="1"/>
    <col min="13315" max="13322" width="13" style="286" customWidth="1"/>
    <col min="13323" max="13323" width="13.625" style="286" customWidth="1"/>
    <col min="13324" max="13325" width="13" style="286" bestFit="1" customWidth="1"/>
    <col min="13326" max="13326" width="9" style="286"/>
    <col min="13327" max="13327" width="13" style="286" bestFit="1" customWidth="1"/>
    <col min="13328" max="13333" width="9.75" style="286" customWidth="1"/>
    <col min="13334" max="13334" width="9.625" style="286" customWidth="1"/>
    <col min="13335" max="13335" width="9.75" style="286" customWidth="1"/>
    <col min="13336" max="13569" width="9" style="286"/>
    <col min="13570" max="13570" width="13" style="286" bestFit="1" customWidth="1"/>
    <col min="13571" max="13578" width="13" style="286" customWidth="1"/>
    <col min="13579" max="13579" width="13.625" style="286" customWidth="1"/>
    <col min="13580" max="13581" width="13" style="286" bestFit="1" customWidth="1"/>
    <col min="13582" max="13582" width="9" style="286"/>
    <col min="13583" max="13583" width="13" style="286" bestFit="1" customWidth="1"/>
    <col min="13584" max="13589" width="9.75" style="286" customWidth="1"/>
    <col min="13590" max="13590" width="9.625" style="286" customWidth="1"/>
    <col min="13591" max="13591" width="9.75" style="286" customWidth="1"/>
    <col min="13592" max="13825" width="9" style="286"/>
    <col min="13826" max="13826" width="13" style="286" bestFit="1" customWidth="1"/>
    <col min="13827" max="13834" width="13" style="286" customWidth="1"/>
    <col min="13835" max="13835" width="13.625" style="286" customWidth="1"/>
    <col min="13836" max="13837" width="13" style="286" bestFit="1" customWidth="1"/>
    <col min="13838" max="13838" width="9" style="286"/>
    <col min="13839" max="13839" width="13" style="286" bestFit="1" customWidth="1"/>
    <col min="13840" max="13845" width="9.75" style="286" customWidth="1"/>
    <col min="13846" max="13846" width="9.625" style="286" customWidth="1"/>
    <col min="13847" max="13847" width="9.75" style="286" customWidth="1"/>
    <col min="13848" max="14081" width="9" style="286"/>
    <col min="14082" max="14082" width="13" style="286" bestFit="1" customWidth="1"/>
    <col min="14083" max="14090" width="13" style="286" customWidth="1"/>
    <col min="14091" max="14091" width="13.625" style="286" customWidth="1"/>
    <col min="14092" max="14093" width="13" style="286" bestFit="1" customWidth="1"/>
    <col min="14094" max="14094" width="9" style="286"/>
    <col min="14095" max="14095" width="13" style="286" bestFit="1" customWidth="1"/>
    <col min="14096" max="14101" width="9.75" style="286" customWidth="1"/>
    <col min="14102" max="14102" width="9.625" style="286" customWidth="1"/>
    <col min="14103" max="14103" width="9.75" style="286" customWidth="1"/>
    <col min="14104" max="14337" width="9" style="286"/>
    <col min="14338" max="14338" width="13" style="286" bestFit="1" customWidth="1"/>
    <col min="14339" max="14346" width="13" style="286" customWidth="1"/>
    <col min="14347" max="14347" width="13.625" style="286" customWidth="1"/>
    <col min="14348" max="14349" width="13" style="286" bestFit="1" customWidth="1"/>
    <col min="14350" max="14350" width="9" style="286"/>
    <col min="14351" max="14351" width="13" style="286" bestFit="1" customWidth="1"/>
    <col min="14352" max="14357" width="9.75" style="286" customWidth="1"/>
    <col min="14358" max="14358" width="9.625" style="286" customWidth="1"/>
    <col min="14359" max="14359" width="9.75" style="286" customWidth="1"/>
    <col min="14360" max="14593" width="9" style="286"/>
    <col min="14594" max="14594" width="13" style="286" bestFit="1" customWidth="1"/>
    <col min="14595" max="14602" width="13" style="286" customWidth="1"/>
    <col min="14603" max="14603" width="13.625" style="286" customWidth="1"/>
    <col min="14604" max="14605" width="13" style="286" bestFit="1" customWidth="1"/>
    <col min="14606" max="14606" width="9" style="286"/>
    <col min="14607" max="14607" width="13" style="286" bestFit="1" customWidth="1"/>
    <col min="14608" max="14613" width="9.75" style="286" customWidth="1"/>
    <col min="14614" max="14614" width="9.625" style="286" customWidth="1"/>
    <col min="14615" max="14615" width="9.75" style="286" customWidth="1"/>
    <col min="14616" max="14849" width="9" style="286"/>
    <col min="14850" max="14850" width="13" style="286" bestFit="1" customWidth="1"/>
    <col min="14851" max="14858" width="13" style="286" customWidth="1"/>
    <col min="14859" max="14859" width="13.625" style="286" customWidth="1"/>
    <col min="14860" max="14861" width="13" style="286" bestFit="1" customWidth="1"/>
    <col min="14862" max="14862" width="9" style="286"/>
    <col min="14863" max="14863" width="13" style="286" bestFit="1" customWidth="1"/>
    <col min="14864" max="14869" width="9.75" style="286" customWidth="1"/>
    <col min="14870" max="14870" width="9.625" style="286" customWidth="1"/>
    <col min="14871" max="14871" width="9.75" style="286" customWidth="1"/>
    <col min="14872" max="15105" width="9" style="286"/>
    <col min="15106" max="15106" width="13" style="286" bestFit="1" customWidth="1"/>
    <col min="15107" max="15114" width="13" style="286" customWidth="1"/>
    <col min="15115" max="15115" width="13.625" style="286" customWidth="1"/>
    <col min="15116" max="15117" width="13" style="286" bestFit="1" customWidth="1"/>
    <col min="15118" max="15118" width="9" style="286"/>
    <col min="15119" max="15119" width="13" style="286" bestFit="1" customWidth="1"/>
    <col min="15120" max="15125" width="9.75" style="286" customWidth="1"/>
    <col min="15126" max="15126" width="9.625" style="286" customWidth="1"/>
    <col min="15127" max="15127" width="9.75" style="286" customWidth="1"/>
    <col min="15128" max="15361" width="9" style="286"/>
    <col min="15362" max="15362" width="13" style="286" bestFit="1" customWidth="1"/>
    <col min="15363" max="15370" width="13" style="286" customWidth="1"/>
    <col min="15371" max="15371" width="13.625" style="286" customWidth="1"/>
    <col min="15372" max="15373" width="13" style="286" bestFit="1" customWidth="1"/>
    <col min="15374" max="15374" width="9" style="286"/>
    <col min="15375" max="15375" width="13" style="286" bestFit="1" customWidth="1"/>
    <col min="15376" max="15381" width="9.75" style="286" customWidth="1"/>
    <col min="15382" max="15382" width="9.625" style="286" customWidth="1"/>
    <col min="15383" max="15383" width="9.75" style="286" customWidth="1"/>
    <col min="15384" max="15617" width="9" style="286"/>
    <col min="15618" max="15618" width="13" style="286" bestFit="1" customWidth="1"/>
    <col min="15619" max="15626" width="13" style="286" customWidth="1"/>
    <col min="15627" max="15627" width="13.625" style="286" customWidth="1"/>
    <col min="15628" max="15629" width="13" style="286" bestFit="1" customWidth="1"/>
    <col min="15630" max="15630" width="9" style="286"/>
    <col min="15631" max="15631" width="13" style="286" bestFit="1" customWidth="1"/>
    <col min="15632" max="15637" width="9.75" style="286" customWidth="1"/>
    <col min="15638" max="15638" width="9.625" style="286" customWidth="1"/>
    <col min="15639" max="15639" width="9.75" style="286" customWidth="1"/>
    <col min="15640" max="15873" width="9" style="286"/>
    <col min="15874" max="15874" width="13" style="286" bestFit="1" customWidth="1"/>
    <col min="15875" max="15882" width="13" style="286" customWidth="1"/>
    <col min="15883" max="15883" width="13.625" style="286" customWidth="1"/>
    <col min="15884" max="15885" width="13" style="286" bestFit="1" customWidth="1"/>
    <col min="15886" max="15886" width="9" style="286"/>
    <col min="15887" max="15887" width="13" style="286" bestFit="1" customWidth="1"/>
    <col min="15888" max="15893" width="9.75" style="286" customWidth="1"/>
    <col min="15894" max="15894" width="9.625" style="286" customWidth="1"/>
    <col min="15895" max="15895" width="9.75" style="286" customWidth="1"/>
    <col min="15896" max="16129" width="9" style="286"/>
    <col min="16130" max="16130" width="13" style="286" bestFit="1" customWidth="1"/>
    <col min="16131" max="16138" width="13" style="286" customWidth="1"/>
    <col min="16139" max="16139" width="13.625" style="286" customWidth="1"/>
    <col min="16140" max="16141" width="13" style="286" bestFit="1" customWidth="1"/>
    <col min="16142" max="16142" width="9" style="286"/>
    <col min="16143" max="16143" width="13" style="286" bestFit="1" customWidth="1"/>
    <col min="16144" max="16149" width="9.75" style="286" customWidth="1"/>
    <col min="16150" max="16150" width="9.625" style="286" customWidth="1"/>
    <col min="16151" max="16151" width="9.75" style="286" customWidth="1"/>
    <col min="16152" max="16384" width="9" style="286"/>
  </cols>
  <sheetData>
    <row r="1" spans="1:24">
      <c r="A1" s="1544" t="s">
        <v>4602</v>
      </c>
      <c r="B1" s="1544"/>
      <c r="C1" s="1544"/>
      <c r="D1" s="1544"/>
    </row>
    <row r="2" spans="1:24" ht="42">
      <c r="A2" s="1254" t="s">
        <v>3208</v>
      </c>
      <c r="B2" s="1254"/>
      <c r="C2" s="1254"/>
      <c r="D2" s="1254"/>
      <c r="E2" s="1254"/>
      <c r="F2" s="1254"/>
      <c r="G2" s="1254"/>
      <c r="H2" s="1254"/>
      <c r="I2" s="1254"/>
      <c r="X2" s="408"/>
    </row>
    <row r="20" spans="11:13">
      <c r="K20" s="112"/>
      <c r="L20" s="112" t="s">
        <v>2798</v>
      </c>
      <c r="M20" s="1013" t="s">
        <v>3209</v>
      </c>
    </row>
    <row r="21" spans="11:13">
      <c r="K21" s="918" t="s">
        <v>3210</v>
      </c>
      <c r="L21" s="818">
        <f>'P111'!Y6</f>
        <v>25036</v>
      </c>
      <c r="M21" s="842">
        <f>'P111'!AD36</f>
        <v>283575</v>
      </c>
    </row>
    <row r="22" spans="11:13">
      <c r="K22" s="918" t="s">
        <v>3211</v>
      </c>
      <c r="L22" s="842">
        <f>'P111'!Y8</f>
        <v>24747</v>
      </c>
      <c r="M22" s="842">
        <f>'P111'!AD38</f>
        <v>288037</v>
      </c>
    </row>
    <row r="23" spans="11:13">
      <c r="K23" s="918" t="s">
        <v>2604</v>
      </c>
      <c r="L23" s="842">
        <f>'P111'!Y10</f>
        <v>24303</v>
      </c>
      <c r="M23" s="842">
        <f>'P111'!AD40</f>
        <v>302122</v>
      </c>
    </row>
    <row r="24" spans="11:13">
      <c r="K24" s="918" t="s">
        <v>2605</v>
      </c>
      <c r="L24" s="842">
        <f>'P111'!Y12</f>
        <v>23750</v>
      </c>
      <c r="M24" s="842">
        <f>'P111'!AD42</f>
        <v>313741</v>
      </c>
    </row>
    <row r="25" spans="11:13">
      <c r="K25" s="918" t="s">
        <v>2606</v>
      </c>
      <c r="L25" s="842">
        <f>'P111'!Y14</f>
        <v>22796</v>
      </c>
      <c r="M25" s="842">
        <f>'P111'!AD44</f>
        <v>322580</v>
      </c>
    </row>
    <row r="26" spans="11:13">
      <c r="K26" s="918" t="s">
        <v>2607</v>
      </c>
      <c r="L26" s="842">
        <f>'P111'!Y16</f>
        <v>21566</v>
      </c>
      <c r="M26" s="842">
        <f>'P111'!AD46</f>
        <v>327002</v>
      </c>
    </row>
    <row r="27" spans="11:13">
      <c r="K27" s="918" t="s">
        <v>2608</v>
      </c>
      <c r="L27" s="842">
        <f>'P111'!Y18</f>
        <v>20728</v>
      </c>
      <c r="M27" s="842">
        <f>'P111'!AD48</f>
        <v>338781</v>
      </c>
    </row>
    <row r="28" spans="11:13">
      <c r="K28" s="918" t="s">
        <v>2609</v>
      </c>
      <c r="L28" s="842">
        <f>'P111'!Y20</f>
        <v>19979</v>
      </c>
      <c r="M28" s="842">
        <f>'P111'!AD50</f>
        <v>347544</v>
      </c>
    </row>
    <row r="29" spans="11:13">
      <c r="K29" s="918" t="s">
        <v>2610</v>
      </c>
      <c r="L29" s="842">
        <f>'P111'!Y22</f>
        <v>19436</v>
      </c>
      <c r="M29" s="842">
        <f>'P111'!AD52</f>
        <v>356110</v>
      </c>
    </row>
    <row r="30" spans="11:13">
      <c r="K30" s="918" t="s">
        <v>2611</v>
      </c>
      <c r="L30" s="842">
        <f>'P111'!Y24</f>
        <v>19298</v>
      </c>
      <c r="M30" s="818">
        <f>'P111'!AD54</f>
        <v>343822</v>
      </c>
    </row>
  </sheetData>
  <mergeCells count="2">
    <mergeCell ref="A2:I2"/>
    <mergeCell ref="A1:D1"/>
  </mergeCells>
  <phoneticPr fontId="4"/>
  <hyperlinks>
    <hyperlink ref="A1" location="P2細目次!A1" display="目次に戻る" xr:uid="{42D6B713-0740-4B60-BBD7-8A20A959E41B}"/>
  </hyperlinks>
  <pageMargins left="0.70866141732283472" right="0.70866141732283472" top="0.74803149606299213" bottom="0.74803149606299213" header="0.31496062992125984" footer="0.31496062992125984"/>
  <pageSetup paperSize="9" scale="78" firstPageNumber="0" orientation="portrait" r:id="rId1"/>
  <headerFooter differentFirst="1" scaleWithDoc="0">
    <oddFooter>&amp;C- &amp;P -</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812DF-FB87-4BA0-9660-72F0A0C02DCF}">
  <sheetPr>
    <tabColor theme="0"/>
    <pageSetUpPr fitToPage="1"/>
  </sheetPr>
  <dimension ref="A1:AH56"/>
  <sheetViews>
    <sheetView topLeftCell="A46" zoomScaleNormal="100" zoomScaleSheetLayoutView="100" workbookViewId="0">
      <selection activeCell="AL2" sqref="AL2:AR2"/>
    </sheetView>
  </sheetViews>
  <sheetFormatPr defaultColWidth="3.125" defaultRowHeight="18.75" customHeight="1"/>
  <cols>
    <col min="1" max="2" width="3.125" style="286"/>
    <col min="3" max="3" width="3.5" style="315" bestFit="1" customWidth="1"/>
    <col min="4" max="4" width="3.5" style="286" customWidth="1"/>
    <col min="5" max="258" width="3.125" style="286"/>
    <col min="259" max="259" width="3.5" style="286" bestFit="1" customWidth="1"/>
    <col min="260" max="260" width="3.5" style="286" customWidth="1"/>
    <col min="261" max="514" width="3.125" style="286"/>
    <col min="515" max="515" width="3.5" style="286" bestFit="1" customWidth="1"/>
    <col min="516" max="516" width="3.5" style="286" customWidth="1"/>
    <col min="517" max="770" width="3.125" style="286"/>
    <col min="771" max="771" width="3.5" style="286" bestFit="1" customWidth="1"/>
    <col min="772" max="772" width="3.5" style="286" customWidth="1"/>
    <col min="773" max="1026" width="3.125" style="286"/>
    <col min="1027" max="1027" width="3.5" style="286" bestFit="1" customWidth="1"/>
    <col min="1028" max="1028" width="3.5" style="286" customWidth="1"/>
    <col min="1029" max="1282" width="3.125" style="286"/>
    <col min="1283" max="1283" width="3.5" style="286" bestFit="1" customWidth="1"/>
    <col min="1284" max="1284" width="3.5" style="286" customWidth="1"/>
    <col min="1285" max="1538" width="3.125" style="286"/>
    <col min="1539" max="1539" width="3.5" style="286" bestFit="1" customWidth="1"/>
    <col min="1540" max="1540" width="3.5" style="286" customWidth="1"/>
    <col min="1541" max="1794" width="3.125" style="286"/>
    <col min="1795" max="1795" width="3.5" style="286" bestFit="1" customWidth="1"/>
    <col min="1796" max="1796" width="3.5" style="286" customWidth="1"/>
    <col min="1797" max="2050" width="3.125" style="286"/>
    <col min="2051" max="2051" width="3.5" style="286" bestFit="1" customWidth="1"/>
    <col min="2052" max="2052" width="3.5" style="286" customWidth="1"/>
    <col min="2053" max="2306" width="3.125" style="286"/>
    <col min="2307" max="2307" width="3.5" style="286" bestFit="1" customWidth="1"/>
    <col min="2308" max="2308" width="3.5" style="286" customWidth="1"/>
    <col min="2309" max="2562" width="3.125" style="286"/>
    <col min="2563" max="2563" width="3.5" style="286" bestFit="1" customWidth="1"/>
    <col min="2564" max="2564" width="3.5" style="286" customWidth="1"/>
    <col min="2565" max="2818" width="3.125" style="286"/>
    <col min="2819" max="2819" width="3.5" style="286" bestFit="1" customWidth="1"/>
    <col min="2820" max="2820" width="3.5" style="286" customWidth="1"/>
    <col min="2821" max="3074" width="3.125" style="286"/>
    <col min="3075" max="3075" width="3.5" style="286" bestFit="1" customWidth="1"/>
    <col min="3076" max="3076" width="3.5" style="286" customWidth="1"/>
    <col min="3077" max="3330" width="3.125" style="286"/>
    <col min="3331" max="3331" width="3.5" style="286" bestFit="1" customWidth="1"/>
    <col min="3332" max="3332" width="3.5" style="286" customWidth="1"/>
    <col min="3333" max="3586" width="3.125" style="286"/>
    <col min="3587" max="3587" width="3.5" style="286" bestFit="1" customWidth="1"/>
    <col min="3588" max="3588" width="3.5" style="286" customWidth="1"/>
    <col min="3589" max="3842" width="3.125" style="286"/>
    <col min="3843" max="3843" width="3.5" style="286" bestFit="1" customWidth="1"/>
    <col min="3844" max="3844" width="3.5" style="286" customWidth="1"/>
    <col min="3845" max="4098" width="3.125" style="286"/>
    <col min="4099" max="4099" width="3.5" style="286" bestFit="1" customWidth="1"/>
    <col min="4100" max="4100" width="3.5" style="286" customWidth="1"/>
    <col min="4101" max="4354" width="3.125" style="286"/>
    <col min="4355" max="4355" width="3.5" style="286" bestFit="1" customWidth="1"/>
    <col min="4356" max="4356" width="3.5" style="286" customWidth="1"/>
    <col min="4357" max="4610" width="3.125" style="286"/>
    <col min="4611" max="4611" width="3.5" style="286" bestFit="1" customWidth="1"/>
    <col min="4612" max="4612" width="3.5" style="286" customWidth="1"/>
    <col min="4613" max="4866" width="3.125" style="286"/>
    <col min="4867" max="4867" width="3.5" style="286" bestFit="1" customWidth="1"/>
    <col min="4868" max="4868" width="3.5" style="286" customWidth="1"/>
    <col min="4869" max="5122" width="3.125" style="286"/>
    <col min="5123" max="5123" width="3.5" style="286" bestFit="1" customWidth="1"/>
    <col min="5124" max="5124" width="3.5" style="286" customWidth="1"/>
    <col min="5125" max="5378" width="3.125" style="286"/>
    <col min="5379" max="5379" width="3.5" style="286" bestFit="1" customWidth="1"/>
    <col min="5380" max="5380" width="3.5" style="286" customWidth="1"/>
    <col min="5381" max="5634" width="3.125" style="286"/>
    <col min="5635" max="5635" width="3.5" style="286" bestFit="1" customWidth="1"/>
    <col min="5636" max="5636" width="3.5" style="286" customWidth="1"/>
    <col min="5637" max="5890" width="3.125" style="286"/>
    <col min="5891" max="5891" width="3.5" style="286" bestFit="1" customWidth="1"/>
    <col min="5892" max="5892" width="3.5" style="286" customWidth="1"/>
    <col min="5893" max="6146" width="3.125" style="286"/>
    <col min="6147" max="6147" width="3.5" style="286" bestFit="1" customWidth="1"/>
    <col min="6148" max="6148" width="3.5" style="286" customWidth="1"/>
    <col min="6149" max="6402" width="3.125" style="286"/>
    <col min="6403" max="6403" width="3.5" style="286" bestFit="1" customWidth="1"/>
    <col min="6404" max="6404" width="3.5" style="286" customWidth="1"/>
    <col min="6405" max="6658" width="3.125" style="286"/>
    <col min="6659" max="6659" width="3.5" style="286" bestFit="1" customWidth="1"/>
    <col min="6660" max="6660" width="3.5" style="286" customWidth="1"/>
    <col min="6661" max="6914" width="3.125" style="286"/>
    <col min="6915" max="6915" width="3.5" style="286" bestFit="1" customWidth="1"/>
    <col min="6916" max="6916" width="3.5" style="286" customWidth="1"/>
    <col min="6917" max="7170" width="3.125" style="286"/>
    <col min="7171" max="7171" width="3.5" style="286" bestFit="1" customWidth="1"/>
    <col min="7172" max="7172" width="3.5" style="286" customWidth="1"/>
    <col min="7173" max="7426" width="3.125" style="286"/>
    <col min="7427" max="7427" width="3.5" style="286" bestFit="1" customWidth="1"/>
    <col min="7428" max="7428" width="3.5" style="286" customWidth="1"/>
    <col min="7429" max="7682" width="3.125" style="286"/>
    <col min="7683" max="7683" width="3.5" style="286" bestFit="1" customWidth="1"/>
    <col min="7684" max="7684" width="3.5" style="286" customWidth="1"/>
    <col min="7685" max="7938" width="3.125" style="286"/>
    <col min="7939" max="7939" width="3.5" style="286" bestFit="1" customWidth="1"/>
    <col min="7940" max="7940" width="3.5" style="286" customWidth="1"/>
    <col min="7941" max="8194" width="3.125" style="286"/>
    <col min="8195" max="8195" width="3.5" style="286" bestFit="1" customWidth="1"/>
    <col min="8196" max="8196" width="3.5" style="286" customWidth="1"/>
    <col min="8197" max="8450" width="3.125" style="286"/>
    <col min="8451" max="8451" width="3.5" style="286" bestFit="1" customWidth="1"/>
    <col min="8452" max="8452" width="3.5" style="286" customWidth="1"/>
    <col min="8453" max="8706" width="3.125" style="286"/>
    <col min="8707" max="8707" width="3.5" style="286" bestFit="1" customWidth="1"/>
    <col min="8708" max="8708" width="3.5" style="286" customWidth="1"/>
    <col min="8709" max="8962" width="3.125" style="286"/>
    <col min="8963" max="8963" width="3.5" style="286" bestFit="1" customWidth="1"/>
    <col min="8964" max="8964" width="3.5" style="286" customWidth="1"/>
    <col min="8965" max="9218" width="3.125" style="286"/>
    <col min="9219" max="9219" width="3.5" style="286" bestFit="1" customWidth="1"/>
    <col min="9220" max="9220" width="3.5" style="286" customWidth="1"/>
    <col min="9221" max="9474" width="3.125" style="286"/>
    <col min="9475" max="9475" width="3.5" style="286" bestFit="1" customWidth="1"/>
    <col min="9476" max="9476" width="3.5" style="286" customWidth="1"/>
    <col min="9477" max="9730" width="3.125" style="286"/>
    <col min="9731" max="9731" width="3.5" style="286" bestFit="1" customWidth="1"/>
    <col min="9732" max="9732" width="3.5" style="286" customWidth="1"/>
    <col min="9733" max="9986" width="3.125" style="286"/>
    <col min="9987" max="9987" width="3.5" style="286" bestFit="1" customWidth="1"/>
    <col min="9988" max="9988" width="3.5" style="286" customWidth="1"/>
    <col min="9989" max="10242" width="3.125" style="286"/>
    <col min="10243" max="10243" width="3.5" style="286" bestFit="1" customWidth="1"/>
    <col min="10244" max="10244" width="3.5" style="286" customWidth="1"/>
    <col min="10245" max="10498" width="3.125" style="286"/>
    <col min="10499" max="10499" width="3.5" style="286" bestFit="1" customWidth="1"/>
    <col min="10500" max="10500" width="3.5" style="286" customWidth="1"/>
    <col min="10501" max="10754" width="3.125" style="286"/>
    <col min="10755" max="10755" width="3.5" style="286" bestFit="1" customWidth="1"/>
    <col min="10756" max="10756" width="3.5" style="286" customWidth="1"/>
    <col min="10757" max="11010" width="3.125" style="286"/>
    <col min="11011" max="11011" width="3.5" style="286" bestFit="1" customWidth="1"/>
    <col min="11012" max="11012" width="3.5" style="286" customWidth="1"/>
    <col min="11013" max="11266" width="3.125" style="286"/>
    <col min="11267" max="11267" width="3.5" style="286" bestFit="1" customWidth="1"/>
    <col min="11268" max="11268" width="3.5" style="286" customWidth="1"/>
    <col min="11269" max="11522" width="3.125" style="286"/>
    <col min="11523" max="11523" width="3.5" style="286" bestFit="1" customWidth="1"/>
    <col min="11524" max="11524" width="3.5" style="286" customWidth="1"/>
    <col min="11525" max="11778" width="3.125" style="286"/>
    <col min="11779" max="11779" width="3.5" style="286" bestFit="1" customWidth="1"/>
    <col min="11780" max="11780" width="3.5" style="286" customWidth="1"/>
    <col min="11781" max="12034" width="3.125" style="286"/>
    <col min="12035" max="12035" width="3.5" style="286" bestFit="1" customWidth="1"/>
    <col min="12036" max="12036" width="3.5" style="286" customWidth="1"/>
    <col min="12037" max="12290" width="3.125" style="286"/>
    <col min="12291" max="12291" width="3.5" style="286" bestFit="1" customWidth="1"/>
    <col min="12292" max="12292" width="3.5" style="286" customWidth="1"/>
    <col min="12293" max="12546" width="3.125" style="286"/>
    <col min="12547" max="12547" width="3.5" style="286" bestFit="1" customWidth="1"/>
    <col min="12548" max="12548" width="3.5" style="286" customWidth="1"/>
    <col min="12549" max="12802" width="3.125" style="286"/>
    <col min="12803" max="12803" width="3.5" style="286" bestFit="1" customWidth="1"/>
    <col min="12804" max="12804" width="3.5" style="286" customWidth="1"/>
    <col min="12805" max="13058" width="3.125" style="286"/>
    <col min="13059" max="13059" width="3.5" style="286" bestFit="1" customWidth="1"/>
    <col min="13060" max="13060" width="3.5" style="286" customWidth="1"/>
    <col min="13061" max="13314" width="3.125" style="286"/>
    <col min="13315" max="13315" width="3.5" style="286" bestFit="1" customWidth="1"/>
    <col min="13316" max="13316" width="3.5" style="286" customWidth="1"/>
    <col min="13317" max="13570" width="3.125" style="286"/>
    <col min="13571" max="13571" width="3.5" style="286" bestFit="1" customWidth="1"/>
    <col min="13572" max="13572" width="3.5" style="286" customWidth="1"/>
    <col min="13573" max="13826" width="3.125" style="286"/>
    <col min="13827" max="13827" width="3.5" style="286" bestFit="1" customWidth="1"/>
    <col min="13828" max="13828" width="3.5" style="286" customWidth="1"/>
    <col min="13829" max="14082" width="3.125" style="286"/>
    <col min="14083" max="14083" width="3.5" style="286" bestFit="1" customWidth="1"/>
    <col min="14084" max="14084" width="3.5" style="286" customWidth="1"/>
    <col min="14085" max="14338" width="3.125" style="286"/>
    <col min="14339" max="14339" width="3.5" style="286" bestFit="1" customWidth="1"/>
    <col min="14340" max="14340" width="3.5" style="286" customWidth="1"/>
    <col min="14341" max="14594" width="3.125" style="286"/>
    <col min="14595" max="14595" width="3.5" style="286" bestFit="1" customWidth="1"/>
    <col min="14596" max="14596" width="3.5" style="286" customWidth="1"/>
    <col min="14597" max="14850" width="3.125" style="286"/>
    <col min="14851" max="14851" width="3.5" style="286" bestFit="1" customWidth="1"/>
    <col min="14852" max="14852" width="3.5" style="286" customWidth="1"/>
    <col min="14853" max="15106" width="3.125" style="286"/>
    <col min="15107" max="15107" width="3.5" style="286" bestFit="1" customWidth="1"/>
    <col min="15108" max="15108" width="3.5" style="286" customWidth="1"/>
    <col min="15109" max="15362" width="3.125" style="286"/>
    <col min="15363" max="15363" width="3.5" style="286" bestFit="1" customWidth="1"/>
    <col min="15364" max="15364" width="3.5" style="286" customWidth="1"/>
    <col min="15365" max="15618" width="3.125" style="286"/>
    <col min="15619" max="15619" width="3.5" style="286" bestFit="1" customWidth="1"/>
    <col min="15620" max="15620" width="3.5" style="286" customWidth="1"/>
    <col min="15621" max="15874" width="3.125" style="286"/>
    <col min="15875" max="15875" width="3.5" style="286" bestFit="1" customWidth="1"/>
    <col min="15876" max="15876" width="3.5" style="286" customWidth="1"/>
    <col min="15877" max="16130" width="3.125" style="286"/>
    <col min="16131" max="16131" width="3.5" style="286" bestFit="1" customWidth="1"/>
    <col min="16132" max="16132" width="3.5" style="286" customWidth="1"/>
    <col min="16133" max="16384" width="3.125" style="286"/>
  </cols>
  <sheetData>
    <row r="1" spans="1:34" ht="13.5">
      <c r="A1" s="1544" t="s">
        <v>4602</v>
      </c>
      <c r="B1" s="1544"/>
      <c r="C1" s="1544"/>
      <c r="D1" s="1544"/>
    </row>
    <row r="2" spans="1:34" s="42" customFormat="1" ht="21">
      <c r="A2" s="1271" t="s">
        <v>3212</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row>
    <row r="3" spans="1:34" ht="18.75" customHeight="1">
      <c r="A3" s="285"/>
      <c r="B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row>
    <row r="4" spans="1:34" ht="18.75" customHeight="1">
      <c r="A4" s="1261" t="s">
        <v>3077</v>
      </c>
      <c r="B4" s="1261"/>
      <c r="C4" s="1261"/>
      <c r="D4" s="1262"/>
      <c r="E4" s="1659" t="s">
        <v>3213</v>
      </c>
      <c r="F4" s="1756"/>
      <c r="G4" s="1756"/>
      <c r="H4" s="1756"/>
      <c r="I4" s="1757"/>
      <c r="J4" s="1659" t="s">
        <v>3214</v>
      </c>
      <c r="K4" s="1756"/>
      <c r="L4" s="1756"/>
      <c r="M4" s="1756"/>
      <c r="N4" s="1757"/>
      <c r="O4" s="1659" t="s">
        <v>3215</v>
      </c>
      <c r="P4" s="1756"/>
      <c r="Q4" s="1756"/>
      <c r="R4" s="1756"/>
      <c r="S4" s="1757"/>
      <c r="T4" s="1659" t="s">
        <v>3216</v>
      </c>
      <c r="U4" s="1756"/>
      <c r="V4" s="1756"/>
      <c r="W4" s="1756"/>
      <c r="X4" s="1757"/>
      <c r="Y4" s="1659" t="s">
        <v>2798</v>
      </c>
      <c r="Z4" s="1756"/>
      <c r="AA4" s="1756"/>
      <c r="AB4" s="1756"/>
      <c r="AC4" s="1757"/>
      <c r="AD4" s="1664" t="s">
        <v>3215</v>
      </c>
      <c r="AE4" s="2047"/>
      <c r="AF4" s="2047"/>
      <c r="AG4" s="2047"/>
      <c r="AH4" s="2047"/>
    </row>
    <row r="5" spans="1:34" ht="15" customHeight="1">
      <c r="A5" s="285"/>
      <c r="B5" s="285"/>
      <c r="D5" s="311"/>
      <c r="E5" s="1279" t="s">
        <v>646</v>
      </c>
      <c r="F5" s="1277"/>
      <c r="G5" s="1277"/>
      <c r="H5" s="1277"/>
      <c r="I5" s="1277"/>
      <c r="J5" s="1277" t="s">
        <v>646</v>
      </c>
      <c r="K5" s="1277"/>
      <c r="L5" s="1277"/>
      <c r="M5" s="1277"/>
      <c r="N5" s="1277"/>
      <c r="O5" s="308"/>
      <c r="P5" s="1277" t="s">
        <v>560</v>
      </c>
      <c r="Q5" s="1277"/>
      <c r="R5" s="1277"/>
      <c r="S5" s="1277"/>
      <c r="T5" s="2231" t="s">
        <v>435</v>
      </c>
      <c r="U5" s="2231"/>
      <c r="V5" s="2231"/>
      <c r="W5" s="2231"/>
      <c r="X5" s="2231"/>
      <c r="Y5" s="1277" t="s">
        <v>435</v>
      </c>
      <c r="Z5" s="1277"/>
      <c r="AA5" s="1277"/>
      <c r="AB5" s="1277"/>
      <c r="AC5" s="1277"/>
      <c r="AD5" s="1277" t="s">
        <v>560</v>
      </c>
      <c r="AE5" s="1277"/>
      <c r="AF5" s="1277"/>
      <c r="AG5" s="1277"/>
      <c r="AH5" s="1277"/>
    </row>
    <row r="6" spans="1:34" ht="18.75" customHeight="1">
      <c r="A6" s="1289" t="s">
        <v>965</v>
      </c>
      <c r="B6" s="1289"/>
      <c r="C6" s="315">
        <v>23</v>
      </c>
      <c r="D6" s="117"/>
      <c r="E6" s="1759">
        <v>33137</v>
      </c>
      <c r="F6" s="1643"/>
      <c r="G6" s="1643"/>
      <c r="H6" s="1643"/>
      <c r="I6" s="1643"/>
      <c r="J6" s="1643">
        <v>13958</v>
      </c>
      <c r="K6" s="1643"/>
      <c r="L6" s="1643"/>
      <c r="M6" s="1643"/>
      <c r="N6" s="1643"/>
      <c r="O6" s="822"/>
      <c r="P6" s="1379">
        <v>42.1</v>
      </c>
      <c r="Q6" s="1379"/>
      <c r="R6" s="1379"/>
      <c r="S6" s="1379"/>
      <c r="T6" s="1643">
        <v>82240</v>
      </c>
      <c r="U6" s="1643"/>
      <c r="V6" s="1643"/>
      <c r="W6" s="1643"/>
      <c r="X6" s="1643"/>
      <c r="Y6" s="1643">
        <v>25036</v>
      </c>
      <c r="Z6" s="1643"/>
      <c r="AA6" s="1643"/>
      <c r="AB6" s="1643"/>
      <c r="AC6" s="1643"/>
      <c r="AD6" s="2392">
        <v>30.4</v>
      </c>
      <c r="AE6" s="2392"/>
      <c r="AF6" s="2392"/>
      <c r="AG6" s="2392"/>
      <c r="AH6" s="2392"/>
    </row>
    <row r="7" spans="1:34" ht="15" customHeight="1">
      <c r="A7" s="315"/>
      <c r="B7" s="315"/>
      <c r="D7" s="311"/>
      <c r="E7" s="839"/>
      <c r="F7" s="822"/>
      <c r="G7" s="822"/>
      <c r="H7" s="822"/>
      <c r="I7" s="822"/>
      <c r="J7" s="822"/>
      <c r="K7" s="822"/>
      <c r="L7" s="822"/>
      <c r="M7" s="822"/>
      <c r="N7" s="822"/>
      <c r="O7" s="822"/>
      <c r="P7" s="331"/>
      <c r="Q7" s="331"/>
      <c r="R7" s="331"/>
      <c r="S7" s="331"/>
      <c r="T7" s="822"/>
      <c r="U7" s="822"/>
      <c r="V7" s="822"/>
      <c r="W7" s="822"/>
      <c r="X7" s="822"/>
      <c r="Y7" s="822"/>
      <c r="Z7" s="822"/>
      <c r="AA7" s="822"/>
      <c r="AB7" s="822"/>
      <c r="AC7" s="822"/>
      <c r="AD7" s="455"/>
      <c r="AE7" s="455"/>
      <c r="AF7" s="455"/>
      <c r="AG7" s="455"/>
      <c r="AH7" s="455"/>
    </row>
    <row r="8" spans="1:34" ht="18.75" customHeight="1">
      <c r="A8" s="1289"/>
      <c r="B8" s="1289"/>
      <c r="C8" s="315">
        <v>24</v>
      </c>
      <c r="D8" s="311"/>
      <c r="E8" s="1759">
        <v>33116</v>
      </c>
      <c r="F8" s="1643"/>
      <c r="G8" s="1643"/>
      <c r="H8" s="1643"/>
      <c r="I8" s="1643"/>
      <c r="J8" s="1643">
        <v>13936</v>
      </c>
      <c r="K8" s="1643"/>
      <c r="L8" s="1643"/>
      <c r="M8" s="1643"/>
      <c r="N8" s="1643"/>
      <c r="O8" s="822"/>
      <c r="P8" s="1379">
        <v>42.1</v>
      </c>
      <c r="Q8" s="1379"/>
      <c r="R8" s="1379"/>
      <c r="S8" s="1379"/>
      <c r="T8" s="1643">
        <v>81619</v>
      </c>
      <c r="U8" s="1643"/>
      <c r="V8" s="1643"/>
      <c r="W8" s="1643"/>
      <c r="X8" s="1643"/>
      <c r="Y8" s="1643">
        <v>24747</v>
      </c>
      <c r="Z8" s="1643"/>
      <c r="AA8" s="1643"/>
      <c r="AB8" s="1643"/>
      <c r="AC8" s="1643"/>
      <c r="AD8" s="2392">
        <v>30.3</v>
      </c>
      <c r="AE8" s="2392"/>
      <c r="AF8" s="2392"/>
      <c r="AG8" s="2392"/>
      <c r="AH8" s="2392"/>
    </row>
    <row r="9" spans="1:34" ht="15" customHeight="1">
      <c r="A9" s="315"/>
      <c r="B9" s="315"/>
      <c r="D9" s="311"/>
      <c r="E9" s="839"/>
      <c r="F9" s="822"/>
      <c r="G9" s="822"/>
      <c r="H9" s="822"/>
      <c r="I9" s="822"/>
      <c r="J9" s="822"/>
      <c r="K9" s="822"/>
      <c r="L9" s="822"/>
      <c r="M9" s="822"/>
      <c r="N9" s="822"/>
      <c r="O9" s="822"/>
      <c r="P9" s="331"/>
      <c r="Q9" s="331"/>
      <c r="R9" s="331"/>
      <c r="S9" s="331"/>
      <c r="T9" s="822"/>
      <c r="U9" s="822"/>
      <c r="V9" s="822"/>
      <c r="W9" s="822"/>
      <c r="X9" s="822"/>
      <c r="Y9" s="822"/>
      <c r="Z9" s="822"/>
      <c r="AA9" s="822"/>
      <c r="AB9" s="822"/>
      <c r="AC9" s="822"/>
      <c r="AD9" s="455"/>
      <c r="AE9" s="455"/>
      <c r="AF9" s="455"/>
      <c r="AG9" s="455"/>
      <c r="AH9" s="455"/>
    </row>
    <row r="10" spans="1:34" ht="18.75" customHeight="1">
      <c r="A10" s="1289"/>
      <c r="B10" s="1289"/>
      <c r="C10" s="315">
        <v>25</v>
      </c>
      <c r="D10" s="311"/>
      <c r="E10" s="1759">
        <v>33316</v>
      </c>
      <c r="F10" s="1643"/>
      <c r="G10" s="1643"/>
      <c r="H10" s="1643"/>
      <c r="I10" s="1643"/>
      <c r="J10" s="1643">
        <v>13849</v>
      </c>
      <c r="K10" s="1643"/>
      <c r="L10" s="1643"/>
      <c r="M10" s="1643"/>
      <c r="N10" s="1643"/>
      <c r="O10" s="822"/>
      <c r="P10" s="1379">
        <v>41.6</v>
      </c>
      <c r="Q10" s="1379"/>
      <c r="R10" s="1379"/>
      <c r="S10" s="1379"/>
      <c r="T10" s="1643">
        <v>81089</v>
      </c>
      <c r="U10" s="1643"/>
      <c r="V10" s="1643"/>
      <c r="W10" s="1643"/>
      <c r="X10" s="1643"/>
      <c r="Y10" s="1643">
        <v>24303</v>
      </c>
      <c r="Z10" s="1643"/>
      <c r="AA10" s="1643"/>
      <c r="AB10" s="1643"/>
      <c r="AC10" s="1643"/>
      <c r="AD10" s="2392">
        <v>30</v>
      </c>
      <c r="AE10" s="2392"/>
      <c r="AF10" s="2392"/>
      <c r="AG10" s="2392"/>
      <c r="AH10" s="2392"/>
    </row>
    <row r="11" spans="1:34" ht="15" customHeight="1">
      <c r="A11" s="315"/>
      <c r="B11" s="315"/>
      <c r="D11" s="311"/>
      <c r="E11" s="839"/>
      <c r="F11" s="822"/>
      <c r="G11" s="822"/>
      <c r="H11" s="822"/>
      <c r="I11" s="822"/>
      <c r="J11" s="822"/>
      <c r="K11" s="822"/>
      <c r="L11" s="822"/>
      <c r="M11" s="822"/>
      <c r="N11" s="822"/>
      <c r="O11" s="822"/>
      <c r="P11" s="331"/>
      <c r="Q11" s="331"/>
      <c r="R11" s="331"/>
      <c r="S11" s="331"/>
      <c r="T11" s="822"/>
      <c r="U11" s="822"/>
      <c r="V11" s="822"/>
      <c r="W11" s="822"/>
      <c r="X11" s="822"/>
      <c r="Y11" s="822"/>
      <c r="Z11" s="822"/>
      <c r="AA11" s="822"/>
      <c r="AB11" s="822"/>
      <c r="AC11" s="822"/>
      <c r="AD11" s="455"/>
      <c r="AE11" s="455"/>
      <c r="AF11" s="455"/>
      <c r="AG11" s="455"/>
      <c r="AH11" s="455"/>
    </row>
    <row r="12" spans="1:34" ht="18.75" customHeight="1">
      <c r="A12" s="1289"/>
      <c r="B12" s="1289"/>
      <c r="C12" s="315">
        <v>26</v>
      </c>
      <c r="D12" s="311"/>
      <c r="E12" s="1759">
        <v>33592</v>
      </c>
      <c r="F12" s="1643"/>
      <c r="G12" s="1643"/>
      <c r="H12" s="1643"/>
      <c r="I12" s="1643"/>
      <c r="J12" s="1643">
        <v>13748</v>
      </c>
      <c r="K12" s="1643"/>
      <c r="L12" s="1643"/>
      <c r="M12" s="1643"/>
      <c r="N12" s="1643"/>
      <c r="O12" s="822"/>
      <c r="P12" s="1379">
        <v>40.9</v>
      </c>
      <c r="Q12" s="1379"/>
      <c r="R12" s="1379"/>
      <c r="S12" s="1379"/>
      <c r="T12" s="1643">
        <v>80674</v>
      </c>
      <c r="U12" s="1643"/>
      <c r="V12" s="1643"/>
      <c r="W12" s="1643"/>
      <c r="X12" s="1643"/>
      <c r="Y12" s="1643">
        <v>23750</v>
      </c>
      <c r="Z12" s="1643"/>
      <c r="AA12" s="1643"/>
      <c r="AB12" s="1643"/>
      <c r="AC12" s="1643"/>
      <c r="AD12" s="2392">
        <v>29.4</v>
      </c>
      <c r="AE12" s="2392"/>
      <c r="AF12" s="2392"/>
      <c r="AG12" s="2392"/>
      <c r="AH12" s="2392"/>
    </row>
    <row r="13" spans="1:34" ht="15" customHeight="1">
      <c r="A13" s="315"/>
      <c r="B13" s="315"/>
      <c r="D13" s="311"/>
      <c r="E13" s="839"/>
      <c r="F13" s="822"/>
      <c r="G13" s="822"/>
      <c r="H13" s="822"/>
      <c r="I13" s="822"/>
      <c r="J13" s="822"/>
      <c r="K13" s="822"/>
      <c r="L13" s="822"/>
      <c r="M13" s="822"/>
      <c r="N13" s="822"/>
      <c r="O13" s="822"/>
      <c r="P13" s="331"/>
      <c r="Q13" s="331"/>
      <c r="R13" s="331"/>
      <c r="S13" s="331"/>
      <c r="T13" s="822"/>
      <c r="U13" s="822"/>
      <c r="V13" s="822"/>
      <c r="W13" s="822"/>
      <c r="X13" s="822"/>
      <c r="Y13" s="822"/>
      <c r="Z13" s="822"/>
      <c r="AA13" s="822"/>
      <c r="AB13" s="822"/>
      <c r="AC13" s="822"/>
      <c r="AD13" s="455"/>
      <c r="AE13" s="455"/>
      <c r="AF13" s="455"/>
      <c r="AG13" s="455"/>
      <c r="AH13" s="455"/>
    </row>
    <row r="14" spans="1:34" ht="18.75" customHeight="1">
      <c r="A14" s="1289"/>
      <c r="B14" s="1289"/>
      <c r="C14" s="315">
        <v>27</v>
      </c>
      <c r="D14" s="311"/>
      <c r="E14" s="1759">
        <v>33954</v>
      </c>
      <c r="F14" s="1643"/>
      <c r="G14" s="1643"/>
      <c r="H14" s="1643"/>
      <c r="I14" s="1643"/>
      <c r="J14" s="1643">
        <v>13470</v>
      </c>
      <c r="K14" s="1643"/>
      <c r="L14" s="1643"/>
      <c r="M14" s="1643"/>
      <c r="N14" s="1643"/>
      <c r="O14" s="822"/>
      <c r="P14" s="1379">
        <v>39.700000000000003</v>
      </c>
      <c r="Q14" s="1379"/>
      <c r="R14" s="1379"/>
      <c r="S14" s="1379"/>
      <c r="T14" s="1643">
        <v>80364</v>
      </c>
      <c r="U14" s="1643"/>
      <c r="V14" s="1643"/>
      <c r="W14" s="1643"/>
      <c r="X14" s="1643"/>
      <c r="Y14" s="1643">
        <v>22796</v>
      </c>
      <c r="Z14" s="1643"/>
      <c r="AA14" s="1643"/>
      <c r="AB14" s="1643"/>
      <c r="AC14" s="1643"/>
      <c r="AD14" s="2392">
        <v>28.4</v>
      </c>
      <c r="AE14" s="2392"/>
      <c r="AF14" s="2392"/>
      <c r="AG14" s="2392"/>
      <c r="AH14" s="2392"/>
    </row>
    <row r="15" spans="1:34" ht="15" customHeight="1">
      <c r="A15" s="315"/>
      <c r="B15" s="315"/>
      <c r="D15" s="311"/>
      <c r="E15" s="839"/>
      <c r="F15" s="822"/>
      <c r="G15" s="822"/>
      <c r="H15" s="822"/>
      <c r="I15" s="822"/>
      <c r="J15" s="822"/>
      <c r="K15" s="822"/>
      <c r="L15" s="822"/>
      <c r="M15" s="822"/>
      <c r="N15" s="822"/>
      <c r="O15" s="822"/>
      <c r="P15" s="331"/>
      <c r="Q15" s="331"/>
      <c r="R15" s="331"/>
      <c r="S15" s="331"/>
      <c r="T15" s="822"/>
      <c r="U15" s="822"/>
      <c r="V15" s="822"/>
      <c r="W15" s="822"/>
      <c r="X15" s="822"/>
      <c r="Y15" s="822"/>
      <c r="Z15" s="822"/>
      <c r="AA15" s="822"/>
      <c r="AB15" s="822"/>
      <c r="AC15" s="822"/>
      <c r="AD15" s="455"/>
      <c r="AE15" s="455"/>
      <c r="AF15" s="455"/>
      <c r="AG15" s="455"/>
      <c r="AH15" s="455"/>
    </row>
    <row r="16" spans="1:34" ht="18.75" customHeight="1">
      <c r="A16" s="1289"/>
      <c r="B16" s="1289"/>
      <c r="C16" s="315">
        <v>28</v>
      </c>
      <c r="D16" s="311"/>
      <c r="E16" s="1759">
        <v>34287</v>
      </c>
      <c r="F16" s="1643"/>
      <c r="G16" s="1643"/>
      <c r="H16" s="1643"/>
      <c r="I16" s="1643"/>
      <c r="J16" s="1643">
        <v>13003</v>
      </c>
      <c r="K16" s="1643"/>
      <c r="L16" s="1643"/>
      <c r="M16" s="1643"/>
      <c r="N16" s="1643"/>
      <c r="O16" s="822"/>
      <c r="P16" s="1379">
        <v>37.9</v>
      </c>
      <c r="Q16" s="1379"/>
      <c r="R16" s="1379"/>
      <c r="S16" s="1379"/>
      <c r="T16" s="1643">
        <v>80179</v>
      </c>
      <c r="U16" s="1643"/>
      <c r="V16" s="1643"/>
      <c r="W16" s="1643"/>
      <c r="X16" s="1643"/>
      <c r="Y16" s="1643">
        <v>21566</v>
      </c>
      <c r="Z16" s="1643"/>
      <c r="AA16" s="1643"/>
      <c r="AB16" s="1643"/>
      <c r="AC16" s="1643"/>
      <c r="AD16" s="2392">
        <v>26.9</v>
      </c>
      <c r="AE16" s="2392"/>
      <c r="AF16" s="2392"/>
      <c r="AG16" s="2392"/>
      <c r="AH16" s="2392"/>
    </row>
    <row r="17" spans="1:34" ht="15" customHeight="1">
      <c r="A17" s="315"/>
      <c r="B17" s="315"/>
      <c r="D17" s="311"/>
      <c r="E17" s="839"/>
      <c r="F17" s="822"/>
      <c r="G17" s="822"/>
      <c r="H17" s="822"/>
      <c r="I17" s="822"/>
      <c r="J17" s="822"/>
      <c r="K17" s="822"/>
      <c r="L17" s="822"/>
      <c r="M17" s="822"/>
      <c r="N17" s="822"/>
      <c r="O17" s="822"/>
      <c r="P17" s="331"/>
      <c r="Q17" s="331"/>
      <c r="R17" s="331"/>
      <c r="S17" s="331"/>
      <c r="T17" s="822"/>
      <c r="U17" s="822"/>
      <c r="V17" s="822"/>
      <c r="W17" s="822"/>
      <c r="X17" s="822"/>
      <c r="Y17" s="822"/>
      <c r="Z17" s="822"/>
      <c r="AA17" s="822"/>
      <c r="AB17" s="822"/>
      <c r="AC17" s="822"/>
      <c r="AD17" s="455"/>
      <c r="AE17" s="455"/>
      <c r="AF17" s="455"/>
      <c r="AG17" s="455"/>
      <c r="AH17" s="455"/>
    </row>
    <row r="18" spans="1:34" ht="15" customHeight="1">
      <c r="A18" s="1289"/>
      <c r="B18" s="1289"/>
      <c r="C18" s="315">
        <v>29</v>
      </c>
      <c r="D18" s="311"/>
      <c r="E18" s="1759">
        <v>34614</v>
      </c>
      <c r="F18" s="1643"/>
      <c r="G18" s="1643"/>
      <c r="H18" s="1643"/>
      <c r="I18" s="1643"/>
      <c r="J18" s="1643">
        <v>12744</v>
      </c>
      <c r="K18" s="1643"/>
      <c r="L18" s="1643"/>
      <c r="M18" s="1643"/>
      <c r="N18" s="1643"/>
      <c r="O18" s="822"/>
      <c r="P18" s="1379">
        <v>36.799999999999997</v>
      </c>
      <c r="Q18" s="1379"/>
      <c r="R18" s="1379"/>
      <c r="S18" s="1379"/>
      <c r="T18" s="1643">
        <v>79902</v>
      </c>
      <c r="U18" s="1643"/>
      <c r="V18" s="1643"/>
      <c r="W18" s="1643"/>
      <c r="X18" s="1643"/>
      <c r="Y18" s="1643">
        <v>20728</v>
      </c>
      <c r="Z18" s="1643"/>
      <c r="AA18" s="1643"/>
      <c r="AB18" s="1643"/>
      <c r="AC18" s="1643"/>
      <c r="AD18" s="2392">
        <v>25.9</v>
      </c>
      <c r="AE18" s="2392"/>
      <c r="AF18" s="2392"/>
      <c r="AG18" s="2392"/>
      <c r="AH18" s="2392"/>
    </row>
    <row r="19" spans="1:34" ht="15" customHeight="1">
      <c r="A19" s="315"/>
      <c r="B19" s="315"/>
      <c r="D19" s="311"/>
      <c r="E19" s="839"/>
      <c r="F19" s="822"/>
      <c r="G19" s="822"/>
      <c r="H19" s="822"/>
      <c r="I19" s="822"/>
      <c r="J19" s="822"/>
      <c r="K19" s="822"/>
      <c r="L19" s="822"/>
      <c r="M19" s="822"/>
      <c r="N19" s="822"/>
      <c r="O19" s="822"/>
      <c r="P19" s="331"/>
      <c r="Q19" s="331"/>
      <c r="R19" s="331"/>
      <c r="S19" s="331"/>
      <c r="T19" s="822"/>
      <c r="U19" s="822"/>
      <c r="V19" s="822"/>
      <c r="W19" s="822"/>
      <c r="X19" s="822"/>
      <c r="Y19" s="822"/>
      <c r="Z19" s="822"/>
      <c r="AA19" s="822"/>
      <c r="AB19" s="822"/>
      <c r="AC19" s="822"/>
      <c r="AD19" s="455"/>
      <c r="AE19" s="455"/>
      <c r="AF19" s="455"/>
      <c r="AG19" s="455"/>
      <c r="AH19" s="455"/>
    </row>
    <row r="20" spans="1:34" ht="18.75" customHeight="1">
      <c r="A20" s="1289"/>
      <c r="B20" s="1289"/>
      <c r="C20" s="315">
        <v>30</v>
      </c>
      <c r="D20" s="311"/>
      <c r="E20" s="1759">
        <v>34987</v>
      </c>
      <c r="F20" s="1643"/>
      <c r="G20" s="1643"/>
      <c r="H20" s="1643"/>
      <c r="I20" s="1643"/>
      <c r="J20" s="1643">
        <v>12432</v>
      </c>
      <c r="K20" s="1643"/>
      <c r="L20" s="1643"/>
      <c r="M20" s="1643"/>
      <c r="N20" s="1643"/>
      <c r="O20" s="822"/>
      <c r="P20" s="1379">
        <v>35.5</v>
      </c>
      <c r="Q20" s="1379"/>
      <c r="R20" s="1379"/>
      <c r="S20" s="1379"/>
      <c r="T20" s="1643">
        <v>79650</v>
      </c>
      <c r="U20" s="1643"/>
      <c r="V20" s="1643"/>
      <c r="W20" s="1643"/>
      <c r="X20" s="1643"/>
      <c r="Y20" s="1643">
        <v>19979</v>
      </c>
      <c r="Z20" s="1643"/>
      <c r="AA20" s="1643"/>
      <c r="AB20" s="1643"/>
      <c r="AC20" s="1643"/>
      <c r="AD20" s="2392">
        <v>25.1</v>
      </c>
      <c r="AE20" s="2392"/>
      <c r="AF20" s="2392"/>
      <c r="AG20" s="2392"/>
      <c r="AH20" s="2392"/>
    </row>
    <row r="21" spans="1:34" ht="15" customHeight="1">
      <c r="A21" s="315"/>
      <c r="B21" s="315"/>
      <c r="D21" s="311"/>
      <c r="E21" s="839"/>
      <c r="F21" s="822"/>
      <c r="G21" s="822"/>
      <c r="H21" s="822"/>
      <c r="I21" s="822"/>
      <c r="J21" s="822"/>
      <c r="K21" s="822"/>
      <c r="L21" s="822"/>
      <c r="M21" s="822"/>
      <c r="N21" s="822"/>
      <c r="O21" s="822"/>
      <c r="P21" s="331"/>
      <c r="Q21" s="331"/>
      <c r="R21" s="331"/>
      <c r="S21" s="331"/>
      <c r="T21" s="822"/>
      <c r="U21" s="822"/>
      <c r="V21" s="822"/>
      <c r="W21" s="822"/>
      <c r="X21" s="822"/>
      <c r="Y21" s="822"/>
      <c r="Z21" s="822"/>
      <c r="AA21" s="822"/>
      <c r="AB21" s="822"/>
      <c r="AC21" s="822"/>
      <c r="AD21" s="455"/>
      <c r="AE21" s="455"/>
      <c r="AF21" s="455"/>
      <c r="AG21" s="455"/>
      <c r="AH21" s="455"/>
    </row>
    <row r="22" spans="1:34" ht="18.75" customHeight="1">
      <c r="A22" s="1289" t="s">
        <v>1212</v>
      </c>
      <c r="B22" s="1289"/>
      <c r="C22" s="315" t="s">
        <v>2417</v>
      </c>
      <c r="D22" s="311"/>
      <c r="E22" s="1759">
        <v>35294</v>
      </c>
      <c r="F22" s="1643"/>
      <c r="G22" s="1643"/>
      <c r="H22" s="1643"/>
      <c r="I22" s="1643"/>
      <c r="J22" s="1643">
        <v>12235</v>
      </c>
      <c r="K22" s="1643"/>
      <c r="L22" s="1643"/>
      <c r="M22" s="1643"/>
      <c r="N22" s="1643"/>
      <c r="O22" s="822"/>
      <c r="P22" s="1379">
        <v>34.700000000000003</v>
      </c>
      <c r="Q22" s="1379"/>
      <c r="R22" s="1379"/>
      <c r="S22" s="1379"/>
      <c r="T22" s="1643">
        <v>79343</v>
      </c>
      <c r="U22" s="1643"/>
      <c r="V22" s="1643"/>
      <c r="W22" s="1643"/>
      <c r="X22" s="1643"/>
      <c r="Y22" s="1643">
        <v>19436</v>
      </c>
      <c r="Z22" s="1643"/>
      <c r="AA22" s="1643"/>
      <c r="AB22" s="1643"/>
      <c r="AC22" s="1643"/>
      <c r="AD22" s="2392">
        <v>24.5</v>
      </c>
      <c r="AE22" s="2392"/>
      <c r="AF22" s="2392"/>
      <c r="AG22" s="2392"/>
      <c r="AH22" s="2392"/>
    </row>
    <row r="23" spans="1:34" ht="15" customHeight="1">
      <c r="A23" s="315"/>
      <c r="B23" s="315"/>
      <c r="D23" s="311"/>
      <c r="E23" s="839"/>
      <c r="F23" s="822"/>
      <c r="G23" s="822"/>
      <c r="H23" s="822"/>
      <c r="I23" s="822"/>
      <c r="J23" s="822"/>
      <c r="K23" s="822"/>
      <c r="L23" s="822"/>
      <c r="M23" s="822"/>
      <c r="N23" s="822"/>
      <c r="O23" s="822"/>
      <c r="P23" s="331"/>
      <c r="Q23" s="331"/>
      <c r="R23" s="331"/>
      <c r="S23" s="331"/>
      <c r="T23" s="822"/>
      <c r="U23" s="822"/>
      <c r="V23" s="822"/>
      <c r="W23" s="822"/>
      <c r="X23" s="822"/>
      <c r="Y23" s="822"/>
      <c r="Z23" s="822"/>
      <c r="AA23" s="822"/>
      <c r="AB23" s="822"/>
      <c r="AC23" s="822"/>
      <c r="AD23" s="455"/>
      <c r="AE23" s="455"/>
      <c r="AF23" s="455"/>
      <c r="AG23" s="455"/>
      <c r="AH23" s="455"/>
    </row>
    <row r="24" spans="1:34" ht="18.75" customHeight="1">
      <c r="A24" s="1289"/>
      <c r="B24" s="1289"/>
      <c r="C24" s="315">
        <v>2</v>
      </c>
      <c r="D24" s="311"/>
      <c r="E24" s="1759">
        <v>35499</v>
      </c>
      <c r="F24" s="1643"/>
      <c r="G24" s="1643"/>
      <c r="H24" s="1643"/>
      <c r="I24" s="1643"/>
      <c r="J24" s="1643">
        <v>12303</v>
      </c>
      <c r="K24" s="1643"/>
      <c r="L24" s="1643"/>
      <c r="M24" s="1643"/>
      <c r="N24" s="1643"/>
      <c r="O24" s="822"/>
      <c r="P24" s="1379">
        <v>34.700000000000003</v>
      </c>
      <c r="Q24" s="1379"/>
      <c r="R24" s="1379"/>
      <c r="S24" s="1379"/>
      <c r="T24" s="1643">
        <v>78905</v>
      </c>
      <c r="U24" s="1643"/>
      <c r="V24" s="1643"/>
      <c r="W24" s="1643"/>
      <c r="X24" s="1643"/>
      <c r="Y24" s="1643">
        <v>19298</v>
      </c>
      <c r="Z24" s="1643"/>
      <c r="AA24" s="1643"/>
      <c r="AB24" s="1643"/>
      <c r="AC24" s="1643"/>
      <c r="AD24" s="2392">
        <v>24.5</v>
      </c>
      <c r="AE24" s="2392"/>
      <c r="AF24" s="2392"/>
      <c r="AG24" s="2392"/>
      <c r="AH24" s="2392"/>
    </row>
    <row r="25" spans="1:34" ht="15" customHeight="1">
      <c r="A25" s="1276"/>
      <c r="B25" s="1276"/>
      <c r="C25" s="407"/>
      <c r="D25" s="312"/>
      <c r="E25" s="305"/>
      <c r="F25" s="306"/>
      <c r="G25" s="306"/>
      <c r="H25" s="306"/>
      <c r="I25" s="927"/>
      <c r="J25" s="927"/>
      <c r="K25" s="927"/>
      <c r="L25" s="927"/>
      <c r="M25" s="927"/>
      <c r="N25" s="927"/>
      <c r="O25" s="927"/>
      <c r="P25" s="927"/>
      <c r="Q25" s="927"/>
      <c r="R25" s="927"/>
      <c r="S25" s="927"/>
      <c r="T25" s="306"/>
      <c r="U25" s="306"/>
      <c r="V25" s="306"/>
      <c r="W25" s="306"/>
      <c r="X25" s="306"/>
      <c r="Y25" s="306"/>
      <c r="Z25" s="306"/>
      <c r="AA25" s="306"/>
      <c r="AB25" s="306"/>
      <c r="AC25" s="306"/>
      <c r="AD25" s="306"/>
      <c r="AE25" s="306"/>
      <c r="AF25" s="306"/>
      <c r="AG25" s="927"/>
      <c r="AH25" s="927"/>
    </row>
    <row r="26" spans="1:34" ht="18.75" customHeight="1">
      <c r="A26" s="303"/>
      <c r="B26" s="303"/>
      <c r="C26" s="308"/>
      <c r="D26" s="285"/>
      <c r="E26" s="285"/>
      <c r="F26" s="285"/>
      <c r="G26" s="285"/>
      <c r="H26" s="285"/>
      <c r="I26" s="285"/>
      <c r="J26" s="285"/>
      <c r="K26" s="285"/>
      <c r="L26" s="285"/>
      <c r="R26" s="285"/>
      <c r="S26" s="285"/>
      <c r="T26" s="285"/>
      <c r="U26" s="285"/>
      <c r="V26" s="285"/>
      <c r="W26" s="285"/>
      <c r="X26" s="285"/>
      <c r="Y26" s="285"/>
      <c r="Z26" s="285"/>
      <c r="AA26" s="285"/>
      <c r="AB26" s="285"/>
      <c r="AC26" s="1277" t="s">
        <v>2795</v>
      </c>
      <c r="AD26" s="1277"/>
      <c r="AE26" s="1277"/>
      <c r="AF26" s="1277"/>
      <c r="AG26" s="1277"/>
      <c r="AH26" s="1277"/>
    </row>
    <row r="27" spans="1:34" ht="18.75" customHeight="1">
      <c r="A27" s="285"/>
      <c r="B27" s="285"/>
      <c r="D27" s="285"/>
      <c r="E27" s="285"/>
      <c r="F27" s="285"/>
      <c r="G27" s="285"/>
      <c r="H27" s="285"/>
      <c r="I27" s="285"/>
      <c r="J27" s="285"/>
      <c r="K27" s="285"/>
      <c r="L27" s="285"/>
      <c r="R27" s="285"/>
      <c r="S27" s="285"/>
      <c r="T27" s="285"/>
      <c r="U27" s="285"/>
      <c r="V27" s="285"/>
      <c r="W27" s="285"/>
      <c r="X27" s="285"/>
      <c r="Y27" s="285"/>
      <c r="Z27" s="285"/>
      <c r="AA27" s="285"/>
      <c r="AB27" s="285"/>
      <c r="AC27" s="315"/>
      <c r="AD27" s="315"/>
      <c r="AE27" s="315"/>
      <c r="AF27" s="315"/>
      <c r="AG27" s="315"/>
      <c r="AH27" s="315"/>
    </row>
    <row r="28" spans="1:34" ht="18.75" customHeight="1">
      <c r="A28" s="285"/>
      <c r="B28" s="285"/>
      <c r="D28" s="285"/>
      <c r="E28" s="285"/>
      <c r="F28" s="285"/>
      <c r="G28" s="285"/>
      <c r="H28" s="285"/>
      <c r="I28" s="285"/>
      <c r="J28" s="285"/>
      <c r="K28" s="285"/>
      <c r="L28" s="285"/>
      <c r="R28" s="285"/>
      <c r="S28" s="285"/>
      <c r="T28" s="285"/>
      <c r="U28" s="285"/>
      <c r="V28" s="285"/>
      <c r="W28" s="285"/>
      <c r="X28" s="285"/>
      <c r="Y28" s="285"/>
      <c r="Z28" s="285"/>
      <c r="AA28" s="285"/>
      <c r="AB28" s="285"/>
      <c r="AC28" s="315"/>
      <c r="AD28" s="315"/>
      <c r="AE28" s="315"/>
      <c r="AF28" s="315"/>
      <c r="AG28" s="315"/>
      <c r="AH28" s="315"/>
    </row>
    <row r="29" spans="1:34" ht="18.75" customHeight="1">
      <c r="A29" s="285"/>
      <c r="B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row>
    <row r="30" spans="1:34" s="42" customFormat="1" ht="18.75" customHeight="1">
      <c r="A30" s="1271" t="s">
        <v>3217</v>
      </c>
      <c r="B30" s="1271"/>
      <c r="C30" s="1271"/>
      <c r="D30" s="1271"/>
      <c r="E30" s="1271"/>
      <c r="F30" s="1271"/>
      <c r="G30" s="1271"/>
      <c r="H30" s="1271"/>
      <c r="I30" s="1271"/>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271"/>
      <c r="AH30" s="1271"/>
    </row>
    <row r="31" spans="1:34" ht="18.75" customHeight="1">
      <c r="A31" s="285"/>
      <c r="B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row>
    <row r="32" spans="1:34" ht="18.75" customHeight="1">
      <c r="A32" s="1273" t="s">
        <v>2412</v>
      </c>
      <c r="B32" s="1273"/>
      <c r="C32" s="1273"/>
      <c r="D32" s="1274"/>
      <c r="E32" s="1260" t="s">
        <v>3218</v>
      </c>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2"/>
      <c r="AD32" s="1486" t="s">
        <v>3219</v>
      </c>
      <c r="AE32" s="1486"/>
      <c r="AF32" s="1486"/>
      <c r="AG32" s="1486"/>
      <c r="AH32" s="1486"/>
    </row>
    <row r="33" spans="1:34" ht="18.75" customHeight="1">
      <c r="A33" s="1201"/>
      <c r="B33" s="1201"/>
      <c r="C33" s="1201"/>
      <c r="D33" s="1281"/>
      <c r="E33" s="1659" t="s">
        <v>3220</v>
      </c>
      <c r="F33" s="1756"/>
      <c r="G33" s="1756"/>
      <c r="H33" s="1756"/>
      <c r="I33" s="1756"/>
      <c r="J33" s="1756"/>
      <c r="K33" s="1756"/>
      <c r="L33" s="1756"/>
      <c r="M33" s="1756"/>
      <c r="N33" s="1756"/>
      <c r="O33" s="1756"/>
      <c r="P33" s="1756"/>
      <c r="Q33" s="1658" t="s">
        <v>3221</v>
      </c>
      <c r="R33" s="1658"/>
      <c r="S33" s="1658"/>
      <c r="T33" s="1658"/>
      <c r="U33" s="1658"/>
      <c r="V33" s="1658" t="s">
        <v>3222</v>
      </c>
      <c r="W33" s="1658"/>
      <c r="X33" s="1658"/>
      <c r="Y33" s="1658"/>
      <c r="Z33" s="1658"/>
      <c r="AA33" s="1658"/>
      <c r="AB33" s="1658"/>
      <c r="AC33" s="1658"/>
      <c r="AD33" s="1294"/>
      <c r="AE33" s="1294"/>
      <c r="AF33" s="1294"/>
      <c r="AG33" s="1294"/>
      <c r="AH33" s="1294"/>
    </row>
    <row r="34" spans="1:34" ht="18.75" customHeight="1">
      <c r="A34" s="1276"/>
      <c r="B34" s="1276"/>
      <c r="C34" s="1276"/>
      <c r="D34" s="1282"/>
      <c r="E34" s="1659" t="s">
        <v>2788</v>
      </c>
      <c r="F34" s="1756"/>
      <c r="G34" s="1756"/>
      <c r="H34" s="1757"/>
      <c r="I34" s="1659" t="s">
        <v>3223</v>
      </c>
      <c r="J34" s="1756"/>
      <c r="K34" s="1756"/>
      <c r="L34" s="1756"/>
      <c r="M34" s="1659" t="s">
        <v>3224</v>
      </c>
      <c r="N34" s="1756"/>
      <c r="O34" s="1756"/>
      <c r="P34" s="1757"/>
      <c r="Q34" s="1658"/>
      <c r="R34" s="1658"/>
      <c r="S34" s="1658"/>
      <c r="T34" s="1658"/>
      <c r="U34" s="1658"/>
      <c r="V34" s="1268" t="s">
        <v>3225</v>
      </c>
      <c r="W34" s="1268"/>
      <c r="X34" s="1268"/>
      <c r="Y34" s="1268"/>
      <c r="Z34" s="1658" t="s">
        <v>3226</v>
      </c>
      <c r="AA34" s="1658"/>
      <c r="AB34" s="1658"/>
      <c r="AC34" s="1658"/>
      <c r="AD34" s="1295"/>
      <c r="AE34" s="1295"/>
      <c r="AF34" s="1295"/>
      <c r="AG34" s="1295"/>
      <c r="AH34" s="1295"/>
    </row>
    <row r="35" spans="1:34" ht="18.75" customHeight="1">
      <c r="A35" s="285"/>
      <c r="B35" s="285"/>
      <c r="D35" s="304"/>
      <c r="E35" s="1279" t="s">
        <v>2665</v>
      </c>
      <c r="F35" s="1277"/>
      <c r="G35" s="1277"/>
      <c r="H35" s="1277"/>
      <c r="I35" s="1277" t="s">
        <v>2665</v>
      </c>
      <c r="J35" s="1277"/>
      <c r="K35" s="1277"/>
      <c r="L35" s="1277"/>
      <c r="M35" s="1277" t="s">
        <v>2665</v>
      </c>
      <c r="N35" s="1277"/>
      <c r="O35" s="1277"/>
      <c r="P35" s="1277"/>
      <c r="Q35" s="1289" t="s">
        <v>2665</v>
      </c>
      <c r="R35" s="1289"/>
      <c r="S35" s="1289"/>
      <c r="T35" s="1289"/>
      <c r="U35" s="1289"/>
      <c r="V35" s="1289" t="s">
        <v>2665</v>
      </c>
      <c r="W35" s="1289"/>
      <c r="X35" s="1289"/>
      <c r="Y35" s="1289"/>
      <c r="Z35" s="1289" t="s">
        <v>2665</v>
      </c>
      <c r="AA35" s="1289"/>
      <c r="AB35" s="1289"/>
      <c r="AC35" s="1289"/>
      <c r="AD35" s="1277" t="s">
        <v>2924</v>
      </c>
      <c r="AE35" s="1277"/>
      <c r="AF35" s="1277"/>
      <c r="AG35" s="1277"/>
      <c r="AH35" s="1277"/>
    </row>
    <row r="36" spans="1:34" ht="18.75" customHeight="1">
      <c r="A36" s="1201" t="s">
        <v>965</v>
      </c>
      <c r="B36" s="1201"/>
      <c r="C36" s="315">
        <v>23</v>
      </c>
      <c r="D36" s="117"/>
      <c r="E36" s="1759">
        <v>7154876</v>
      </c>
      <c r="F36" s="1643"/>
      <c r="G36" s="1643"/>
      <c r="H36" s="1643"/>
      <c r="I36" s="1492">
        <v>7045305</v>
      </c>
      <c r="J36" s="1492"/>
      <c r="K36" s="1492"/>
      <c r="L36" s="1492"/>
      <c r="M36" s="1492">
        <v>109571</v>
      </c>
      <c r="N36" s="1492"/>
      <c r="O36" s="1492"/>
      <c r="P36" s="1492"/>
      <c r="Q36" s="1490">
        <v>641568</v>
      </c>
      <c r="R36" s="1490"/>
      <c r="S36" s="1490"/>
      <c r="T36" s="1490"/>
      <c r="U36" s="1490"/>
      <c r="V36" s="1490">
        <v>40110</v>
      </c>
      <c r="W36" s="1490"/>
      <c r="X36" s="1490"/>
      <c r="Y36" s="1490"/>
      <c r="Z36" s="1490">
        <v>7350</v>
      </c>
      <c r="AA36" s="1490"/>
      <c r="AB36" s="1490"/>
      <c r="AC36" s="1490"/>
      <c r="AD36" s="1492">
        <v>283575</v>
      </c>
      <c r="AE36" s="1492"/>
      <c r="AF36" s="1492"/>
      <c r="AG36" s="1492"/>
      <c r="AH36" s="1492"/>
    </row>
    <row r="37" spans="1:34" ht="15" customHeight="1">
      <c r="A37" s="285"/>
      <c r="B37" s="285"/>
      <c r="D37" s="311"/>
      <c r="E37" s="839"/>
      <c r="F37" s="822"/>
      <c r="G37" s="822"/>
      <c r="H37" s="822"/>
      <c r="I37" s="821"/>
      <c r="J37" s="821"/>
      <c r="K37" s="821"/>
      <c r="L37" s="821"/>
      <c r="M37" s="1492"/>
      <c r="N37" s="1492"/>
      <c r="O37" s="1492"/>
      <c r="P37" s="1492"/>
      <c r="Q37" s="1492"/>
      <c r="R37" s="1492"/>
      <c r="S37" s="1492"/>
      <c r="T37" s="1492"/>
      <c r="U37" s="1492"/>
      <c r="V37" s="1492"/>
      <c r="W37" s="1492"/>
      <c r="X37" s="1492"/>
      <c r="Y37" s="1492"/>
      <c r="Z37" s="1492"/>
      <c r="AA37" s="1492"/>
      <c r="AB37" s="1492"/>
      <c r="AC37" s="1492"/>
      <c r="AD37" s="821"/>
      <c r="AE37" s="821"/>
      <c r="AF37" s="821"/>
      <c r="AG37" s="821"/>
      <c r="AH37" s="821"/>
    </row>
    <row r="38" spans="1:34" ht="18.75" customHeight="1">
      <c r="A38" s="1201"/>
      <c r="B38" s="1201"/>
      <c r="C38" s="315">
        <v>24</v>
      </c>
      <c r="D38" s="311"/>
      <c r="E38" s="1759">
        <v>7238085</v>
      </c>
      <c r="F38" s="1643"/>
      <c r="G38" s="1643"/>
      <c r="H38" s="1643"/>
      <c r="I38" s="1492">
        <v>7131148</v>
      </c>
      <c r="J38" s="1492"/>
      <c r="K38" s="1492"/>
      <c r="L38" s="1492"/>
      <c r="M38" s="1492">
        <v>106937</v>
      </c>
      <c r="N38" s="1492"/>
      <c r="O38" s="1492"/>
      <c r="P38" s="1492"/>
      <c r="Q38" s="1490">
        <v>673368</v>
      </c>
      <c r="R38" s="1490"/>
      <c r="S38" s="1490"/>
      <c r="T38" s="1490"/>
      <c r="U38" s="1490"/>
      <c r="V38" s="1490">
        <v>42720</v>
      </c>
      <c r="W38" s="1490"/>
      <c r="X38" s="1490"/>
      <c r="Y38" s="1490"/>
      <c r="Z38" s="1490">
        <v>6850</v>
      </c>
      <c r="AA38" s="1490"/>
      <c r="AB38" s="1490"/>
      <c r="AC38" s="1490"/>
      <c r="AD38" s="1492">
        <v>288037</v>
      </c>
      <c r="AE38" s="1492"/>
      <c r="AF38" s="1492"/>
      <c r="AG38" s="1492"/>
      <c r="AH38" s="1492"/>
    </row>
    <row r="39" spans="1:34" ht="15" customHeight="1">
      <c r="A39" s="285"/>
      <c r="B39" s="285"/>
      <c r="D39" s="311"/>
      <c r="E39" s="839"/>
      <c r="F39" s="822"/>
      <c r="G39" s="822"/>
      <c r="H39" s="822"/>
      <c r="I39" s="821"/>
      <c r="J39" s="821"/>
      <c r="K39" s="821"/>
      <c r="L39" s="821"/>
      <c r="M39" s="1492"/>
      <c r="N39" s="1492"/>
      <c r="O39" s="1492"/>
      <c r="P39" s="1492"/>
      <c r="Q39" s="1492"/>
      <c r="R39" s="1492"/>
      <c r="S39" s="1492"/>
      <c r="T39" s="1492"/>
      <c r="U39" s="1492"/>
      <c r="V39" s="1492"/>
      <c r="W39" s="1492"/>
      <c r="X39" s="1492"/>
      <c r="Y39" s="1492"/>
      <c r="Z39" s="1492"/>
      <c r="AA39" s="1492"/>
      <c r="AB39" s="1492"/>
      <c r="AC39" s="1492"/>
      <c r="AD39" s="821"/>
      <c r="AE39" s="821"/>
      <c r="AF39" s="821"/>
      <c r="AG39" s="821"/>
      <c r="AH39" s="821"/>
    </row>
    <row r="40" spans="1:34" ht="18.75" customHeight="1">
      <c r="A40" s="1201"/>
      <c r="B40" s="1201"/>
      <c r="C40" s="315">
        <v>25</v>
      </c>
      <c r="D40" s="311"/>
      <c r="E40" s="1759">
        <v>7458493</v>
      </c>
      <c r="F40" s="1643"/>
      <c r="G40" s="1643"/>
      <c r="H40" s="1643"/>
      <c r="I40" s="1492">
        <v>7352093</v>
      </c>
      <c r="J40" s="1492"/>
      <c r="K40" s="1492"/>
      <c r="L40" s="1492"/>
      <c r="M40" s="1492">
        <v>106401</v>
      </c>
      <c r="N40" s="1492"/>
      <c r="O40" s="1492"/>
      <c r="P40" s="1492"/>
      <c r="Q40" s="1490">
        <v>701838</v>
      </c>
      <c r="R40" s="1490"/>
      <c r="S40" s="1490"/>
      <c r="T40" s="1490"/>
      <c r="U40" s="1490"/>
      <c r="V40" s="1490">
        <v>34170</v>
      </c>
      <c r="W40" s="1490"/>
      <c r="X40" s="1490"/>
      <c r="Y40" s="1490"/>
      <c r="Z40" s="1490">
        <v>7700</v>
      </c>
      <c r="AA40" s="1490"/>
      <c r="AB40" s="1490"/>
      <c r="AC40" s="1490"/>
      <c r="AD40" s="1492">
        <v>302122</v>
      </c>
      <c r="AE40" s="1492"/>
      <c r="AF40" s="1492"/>
      <c r="AG40" s="1492"/>
      <c r="AH40" s="1492"/>
    </row>
    <row r="41" spans="1:34" ht="15" customHeight="1">
      <c r="A41" s="285"/>
      <c r="B41" s="285"/>
      <c r="D41" s="311"/>
      <c r="E41" s="839"/>
      <c r="F41" s="822"/>
      <c r="G41" s="822"/>
      <c r="H41" s="822"/>
      <c r="I41" s="821"/>
      <c r="J41" s="821"/>
      <c r="K41" s="821"/>
      <c r="L41" s="821"/>
      <c r="M41" s="1492"/>
      <c r="N41" s="1492"/>
      <c r="O41" s="1492"/>
      <c r="P41" s="1492"/>
      <c r="Q41" s="1492"/>
      <c r="R41" s="1492"/>
      <c r="S41" s="1492"/>
      <c r="T41" s="1492"/>
      <c r="U41" s="1492"/>
      <c r="V41" s="1492"/>
      <c r="W41" s="1492"/>
      <c r="X41" s="1492"/>
      <c r="Y41" s="1492"/>
      <c r="Z41" s="1492"/>
      <c r="AA41" s="1492"/>
      <c r="AB41" s="1492"/>
      <c r="AC41" s="1492"/>
      <c r="AD41" s="821"/>
      <c r="AE41" s="821"/>
      <c r="AF41" s="821"/>
      <c r="AG41" s="821"/>
      <c r="AH41" s="821"/>
    </row>
    <row r="42" spans="1:34" ht="18.75" customHeight="1">
      <c r="A42" s="1201"/>
      <c r="B42" s="1201"/>
      <c r="C42" s="315">
        <v>26</v>
      </c>
      <c r="D42" s="311"/>
      <c r="E42" s="1759">
        <v>7590662</v>
      </c>
      <c r="F42" s="1643"/>
      <c r="G42" s="1643"/>
      <c r="H42" s="1643"/>
      <c r="I42" s="1492">
        <v>7487637</v>
      </c>
      <c r="J42" s="1492"/>
      <c r="K42" s="1492"/>
      <c r="L42" s="1492"/>
      <c r="M42" s="1492">
        <v>103025</v>
      </c>
      <c r="N42" s="1492"/>
      <c r="O42" s="1492"/>
      <c r="P42" s="1492"/>
      <c r="Q42" s="1490">
        <v>729714</v>
      </c>
      <c r="R42" s="1490"/>
      <c r="S42" s="1490"/>
      <c r="T42" s="1490"/>
      <c r="U42" s="1490"/>
      <c r="V42" s="1490">
        <v>35954</v>
      </c>
      <c r="W42" s="1490"/>
      <c r="X42" s="1490"/>
      <c r="Y42" s="1490"/>
      <c r="Z42" s="1490">
        <v>7600</v>
      </c>
      <c r="AA42" s="1490"/>
      <c r="AB42" s="1490"/>
      <c r="AC42" s="1490"/>
      <c r="AD42" s="1492">
        <v>313741</v>
      </c>
      <c r="AE42" s="1492"/>
      <c r="AF42" s="1492"/>
      <c r="AG42" s="1492"/>
      <c r="AH42" s="1492"/>
    </row>
    <row r="43" spans="1:34" ht="15" customHeight="1">
      <c r="A43" s="285"/>
      <c r="B43" s="285"/>
      <c r="D43" s="311"/>
      <c r="E43" s="839"/>
      <c r="F43" s="822"/>
      <c r="G43" s="822"/>
      <c r="H43" s="822"/>
      <c r="I43" s="821"/>
      <c r="J43" s="821"/>
      <c r="K43" s="821"/>
      <c r="L43" s="821"/>
      <c r="M43" s="1492"/>
      <c r="N43" s="1492"/>
      <c r="O43" s="1492"/>
      <c r="P43" s="1492"/>
      <c r="Q43" s="1492"/>
      <c r="R43" s="1492"/>
      <c r="S43" s="1492"/>
      <c r="T43" s="1492"/>
      <c r="U43" s="1492"/>
      <c r="V43" s="1492"/>
      <c r="W43" s="1492"/>
      <c r="X43" s="1492"/>
      <c r="Y43" s="1492"/>
      <c r="Z43" s="1492"/>
      <c r="AA43" s="1492"/>
      <c r="AB43" s="1492"/>
      <c r="AC43" s="1492"/>
      <c r="AD43" s="821"/>
      <c r="AE43" s="821"/>
      <c r="AF43" s="821"/>
      <c r="AG43" s="821"/>
      <c r="AH43" s="821"/>
    </row>
    <row r="44" spans="1:34" ht="18.75" customHeight="1">
      <c r="A44" s="1201"/>
      <c r="B44" s="1201"/>
      <c r="C44" s="315">
        <v>27</v>
      </c>
      <c r="D44" s="311"/>
      <c r="E44" s="1759">
        <v>7568382</v>
      </c>
      <c r="F44" s="1643"/>
      <c r="G44" s="1643"/>
      <c r="H44" s="1643"/>
      <c r="I44" s="1492">
        <v>7464618</v>
      </c>
      <c r="J44" s="1492"/>
      <c r="K44" s="1492"/>
      <c r="L44" s="1492"/>
      <c r="M44" s="1492">
        <v>103763</v>
      </c>
      <c r="N44" s="1492"/>
      <c r="O44" s="1492"/>
      <c r="P44" s="1492"/>
      <c r="Q44" s="1490">
        <v>746680</v>
      </c>
      <c r="R44" s="1490"/>
      <c r="S44" s="1490"/>
      <c r="T44" s="1490"/>
      <c r="U44" s="1490"/>
      <c r="V44" s="1490">
        <v>27268</v>
      </c>
      <c r="W44" s="1490"/>
      <c r="X44" s="1490"/>
      <c r="Y44" s="1490"/>
      <c r="Z44" s="1490">
        <v>6250</v>
      </c>
      <c r="AA44" s="1490"/>
      <c r="AB44" s="1490"/>
      <c r="AC44" s="1490"/>
      <c r="AD44" s="1492">
        <v>322580</v>
      </c>
      <c r="AE44" s="1492"/>
      <c r="AF44" s="1492"/>
      <c r="AG44" s="1492"/>
      <c r="AH44" s="1492"/>
    </row>
    <row r="45" spans="1:34" ht="15" customHeight="1">
      <c r="A45" s="285"/>
      <c r="B45" s="285"/>
      <c r="D45" s="311"/>
      <c r="E45" s="839"/>
      <c r="F45" s="822"/>
      <c r="G45" s="822"/>
      <c r="H45" s="822"/>
      <c r="I45" s="821"/>
      <c r="J45" s="821"/>
      <c r="K45" s="821"/>
      <c r="L45" s="821"/>
      <c r="M45" s="1492"/>
      <c r="N45" s="1492"/>
      <c r="O45" s="1492"/>
      <c r="P45" s="1492"/>
      <c r="Q45" s="1492"/>
      <c r="R45" s="1492"/>
      <c r="S45" s="1492"/>
      <c r="T45" s="1492"/>
      <c r="U45" s="1492"/>
      <c r="V45" s="1492"/>
      <c r="W45" s="1492"/>
      <c r="X45" s="1492"/>
      <c r="Y45" s="1492"/>
      <c r="Z45" s="1492"/>
      <c r="AA45" s="1492"/>
      <c r="AB45" s="1492"/>
      <c r="AC45" s="1492"/>
      <c r="AD45" s="821"/>
      <c r="AE45" s="821"/>
      <c r="AF45" s="821"/>
      <c r="AG45" s="821"/>
      <c r="AH45" s="821"/>
    </row>
    <row r="46" spans="1:34" ht="18.75" customHeight="1">
      <c r="A46" s="1201"/>
      <c r="B46" s="1201"/>
      <c r="C46" s="315">
        <v>28</v>
      </c>
      <c r="D46" s="311"/>
      <c r="E46" s="1759">
        <v>7327138</v>
      </c>
      <c r="F46" s="1643"/>
      <c r="G46" s="1643"/>
      <c r="H46" s="1643"/>
      <c r="I46" s="1492">
        <v>7229698</v>
      </c>
      <c r="J46" s="1492"/>
      <c r="K46" s="1492"/>
      <c r="L46" s="1492"/>
      <c r="M46" s="1492">
        <v>97440</v>
      </c>
      <c r="N46" s="1492"/>
      <c r="O46" s="1492"/>
      <c r="P46" s="1492"/>
      <c r="Q46" s="1490">
        <v>771896</v>
      </c>
      <c r="R46" s="1490"/>
      <c r="S46" s="1490"/>
      <c r="T46" s="1490"/>
      <c r="U46" s="1490"/>
      <c r="V46" s="1490">
        <v>23860</v>
      </c>
      <c r="W46" s="1490"/>
      <c r="X46" s="1490"/>
      <c r="Y46" s="1490"/>
      <c r="Z46" s="1490">
        <v>6150</v>
      </c>
      <c r="AA46" s="1490"/>
      <c r="AB46" s="1490"/>
      <c r="AC46" s="1490"/>
      <c r="AD46" s="1492">
        <v>327002</v>
      </c>
      <c r="AE46" s="1492"/>
      <c r="AF46" s="1492"/>
      <c r="AG46" s="1492"/>
      <c r="AH46" s="1492"/>
    </row>
    <row r="47" spans="1:34" ht="15" customHeight="1">
      <c r="A47" s="285"/>
      <c r="B47" s="285"/>
      <c r="D47" s="311"/>
      <c r="E47" s="839"/>
      <c r="F47" s="822"/>
      <c r="G47" s="822"/>
      <c r="H47" s="822"/>
      <c r="I47" s="821"/>
      <c r="J47" s="821"/>
      <c r="K47" s="821"/>
      <c r="L47" s="821"/>
      <c r="M47" s="1492"/>
      <c r="N47" s="1492"/>
      <c r="O47" s="1492"/>
      <c r="P47" s="1492"/>
      <c r="Q47" s="1492"/>
      <c r="R47" s="1492"/>
      <c r="S47" s="1492"/>
      <c r="T47" s="1492"/>
      <c r="U47" s="1492"/>
      <c r="V47" s="1492"/>
      <c r="W47" s="1492"/>
      <c r="X47" s="1492"/>
      <c r="Y47" s="1492"/>
      <c r="Z47" s="1492"/>
      <c r="AA47" s="1492"/>
      <c r="AB47" s="1492"/>
      <c r="AC47" s="1492"/>
      <c r="AD47" s="821"/>
      <c r="AE47" s="821"/>
      <c r="AF47" s="821"/>
      <c r="AG47" s="821"/>
      <c r="AH47" s="821"/>
    </row>
    <row r="48" spans="1:34" ht="18.75" customHeight="1">
      <c r="A48" s="1201"/>
      <c r="B48" s="1201"/>
      <c r="C48" s="315">
        <v>29</v>
      </c>
      <c r="D48" s="311"/>
      <c r="E48" s="1759">
        <v>7192313</v>
      </c>
      <c r="F48" s="1643"/>
      <c r="G48" s="1643"/>
      <c r="H48" s="1643"/>
      <c r="I48" s="1492">
        <v>7104310</v>
      </c>
      <c r="J48" s="1492"/>
      <c r="K48" s="1492"/>
      <c r="L48" s="1492"/>
      <c r="M48" s="1492">
        <v>88003</v>
      </c>
      <c r="N48" s="1492"/>
      <c r="O48" s="1492"/>
      <c r="P48" s="1492"/>
      <c r="Q48" s="1490">
        <v>751332</v>
      </c>
      <c r="R48" s="1490"/>
      <c r="S48" s="1490"/>
      <c r="T48" s="1490"/>
      <c r="U48" s="1490"/>
      <c r="V48" s="1490">
        <v>23440</v>
      </c>
      <c r="W48" s="1490"/>
      <c r="X48" s="1490"/>
      <c r="Y48" s="1490"/>
      <c r="Z48" s="1490">
        <v>5900</v>
      </c>
      <c r="AA48" s="1490"/>
      <c r="AB48" s="1490"/>
      <c r="AC48" s="1490"/>
      <c r="AD48" s="1492">
        <v>338781</v>
      </c>
      <c r="AE48" s="1492"/>
      <c r="AF48" s="1492"/>
      <c r="AG48" s="1492"/>
      <c r="AH48" s="1492"/>
    </row>
    <row r="49" spans="1:34" ht="15" customHeight="1">
      <c r="A49" s="285"/>
      <c r="B49" s="285"/>
      <c r="D49" s="311"/>
      <c r="E49" s="839"/>
      <c r="F49" s="822"/>
      <c r="G49" s="822"/>
      <c r="H49" s="822"/>
      <c r="I49" s="821"/>
      <c r="J49" s="821"/>
      <c r="K49" s="821"/>
      <c r="L49" s="821"/>
      <c r="M49" s="1492"/>
      <c r="N49" s="1492"/>
      <c r="O49" s="1492"/>
      <c r="P49" s="1492"/>
      <c r="Q49" s="1492"/>
      <c r="R49" s="1492"/>
      <c r="S49" s="1492"/>
      <c r="T49" s="1492"/>
      <c r="U49" s="1492"/>
      <c r="V49" s="1492"/>
      <c r="W49" s="1492"/>
      <c r="X49" s="1492"/>
      <c r="Y49" s="1492"/>
      <c r="Z49" s="1492"/>
      <c r="AA49" s="1492"/>
      <c r="AB49" s="1492"/>
      <c r="AC49" s="1492"/>
      <c r="AD49" s="821"/>
      <c r="AE49" s="821"/>
      <c r="AF49" s="821"/>
      <c r="AG49" s="821"/>
      <c r="AH49" s="821"/>
    </row>
    <row r="50" spans="1:34" ht="18.75" customHeight="1">
      <c r="A50" s="1201"/>
      <c r="B50" s="1201"/>
      <c r="C50" s="315">
        <v>30</v>
      </c>
      <c r="D50" s="311"/>
      <c r="E50" s="1759">
        <v>7134385</v>
      </c>
      <c r="F50" s="1643"/>
      <c r="G50" s="1643"/>
      <c r="H50" s="1643"/>
      <c r="I50" s="1492">
        <v>7056062</v>
      </c>
      <c r="J50" s="1492"/>
      <c r="K50" s="1492"/>
      <c r="L50" s="1492"/>
      <c r="M50" s="1492">
        <v>78323</v>
      </c>
      <c r="N50" s="1492"/>
      <c r="O50" s="1492"/>
      <c r="P50" s="1492"/>
      <c r="Q50" s="1490">
        <v>770262</v>
      </c>
      <c r="R50" s="1490"/>
      <c r="S50" s="1490"/>
      <c r="T50" s="1490"/>
      <c r="U50" s="1490"/>
      <c r="V50" s="1490">
        <v>16768</v>
      </c>
      <c r="W50" s="1490"/>
      <c r="X50" s="1490"/>
      <c r="Y50" s="1490"/>
      <c r="Z50" s="1490">
        <v>6350</v>
      </c>
      <c r="AA50" s="1490"/>
      <c r="AB50" s="1490"/>
      <c r="AC50" s="1490"/>
      <c r="AD50" s="1492">
        <v>347544</v>
      </c>
      <c r="AE50" s="1492"/>
      <c r="AF50" s="1492"/>
      <c r="AG50" s="1492"/>
      <c r="AH50" s="1492"/>
    </row>
    <row r="51" spans="1:34" ht="15" customHeight="1">
      <c r="A51" s="285"/>
      <c r="B51" s="285"/>
      <c r="D51" s="311"/>
      <c r="E51" s="839"/>
      <c r="F51" s="822"/>
      <c r="G51" s="822"/>
      <c r="H51" s="822"/>
      <c r="I51" s="821"/>
      <c r="J51" s="821"/>
      <c r="K51" s="821"/>
      <c r="L51" s="821"/>
      <c r="M51" s="1492"/>
      <c r="N51" s="1492"/>
      <c r="O51" s="1492"/>
      <c r="P51" s="1492"/>
      <c r="Q51" s="1492"/>
      <c r="R51" s="1492"/>
      <c r="S51" s="1492"/>
      <c r="T51" s="1492"/>
      <c r="U51" s="1492"/>
      <c r="V51" s="1492"/>
      <c r="W51" s="1492"/>
      <c r="X51" s="1492"/>
      <c r="Y51" s="1492"/>
      <c r="Z51" s="1492"/>
      <c r="AA51" s="1492"/>
      <c r="AB51" s="1492"/>
      <c r="AC51" s="1492"/>
      <c r="AD51" s="821"/>
      <c r="AE51" s="821"/>
      <c r="AF51" s="821"/>
      <c r="AG51" s="821"/>
      <c r="AH51" s="821"/>
    </row>
    <row r="52" spans="1:34" ht="18.75" customHeight="1">
      <c r="A52" s="1201" t="s">
        <v>1212</v>
      </c>
      <c r="B52" s="1201"/>
      <c r="C52" s="315" t="s">
        <v>2417</v>
      </c>
      <c r="D52" s="311"/>
      <c r="E52" s="1759">
        <v>7063095</v>
      </c>
      <c r="F52" s="1643"/>
      <c r="G52" s="1643"/>
      <c r="H52" s="1643"/>
      <c r="I52" s="1492">
        <v>6990868</v>
      </c>
      <c r="J52" s="1492"/>
      <c r="K52" s="1492"/>
      <c r="L52" s="1492"/>
      <c r="M52" s="1492">
        <v>72227</v>
      </c>
      <c r="N52" s="1492"/>
      <c r="O52" s="1492"/>
      <c r="P52" s="1492"/>
      <c r="Q52" s="1490">
        <v>774547</v>
      </c>
      <c r="R52" s="1490"/>
      <c r="S52" s="1490"/>
      <c r="T52" s="1490"/>
      <c r="U52" s="1490"/>
      <c r="V52" s="1490">
        <v>20548</v>
      </c>
      <c r="W52" s="1490"/>
      <c r="X52" s="1490"/>
      <c r="Y52" s="1490"/>
      <c r="Z52" s="1490">
        <v>7450</v>
      </c>
      <c r="AA52" s="1490"/>
      <c r="AB52" s="1490"/>
      <c r="AC52" s="1490"/>
      <c r="AD52" s="1492">
        <v>356110</v>
      </c>
      <c r="AE52" s="1492"/>
      <c r="AF52" s="1492"/>
      <c r="AG52" s="1492"/>
      <c r="AH52" s="1492"/>
    </row>
    <row r="53" spans="1:34" ht="15" customHeight="1">
      <c r="A53" s="285"/>
      <c r="B53" s="285"/>
      <c r="D53" s="311"/>
      <c r="E53" s="839"/>
      <c r="F53" s="822"/>
      <c r="G53" s="822"/>
      <c r="H53" s="822"/>
      <c r="I53" s="821"/>
      <c r="J53" s="821"/>
      <c r="K53" s="821"/>
      <c r="L53" s="821"/>
      <c r="M53" s="1492"/>
      <c r="N53" s="1492"/>
      <c r="O53" s="1492"/>
      <c r="P53" s="1492"/>
      <c r="Q53" s="1492"/>
      <c r="R53" s="1492"/>
      <c r="S53" s="1492"/>
      <c r="T53" s="1492"/>
      <c r="U53" s="1492"/>
      <c r="V53" s="1492"/>
      <c r="W53" s="1492"/>
      <c r="X53" s="1492"/>
      <c r="Y53" s="1492"/>
      <c r="Z53" s="1492"/>
      <c r="AA53" s="1492"/>
      <c r="AB53" s="1492"/>
      <c r="AC53" s="1492"/>
      <c r="AD53" s="821"/>
      <c r="AE53" s="821"/>
      <c r="AF53" s="821"/>
      <c r="AG53" s="821"/>
      <c r="AH53" s="821"/>
    </row>
    <row r="54" spans="1:34" ht="18.75" customHeight="1">
      <c r="A54" s="1201"/>
      <c r="B54" s="1201"/>
      <c r="C54" s="315">
        <v>2</v>
      </c>
      <c r="D54" s="311"/>
      <c r="E54" s="1759">
        <v>6692835</v>
      </c>
      <c r="F54" s="1643"/>
      <c r="G54" s="1643"/>
      <c r="H54" s="1643"/>
      <c r="I54" s="1492">
        <v>6632050</v>
      </c>
      <c r="J54" s="1492"/>
      <c r="K54" s="1492"/>
      <c r="L54" s="1492"/>
      <c r="M54" s="1492">
        <v>60785</v>
      </c>
      <c r="N54" s="1492"/>
      <c r="O54" s="1492"/>
      <c r="P54" s="1492"/>
      <c r="Q54" s="1490">
        <v>760443</v>
      </c>
      <c r="R54" s="1490"/>
      <c r="S54" s="1490"/>
      <c r="T54" s="1490"/>
      <c r="U54" s="1490"/>
      <c r="V54" s="1490">
        <v>13020</v>
      </c>
      <c r="W54" s="1490"/>
      <c r="X54" s="1490"/>
      <c r="Y54" s="1490"/>
      <c r="Z54" s="1490">
        <v>6850</v>
      </c>
      <c r="AA54" s="1490"/>
      <c r="AB54" s="1490"/>
      <c r="AC54" s="1490"/>
      <c r="AD54" s="1492">
        <v>343822</v>
      </c>
      <c r="AE54" s="1492"/>
      <c r="AF54" s="1492"/>
      <c r="AG54" s="1492"/>
      <c r="AH54" s="1492"/>
    </row>
    <row r="55" spans="1:34" ht="15" customHeight="1">
      <c r="A55" s="306"/>
      <c r="B55" s="306"/>
      <c r="C55" s="407"/>
      <c r="D55" s="312"/>
      <c r="E55" s="947"/>
      <c r="F55" s="898"/>
      <c r="G55" s="898"/>
      <c r="H55" s="898"/>
      <c r="I55" s="824"/>
      <c r="J55" s="824"/>
      <c r="K55" s="824"/>
      <c r="L55" s="824"/>
      <c r="M55" s="824"/>
      <c r="N55" s="824"/>
      <c r="O55" s="824"/>
      <c r="P55" s="824"/>
      <c r="Q55" s="824"/>
      <c r="R55" s="824"/>
      <c r="S55" s="824"/>
      <c r="T55" s="824"/>
      <c r="U55" s="824"/>
      <c r="V55" s="824"/>
      <c r="W55" s="824"/>
      <c r="X55" s="824"/>
      <c r="Y55" s="824"/>
      <c r="Z55" s="927"/>
      <c r="AA55" s="927"/>
      <c r="AB55" s="927"/>
      <c r="AC55" s="927"/>
      <c r="AD55" s="927"/>
      <c r="AE55" s="927"/>
      <c r="AF55" s="927"/>
      <c r="AG55" s="306"/>
      <c r="AH55" s="306"/>
    </row>
    <row r="56" spans="1:34" ht="18.75" customHeight="1">
      <c r="A56" s="430"/>
      <c r="B56" s="430"/>
      <c r="C56" s="429"/>
      <c r="D56" s="430"/>
      <c r="E56" s="430"/>
      <c r="F56" s="430"/>
      <c r="G56" s="430"/>
      <c r="H56" s="430"/>
      <c r="I56" s="430"/>
      <c r="J56" s="430"/>
      <c r="K56" s="430"/>
      <c r="L56" s="430"/>
      <c r="M56" s="430"/>
      <c r="N56" s="430"/>
      <c r="O56" s="430"/>
      <c r="P56" s="430"/>
      <c r="Q56" s="430"/>
      <c r="R56" s="430"/>
      <c r="S56" s="430"/>
      <c r="T56" s="430"/>
      <c r="U56" s="430"/>
      <c r="V56" s="430"/>
      <c r="W56" s="430"/>
      <c r="X56" s="430"/>
      <c r="Y56" s="317"/>
      <c r="Z56" s="1289" t="s">
        <v>2795</v>
      </c>
      <c r="AA56" s="1289"/>
      <c r="AB56" s="1289"/>
      <c r="AC56" s="1289"/>
      <c r="AD56" s="1289"/>
      <c r="AE56" s="1289"/>
      <c r="AF56" s="1289"/>
      <c r="AG56" s="1289"/>
      <c r="AH56" s="1289"/>
    </row>
  </sheetData>
  <mergeCells count="223">
    <mergeCell ref="Z54:AC54"/>
    <mergeCell ref="AD54:AH54"/>
    <mergeCell ref="Z56:AH56"/>
    <mergeCell ref="A54:B54"/>
    <mergeCell ref="E54:H54"/>
    <mergeCell ref="I54:L54"/>
    <mergeCell ref="M54:P54"/>
    <mergeCell ref="Q54:U54"/>
    <mergeCell ref="V54:Y54"/>
    <mergeCell ref="Z52:AC52"/>
    <mergeCell ref="AD52:AH52"/>
    <mergeCell ref="M53:P53"/>
    <mergeCell ref="Q53:U53"/>
    <mergeCell ref="V53:Y53"/>
    <mergeCell ref="Z53:AC53"/>
    <mergeCell ref="A52:B52"/>
    <mergeCell ref="E52:H52"/>
    <mergeCell ref="I52:L52"/>
    <mergeCell ref="M52:P52"/>
    <mergeCell ref="Q52:U52"/>
    <mergeCell ref="V52:Y52"/>
    <mergeCell ref="Z50:AC50"/>
    <mergeCell ref="AD50:AH50"/>
    <mergeCell ref="M51:P51"/>
    <mergeCell ref="Q51:U51"/>
    <mergeCell ref="V51:Y51"/>
    <mergeCell ref="Z51:AC51"/>
    <mergeCell ref="A50:B50"/>
    <mergeCell ref="E50:H50"/>
    <mergeCell ref="I50:L50"/>
    <mergeCell ref="M50:P50"/>
    <mergeCell ref="Q50:U50"/>
    <mergeCell ref="V50:Y50"/>
    <mergeCell ref="Z48:AC48"/>
    <mergeCell ref="AD48:AH48"/>
    <mergeCell ref="M49:P49"/>
    <mergeCell ref="Q49:U49"/>
    <mergeCell ref="V49:Y49"/>
    <mergeCell ref="Z49:AC49"/>
    <mergeCell ref="A48:B48"/>
    <mergeCell ref="E48:H48"/>
    <mergeCell ref="I48:L48"/>
    <mergeCell ref="M48:P48"/>
    <mergeCell ref="Q48:U48"/>
    <mergeCell ref="V48:Y48"/>
    <mergeCell ref="Z46:AC46"/>
    <mergeCell ref="AD46:AH46"/>
    <mergeCell ref="M47:P47"/>
    <mergeCell ref="Q47:U47"/>
    <mergeCell ref="V47:Y47"/>
    <mergeCell ref="Z47:AC47"/>
    <mergeCell ref="A46:B46"/>
    <mergeCell ref="E46:H46"/>
    <mergeCell ref="I46:L46"/>
    <mergeCell ref="M46:P46"/>
    <mergeCell ref="Q46:U46"/>
    <mergeCell ref="V46:Y46"/>
    <mergeCell ref="Z44:AC44"/>
    <mergeCell ref="AD44:AH44"/>
    <mergeCell ref="M45:P45"/>
    <mergeCell ref="Q45:U45"/>
    <mergeCell ref="V45:Y45"/>
    <mergeCell ref="Z45:AC45"/>
    <mergeCell ref="A44:B44"/>
    <mergeCell ref="E44:H44"/>
    <mergeCell ref="I44:L44"/>
    <mergeCell ref="M44:P44"/>
    <mergeCell ref="Q44:U44"/>
    <mergeCell ref="V44:Y44"/>
    <mergeCell ref="Z42:AC42"/>
    <mergeCell ref="AD42:AH42"/>
    <mergeCell ref="M43:P43"/>
    <mergeCell ref="Q43:U43"/>
    <mergeCell ref="V43:Y43"/>
    <mergeCell ref="Z43:AC43"/>
    <mergeCell ref="A42:B42"/>
    <mergeCell ref="E42:H42"/>
    <mergeCell ref="I42:L42"/>
    <mergeCell ref="M42:P42"/>
    <mergeCell ref="Q42:U42"/>
    <mergeCell ref="V42:Y42"/>
    <mergeCell ref="Z40:AC40"/>
    <mergeCell ref="AD40:AH40"/>
    <mergeCell ref="M41:P41"/>
    <mergeCell ref="Q41:U41"/>
    <mergeCell ref="V41:Y41"/>
    <mergeCell ref="Z41:AC41"/>
    <mergeCell ref="A40:B40"/>
    <mergeCell ref="E40:H40"/>
    <mergeCell ref="I40:L40"/>
    <mergeCell ref="M40:P40"/>
    <mergeCell ref="Q40:U40"/>
    <mergeCell ref="V40:Y40"/>
    <mergeCell ref="AD38:AH38"/>
    <mergeCell ref="M39:P39"/>
    <mergeCell ref="Q39:U39"/>
    <mergeCell ref="V39:Y39"/>
    <mergeCell ref="Z39:AC39"/>
    <mergeCell ref="M37:P37"/>
    <mergeCell ref="Q37:U37"/>
    <mergeCell ref="V37:Y37"/>
    <mergeCell ref="Z37:AC37"/>
    <mergeCell ref="I36:L36"/>
    <mergeCell ref="M36:P36"/>
    <mergeCell ref="Q36:U36"/>
    <mergeCell ref="V36:Y36"/>
    <mergeCell ref="Z36:AC36"/>
    <mergeCell ref="AD36:AH36"/>
    <mergeCell ref="E35:H35"/>
    <mergeCell ref="I35:L35"/>
    <mergeCell ref="M35:P35"/>
    <mergeCell ref="Q35:U35"/>
    <mergeCell ref="V35:Y35"/>
    <mergeCell ref="Z35:AC35"/>
    <mergeCell ref="A38:B38"/>
    <mergeCell ref="E38:H38"/>
    <mergeCell ref="I38:L38"/>
    <mergeCell ref="M38:P38"/>
    <mergeCell ref="Q38:U38"/>
    <mergeCell ref="V38:Y38"/>
    <mergeCell ref="Z38:AC38"/>
    <mergeCell ref="A25:B25"/>
    <mergeCell ref="AC26:AH26"/>
    <mergeCell ref="A30:AH30"/>
    <mergeCell ref="A32:D34"/>
    <mergeCell ref="E32:AC32"/>
    <mergeCell ref="AD32:AH34"/>
    <mergeCell ref="E33:P33"/>
    <mergeCell ref="Q33:U34"/>
    <mergeCell ref="V33:AC33"/>
    <mergeCell ref="E34:H34"/>
    <mergeCell ref="I34:L34"/>
    <mergeCell ref="M34:P34"/>
    <mergeCell ref="V34:Y34"/>
    <mergeCell ref="Z34:AC34"/>
    <mergeCell ref="AD35:AH35"/>
    <mergeCell ref="A36:B36"/>
    <mergeCell ref="E36:H36"/>
    <mergeCell ref="AD22:AH22"/>
    <mergeCell ref="A24:B24"/>
    <mergeCell ref="E24:I24"/>
    <mergeCell ref="J24:N24"/>
    <mergeCell ref="P24:S24"/>
    <mergeCell ref="T24:X24"/>
    <mergeCell ref="Y24:AC24"/>
    <mergeCell ref="AD24:AH24"/>
    <mergeCell ref="A22:B22"/>
    <mergeCell ref="E22:I22"/>
    <mergeCell ref="J22:N22"/>
    <mergeCell ref="P22:S22"/>
    <mergeCell ref="T22:X22"/>
    <mergeCell ref="Y22:AC22"/>
    <mergeCell ref="AD18:AH18"/>
    <mergeCell ref="A20:B20"/>
    <mergeCell ref="E20:I20"/>
    <mergeCell ref="J20:N20"/>
    <mergeCell ref="P20:S20"/>
    <mergeCell ref="T20:X20"/>
    <mergeCell ref="Y20:AC20"/>
    <mergeCell ref="AD20:AH20"/>
    <mergeCell ref="A18:B18"/>
    <mergeCell ref="E18:I18"/>
    <mergeCell ref="J18:N18"/>
    <mergeCell ref="P18:S18"/>
    <mergeCell ref="T18:X18"/>
    <mergeCell ref="Y18:AC18"/>
    <mergeCell ref="AD14:AH14"/>
    <mergeCell ref="A16:B16"/>
    <mergeCell ref="E16:I16"/>
    <mergeCell ref="J16:N16"/>
    <mergeCell ref="P16:S16"/>
    <mergeCell ref="T16:X16"/>
    <mergeCell ref="Y16:AC16"/>
    <mergeCell ref="AD16:AH16"/>
    <mergeCell ref="A14:B14"/>
    <mergeCell ref="E14:I14"/>
    <mergeCell ref="J14:N14"/>
    <mergeCell ref="P14:S14"/>
    <mergeCell ref="T14:X14"/>
    <mergeCell ref="Y14:AC14"/>
    <mergeCell ref="AD10:AH10"/>
    <mergeCell ref="A12:B12"/>
    <mergeCell ref="E12:I12"/>
    <mergeCell ref="J12:N12"/>
    <mergeCell ref="P12:S12"/>
    <mergeCell ref="T12:X12"/>
    <mergeCell ref="Y12:AC12"/>
    <mergeCell ref="AD12:AH12"/>
    <mergeCell ref="A10:B10"/>
    <mergeCell ref="E10:I10"/>
    <mergeCell ref="J10:N10"/>
    <mergeCell ref="P10:S10"/>
    <mergeCell ref="T10:X10"/>
    <mergeCell ref="Y10:AC10"/>
    <mergeCell ref="AD6:AH6"/>
    <mergeCell ref="A8:B8"/>
    <mergeCell ref="E8:I8"/>
    <mergeCell ref="J8:N8"/>
    <mergeCell ref="P8:S8"/>
    <mergeCell ref="T8:X8"/>
    <mergeCell ref="Y8:AC8"/>
    <mergeCell ref="AD8:AH8"/>
    <mergeCell ref="A6:B6"/>
    <mergeCell ref="E6:I6"/>
    <mergeCell ref="J6:N6"/>
    <mergeCell ref="P6:S6"/>
    <mergeCell ref="T6:X6"/>
    <mergeCell ref="Y6:AC6"/>
    <mergeCell ref="A1:D1"/>
    <mergeCell ref="E5:I5"/>
    <mergeCell ref="J5:N5"/>
    <mergeCell ref="P5:S5"/>
    <mergeCell ref="T5:X5"/>
    <mergeCell ref="Y5:AC5"/>
    <mergeCell ref="AD5:AH5"/>
    <mergeCell ref="A2:AH2"/>
    <mergeCell ref="A4:D4"/>
    <mergeCell ref="E4:I4"/>
    <mergeCell ref="J4:N4"/>
    <mergeCell ref="O4:S4"/>
    <mergeCell ref="T4:X4"/>
    <mergeCell ref="Y4:AC4"/>
    <mergeCell ref="AD4:AH4"/>
  </mergeCells>
  <phoneticPr fontId="4"/>
  <hyperlinks>
    <hyperlink ref="A1" location="P2細目次!A1" display="目次に戻る" xr:uid="{694CCBE8-BCD8-4E4A-8B3E-144834AEF4BB}"/>
  </hyperlinks>
  <pageMargins left="0.70866141732283472" right="0.70866141732283472" top="0.74803149606299213" bottom="0.74803149606299213" header="0.31496062992125984" footer="0.31496062992125984"/>
  <pageSetup paperSize="9" scale="82" firstPageNumber="0" orientation="portrait" copies="2" r:id="rId1"/>
  <headerFooter differentFirst="1" scaleWithDoc="0">
    <oddFooter>&amp;C- &amp;P -</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5B043-D609-47FC-BEEF-8D9E6DA55C40}">
  <sheetPr>
    <tabColor theme="0"/>
    <pageSetUpPr fitToPage="1"/>
  </sheetPr>
  <dimension ref="A1:AD47"/>
  <sheetViews>
    <sheetView zoomScaleNormal="100" zoomScaleSheetLayoutView="100" workbookViewId="0">
      <selection activeCell="AL2" sqref="AL2:AR2"/>
    </sheetView>
  </sheetViews>
  <sheetFormatPr defaultColWidth="3.5" defaultRowHeight="18.75" customHeight="1"/>
  <cols>
    <col min="1" max="2" width="3.5" style="286" customWidth="1"/>
    <col min="3" max="3" width="3.5" style="315" customWidth="1"/>
    <col min="4" max="16384" width="3.5" style="286"/>
  </cols>
  <sheetData>
    <row r="1" spans="1:30" ht="13.5">
      <c r="A1" s="1544" t="s">
        <v>4602</v>
      </c>
      <c r="B1" s="1544"/>
      <c r="C1" s="1544"/>
      <c r="D1" s="1544"/>
    </row>
    <row r="2" spans="1:30" s="42" customFormat="1" ht="18.75" customHeight="1">
      <c r="A2" s="1271" t="s">
        <v>3227</v>
      </c>
      <c r="B2" s="1271"/>
      <c r="C2" s="1271"/>
      <c r="D2" s="1271"/>
      <c r="E2" s="1271"/>
      <c r="F2" s="1271"/>
      <c r="G2" s="1271"/>
      <c r="H2" s="1271"/>
      <c r="I2" s="1271"/>
      <c r="J2" s="1271"/>
      <c r="K2" s="1271"/>
      <c r="L2" s="1271"/>
      <c r="M2" s="1271"/>
      <c r="N2" s="1271"/>
      <c r="O2" s="1271"/>
      <c r="P2" s="299"/>
      <c r="Q2" s="1271" t="s">
        <v>3228</v>
      </c>
      <c r="R2" s="1271"/>
      <c r="S2" s="1271"/>
      <c r="T2" s="1271"/>
      <c r="U2" s="1271"/>
      <c r="V2" s="1271"/>
      <c r="W2" s="1271"/>
      <c r="X2" s="1271"/>
      <c r="Y2" s="1271"/>
      <c r="Z2" s="1271"/>
      <c r="AA2" s="1271"/>
      <c r="AB2" s="1271"/>
    </row>
    <row r="3" spans="1:30" ht="18.75" customHeight="1">
      <c r="A3" s="285"/>
      <c r="B3" s="285"/>
      <c r="D3" s="285"/>
      <c r="E3" s="285"/>
      <c r="F3" s="285"/>
      <c r="G3" s="285"/>
      <c r="H3" s="285"/>
      <c r="I3" s="285"/>
      <c r="J3" s="285"/>
      <c r="K3" s="285"/>
      <c r="L3" s="1350" t="s">
        <v>2411</v>
      </c>
      <c r="M3" s="1350"/>
      <c r="N3" s="1350"/>
      <c r="O3" s="1350"/>
      <c r="P3" s="315"/>
      <c r="Q3" s="315"/>
      <c r="R3" s="315"/>
      <c r="S3" s="315"/>
      <c r="T3" s="315"/>
      <c r="U3" s="315"/>
      <c r="V3" s="315"/>
      <c r="W3" s="315"/>
      <c r="X3" s="315"/>
      <c r="Y3" s="315"/>
      <c r="AA3" s="328"/>
      <c r="AB3" s="407" t="s">
        <v>3229</v>
      </c>
    </row>
    <row r="4" spans="1:30" ht="18.75" customHeight="1">
      <c r="A4" s="1273" t="s">
        <v>2520</v>
      </c>
      <c r="B4" s="1273"/>
      <c r="C4" s="1273"/>
      <c r="D4" s="1274"/>
      <c r="E4" s="1485" t="s">
        <v>448</v>
      </c>
      <c r="F4" s="1486"/>
      <c r="G4" s="1494"/>
      <c r="H4" s="2393" t="s">
        <v>3230</v>
      </c>
      <c r="I4" s="2394"/>
      <c r="J4" s="2394"/>
      <c r="K4" s="2395"/>
      <c r="L4" s="1504" t="s">
        <v>3231</v>
      </c>
      <c r="M4" s="1504"/>
      <c r="N4" s="1504"/>
      <c r="O4" s="1504"/>
      <c r="P4" s="323"/>
      <c r="Q4" s="1504" t="s">
        <v>2412</v>
      </c>
      <c r="R4" s="1504"/>
      <c r="S4" s="1504"/>
      <c r="T4" s="1503"/>
      <c r="U4" s="1485" t="s">
        <v>3232</v>
      </c>
      <c r="V4" s="1486"/>
      <c r="W4" s="1486"/>
      <c r="X4" s="1494"/>
      <c r="Y4" s="1485" t="s">
        <v>3233</v>
      </c>
      <c r="Z4" s="1486"/>
      <c r="AA4" s="1486"/>
      <c r="AB4" s="1486"/>
      <c r="AC4" s="9"/>
      <c r="AD4" s="9"/>
    </row>
    <row r="5" spans="1:30" ht="18.75" customHeight="1">
      <c r="A5" s="1276"/>
      <c r="B5" s="1276"/>
      <c r="C5" s="1276"/>
      <c r="D5" s="1282"/>
      <c r="E5" s="1487"/>
      <c r="F5" s="1295"/>
      <c r="G5" s="1495"/>
      <c r="H5" s="2396"/>
      <c r="I5" s="2397"/>
      <c r="J5" s="2397"/>
      <c r="K5" s="2398"/>
      <c r="L5" s="1340"/>
      <c r="M5" s="1340"/>
      <c r="N5" s="1340"/>
      <c r="O5" s="1340"/>
      <c r="P5" s="323"/>
      <c r="Q5" s="1340"/>
      <c r="R5" s="1340"/>
      <c r="S5" s="1340"/>
      <c r="T5" s="1341"/>
      <c r="U5" s="1487"/>
      <c r="V5" s="1295"/>
      <c r="W5" s="1295"/>
      <c r="X5" s="1495"/>
      <c r="Y5" s="1487"/>
      <c r="Z5" s="1295"/>
      <c r="AA5" s="1295"/>
      <c r="AB5" s="1295"/>
      <c r="AC5" s="9"/>
      <c r="AD5" s="9"/>
    </row>
    <row r="6" spans="1:30" ht="18.75" customHeight="1">
      <c r="A6" s="285"/>
      <c r="B6" s="285"/>
      <c r="D6" s="304"/>
      <c r="E6" s="1272"/>
      <c r="F6" s="1273"/>
      <c r="G6" s="1273"/>
      <c r="H6" s="1273"/>
      <c r="I6" s="1273"/>
      <c r="J6" s="1273"/>
      <c r="K6" s="1273"/>
      <c r="L6" s="1273"/>
      <c r="M6" s="1273"/>
      <c r="N6" s="1273"/>
      <c r="O6" s="1273"/>
      <c r="P6" s="285"/>
      <c r="Q6" s="315"/>
      <c r="R6" s="315"/>
      <c r="S6" s="335"/>
      <c r="T6" s="441"/>
      <c r="U6" s="313"/>
      <c r="V6" s="314"/>
      <c r="W6" s="314"/>
      <c r="X6" s="314"/>
      <c r="Y6" s="314"/>
      <c r="Z6" s="314"/>
      <c r="AA6" s="314"/>
      <c r="AB6" s="314"/>
    </row>
    <row r="7" spans="1:30" ht="18.75" customHeight="1">
      <c r="A7" s="1289" t="s">
        <v>965</v>
      </c>
      <c r="B7" s="1289"/>
      <c r="C7" s="315">
        <v>25</v>
      </c>
      <c r="D7" s="117"/>
      <c r="E7" s="2208">
        <v>18455</v>
      </c>
      <c r="F7" s="2209"/>
      <c r="G7" s="2209"/>
      <c r="H7" s="1643">
        <v>12192</v>
      </c>
      <c r="I7" s="1643"/>
      <c r="J7" s="1643"/>
      <c r="K7" s="1643"/>
      <c r="L7" s="2209">
        <v>6263</v>
      </c>
      <c r="M7" s="2209"/>
      <c r="N7" s="2209"/>
      <c r="O7" s="2209"/>
      <c r="P7" s="822"/>
      <c r="R7" s="822" t="s">
        <v>965</v>
      </c>
      <c r="S7" s="315">
        <v>25</v>
      </c>
      <c r="T7" s="458"/>
      <c r="U7" s="1488">
        <v>15040</v>
      </c>
      <c r="V7" s="1489"/>
      <c r="W7" s="1489"/>
      <c r="X7" s="1489"/>
      <c r="Y7" s="1489">
        <v>15440</v>
      </c>
      <c r="Z7" s="1489"/>
      <c r="AA7" s="1489"/>
      <c r="AB7" s="1489"/>
      <c r="AC7" s="902"/>
      <c r="AD7" s="902"/>
    </row>
    <row r="8" spans="1:30" ht="18.75" customHeight="1">
      <c r="A8" s="1289"/>
      <c r="B8" s="1289"/>
      <c r="C8" s="315">
        <v>26</v>
      </c>
      <c r="D8" s="441"/>
      <c r="E8" s="2208">
        <v>17819</v>
      </c>
      <c r="F8" s="2209"/>
      <c r="G8" s="2209"/>
      <c r="H8" s="1643">
        <v>11748</v>
      </c>
      <c r="I8" s="1643"/>
      <c r="J8" s="1643"/>
      <c r="K8" s="1643"/>
      <c r="L8" s="2209">
        <v>6071</v>
      </c>
      <c r="M8" s="2209"/>
      <c r="N8" s="2209"/>
      <c r="O8" s="2209"/>
      <c r="P8" s="822"/>
      <c r="R8" s="822"/>
      <c r="S8" s="315">
        <v>26</v>
      </c>
      <c r="T8" s="315"/>
      <c r="U8" s="1488">
        <v>15250</v>
      </c>
      <c r="V8" s="1489"/>
      <c r="W8" s="1489"/>
      <c r="X8" s="1489"/>
      <c r="Y8" s="1489">
        <v>15650</v>
      </c>
      <c r="Z8" s="1489"/>
      <c r="AA8" s="1489"/>
      <c r="AB8" s="1489"/>
      <c r="AC8" s="902"/>
      <c r="AD8" s="902"/>
    </row>
    <row r="9" spans="1:30" ht="18.75" customHeight="1">
      <c r="A9" s="1289"/>
      <c r="B9" s="1289"/>
      <c r="C9" s="315">
        <v>27</v>
      </c>
      <c r="D9" s="441"/>
      <c r="E9" s="2208">
        <v>16870</v>
      </c>
      <c r="F9" s="2209"/>
      <c r="G9" s="2209"/>
      <c r="H9" s="1643">
        <v>10916</v>
      </c>
      <c r="I9" s="1643"/>
      <c r="J9" s="1643"/>
      <c r="K9" s="1643"/>
      <c r="L9" s="2209">
        <v>5954</v>
      </c>
      <c r="M9" s="2209"/>
      <c r="N9" s="2209"/>
      <c r="O9" s="2209"/>
      <c r="P9" s="822"/>
      <c r="R9" s="822"/>
      <c r="S9" s="315">
        <v>27</v>
      </c>
      <c r="T9" s="315"/>
      <c r="U9" s="1488">
        <v>15590</v>
      </c>
      <c r="V9" s="1489"/>
      <c r="W9" s="1489"/>
      <c r="X9" s="1489"/>
      <c r="Y9" s="1489">
        <v>15990</v>
      </c>
      <c r="Z9" s="1489"/>
      <c r="AA9" s="1489"/>
      <c r="AB9" s="1489"/>
      <c r="AC9" s="902"/>
      <c r="AD9" s="902"/>
    </row>
    <row r="10" spans="1:30" ht="18.75" customHeight="1">
      <c r="A10" s="1289"/>
      <c r="B10" s="1289"/>
      <c r="C10" s="315">
        <v>28</v>
      </c>
      <c r="D10" s="441"/>
      <c r="E10" s="2208">
        <v>15990</v>
      </c>
      <c r="F10" s="2209"/>
      <c r="G10" s="2209"/>
      <c r="H10" s="1643">
        <v>10246</v>
      </c>
      <c r="I10" s="1643"/>
      <c r="J10" s="1643"/>
      <c r="K10" s="1643"/>
      <c r="L10" s="2209">
        <v>5744</v>
      </c>
      <c r="M10" s="2209"/>
      <c r="N10" s="2209"/>
      <c r="O10" s="2209"/>
      <c r="P10" s="822"/>
      <c r="R10" s="822"/>
      <c r="S10" s="315">
        <v>28</v>
      </c>
      <c r="T10" s="315"/>
      <c r="U10" s="1488">
        <v>16260</v>
      </c>
      <c r="V10" s="1489"/>
      <c r="W10" s="1489"/>
      <c r="X10" s="1489"/>
      <c r="Y10" s="1489">
        <v>16660</v>
      </c>
      <c r="Z10" s="1489"/>
      <c r="AA10" s="1489"/>
      <c r="AB10" s="1489"/>
      <c r="AC10" s="902"/>
      <c r="AD10" s="902"/>
    </row>
    <row r="11" spans="1:30" ht="18.75" customHeight="1">
      <c r="A11" s="1289"/>
      <c r="B11" s="1289"/>
      <c r="C11" s="315">
        <v>29</v>
      </c>
      <c r="D11" s="441"/>
      <c r="E11" s="2208">
        <v>15306</v>
      </c>
      <c r="F11" s="2209"/>
      <c r="G11" s="2209"/>
      <c r="H11" s="1643">
        <v>9733</v>
      </c>
      <c r="I11" s="1643"/>
      <c r="J11" s="1643"/>
      <c r="K11" s="1643"/>
      <c r="L11" s="2209">
        <v>5573</v>
      </c>
      <c r="M11" s="2209"/>
      <c r="N11" s="2209"/>
      <c r="O11" s="2209"/>
      <c r="P11" s="822"/>
      <c r="R11" s="822"/>
      <c r="S11" s="315">
        <v>29</v>
      </c>
      <c r="T11" s="315"/>
      <c r="U11" s="1488">
        <v>16490</v>
      </c>
      <c r="V11" s="1489"/>
      <c r="W11" s="1489"/>
      <c r="X11" s="1489"/>
      <c r="Y11" s="1489">
        <v>16890</v>
      </c>
      <c r="Z11" s="1489"/>
      <c r="AA11" s="1489"/>
      <c r="AB11" s="1489"/>
      <c r="AC11" s="902"/>
      <c r="AD11" s="902"/>
    </row>
    <row r="12" spans="1:30" ht="18.75" customHeight="1">
      <c r="A12" s="1289"/>
      <c r="B12" s="1289"/>
      <c r="C12" s="315">
        <v>30</v>
      </c>
      <c r="D12" s="441"/>
      <c r="E12" s="2208">
        <v>14730</v>
      </c>
      <c r="F12" s="2209"/>
      <c r="G12" s="2209"/>
      <c r="H12" s="1643">
        <v>9385</v>
      </c>
      <c r="I12" s="1643"/>
      <c r="J12" s="1643"/>
      <c r="K12" s="1643"/>
      <c r="L12" s="2209">
        <v>5345</v>
      </c>
      <c r="M12" s="2209"/>
      <c r="N12" s="2209"/>
      <c r="O12" s="2209"/>
      <c r="P12" s="822"/>
      <c r="R12" s="822"/>
      <c r="S12" s="315">
        <v>30</v>
      </c>
      <c r="T12" s="315"/>
      <c r="U12" s="1488">
        <v>16340</v>
      </c>
      <c r="V12" s="1489"/>
      <c r="W12" s="1489"/>
      <c r="X12" s="1489"/>
      <c r="Y12" s="1489">
        <v>16740</v>
      </c>
      <c r="Z12" s="1489"/>
      <c r="AA12" s="1489"/>
      <c r="AB12" s="1489"/>
      <c r="AC12" s="902"/>
      <c r="AD12" s="902"/>
    </row>
    <row r="13" spans="1:30" ht="18.75" customHeight="1">
      <c r="A13" s="1289" t="s">
        <v>1212</v>
      </c>
      <c r="B13" s="1289"/>
      <c r="C13" s="315" t="s">
        <v>2417</v>
      </c>
      <c r="D13" s="441"/>
      <c r="E13" s="2208">
        <v>14325</v>
      </c>
      <c r="F13" s="2209"/>
      <c r="G13" s="2209"/>
      <c r="H13" s="1643">
        <v>9253</v>
      </c>
      <c r="I13" s="1643"/>
      <c r="J13" s="1643"/>
      <c r="K13" s="1643"/>
      <c r="L13" s="2209">
        <v>5072</v>
      </c>
      <c r="M13" s="2209"/>
      <c r="N13" s="2209"/>
      <c r="O13" s="2209"/>
      <c r="P13" s="822"/>
      <c r="R13" s="822" t="s">
        <v>1212</v>
      </c>
      <c r="S13" s="315" t="s">
        <v>2417</v>
      </c>
      <c r="T13" s="315"/>
      <c r="U13" s="1488">
        <v>16410</v>
      </c>
      <c r="V13" s="1489"/>
      <c r="W13" s="1489"/>
      <c r="X13" s="1489"/>
      <c r="Y13" s="1489">
        <v>16810</v>
      </c>
      <c r="Z13" s="1489"/>
      <c r="AA13" s="1489"/>
      <c r="AB13" s="1489"/>
      <c r="AC13" s="902"/>
      <c r="AD13" s="902"/>
    </row>
    <row r="14" spans="1:30" ht="18.75" customHeight="1">
      <c r="A14" s="1289"/>
      <c r="B14" s="1289"/>
      <c r="C14" s="315">
        <v>2</v>
      </c>
      <c r="D14" s="441"/>
      <c r="E14" s="2208">
        <v>14031</v>
      </c>
      <c r="F14" s="2209"/>
      <c r="G14" s="2209"/>
      <c r="H14" s="1643">
        <v>9135</v>
      </c>
      <c r="I14" s="1643"/>
      <c r="J14" s="1643"/>
      <c r="K14" s="1643"/>
      <c r="L14" s="2209">
        <v>4896</v>
      </c>
      <c r="M14" s="2209"/>
      <c r="N14" s="2209"/>
      <c r="O14" s="2209"/>
      <c r="P14" s="822"/>
      <c r="R14" s="822"/>
      <c r="S14" s="315">
        <v>2</v>
      </c>
      <c r="T14" s="315"/>
      <c r="U14" s="1488">
        <v>16540</v>
      </c>
      <c r="V14" s="1489"/>
      <c r="W14" s="1489"/>
      <c r="X14" s="1489"/>
      <c r="Y14" s="1489">
        <v>16940</v>
      </c>
      <c r="Z14" s="1489"/>
      <c r="AA14" s="1489"/>
      <c r="AB14" s="1489"/>
      <c r="AC14" s="902"/>
      <c r="AD14" s="902"/>
    </row>
    <row r="15" spans="1:30" ht="18.75" customHeight="1">
      <c r="A15" s="306"/>
      <c r="B15" s="306"/>
      <c r="C15" s="407"/>
      <c r="D15" s="312"/>
      <c r="E15" s="1280"/>
      <c r="F15" s="1201"/>
      <c r="G15" s="1201"/>
      <c r="H15" s="2209"/>
      <c r="I15" s="2209"/>
      <c r="J15" s="2209"/>
      <c r="K15" s="2209"/>
      <c r="L15" s="2209"/>
      <c r="M15" s="2209"/>
      <c r="N15" s="2209"/>
      <c r="O15" s="2209"/>
      <c r="P15" s="898"/>
      <c r="Q15" s="328"/>
      <c r="R15" s="899"/>
      <c r="S15" s="328"/>
      <c r="T15" s="523"/>
      <c r="U15" s="310"/>
      <c r="V15" s="285"/>
      <c r="W15" s="306"/>
      <c r="X15" s="306"/>
      <c r="Y15" s="285"/>
      <c r="Z15" s="285"/>
      <c r="AA15" s="285"/>
      <c r="AB15" s="306"/>
      <c r="AC15" s="285"/>
      <c r="AD15" s="285"/>
    </row>
    <row r="16" spans="1:30" ht="18.75" customHeight="1">
      <c r="A16" s="303"/>
      <c r="B16" s="303"/>
      <c r="C16" s="308"/>
      <c r="D16" s="303"/>
      <c r="E16" s="303"/>
      <c r="F16" s="303"/>
      <c r="G16" s="303"/>
      <c r="H16" s="303"/>
      <c r="I16" s="303"/>
      <c r="J16" s="303"/>
      <c r="K16" s="1277" t="s">
        <v>2795</v>
      </c>
      <c r="L16" s="1277"/>
      <c r="M16" s="1277"/>
      <c r="N16" s="1277"/>
      <c r="O16" s="1277"/>
      <c r="P16" s="315"/>
      <c r="Q16" s="285"/>
      <c r="R16" s="285"/>
      <c r="S16" s="285"/>
      <c r="T16" s="285"/>
      <c r="U16" s="303"/>
      <c r="V16" s="303"/>
      <c r="W16" s="303"/>
      <c r="Y16" s="314"/>
      <c r="Z16" s="314"/>
      <c r="AA16" s="314"/>
      <c r="AB16" s="308" t="s">
        <v>2795</v>
      </c>
    </row>
    <row r="17" spans="1:28" ht="18.75" customHeight="1">
      <c r="A17" s="285"/>
      <c r="B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row>
    <row r="18" spans="1:28" s="42" customFormat="1" ht="18.75" customHeight="1">
      <c r="A18" s="1271" t="s">
        <v>3234</v>
      </c>
      <c r="B18" s="1271"/>
      <c r="C18" s="1271"/>
      <c r="D18" s="1271"/>
      <c r="E18" s="1271"/>
      <c r="F18" s="1271"/>
      <c r="G18" s="1271"/>
      <c r="H18" s="1271"/>
      <c r="I18" s="1271"/>
      <c r="J18" s="1271"/>
      <c r="K18" s="1271"/>
      <c r="L18" s="1271"/>
      <c r="M18" s="1271"/>
      <c r="N18" s="1271"/>
      <c r="O18" s="1271"/>
      <c r="P18" s="1271"/>
      <c r="Q18" s="1271"/>
      <c r="R18" s="1271"/>
      <c r="S18" s="1271"/>
      <c r="T18" s="1271"/>
      <c r="U18" s="1271"/>
      <c r="V18" s="1271"/>
      <c r="W18" s="1271"/>
      <c r="X18" s="1271"/>
      <c r="Y18" s="1271"/>
      <c r="Z18" s="1271"/>
      <c r="AA18" s="1271"/>
      <c r="AB18" s="1271"/>
    </row>
    <row r="19" spans="1:28" ht="18.75" customHeight="1">
      <c r="A19" s="285"/>
      <c r="B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1201"/>
      <c r="AA19" s="1201"/>
      <c r="AB19" s="1201"/>
    </row>
    <row r="20" spans="1:28" ht="18.75" customHeight="1">
      <c r="A20" s="1273" t="s">
        <v>2412</v>
      </c>
      <c r="B20" s="1273"/>
      <c r="C20" s="1273"/>
      <c r="D20" s="1274"/>
      <c r="E20" s="1664" t="s">
        <v>3235</v>
      </c>
      <c r="F20" s="2047"/>
      <c r="G20" s="2047"/>
      <c r="H20" s="2047"/>
      <c r="I20" s="2047"/>
      <c r="J20" s="2047"/>
      <c r="K20" s="2047"/>
      <c r="L20" s="1663"/>
      <c r="M20" s="1664" t="s">
        <v>3236</v>
      </c>
      <c r="N20" s="2047"/>
      <c r="O20" s="2047"/>
      <c r="P20" s="2047"/>
      <c r="Q20" s="2047"/>
      <c r="R20" s="2047"/>
      <c r="S20" s="2047"/>
      <c r="T20" s="1663"/>
      <c r="U20" s="1664" t="s">
        <v>3237</v>
      </c>
      <c r="V20" s="2047"/>
      <c r="W20" s="2047"/>
      <c r="X20" s="2047"/>
      <c r="Y20" s="2047"/>
      <c r="Z20" s="2047"/>
      <c r="AA20" s="2047"/>
      <c r="AB20" s="2047"/>
    </row>
    <row r="21" spans="1:28" ht="18.75" customHeight="1">
      <c r="A21" s="1276"/>
      <c r="B21" s="1276"/>
      <c r="C21" s="1276"/>
      <c r="D21" s="1282"/>
      <c r="E21" s="1664" t="s">
        <v>3238</v>
      </c>
      <c r="F21" s="2047"/>
      <c r="G21" s="1663"/>
      <c r="H21" s="1664" t="s">
        <v>3239</v>
      </c>
      <c r="I21" s="2047"/>
      <c r="J21" s="2047"/>
      <c r="K21" s="2047"/>
      <c r="L21" s="1663"/>
      <c r="M21" s="1664" t="s">
        <v>3238</v>
      </c>
      <c r="N21" s="2047"/>
      <c r="O21" s="1663"/>
      <c r="P21" s="1664" t="s">
        <v>3239</v>
      </c>
      <c r="Q21" s="2047"/>
      <c r="R21" s="2047"/>
      <c r="S21" s="2047"/>
      <c r="T21" s="1663"/>
      <c r="U21" s="1664" t="s">
        <v>3238</v>
      </c>
      <c r="V21" s="2047"/>
      <c r="W21" s="1663"/>
      <c r="X21" s="1664" t="s">
        <v>3239</v>
      </c>
      <c r="Y21" s="2047"/>
      <c r="Z21" s="2047"/>
      <c r="AA21" s="2047"/>
      <c r="AB21" s="2047"/>
    </row>
    <row r="22" spans="1:28" ht="18.75" customHeight="1">
      <c r="A22" s="285"/>
      <c r="B22" s="285"/>
      <c r="D22" s="304"/>
      <c r="E22" s="1279" t="s">
        <v>435</v>
      </c>
      <c r="F22" s="1277"/>
      <c r="G22" s="1277"/>
      <c r="H22" s="1277" t="s">
        <v>2665</v>
      </c>
      <c r="I22" s="1277"/>
      <c r="J22" s="1277"/>
      <c r="K22" s="1277"/>
      <c r="L22" s="1277"/>
      <c r="M22" s="1277" t="s">
        <v>3240</v>
      </c>
      <c r="N22" s="1277"/>
      <c r="O22" s="1277"/>
      <c r="P22" s="1277" t="s">
        <v>2665</v>
      </c>
      <c r="Q22" s="1277"/>
      <c r="R22" s="1277"/>
      <c r="S22" s="1277"/>
      <c r="T22" s="1277"/>
      <c r="U22" s="1277" t="s">
        <v>3240</v>
      </c>
      <c r="V22" s="1277"/>
      <c r="W22" s="1277"/>
      <c r="X22" s="1277" t="s">
        <v>2665</v>
      </c>
      <c r="Y22" s="1277"/>
      <c r="Z22" s="1277"/>
      <c r="AA22" s="1277"/>
      <c r="AB22" s="1277"/>
    </row>
    <row r="23" spans="1:28" ht="18.75" customHeight="1">
      <c r="A23" s="1201" t="s">
        <v>965</v>
      </c>
      <c r="B23" s="1201"/>
      <c r="C23" s="315">
        <v>24</v>
      </c>
      <c r="D23" s="117"/>
      <c r="E23" s="1488">
        <v>17736</v>
      </c>
      <c r="F23" s="1489"/>
      <c r="G23" s="1489"/>
      <c r="H23" s="1490">
        <v>11975661</v>
      </c>
      <c r="I23" s="1490"/>
      <c r="J23" s="1490"/>
      <c r="K23" s="1490"/>
      <c r="L23" s="1490"/>
      <c r="M23" s="1490">
        <v>966</v>
      </c>
      <c r="N23" s="1490"/>
      <c r="O23" s="1490"/>
      <c r="P23" s="1490">
        <v>831127</v>
      </c>
      <c r="Q23" s="1490"/>
      <c r="R23" s="1490"/>
      <c r="S23" s="1490"/>
      <c r="T23" s="1490"/>
      <c r="U23" s="1490">
        <v>144</v>
      </c>
      <c r="V23" s="1490"/>
      <c r="W23" s="1490"/>
      <c r="X23" s="1490">
        <v>112580</v>
      </c>
      <c r="Y23" s="1490"/>
      <c r="Z23" s="1490"/>
      <c r="AA23" s="1490"/>
      <c r="AB23" s="1490"/>
    </row>
    <row r="24" spans="1:28" ht="18.75" customHeight="1">
      <c r="A24" s="1202"/>
      <c r="B24" s="1202"/>
      <c r="C24" s="315">
        <v>25</v>
      </c>
      <c r="D24" s="441"/>
      <c r="E24" s="1488">
        <v>18783</v>
      </c>
      <c r="F24" s="1489"/>
      <c r="G24" s="1489"/>
      <c r="H24" s="1490">
        <v>12612705</v>
      </c>
      <c r="I24" s="1490"/>
      <c r="J24" s="1490"/>
      <c r="K24" s="1490"/>
      <c r="L24" s="1490"/>
      <c r="M24" s="1490">
        <v>985</v>
      </c>
      <c r="N24" s="1490"/>
      <c r="O24" s="1490"/>
      <c r="P24" s="1490">
        <v>838646</v>
      </c>
      <c r="Q24" s="1490"/>
      <c r="R24" s="1490"/>
      <c r="S24" s="1490"/>
      <c r="T24" s="1490"/>
      <c r="U24" s="1490">
        <v>146</v>
      </c>
      <c r="V24" s="1490"/>
      <c r="W24" s="1490"/>
      <c r="X24" s="1490">
        <v>113953</v>
      </c>
      <c r="Y24" s="1490"/>
      <c r="Z24" s="1490"/>
      <c r="AA24" s="1490"/>
      <c r="AB24" s="1490"/>
    </row>
    <row r="25" spans="1:28" ht="18.75" customHeight="1">
      <c r="A25" s="1202"/>
      <c r="B25" s="1202"/>
      <c r="C25" s="315">
        <v>26</v>
      </c>
      <c r="D25" s="441"/>
      <c r="E25" s="1488">
        <v>19735</v>
      </c>
      <c r="F25" s="1489"/>
      <c r="G25" s="1489"/>
      <c r="H25" s="1490">
        <v>13203132</v>
      </c>
      <c r="I25" s="1490"/>
      <c r="J25" s="1490"/>
      <c r="K25" s="1490"/>
      <c r="L25" s="1490"/>
      <c r="M25" s="1490">
        <v>999</v>
      </c>
      <c r="N25" s="1490"/>
      <c r="O25" s="1490"/>
      <c r="P25" s="1490">
        <v>843704</v>
      </c>
      <c r="Q25" s="1490"/>
      <c r="R25" s="1490"/>
      <c r="S25" s="1490"/>
      <c r="T25" s="1490"/>
      <c r="U25" s="1490">
        <v>146</v>
      </c>
      <c r="V25" s="1490"/>
      <c r="W25" s="1490"/>
      <c r="X25" s="1490">
        <v>112952</v>
      </c>
      <c r="Y25" s="1490"/>
      <c r="Z25" s="1490"/>
      <c r="AA25" s="1490"/>
      <c r="AB25" s="1490"/>
    </row>
    <row r="26" spans="1:28" ht="18.75" customHeight="1">
      <c r="A26" s="1202"/>
      <c r="B26" s="1202"/>
      <c r="C26" s="315">
        <v>27</v>
      </c>
      <c r="D26" s="441"/>
      <c r="E26" s="1488">
        <v>20632</v>
      </c>
      <c r="F26" s="1489"/>
      <c r="G26" s="1489"/>
      <c r="H26" s="1490">
        <v>13987109</v>
      </c>
      <c r="I26" s="1490"/>
      <c r="J26" s="1490"/>
      <c r="K26" s="1490"/>
      <c r="L26" s="1490"/>
      <c r="M26" s="1490">
        <v>1018</v>
      </c>
      <c r="N26" s="1490"/>
      <c r="O26" s="1490"/>
      <c r="P26" s="1490">
        <v>866383</v>
      </c>
      <c r="Q26" s="1490"/>
      <c r="R26" s="1490"/>
      <c r="S26" s="1490"/>
      <c r="T26" s="1490"/>
      <c r="U26" s="1490">
        <v>165</v>
      </c>
      <c r="V26" s="1490"/>
      <c r="W26" s="1490"/>
      <c r="X26" s="1490">
        <v>130146</v>
      </c>
      <c r="Y26" s="1490"/>
      <c r="Z26" s="1490"/>
      <c r="AA26" s="1490"/>
      <c r="AB26" s="1490"/>
    </row>
    <row r="27" spans="1:28" ht="18.75" customHeight="1">
      <c r="A27" s="1202"/>
      <c r="B27" s="1202"/>
      <c r="C27" s="315">
        <v>28</v>
      </c>
      <c r="D27" s="441"/>
      <c r="E27" s="1488">
        <v>21299</v>
      </c>
      <c r="F27" s="1489"/>
      <c r="G27" s="1489"/>
      <c r="H27" s="1490">
        <v>14474610</v>
      </c>
      <c r="I27" s="1490"/>
      <c r="J27" s="1490"/>
      <c r="K27" s="1490"/>
      <c r="L27" s="1490"/>
      <c r="M27" s="1490">
        <v>1037</v>
      </c>
      <c r="N27" s="1490"/>
      <c r="O27" s="1490"/>
      <c r="P27" s="1490">
        <v>882934</v>
      </c>
      <c r="Q27" s="1490"/>
      <c r="R27" s="1490"/>
      <c r="S27" s="1490"/>
      <c r="T27" s="1490"/>
      <c r="U27" s="1490">
        <v>155</v>
      </c>
      <c r="V27" s="1490"/>
      <c r="W27" s="1490"/>
      <c r="X27" s="1490">
        <v>119961</v>
      </c>
      <c r="Y27" s="1490"/>
      <c r="Z27" s="1490"/>
      <c r="AA27" s="1490"/>
      <c r="AB27" s="1490"/>
    </row>
    <row r="28" spans="1:28" ht="18.75" customHeight="1">
      <c r="A28" s="1202"/>
      <c r="B28" s="1202"/>
      <c r="C28" s="315">
        <v>29</v>
      </c>
      <c r="D28" s="441"/>
      <c r="E28" s="1488">
        <v>22182</v>
      </c>
      <c r="F28" s="1489"/>
      <c r="G28" s="1489"/>
      <c r="H28" s="1490">
        <v>15001317</v>
      </c>
      <c r="I28" s="1490"/>
      <c r="J28" s="1490"/>
      <c r="K28" s="1490"/>
      <c r="L28" s="1490"/>
      <c r="M28" s="1490">
        <v>1066</v>
      </c>
      <c r="N28" s="1490"/>
      <c r="O28" s="1490"/>
      <c r="P28" s="1490">
        <v>909002</v>
      </c>
      <c r="Q28" s="1490"/>
      <c r="R28" s="1490"/>
      <c r="S28" s="1490"/>
      <c r="T28" s="1490"/>
      <c r="U28" s="1490">
        <v>162</v>
      </c>
      <c r="V28" s="1490"/>
      <c r="W28" s="1490"/>
      <c r="X28" s="1490">
        <v>139959</v>
      </c>
      <c r="Y28" s="1490"/>
      <c r="Z28" s="1490"/>
      <c r="AA28" s="1490"/>
      <c r="AB28" s="1490"/>
    </row>
    <row r="29" spans="1:28" ht="18.75" customHeight="1">
      <c r="A29" s="1202"/>
      <c r="B29" s="1202"/>
      <c r="C29" s="315">
        <v>30</v>
      </c>
      <c r="D29" s="441"/>
      <c r="E29" s="1488">
        <v>22390</v>
      </c>
      <c r="F29" s="1489"/>
      <c r="G29" s="1489"/>
      <c r="H29" s="1490">
        <v>15303366</v>
      </c>
      <c r="I29" s="1490"/>
      <c r="J29" s="1490"/>
      <c r="K29" s="1490"/>
      <c r="L29" s="1490"/>
      <c r="M29" s="1490">
        <v>1054</v>
      </c>
      <c r="N29" s="1490"/>
      <c r="O29" s="1490"/>
      <c r="P29" s="1490">
        <v>896340</v>
      </c>
      <c r="Q29" s="1490"/>
      <c r="R29" s="1490"/>
      <c r="S29" s="1490"/>
      <c r="T29" s="1490"/>
      <c r="U29" s="1490">
        <v>146</v>
      </c>
      <c r="V29" s="1490"/>
      <c r="W29" s="1490"/>
      <c r="X29" s="1490">
        <v>120469</v>
      </c>
      <c r="Y29" s="1490"/>
      <c r="Z29" s="1490"/>
      <c r="AA29" s="1490"/>
      <c r="AB29" s="1490"/>
    </row>
    <row r="30" spans="1:28" ht="18.75" customHeight="1">
      <c r="A30" s="1201" t="s">
        <v>1212</v>
      </c>
      <c r="B30" s="1201"/>
      <c r="C30" s="315" t="s">
        <v>2417</v>
      </c>
      <c r="D30" s="441"/>
      <c r="E30" s="1488">
        <v>22903</v>
      </c>
      <c r="F30" s="1489"/>
      <c r="G30" s="1489"/>
      <c r="H30" s="1490">
        <v>15727152</v>
      </c>
      <c r="I30" s="1490"/>
      <c r="J30" s="1490"/>
      <c r="K30" s="1490"/>
      <c r="L30" s="1490"/>
      <c r="M30" s="1490">
        <v>1099</v>
      </c>
      <c r="N30" s="1490"/>
      <c r="O30" s="1490"/>
      <c r="P30" s="1490">
        <v>935436</v>
      </c>
      <c r="Q30" s="1490"/>
      <c r="R30" s="1490"/>
      <c r="S30" s="1490"/>
      <c r="T30" s="1490"/>
      <c r="U30" s="1490">
        <v>142</v>
      </c>
      <c r="V30" s="1490"/>
      <c r="W30" s="1490"/>
      <c r="X30" s="1490">
        <v>103461</v>
      </c>
      <c r="Y30" s="1490"/>
      <c r="Z30" s="1490"/>
      <c r="AA30" s="1490"/>
      <c r="AB30" s="1490"/>
    </row>
    <row r="31" spans="1:28" ht="18.75" customHeight="1">
      <c r="A31" s="1202"/>
      <c r="B31" s="1202"/>
      <c r="C31" s="315">
        <v>2</v>
      </c>
      <c r="D31" s="441"/>
      <c r="E31" s="1488">
        <v>23667</v>
      </c>
      <c r="F31" s="1489"/>
      <c r="G31" s="1489"/>
      <c r="H31" s="1490">
        <v>16171013</v>
      </c>
      <c r="I31" s="1490"/>
      <c r="J31" s="1490"/>
      <c r="K31" s="1490"/>
      <c r="L31" s="1490"/>
      <c r="M31" s="1490">
        <v>1123</v>
      </c>
      <c r="N31" s="1490"/>
      <c r="O31" s="1490"/>
      <c r="P31" s="1490">
        <v>957389</v>
      </c>
      <c r="Q31" s="1490"/>
      <c r="R31" s="1490"/>
      <c r="S31" s="1490"/>
      <c r="T31" s="1490"/>
      <c r="U31" s="1490">
        <v>130</v>
      </c>
      <c r="V31" s="1490"/>
      <c r="W31" s="1490"/>
      <c r="X31" s="1490">
        <v>93700</v>
      </c>
      <c r="Y31" s="1490"/>
      <c r="Z31" s="1490"/>
      <c r="AA31" s="1490"/>
      <c r="AB31" s="1490"/>
    </row>
    <row r="32" spans="1:28" ht="18.75" customHeight="1">
      <c r="A32" s="306"/>
      <c r="B32" s="306"/>
      <c r="C32" s="407"/>
      <c r="D32" s="312"/>
      <c r="E32" s="1014"/>
      <c r="F32" s="902"/>
      <c r="G32" s="902"/>
      <c r="H32" s="827"/>
      <c r="I32" s="827"/>
      <c r="J32" s="827"/>
      <c r="K32" s="827"/>
      <c r="L32" s="827"/>
      <c r="M32" s="827"/>
      <c r="N32" s="827"/>
      <c r="O32" s="827"/>
      <c r="P32" s="827"/>
      <c r="Q32" s="827"/>
      <c r="R32" s="827"/>
      <c r="S32" s="827"/>
      <c r="T32" s="827"/>
      <c r="U32" s="827"/>
      <c r="V32" s="902"/>
      <c r="W32" s="902"/>
      <c r="X32" s="925"/>
      <c r="Y32" s="925"/>
      <c r="Z32" s="925"/>
      <c r="AA32" s="328"/>
      <c r="AB32" s="328"/>
    </row>
    <row r="33" spans="1:28" ht="18.75" customHeight="1">
      <c r="A33" s="432" t="s">
        <v>865</v>
      </c>
      <c r="B33" s="432"/>
      <c r="C33" s="432"/>
      <c r="D33" s="317"/>
      <c r="E33" s="317"/>
      <c r="F33" s="317"/>
      <c r="G33" s="317"/>
      <c r="H33" s="317"/>
      <c r="I33" s="317"/>
      <c r="J33" s="317"/>
      <c r="K33" s="317"/>
      <c r="L33" s="317"/>
      <c r="M33" s="317"/>
      <c r="N33" s="317"/>
      <c r="O33" s="317"/>
      <c r="P33" s="317"/>
      <c r="Q33" s="317"/>
      <c r="R33" s="317"/>
      <c r="S33" s="317"/>
      <c r="T33" s="317"/>
      <c r="U33" s="317"/>
      <c r="V33" s="317"/>
      <c r="W33" s="317"/>
      <c r="X33" s="1277"/>
      <c r="Y33" s="1277"/>
      <c r="Z33" s="1289"/>
      <c r="AA33" s="1289"/>
      <c r="AB33" s="1289"/>
    </row>
    <row r="34" spans="1:28" ht="18.75" customHeight="1">
      <c r="A34" s="1273" t="s">
        <v>2412</v>
      </c>
      <c r="B34" s="1273"/>
      <c r="C34" s="1273"/>
      <c r="D34" s="1274"/>
      <c r="E34" s="1268" t="s">
        <v>3241</v>
      </c>
      <c r="F34" s="1268"/>
      <c r="G34" s="1268"/>
      <c r="H34" s="1268"/>
      <c r="I34" s="1268"/>
      <c r="J34" s="1268"/>
      <c r="K34" s="1268" t="s">
        <v>3242</v>
      </c>
      <c r="L34" s="1268"/>
      <c r="M34" s="1268"/>
      <c r="N34" s="1268"/>
      <c r="O34" s="1268"/>
      <c r="P34" s="1268"/>
      <c r="Q34" s="1268" t="s">
        <v>3243</v>
      </c>
      <c r="R34" s="1268"/>
      <c r="S34" s="1268"/>
      <c r="T34" s="1268"/>
      <c r="U34" s="1268"/>
      <c r="V34" s="1268"/>
      <c r="W34" s="1268" t="s">
        <v>3244</v>
      </c>
      <c r="X34" s="1268"/>
      <c r="Y34" s="1268"/>
      <c r="Z34" s="1268"/>
      <c r="AA34" s="1268"/>
      <c r="AB34" s="1664"/>
    </row>
    <row r="35" spans="1:28" ht="18.75" customHeight="1">
      <c r="A35" s="1276"/>
      <c r="B35" s="1276"/>
      <c r="C35" s="1276"/>
      <c r="D35" s="1282"/>
      <c r="E35" s="2399" t="s">
        <v>3238</v>
      </c>
      <c r="F35" s="2399"/>
      <c r="G35" s="1268" t="s">
        <v>3239</v>
      </c>
      <c r="H35" s="1268"/>
      <c r="I35" s="1268"/>
      <c r="J35" s="1268"/>
      <c r="K35" s="2399" t="s">
        <v>3238</v>
      </c>
      <c r="L35" s="2399"/>
      <c r="M35" s="1268" t="s">
        <v>3239</v>
      </c>
      <c r="N35" s="1268"/>
      <c r="O35" s="1268"/>
      <c r="P35" s="1268"/>
      <c r="Q35" s="2399" t="s">
        <v>3238</v>
      </c>
      <c r="R35" s="2399"/>
      <c r="S35" s="1268" t="s">
        <v>3239</v>
      </c>
      <c r="T35" s="1268"/>
      <c r="U35" s="1268"/>
      <c r="V35" s="1268"/>
      <c r="W35" s="1268" t="s">
        <v>3238</v>
      </c>
      <c r="X35" s="1268"/>
      <c r="Y35" s="1268" t="s">
        <v>3239</v>
      </c>
      <c r="Z35" s="1268"/>
      <c r="AA35" s="1268"/>
      <c r="AB35" s="1664"/>
    </row>
    <row r="36" spans="1:28" ht="18.75" customHeight="1">
      <c r="A36" s="285"/>
      <c r="B36" s="285"/>
      <c r="D36" s="304"/>
      <c r="E36" s="1332" t="s">
        <v>435</v>
      </c>
      <c r="F36" s="1289"/>
      <c r="G36" s="1289" t="s">
        <v>2665</v>
      </c>
      <c r="H36" s="1289"/>
      <c r="I36" s="1289"/>
      <c r="J36" s="1289"/>
      <c r="K36" s="1289" t="s">
        <v>3240</v>
      </c>
      <c r="L36" s="1289"/>
      <c r="M36" s="1289" t="s">
        <v>2665</v>
      </c>
      <c r="N36" s="1289"/>
      <c r="O36" s="1289"/>
      <c r="P36" s="1289"/>
      <c r="Q36" s="1289" t="s">
        <v>3240</v>
      </c>
      <c r="R36" s="1289"/>
      <c r="S36" s="1289" t="s">
        <v>2665</v>
      </c>
      <c r="T36" s="1289"/>
      <c r="U36" s="1289"/>
      <c r="V36" s="1289"/>
      <c r="W36" s="1289" t="s">
        <v>3245</v>
      </c>
      <c r="X36" s="1289"/>
      <c r="Y36" s="1289" t="s">
        <v>2665</v>
      </c>
      <c r="Z36" s="1289"/>
      <c r="AA36" s="1289"/>
      <c r="AB36" s="1289"/>
    </row>
    <row r="37" spans="1:28" ht="18.75" customHeight="1">
      <c r="A37" s="1201" t="s">
        <v>965</v>
      </c>
      <c r="B37" s="1201"/>
      <c r="C37" s="315">
        <v>24</v>
      </c>
      <c r="D37" s="117"/>
      <c r="E37" s="1759">
        <v>884</v>
      </c>
      <c r="F37" s="1643"/>
      <c r="G37" s="1492">
        <v>399229</v>
      </c>
      <c r="H37" s="1492"/>
      <c r="I37" s="1492"/>
      <c r="J37" s="1492"/>
      <c r="K37" s="1492">
        <v>492</v>
      </c>
      <c r="L37" s="1492"/>
      <c r="M37" s="1492">
        <v>101807</v>
      </c>
      <c r="N37" s="1492"/>
      <c r="O37" s="1492"/>
      <c r="P37" s="1492"/>
      <c r="Q37" s="1492">
        <v>23</v>
      </c>
      <c r="R37" s="1492"/>
      <c r="S37" s="1492">
        <v>19858</v>
      </c>
      <c r="T37" s="1492"/>
      <c r="U37" s="1492"/>
      <c r="V37" s="1492"/>
      <c r="W37" s="1643">
        <v>14</v>
      </c>
      <c r="X37" s="1643"/>
      <c r="Y37" s="1492">
        <v>6655</v>
      </c>
      <c r="Z37" s="1492"/>
      <c r="AA37" s="1492"/>
      <c r="AB37" s="1492"/>
    </row>
    <row r="38" spans="1:28" ht="18.75" customHeight="1">
      <c r="A38" s="1201"/>
      <c r="B38" s="1201"/>
      <c r="C38" s="315">
        <v>25</v>
      </c>
      <c r="D38" s="441"/>
      <c r="E38" s="1759">
        <v>735</v>
      </c>
      <c r="F38" s="1643"/>
      <c r="G38" s="1492">
        <v>327999</v>
      </c>
      <c r="H38" s="1492"/>
      <c r="I38" s="1492"/>
      <c r="J38" s="1492"/>
      <c r="K38" s="1492">
        <v>431</v>
      </c>
      <c r="L38" s="1492"/>
      <c r="M38" s="1492">
        <v>87823</v>
      </c>
      <c r="N38" s="1492"/>
      <c r="O38" s="1492"/>
      <c r="P38" s="1492"/>
      <c r="Q38" s="1492">
        <v>22</v>
      </c>
      <c r="R38" s="1492"/>
      <c r="S38" s="1492">
        <v>18878</v>
      </c>
      <c r="T38" s="1492"/>
      <c r="U38" s="1492"/>
      <c r="V38" s="1492"/>
      <c r="W38" s="1643">
        <v>10</v>
      </c>
      <c r="X38" s="1643"/>
      <c r="Y38" s="1492">
        <v>4667</v>
      </c>
      <c r="Z38" s="1492"/>
      <c r="AA38" s="1492"/>
      <c r="AB38" s="1492"/>
    </row>
    <row r="39" spans="1:28" ht="18.75" customHeight="1">
      <c r="A39" s="1201"/>
      <c r="B39" s="1201"/>
      <c r="C39" s="315">
        <v>26</v>
      </c>
      <c r="D39" s="441"/>
      <c r="E39" s="1759">
        <v>620</v>
      </c>
      <c r="F39" s="1643"/>
      <c r="G39" s="1492">
        <v>276820</v>
      </c>
      <c r="H39" s="1492"/>
      <c r="I39" s="1492"/>
      <c r="J39" s="1492"/>
      <c r="K39" s="1492">
        <v>364</v>
      </c>
      <c r="L39" s="1492"/>
      <c r="M39" s="1492">
        <v>74228</v>
      </c>
      <c r="N39" s="1492"/>
      <c r="O39" s="1492"/>
      <c r="P39" s="1492"/>
      <c r="Q39" s="1492">
        <v>20</v>
      </c>
      <c r="R39" s="1492"/>
      <c r="S39" s="1492">
        <v>17194</v>
      </c>
      <c r="T39" s="1492"/>
      <c r="U39" s="1492"/>
      <c r="V39" s="1492"/>
      <c r="W39" s="1643">
        <v>9</v>
      </c>
      <c r="X39" s="1643"/>
      <c r="Y39" s="1492">
        <v>4163</v>
      </c>
      <c r="Z39" s="1492"/>
      <c r="AA39" s="1492"/>
      <c r="AB39" s="1492"/>
    </row>
    <row r="40" spans="1:28" ht="18.75" customHeight="1">
      <c r="A40" s="1201"/>
      <c r="B40" s="1201"/>
      <c r="C40" s="315">
        <v>27</v>
      </c>
      <c r="D40" s="441"/>
      <c r="E40" s="1759">
        <v>537</v>
      </c>
      <c r="F40" s="1643"/>
      <c r="G40" s="1492">
        <v>245567</v>
      </c>
      <c r="H40" s="1492"/>
      <c r="I40" s="1492"/>
      <c r="J40" s="1492"/>
      <c r="K40" s="1492">
        <v>319</v>
      </c>
      <c r="L40" s="1492"/>
      <c r="M40" s="1492">
        <v>65918</v>
      </c>
      <c r="N40" s="1492"/>
      <c r="O40" s="1492"/>
      <c r="P40" s="1492"/>
      <c r="Q40" s="1492">
        <v>18</v>
      </c>
      <c r="R40" s="1492"/>
      <c r="S40" s="1492">
        <v>15991</v>
      </c>
      <c r="T40" s="1492"/>
      <c r="U40" s="1492"/>
      <c r="V40" s="1492"/>
      <c r="W40" s="1643">
        <v>4</v>
      </c>
      <c r="X40" s="1643"/>
      <c r="Y40" s="1492">
        <v>1990</v>
      </c>
      <c r="Z40" s="1492"/>
      <c r="AA40" s="1492"/>
      <c r="AB40" s="1492"/>
    </row>
    <row r="41" spans="1:28" ht="18.75" customHeight="1">
      <c r="A41" s="1201"/>
      <c r="B41" s="1201"/>
      <c r="C41" s="315">
        <v>28</v>
      </c>
      <c r="D41" s="441"/>
      <c r="E41" s="1759">
        <v>440</v>
      </c>
      <c r="F41" s="1643"/>
      <c r="G41" s="1492">
        <v>204145</v>
      </c>
      <c r="H41" s="1492"/>
      <c r="I41" s="1492"/>
      <c r="J41" s="1492"/>
      <c r="K41" s="1492">
        <v>271</v>
      </c>
      <c r="L41" s="1492"/>
      <c r="M41" s="1492">
        <v>55218</v>
      </c>
      <c r="N41" s="1492"/>
      <c r="O41" s="1492"/>
      <c r="P41" s="1492"/>
      <c r="Q41" s="1492">
        <v>16</v>
      </c>
      <c r="R41" s="1492"/>
      <c r="S41" s="1492">
        <v>14236</v>
      </c>
      <c r="T41" s="1492"/>
      <c r="U41" s="1492"/>
      <c r="V41" s="1492"/>
      <c r="W41" s="1643">
        <v>3</v>
      </c>
      <c r="X41" s="1643"/>
      <c r="Y41" s="1492">
        <v>1405</v>
      </c>
      <c r="Z41" s="1492"/>
      <c r="AA41" s="1492"/>
      <c r="AB41" s="1492"/>
    </row>
    <row r="42" spans="1:28" ht="18.75" customHeight="1">
      <c r="A42" s="1201"/>
      <c r="B42" s="1201"/>
      <c r="C42" s="315">
        <v>29</v>
      </c>
      <c r="D42" s="441"/>
      <c r="E42" s="1759">
        <v>359</v>
      </c>
      <c r="F42" s="1643"/>
      <c r="G42" s="1492">
        <v>166406</v>
      </c>
      <c r="H42" s="1492"/>
      <c r="I42" s="1492"/>
      <c r="J42" s="1492"/>
      <c r="K42" s="1492">
        <v>227</v>
      </c>
      <c r="L42" s="1492"/>
      <c r="M42" s="1492">
        <v>45862</v>
      </c>
      <c r="N42" s="1492"/>
      <c r="O42" s="1492"/>
      <c r="P42" s="1492"/>
      <c r="Q42" s="1492">
        <v>15</v>
      </c>
      <c r="R42" s="1492"/>
      <c r="S42" s="1492">
        <v>13248</v>
      </c>
      <c r="T42" s="1492"/>
      <c r="U42" s="1492"/>
      <c r="V42" s="1492"/>
      <c r="W42" s="1643">
        <v>3</v>
      </c>
      <c r="X42" s="1643"/>
      <c r="Y42" s="1492">
        <v>1531</v>
      </c>
      <c r="Z42" s="1492"/>
      <c r="AA42" s="1492"/>
      <c r="AB42" s="1492"/>
    </row>
    <row r="43" spans="1:28" ht="18.75" customHeight="1">
      <c r="A43" s="1201"/>
      <c r="B43" s="1201"/>
      <c r="C43" s="315">
        <v>30</v>
      </c>
      <c r="D43" s="441"/>
      <c r="E43" s="1759">
        <v>287</v>
      </c>
      <c r="F43" s="1643"/>
      <c r="G43" s="1492">
        <v>132305</v>
      </c>
      <c r="H43" s="1492"/>
      <c r="I43" s="1492"/>
      <c r="J43" s="1492"/>
      <c r="K43" s="1492">
        <v>189</v>
      </c>
      <c r="L43" s="1492"/>
      <c r="M43" s="1492">
        <v>39409</v>
      </c>
      <c r="N43" s="1492"/>
      <c r="O43" s="1492"/>
      <c r="P43" s="1492"/>
      <c r="Q43" s="1492">
        <v>16</v>
      </c>
      <c r="R43" s="1492"/>
      <c r="S43" s="1492">
        <v>14222</v>
      </c>
      <c r="T43" s="1492"/>
      <c r="U43" s="1492"/>
      <c r="V43" s="1492"/>
      <c r="W43" s="1643">
        <v>2</v>
      </c>
      <c r="X43" s="1643"/>
      <c r="Y43" s="1492">
        <v>1103</v>
      </c>
      <c r="Z43" s="1492"/>
      <c r="AA43" s="1492"/>
      <c r="AB43" s="1492"/>
    </row>
    <row r="44" spans="1:28" ht="18.75" customHeight="1">
      <c r="A44" s="1201" t="s">
        <v>1212</v>
      </c>
      <c r="B44" s="1201"/>
      <c r="C44" s="315" t="s">
        <v>2417</v>
      </c>
      <c r="D44" s="441"/>
      <c r="E44" s="1759">
        <v>242</v>
      </c>
      <c r="F44" s="1643"/>
      <c r="G44" s="1492">
        <v>112370</v>
      </c>
      <c r="H44" s="1492"/>
      <c r="I44" s="1492"/>
      <c r="J44" s="1492"/>
      <c r="K44" s="1492">
        <v>153</v>
      </c>
      <c r="L44" s="1492"/>
      <c r="M44" s="1492">
        <v>32166</v>
      </c>
      <c r="N44" s="1492"/>
      <c r="O44" s="1492"/>
      <c r="P44" s="1492"/>
      <c r="Q44" s="1492">
        <v>15</v>
      </c>
      <c r="R44" s="1492"/>
      <c r="S44" s="1492">
        <v>13651</v>
      </c>
      <c r="T44" s="1492"/>
      <c r="U44" s="1492"/>
      <c r="V44" s="1492"/>
      <c r="W44" s="1643">
        <v>3</v>
      </c>
      <c r="X44" s="1643"/>
      <c r="Y44" s="1492">
        <v>1576</v>
      </c>
      <c r="Z44" s="1492"/>
      <c r="AA44" s="1492"/>
      <c r="AB44" s="1492"/>
    </row>
    <row r="45" spans="1:28" ht="18.75" customHeight="1">
      <c r="A45" s="1201"/>
      <c r="B45" s="1201"/>
      <c r="C45" s="315">
        <v>2</v>
      </c>
      <c r="D45" s="441"/>
      <c r="E45" s="1759">
        <v>199</v>
      </c>
      <c r="F45" s="1643"/>
      <c r="G45" s="1492">
        <v>93481</v>
      </c>
      <c r="H45" s="1492"/>
      <c r="I45" s="1492"/>
      <c r="J45" s="1492"/>
      <c r="K45" s="1492">
        <v>125</v>
      </c>
      <c r="L45" s="1492"/>
      <c r="M45" s="1492">
        <v>25559</v>
      </c>
      <c r="N45" s="1492"/>
      <c r="O45" s="1492"/>
      <c r="P45" s="1492"/>
      <c r="Q45" s="1492">
        <v>15</v>
      </c>
      <c r="R45" s="1492"/>
      <c r="S45" s="1492">
        <v>13679</v>
      </c>
      <c r="T45" s="1492"/>
      <c r="U45" s="1492"/>
      <c r="V45" s="1492"/>
      <c r="W45" s="1643">
        <v>4</v>
      </c>
      <c r="X45" s="1643"/>
      <c r="Y45" s="1492">
        <v>1885</v>
      </c>
      <c r="Z45" s="1492"/>
      <c r="AA45" s="1492"/>
      <c r="AB45" s="1492"/>
    </row>
    <row r="46" spans="1:28" ht="18.75" customHeight="1">
      <c r="A46" s="306"/>
      <c r="B46" s="306"/>
      <c r="C46" s="407"/>
      <c r="D46" s="312"/>
      <c r="E46" s="2325"/>
      <c r="F46" s="2268"/>
      <c r="G46" s="927"/>
      <c r="H46" s="927"/>
      <c r="I46" s="927"/>
      <c r="J46" s="927"/>
      <c r="K46" s="2268"/>
      <c r="L46" s="2268"/>
      <c r="M46" s="927"/>
      <c r="N46" s="927"/>
      <c r="O46" s="927"/>
      <c r="P46" s="927"/>
      <c r="Q46" s="927"/>
      <c r="R46" s="927"/>
      <c r="S46" s="328"/>
      <c r="T46" s="328"/>
      <c r="U46" s="328"/>
      <c r="V46" s="328"/>
      <c r="W46" s="927"/>
      <c r="X46" s="927"/>
      <c r="Y46" s="927"/>
      <c r="Z46" s="927"/>
      <c r="AA46" s="927"/>
    </row>
    <row r="47" spans="1:28" ht="18.75" customHeight="1">
      <c r="Y47" s="314"/>
      <c r="Z47" s="314"/>
      <c r="AA47" s="314"/>
      <c r="AB47" s="308" t="s">
        <v>3246</v>
      </c>
    </row>
  </sheetData>
  <mergeCells count="252">
    <mergeCell ref="Y45:AB45"/>
    <mergeCell ref="E46:F46"/>
    <mergeCell ref="K46:L46"/>
    <mergeCell ref="W44:X44"/>
    <mergeCell ref="Y44:AB44"/>
    <mergeCell ref="A45:B45"/>
    <mergeCell ref="E45:F45"/>
    <mergeCell ref="G45:J45"/>
    <mergeCell ref="K45:L45"/>
    <mergeCell ref="M45:P45"/>
    <mergeCell ref="Q45:R45"/>
    <mergeCell ref="S45:V45"/>
    <mergeCell ref="W45:X45"/>
    <mergeCell ref="S43:V43"/>
    <mergeCell ref="W43:X43"/>
    <mergeCell ref="Y43:AB43"/>
    <mergeCell ref="A44:B44"/>
    <mergeCell ref="E44:F44"/>
    <mergeCell ref="G44:J44"/>
    <mergeCell ref="K44:L44"/>
    <mergeCell ref="M44:P44"/>
    <mergeCell ref="Q44:R44"/>
    <mergeCell ref="S44:V44"/>
    <mergeCell ref="A43:B43"/>
    <mergeCell ref="E43:F43"/>
    <mergeCell ref="G43:J43"/>
    <mergeCell ref="K43:L43"/>
    <mergeCell ref="M43:P43"/>
    <mergeCell ref="Q43:R43"/>
    <mergeCell ref="A42:B42"/>
    <mergeCell ref="E42:F42"/>
    <mergeCell ref="G42:J42"/>
    <mergeCell ref="K42:L42"/>
    <mergeCell ref="M42:P42"/>
    <mergeCell ref="Q42:R42"/>
    <mergeCell ref="S42:V42"/>
    <mergeCell ref="W42:X42"/>
    <mergeCell ref="Y42:AB42"/>
    <mergeCell ref="A41:B41"/>
    <mergeCell ref="E41:F41"/>
    <mergeCell ref="G41:J41"/>
    <mergeCell ref="K41:L41"/>
    <mergeCell ref="M41:P41"/>
    <mergeCell ref="Q41:R41"/>
    <mergeCell ref="S41:V41"/>
    <mergeCell ref="W41:X41"/>
    <mergeCell ref="Y41:AB41"/>
    <mergeCell ref="S39:V39"/>
    <mergeCell ref="W39:X39"/>
    <mergeCell ref="Y39:AB39"/>
    <mergeCell ref="A40:B40"/>
    <mergeCell ref="E40:F40"/>
    <mergeCell ref="G40:J40"/>
    <mergeCell ref="K40:L40"/>
    <mergeCell ref="M40:P40"/>
    <mergeCell ref="Q40:R40"/>
    <mergeCell ref="S40:V40"/>
    <mergeCell ref="A39:B39"/>
    <mergeCell ref="E39:F39"/>
    <mergeCell ref="G39:J39"/>
    <mergeCell ref="K39:L39"/>
    <mergeCell ref="M39:P39"/>
    <mergeCell ref="Q39:R39"/>
    <mergeCell ref="W40:X40"/>
    <mergeCell ref="Y40:AB40"/>
    <mergeCell ref="A38:B38"/>
    <mergeCell ref="E38:F38"/>
    <mergeCell ref="G38:J38"/>
    <mergeCell ref="K38:L38"/>
    <mergeCell ref="M38:P38"/>
    <mergeCell ref="Q38:R38"/>
    <mergeCell ref="S38:V38"/>
    <mergeCell ref="W38:X38"/>
    <mergeCell ref="Y38:AB38"/>
    <mergeCell ref="W36:X36"/>
    <mergeCell ref="Y36:AB36"/>
    <mergeCell ref="A37:B37"/>
    <mergeCell ref="E37:F37"/>
    <mergeCell ref="G37:J37"/>
    <mergeCell ref="K37:L37"/>
    <mergeCell ref="M37:P37"/>
    <mergeCell ref="Q37:R37"/>
    <mergeCell ref="S37:V37"/>
    <mergeCell ref="W37:X37"/>
    <mergeCell ref="E36:F36"/>
    <mergeCell ref="G36:J36"/>
    <mergeCell ref="K36:L36"/>
    <mergeCell ref="M36:P36"/>
    <mergeCell ref="Q36:R36"/>
    <mergeCell ref="S36:V36"/>
    <mergeCell ref="Y37:AB37"/>
    <mergeCell ref="K35:L35"/>
    <mergeCell ref="M35:P35"/>
    <mergeCell ref="Q35:R35"/>
    <mergeCell ref="S35:V35"/>
    <mergeCell ref="W35:X35"/>
    <mergeCell ref="Y35:AB35"/>
    <mergeCell ref="X31:AB31"/>
    <mergeCell ref="X33:AB33"/>
    <mergeCell ref="A34:D35"/>
    <mergeCell ref="E34:J34"/>
    <mergeCell ref="K34:P34"/>
    <mergeCell ref="Q34:V34"/>
    <mergeCell ref="W34:AB34"/>
    <mergeCell ref="E35:F35"/>
    <mergeCell ref="G35:J35"/>
    <mergeCell ref="A31:B31"/>
    <mergeCell ref="E31:G31"/>
    <mergeCell ref="H31:L31"/>
    <mergeCell ref="M31:O31"/>
    <mergeCell ref="P31:T31"/>
    <mergeCell ref="U31:W31"/>
    <mergeCell ref="X29:AB29"/>
    <mergeCell ref="A30:B30"/>
    <mergeCell ref="E30:G30"/>
    <mergeCell ref="H30:L30"/>
    <mergeCell ref="M30:O30"/>
    <mergeCell ref="P30:T30"/>
    <mergeCell ref="U30:W30"/>
    <mergeCell ref="X30:AB30"/>
    <mergeCell ref="A29:B29"/>
    <mergeCell ref="E29:G29"/>
    <mergeCell ref="H29:L29"/>
    <mergeCell ref="M29:O29"/>
    <mergeCell ref="P29:T29"/>
    <mergeCell ref="U29:W29"/>
    <mergeCell ref="X27:AB27"/>
    <mergeCell ref="A28:B28"/>
    <mergeCell ref="E28:G28"/>
    <mergeCell ref="H28:L28"/>
    <mergeCell ref="M28:O28"/>
    <mergeCell ref="P28:T28"/>
    <mergeCell ref="U28:W28"/>
    <mergeCell ref="X28:AB28"/>
    <mergeCell ref="A27:B27"/>
    <mergeCell ref="E27:G27"/>
    <mergeCell ref="H27:L27"/>
    <mergeCell ref="M27:O27"/>
    <mergeCell ref="P27:T27"/>
    <mergeCell ref="U27:W27"/>
    <mergeCell ref="X25:AB25"/>
    <mergeCell ref="A26:B26"/>
    <mergeCell ref="E26:G26"/>
    <mergeCell ref="H26:L26"/>
    <mergeCell ref="M26:O26"/>
    <mergeCell ref="P26:T26"/>
    <mergeCell ref="U26:W26"/>
    <mergeCell ref="X26:AB26"/>
    <mergeCell ref="A25:B25"/>
    <mergeCell ref="E25:G25"/>
    <mergeCell ref="H25:L25"/>
    <mergeCell ref="M25:O25"/>
    <mergeCell ref="P25:T25"/>
    <mergeCell ref="U25:W25"/>
    <mergeCell ref="X23:AB23"/>
    <mergeCell ref="A24:B24"/>
    <mergeCell ref="E24:G24"/>
    <mergeCell ref="H24:L24"/>
    <mergeCell ref="M24:O24"/>
    <mergeCell ref="P24:T24"/>
    <mergeCell ref="U24:W24"/>
    <mergeCell ref="X24:AB24"/>
    <mergeCell ref="A23:B23"/>
    <mergeCell ref="E23:G23"/>
    <mergeCell ref="H23:L23"/>
    <mergeCell ref="M23:O23"/>
    <mergeCell ref="P23:T23"/>
    <mergeCell ref="U23:W23"/>
    <mergeCell ref="E22:G22"/>
    <mergeCell ref="H22:L22"/>
    <mergeCell ref="M22:O22"/>
    <mergeCell ref="P22:T22"/>
    <mergeCell ref="U22:W22"/>
    <mergeCell ref="X22:AB22"/>
    <mergeCell ref="A20:D21"/>
    <mergeCell ref="E20:L20"/>
    <mergeCell ref="M20:T20"/>
    <mergeCell ref="U20:AB20"/>
    <mergeCell ref="E21:G21"/>
    <mergeCell ref="H21:L21"/>
    <mergeCell ref="M21:O21"/>
    <mergeCell ref="P21:T21"/>
    <mergeCell ref="U21:W21"/>
    <mergeCell ref="X21:AB21"/>
    <mergeCell ref="E15:G15"/>
    <mergeCell ref="H15:K15"/>
    <mergeCell ref="L15:O15"/>
    <mergeCell ref="K16:O16"/>
    <mergeCell ref="A18:AB18"/>
    <mergeCell ref="Z19:AB19"/>
    <mergeCell ref="A14:B14"/>
    <mergeCell ref="E14:G14"/>
    <mergeCell ref="H14:K14"/>
    <mergeCell ref="L14:O14"/>
    <mergeCell ref="U14:X14"/>
    <mergeCell ref="Y14:AB14"/>
    <mergeCell ref="A13:B13"/>
    <mergeCell ref="E13:G13"/>
    <mergeCell ref="H13:K13"/>
    <mergeCell ref="L13:O13"/>
    <mergeCell ref="U13:X13"/>
    <mergeCell ref="Y13:AB13"/>
    <mergeCell ref="A12:B12"/>
    <mergeCell ref="E12:G12"/>
    <mergeCell ref="H12:K12"/>
    <mergeCell ref="L12:O12"/>
    <mergeCell ref="U12:X12"/>
    <mergeCell ref="Y12:AB12"/>
    <mergeCell ref="A11:B11"/>
    <mergeCell ref="E11:G11"/>
    <mergeCell ref="H11:K11"/>
    <mergeCell ref="L11:O11"/>
    <mergeCell ref="U11:X11"/>
    <mergeCell ref="Y11:AB11"/>
    <mergeCell ref="A10:B10"/>
    <mergeCell ref="E10:G10"/>
    <mergeCell ref="H10:K10"/>
    <mergeCell ref="L10:O10"/>
    <mergeCell ref="U10:X10"/>
    <mergeCell ref="Y10:AB10"/>
    <mergeCell ref="A9:B9"/>
    <mergeCell ref="E9:G9"/>
    <mergeCell ref="H9:K9"/>
    <mergeCell ref="L9:O9"/>
    <mergeCell ref="U9:X9"/>
    <mergeCell ref="Y9:AB9"/>
    <mergeCell ref="U7:X7"/>
    <mergeCell ref="Y7:AB7"/>
    <mergeCell ref="A8:B8"/>
    <mergeCell ref="E8:G8"/>
    <mergeCell ref="H8:K8"/>
    <mergeCell ref="L8:O8"/>
    <mergeCell ref="U8:X8"/>
    <mergeCell ref="Y8:AB8"/>
    <mergeCell ref="Q2:AB2"/>
    <mergeCell ref="L3:O3"/>
    <mergeCell ref="A4:D5"/>
    <mergeCell ref="E4:G5"/>
    <mergeCell ref="H4:K5"/>
    <mergeCell ref="L4:O5"/>
    <mergeCell ref="Q4:T5"/>
    <mergeCell ref="U4:X5"/>
    <mergeCell ref="Y4:AB5"/>
    <mergeCell ref="A1:D1"/>
    <mergeCell ref="E6:G6"/>
    <mergeCell ref="H6:K6"/>
    <mergeCell ref="L6:O6"/>
    <mergeCell ref="A7:B7"/>
    <mergeCell ref="E7:G7"/>
    <mergeCell ref="H7:K7"/>
    <mergeCell ref="L7:O7"/>
    <mergeCell ref="A2:O2"/>
  </mergeCells>
  <phoneticPr fontId="4"/>
  <hyperlinks>
    <hyperlink ref="A1" location="P2細目次!A1" display="目次に戻る" xr:uid="{F658CDA5-E65B-4BFD-AA08-B179FDA493B9}"/>
  </hyperlinks>
  <pageMargins left="0.70866141732283472" right="0.70866141732283472" top="0.74803149606299213" bottom="0.74803149606299213" header="0.31496062992125984" footer="0.31496062992125984"/>
  <pageSetup paperSize="9" scale="90" firstPageNumber="0" orientation="portrait" copies="2" r:id="rId1"/>
  <headerFooter differentFirst="1" scaleWithDoc="0">
    <oddFooter>&amp;C- &amp;P -</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1EB74-6E90-45EC-BD26-9C12E2A3E7C8}">
  <sheetPr>
    <tabColor theme="0"/>
    <pageSetUpPr fitToPage="1"/>
  </sheetPr>
  <dimension ref="A1:AF50"/>
  <sheetViews>
    <sheetView zoomScaleNormal="100" zoomScaleSheetLayoutView="100" workbookViewId="0">
      <selection activeCell="AL2" sqref="AL2:AR2"/>
    </sheetView>
  </sheetViews>
  <sheetFormatPr defaultColWidth="3.125" defaultRowHeight="18.75" customHeight="1"/>
  <cols>
    <col min="1" max="32" width="3.125" style="286" customWidth="1"/>
    <col min="33" max="16384" width="3.125" style="286"/>
  </cols>
  <sheetData>
    <row r="1" spans="1:32" ht="13.5">
      <c r="A1" s="1544" t="s">
        <v>4602</v>
      </c>
      <c r="B1" s="1544"/>
      <c r="C1" s="1544"/>
      <c r="D1" s="1544"/>
    </row>
    <row r="2" spans="1:32" s="42" customFormat="1" ht="18.75" customHeight="1">
      <c r="A2" s="1271" t="s">
        <v>3247</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row>
    <row r="3" spans="1:32" ht="18.75" customHeight="1">
      <c r="A3" s="368" t="s">
        <v>3248</v>
      </c>
      <c r="B3" s="368"/>
      <c r="C3" s="368"/>
      <c r="D3" s="368"/>
      <c r="E3" s="368"/>
      <c r="F3" s="368"/>
      <c r="G3" s="368"/>
      <c r="H3" s="368"/>
      <c r="I3" s="368"/>
      <c r="J3" s="368"/>
      <c r="K3" s="319"/>
      <c r="L3" s="319"/>
      <c r="M3" s="319"/>
      <c r="N3" s="319"/>
      <c r="O3" s="319"/>
      <c r="P3" s="319"/>
      <c r="Q3" s="319"/>
      <c r="R3" s="319"/>
      <c r="S3" s="319"/>
      <c r="T3" s="319"/>
      <c r="U3" s="319"/>
      <c r="V3" s="319"/>
      <c r="W3" s="319"/>
      <c r="X3" s="319"/>
      <c r="Y3" s="319"/>
      <c r="Z3" s="319"/>
      <c r="AA3" s="319"/>
      <c r="AB3" s="319"/>
      <c r="AC3" s="319"/>
      <c r="AD3" s="319"/>
      <c r="AE3" s="319"/>
      <c r="AF3" s="319"/>
    </row>
    <row r="4" spans="1:32" ht="18.75" customHeight="1">
      <c r="A4" s="1273" t="s">
        <v>2412</v>
      </c>
      <c r="B4" s="1273"/>
      <c r="C4" s="1273"/>
      <c r="D4" s="1274"/>
      <c r="E4" s="1659" t="s">
        <v>3249</v>
      </c>
      <c r="F4" s="1756"/>
      <c r="G4" s="1756"/>
      <c r="H4" s="1756"/>
      <c r="I4" s="1756"/>
      <c r="J4" s="1756"/>
      <c r="K4" s="1756"/>
      <c r="L4" s="1486"/>
      <c r="M4" s="1486"/>
      <c r="N4" s="1486"/>
      <c r="O4" s="1486"/>
      <c r="P4" s="1486"/>
      <c r="Q4" s="1486"/>
      <c r="R4" s="1486"/>
      <c r="S4" s="1486"/>
      <c r="T4" s="1486"/>
      <c r="U4" s="1486"/>
      <c r="V4" s="1486"/>
      <c r="W4" s="1486"/>
      <c r="X4" s="1486"/>
      <c r="Y4" s="1486"/>
      <c r="Z4" s="1756"/>
      <c r="AA4" s="1756"/>
      <c r="AB4" s="1756"/>
      <c r="AC4" s="1756"/>
      <c r="AD4" s="1756"/>
      <c r="AE4" s="1756"/>
      <c r="AF4" s="1756"/>
    </row>
    <row r="5" spans="1:32" ht="18.75" customHeight="1">
      <c r="A5" s="1276"/>
      <c r="B5" s="1276"/>
      <c r="C5" s="1276"/>
      <c r="D5" s="1282"/>
      <c r="E5" s="1659" t="s">
        <v>3250</v>
      </c>
      <c r="F5" s="1756"/>
      <c r="G5" s="1756"/>
      <c r="H5" s="1756"/>
      <c r="I5" s="1756"/>
      <c r="J5" s="1756"/>
      <c r="K5" s="1757"/>
      <c r="L5" s="1756" t="s">
        <v>3251</v>
      </c>
      <c r="M5" s="1756"/>
      <c r="N5" s="1756"/>
      <c r="O5" s="1756"/>
      <c r="P5" s="1756"/>
      <c r="Q5" s="1756"/>
      <c r="R5" s="1757"/>
      <c r="S5" s="1659" t="s">
        <v>3252</v>
      </c>
      <c r="T5" s="1756"/>
      <c r="U5" s="1756"/>
      <c r="V5" s="1756"/>
      <c r="W5" s="1756"/>
      <c r="X5" s="1756"/>
      <c r="Y5" s="1757"/>
      <c r="Z5" s="1756" t="s">
        <v>3253</v>
      </c>
      <c r="AA5" s="1756"/>
      <c r="AB5" s="1756"/>
      <c r="AC5" s="1756"/>
      <c r="AD5" s="1756"/>
      <c r="AE5" s="1756"/>
      <c r="AF5" s="1756"/>
    </row>
    <row r="6" spans="1:32" ht="18.75" customHeight="1">
      <c r="A6" s="285"/>
      <c r="B6" s="285"/>
      <c r="C6" s="285"/>
      <c r="D6" s="311"/>
      <c r="F6" s="308"/>
      <c r="G6" s="315"/>
      <c r="H6" s="315"/>
      <c r="I6" s="315"/>
      <c r="K6" s="308" t="s">
        <v>2197</v>
      </c>
      <c r="R6" s="315" t="s">
        <v>435</v>
      </c>
      <c r="V6" s="315"/>
      <c r="W6" s="315"/>
      <c r="Y6" s="315" t="s">
        <v>2665</v>
      </c>
      <c r="AB6" s="308"/>
      <c r="AC6" s="308"/>
      <c r="AD6" s="308"/>
      <c r="AE6" s="308"/>
      <c r="AF6" s="308" t="s">
        <v>2665</v>
      </c>
    </row>
    <row r="7" spans="1:32" ht="18.75" customHeight="1">
      <c r="A7" s="1289" t="s">
        <v>965</v>
      </c>
      <c r="B7" s="1289"/>
      <c r="C7" s="315">
        <v>26</v>
      </c>
      <c r="D7" s="117"/>
      <c r="F7" s="2209">
        <v>3797</v>
      </c>
      <c r="G7" s="2209"/>
      <c r="H7" s="2209"/>
      <c r="I7" s="2209"/>
      <c r="J7" s="1201"/>
      <c r="K7" s="898"/>
      <c r="L7" s="285"/>
      <c r="M7" s="2209">
        <v>5876</v>
      </c>
      <c r="N7" s="2209"/>
      <c r="O7" s="2209"/>
      <c r="P7" s="2209"/>
      <c r="Q7" s="2209"/>
      <c r="R7" s="898"/>
      <c r="S7" s="285"/>
      <c r="T7" s="2209">
        <v>49147</v>
      </c>
      <c r="U7" s="2209"/>
      <c r="V7" s="2209"/>
      <c r="W7" s="2209"/>
      <c r="X7" s="2209"/>
      <c r="Y7" s="898"/>
      <c r="Z7" s="285"/>
      <c r="AA7" s="2209">
        <v>13</v>
      </c>
      <c r="AB7" s="2209"/>
      <c r="AC7" s="2209"/>
      <c r="AD7" s="2209"/>
      <c r="AE7" s="2209"/>
      <c r="AF7" s="315"/>
    </row>
    <row r="8" spans="1:32" ht="18.75" customHeight="1">
      <c r="A8" s="1289"/>
      <c r="B8" s="1289"/>
      <c r="C8" s="315">
        <v>27</v>
      </c>
      <c r="D8" s="441"/>
      <c r="F8" s="2209">
        <v>3872</v>
      </c>
      <c r="G8" s="2209"/>
      <c r="H8" s="2209"/>
      <c r="I8" s="2209"/>
      <c r="J8" s="1201"/>
      <c r="K8" s="898"/>
      <c r="L8" s="285"/>
      <c r="M8" s="2209">
        <v>5972</v>
      </c>
      <c r="N8" s="2209"/>
      <c r="O8" s="2209"/>
      <c r="P8" s="2209"/>
      <c r="Q8" s="2209"/>
      <c r="R8" s="898"/>
      <c r="S8" s="285"/>
      <c r="T8" s="2209">
        <v>48633</v>
      </c>
      <c r="U8" s="2209"/>
      <c r="V8" s="2209"/>
      <c r="W8" s="2209"/>
      <c r="X8" s="2209"/>
      <c r="Y8" s="898"/>
      <c r="Z8" s="285"/>
      <c r="AA8" s="2209">
        <v>13</v>
      </c>
      <c r="AB8" s="2209"/>
      <c r="AC8" s="2209"/>
      <c r="AD8" s="2209"/>
      <c r="AE8" s="2209"/>
      <c r="AF8" s="315"/>
    </row>
    <row r="9" spans="1:32" ht="18.75" customHeight="1">
      <c r="A9" s="1289"/>
      <c r="B9" s="1289"/>
      <c r="C9" s="315">
        <v>28</v>
      </c>
      <c r="D9" s="441"/>
      <c r="F9" s="2209">
        <v>3851</v>
      </c>
      <c r="G9" s="2209"/>
      <c r="H9" s="2209"/>
      <c r="I9" s="2209"/>
      <c r="J9" s="1201"/>
      <c r="K9" s="898"/>
      <c r="L9" s="285"/>
      <c r="M9" s="2209">
        <v>6483</v>
      </c>
      <c r="N9" s="2209"/>
      <c r="O9" s="2209"/>
      <c r="P9" s="2209"/>
      <c r="Q9" s="2209"/>
      <c r="R9" s="898"/>
      <c r="S9" s="285"/>
      <c r="T9" s="2209">
        <v>45065</v>
      </c>
      <c r="U9" s="2209"/>
      <c r="V9" s="2209"/>
      <c r="W9" s="2209"/>
      <c r="X9" s="2209"/>
      <c r="Y9" s="898"/>
      <c r="Z9" s="285"/>
      <c r="AA9" s="2209">
        <f>ROUND(T9/F9,0)</f>
        <v>12</v>
      </c>
      <c r="AB9" s="2209"/>
      <c r="AC9" s="2209"/>
      <c r="AD9" s="2209"/>
      <c r="AE9" s="2209"/>
      <c r="AF9" s="315"/>
    </row>
    <row r="10" spans="1:32" ht="18.75" customHeight="1">
      <c r="A10" s="1289"/>
      <c r="B10" s="1289"/>
      <c r="C10" s="315">
        <v>29</v>
      </c>
      <c r="D10" s="441"/>
      <c r="F10" s="2209">
        <v>3592</v>
      </c>
      <c r="G10" s="2209"/>
      <c r="H10" s="2209"/>
      <c r="I10" s="2209"/>
      <c r="J10" s="1201"/>
      <c r="K10" s="898"/>
      <c r="L10" s="285"/>
      <c r="M10" s="2209">
        <v>6169</v>
      </c>
      <c r="N10" s="2209"/>
      <c r="O10" s="2209"/>
      <c r="P10" s="2209"/>
      <c r="Q10" s="2209"/>
      <c r="R10" s="898"/>
      <c r="S10" s="285"/>
      <c r="T10" s="2209">
        <v>41048</v>
      </c>
      <c r="U10" s="2209"/>
      <c r="V10" s="2209"/>
      <c r="W10" s="2209"/>
      <c r="X10" s="2209"/>
      <c r="Y10" s="898"/>
      <c r="Z10" s="285"/>
      <c r="AA10" s="2209">
        <v>11</v>
      </c>
      <c r="AB10" s="2209"/>
      <c r="AC10" s="2209"/>
      <c r="AD10" s="2209"/>
      <c r="AE10" s="2209"/>
      <c r="AF10" s="315"/>
    </row>
    <row r="11" spans="1:32" ht="18.75" customHeight="1">
      <c r="A11" s="1289"/>
      <c r="B11" s="1289"/>
      <c r="C11" s="315">
        <v>30</v>
      </c>
      <c r="D11" s="441"/>
      <c r="F11" s="2209">
        <v>3248</v>
      </c>
      <c r="G11" s="2209"/>
      <c r="H11" s="2209"/>
      <c r="I11" s="2209"/>
      <c r="J11" s="1201"/>
      <c r="K11" s="898"/>
      <c r="L11" s="285"/>
      <c r="M11" s="2209">
        <v>5458</v>
      </c>
      <c r="N11" s="2209"/>
      <c r="O11" s="2209"/>
      <c r="P11" s="2209"/>
      <c r="Q11" s="2209"/>
      <c r="R11" s="898"/>
      <c r="S11" s="285"/>
      <c r="T11" s="2209">
        <v>34614</v>
      </c>
      <c r="U11" s="2209"/>
      <c r="V11" s="2209"/>
      <c r="W11" s="2209"/>
      <c r="X11" s="2209"/>
      <c r="Y11" s="898"/>
      <c r="Z11" s="285"/>
      <c r="AA11" s="2209">
        <v>11</v>
      </c>
      <c r="AB11" s="2209"/>
      <c r="AC11" s="2209"/>
      <c r="AD11" s="2209"/>
      <c r="AE11" s="2209"/>
      <c r="AF11" s="898"/>
    </row>
    <row r="12" spans="1:32" ht="18.75" customHeight="1">
      <c r="A12" s="1289" t="s">
        <v>1212</v>
      </c>
      <c r="B12" s="1289"/>
      <c r="C12" s="315" t="s">
        <v>2417</v>
      </c>
      <c r="D12" s="441"/>
      <c r="F12" s="2209">
        <v>3157</v>
      </c>
      <c r="G12" s="2209"/>
      <c r="H12" s="2209"/>
      <c r="I12" s="2209"/>
      <c r="J12" s="1201"/>
      <c r="K12" s="898"/>
      <c r="L12" s="285"/>
      <c r="M12" s="2209">
        <v>5317</v>
      </c>
      <c r="N12" s="2209"/>
      <c r="O12" s="2209"/>
      <c r="P12" s="2209"/>
      <c r="Q12" s="2209"/>
      <c r="R12" s="898"/>
      <c r="S12" s="285"/>
      <c r="T12" s="2209">
        <v>33506</v>
      </c>
      <c r="U12" s="2209"/>
      <c r="V12" s="2209"/>
      <c r="W12" s="2209"/>
      <c r="X12" s="2209"/>
      <c r="Y12" s="898"/>
      <c r="Z12" s="285"/>
      <c r="AA12" s="2209">
        <v>11</v>
      </c>
      <c r="AB12" s="2209"/>
      <c r="AC12" s="2209"/>
      <c r="AD12" s="2209"/>
      <c r="AE12" s="2209"/>
      <c r="AF12" s="898"/>
    </row>
    <row r="13" spans="1:32" ht="18.75" customHeight="1">
      <c r="A13" s="1289"/>
      <c r="B13" s="1289"/>
      <c r="C13" s="315">
        <v>2</v>
      </c>
      <c r="D13" s="441"/>
      <c r="F13" s="2209">
        <v>3037</v>
      </c>
      <c r="G13" s="2209"/>
      <c r="H13" s="2209"/>
      <c r="I13" s="2209"/>
      <c r="J13" s="1201"/>
      <c r="K13" s="898"/>
      <c r="L13" s="285"/>
      <c r="M13" s="2209">
        <v>5391</v>
      </c>
      <c r="N13" s="2209"/>
      <c r="O13" s="2209"/>
      <c r="P13" s="2209"/>
      <c r="Q13" s="2209"/>
      <c r="R13" s="898"/>
      <c r="S13" s="285"/>
      <c r="T13" s="2209">
        <v>31884</v>
      </c>
      <c r="U13" s="2209"/>
      <c r="V13" s="2209"/>
      <c r="W13" s="2209"/>
      <c r="X13" s="2209"/>
      <c r="Y13" s="898"/>
      <c r="Z13" s="285"/>
      <c r="AA13" s="2209">
        <v>10</v>
      </c>
      <c r="AB13" s="2209"/>
      <c r="AC13" s="2209"/>
      <c r="AD13" s="2209"/>
      <c r="AE13" s="2209"/>
      <c r="AF13" s="898"/>
    </row>
    <row r="14" spans="1:32" ht="18.75" customHeight="1">
      <c r="A14" s="407"/>
      <c r="B14" s="407"/>
      <c r="C14" s="407"/>
      <c r="D14" s="312"/>
      <c r="E14" s="945"/>
      <c r="F14" s="899"/>
      <c r="G14" s="899"/>
      <c r="H14" s="899"/>
      <c r="I14" s="899"/>
      <c r="J14" s="899"/>
      <c r="K14" s="899"/>
      <c r="L14" s="927"/>
      <c r="M14" s="927"/>
      <c r="N14" s="927"/>
      <c r="O14" s="927"/>
      <c r="P14" s="899"/>
      <c r="Q14" s="899"/>
      <c r="R14" s="899"/>
      <c r="S14" s="899"/>
      <c r="T14" s="899"/>
      <c r="U14" s="899"/>
      <c r="V14" s="927"/>
      <c r="W14" s="927"/>
      <c r="X14" s="899"/>
      <c r="Y14" s="899"/>
      <c r="Z14" s="899"/>
      <c r="AA14" s="899"/>
      <c r="AB14" s="899"/>
      <c r="AC14" s="899"/>
      <c r="AD14" s="899"/>
      <c r="AE14" s="899"/>
      <c r="AF14" s="927"/>
    </row>
    <row r="15" spans="1:32" ht="18.75" customHeight="1">
      <c r="AF15" s="308" t="s">
        <v>3254</v>
      </c>
    </row>
    <row r="16" spans="1:32" ht="18.75" customHeight="1">
      <c r="A16" s="368" t="s">
        <v>3255</v>
      </c>
      <c r="B16" s="368"/>
      <c r="C16" s="368"/>
      <c r="D16" s="368"/>
      <c r="E16" s="368"/>
      <c r="F16" s="368"/>
      <c r="G16" s="368"/>
      <c r="H16" s="368"/>
      <c r="I16" s="368"/>
      <c r="J16" s="368"/>
      <c r="K16" s="319"/>
      <c r="L16" s="319"/>
      <c r="M16" s="319"/>
      <c r="N16" s="319"/>
      <c r="O16" s="319"/>
      <c r="P16" s="319"/>
      <c r="Q16" s="319"/>
      <c r="R16" s="319"/>
      <c r="S16" s="319"/>
      <c r="T16" s="319"/>
      <c r="U16" s="319"/>
      <c r="V16" s="319"/>
      <c r="W16" s="319"/>
      <c r="X16" s="319"/>
      <c r="Y16" s="319"/>
      <c r="Z16" s="319"/>
      <c r="AA16" s="319"/>
      <c r="AB16" s="319"/>
      <c r="AC16" s="319"/>
      <c r="AD16" s="319"/>
      <c r="AE16" s="319"/>
      <c r="AF16" s="319"/>
    </row>
    <row r="17" spans="1:32" ht="18.75" customHeight="1">
      <c r="A17" s="1273" t="s">
        <v>2412</v>
      </c>
      <c r="B17" s="1273"/>
      <c r="C17" s="1273"/>
      <c r="D17" s="1274"/>
      <c r="E17" s="1659" t="s">
        <v>3249</v>
      </c>
      <c r="F17" s="1756"/>
      <c r="G17" s="1756"/>
      <c r="H17" s="1756"/>
      <c r="I17" s="1756"/>
      <c r="J17" s="1756"/>
      <c r="K17" s="1756"/>
      <c r="L17" s="1486"/>
      <c r="M17" s="1486"/>
      <c r="N17" s="1486"/>
      <c r="O17" s="1486"/>
      <c r="P17" s="1486"/>
      <c r="Q17" s="1486"/>
      <c r="R17" s="1486"/>
      <c r="S17" s="1486"/>
      <c r="T17" s="1486"/>
      <c r="U17" s="1486"/>
      <c r="V17" s="1486"/>
      <c r="W17" s="1486"/>
      <c r="X17" s="1486"/>
      <c r="Y17" s="1486"/>
      <c r="Z17" s="1756"/>
      <c r="AA17" s="1756"/>
      <c r="AB17" s="1756"/>
      <c r="AC17" s="1756"/>
      <c r="AD17" s="1756"/>
      <c r="AE17" s="1756"/>
      <c r="AF17" s="1756"/>
    </row>
    <row r="18" spans="1:32" ht="18.75" customHeight="1">
      <c r="A18" s="1276"/>
      <c r="B18" s="1276"/>
      <c r="C18" s="1276"/>
      <c r="D18" s="1282"/>
      <c r="E18" s="1659" t="s">
        <v>3250</v>
      </c>
      <c r="F18" s="1756"/>
      <c r="G18" s="1756"/>
      <c r="H18" s="1756"/>
      <c r="I18" s="1756"/>
      <c r="J18" s="1756"/>
      <c r="K18" s="1757"/>
      <c r="L18" s="1756" t="s">
        <v>3251</v>
      </c>
      <c r="M18" s="1756"/>
      <c r="N18" s="1756"/>
      <c r="O18" s="1756"/>
      <c r="P18" s="1756"/>
      <c r="Q18" s="1756"/>
      <c r="R18" s="1757"/>
      <c r="S18" s="1659" t="s">
        <v>3252</v>
      </c>
      <c r="T18" s="1756"/>
      <c r="U18" s="1756"/>
      <c r="V18" s="1756"/>
      <c r="W18" s="1756"/>
      <c r="X18" s="1756"/>
      <c r="Y18" s="1757"/>
      <c r="Z18" s="1756" t="s">
        <v>3253</v>
      </c>
      <c r="AA18" s="1756"/>
      <c r="AB18" s="1756"/>
      <c r="AC18" s="1756"/>
      <c r="AD18" s="1756"/>
      <c r="AE18" s="1756"/>
      <c r="AF18" s="1756"/>
    </row>
    <row r="19" spans="1:32" ht="18.75" customHeight="1">
      <c r="A19" s="285"/>
      <c r="B19" s="285"/>
      <c r="C19" s="285"/>
      <c r="D19" s="311"/>
      <c r="F19" s="308"/>
      <c r="G19" s="315"/>
      <c r="H19" s="315"/>
      <c r="I19" s="315"/>
      <c r="K19" s="308" t="s">
        <v>2197</v>
      </c>
      <c r="R19" s="315" t="s">
        <v>435</v>
      </c>
      <c r="V19" s="315"/>
      <c r="W19" s="315"/>
      <c r="Y19" s="315" t="s">
        <v>2665</v>
      </c>
      <c r="AB19" s="308"/>
      <c r="AC19" s="308"/>
      <c r="AD19" s="308"/>
      <c r="AE19" s="308"/>
      <c r="AF19" s="308" t="s">
        <v>2665</v>
      </c>
    </row>
    <row r="20" spans="1:32" ht="18.75" customHeight="1">
      <c r="A20" s="1289" t="s">
        <v>684</v>
      </c>
      <c r="B20" s="1289"/>
      <c r="C20" s="315">
        <v>26</v>
      </c>
      <c r="D20" s="117"/>
      <c r="F20" s="2209">
        <v>2999</v>
      </c>
      <c r="G20" s="2209"/>
      <c r="H20" s="2209"/>
      <c r="I20" s="2209"/>
      <c r="J20" s="1201"/>
      <c r="K20" s="898"/>
      <c r="L20" s="285"/>
      <c r="M20" s="2209">
        <v>4226</v>
      </c>
      <c r="N20" s="2209"/>
      <c r="O20" s="2209"/>
      <c r="P20" s="2209"/>
      <c r="Q20" s="2209"/>
      <c r="R20" s="898"/>
      <c r="S20" s="285"/>
      <c r="T20" s="2209">
        <v>41709</v>
      </c>
      <c r="U20" s="2209"/>
      <c r="V20" s="2209"/>
      <c r="W20" s="2209"/>
      <c r="X20" s="2209"/>
      <c r="Y20" s="898"/>
      <c r="Z20" s="285"/>
      <c r="AA20" s="2209">
        <v>14</v>
      </c>
      <c r="AB20" s="2209"/>
      <c r="AC20" s="2209"/>
      <c r="AD20" s="2209"/>
      <c r="AE20" s="2209"/>
      <c r="AF20" s="315"/>
    </row>
    <row r="21" spans="1:32" ht="18.75" customHeight="1">
      <c r="A21" s="1289"/>
      <c r="B21" s="1289"/>
      <c r="C21" s="315">
        <v>27</v>
      </c>
      <c r="D21" s="441"/>
      <c r="F21" s="2209">
        <v>2867</v>
      </c>
      <c r="G21" s="2209"/>
      <c r="H21" s="2209"/>
      <c r="I21" s="2209"/>
      <c r="J21" s="1201"/>
      <c r="K21" s="898"/>
      <c r="L21" s="285"/>
      <c r="M21" s="2209">
        <v>3975</v>
      </c>
      <c r="N21" s="2209"/>
      <c r="O21" s="2209"/>
      <c r="P21" s="2209"/>
      <c r="Q21" s="2209"/>
      <c r="R21" s="898"/>
      <c r="S21" s="285"/>
      <c r="T21" s="2209">
        <v>40235</v>
      </c>
      <c r="U21" s="2209"/>
      <c r="V21" s="2209"/>
      <c r="W21" s="2209"/>
      <c r="X21" s="2209"/>
      <c r="Y21" s="898"/>
      <c r="Z21" s="285"/>
      <c r="AA21" s="2209">
        <v>14</v>
      </c>
      <c r="AB21" s="2209"/>
      <c r="AC21" s="2209"/>
      <c r="AD21" s="2209"/>
      <c r="AE21" s="2209"/>
      <c r="AF21" s="315"/>
    </row>
    <row r="22" spans="1:32" ht="18.75" customHeight="1">
      <c r="A22" s="1289"/>
      <c r="B22" s="1289"/>
      <c r="C22" s="315">
        <v>28</v>
      </c>
      <c r="D22" s="441"/>
      <c r="F22" s="2209">
        <v>2841</v>
      </c>
      <c r="G22" s="2209"/>
      <c r="H22" s="2209"/>
      <c r="I22" s="2209"/>
      <c r="J22" s="1201"/>
      <c r="K22" s="898"/>
      <c r="L22" s="285"/>
      <c r="M22" s="2209">
        <v>4256</v>
      </c>
      <c r="N22" s="2209"/>
      <c r="O22" s="2209"/>
      <c r="P22" s="2209"/>
      <c r="Q22" s="2209"/>
      <c r="R22" s="898"/>
      <c r="S22" s="285"/>
      <c r="T22" s="2209">
        <v>33432</v>
      </c>
      <c r="U22" s="2209"/>
      <c r="V22" s="2209"/>
      <c r="W22" s="2209"/>
      <c r="X22" s="2209"/>
      <c r="Y22" s="898"/>
      <c r="Z22" s="285"/>
      <c r="AA22" s="2209">
        <f>ROUND(T22/F22,0)</f>
        <v>12</v>
      </c>
      <c r="AB22" s="2209"/>
      <c r="AC22" s="2209"/>
      <c r="AD22" s="2209"/>
      <c r="AE22" s="2209"/>
      <c r="AF22" s="315"/>
    </row>
    <row r="23" spans="1:32" ht="18.75" customHeight="1">
      <c r="A23" s="1289"/>
      <c r="B23" s="1289"/>
      <c r="C23" s="315">
        <v>29</v>
      </c>
      <c r="D23" s="441"/>
      <c r="F23" s="2209">
        <v>2947</v>
      </c>
      <c r="G23" s="2209"/>
      <c r="H23" s="2209"/>
      <c r="I23" s="2209"/>
      <c r="J23" s="1201"/>
      <c r="K23" s="898"/>
      <c r="L23" s="285"/>
      <c r="M23" s="2209">
        <v>4505</v>
      </c>
      <c r="N23" s="2209"/>
      <c r="O23" s="2209"/>
      <c r="P23" s="2209"/>
      <c r="Q23" s="2209"/>
      <c r="R23" s="898"/>
      <c r="S23" s="285"/>
      <c r="T23" s="2209">
        <v>32767</v>
      </c>
      <c r="U23" s="2209"/>
      <c r="V23" s="2209"/>
      <c r="W23" s="2209"/>
      <c r="X23" s="2209"/>
      <c r="Y23" s="898"/>
      <c r="Z23" s="285"/>
      <c r="AA23" s="2209">
        <v>11</v>
      </c>
      <c r="AB23" s="2209"/>
      <c r="AC23" s="2209"/>
      <c r="AD23" s="2209"/>
      <c r="AE23" s="2209"/>
      <c r="AF23" s="315"/>
    </row>
    <row r="24" spans="1:32" ht="18.75" customHeight="1">
      <c r="A24" s="1289"/>
      <c r="B24" s="1289"/>
      <c r="C24" s="315">
        <v>30</v>
      </c>
      <c r="D24" s="441"/>
      <c r="F24" s="2209">
        <v>2997</v>
      </c>
      <c r="G24" s="2209"/>
      <c r="H24" s="2209"/>
      <c r="I24" s="2209"/>
      <c r="J24" s="1201"/>
      <c r="K24" s="898"/>
      <c r="L24" s="285"/>
      <c r="M24" s="2209">
        <v>4413</v>
      </c>
      <c r="N24" s="2209"/>
      <c r="O24" s="2209"/>
      <c r="P24" s="2209"/>
      <c r="Q24" s="2209"/>
      <c r="R24" s="898"/>
      <c r="S24" s="285"/>
      <c r="T24" s="2209">
        <v>34323</v>
      </c>
      <c r="U24" s="2209"/>
      <c r="V24" s="2209"/>
      <c r="W24" s="2209"/>
      <c r="X24" s="2209"/>
      <c r="Y24" s="898"/>
      <c r="Z24" s="285"/>
      <c r="AA24" s="2209">
        <v>11</v>
      </c>
      <c r="AB24" s="2209"/>
      <c r="AC24" s="2209"/>
      <c r="AD24" s="2209"/>
      <c r="AE24" s="2209"/>
      <c r="AF24" s="898"/>
    </row>
    <row r="25" spans="1:32" ht="18.75" customHeight="1">
      <c r="A25" s="1289" t="s">
        <v>3256</v>
      </c>
      <c r="B25" s="1289"/>
      <c r="C25" s="315" t="s">
        <v>3257</v>
      </c>
      <c r="D25" s="441"/>
      <c r="F25" s="2209">
        <v>2941</v>
      </c>
      <c r="G25" s="2209"/>
      <c r="H25" s="2209"/>
      <c r="I25" s="2209"/>
      <c r="J25" s="1201"/>
      <c r="K25" s="898"/>
      <c r="L25" s="285"/>
      <c r="M25" s="2209">
        <v>4148</v>
      </c>
      <c r="N25" s="2209"/>
      <c r="O25" s="2209"/>
      <c r="P25" s="2209"/>
      <c r="Q25" s="2209"/>
      <c r="R25" s="898"/>
      <c r="S25" s="285"/>
      <c r="T25" s="2209">
        <v>32699</v>
      </c>
      <c r="U25" s="2209"/>
      <c r="V25" s="2209"/>
      <c r="W25" s="2209"/>
      <c r="X25" s="2209"/>
      <c r="Y25" s="898"/>
      <c r="Z25" s="285"/>
      <c r="AA25" s="2209">
        <v>11</v>
      </c>
      <c r="AB25" s="2209"/>
      <c r="AC25" s="2209"/>
      <c r="AD25" s="2209"/>
      <c r="AE25" s="2209"/>
      <c r="AF25" s="822"/>
    </row>
    <row r="26" spans="1:32" ht="18.75" customHeight="1">
      <c r="A26" s="1289"/>
      <c r="B26" s="1289"/>
      <c r="C26" s="315">
        <v>2</v>
      </c>
      <c r="D26" s="441"/>
      <c r="F26" s="2209">
        <v>2512</v>
      </c>
      <c r="G26" s="2209"/>
      <c r="H26" s="2209"/>
      <c r="I26" s="2209"/>
      <c r="J26" s="1201"/>
      <c r="K26" s="898"/>
      <c r="L26" s="285"/>
      <c r="M26" s="2209">
        <v>3647</v>
      </c>
      <c r="N26" s="2209"/>
      <c r="O26" s="2209"/>
      <c r="P26" s="2209"/>
      <c r="Q26" s="2209"/>
      <c r="R26" s="898"/>
      <c r="S26" s="285"/>
      <c r="T26" s="2209">
        <v>28447</v>
      </c>
      <c r="U26" s="2209"/>
      <c r="V26" s="2209"/>
      <c r="W26" s="2209"/>
      <c r="X26" s="2209"/>
      <c r="Y26" s="898"/>
      <c r="Z26" s="285"/>
      <c r="AA26" s="2209">
        <v>11</v>
      </c>
      <c r="AB26" s="2209"/>
      <c r="AC26" s="2209"/>
      <c r="AD26" s="2209"/>
      <c r="AE26" s="2209"/>
      <c r="AF26" s="898"/>
    </row>
    <row r="27" spans="1:32" ht="18.75" customHeight="1">
      <c r="A27" s="407"/>
      <c r="B27" s="407"/>
      <c r="C27" s="407"/>
      <c r="D27" s="312"/>
      <c r="E27" s="945"/>
      <c r="F27" s="899"/>
      <c r="G27" s="899"/>
      <c r="H27" s="899"/>
      <c r="I27" s="899"/>
      <c r="J27" s="899"/>
      <c r="K27" s="899"/>
      <c r="L27" s="927"/>
      <c r="M27" s="927"/>
      <c r="N27" s="927"/>
      <c r="O27" s="927"/>
      <c r="P27" s="899"/>
      <c r="Q27" s="899"/>
      <c r="R27" s="899"/>
      <c r="S27" s="899"/>
      <c r="T27" s="899"/>
      <c r="U27" s="899"/>
      <c r="V27" s="927"/>
      <c r="W27" s="927"/>
      <c r="X27" s="899"/>
      <c r="Y27" s="899"/>
      <c r="Z27" s="899"/>
      <c r="AA27" s="899"/>
      <c r="AB27" s="899"/>
      <c r="AC27" s="899"/>
      <c r="AD27" s="899"/>
      <c r="AE27" s="899"/>
      <c r="AF27" s="927"/>
    </row>
    <row r="28" spans="1:32" ht="18.75" customHeight="1">
      <c r="A28" s="1288"/>
      <c r="B28" s="1288"/>
      <c r="C28" s="1288"/>
      <c r="D28" s="1288"/>
      <c r="E28" s="1288"/>
      <c r="F28" s="1288"/>
      <c r="G28" s="1288"/>
      <c r="H28" s="1288"/>
      <c r="I28" s="1288"/>
      <c r="J28" s="1288"/>
      <c r="AF28" s="308" t="s">
        <v>3258</v>
      </c>
    </row>
    <row r="30" spans="1:32" s="42" customFormat="1" ht="18.75" customHeight="1">
      <c r="A30" s="2400" t="s">
        <v>3259</v>
      </c>
      <c r="B30" s="2400"/>
      <c r="C30" s="2400"/>
      <c r="D30" s="2400"/>
      <c r="E30" s="2400"/>
      <c r="F30" s="2400"/>
      <c r="G30" s="2400"/>
      <c r="H30" s="2400"/>
      <c r="I30" s="2400"/>
      <c r="J30" s="2400"/>
      <c r="K30" s="2400"/>
      <c r="L30" s="2400"/>
      <c r="M30" s="2400"/>
      <c r="N30" s="2400"/>
      <c r="O30" s="2400"/>
      <c r="P30" s="2400"/>
      <c r="Q30" s="2400"/>
      <c r="R30" s="2400"/>
      <c r="S30" s="2400"/>
      <c r="T30" s="2400"/>
      <c r="U30" s="2400"/>
      <c r="V30" s="2400"/>
      <c r="W30" s="2400"/>
      <c r="X30" s="2400"/>
      <c r="Y30" s="2400"/>
      <c r="Z30" s="2400"/>
      <c r="AA30" s="2400"/>
      <c r="AB30" s="2400"/>
      <c r="AC30" s="2400"/>
      <c r="AD30" s="2400"/>
      <c r="AE30" s="2400"/>
      <c r="AF30" s="2400"/>
    </row>
    <row r="31" spans="1:32" ht="18.75" customHeight="1">
      <c r="A31" s="458" t="s">
        <v>3260</v>
      </c>
      <c r="B31" s="458"/>
      <c r="C31" s="458"/>
    </row>
    <row r="32" spans="1:32" ht="18.75" customHeight="1">
      <c r="A32" s="1261" t="s">
        <v>2412</v>
      </c>
      <c r="B32" s="1261"/>
      <c r="C32" s="1261"/>
      <c r="D32" s="2071"/>
      <c r="E32" s="1260" t="s">
        <v>3261</v>
      </c>
      <c r="F32" s="1261"/>
      <c r="G32" s="1261"/>
      <c r="H32" s="1261"/>
      <c r="I32" s="1261"/>
      <c r="J32" s="1261"/>
      <c r="K32" s="1262"/>
      <c r="L32" s="1260" t="s">
        <v>3262</v>
      </c>
      <c r="M32" s="1261"/>
      <c r="N32" s="1261"/>
      <c r="O32" s="1261"/>
      <c r="P32" s="1261"/>
      <c r="Q32" s="1261"/>
      <c r="R32" s="1262"/>
      <c r="S32" s="1260" t="s">
        <v>3263</v>
      </c>
      <c r="T32" s="1261"/>
      <c r="U32" s="1261"/>
      <c r="V32" s="1261"/>
      <c r="W32" s="1261"/>
      <c r="X32" s="1261"/>
      <c r="Y32" s="1262"/>
      <c r="Z32" s="1260" t="s">
        <v>3264</v>
      </c>
      <c r="AA32" s="1261"/>
      <c r="AB32" s="1261"/>
      <c r="AC32" s="1261"/>
      <c r="AD32" s="1261"/>
      <c r="AE32" s="1261"/>
      <c r="AF32" s="1261"/>
    </row>
    <row r="33" spans="1:32" ht="18.75" customHeight="1">
      <c r="A33" s="285"/>
      <c r="B33" s="285"/>
      <c r="C33" s="285"/>
      <c r="E33" s="1279" t="s">
        <v>2197</v>
      </c>
      <c r="F33" s="1288"/>
      <c r="G33" s="1288"/>
      <c r="H33" s="1288"/>
      <c r="I33" s="1288"/>
      <c r="J33" s="1288"/>
      <c r="K33" s="1516"/>
      <c r="L33" s="1279" t="s">
        <v>2197</v>
      </c>
      <c r="M33" s="1277"/>
      <c r="N33" s="1277"/>
      <c r="O33" s="1277"/>
      <c r="P33" s="1288"/>
      <c r="Q33" s="1288"/>
      <c r="R33" s="1516"/>
      <c r="S33" s="1279" t="s">
        <v>2197</v>
      </c>
      <c r="T33" s="1277"/>
      <c r="U33" s="1277"/>
      <c r="V33" s="1288"/>
      <c r="W33" s="1288"/>
      <c r="X33" s="1288"/>
      <c r="Y33" s="1516"/>
      <c r="Z33" s="1279" t="s">
        <v>2197</v>
      </c>
      <c r="AA33" s="1277"/>
      <c r="AB33" s="1288"/>
      <c r="AC33" s="1288"/>
      <c r="AD33" s="1288"/>
      <c r="AE33" s="1288"/>
      <c r="AF33" s="1288"/>
    </row>
    <row r="34" spans="1:32" ht="18.75" customHeight="1">
      <c r="A34" s="1289" t="s">
        <v>965</v>
      </c>
      <c r="B34" s="1289"/>
      <c r="C34" s="315">
        <v>28</v>
      </c>
      <c r="D34" s="458"/>
      <c r="E34" s="1015"/>
      <c r="F34" s="2401">
        <v>2591</v>
      </c>
      <c r="G34" s="2401"/>
      <c r="H34" s="2401"/>
      <c r="I34" s="2401"/>
      <c r="J34" s="2401"/>
      <c r="K34" s="456"/>
      <c r="L34" s="947"/>
      <c r="M34" s="2209">
        <v>388</v>
      </c>
      <c r="N34" s="2209"/>
      <c r="O34" s="2209"/>
      <c r="P34" s="2209"/>
      <c r="Q34" s="2209"/>
      <c r="R34" s="311"/>
      <c r="S34" s="947"/>
      <c r="T34" s="2209">
        <v>731</v>
      </c>
      <c r="U34" s="2209"/>
      <c r="V34" s="2209"/>
      <c r="W34" s="2209"/>
      <c r="X34" s="2209"/>
      <c r="Y34" s="311"/>
      <c r="Z34" s="947"/>
      <c r="AA34" s="2209">
        <v>43</v>
      </c>
      <c r="AB34" s="2209"/>
      <c r="AC34" s="2209"/>
      <c r="AD34" s="2209"/>
      <c r="AE34" s="2209"/>
    </row>
    <row r="35" spans="1:32" ht="18.75" customHeight="1">
      <c r="A35" s="1289"/>
      <c r="B35" s="1289"/>
      <c r="C35" s="315">
        <v>29</v>
      </c>
      <c r="D35" s="315"/>
      <c r="E35" s="1015"/>
      <c r="F35" s="2401">
        <v>2139</v>
      </c>
      <c r="G35" s="2401"/>
      <c r="H35" s="2401"/>
      <c r="I35" s="2401"/>
      <c r="J35" s="2401"/>
      <c r="K35" s="456"/>
      <c r="L35" s="947"/>
      <c r="M35" s="2209">
        <v>307</v>
      </c>
      <c r="N35" s="2209"/>
      <c r="O35" s="2209"/>
      <c r="P35" s="2209"/>
      <c r="Q35" s="2209"/>
      <c r="R35" s="311"/>
      <c r="S35" s="947"/>
      <c r="T35" s="2209">
        <v>554</v>
      </c>
      <c r="U35" s="2209"/>
      <c r="V35" s="2209"/>
      <c r="W35" s="2209"/>
      <c r="X35" s="2209"/>
      <c r="Y35" s="311"/>
      <c r="Z35" s="947"/>
      <c r="AA35" s="2209">
        <v>39</v>
      </c>
      <c r="AB35" s="2209"/>
      <c r="AC35" s="2209"/>
      <c r="AD35" s="2209"/>
      <c r="AE35" s="2209"/>
    </row>
    <row r="36" spans="1:32" ht="18.75" customHeight="1">
      <c r="A36" s="1289"/>
      <c r="B36" s="1289"/>
      <c r="C36" s="315">
        <v>30</v>
      </c>
      <c r="D36" s="315"/>
      <c r="E36" s="1015"/>
      <c r="F36" s="2401">
        <v>1780</v>
      </c>
      <c r="G36" s="2401"/>
      <c r="H36" s="2401"/>
      <c r="I36" s="2401"/>
      <c r="J36" s="2401"/>
      <c r="K36" s="456"/>
      <c r="L36" s="947"/>
      <c r="M36" s="2209">
        <v>199</v>
      </c>
      <c r="N36" s="2209"/>
      <c r="O36" s="2209"/>
      <c r="P36" s="2209"/>
      <c r="Q36" s="2209"/>
      <c r="R36" s="311"/>
      <c r="S36" s="947"/>
      <c r="T36" s="2209">
        <v>480</v>
      </c>
      <c r="U36" s="2209"/>
      <c r="V36" s="2209"/>
      <c r="W36" s="2209"/>
      <c r="X36" s="2209"/>
      <c r="Y36" s="311"/>
      <c r="Z36" s="947"/>
      <c r="AA36" s="2209">
        <v>31</v>
      </c>
      <c r="AB36" s="2209"/>
      <c r="AC36" s="2209"/>
      <c r="AD36" s="2209"/>
      <c r="AE36" s="2209"/>
    </row>
    <row r="37" spans="1:32" ht="18.75" customHeight="1">
      <c r="A37" s="1289" t="s">
        <v>3256</v>
      </c>
      <c r="B37" s="1289"/>
      <c r="C37" s="315" t="s">
        <v>3257</v>
      </c>
      <c r="D37" s="315"/>
      <c r="E37" s="1015"/>
      <c r="F37" s="2401">
        <v>1304</v>
      </c>
      <c r="G37" s="2401"/>
      <c r="H37" s="2401"/>
      <c r="I37" s="2401"/>
      <c r="J37" s="2401"/>
      <c r="K37" s="456"/>
      <c r="L37" s="947"/>
      <c r="M37" s="2209">
        <v>249</v>
      </c>
      <c r="N37" s="2209"/>
      <c r="O37" s="2209"/>
      <c r="P37" s="2209"/>
      <c r="Q37" s="2209"/>
      <c r="R37" s="311"/>
      <c r="S37" s="947"/>
      <c r="T37" s="2209">
        <v>411</v>
      </c>
      <c r="U37" s="2209"/>
      <c r="V37" s="2209"/>
      <c r="W37" s="2209"/>
      <c r="X37" s="2209"/>
      <c r="Y37" s="311"/>
      <c r="Z37" s="947"/>
      <c r="AA37" s="2209">
        <v>33</v>
      </c>
      <c r="AB37" s="2209"/>
      <c r="AC37" s="2209"/>
      <c r="AD37" s="2209"/>
      <c r="AE37" s="2209"/>
    </row>
    <row r="38" spans="1:32" ht="18.75" customHeight="1">
      <c r="A38" s="1289"/>
      <c r="B38" s="1289"/>
      <c r="C38" s="315">
        <v>2</v>
      </c>
      <c r="D38" s="315"/>
      <c r="E38" s="1015"/>
      <c r="F38" s="2401">
        <v>1622</v>
      </c>
      <c r="G38" s="2401"/>
      <c r="H38" s="2401"/>
      <c r="I38" s="2401"/>
      <c r="J38" s="2401"/>
      <c r="K38" s="456"/>
      <c r="L38" s="947"/>
      <c r="M38" s="2209">
        <v>211</v>
      </c>
      <c r="N38" s="2209"/>
      <c r="O38" s="2209"/>
      <c r="P38" s="2209"/>
      <c r="Q38" s="2209"/>
      <c r="R38" s="311"/>
      <c r="S38" s="947"/>
      <c r="T38" s="2209">
        <v>419</v>
      </c>
      <c r="U38" s="2209"/>
      <c r="V38" s="2209"/>
      <c r="W38" s="2209"/>
      <c r="X38" s="2209"/>
      <c r="Y38" s="311"/>
      <c r="Z38" s="947"/>
      <c r="AA38" s="2209">
        <v>24</v>
      </c>
      <c r="AB38" s="2209"/>
      <c r="AC38" s="2209"/>
      <c r="AD38" s="2209"/>
      <c r="AE38" s="2209"/>
    </row>
    <row r="39" spans="1:32" ht="18.75" customHeight="1">
      <c r="A39" s="407"/>
      <c r="B39" s="407"/>
      <c r="C39" s="407"/>
      <c r="D39" s="404"/>
      <c r="E39" s="2402"/>
      <c r="F39" s="2402"/>
      <c r="G39" s="2402"/>
      <c r="H39" s="2402"/>
      <c r="I39" s="2402"/>
      <c r="J39" s="1779"/>
      <c r="K39" s="1779"/>
      <c r="L39" s="2403"/>
      <c r="M39" s="2403"/>
      <c r="N39" s="2403"/>
      <c r="O39" s="2403"/>
      <c r="P39" s="2403"/>
      <c r="Q39" s="1200"/>
      <c r="R39" s="1200"/>
      <c r="S39" s="2403"/>
      <c r="T39" s="2403"/>
      <c r="U39" s="2403"/>
      <c r="V39" s="2403"/>
      <c r="W39" s="2403"/>
      <c r="X39" s="1200"/>
      <c r="Y39" s="1200"/>
      <c r="Z39" s="2403"/>
      <c r="AA39" s="2403"/>
      <c r="AB39" s="2403"/>
      <c r="AC39" s="2403"/>
      <c r="AD39" s="2403"/>
      <c r="AE39" s="1200"/>
      <c r="AF39" s="1275"/>
    </row>
    <row r="40" spans="1:32" ht="18.75" customHeight="1">
      <c r="A40" s="458"/>
      <c r="B40" s="458"/>
      <c r="C40" s="45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F40" s="315" t="s">
        <v>3265</v>
      </c>
    </row>
    <row r="41" spans="1:32" ht="18.75" customHeight="1">
      <c r="A41" s="368" t="s">
        <v>3266</v>
      </c>
      <c r="B41" s="458"/>
      <c r="C41" s="458"/>
      <c r="E41" s="458"/>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row>
    <row r="42" spans="1:32" ht="18.75" customHeight="1">
      <c r="A42" s="1261" t="s">
        <v>2412</v>
      </c>
      <c r="B42" s="1261"/>
      <c r="C42" s="1261"/>
      <c r="D42" s="2071"/>
      <c r="E42" s="1260" t="s">
        <v>3267</v>
      </c>
      <c r="F42" s="1261"/>
      <c r="G42" s="1261"/>
      <c r="H42" s="1261"/>
      <c r="I42" s="1261"/>
      <c r="J42" s="1261"/>
      <c r="K42" s="1262"/>
      <c r="L42" s="1260" t="s">
        <v>3268</v>
      </c>
      <c r="M42" s="1261"/>
      <c r="N42" s="1261"/>
      <c r="O42" s="1261"/>
      <c r="P42" s="1261"/>
      <c r="Q42" s="1261"/>
      <c r="R42" s="1262"/>
      <c r="S42" s="1260" t="s">
        <v>3269</v>
      </c>
      <c r="T42" s="1261"/>
      <c r="U42" s="1261"/>
      <c r="V42" s="1261"/>
      <c r="W42" s="1261"/>
      <c r="X42" s="1261"/>
      <c r="Y42" s="1262"/>
      <c r="Z42" s="1260" t="s">
        <v>3270</v>
      </c>
      <c r="AA42" s="1261"/>
      <c r="AB42" s="1261"/>
      <c r="AC42" s="1261"/>
      <c r="AD42" s="1261"/>
      <c r="AE42" s="1261"/>
      <c r="AF42" s="1261"/>
    </row>
    <row r="43" spans="1:32" ht="18.75" customHeight="1">
      <c r="A43" s="285"/>
      <c r="B43" s="285"/>
      <c r="C43" s="285"/>
      <c r="E43" s="1279" t="s">
        <v>435</v>
      </c>
      <c r="F43" s="1288"/>
      <c r="G43" s="1288"/>
      <c r="H43" s="1288"/>
      <c r="I43" s="1288"/>
      <c r="J43" s="1288"/>
      <c r="K43" s="1516"/>
      <c r="L43" s="1279" t="s">
        <v>435</v>
      </c>
      <c r="M43" s="1277"/>
      <c r="N43" s="1277"/>
      <c r="O43" s="1277"/>
      <c r="P43" s="1288"/>
      <c r="Q43" s="1288"/>
      <c r="R43" s="1516"/>
      <c r="S43" s="1279" t="s">
        <v>435</v>
      </c>
      <c r="T43" s="1277"/>
      <c r="U43" s="1277"/>
      <c r="V43" s="1288"/>
      <c r="W43" s="1288"/>
      <c r="X43" s="1288"/>
      <c r="Y43" s="1516"/>
      <c r="Z43" s="1279" t="s">
        <v>435</v>
      </c>
      <c r="AA43" s="1277"/>
      <c r="AB43" s="1288"/>
      <c r="AC43" s="1288"/>
      <c r="AD43" s="1288"/>
      <c r="AE43" s="1288"/>
      <c r="AF43" s="1288"/>
    </row>
    <row r="44" spans="1:32" ht="18.75" customHeight="1">
      <c r="A44" s="1289" t="s">
        <v>965</v>
      </c>
      <c r="B44" s="1289"/>
      <c r="C44" s="315">
        <v>28</v>
      </c>
      <c r="D44" s="117"/>
      <c r="E44" s="1014"/>
      <c r="F44" s="1643">
        <v>8968</v>
      </c>
      <c r="G44" s="1643"/>
      <c r="H44" s="1643"/>
      <c r="I44" s="1643"/>
      <c r="J44" s="902"/>
      <c r="K44" s="311"/>
      <c r="L44" s="947"/>
      <c r="M44" s="2209">
        <v>6301</v>
      </c>
      <c r="N44" s="2209"/>
      <c r="O44" s="2209"/>
      <c r="P44" s="2209"/>
      <c r="Q44" s="2209"/>
      <c r="R44" s="311"/>
      <c r="S44" s="1016" t="s">
        <v>3271</v>
      </c>
      <c r="T44" s="2404" t="s">
        <v>3272</v>
      </c>
      <c r="U44" s="2404"/>
      <c r="V44" s="2404"/>
      <c r="W44" s="2404"/>
      <c r="X44" s="2404"/>
      <c r="Y44" s="723"/>
      <c r="Z44" s="947"/>
      <c r="AA44" s="2209">
        <v>3440</v>
      </c>
      <c r="AB44" s="2209"/>
      <c r="AC44" s="2209"/>
      <c r="AD44" s="2209"/>
      <c r="AE44" s="2209"/>
    </row>
    <row r="45" spans="1:32" ht="18.75" customHeight="1">
      <c r="A45" s="1289"/>
      <c r="B45" s="1289"/>
      <c r="C45" s="315">
        <v>29</v>
      </c>
      <c r="D45" s="441"/>
      <c r="E45" s="1014"/>
      <c r="F45" s="1643">
        <v>10606</v>
      </c>
      <c r="G45" s="1643"/>
      <c r="H45" s="1643"/>
      <c r="I45" s="1643"/>
      <c r="J45" s="902"/>
      <c r="K45" s="311"/>
      <c r="L45" s="947"/>
      <c r="M45" s="2209">
        <v>6443</v>
      </c>
      <c r="N45" s="2209"/>
      <c r="O45" s="2209"/>
      <c r="P45" s="2209"/>
      <c r="Q45" s="2209"/>
      <c r="R45" s="311"/>
      <c r="S45" s="1016" t="s">
        <v>3271</v>
      </c>
      <c r="T45" s="2404" t="s">
        <v>3273</v>
      </c>
      <c r="U45" s="2404"/>
      <c r="V45" s="2404"/>
      <c r="W45" s="2404"/>
      <c r="X45" s="2404"/>
      <c r="Y45" s="1017"/>
      <c r="Z45" s="947"/>
      <c r="AA45" s="2209">
        <v>3348</v>
      </c>
      <c r="AB45" s="2209"/>
      <c r="AC45" s="2209"/>
      <c r="AD45" s="2209"/>
      <c r="AE45" s="2209"/>
    </row>
    <row r="46" spans="1:32" ht="18.75" customHeight="1">
      <c r="A46" s="1289"/>
      <c r="B46" s="1289"/>
      <c r="C46" s="315">
        <v>30</v>
      </c>
      <c r="D46" s="441"/>
      <c r="E46" s="1014"/>
      <c r="F46" s="1643">
        <v>10762</v>
      </c>
      <c r="G46" s="1643"/>
      <c r="H46" s="1643"/>
      <c r="I46" s="1643"/>
      <c r="J46" s="902"/>
      <c r="K46" s="311"/>
      <c r="L46" s="947"/>
      <c r="M46" s="2209">
        <v>6713</v>
      </c>
      <c r="N46" s="2209"/>
      <c r="O46" s="2209"/>
      <c r="P46" s="2209"/>
      <c r="Q46" s="2209"/>
      <c r="R46" s="311"/>
      <c r="S46" s="1016"/>
      <c r="T46" s="2209">
        <v>10519</v>
      </c>
      <c r="U46" s="2209"/>
      <c r="V46" s="2209"/>
      <c r="W46" s="2209"/>
      <c r="X46" s="2209"/>
      <c r="Y46" s="1017"/>
      <c r="Z46" s="947"/>
      <c r="AA46" s="2209">
        <v>3105</v>
      </c>
      <c r="AB46" s="2209"/>
      <c r="AC46" s="2209"/>
      <c r="AD46" s="2209"/>
      <c r="AE46" s="2209"/>
    </row>
    <row r="47" spans="1:32" ht="18.75" customHeight="1">
      <c r="A47" s="1289" t="s">
        <v>3256</v>
      </c>
      <c r="B47" s="1289"/>
      <c r="C47" s="315" t="s">
        <v>3257</v>
      </c>
      <c r="D47" s="441"/>
      <c r="E47" s="1014"/>
      <c r="F47" s="1643">
        <v>10081</v>
      </c>
      <c r="G47" s="1643"/>
      <c r="H47" s="1643"/>
      <c r="I47" s="1643"/>
      <c r="J47" s="902"/>
      <c r="K47" s="311"/>
      <c r="L47" s="947"/>
      <c r="M47" s="2209">
        <v>6694</v>
      </c>
      <c r="N47" s="2209"/>
      <c r="O47" s="2209"/>
      <c r="P47" s="2209"/>
      <c r="Q47" s="2209"/>
      <c r="R47" s="311"/>
      <c r="S47" s="1016"/>
      <c r="T47" s="2209">
        <v>10531</v>
      </c>
      <c r="U47" s="2209"/>
      <c r="V47" s="2209"/>
      <c r="W47" s="2209"/>
      <c r="X47" s="2209"/>
      <c r="Y47" s="1017"/>
      <c r="Z47" s="947"/>
      <c r="AA47" s="2209">
        <v>2871</v>
      </c>
      <c r="AB47" s="2209"/>
      <c r="AC47" s="2209"/>
      <c r="AD47" s="2209"/>
      <c r="AE47" s="2209"/>
    </row>
    <row r="48" spans="1:32" ht="18.75" customHeight="1">
      <c r="A48" s="1289"/>
      <c r="B48" s="1289"/>
      <c r="C48" s="315">
        <v>2</v>
      </c>
      <c r="D48" s="441"/>
      <c r="E48" s="1014"/>
      <c r="F48" s="1643">
        <v>9499</v>
      </c>
      <c r="G48" s="1643"/>
      <c r="H48" s="1643"/>
      <c r="I48" s="1643"/>
      <c r="J48" s="902"/>
      <c r="K48" s="311"/>
      <c r="L48" s="947"/>
      <c r="M48" s="2209">
        <v>6779</v>
      </c>
      <c r="N48" s="2209"/>
      <c r="O48" s="2209"/>
      <c r="P48" s="2209"/>
      <c r="Q48" s="2209"/>
      <c r="R48" s="311"/>
      <c r="S48" s="1016"/>
      <c r="T48" s="2209">
        <v>10518</v>
      </c>
      <c r="U48" s="2209"/>
      <c r="V48" s="2209"/>
      <c r="W48" s="2209"/>
      <c r="X48" s="2209"/>
      <c r="Y48" s="1017"/>
      <c r="Z48" s="947"/>
      <c r="AA48" s="2209">
        <v>2262</v>
      </c>
      <c r="AB48" s="2209"/>
      <c r="AC48" s="2209"/>
      <c r="AD48" s="2209"/>
      <c r="AE48" s="2209"/>
    </row>
    <row r="49" spans="1:32" ht="18.75" customHeight="1">
      <c r="A49" s="407"/>
      <c r="B49" s="407"/>
      <c r="C49" s="407"/>
      <c r="D49" s="404"/>
      <c r="E49" s="2402"/>
      <c r="F49" s="2402"/>
      <c r="G49" s="2402"/>
      <c r="H49" s="2402"/>
      <c r="I49" s="2402"/>
      <c r="J49" s="1779"/>
      <c r="K49" s="1779"/>
      <c r="L49" s="2403"/>
      <c r="M49" s="2403"/>
      <c r="N49" s="2403"/>
      <c r="O49" s="2403"/>
      <c r="P49" s="2403"/>
      <c r="Q49" s="1200"/>
      <c r="R49" s="1200"/>
      <c r="S49" s="2403"/>
      <c r="T49" s="2403"/>
      <c r="U49" s="2403"/>
      <c r="V49" s="2403"/>
      <c r="W49" s="2403"/>
      <c r="X49" s="1200"/>
      <c r="Y49" s="1200"/>
      <c r="Z49" s="2403"/>
      <c r="AA49" s="2403"/>
      <c r="AB49" s="2403"/>
      <c r="AC49" s="2403"/>
      <c r="AD49" s="2403"/>
      <c r="AE49" s="1200"/>
      <c r="AF49" s="1275"/>
    </row>
    <row r="50" spans="1:32" ht="18.75" customHeight="1">
      <c r="AF50" s="308" t="s">
        <v>3265</v>
      </c>
    </row>
  </sheetData>
  <mergeCells count="162">
    <mergeCell ref="E49:K49"/>
    <mergeCell ref="L49:R49"/>
    <mergeCell ref="S49:Y49"/>
    <mergeCell ref="Z49:AF49"/>
    <mergeCell ref="A47:B47"/>
    <mergeCell ref="F47:I47"/>
    <mergeCell ref="M47:Q47"/>
    <mergeCell ref="T47:X47"/>
    <mergeCell ref="AA47:AE47"/>
    <mergeCell ref="A48:B48"/>
    <mergeCell ref="F48:I48"/>
    <mergeCell ref="M48:Q48"/>
    <mergeCell ref="T48:X48"/>
    <mergeCell ref="AA48:AE48"/>
    <mergeCell ref="A45:B45"/>
    <mergeCell ref="F45:I45"/>
    <mergeCell ref="M45:Q45"/>
    <mergeCell ref="T45:X45"/>
    <mergeCell ref="AA45:AE45"/>
    <mergeCell ref="A46:B46"/>
    <mergeCell ref="F46:I46"/>
    <mergeCell ref="M46:Q46"/>
    <mergeCell ref="T46:X46"/>
    <mergeCell ref="AA46:AE46"/>
    <mergeCell ref="E43:K43"/>
    <mergeCell ref="L43:R43"/>
    <mergeCell ref="S43:Y43"/>
    <mergeCell ref="Z43:AF43"/>
    <mergeCell ref="A44:B44"/>
    <mergeCell ref="F44:I44"/>
    <mergeCell ref="M44:Q44"/>
    <mergeCell ref="T44:X44"/>
    <mergeCell ref="AA44:AE44"/>
    <mergeCell ref="E39:K39"/>
    <mergeCell ref="L39:R39"/>
    <mergeCell ref="S39:Y39"/>
    <mergeCell ref="Z39:AF39"/>
    <mergeCell ref="A42:D42"/>
    <mergeCell ref="E42:K42"/>
    <mergeCell ref="L42:R42"/>
    <mergeCell ref="S42:Y42"/>
    <mergeCell ref="Z42:AF42"/>
    <mergeCell ref="A37:B37"/>
    <mergeCell ref="F37:J37"/>
    <mergeCell ref="M37:Q37"/>
    <mergeCell ref="T37:X37"/>
    <mergeCell ref="AA37:AE37"/>
    <mergeCell ref="A38:B38"/>
    <mergeCell ref="F38:J38"/>
    <mergeCell ref="M38:Q38"/>
    <mergeCell ref="T38:X38"/>
    <mergeCell ref="AA38:AE38"/>
    <mergeCell ref="A35:B35"/>
    <mergeCell ref="F35:J35"/>
    <mergeCell ref="M35:Q35"/>
    <mergeCell ref="T35:X35"/>
    <mergeCell ref="AA35:AE35"/>
    <mergeCell ref="A36:B36"/>
    <mergeCell ref="F36:J36"/>
    <mergeCell ref="M36:Q36"/>
    <mergeCell ref="T36:X36"/>
    <mergeCell ref="AA36:AE36"/>
    <mergeCell ref="E33:K33"/>
    <mergeCell ref="L33:R33"/>
    <mergeCell ref="S33:Y33"/>
    <mergeCell ref="Z33:AF33"/>
    <mergeCell ref="A34:B34"/>
    <mergeCell ref="F34:J34"/>
    <mergeCell ref="M34:Q34"/>
    <mergeCell ref="T34:X34"/>
    <mergeCell ref="AA34:AE34"/>
    <mergeCell ref="A28:J28"/>
    <mergeCell ref="A30:AF30"/>
    <mergeCell ref="A32:D32"/>
    <mergeCell ref="E32:K32"/>
    <mergeCell ref="L32:R32"/>
    <mergeCell ref="S32:Y32"/>
    <mergeCell ref="Z32:AF32"/>
    <mergeCell ref="A25:B25"/>
    <mergeCell ref="F25:J25"/>
    <mergeCell ref="M25:Q25"/>
    <mergeCell ref="T25:X25"/>
    <mergeCell ref="AA25:AE25"/>
    <mergeCell ref="A26:B26"/>
    <mergeCell ref="F26:J26"/>
    <mergeCell ref="M26:Q26"/>
    <mergeCell ref="T26:X26"/>
    <mergeCell ref="AA26:AE26"/>
    <mergeCell ref="A23:B23"/>
    <mergeCell ref="F23:J23"/>
    <mergeCell ref="M23:Q23"/>
    <mergeCell ref="T23:X23"/>
    <mergeCell ref="AA23:AE23"/>
    <mergeCell ref="A24:B24"/>
    <mergeCell ref="F24:J24"/>
    <mergeCell ref="M24:Q24"/>
    <mergeCell ref="T24:X24"/>
    <mergeCell ref="AA24:AE24"/>
    <mergeCell ref="A21:B21"/>
    <mergeCell ref="F21:J21"/>
    <mergeCell ref="M21:Q21"/>
    <mergeCell ref="T21:X21"/>
    <mergeCell ref="AA21:AE21"/>
    <mergeCell ref="A22:B22"/>
    <mergeCell ref="F22:J22"/>
    <mergeCell ref="M22:Q22"/>
    <mergeCell ref="T22:X22"/>
    <mergeCell ref="AA22:AE22"/>
    <mergeCell ref="A12:B12"/>
    <mergeCell ref="F12:J12"/>
    <mergeCell ref="M12:Q12"/>
    <mergeCell ref="T12:X12"/>
    <mergeCell ref="AA12:AE12"/>
    <mergeCell ref="Z18:AF18"/>
    <mergeCell ref="A20:B20"/>
    <mergeCell ref="F20:J20"/>
    <mergeCell ref="M20:Q20"/>
    <mergeCell ref="T20:X20"/>
    <mergeCell ref="AA20:AE20"/>
    <mergeCell ref="A13:B13"/>
    <mergeCell ref="F13:J13"/>
    <mergeCell ref="M13:Q13"/>
    <mergeCell ref="T13:X13"/>
    <mergeCell ref="AA13:AE13"/>
    <mergeCell ref="A17:D18"/>
    <mergeCell ref="E17:AF17"/>
    <mergeCell ref="E18:K18"/>
    <mergeCell ref="L18:R18"/>
    <mergeCell ref="S18:Y18"/>
    <mergeCell ref="A10:B10"/>
    <mergeCell ref="F10:J10"/>
    <mergeCell ref="M10:Q10"/>
    <mergeCell ref="T10:X10"/>
    <mergeCell ref="AA10:AE10"/>
    <mergeCell ref="A11:B11"/>
    <mergeCell ref="F11:J11"/>
    <mergeCell ref="M11:Q11"/>
    <mergeCell ref="T11:X11"/>
    <mergeCell ref="AA11:AE11"/>
    <mergeCell ref="A8:B8"/>
    <mergeCell ref="F8:J8"/>
    <mergeCell ref="M8:Q8"/>
    <mergeCell ref="T8:X8"/>
    <mergeCell ref="AA8:AE8"/>
    <mergeCell ref="A9:B9"/>
    <mergeCell ref="F9:J9"/>
    <mergeCell ref="M9:Q9"/>
    <mergeCell ref="T9:X9"/>
    <mergeCell ref="AA9:AE9"/>
    <mergeCell ref="A2:AF2"/>
    <mergeCell ref="A4:D5"/>
    <mergeCell ref="E4:AF4"/>
    <mergeCell ref="E5:K5"/>
    <mergeCell ref="L5:R5"/>
    <mergeCell ref="S5:Y5"/>
    <mergeCell ref="Z5:AF5"/>
    <mergeCell ref="A1:D1"/>
    <mergeCell ref="A7:B7"/>
    <mergeCell ref="F7:J7"/>
    <mergeCell ref="M7:Q7"/>
    <mergeCell ref="T7:X7"/>
    <mergeCell ref="AA7:AE7"/>
  </mergeCells>
  <phoneticPr fontId="4"/>
  <hyperlinks>
    <hyperlink ref="A1" location="P2細目次!A1" display="目次に戻る" xr:uid="{2E756778-CFE7-4D65-8EF3-8759BFDC320E}"/>
  </hyperlinks>
  <pageMargins left="0.70866141732283472" right="0.70866141732283472" top="0.74803149606299213" bottom="0.74803149606299213" header="0.31496062992125984" footer="0.31496062992125984"/>
  <pageSetup paperSize="9" scale="88" firstPageNumber="0" orientation="portrait" r:id="rId1"/>
  <headerFooter differentFirst="1" scaleWithDoc="0">
    <oddFooter>&amp;C- &amp;P -</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6C9BD-7B65-4C5C-9D14-67DB6C681175}">
  <sheetPr>
    <tabColor theme="0"/>
    <pageSetUpPr fitToPage="1"/>
  </sheetPr>
  <dimension ref="A1:U54"/>
  <sheetViews>
    <sheetView zoomScaleNormal="100" zoomScaleSheetLayoutView="100" workbookViewId="0">
      <selection activeCell="AL2" sqref="AL2:AR2"/>
    </sheetView>
  </sheetViews>
  <sheetFormatPr defaultRowHeight="13.5"/>
  <cols>
    <col min="1" max="13" width="9" style="69"/>
    <col min="14" max="14" width="11.125" style="69" hidden="1" customWidth="1"/>
    <col min="15" max="15" width="16.125" style="69" hidden="1" customWidth="1"/>
    <col min="16" max="16" width="15.125" style="69" hidden="1" customWidth="1"/>
    <col min="17" max="269" width="9" style="69"/>
    <col min="270" max="270" width="11.125" style="69" bestFit="1" customWidth="1"/>
    <col min="271" max="271" width="14" style="69" bestFit="1" customWidth="1"/>
    <col min="272" max="272" width="15.125" style="69" bestFit="1" customWidth="1"/>
    <col min="273" max="525" width="9" style="69"/>
    <col min="526" max="526" width="11.125" style="69" bestFit="1" customWidth="1"/>
    <col min="527" max="527" width="14" style="69" bestFit="1" customWidth="1"/>
    <col min="528" max="528" width="15.125" style="69" bestFit="1" customWidth="1"/>
    <col min="529" max="781" width="9" style="69"/>
    <col min="782" max="782" width="11.125" style="69" bestFit="1" customWidth="1"/>
    <col min="783" max="783" width="14" style="69" bestFit="1" customWidth="1"/>
    <col min="784" max="784" width="15.125" style="69" bestFit="1" customWidth="1"/>
    <col min="785" max="1037" width="9" style="69"/>
    <col min="1038" max="1038" width="11.125" style="69" bestFit="1" customWidth="1"/>
    <col min="1039" max="1039" width="14" style="69" bestFit="1" customWidth="1"/>
    <col min="1040" max="1040" width="15.125" style="69" bestFit="1" customWidth="1"/>
    <col min="1041" max="1293" width="9" style="69"/>
    <col min="1294" max="1294" width="11.125" style="69" bestFit="1" customWidth="1"/>
    <col min="1295" max="1295" width="14" style="69" bestFit="1" customWidth="1"/>
    <col min="1296" max="1296" width="15.125" style="69" bestFit="1" customWidth="1"/>
    <col min="1297" max="1549" width="9" style="69"/>
    <col min="1550" max="1550" width="11.125" style="69" bestFit="1" customWidth="1"/>
    <col min="1551" max="1551" width="14" style="69" bestFit="1" customWidth="1"/>
    <col min="1552" max="1552" width="15.125" style="69" bestFit="1" customWidth="1"/>
    <col min="1553" max="1805" width="9" style="69"/>
    <col min="1806" max="1806" width="11.125" style="69" bestFit="1" customWidth="1"/>
    <col min="1807" max="1807" width="14" style="69" bestFit="1" customWidth="1"/>
    <col min="1808" max="1808" width="15.125" style="69" bestFit="1" customWidth="1"/>
    <col min="1809" max="2061" width="9" style="69"/>
    <col min="2062" max="2062" width="11.125" style="69" bestFit="1" customWidth="1"/>
    <col min="2063" max="2063" width="14" style="69" bestFit="1" customWidth="1"/>
    <col min="2064" max="2064" width="15.125" style="69" bestFit="1" customWidth="1"/>
    <col min="2065" max="2317" width="9" style="69"/>
    <col min="2318" max="2318" width="11.125" style="69" bestFit="1" customWidth="1"/>
    <col min="2319" max="2319" width="14" style="69" bestFit="1" customWidth="1"/>
    <col min="2320" max="2320" width="15.125" style="69" bestFit="1" customWidth="1"/>
    <col min="2321" max="2573" width="9" style="69"/>
    <col min="2574" max="2574" width="11.125" style="69" bestFit="1" customWidth="1"/>
    <col min="2575" max="2575" width="14" style="69" bestFit="1" customWidth="1"/>
    <col min="2576" max="2576" width="15.125" style="69" bestFit="1" customWidth="1"/>
    <col min="2577" max="2829" width="9" style="69"/>
    <col min="2830" max="2830" width="11.125" style="69" bestFit="1" customWidth="1"/>
    <col min="2831" max="2831" width="14" style="69" bestFit="1" customWidth="1"/>
    <col min="2832" max="2832" width="15.125" style="69" bestFit="1" customWidth="1"/>
    <col min="2833" max="3085" width="9" style="69"/>
    <col min="3086" max="3086" width="11.125" style="69" bestFit="1" customWidth="1"/>
    <col min="3087" max="3087" width="14" style="69" bestFit="1" customWidth="1"/>
    <col min="3088" max="3088" width="15.125" style="69" bestFit="1" customWidth="1"/>
    <col min="3089" max="3341" width="9" style="69"/>
    <col min="3342" max="3342" width="11.125" style="69" bestFit="1" customWidth="1"/>
    <col min="3343" max="3343" width="14" style="69" bestFit="1" customWidth="1"/>
    <col min="3344" max="3344" width="15.125" style="69" bestFit="1" customWidth="1"/>
    <col min="3345" max="3597" width="9" style="69"/>
    <col min="3598" max="3598" width="11.125" style="69" bestFit="1" customWidth="1"/>
    <col min="3599" max="3599" width="14" style="69" bestFit="1" customWidth="1"/>
    <col min="3600" max="3600" width="15.125" style="69" bestFit="1" customWidth="1"/>
    <col min="3601" max="3853" width="9" style="69"/>
    <col min="3854" max="3854" width="11.125" style="69" bestFit="1" customWidth="1"/>
    <col min="3855" max="3855" width="14" style="69" bestFit="1" customWidth="1"/>
    <col min="3856" max="3856" width="15.125" style="69" bestFit="1" customWidth="1"/>
    <col min="3857" max="4109" width="9" style="69"/>
    <col min="4110" max="4110" width="11.125" style="69" bestFit="1" customWidth="1"/>
    <col min="4111" max="4111" width="14" style="69" bestFit="1" customWidth="1"/>
    <col min="4112" max="4112" width="15.125" style="69" bestFit="1" customWidth="1"/>
    <col min="4113" max="4365" width="9" style="69"/>
    <col min="4366" max="4366" width="11.125" style="69" bestFit="1" customWidth="1"/>
    <col min="4367" max="4367" width="14" style="69" bestFit="1" customWidth="1"/>
    <col min="4368" max="4368" width="15.125" style="69" bestFit="1" customWidth="1"/>
    <col min="4369" max="4621" width="9" style="69"/>
    <col min="4622" max="4622" width="11.125" style="69" bestFit="1" customWidth="1"/>
    <col min="4623" max="4623" width="14" style="69" bestFit="1" customWidth="1"/>
    <col min="4624" max="4624" width="15.125" style="69" bestFit="1" customWidth="1"/>
    <col min="4625" max="4877" width="9" style="69"/>
    <col min="4878" max="4878" width="11.125" style="69" bestFit="1" customWidth="1"/>
    <col min="4879" max="4879" width="14" style="69" bestFit="1" customWidth="1"/>
    <col min="4880" max="4880" width="15.125" style="69" bestFit="1" customWidth="1"/>
    <col min="4881" max="5133" width="9" style="69"/>
    <col min="5134" max="5134" width="11.125" style="69" bestFit="1" customWidth="1"/>
    <col min="5135" max="5135" width="14" style="69" bestFit="1" customWidth="1"/>
    <col min="5136" max="5136" width="15.125" style="69" bestFit="1" customWidth="1"/>
    <col min="5137" max="5389" width="9" style="69"/>
    <col min="5390" max="5390" width="11.125" style="69" bestFit="1" customWidth="1"/>
    <col min="5391" max="5391" width="14" style="69" bestFit="1" customWidth="1"/>
    <col min="5392" max="5392" width="15.125" style="69" bestFit="1" customWidth="1"/>
    <col min="5393" max="5645" width="9" style="69"/>
    <col min="5646" max="5646" width="11.125" style="69" bestFit="1" customWidth="1"/>
    <col min="5647" max="5647" width="14" style="69" bestFit="1" customWidth="1"/>
    <col min="5648" max="5648" width="15.125" style="69" bestFit="1" customWidth="1"/>
    <col min="5649" max="5901" width="9" style="69"/>
    <col min="5902" max="5902" width="11.125" style="69" bestFit="1" customWidth="1"/>
    <col min="5903" max="5903" width="14" style="69" bestFit="1" customWidth="1"/>
    <col min="5904" max="5904" width="15.125" style="69" bestFit="1" customWidth="1"/>
    <col min="5905" max="6157" width="9" style="69"/>
    <col min="6158" max="6158" width="11.125" style="69" bestFit="1" customWidth="1"/>
    <col min="6159" max="6159" width="14" style="69" bestFit="1" customWidth="1"/>
    <col min="6160" max="6160" width="15.125" style="69" bestFit="1" customWidth="1"/>
    <col min="6161" max="6413" width="9" style="69"/>
    <col min="6414" max="6414" width="11.125" style="69" bestFit="1" customWidth="1"/>
    <col min="6415" max="6415" width="14" style="69" bestFit="1" customWidth="1"/>
    <col min="6416" max="6416" width="15.125" style="69" bestFit="1" customWidth="1"/>
    <col min="6417" max="6669" width="9" style="69"/>
    <col min="6670" max="6670" width="11.125" style="69" bestFit="1" customWidth="1"/>
    <col min="6671" max="6671" width="14" style="69" bestFit="1" customWidth="1"/>
    <col min="6672" max="6672" width="15.125" style="69" bestFit="1" customWidth="1"/>
    <col min="6673" max="6925" width="9" style="69"/>
    <col min="6926" max="6926" width="11.125" style="69" bestFit="1" customWidth="1"/>
    <col min="6927" max="6927" width="14" style="69" bestFit="1" customWidth="1"/>
    <col min="6928" max="6928" width="15.125" style="69" bestFit="1" customWidth="1"/>
    <col min="6929" max="7181" width="9" style="69"/>
    <col min="7182" max="7182" width="11.125" style="69" bestFit="1" customWidth="1"/>
    <col min="7183" max="7183" width="14" style="69" bestFit="1" customWidth="1"/>
    <col min="7184" max="7184" width="15.125" style="69" bestFit="1" customWidth="1"/>
    <col min="7185" max="7437" width="9" style="69"/>
    <col min="7438" max="7438" width="11.125" style="69" bestFit="1" customWidth="1"/>
    <col min="7439" max="7439" width="14" style="69" bestFit="1" customWidth="1"/>
    <col min="7440" max="7440" width="15.125" style="69" bestFit="1" customWidth="1"/>
    <col min="7441" max="7693" width="9" style="69"/>
    <col min="7694" max="7694" width="11.125" style="69" bestFit="1" customWidth="1"/>
    <col min="7695" max="7695" width="14" style="69" bestFit="1" customWidth="1"/>
    <col min="7696" max="7696" width="15.125" style="69" bestFit="1" customWidth="1"/>
    <col min="7697" max="7949" width="9" style="69"/>
    <col min="7950" max="7950" width="11.125" style="69" bestFit="1" customWidth="1"/>
    <col min="7951" max="7951" width="14" style="69" bestFit="1" customWidth="1"/>
    <col min="7952" max="7952" width="15.125" style="69" bestFit="1" customWidth="1"/>
    <col min="7953" max="8205" width="9" style="69"/>
    <col min="8206" max="8206" width="11.125" style="69" bestFit="1" customWidth="1"/>
    <col min="8207" max="8207" width="14" style="69" bestFit="1" customWidth="1"/>
    <col min="8208" max="8208" width="15.125" style="69" bestFit="1" customWidth="1"/>
    <col min="8209" max="8461" width="9" style="69"/>
    <col min="8462" max="8462" width="11.125" style="69" bestFit="1" customWidth="1"/>
    <col min="8463" max="8463" width="14" style="69" bestFit="1" customWidth="1"/>
    <col min="8464" max="8464" width="15.125" style="69" bestFit="1" customWidth="1"/>
    <col min="8465" max="8717" width="9" style="69"/>
    <col min="8718" max="8718" width="11.125" style="69" bestFit="1" customWidth="1"/>
    <col min="8719" max="8719" width="14" style="69" bestFit="1" customWidth="1"/>
    <col min="8720" max="8720" width="15.125" style="69" bestFit="1" customWidth="1"/>
    <col min="8721" max="8973" width="9" style="69"/>
    <col min="8974" max="8974" width="11.125" style="69" bestFit="1" customWidth="1"/>
    <col min="8975" max="8975" width="14" style="69" bestFit="1" customWidth="1"/>
    <col min="8976" max="8976" width="15.125" style="69" bestFit="1" customWidth="1"/>
    <col min="8977" max="9229" width="9" style="69"/>
    <col min="9230" max="9230" width="11.125" style="69" bestFit="1" customWidth="1"/>
    <col min="9231" max="9231" width="14" style="69" bestFit="1" customWidth="1"/>
    <col min="9232" max="9232" width="15.125" style="69" bestFit="1" customWidth="1"/>
    <col min="9233" max="9485" width="9" style="69"/>
    <col min="9486" max="9486" width="11.125" style="69" bestFit="1" customWidth="1"/>
    <col min="9487" max="9487" width="14" style="69" bestFit="1" customWidth="1"/>
    <col min="9488" max="9488" width="15.125" style="69" bestFit="1" customWidth="1"/>
    <col min="9489" max="9741" width="9" style="69"/>
    <col min="9742" max="9742" width="11.125" style="69" bestFit="1" customWidth="1"/>
    <col min="9743" max="9743" width="14" style="69" bestFit="1" customWidth="1"/>
    <col min="9744" max="9744" width="15.125" style="69" bestFit="1" customWidth="1"/>
    <col min="9745" max="9997" width="9" style="69"/>
    <col min="9998" max="9998" width="11.125" style="69" bestFit="1" customWidth="1"/>
    <col min="9999" max="9999" width="14" style="69" bestFit="1" customWidth="1"/>
    <col min="10000" max="10000" width="15.125" style="69" bestFit="1" customWidth="1"/>
    <col min="10001" max="10253" width="9" style="69"/>
    <col min="10254" max="10254" width="11.125" style="69" bestFit="1" customWidth="1"/>
    <col min="10255" max="10255" width="14" style="69" bestFit="1" customWidth="1"/>
    <col min="10256" max="10256" width="15.125" style="69" bestFit="1" customWidth="1"/>
    <col min="10257" max="10509" width="9" style="69"/>
    <col min="10510" max="10510" width="11.125" style="69" bestFit="1" customWidth="1"/>
    <col min="10511" max="10511" width="14" style="69" bestFit="1" customWidth="1"/>
    <col min="10512" max="10512" width="15.125" style="69" bestFit="1" customWidth="1"/>
    <col min="10513" max="10765" width="9" style="69"/>
    <col min="10766" max="10766" width="11.125" style="69" bestFit="1" customWidth="1"/>
    <col min="10767" max="10767" width="14" style="69" bestFit="1" customWidth="1"/>
    <col min="10768" max="10768" width="15.125" style="69" bestFit="1" customWidth="1"/>
    <col min="10769" max="11021" width="9" style="69"/>
    <col min="11022" max="11022" width="11.125" style="69" bestFit="1" customWidth="1"/>
    <col min="11023" max="11023" width="14" style="69" bestFit="1" customWidth="1"/>
    <col min="11024" max="11024" width="15.125" style="69" bestFit="1" customWidth="1"/>
    <col min="11025" max="11277" width="9" style="69"/>
    <col min="11278" max="11278" width="11.125" style="69" bestFit="1" customWidth="1"/>
    <col min="11279" max="11279" width="14" style="69" bestFit="1" customWidth="1"/>
    <col min="11280" max="11280" width="15.125" style="69" bestFit="1" customWidth="1"/>
    <col min="11281" max="11533" width="9" style="69"/>
    <col min="11534" max="11534" width="11.125" style="69" bestFit="1" customWidth="1"/>
    <col min="11535" max="11535" width="14" style="69" bestFit="1" customWidth="1"/>
    <col min="11536" max="11536" width="15.125" style="69" bestFit="1" customWidth="1"/>
    <col min="11537" max="11789" width="9" style="69"/>
    <col min="11790" max="11790" width="11.125" style="69" bestFit="1" customWidth="1"/>
    <col min="11791" max="11791" width="14" style="69" bestFit="1" customWidth="1"/>
    <col min="11792" max="11792" width="15.125" style="69" bestFit="1" customWidth="1"/>
    <col min="11793" max="12045" width="9" style="69"/>
    <col min="12046" max="12046" width="11.125" style="69" bestFit="1" customWidth="1"/>
    <col min="12047" max="12047" width="14" style="69" bestFit="1" customWidth="1"/>
    <col min="12048" max="12048" width="15.125" style="69" bestFit="1" customWidth="1"/>
    <col min="12049" max="12301" width="9" style="69"/>
    <col min="12302" max="12302" width="11.125" style="69" bestFit="1" customWidth="1"/>
    <col min="12303" max="12303" width="14" style="69" bestFit="1" customWidth="1"/>
    <col min="12304" max="12304" width="15.125" style="69" bestFit="1" customWidth="1"/>
    <col min="12305" max="12557" width="9" style="69"/>
    <col min="12558" max="12558" width="11.125" style="69" bestFit="1" customWidth="1"/>
    <col min="12559" max="12559" width="14" style="69" bestFit="1" customWidth="1"/>
    <col min="12560" max="12560" width="15.125" style="69" bestFit="1" customWidth="1"/>
    <col min="12561" max="12813" width="9" style="69"/>
    <col min="12814" max="12814" width="11.125" style="69" bestFit="1" customWidth="1"/>
    <col min="12815" max="12815" width="14" style="69" bestFit="1" customWidth="1"/>
    <col min="12816" max="12816" width="15.125" style="69" bestFit="1" customWidth="1"/>
    <col min="12817" max="13069" width="9" style="69"/>
    <col min="13070" max="13070" width="11.125" style="69" bestFit="1" customWidth="1"/>
    <col min="13071" max="13071" width="14" style="69" bestFit="1" customWidth="1"/>
    <col min="13072" max="13072" width="15.125" style="69" bestFit="1" customWidth="1"/>
    <col min="13073" max="13325" width="9" style="69"/>
    <col min="13326" max="13326" width="11.125" style="69" bestFit="1" customWidth="1"/>
    <col min="13327" max="13327" width="14" style="69" bestFit="1" customWidth="1"/>
    <col min="13328" max="13328" width="15.125" style="69" bestFit="1" customWidth="1"/>
    <col min="13329" max="13581" width="9" style="69"/>
    <col min="13582" max="13582" width="11.125" style="69" bestFit="1" customWidth="1"/>
    <col min="13583" max="13583" width="14" style="69" bestFit="1" customWidth="1"/>
    <col min="13584" max="13584" width="15.125" style="69" bestFit="1" customWidth="1"/>
    <col min="13585" max="13837" width="9" style="69"/>
    <col min="13838" max="13838" width="11.125" style="69" bestFit="1" customWidth="1"/>
    <col min="13839" max="13839" width="14" style="69" bestFit="1" customWidth="1"/>
    <col min="13840" max="13840" width="15.125" style="69" bestFit="1" customWidth="1"/>
    <col min="13841" max="14093" width="9" style="69"/>
    <col min="14094" max="14094" width="11.125" style="69" bestFit="1" customWidth="1"/>
    <col min="14095" max="14095" width="14" style="69" bestFit="1" customWidth="1"/>
    <col min="14096" max="14096" width="15.125" style="69" bestFit="1" customWidth="1"/>
    <col min="14097" max="14349" width="9" style="69"/>
    <col min="14350" max="14350" width="11.125" style="69" bestFit="1" customWidth="1"/>
    <col min="14351" max="14351" width="14" style="69" bestFit="1" customWidth="1"/>
    <col min="14352" max="14352" width="15.125" style="69" bestFit="1" customWidth="1"/>
    <col min="14353" max="14605" width="9" style="69"/>
    <col min="14606" max="14606" width="11.125" style="69" bestFit="1" customWidth="1"/>
    <col min="14607" max="14607" width="14" style="69" bestFit="1" customWidth="1"/>
    <col min="14608" max="14608" width="15.125" style="69" bestFit="1" customWidth="1"/>
    <col min="14609" max="14861" width="9" style="69"/>
    <col min="14862" max="14862" width="11.125" style="69" bestFit="1" customWidth="1"/>
    <col min="14863" max="14863" width="14" style="69" bestFit="1" customWidth="1"/>
    <col min="14864" max="14864" width="15.125" style="69" bestFit="1" customWidth="1"/>
    <col min="14865" max="15117" width="9" style="69"/>
    <col min="15118" max="15118" width="11.125" style="69" bestFit="1" customWidth="1"/>
    <col min="15119" max="15119" width="14" style="69" bestFit="1" customWidth="1"/>
    <col min="15120" max="15120" width="15.125" style="69" bestFit="1" customWidth="1"/>
    <col min="15121" max="15373" width="9" style="69"/>
    <col min="15374" max="15374" width="11.125" style="69" bestFit="1" customWidth="1"/>
    <col min="15375" max="15375" width="14" style="69" bestFit="1" customWidth="1"/>
    <col min="15376" max="15376" width="15.125" style="69" bestFit="1" customWidth="1"/>
    <col min="15377" max="15629" width="9" style="69"/>
    <col min="15630" max="15630" width="11.125" style="69" bestFit="1" customWidth="1"/>
    <col min="15631" max="15631" width="14" style="69" bestFit="1" customWidth="1"/>
    <col min="15632" max="15632" width="15.125" style="69" bestFit="1" customWidth="1"/>
    <col min="15633" max="15885" width="9" style="69"/>
    <col min="15886" max="15886" width="11.125" style="69" bestFit="1" customWidth="1"/>
    <col min="15887" max="15887" width="14" style="69" bestFit="1" customWidth="1"/>
    <col min="15888" max="15888" width="15.125" style="69" bestFit="1" customWidth="1"/>
    <col min="15889" max="16141" width="9" style="69"/>
    <col min="16142" max="16142" width="11.125" style="69" bestFit="1" customWidth="1"/>
    <col min="16143" max="16143" width="14" style="69" bestFit="1" customWidth="1"/>
    <col min="16144" max="16144" width="15.125" style="69" bestFit="1" customWidth="1"/>
    <col min="16145" max="16384" width="9" style="69"/>
  </cols>
  <sheetData>
    <row r="1" spans="1:18">
      <c r="A1" s="1544" t="s">
        <v>4602</v>
      </c>
      <c r="B1" s="1544"/>
      <c r="C1" s="1544"/>
      <c r="D1" s="1544"/>
    </row>
    <row r="2" spans="1:18" ht="42">
      <c r="A2" s="2274" t="s">
        <v>3274</v>
      </c>
      <c r="B2" s="2274"/>
      <c r="C2" s="2274"/>
      <c r="D2" s="2274"/>
      <c r="E2" s="2274"/>
      <c r="F2" s="2274"/>
      <c r="G2" s="2274"/>
      <c r="H2" s="2274"/>
      <c r="I2" s="2274"/>
      <c r="J2" s="2274"/>
      <c r="R2" s="69" t="s">
        <v>402</v>
      </c>
    </row>
    <row r="4" spans="1:18">
      <c r="N4" s="1018"/>
      <c r="O4" s="1018" t="s">
        <v>3275</v>
      </c>
      <c r="P4" s="1018" t="s">
        <v>3276</v>
      </c>
    </row>
    <row r="5" spans="1:18">
      <c r="N5" s="1019" t="s">
        <v>2452</v>
      </c>
      <c r="O5" s="1020">
        <f>'P115'!M7*1000</f>
        <v>28000000000</v>
      </c>
      <c r="P5" s="1020">
        <f>'P117'!M7*1000</f>
        <v>22607343000</v>
      </c>
    </row>
    <row r="6" spans="1:18">
      <c r="N6" s="1019" t="s">
        <v>2453</v>
      </c>
      <c r="O6" s="1020">
        <f>'P115'!U7*1000</f>
        <v>28500000000</v>
      </c>
      <c r="P6" s="1020">
        <f>'P117'!U7*1000</f>
        <v>24957435000</v>
      </c>
    </row>
    <row r="7" spans="1:18">
      <c r="N7" s="1019" t="s">
        <v>2454</v>
      </c>
      <c r="O7" s="1020">
        <f>'P115'!AC7*1000</f>
        <v>30550000000</v>
      </c>
      <c r="P7" s="1020">
        <f>'P117'!AC7*1000</f>
        <v>25286969000</v>
      </c>
    </row>
    <row r="8" spans="1:18">
      <c r="N8" s="1019" t="s">
        <v>2455</v>
      </c>
      <c r="O8" s="1020">
        <f>'P116'!A7*1000</f>
        <v>32800000000</v>
      </c>
      <c r="P8" s="845">
        <f>'P118'!A7*1000</f>
        <v>25349377000</v>
      </c>
    </row>
    <row r="9" spans="1:18">
      <c r="N9" s="1019" t="s">
        <v>2456</v>
      </c>
      <c r="O9" s="845">
        <f>'P116'!I7*1000</f>
        <v>27700000000</v>
      </c>
      <c r="P9" s="845">
        <f>'P118'!I7*1000</f>
        <v>22252928000</v>
      </c>
    </row>
    <row r="10" spans="1:18">
      <c r="N10" s="1019" t="s">
        <v>3277</v>
      </c>
      <c r="O10" s="845">
        <f>'P116'!Q7*1000</f>
        <v>29050000000</v>
      </c>
      <c r="P10" s="845">
        <f>'P118'!Q7*1000</f>
        <v>24033523000</v>
      </c>
    </row>
    <row r="11" spans="1:18">
      <c r="N11" s="1019" t="s">
        <v>3278</v>
      </c>
      <c r="O11" s="845">
        <f>'P116'!Y7*1000</f>
        <v>29800000000</v>
      </c>
      <c r="P11" s="845">
        <f>'P118'!Y7*1000</f>
        <v>22918619000</v>
      </c>
    </row>
    <row r="12" spans="1:18">
      <c r="N12" s="1019" t="s">
        <v>3279</v>
      </c>
      <c r="O12" s="845">
        <f>'P116'!AG7*1000</f>
        <v>30100000000</v>
      </c>
      <c r="P12" s="845">
        <f>'P118'!AG7*1000</f>
        <v>23269908000</v>
      </c>
    </row>
    <row r="24" spans="14:21">
      <c r="U24" s="286"/>
    </row>
    <row r="25" spans="14:21">
      <c r="U25" s="286"/>
    </row>
    <row r="31" spans="14:21" ht="24.95" customHeight="1">
      <c r="N31" s="1021"/>
      <c r="O31" s="1982"/>
      <c r="P31" s="1982"/>
    </row>
    <row r="32" spans="14:21" ht="14.25">
      <c r="N32" s="1021"/>
      <c r="O32" s="1022"/>
      <c r="P32" s="1022"/>
      <c r="U32" s="286"/>
    </row>
    <row r="33" spans="14:21">
      <c r="U33" s="72"/>
    </row>
    <row r="39" spans="14:21" ht="14.25">
      <c r="N39" s="322"/>
      <c r="O39" s="1023"/>
      <c r="Q39" s="1024"/>
    </row>
    <row r="40" spans="14:21" ht="14.25">
      <c r="N40" s="322"/>
      <c r="O40" s="1024"/>
      <c r="Q40" s="1024"/>
    </row>
    <row r="41" spans="14:21" ht="14.25">
      <c r="N41" s="322"/>
      <c r="O41" s="1024"/>
      <c r="Q41" s="1024"/>
    </row>
    <row r="42" spans="14:21" ht="14.25">
      <c r="N42" s="322"/>
      <c r="O42" s="1023"/>
      <c r="Q42" s="1024"/>
    </row>
    <row r="43" spans="14:21" ht="14.25">
      <c r="N43" s="322"/>
      <c r="O43" s="1024"/>
      <c r="Q43" s="1024"/>
    </row>
    <row r="44" spans="14:21" ht="14.25">
      <c r="N44" s="322"/>
      <c r="O44" s="1024"/>
      <c r="Q44" s="1024"/>
    </row>
    <row r="45" spans="14:21" ht="14.25">
      <c r="N45" s="322"/>
      <c r="O45" s="1024"/>
      <c r="Q45" s="1024"/>
    </row>
    <row r="46" spans="14:21" ht="14.25">
      <c r="Q46" s="1025"/>
    </row>
    <row r="47" spans="14:21" ht="14.25">
      <c r="N47" s="322" t="s">
        <v>3280</v>
      </c>
      <c r="O47" s="1025">
        <f>'P119'!W30</f>
        <v>12473278</v>
      </c>
      <c r="P47" s="1026"/>
      <c r="Q47" s="1025"/>
    </row>
    <row r="48" spans="14:21" ht="14.25">
      <c r="N48" s="322" t="s">
        <v>3281</v>
      </c>
      <c r="O48" s="1025">
        <f>'P119'!W32</f>
        <v>5222094</v>
      </c>
      <c r="P48" s="69">
        <f>O48/$O$47*100</f>
        <v>41.866251998873111</v>
      </c>
    </row>
    <row r="49" spans="14:16" ht="14.25">
      <c r="N49" s="322" t="s">
        <v>3282</v>
      </c>
      <c r="O49" s="1025">
        <f>'P119'!W34</f>
        <v>5736676</v>
      </c>
      <c r="P49" s="69">
        <f t="shared" ref="P49:P54" si="0">O49/$O$47*100</f>
        <v>45.991727274899191</v>
      </c>
    </row>
    <row r="50" spans="14:16" ht="14.25">
      <c r="N50" s="322" t="s">
        <v>3283</v>
      </c>
      <c r="O50" s="1025">
        <f>'P119'!W36</f>
        <v>217698</v>
      </c>
      <c r="P50" s="69">
        <f t="shared" si="0"/>
        <v>1.7453150647327831</v>
      </c>
    </row>
    <row r="51" spans="14:16" ht="14.25">
      <c r="N51" s="322" t="s">
        <v>3284</v>
      </c>
      <c r="O51" s="1025">
        <f>'P119'!W38</f>
        <v>424371</v>
      </c>
      <c r="P51" s="69">
        <f t="shared" si="0"/>
        <v>3.4022411750944697</v>
      </c>
    </row>
    <row r="52" spans="14:16" ht="14.25">
      <c r="N52" s="322" t="s">
        <v>3285</v>
      </c>
      <c r="O52" s="1025">
        <f>'P119'!W40</f>
        <v>1190</v>
      </c>
      <c r="P52" s="69">
        <f t="shared" si="0"/>
        <v>9.5403950749754791E-3</v>
      </c>
    </row>
    <row r="53" spans="14:16" ht="14.25">
      <c r="N53" s="322" t="s">
        <v>3286</v>
      </c>
      <c r="O53" s="1025">
        <f>'P119'!W44</f>
        <v>869906</v>
      </c>
      <c r="P53" s="69">
        <f t="shared" si="0"/>
        <v>6.9741570740265715</v>
      </c>
    </row>
    <row r="54" spans="14:16" ht="14.25">
      <c r="N54" s="322" t="s">
        <v>3287</v>
      </c>
      <c r="O54" s="1025">
        <f>'P119'!W42</f>
        <v>1343</v>
      </c>
      <c r="P54" s="69">
        <f t="shared" si="0"/>
        <v>1.0767017298900899E-2</v>
      </c>
    </row>
  </sheetData>
  <mergeCells count="3">
    <mergeCell ref="A2:J2"/>
    <mergeCell ref="O31:P31"/>
    <mergeCell ref="A1:D1"/>
  </mergeCells>
  <phoneticPr fontId="4"/>
  <hyperlinks>
    <hyperlink ref="A1" location="P2細目次!A1" display="目次に戻る" xr:uid="{4C839BF6-94EC-4E5D-8862-A41183C894DD}"/>
  </hyperlinks>
  <pageMargins left="0.70866141732283472" right="0.70866141732283472" top="0.74803149606299213" bottom="0.74803149606299213" header="0.31496062992125984" footer="0.31496062992125984"/>
  <pageSetup paperSize="9" scale="99" firstPageNumber="0" orientation="portrait" r:id="rId1"/>
  <headerFooter differentFirst="1" scaleWithDoc="0">
    <oddFooter>&amp;C- &amp;P -</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B66EB-D15F-4B55-89C3-B6B0FD3D4A1F}">
  <sheetPr>
    <tabColor theme="0"/>
    <pageSetUpPr fitToPage="1"/>
  </sheetPr>
  <dimension ref="A1:AJ56"/>
  <sheetViews>
    <sheetView zoomScaleNormal="100" zoomScaleSheetLayoutView="100" workbookViewId="0">
      <selection activeCell="AL2" sqref="AL2:AR2"/>
    </sheetView>
  </sheetViews>
  <sheetFormatPr defaultColWidth="3.125" defaultRowHeight="18.75" customHeight="1"/>
  <cols>
    <col min="1" max="16384" width="3.125" style="286"/>
  </cols>
  <sheetData>
    <row r="1" spans="1:36" ht="13.5">
      <c r="A1" s="1544" t="s">
        <v>4602</v>
      </c>
      <c r="B1" s="1544"/>
      <c r="C1" s="1544"/>
      <c r="D1" s="1544"/>
    </row>
    <row r="2" spans="1:36" ht="18.75" customHeight="1">
      <c r="A2" s="1423" t="s">
        <v>3288</v>
      </c>
      <c r="B2" s="1423"/>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row>
    <row r="3" spans="1:36" ht="18.75" customHeight="1">
      <c r="B3" s="1027" t="s">
        <v>3289</v>
      </c>
      <c r="C3" s="1027"/>
      <c r="D3" s="1027"/>
      <c r="E3" s="1027"/>
      <c r="F3" s="1027"/>
      <c r="G3" s="1027"/>
      <c r="H3" s="1027"/>
      <c r="I3" s="1027"/>
      <c r="J3" s="1027"/>
      <c r="K3" s="1027"/>
      <c r="L3" s="3"/>
    </row>
    <row r="4" spans="1:36" ht="18.75" customHeight="1">
      <c r="A4" s="1273" t="s">
        <v>3290</v>
      </c>
      <c r="B4" s="1273"/>
      <c r="C4" s="1273"/>
      <c r="D4" s="1273"/>
      <c r="E4" s="1273"/>
      <c r="F4" s="1273"/>
      <c r="G4" s="1273"/>
      <c r="H4" s="1273"/>
      <c r="I4" s="1273"/>
      <c r="J4" s="1273"/>
      <c r="K4" s="1273"/>
      <c r="L4" s="1274"/>
      <c r="M4" s="1260" t="s">
        <v>3291</v>
      </c>
      <c r="N4" s="1261"/>
      <c r="O4" s="1261"/>
      <c r="P4" s="1261"/>
      <c r="Q4" s="1261"/>
      <c r="R4" s="1261"/>
      <c r="S4" s="1261"/>
      <c r="T4" s="2071"/>
      <c r="U4" s="1260" t="s">
        <v>3292</v>
      </c>
      <c r="V4" s="1261"/>
      <c r="W4" s="1261"/>
      <c r="X4" s="1261"/>
      <c r="Y4" s="1261"/>
      <c r="Z4" s="1261"/>
      <c r="AA4" s="1261"/>
      <c r="AB4" s="1261"/>
      <c r="AC4" s="1263" t="s">
        <v>3293</v>
      </c>
      <c r="AD4" s="1263"/>
      <c r="AE4" s="1263" t="s">
        <v>3293</v>
      </c>
      <c r="AF4" s="1263"/>
      <c r="AG4" s="1263" t="s">
        <v>3293</v>
      </c>
      <c r="AH4" s="1263"/>
      <c r="AI4" s="1263" t="s">
        <v>3293</v>
      </c>
      <c r="AJ4" s="1263"/>
    </row>
    <row r="5" spans="1:36" ht="18.75" customHeight="1">
      <c r="A5" s="1276"/>
      <c r="B5" s="1276"/>
      <c r="C5" s="1276"/>
      <c r="D5" s="1276"/>
      <c r="E5" s="1276"/>
      <c r="F5" s="1276"/>
      <c r="G5" s="1276"/>
      <c r="H5" s="1276"/>
      <c r="I5" s="1276"/>
      <c r="J5" s="1276"/>
      <c r="K5" s="1276"/>
      <c r="L5" s="1282"/>
      <c r="M5" s="1664" t="s">
        <v>3294</v>
      </c>
      <c r="N5" s="2047"/>
      <c r="O5" s="2047"/>
      <c r="P5" s="1663"/>
      <c r="Q5" s="1664" t="s">
        <v>3295</v>
      </c>
      <c r="R5" s="2047"/>
      <c r="S5" s="2047"/>
      <c r="T5" s="1663"/>
      <c r="U5" s="1664" t="s">
        <v>3296</v>
      </c>
      <c r="V5" s="2047"/>
      <c r="W5" s="2047"/>
      <c r="X5" s="1663"/>
      <c r="Y5" s="1664" t="s">
        <v>3295</v>
      </c>
      <c r="Z5" s="2047"/>
      <c r="AA5" s="2047"/>
      <c r="AB5" s="1663"/>
      <c r="AC5" s="1268" t="s">
        <v>3294</v>
      </c>
      <c r="AD5" s="1268" t="s">
        <v>3297</v>
      </c>
      <c r="AE5" s="1268" t="s">
        <v>3294</v>
      </c>
      <c r="AF5" s="1268" t="s">
        <v>3297</v>
      </c>
      <c r="AG5" s="1268" t="s">
        <v>3298</v>
      </c>
      <c r="AH5" s="1268" t="s">
        <v>3297</v>
      </c>
      <c r="AI5" s="1268" t="s">
        <v>3294</v>
      </c>
      <c r="AJ5" s="1268" t="s">
        <v>3297</v>
      </c>
    </row>
    <row r="6" spans="1:36" ht="18.75" customHeight="1">
      <c r="B6" s="314"/>
      <c r="C6" s="314"/>
      <c r="D6" s="314"/>
      <c r="E6" s="314"/>
      <c r="F6" s="314"/>
      <c r="G6" s="314"/>
      <c r="H6" s="314"/>
      <c r="I6" s="314"/>
      <c r="J6" s="314"/>
      <c r="K6" s="314"/>
      <c r="L6" s="345"/>
    </row>
    <row r="7" spans="1:36" s="413" customFormat="1" ht="18.75" customHeight="1">
      <c r="B7" s="1510" t="s">
        <v>3299</v>
      </c>
      <c r="C7" s="1510"/>
      <c r="D7" s="1510"/>
      <c r="E7" s="1510"/>
      <c r="F7" s="1510"/>
      <c r="G7" s="1510"/>
      <c r="H7" s="1510"/>
      <c r="I7" s="1510"/>
      <c r="J7" s="1510"/>
      <c r="K7" s="1510"/>
      <c r="L7" s="1511"/>
      <c r="M7" s="2405">
        <v>28000000</v>
      </c>
      <c r="N7" s="2406"/>
      <c r="O7" s="2406"/>
      <c r="P7" s="2406"/>
      <c r="Q7" s="2406">
        <v>28281402</v>
      </c>
      <c r="R7" s="2406"/>
      <c r="S7" s="2406"/>
      <c r="T7" s="2406"/>
      <c r="U7" s="2406">
        <v>28500000</v>
      </c>
      <c r="V7" s="2406"/>
      <c r="W7" s="2406"/>
      <c r="X7" s="2406"/>
      <c r="Y7" s="2406">
        <v>28497095</v>
      </c>
      <c r="Z7" s="2406"/>
      <c r="AA7" s="2406"/>
      <c r="AB7" s="2406"/>
      <c r="AC7" s="2406">
        <v>30550000</v>
      </c>
      <c r="AD7" s="2406">
        <v>31398416</v>
      </c>
      <c r="AE7" s="2406">
        <v>30550000</v>
      </c>
      <c r="AF7" s="2406">
        <v>31398416</v>
      </c>
      <c r="AG7" s="2406">
        <v>31398416</v>
      </c>
      <c r="AH7" s="2406">
        <v>31398416</v>
      </c>
      <c r="AI7" s="2406">
        <v>30550000</v>
      </c>
      <c r="AJ7" s="2406">
        <v>31398416</v>
      </c>
    </row>
    <row r="8" spans="1:36" ht="18.75" customHeight="1">
      <c r="B8" s="1296" t="s">
        <v>3300</v>
      </c>
      <c r="C8" s="1296"/>
      <c r="D8" s="1296"/>
      <c r="E8" s="1296"/>
      <c r="F8" s="1296"/>
      <c r="G8" s="1296"/>
      <c r="H8" s="1296"/>
      <c r="I8" s="1296"/>
      <c r="J8" s="1296"/>
      <c r="K8" s="1296"/>
      <c r="L8" s="1515"/>
      <c r="M8" s="1759">
        <v>11723723</v>
      </c>
      <c r="N8" s="1643"/>
      <c r="O8" s="1643"/>
      <c r="P8" s="1643"/>
      <c r="Q8" s="1643">
        <v>12240034</v>
      </c>
      <c r="R8" s="1643"/>
      <c r="S8" s="1643"/>
      <c r="T8" s="1643"/>
      <c r="U8" s="1643">
        <v>11731829</v>
      </c>
      <c r="V8" s="1643"/>
      <c r="W8" s="1643"/>
      <c r="X8" s="1643"/>
      <c r="Y8" s="1643">
        <v>12015877</v>
      </c>
      <c r="Z8" s="1643"/>
      <c r="AA8" s="1643"/>
      <c r="AB8" s="1643"/>
      <c r="AC8" s="1643">
        <v>11893827</v>
      </c>
      <c r="AD8" s="1643">
        <v>12050659</v>
      </c>
      <c r="AE8" s="1643">
        <v>11893827</v>
      </c>
      <c r="AF8" s="1643">
        <v>12050659</v>
      </c>
      <c r="AG8" s="1643">
        <v>12050659</v>
      </c>
      <c r="AH8" s="1643">
        <v>12050659</v>
      </c>
      <c r="AI8" s="1643">
        <v>11893827</v>
      </c>
      <c r="AJ8" s="1643">
        <v>12050659</v>
      </c>
    </row>
    <row r="9" spans="1:36" ht="18.75" customHeight="1">
      <c r="B9" s="1296" t="s">
        <v>3301</v>
      </c>
      <c r="C9" s="1296"/>
      <c r="D9" s="1296"/>
      <c r="E9" s="1296"/>
      <c r="F9" s="1296"/>
      <c r="G9" s="1296"/>
      <c r="H9" s="1296"/>
      <c r="I9" s="1296"/>
      <c r="J9" s="1296"/>
      <c r="K9" s="1296"/>
      <c r="L9" s="1515"/>
      <c r="M9" s="1759">
        <v>181000</v>
      </c>
      <c r="N9" s="1643"/>
      <c r="O9" s="1643"/>
      <c r="P9" s="1643"/>
      <c r="Q9" s="1643">
        <v>193332</v>
      </c>
      <c r="R9" s="1643"/>
      <c r="S9" s="1643"/>
      <c r="T9" s="1643"/>
      <c r="U9" s="1643">
        <v>178000</v>
      </c>
      <c r="V9" s="1643"/>
      <c r="W9" s="1643"/>
      <c r="X9" s="1643"/>
      <c r="Y9" s="1643">
        <v>210105</v>
      </c>
      <c r="Z9" s="1643"/>
      <c r="AA9" s="1643"/>
      <c r="AB9" s="1643"/>
      <c r="AC9" s="1643">
        <v>187000</v>
      </c>
      <c r="AD9" s="1643">
        <v>208094</v>
      </c>
      <c r="AE9" s="1643">
        <v>187000</v>
      </c>
      <c r="AF9" s="1643">
        <v>208094</v>
      </c>
      <c r="AG9" s="1643">
        <v>208094</v>
      </c>
      <c r="AH9" s="1643">
        <v>208094</v>
      </c>
      <c r="AI9" s="1643">
        <v>187000</v>
      </c>
      <c r="AJ9" s="1643">
        <v>208094</v>
      </c>
    </row>
    <row r="10" spans="1:36" ht="18.75" customHeight="1">
      <c r="B10" s="1296" t="s">
        <v>3302</v>
      </c>
      <c r="C10" s="1296"/>
      <c r="D10" s="1296"/>
      <c r="E10" s="1296"/>
      <c r="F10" s="1296"/>
      <c r="G10" s="1296"/>
      <c r="H10" s="1296"/>
      <c r="I10" s="1296"/>
      <c r="J10" s="1296"/>
      <c r="K10" s="1296"/>
      <c r="L10" s="1515"/>
      <c r="M10" s="1759">
        <v>18900</v>
      </c>
      <c r="N10" s="1643"/>
      <c r="O10" s="1643"/>
      <c r="P10" s="1643"/>
      <c r="Q10" s="1643">
        <v>18063</v>
      </c>
      <c r="R10" s="1643"/>
      <c r="S10" s="1643"/>
      <c r="T10" s="1643"/>
      <c r="U10" s="1643">
        <v>15900</v>
      </c>
      <c r="V10" s="1643"/>
      <c r="W10" s="1643"/>
      <c r="X10" s="1643"/>
      <c r="Y10" s="1643">
        <v>15610</v>
      </c>
      <c r="Z10" s="1643"/>
      <c r="AA10" s="1643"/>
      <c r="AB10" s="1643"/>
      <c r="AC10" s="1643">
        <v>8000</v>
      </c>
      <c r="AD10" s="1643">
        <v>9904</v>
      </c>
      <c r="AE10" s="1643">
        <v>8000</v>
      </c>
      <c r="AF10" s="1643">
        <v>9904</v>
      </c>
      <c r="AG10" s="1643">
        <v>9904</v>
      </c>
      <c r="AH10" s="1643">
        <v>9904</v>
      </c>
      <c r="AI10" s="1643">
        <v>8000</v>
      </c>
      <c r="AJ10" s="1643">
        <v>9904</v>
      </c>
    </row>
    <row r="11" spans="1:36" ht="18.75" customHeight="1">
      <c r="B11" s="1296" t="s">
        <v>3303</v>
      </c>
      <c r="C11" s="1296"/>
      <c r="D11" s="1296"/>
      <c r="E11" s="1296"/>
      <c r="F11" s="1296"/>
      <c r="G11" s="1296"/>
      <c r="H11" s="1296"/>
      <c r="I11" s="1296"/>
      <c r="J11" s="1296"/>
      <c r="K11" s="1296"/>
      <c r="L11" s="1515"/>
      <c r="M11" s="1759">
        <v>48500</v>
      </c>
      <c r="N11" s="1643"/>
      <c r="O11" s="1643"/>
      <c r="P11" s="1643"/>
      <c r="Q11" s="1643">
        <v>81680</v>
      </c>
      <c r="R11" s="1643"/>
      <c r="S11" s="1643"/>
      <c r="T11" s="1643"/>
      <c r="U11" s="1643">
        <v>49600</v>
      </c>
      <c r="V11" s="1643"/>
      <c r="W11" s="1643"/>
      <c r="X11" s="1643"/>
      <c r="Y11" s="1643">
        <v>62984</v>
      </c>
      <c r="Z11" s="1643"/>
      <c r="AA11" s="1643"/>
      <c r="AB11" s="1643"/>
      <c r="AC11" s="1643">
        <v>57000</v>
      </c>
      <c r="AD11" s="1643">
        <v>41159</v>
      </c>
      <c r="AE11" s="1643">
        <v>57000</v>
      </c>
      <c r="AF11" s="1643">
        <v>41159</v>
      </c>
      <c r="AG11" s="1643">
        <v>41159</v>
      </c>
      <c r="AH11" s="1643">
        <v>41159</v>
      </c>
      <c r="AI11" s="1643">
        <v>57000</v>
      </c>
      <c r="AJ11" s="1643">
        <v>41159</v>
      </c>
    </row>
    <row r="12" spans="1:36" ht="18.75" customHeight="1">
      <c r="B12" s="1296" t="s">
        <v>3304</v>
      </c>
      <c r="C12" s="1296"/>
      <c r="D12" s="1296"/>
      <c r="E12" s="1296"/>
      <c r="F12" s="1296"/>
      <c r="G12" s="1296"/>
      <c r="H12" s="1296"/>
      <c r="I12" s="1296"/>
      <c r="J12" s="1296"/>
      <c r="K12" s="1296"/>
      <c r="L12" s="1515"/>
      <c r="M12" s="1759">
        <v>7400</v>
      </c>
      <c r="N12" s="1643"/>
      <c r="O12" s="1643"/>
      <c r="P12" s="1643"/>
      <c r="Q12" s="1643">
        <v>49974</v>
      </c>
      <c r="R12" s="1643"/>
      <c r="S12" s="1643"/>
      <c r="T12" s="1643"/>
      <c r="U12" s="1643">
        <v>22900</v>
      </c>
      <c r="V12" s="1643"/>
      <c r="W12" s="1643"/>
      <c r="X12" s="1643"/>
      <c r="Y12" s="1643">
        <v>63710</v>
      </c>
      <c r="Z12" s="1643"/>
      <c r="AA12" s="1643"/>
      <c r="AB12" s="1643"/>
      <c r="AC12" s="1643">
        <v>42000</v>
      </c>
      <c r="AD12" s="1643">
        <v>25021</v>
      </c>
      <c r="AE12" s="1643">
        <v>42000</v>
      </c>
      <c r="AF12" s="1643">
        <v>25021</v>
      </c>
      <c r="AG12" s="1643">
        <v>25021</v>
      </c>
      <c r="AH12" s="1643">
        <v>25021</v>
      </c>
      <c r="AI12" s="1643">
        <v>42000</v>
      </c>
      <c r="AJ12" s="1643">
        <v>25021</v>
      </c>
    </row>
    <row r="13" spans="1:36" ht="18.75" customHeight="1">
      <c r="B13" s="1296" t="s">
        <v>3305</v>
      </c>
      <c r="C13" s="1296"/>
      <c r="D13" s="1296"/>
      <c r="E13" s="1296"/>
      <c r="F13" s="1296"/>
      <c r="G13" s="1296"/>
      <c r="H13" s="1296"/>
      <c r="I13" s="1296"/>
      <c r="J13" s="1296"/>
      <c r="K13" s="1296"/>
      <c r="L13" s="1515"/>
      <c r="M13" s="1759" t="s">
        <v>1282</v>
      </c>
      <c r="N13" s="1643"/>
      <c r="O13" s="1643"/>
      <c r="P13" s="1643"/>
      <c r="Q13" s="1643" t="s">
        <v>1282</v>
      </c>
      <c r="R13" s="1643"/>
      <c r="S13" s="1643"/>
      <c r="T13" s="1643"/>
      <c r="U13" s="1643" t="s">
        <v>1282</v>
      </c>
      <c r="V13" s="1643"/>
      <c r="W13" s="1643"/>
      <c r="X13" s="1643"/>
      <c r="Y13" s="1643" t="s">
        <v>1282</v>
      </c>
      <c r="Z13" s="1643"/>
      <c r="AA13" s="1643"/>
      <c r="AB13" s="1643"/>
      <c r="AC13" s="1643" t="s">
        <v>1282</v>
      </c>
      <c r="AD13" s="1643" t="s">
        <v>1282</v>
      </c>
      <c r="AE13" s="1643" t="s">
        <v>1282</v>
      </c>
      <c r="AF13" s="1643" t="s">
        <v>1282</v>
      </c>
      <c r="AG13" s="1643" t="s">
        <v>1282</v>
      </c>
      <c r="AH13" s="1643" t="s">
        <v>1282</v>
      </c>
      <c r="AI13" s="1643" t="s">
        <v>1282</v>
      </c>
      <c r="AJ13" s="1643" t="s">
        <v>1282</v>
      </c>
    </row>
    <row r="14" spans="1:36" ht="18.75" customHeight="1">
      <c r="B14" s="1296" t="s">
        <v>3306</v>
      </c>
      <c r="C14" s="1296"/>
      <c r="D14" s="1296"/>
      <c r="E14" s="1296"/>
      <c r="F14" s="1296"/>
      <c r="G14" s="1296"/>
      <c r="H14" s="1296"/>
      <c r="I14" s="1296"/>
      <c r="J14" s="1296"/>
      <c r="K14" s="1296"/>
      <c r="L14" s="1515"/>
      <c r="M14" s="1759">
        <v>835000</v>
      </c>
      <c r="N14" s="1643"/>
      <c r="O14" s="1643"/>
      <c r="P14" s="1643"/>
      <c r="Q14" s="1643">
        <v>807939</v>
      </c>
      <c r="R14" s="1643"/>
      <c r="S14" s="1643"/>
      <c r="T14" s="1643"/>
      <c r="U14" s="1643">
        <v>1218000</v>
      </c>
      <c r="V14" s="1643"/>
      <c r="W14" s="1643"/>
      <c r="X14" s="1643"/>
      <c r="Y14" s="1643">
        <v>1336122</v>
      </c>
      <c r="Z14" s="1643"/>
      <c r="AA14" s="1643"/>
      <c r="AB14" s="1643"/>
      <c r="AC14" s="1643">
        <v>1224000</v>
      </c>
      <c r="AD14" s="1643">
        <v>1181494</v>
      </c>
      <c r="AE14" s="1643">
        <v>1224000</v>
      </c>
      <c r="AF14" s="1643">
        <v>1181494</v>
      </c>
      <c r="AG14" s="1643">
        <v>1181494</v>
      </c>
      <c r="AH14" s="1643">
        <v>1181494</v>
      </c>
      <c r="AI14" s="1643">
        <v>1224000</v>
      </c>
      <c r="AJ14" s="1643">
        <v>1181494</v>
      </c>
    </row>
    <row r="15" spans="1:36" ht="18.75" customHeight="1">
      <c r="B15" s="1296" t="s">
        <v>3307</v>
      </c>
      <c r="C15" s="1296"/>
      <c r="D15" s="1296"/>
      <c r="E15" s="1296"/>
      <c r="F15" s="1296"/>
      <c r="G15" s="1296"/>
      <c r="H15" s="1296"/>
      <c r="I15" s="1296"/>
      <c r="J15" s="1296"/>
      <c r="K15" s="1296"/>
      <c r="L15" s="1515"/>
      <c r="M15" s="1759">
        <v>133000</v>
      </c>
      <c r="N15" s="1643"/>
      <c r="O15" s="1643"/>
      <c r="P15" s="1643"/>
      <c r="Q15" s="1643">
        <v>146250</v>
      </c>
      <c r="R15" s="1643"/>
      <c r="S15" s="1643"/>
      <c r="T15" s="1643"/>
      <c r="U15" s="1643">
        <v>133000</v>
      </c>
      <c r="V15" s="1643"/>
      <c r="W15" s="1643"/>
      <c r="X15" s="1643"/>
      <c r="Y15" s="1643">
        <v>150275</v>
      </c>
      <c r="Z15" s="1643"/>
      <c r="AA15" s="1643"/>
      <c r="AB15" s="1643"/>
      <c r="AC15" s="1643">
        <v>147000</v>
      </c>
      <c r="AD15" s="1643">
        <v>149430</v>
      </c>
      <c r="AE15" s="1643">
        <v>147000</v>
      </c>
      <c r="AF15" s="1643">
        <v>149430</v>
      </c>
      <c r="AG15" s="1643">
        <v>149430</v>
      </c>
      <c r="AH15" s="1643">
        <v>149430</v>
      </c>
      <c r="AI15" s="1643">
        <v>147000</v>
      </c>
      <c r="AJ15" s="1643">
        <v>149430</v>
      </c>
    </row>
    <row r="16" spans="1:36" ht="18.75" customHeight="1">
      <c r="B16" s="1296" t="s">
        <v>3308</v>
      </c>
      <c r="C16" s="1296"/>
      <c r="D16" s="1296"/>
      <c r="E16" s="1296"/>
      <c r="F16" s="1296"/>
      <c r="G16" s="1296"/>
      <c r="H16" s="1296"/>
      <c r="I16" s="1296"/>
      <c r="J16" s="1296"/>
      <c r="K16" s="1296"/>
      <c r="L16" s="1515"/>
      <c r="M16" s="1759">
        <v>56500</v>
      </c>
      <c r="N16" s="1643"/>
      <c r="O16" s="1643"/>
      <c r="P16" s="1643"/>
      <c r="Q16" s="1643">
        <v>37519</v>
      </c>
      <c r="R16" s="1643"/>
      <c r="S16" s="1643"/>
      <c r="T16" s="1643"/>
      <c r="U16" s="1643">
        <v>43200</v>
      </c>
      <c r="V16" s="1643"/>
      <c r="W16" s="1643"/>
      <c r="X16" s="1643"/>
      <c r="Y16" s="1643">
        <v>63286</v>
      </c>
      <c r="Z16" s="1643"/>
      <c r="AA16" s="1643"/>
      <c r="AB16" s="1643"/>
      <c r="AC16" s="1643">
        <v>42200</v>
      </c>
      <c r="AD16" s="1643">
        <v>65571</v>
      </c>
      <c r="AE16" s="1643">
        <v>42200</v>
      </c>
      <c r="AF16" s="1643">
        <v>65571</v>
      </c>
      <c r="AG16" s="1643">
        <v>65571</v>
      </c>
      <c r="AH16" s="1643">
        <v>65571</v>
      </c>
      <c r="AI16" s="1643">
        <v>42200</v>
      </c>
      <c r="AJ16" s="1643">
        <v>65571</v>
      </c>
    </row>
    <row r="17" spans="1:36" ht="18.75" customHeight="1">
      <c r="B17" s="1296" t="s">
        <v>3309</v>
      </c>
      <c r="C17" s="1296"/>
      <c r="D17" s="1296"/>
      <c r="E17" s="1296"/>
      <c r="F17" s="1296"/>
      <c r="G17" s="1296"/>
      <c r="H17" s="1296"/>
      <c r="I17" s="1296"/>
      <c r="J17" s="1296"/>
      <c r="K17" s="1296"/>
      <c r="L17" s="1515"/>
      <c r="M17" s="1759" t="s">
        <v>1282</v>
      </c>
      <c r="N17" s="1492"/>
      <c r="O17" s="1492"/>
      <c r="P17" s="1492"/>
      <c r="Q17" s="1492" t="s">
        <v>1282</v>
      </c>
      <c r="R17" s="1492"/>
      <c r="S17" s="1492"/>
      <c r="T17" s="1492"/>
      <c r="U17" s="1492" t="s">
        <v>1282</v>
      </c>
      <c r="V17" s="1492"/>
      <c r="W17" s="1492"/>
      <c r="X17" s="1492"/>
      <c r="Y17" s="1492" t="s">
        <v>1282</v>
      </c>
      <c r="Z17" s="1492"/>
      <c r="AA17" s="1492"/>
      <c r="AB17" s="1492"/>
      <c r="AC17" s="1492" t="s">
        <v>1282</v>
      </c>
      <c r="AD17" s="1492" t="s">
        <v>1282</v>
      </c>
      <c r="AE17" s="1492" t="s">
        <v>1282</v>
      </c>
      <c r="AF17" s="1492" t="s">
        <v>1282</v>
      </c>
      <c r="AG17" s="1492" t="s">
        <v>1282</v>
      </c>
      <c r="AH17" s="1492" t="s">
        <v>1282</v>
      </c>
      <c r="AI17" s="1492" t="s">
        <v>1282</v>
      </c>
      <c r="AJ17" s="1492" t="s">
        <v>1282</v>
      </c>
    </row>
    <row r="18" spans="1:36" ht="18.75" customHeight="1">
      <c r="B18" s="1296" t="s">
        <v>3310</v>
      </c>
      <c r="C18" s="1296"/>
      <c r="D18" s="1296"/>
      <c r="E18" s="1296"/>
      <c r="F18" s="1296"/>
      <c r="G18" s="1296"/>
      <c r="H18" s="1296"/>
      <c r="I18" s="1296"/>
      <c r="J18" s="1296"/>
      <c r="K18" s="1296"/>
      <c r="L18" s="1515"/>
      <c r="M18" s="1759">
        <v>45500</v>
      </c>
      <c r="N18" s="1643"/>
      <c r="O18" s="1643"/>
      <c r="P18" s="1643"/>
      <c r="Q18" s="1643">
        <v>49331</v>
      </c>
      <c r="R18" s="1643"/>
      <c r="S18" s="1643"/>
      <c r="T18" s="1643"/>
      <c r="U18" s="1643">
        <v>42000</v>
      </c>
      <c r="V18" s="1643"/>
      <c r="W18" s="1643"/>
      <c r="X18" s="1643"/>
      <c r="Y18" s="1643">
        <v>48222</v>
      </c>
      <c r="Z18" s="1643"/>
      <c r="AA18" s="1643"/>
      <c r="AB18" s="1643"/>
      <c r="AC18" s="1643">
        <v>48000</v>
      </c>
      <c r="AD18" s="1643">
        <v>50320</v>
      </c>
      <c r="AE18" s="1643">
        <v>48000</v>
      </c>
      <c r="AF18" s="1643">
        <v>50320</v>
      </c>
      <c r="AG18" s="1643">
        <v>50320</v>
      </c>
      <c r="AH18" s="1643">
        <v>50320</v>
      </c>
      <c r="AI18" s="1643">
        <v>48000</v>
      </c>
      <c r="AJ18" s="1643">
        <v>50320</v>
      </c>
    </row>
    <row r="19" spans="1:36" ht="18.75" customHeight="1">
      <c r="B19" s="1296" t="s">
        <v>3311</v>
      </c>
      <c r="C19" s="1296"/>
      <c r="D19" s="1296"/>
      <c r="E19" s="1296"/>
      <c r="F19" s="1296"/>
      <c r="G19" s="1296"/>
      <c r="H19" s="1296"/>
      <c r="I19" s="1296"/>
      <c r="J19" s="1296"/>
      <c r="K19" s="1296"/>
      <c r="L19" s="1515"/>
      <c r="M19" s="1759">
        <v>3045000</v>
      </c>
      <c r="N19" s="1643"/>
      <c r="O19" s="1643"/>
      <c r="P19" s="1643"/>
      <c r="Q19" s="1643">
        <v>3432419</v>
      </c>
      <c r="R19" s="1643"/>
      <c r="S19" s="1643"/>
      <c r="T19" s="1643"/>
      <c r="U19" s="1643">
        <v>3130000</v>
      </c>
      <c r="V19" s="1643"/>
      <c r="W19" s="1643"/>
      <c r="X19" s="1643"/>
      <c r="Y19" s="1643">
        <v>3511543</v>
      </c>
      <c r="Z19" s="1643"/>
      <c r="AA19" s="1643"/>
      <c r="AB19" s="1643"/>
      <c r="AC19" s="1643">
        <v>3270000</v>
      </c>
      <c r="AD19" s="1643">
        <v>3379329</v>
      </c>
      <c r="AE19" s="1643">
        <v>3270000</v>
      </c>
      <c r="AF19" s="1643">
        <v>3379329</v>
      </c>
      <c r="AG19" s="1643">
        <v>3379329</v>
      </c>
      <c r="AH19" s="1643">
        <v>3379329</v>
      </c>
      <c r="AI19" s="1643">
        <v>3270000</v>
      </c>
      <c r="AJ19" s="1643">
        <v>3379329</v>
      </c>
    </row>
    <row r="20" spans="1:36" ht="18.75" customHeight="1">
      <c r="B20" s="1296" t="s">
        <v>3312</v>
      </c>
      <c r="C20" s="1296"/>
      <c r="D20" s="1296"/>
      <c r="E20" s="1296"/>
      <c r="F20" s="1296"/>
      <c r="G20" s="1296"/>
      <c r="H20" s="1296"/>
      <c r="I20" s="1296"/>
      <c r="J20" s="1296"/>
      <c r="K20" s="1296"/>
      <c r="L20" s="1515"/>
      <c r="M20" s="1759">
        <v>11200</v>
      </c>
      <c r="N20" s="1643"/>
      <c r="O20" s="1643"/>
      <c r="P20" s="1643"/>
      <c r="Q20" s="1643">
        <v>9049</v>
      </c>
      <c r="R20" s="1643"/>
      <c r="S20" s="1643"/>
      <c r="T20" s="1643"/>
      <c r="U20" s="1643">
        <v>10000</v>
      </c>
      <c r="V20" s="1643"/>
      <c r="W20" s="1643"/>
      <c r="X20" s="1643"/>
      <c r="Y20" s="1643">
        <v>9949</v>
      </c>
      <c r="Z20" s="1643"/>
      <c r="AA20" s="1643"/>
      <c r="AB20" s="1643"/>
      <c r="AC20" s="1643">
        <v>10000</v>
      </c>
      <c r="AD20" s="1643">
        <v>9411</v>
      </c>
      <c r="AE20" s="1643">
        <v>10000</v>
      </c>
      <c r="AF20" s="1643">
        <v>9411</v>
      </c>
      <c r="AG20" s="1643">
        <v>9411</v>
      </c>
      <c r="AH20" s="1643">
        <v>9411</v>
      </c>
      <c r="AI20" s="1643">
        <v>10000</v>
      </c>
      <c r="AJ20" s="1643">
        <v>9411</v>
      </c>
    </row>
    <row r="21" spans="1:36" ht="18.75" customHeight="1">
      <c r="B21" s="1296" t="s">
        <v>3313</v>
      </c>
      <c r="C21" s="1296"/>
      <c r="D21" s="1296"/>
      <c r="E21" s="1296"/>
      <c r="F21" s="1296"/>
      <c r="G21" s="1296"/>
      <c r="H21" s="1296"/>
      <c r="I21" s="1296"/>
      <c r="J21" s="1296"/>
      <c r="K21" s="1296"/>
      <c r="L21" s="1515"/>
      <c r="M21" s="1759">
        <v>277391</v>
      </c>
      <c r="N21" s="1643"/>
      <c r="O21" s="1643"/>
      <c r="P21" s="1643"/>
      <c r="Q21" s="1643">
        <v>279215</v>
      </c>
      <c r="R21" s="1643"/>
      <c r="S21" s="1643"/>
      <c r="T21" s="1643"/>
      <c r="U21" s="1643">
        <v>284490</v>
      </c>
      <c r="V21" s="1643"/>
      <c r="W21" s="1643"/>
      <c r="X21" s="1643"/>
      <c r="Y21" s="1643">
        <v>262259</v>
      </c>
      <c r="Z21" s="1643"/>
      <c r="AA21" s="1643"/>
      <c r="AB21" s="1643"/>
      <c r="AC21" s="1643">
        <v>263889</v>
      </c>
      <c r="AD21" s="1643">
        <v>267913</v>
      </c>
      <c r="AE21" s="1643">
        <v>263889</v>
      </c>
      <c r="AF21" s="1643">
        <v>267913</v>
      </c>
      <c r="AG21" s="1643">
        <v>267913</v>
      </c>
      <c r="AH21" s="1643">
        <v>267913</v>
      </c>
      <c r="AI21" s="1643">
        <v>263889</v>
      </c>
      <c r="AJ21" s="1643">
        <v>267913</v>
      </c>
    </row>
    <row r="22" spans="1:36" ht="18.75" customHeight="1">
      <c r="B22" s="1296" t="s">
        <v>3314</v>
      </c>
      <c r="C22" s="1296"/>
      <c r="D22" s="1296"/>
      <c r="E22" s="1296"/>
      <c r="F22" s="1296"/>
      <c r="G22" s="1296"/>
      <c r="H22" s="1296"/>
      <c r="I22" s="1296"/>
      <c r="J22" s="1296"/>
      <c r="K22" s="1296"/>
      <c r="L22" s="1515"/>
      <c r="M22" s="1759">
        <v>312797</v>
      </c>
      <c r="N22" s="1643"/>
      <c r="O22" s="1643"/>
      <c r="P22" s="1643"/>
      <c r="Q22" s="1643">
        <v>315170</v>
      </c>
      <c r="R22" s="1643"/>
      <c r="S22" s="1643"/>
      <c r="T22" s="1643"/>
      <c r="U22" s="1643">
        <v>309779</v>
      </c>
      <c r="V22" s="1643"/>
      <c r="W22" s="1643"/>
      <c r="X22" s="1643"/>
      <c r="Y22" s="1643">
        <v>313895</v>
      </c>
      <c r="Z22" s="1643"/>
      <c r="AA22" s="1643"/>
      <c r="AB22" s="1643"/>
      <c r="AC22" s="1643">
        <v>314034</v>
      </c>
      <c r="AD22" s="1643">
        <v>314215</v>
      </c>
      <c r="AE22" s="1643">
        <v>314034</v>
      </c>
      <c r="AF22" s="1643">
        <v>314215</v>
      </c>
      <c r="AG22" s="1643">
        <v>314215</v>
      </c>
      <c r="AH22" s="1643">
        <v>314215</v>
      </c>
      <c r="AI22" s="1643">
        <v>314034</v>
      </c>
      <c r="AJ22" s="1643">
        <v>314215</v>
      </c>
    </row>
    <row r="23" spans="1:36" ht="18.75" customHeight="1">
      <c r="B23" s="1296" t="s">
        <v>3315</v>
      </c>
      <c r="C23" s="1296"/>
      <c r="D23" s="1296"/>
      <c r="E23" s="1296"/>
      <c r="F23" s="1296"/>
      <c r="G23" s="1296"/>
      <c r="H23" s="1296"/>
      <c r="I23" s="1296"/>
      <c r="J23" s="1296"/>
      <c r="K23" s="1296"/>
      <c r="L23" s="1515"/>
      <c r="M23" s="1759">
        <v>4021190</v>
      </c>
      <c r="N23" s="1643"/>
      <c r="O23" s="1643"/>
      <c r="P23" s="1643"/>
      <c r="Q23" s="1643">
        <v>3619047</v>
      </c>
      <c r="R23" s="1643"/>
      <c r="S23" s="1643"/>
      <c r="T23" s="1643"/>
      <c r="U23" s="1643">
        <v>3775418</v>
      </c>
      <c r="V23" s="1643"/>
      <c r="W23" s="1643"/>
      <c r="X23" s="1643"/>
      <c r="Y23" s="1643">
        <v>3838617</v>
      </c>
      <c r="Z23" s="1643"/>
      <c r="AA23" s="1643"/>
      <c r="AB23" s="1643"/>
      <c r="AC23" s="1643">
        <v>5003664</v>
      </c>
      <c r="AD23" s="1643">
        <v>4953958</v>
      </c>
      <c r="AE23" s="1643">
        <v>5003664</v>
      </c>
      <c r="AF23" s="1643">
        <v>4953958</v>
      </c>
      <c r="AG23" s="1643">
        <v>4953958</v>
      </c>
      <c r="AH23" s="1643">
        <v>4953958</v>
      </c>
      <c r="AI23" s="1643">
        <v>5003664</v>
      </c>
      <c r="AJ23" s="1643">
        <v>4953958</v>
      </c>
    </row>
    <row r="24" spans="1:36" ht="18.75" customHeight="1">
      <c r="B24" s="1296" t="s">
        <v>3316</v>
      </c>
      <c r="C24" s="1296"/>
      <c r="D24" s="1296"/>
      <c r="E24" s="1296"/>
      <c r="F24" s="1296"/>
      <c r="G24" s="1296"/>
      <c r="H24" s="1296"/>
      <c r="I24" s="1296"/>
      <c r="J24" s="1296"/>
      <c r="K24" s="1296"/>
      <c r="L24" s="1515"/>
      <c r="M24" s="1759">
        <v>1276115</v>
      </c>
      <c r="N24" s="1643"/>
      <c r="O24" s="1643"/>
      <c r="P24" s="1643"/>
      <c r="Q24" s="1643">
        <v>1369583</v>
      </c>
      <c r="R24" s="1643"/>
      <c r="S24" s="1643"/>
      <c r="T24" s="1643"/>
      <c r="U24" s="1489">
        <v>1392107</v>
      </c>
      <c r="V24" s="1489"/>
      <c r="W24" s="1489"/>
      <c r="X24" s="1489"/>
      <c r="Y24" s="1489">
        <v>1407657</v>
      </c>
      <c r="Z24" s="1489"/>
      <c r="AA24" s="1489"/>
      <c r="AB24" s="1489"/>
      <c r="AC24" s="1489">
        <v>1339059</v>
      </c>
      <c r="AD24" s="1489"/>
      <c r="AE24" s="1489"/>
      <c r="AF24" s="1489"/>
      <c r="AG24" s="1489">
        <v>1314854</v>
      </c>
      <c r="AH24" s="1489"/>
      <c r="AI24" s="1489"/>
      <c r="AJ24" s="1489"/>
    </row>
    <row r="25" spans="1:36" ht="18.75" customHeight="1">
      <c r="B25" s="1296" t="s">
        <v>3317</v>
      </c>
      <c r="C25" s="1296"/>
      <c r="D25" s="1296"/>
      <c r="E25" s="1296"/>
      <c r="F25" s="1296"/>
      <c r="G25" s="1296"/>
      <c r="H25" s="1296"/>
      <c r="I25" s="1296"/>
      <c r="J25" s="1296"/>
      <c r="K25" s="1296"/>
      <c r="L25" s="1515"/>
      <c r="M25" s="1759">
        <v>58557</v>
      </c>
      <c r="N25" s="1643"/>
      <c r="O25" s="1643"/>
      <c r="P25" s="1643"/>
      <c r="Q25" s="1643">
        <v>58328</v>
      </c>
      <c r="R25" s="1643"/>
      <c r="S25" s="1643"/>
      <c r="T25" s="1643"/>
      <c r="U25" s="1489">
        <v>83486</v>
      </c>
      <c r="V25" s="1489"/>
      <c r="W25" s="1489"/>
      <c r="X25" s="1489"/>
      <c r="Y25" s="1489">
        <v>62123</v>
      </c>
      <c r="Z25" s="1489"/>
      <c r="AA25" s="1489"/>
      <c r="AB25" s="1489"/>
      <c r="AC25" s="1489">
        <v>45149</v>
      </c>
      <c r="AD25" s="1489"/>
      <c r="AE25" s="1489"/>
      <c r="AF25" s="1489"/>
      <c r="AG25" s="1489">
        <v>63018</v>
      </c>
      <c r="AH25" s="1489"/>
      <c r="AI25" s="1489"/>
      <c r="AJ25" s="1489"/>
    </row>
    <row r="26" spans="1:36" ht="18.75" customHeight="1">
      <c r="B26" s="1296" t="s">
        <v>3318</v>
      </c>
      <c r="C26" s="1296"/>
      <c r="D26" s="1296"/>
      <c r="E26" s="1296"/>
      <c r="F26" s="1296"/>
      <c r="G26" s="1296"/>
      <c r="H26" s="1296"/>
      <c r="I26" s="1296"/>
      <c r="J26" s="1296"/>
      <c r="K26" s="1296"/>
      <c r="L26" s="1515"/>
      <c r="M26" s="1759">
        <v>1007</v>
      </c>
      <c r="N26" s="1643"/>
      <c r="O26" s="1643"/>
      <c r="P26" s="1643"/>
      <c r="Q26" s="1643">
        <v>10217</v>
      </c>
      <c r="R26" s="1643"/>
      <c r="S26" s="1643"/>
      <c r="T26" s="1643"/>
      <c r="U26" s="1643">
        <v>1007</v>
      </c>
      <c r="V26" s="1643"/>
      <c r="W26" s="1643"/>
      <c r="X26" s="1643"/>
      <c r="Y26" s="1643">
        <v>68756</v>
      </c>
      <c r="Z26" s="1643"/>
      <c r="AA26" s="1643"/>
      <c r="AB26" s="1643"/>
      <c r="AC26" s="1643">
        <v>1006</v>
      </c>
      <c r="AD26" s="1643">
        <v>187114</v>
      </c>
      <c r="AE26" s="1643">
        <v>1006</v>
      </c>
      <c r="AF26" s="1643">
        <v>187114</v>
      </c>
      <c r="AG26" s="1643">
        <v>187114</v>
      </c>
      <c r="AH26" s="1643">
        <v>187114</v>
      </c>
      <c r="AI26" s="1643">
        <v>1006</v>
      </c>
      <c r="AJ26" s="1643">
        <v>187114</v>
      </c>
    </row>
    <row r="27" spans="1:36" ht="18.75" customHeight="1">
      <c r="B27" s="1296" t="s">
        <v>3319</v>
      </c>
      <c r="C27" s="1296"/>
      <c r="D27" s="1296"/>
      <c r="E27" s="1296"/>
      <c r="F27" s="1296"/>
      <c r="G27" s="1296"/>
      <c r="H27" s="1296"/>
      <c r="I27" s="1296"/>
      <c r="J27" s="1296"/>
      <c r="K27" s="1296"/>
      <c r="L27" s="1515"/>
      <c r="M27" s="1759">
        <v>1147077</v>
      </c>
      <c r="N27" s="1643"/>
      <c r="O27" s="1643"/>
      <c r="P27" s="1643"/>
      <c r="Q27" s="1643">
        <v>148276</v>
      </c>
      <c r="R27" s="1643"/>
      <c r="S27" s="1643"/>
      <c r="T27" s="1643"/>
      <c r="U27" s="1643">
        <v>2142653</v>
      </c>
      <c r="V27" s="1643"/>
      <c r="W27" s="1643"/>
      <c r="X27" s="1643"/>
      <c r="Y27" s="1643">
        <v>246508</v>
      </c>
      <c r="Z27" s="1643"/>
      <c r="AA27" s="1643"/>
      <c r="AB27" s="1643"/>
      <c r="AC27" s="1643">
        <v>2018243</v>
      </c>
      <c r="AD27" s="1643">
        <v>1245091</v>
      </c>
      <c r="AE27" s="1643">
        <v>2018243</v>
      </c>
      <c r="AF27" s="1643">
        <v>1245091</v>
      </c>
      <c r="AG27" s="1643">
        <v>1245091</v>
      </c>
      <c r="AH27" s="1643">
        <v>1245091</v>
      </c>
      <c r="AI27" s="1643">
        <v>2018243</v>
      </c>
      <c r="AJ27" s="1643">
        <v>1245091</v>
      </c>
    </row>
    <row r="28" spans="1:36" ht="18.75" customHeight="1">
      <c r="B28" s="1296" t="s">
        <v>3320</v>
      </c>
      <c r="C28" s="1296"/>
      <c r="D28" s="1296"/>
      <c r="E28" s="1296"/>
      <c r="F28" s="1296"/>
      <c r="G28" s="1296"/>
      <c r="H28" s="1296"/>
      <c r="I28" s="1296"/>
      <c r="J28" s="1296"/>
      <c r="K28" s="1296"/>
      <c r="L28" s="1515"/>
      <c r="M28" s="1759">
        <v>600000</v>
      </c>
      <c r="N28" s="1643"/>
      <c r="O28" s="1643"/>
      <c r="P28" s="1643"/>
      <c r="Q28" s="1643">
        <v>1579029</v>
      </c>
      <c r="R28" s="1643"/>
      <c r="S28" s="1643"/>
      <c r="T28" s="1643"/>
      <c r="U28" s="1643">
        <v>600000</v>
      </c>
      <c r="V28" s="1643"/>
      <c r="W28" s="1643"/>
      <c r="X28" s="1643"/>
      <c r="Y28" s="1643">
        <v>1359505</v>
      </c>
      <c r="Z28" s="1643"/>
      <c r="AA28" s="1643"/>
      <c r="AB28" s="1643"/>
      <c r="AC28" s="1643">
        <v>600000</v>
      </c>
      <c r="AD28" s="1643">
        <v>1581157</v>
      </c>
      <c r="AE28" s="1643">
        <v>600000</v>
      </c>
      <c r="AF28" s="1643">
        <v>1581157</v>
      </c>
      <c r="AG28" s="1643">
        <v>1581157</v>
      </c>
      <c r="AH28" s="1643">
        <v>1581157</v>
      </c>
      <c r="AI28" s="1643">
        <v>600000</v>
      </c>
      <c r="AJ28" s="1643">
        <v>1581157</v>
      </c>
    </row>
    <row r="29" spans="1:36" ht="18.75" customHeight="1">
      <c r="B29" s="1296" t="s">
        <v>3321</v>
      </c>
      <c r="C29" s="1296"/>
      <c r="D29" s="1296"/>
      <c r="E29" s="1296"/>
      <c r="F29" s="1296"/>
      <c r="G29" s="1296"/>
      <c r="H29" s="1296"/>
      <c r="I29" s="1296"/>
      <c r="J29" s="1296"/>
      <c r="K29" s="1296"/>
      <c r="L29" s="1515"/>
      <c r="M29" s="1759">
        <v>577143</v>
      </c>
      <c r="N29" s="1643"/>
      <c r="O29" s="1643"/>
      <c r="P29" s="1643"/>
      <c r="Q29" s="1643">
        <v>785534</v>
      </c>
      <c r="R29" s="1643"/>
      <c r="S29" s="1643"/>
      <c r="T29" s="1643"/>
      <c r="U29" s="1643">
        <v>568631</v>
      </c>
      <c r="V29" s="1643"/>
      <c r="W29" s="1643"/>
      <c r="X29" s="1643"/>
      <c r="Y29" s="1643">
        <v>728859</v>
      </c>
      <c r="Z29" s="1643"/>
      <c r="AA29" s="1643"/>
      <c r="AB29" s="1643"/>
      <c r="AC29" s="1643">
        <v>543829</v>
      </c>
      <c r="AD29" s="1643">
        <v>752995</v>
      </c>
      <c r="AE29" s="1643">
        <v>543829</v>
      </c>
      <c r="AF29" s="1643">
        <v>752995</v>
      </c>
      <c r="AG29" s="1643">
        <v>752995</v>
      </c>
      <c r="AH29" s="1643">
        <v>752995</v>
      </c>
      <c r="AI29" s="1643">
        <v>543829</v>
      </c>
      <c r="AJ29" s="1643">
        <v>752995</v>
      </c>
    </row>
    <row r="30" spans="1:36" ht="18.75" customHeight="1">
      <c r="B30" s="1296" t="s">
        <v>3322</v>
      </c>
      <c r="C30" s="1296"/>
      <c r="D30" s="1296"/>
      <c r="E30" s="1296"/>
      <c r="F30" s="1296"/>
      <c r="G30" s="1296"/>
      <c r="H30" s="1296"/>
      <c r="I30" s="1296"/>
      <c r="J30" s="1296"/>
      <c r="K30" s="1296"/>
      <c r="L30" s="1515"/>
      <c r="M30" s="1759">
        <v>3623000</v>
      </c>
      <c r="N30" s="1643"/>
      <c r="O30" s="1643"/>
      <c r="P30" s="1643"/>
      <c r="Q30" s="1643">
        <v>3051413</v>
      </c>
      <c r="R30" s="1643"/>
      <c r="S30" s="1643"/>
      <c r="T30" s="1643"/>
      <c r="U30" s="1643">
        <v>2768000</v>
      </c>
      <c r="V30" s="1643"/>
      <c r="W30" s="1643"/>
      <c r="X30" s="1643"/>
      <c r="Y30" s="1643">
        <v>2721233</v>
      </c>
      <c r="Z30" s="1643"/>
      <c r="AA30" s="1643"/>
      <c r="AB30" s="1643"/>
      <c r="AC30" s="1643">
        <v>3492100</v>
      </c>
      <c r="AD30" s="1643">
        <v>3547709</v>
      </c>
      <c r="AE30" s="1643">
        <v>3492100</v>
      </c>
      <c r="AF30" s="1643">
        <v>3547709</v>
      </c>
      <c r="AG30" s="1643">
        <v>3547709</v>
      </c>
      <c r="AH30" s="1643">
        <v>3547709</v>
      </c>
      <c r="AI30" s="1643">
        <v>3492100</v>
      </c>
      <c r="AJ30" s="1643">
        <v>3547709</v>
      </c>
    </row>
    <row r="31" spans="1:36" ht="18.75" customHeight="1">
      <c r="A31" s="328"/>
      <c r="B31" s="328"/>
      <c r="C31" s="328"/>
      <c r="D31" s="328"/>
      <c r="E31" s="328"/>
      <c r="F31" s="328"/>
      <c r="G31" s="328"/>
      <c r="H31" s="328"/>
      <c r="I31" s="328"/>
      <c r="J31" s="328"/>
      <c r="K31" s="328"/>
      <c r="L31" s="404"/>
      <c r="M31" s="407"/>
      <c r="N31" s="407"/>
      <c r="O31" s="407"/>
      <c r="P31" s="407"/>
      <c r="Q31" s="407"/>
      <c r="R31" s="407"/>
      <c r="S31" s="407"/>
      <c r="T31" s="407"/>
      <c r="U31" s="407"/>
      <c r="V31" s="407"/>
      <c r="W31" s="407"/>
      <c r="X31" s="407"/>
      <c r="Y31" s="407"/>
      <c r="Z31" s="407"/>
      <c r="AA31" s="407"/>
      <c r="AB31" s="407"/>
      <c r="AC31" s="328"/>
      <c r="AD31" s="328"/>
      <c r="AE31" s="328"/>
      <c r="AF31" s="328"/>
      <c r="AG31" s="328"/>
      <c r="AH31" s="328"/>
      <c r="AI31" s="328"/>
      <c r="AJ31" s="328"/>
    </row>
    <row r="32" spans="1:36" ht="18.75" customHeight="1">
      <c r="A32" s="314"/>
      <c r="B32" s="314"/>
      <c r="C32" s="314"/>
      <c r="D32" s="314"/>
      <c r="E32" s="314"/>
      <c r="F32" s="314"/>
      <c r="G32" s="314"/>
      <c r="H32" s="314"/>
      <c r="I32" s="314"/>
      <c r="J32" s="314"/>
      <c r="K32" s="314"/>
      <c r="L32" s="314"/>
      <c r="M32" s="315"/>
      <c r="N32" s="315"/>
      <c r="O32" s="315"/>
      <c r="P32" s="315"/>
      <c r="Q32" s="315"/>
      <c r="R32" s="315"/>
      <c r="S32" s="315"/>
      <c r="T32" s="315"/>
      <c r="V32" s="315"/>
      <c r="X32" s="401"/>
    </row>
    <row r="33" spans="1:36" ht="18.75" customHeight="1">
      <c r="A33" s="4"/>
      <c r="C33" s="1028"/>
      <c r="D33" s="1028"/>
      <c r="E33" s="1028"/>
      <c r="F33" s="1028"/>
      <c r="G33" s="1028"/>
      <c r="H33" s="1028"/>
      <c r="I33" s="1028"/>
      <c r="J33" s="1028"/>
      <c r="K33" s="1028"/>
      <c r="L33" s="4"/>
      <c r="X33" s="401"/>
    </row>
    <row r="34" spans="1:36" ht="18.75" customHeight="1">
      <c r="A34" s="4"/>
      <c r="C34" s="1028"/>
      <c r="D34" s="1028"/>
      <c r="E34" s="1028"/>
      <c r="F34" s="1028"/>
      <c r="G34" s="1028"/>
      <c r="H34" s="1028"/>
      <c r="I34" s="1028"/>
      <c r="J34" s="1028"/>
      <c r="K34" s="1028"/>
      <c r="L34" s="4"/>
      <c r="U34" s="401"/>
    </row>
    <row r="35" spans="1:36" ht="18.75" customHeight="1">
      <c r="A35" s="4"/>
      <c r="C35" s="1028"/>
      <c r="D35" s="1028"/>
      <c r="E35" s="1028"/>
      <c r="F35" s="1028"/>
      <c r="G35" s="1028"/>
      <c r="H35" s="1028"/>
      <c r="I35" s="1028"/>
      <c r="J35" s="1028"/>
      <c r="K35" s="1028"/>
      <c r="L35" s="4"/>
      <c r="U35" s="401"/>
    </row>
    <row r="36" spans="1:36" ht="18.75" customHeight="1">
      <c r="A36" s="4"/>
      <c r="B36" s="1028" t="s">
        <v>3323</v>
      </c>
      <c r="C36" s="1028"/>
      <c r="D36" s="1028"/>
      <c r="E36" s="1028"/>
      <c r="F36" s="1028"/>
      <c r="G36" s="1028"/>
      <c r="H36" s="1028"/>
      <c r="I36" s="1028"/>
      <c r="J36" s="1028"/>
      <c r="K36" s="1028"/>
      <c r="L36" s="4"/>
      <c r="U36" s="401"/>
    </row>
    <row r="37" spans="1:36" ht="18.75" customHeight="1">
      <c r="A37" s="1273" t="s">
        <v>3290</v>
      </c>
      <c r="B37" s="1273"/>
      <c r="C37" s="1273"/>
      <c r="D37" s="1273"/>
      <c r="E37" s="1273"/>
      <c r="F37" s="1273"/>
      <c r="G37" s="1273"/>
      <c r="H37" s="1273"/>
      <c r="I37" s="1273"/>
      <c r="J37" s="1273"/>
      <c r="K37" s="1273"/>
      <c r="L37" s="1274"/>
      <c r="M37" s="1260" t="s">
        <v>3291</v>
      </c>
      <c r="N37" s="1261"/>
      <c r="O37" s="1261"/>
      <c r="P37" s="1261"/>
      <c r="Q37" s="1261"/>
      <c r="R37" s="1261"/>
      <c r="S37" s="1261"/>
      <c r="T37" s="2071"/>
      <c r="U37" s="2407" t="s">
        <v>3292</v>
      </c>
      <c r="V37" s="2408"/>
      <c r="W37" s="2408"/>
      <c r="X37" s="2408"/>
      <c r="Y37" s="2408"/>
      <c r="Z37" s="2408"/>
      <c r="AA37" s="2408"/>
      <c r="AB37" s="2307"/>
      <c r="AC37" s="2308" t="s">
        <v>3293</v>
      </c>
      <c r="AD37" s="2308"/>
      <c r="AE37" s="2308" t="s">
        <v>3293</v>
      </c>
      <c r="AF37" s="2308"/>
      <c r="AG37" s="2308" t="s">
        <v>3293</v>
      </c>
      <c r="AH37" s="2308"/>
      <c r="AI37" s="2308" t="s">
        <v>3293</v>
      </c>
      <c r="AJ37" s="2308"/>
    </row>
    <row r="38" spans="1:36" ht="18.75" customHeight="1">
      <c r="A38" s="1276"/>
      <c r="B38" s="1276"/>
      <c r="C38" s="1276"/>
      <c r="D38" s="1276"/>
      <c r="E38" s="1276"/>
      <c r="F38" s="1276"/>
      <c r="G38" s="1276"/>
      <c r="H38" s="1276"/>
      <c r="I38" s="1276"/>
      <c r="J38" s="1276"/>
      <c r="K38" s="1276"/>
      <c r="L38" s="1282"/>
      <c r="M38" s="1664" t="s">
        <v>3294</v>
      </c>
      <c r="N38" s="2047"/>
      <c r="O38" s="2047"/>
      <c r="P38" s="1663"/>
      <c r="Q38" s="1664" t="s">
        <v>3295</v>
      </c>
      <c r="R38" s="2047"/>
      <c r="S38" s="2047"/>
      <c r="T38" s="1663"/>
      <c r="U38" s="1664" t="s">
        <v>3294</v>
      </c>
      <c r="V38" s="2047"/>
      <c r="W38" s="2047"/>
      <c r="X38" s="1663"/>
      <c r="Y38" s="1664" t="s">
        <v>3295</v>
      </c>
      <c r="Z38" s="2047"/>
      <c r="AA38" s="2047"/>
      <c r="AB38" s="1663"/>
      <c r="AC38" s="1268" t="s">
        <v>3294</v>
      </c>
      <c r="AD38" s="1268" t="s">
        <v>3297</v>
      </c>
      <c r="AE38" s="1268" t="s">
        <v>3294</v>
      </c>
      <c r="AF38" s="1268" t="s">
        <v>3297</v>
      </c>
      <c r="AG38" s="1268" t="s">
        <v>3298</v>
      </c>
      <c r="AH38" s="1268" t="s">
        <v>3297</v>
      </c>
      <c r="AI38" s="1268" t="s">
        <v>3294</v>
      </c>
      <c r="AJ38" s="1268" t="s">
        <v>3297</v>
      </c>
    </row>
    <row r="39" spans="1:36" ht="18.75" customHeight="1">
      <c r="B39" s="314"/>
      <c r="C39" s="314"/>
      <c r="D39" s="314"/>
      <c r="E39" s="314"/>
      <c r="F39" s="314"/>
      <c r="G39" s="314"/>
      <c r="H39" s="314"/>
      <c r="I39" s="314"/>
      <c r="J39" s="314"/>
      <c r="K39" s="314"/>
      <c r="L39" s="345"/>
      <c r="M39" s="1287"/>
      <c r="N39" s="1288"/>
      <c r="O39" s="1288"/>
      <c r="P39" s="1288"/>
      <c r="Q39" s="1288"/>
      <c r="R39" s="1288"/>
      <c r="S39" s="1288"/>
      <c r="T39" s="1288"/>
      <c r="U39" s="1288"/>
      <c r="V39" s="1288"/>
      <c r="W39" s="1288"/>
      <c r="X39" s="1288"/>
      <c r="Y39" s="1288"/>
      <c r="Z39" s="1288"/>
      <c r="AA39" s="1288"/>
      <c r="AB39" s="1288"/>
      <c r="AC39" s="1202"/>
      <c r="AD39" s="1202"/>
      <c r="AE39" s="1202"/>
      <c r="AF39" s="1202"/>
      <c r="AG39" s="1202"/>
      <c r="AH39" s="1202"/>
      <c r="AI39" s="1202"/>
      <c r="AJ39" s="1202"/>
    </row>
    <row r="40" spans="1:36" s="413" customFormat="1" ht="18.75" customHeight="1">
      <c r="B40" s="1510" t="s">
        <v>3299</v>
      </c>
      <c r="C40" s="1510"/>
      <c r="D40" s="1510"/>
      <c r="E40" s="1510"/>
      <c r="F40" s="1510"/>
      <c r="G40" s="1510"/>
      <c r="H40" s="1510"/>
      <c r="I40" s="1510"/>
      <c r="J40" s="1510"/>
      <c r="K40" s="1510"/>
      <c r="L40" s="1511"/>
      <c r="M40" s="2405">
        <f>SUM(M41:M54)</f>
        <v>28000000</v>
      </c>
      <c r="N40" s="2409"/>
      <c r="O40" s="2409"/>
      <c r="P40" s="2409"/>
      <c r="Q40" s="2409">
        <f>SUM(Q41:Q54)</f>
        <v>29659463</v>
      </c>
      <c r="R40" s="2409"/>
      <c r="S40" s="2409"/>
      <c r="T40" s="2409"/>
      <c r="U40" s="2409">
        <f>SUM(U41:U54)</f>
        <v>28500000</v>
      </c>
      <c r="V40" s="2409"/>
      <c r="W40" s="2409"/>
      <c r="X40" s="2409"/>
      <c r="Y40" s="2409">
        <f>SUM(Y41:Y54)</f>
        <v>26915938</v>
      </c>
      <c r="Z40" s="2409"/>
      <c r="AA40" s="2409"/>
      <c r="AB40" s="2409"/>
      <c r="AC40" s="2409">
        <f t="shared" ref="AC40:AJ40" si="0">SUM(AC41:AC54)</f>
        <v>30550000</v>
      </c>
      <c r="AD40" s="2409">
        <f t="shared" si="0"/>
        <v>29922813</v>
      </c>
      <c r="AE40" s="2409">
        <f t="shared" si="0"/>
        <v>30550000</v>
      </c>
      <c r="AF40" s="2409">
        <f t="shared" si="0"/>
        <v>29922813</v>
      </c>
      <c r="AG40" s="2409">
        <v>29922813</v>
      </c>
      <c r="AH40" s="2409">
        <f t="shared" si="0"/>
        <v>29922813</v>
      </c>
      <c r="AI40" s="2409">
        <f t="shared" si="0"/>
        <v>30550000</v>
      </c>
      <c r="AJ40" s="2409">
        <f t="shared" si="0"/>
        <v>29922813</v>
      </c>
    </row>
    <row r="41" spans="1:36" ht="18.75" customHeight="1">
      <c r="B41" s="1296" t="s">
        <v>3324</v>
      </c>
      <c r="C41" s="1296"/>
      <c r="D41" s="1296"/>
      <c r="E41" s="1296"/>
      <c r="F41" s="1296"/>
      <c r="G41" s="1296"/>
      <c r="H41" s="1296"/>
      <c r="I41" s="1296"/>
      <c r="J41" s="1296"/>
      <c r="K41" s="1296"/>
      <c r="L41" s="1515"/>
      <c r="M41" s="1759">
        <v>248457</v>
      </c>
      <c r="N41" s="1492"/>
      <c r="O41" s="1492"/>
      <c r="P41" s="1492"/>
      <c r="Q41" s="1492">
        <v>241174</v>
      </c>
      <c r="R41" s="1492"/>
      <c r="S41" s="1492"/>
      <c r="T41" s="1492"/>
      <c r="U41" s="1492">
        <v>260856</v>
      </c>
      <c r="V41" s="1492"/>
      <c r="W41" s="1492"/>
      <c r="X41" s="1492"/>
      <c r="Y41" s="1492">
        <v>241831</v>
      </c>
      <c r="Z41" s="1492"/>
      <c r="AA41" s="1492"/>
      <c r="AB41" s="1492"/>
      <c r="AC41" s="1492">
        <v>234002</v>
      </c>
      <c r="AD41" s="1492">
        <v>220417</v>
      </c>
      <c r="AE41" s="1492">
        <v>234002</v>
      </c>
      <c r="AF41" s="1492">
        <v>220417</v>
      </c>
      <c r="AG41" s="1492">
        <v>220417</v>
      </c>
      <c r="AH41" s="1492">
        <v>220417</v>
      </c>
      <c r="AI41" s="1492">
        <v>234002</v>
      </c>
      <c r="AJ41" s="1492">
        <v>220417</v>
      </c>
    </row>
    <row r="42" spans="1:36" ht="18.75" customHeight="1">
      <c r="B42" s="1296" t="s">
        <v>3325</v>
      </c>
      <c r="C42" s="1296"/>
      <c r="D42" s="1296"/>
      <c r="E42" s="1296"/>
      <c r="F42" s="1296"/>
      <c r="G42" s="1296"/>
      <c r="H42" s="1296"/>
      <c r="I42" s="1296"/>
      <c r="J42" s="1296"/>
      <c r="K42" s="1296"/>
      <c r="L42" s="1515"/>
      <c r="M42" s="1759">
        <v>3687760</v>
      </c>
      <c r="N42" s="1492"/>
      <c r="O42" s="1492"/>
      <c r="P42" s="1492"/>
      <c r="Q42" s="1492">
        <v>4233090</v>
      </c>
      <c r="R42" s="1492"/>
      <c r="S42" s="1492"/>
      <c r="T42" s="1492"/>
      <c r="U42" s="1492">
        <v>3523974</v>
      </c>
      <c r="V42" s="1492"/>
      <c r="W42" s="1492"/>
      <c r="X42" s="1492"/>
      <c r="Y42" s="1492">
        <v>3392880</v>
      </c>
      <c r="Z42" s="1492"/>
      <c r="AA42" s="1492"/>
      <c r="AB42" s="1492"/>
      <c r="AC42" s="1492">
        <v>3429392</v>
      </c>
      <c r="AD42" s="1492">
        <v>3419644</v>
      </c>
      <c r="AE42" s="1492">
        <v>3429392</v>
      </c>
      <c r="AF42" s="1492">
        <v>3419644</v>
      </c>
      <c r="AG42" s="1492">
        <v>3419644</v>
      </c>
      <c r="AH42" s="1492">
        <v>3419644</v>
      </c>
      <c r="AI42" s="1492">
        <v>3429392</v>
      </c>
      <c r="AJ42" s="1492">
        <v>3419644</v>
      </c>
    </row>
    <row r="43" spans="1:36" ht="18.75" customHeight="1">
      <c r="B43" s="1296" t="s">
        <v>3326</v>
      </c>
      <c r="C43" s="1296"/>
      <c r="D43" s="1296"/>
      <c r="E43" s="1296"/>
      <c r="F43" s="1296"/>
      <c r="G43" s="1296"/>
      <c r="H43" s="1296"/>
      <c r="I43" s="1296"/>
      <c r="J43" s="1296"/>
      <c r="K43" s="1296"/>
      <c r="L43" s="1515"/>
      <c r="M43" s="1759">
        <v>9414677</v>
      </c>
      <c r="N43" s="1492"/>
      <c r="O43" s="1492"/>
      <c r="P43" s="1492"/>
      <c r="Q43" s="1492">
        <v>9399523</v>
      </c>
      <c r="R43" s="1492"/>
      <c r="S43" s="1492"/>
      <c r="T43" s="1492"/>
      <c r="U43" s="1492">
        <v>9811311</v>
      </c>
      <c r="V43" s="1492"/>
      <c r="W43" s="1492"/>
      <c r="X43" s="1492"/>
      <c r="Y43" s="1492">
        <v>9727894</v>
      </c>
      <c r="Z43" s="1492"/>
      <c r="AA43" s="1492"/>
      <c r="AB43" s="1492"/>
      <c r="AC43" s="1492">
        <v>10129576</v>
      </c>
      <c r="AD43" s="1492">
        <v>9961393</v>
      </c>
      <c r="AE43" s="1492">
        <v>10129576</v>
      </c>
      <c r="AF43" s="1492">
        <v>9961393</v>
      </c>
      <c r="AG43" s="1492">
        <v>9961393</v>
      </c>
      <c r="AH43" s="1492">
        <v>9961393</v>
      </c>
      <c r="AI43" s="1492">
        <v>10129576</v>
      </c>
      <c r="AJ43" s="1492">
        <v>9961393</v>
      </c>
    </row>
    <row r="44" spans="1:36" ht="18.75" customHeight="1">
      <c r="B44" s="1296" t="s">
        <v>3327</v>
      </c>
      <c r="C44" s="1296"/>
      <c r="D44" s="1296"/>
      <c r="E44" s="1296"/>
      <c r="F44" s="1296"/>
      <c r="G44" s="1296"/>
      <c r="H44" s="1296"/>
      <c r="I44" s="1296"/>
      <c r="J44" s="1296"/>
      <c r="K44" s="1296"/>
      <c r="L44" s="1515"/>
      <c r="M44" s="1759">
        <v>3052353</v>
      </c>
      <c r="N44" s="1643"/>
      <c r="O44" s="1643"/>
      <c r="P44" s="1643"/>
      <c r="Q44" s="1643">
        <v>2180997</v>
      </c>
      <c r="R44" s="1643"/>
      <c r="S44" s="1643"/>
      <c r="T44" s="1643"/>
      <c r="U44" s="1643">
        <v>3015687</v>
      </c>
      <c r="V44" s="1643"/>
      <c r="W44" s="1643"/>
      <c r="X44" s="1643"/>
      <c r="Y44" s="1643">
        <v>2283703</v>
      </c>
      <c r="Z44" s="1643"/>
      <c r="AA44" s="1643"/>
      <c r="AB44" s="1643"/>
      <c r="AC44" s="1643">
        <v>5558951</v>
      </c>
      <c r="AD44" s="1643">
        <v>5262137</v>
      </c>
      <c r="AE44" s="1643">
        <v>5558951</v>
      </c>
      <c r="AF44" s="1643">
        <v>5262137</v>
      </c>
      <c r="AG44" s="1643">
        <v>5262137</v>
      </c>
      <c r="AH44" s="1643">
        <v>5262137</v>
      </c>
      <c r="AI44" s="1643">
        <v>5558951</v>
      </c>
      <c r="AJ44" s="1643">
        <v>5262137</v>
      </c>
    </row>
    <row r="45" spans="1:36" ht="18.75" customHeight="1">
      <c r="B45" s="1296" t="s">
        <v>3328</v>
      </c>
      <c r="C45" s="1296"/>
      <c r="D45" s="1296"/>
      <c r="E45" s="1296"/>
      <c r="F45" s="1296"/>
      <c r="G45" s="1296"/>
      <c r="H45" s="1296"/>
      <c r="I45" s="1296"/>
      <c r="J45" s="1296"/>
      <c r="K45" s="1296"/>
      <c r="L45" s="1515"/>
      <c r="M45" s="1759">
        <v>45503</v>
      </c>
      <c r="N45" s="1643"/>
      <c r="O45" s="1643"/>
      <c r="P45" s="1643"/>
      <c r="Q45" s="1643">
        <v>59654</v>
      </c>
      <c r="R45" s="1643"/>
      <c r="S45" s="1643"/>
      <c r="T45" s="1643"/>
      <c r="U45" s="1643">
        <v>63299</v>
      </c>
      <c r="V45" s="1643"/>
      <c r="W45" s="1643"/>
      <c r="X45" s="1643"/>
      <c r="Y45" s="1643">
        <v>56530</v>
      </c>
      <c r="Z45" s="1643"/>
      <c r="AA45" s="1643"/>
      <c r="AB45" s="1643"/>
      <c r="AC45" s="1643">
        <v>31928</v>
      </c>
      <c r="AD45" s="1643">
        <v>31058</v>
      </c>
      <c r="AE45" s="1643">
        <v>31928</v>
      </c>
      <c r="AF45" s="1643">
        <v>31058</v>
      </c>
      <c r="AG45" s="1643">
        <v>31058</v>
      </c>
      <c r="AH45" s="1643">
        <v>31058</v>
      </c>
      <c r="AI45" s="1643">
        <v>31928</v>
      </c>
      <c r="AJ45" s="1643">
        <v>31058</v>
      </c>
    </row>
    <row r="46" spans="1:36" ht="18.75" customHeight="1">
      <c r="B46" s="1296" t="s">
        <v>3329</v>
      </c>
      <c r="C46" s="1296"/>
      <c r="D46" s="1296"/>
      <c r="E46" s="1296"/>
      <c r="F46" s="1296"/>
      <c r="G46" s="1296"/>
      <c r="H46" s="1296"/>
      <c r="I46" s="1296"/>
      <c r="J46" s="1296"/>
      <c r="K46" s="1296"/>
      <c r="L46" s="1515"/>
      <c r="M46" s="1759">
        <v>221667</v>
      </c>
      <c r="N46" s="1643"/>
      <c r="O46" s="1643"/>
      <c r="P46" s="1643"/>
      <c r="Q46" s="1643">
        <v>3031729</v>
      </c>
      <c r="R46" s="1643"/>
      <c r="S46" s="1643"/>
      <c r="T46" s="1643"/>
      <c r="U46" s="1643">
        <v>205996</v>
      </c>
      <c r="V46" s="1643"/>
      <c r="W46" s="1643"/>
      <c r="X46" s="1643"/>
      <c r="Y46" s="1643">
        <v>187151</v>
      </c>
      <c r="Z46" s="1643"/>
      <c r="AA46" s="1643"/>
      <c r="AB46" s="1643"/>
      <c r="AC46" s="1643">
        <v>217746</v>
      </c>
      <c r="AD46" s="1643">
        <v>213127</v>
      </c>
      <c r="AE46" s="1643">
        <v>217746</v>
      </c>
      <c r="AF46" s="1643">
        <v>213127</v>
      </c>
      <c r="AG46" s="1643">
        <v>213127</v>
      </c>
      <c r="AH46" s="1643">
        <v>213127</v>
      </c>
      <c r="AI46" s="1643">
        <v>217746</v>
      </c>
      <c r="AJ46" s="1643">
        <v>213127</v>
      </c>
    </row>
    <row r="47" spans="1:36" ht="18.75" customHeight="1">
      <c r="B47" s="1296" t="s">
        <v>3330</v>
      </c>
      <c r="C47" s="1296"/>
      <c r="D47" s="1296"/>
      <c r="E47" s="1296"/>
      <c r="F47" s="1296"/>
      <c r="G47" s="1296"/>
      <c r="H47" s="1296"/>
      <c r="I47" s="1296"/>
      <c r="J47" s="1296"/>
      <c r="K47" s="1296"/>
      <c r="L47" s="1515"/>
      <c r="M47" s="1759">
        <v>424514</v>
      </c>
      <c r="N47" s="1643"/>
      <c r="O47" s="1643"/>
      <c r="P47" s="1643"/>
      <c r="Q47" s="1643">
        <v>412384</v>
      </c>
      <c r="R47" s="1643"/>
      <c r="S47" s="1643"/>
      <c r="T47" s="1643"/>
      <c r="U47" s="1643">
        <v>517608</v>
      </c>
      <c r="V47" s="1643"/>
      <c r="W47" s="1643"/>
      <c r="X47" s="1643"/>
      <c r="Y47" s="1643">
        <v>696820</v>
      </c>
      <c r="Z47" s="1643"/>
      <c r="AA47" s="1643"/>
      <c r="AB47" s="1643"/>
      <c r="AC47" s="1643">
        <v>612130</v>
      </c>
      <c r="AD47" s="1643">
        <v>756706</v>
      </c>
      <c r="AE47" s="1643">
        <v>612130</v>
      </c>
      <c r="AF47" s="1643">
        <v>756706</v>
      </c>
      <c r="AG47" s="1643">
        <v>756706</v>
      </c>
      <c r="AH47" s="1643">
        <v>756706</v>
      </c>
      <c r="AI47" s="1643">
        <v>612130</v>
      </c>
      <c r="AJ47" s="1643">
        <v>756706</v>
      </c>
    </row>
    <row r="48" spans="1:36" ht="18.75" customHeight="1">
      <c r="B48" s="1296" t="s">
        <v>3331</v>
      </c>
      <c r="C48" s="1296"/>
      <c r="D48" s="1296"/>
      <c r="E48" s="1296"/>
      <c r="F48" s="1296"/>
      <c r="G48" s="1296"/>
      <c r="H48" s="1296"/>
      <c r="I48" s="1296"/>
      <c r="J48" s="1296"/>
      <c r="K48" s="1296"/>
      <c r="L48" s="1515"/>
      <c r="M48" s="1759">
        <v>4115985</v>
      </c>
      <c r="N48" s="1643"/>
      <c r="O48" s="1643"/>
      <c r="P48" s="1643"/>
      <c r="Q48" s="1643">
        <v>3599879</v>
      </c>
      <c r="R48" s="1643"/>
      <c r="S48" s="1643"/>
      <c r="T48" s="1643"/>
      <c r="U48" s="1643">
        <v>3936685</v>
      </c>
      <c r="V48" s="1643"/>
      <c r="W48" s="1643"/>
      <c r="X48" s="1643"/>
      <c r="Y48" s="1643">
        <v>3730468</v>
      </c>
      <c r="Z48" s="1643"/>
      <c r="AA48" s="1643"/>
      <c r="AB48" s="1643"/>
      <c r="AC48" s="1643">
        <v>4048358</v>
      </c>
      <c r="AD48" s="1643">
        <v>3823132</v>
      </c>
      <c r="AE48" s="1643">
        <v>4048358</v>
      </c>
      <c r="AF48" s="1643">
        <v>3823132</v>
      </c>
      <c r="AG48" s="1643">
        <v>3823132</v>
      </c>
      <c r="AH48" s="1643">
        <v>3823132</v>
      </c>
      <c r="AI48" s="1643">
        <v>4048358</v>
      </c>
      <c r="AJ48" s="1643">
        <v>3823132</v>
      </c>
    </row>
    <row r="49" spans="1:36" ht="18.75" customHeight="1">
      <c r="B49" s="1296" t="s">
        <v>3332</v>
      </c>
      <c r="C49" s="1296"/>
      <c r="D49" s="1296"/>
      <c r="E49" s="1296"/>
      <c r="F49" s="1296"/>
      <c r="G49" s="1296"/>
      <c r="H49" s="1296"/>
      <c r="I49" s="1296"/>
      <c r="J49" s="1296"/>
      <c r="K49" s="1296"/>
      <c r="L49" s="1515"/>
      <c r="M49" s="1759">
        <v>1359532</v>
      </c>
      <c r="N49" s="1643"/>
      <c r="O49" s="1643"/>
      <c r="P49" s="1643"/>
      <c r="Q49" s="1643">
        <v>1404552</v>
      </c>
      <c r="R49" s="1643"/>
      <c r="S49" s="1643"/>
      <c r="T49" s="1643"/>
      <c r="U49" s="1643">
        <v>1449322</v>
      </c>
      <c r="V49" s="1643"/>
      <c r="W49" s="1643"/>
      <c r="X49" s="1643"/>
      <c r="Y49" s="1643">
        <v>1447185</v>
      </c>
      <c r="Z49" s="1643"/>
      <c r="AA49" s="1643"/>
      <c r="AB49" s="1643"/>
      <c r="AC49" s="1643">
        <v>1445640</v>
      </c>
      <c r="AD49" s="1643">
        <v>1417374</v>
      </c>
      <c r="AE49" s="1643">
        <v>1445640</v>
      </c>
      <c r="AF49" s="1643">
        <v>1417374</v>
      </c>
      <c r="AG49" s="1643">
        <v>1417374</v>
      </c>
      <c r="AH49" s="1643">
        <v>1417374</v>
      </c>
      <c r="AI49" s="1643">
        <v>1445640</v>
      </c>
      <c r="AJ49" s="1643">
        <v>1417374</v>
      </c>
    </row>
    <row r="50" spans="1:36" ht="18.75" customHeight="1">
      <c r="B50" s="1296" t="s">
        <v>3333</v>
      </c>
      <c r="C50" s="1296"/>
      <c r="D50" s="1296"/>
      <c r="E50" s="1296"/>
      <c r="F50" s="1296"/>
      <c r="G50" s="1296"/>
      <c r="H50" s="1296"/>
      <c r="I50" s="1296"/>
      <c r="J50" s="1296"/>
      <c r="K50" s="1296"/>
      <c r="L50" s="1515"/>
      <c r="M50" s="1759">
        <v>3159581</v>
      </c>
      <c r="N50" s="1643"/>
      <c r="O50" s="1643"/>
      <c r="P50" s="1643"/>
      <c r="Q50" s="1643">
        <v>2921635</v>
      </c>
      <c r="R50" s="1643"/>
      <c r="S50" s="1643"/>
      <c r="T50" s="1643"/>
      <c r="U50" s="1643">
        <v>3424912</v>
      </c>
      <c r="V50" s="1643"/>
      <c r="W50" s="1643"/>
      <c r="X50" s="1643"/>
      <c r="Y50" s="1643">
        <v>2951881</v>
      </c>
      <c r="Z50" s="1643"/>
      <c r="AA50" s="1643"/>
      <c r="AB50" s="1643"/>
      <c r="AC50" s="1643">
        <v>2370974</v>
      </c>
      <c r="AD50" s="1643">
        <v>2428869</v>
      </c>
      <c r="AE50" s="1643">
        <v>2370974</v>
      </c>
      <c r="AF50" s="1643">
        <v>2428869</v>
      </c>
      <c r="AG50" s="1643">
        <v>2428869</v>
      </c>
      <c r="AH50" s="1643">
        <v>2428869</v>
      </c>
      <c r="AI50" s="1643">
        <v>2370974</v>
      </c>
      <c r="AJ50" s="1643">
        <v>2428869</v>
      </c>
    </row>
    <row r="51" spans="1:36" ht="18.75" customHeight="1">
      <c r="B51" s="1296" t="s">
        <v>3334</v>
      </c>
      <c r="C51" s="1296"/>
      <c r="D51" s="1296"/>
      <c r="E51" s="1296"/>
      <c r="F51" s="1296"/>
      <c r="G51" s="1296"/>
      <c r="H51" s="1296"/>
      <c r="I51" s="1296"/>
      <c r="J51" s="1296"/>
      <c r="K51" s="1296"/>
      <c r="L51" s="1515"/>
      <c r="M51" s="1759">
        <v>1</v>
      </c>
      <c r="N51" s="1643"/>
      <c r="O51" s="1643"/>
      <c r="P51" s="1643"/>
      <c r="Q51" s="1643" t="s">
        <v>1282</v>
      </c>
      <c r="R51" s="1643"/>
      <c r="S51" s="1643"/>
      <c r="T51" s="1643"/>
      <c r="U51" s="1643">
        <v>1</v>
      </c>
      <c r="V51" s="1643"/>
      <c r="W51" s="1643"/>
      <c r="X51" s="1643"/>
      <c r="Y51" s="1643" t="s">
        <v>1282</v>
      </c>
      <c r="Z51" s="1643"/>
      <c r="AA51" s="1643"/>
      <c r="AB51" s="1643"/>
      <c r="AC51" s="1643">
        <v>1</v>
      </c>
      <c r="AD51" s="1643" t="s">
        <v>1282</v>
      </c>
      <c r="AE51" s="1643">
        <v>1</v>
      </c>
      <c r="AF51" s="1643" t="s">
        <v>1282</v>
      </c>
      <c r="AG51" s="1643" t="s">
        <v>786</v>
      </c>
      <c r="AH51" s="1643" t="s">
        <v>1282</v>
      </c>
      <c r="AI51" s="1643">
        <v>1</v>
      </c>
      <c r="AJ51" s="1643" t="s">
        <v>1282</v>
      </c>
    </row>
    <row r="52" spans="1:36" ht="18.75" customHeight="1">
      <c r="B52" s="1296" t="s">
        <v>3335</v>
      </c>
      <c r="C52" s="1296"/>
      <c r="D52" s="1296"/>
      <c r="E52" s="1296"/>
      <c r="F52" s="1296"/>
      <c r="G52" s="1296"/>
      <c r="H52" s="1296"/>
      <c r="I52" s="1296"/>
      <c r="J52" s="1296"/>
      <c r="K52" s="1296"/>
      <c r="L52" s="1515"/>
      <c r="M52" s="1759">
        <v>2029970</v>
      </c>
      <c r="N52" s="1492"/>
      <c r="O52" s="1492"/>
      <c r="P52" s="1492"/>
      <c r="Q52" s="1643">
        <v>1974846</v>
      </c>
      <c r="R52" s="1643"/>
      <c r="S52" s="1643"/>
      <c r="T52" s="1643"/>
      <c r="U52" s="1492">
        <v>2050349</v>
      </c>
      <c r="V52" s="1492"/>
      <c r="W52" s="1492"/>
      <c r="X52" s="1492"/>
      <c r="Y52" s="1643">
        <v>1999595</v>
      </c>
      <c r="Z52" s="1643"/>
      <c r="AA52" s="1643"/>
      <c r="AB52" s="1643"/>
      <c r="AC52" s="1492">
        <v>2231302</v>
      </c>
      <c r="AD52" s="1492">
        <v>2188956</v>
      </c>
      <c r="AE52" s="1492">
        <v>2231302</v>
      </c>
      <c r="AF52" s="1492">
        <v>2188956</v>
      </c>
      <c r="AG52" s="1643">
        <v>2188956</v>
      </c>
      <c r="AH52" s="1643">
        <v>2188956</v>
      </c>
      <c r="AI52" s="1643">
        <v>2231302</v>
      </c>
      <c r="AJ52" s="1643">
        <v>2188956</v>
      </c>
    </row>
    <row r="53" spans="1:36" ht="18.75" customHeight="1">
      <c r="B53" s="1296" t="s">
        <v>3336</v>
      </c>
      <c r="C53" s="1296"/>
      <c r="D53" s="1296"/>
      <c r="E53" s="1296"/>
      <c r="F53" s="1296"/>
      <c r="G53" s="1296"/>
      <c r="H53" s="1296"/>
      <c r="I53" s="1296"/>
      <c r="J53" s="1296"/>
      <c r="K53" s="1296"/>
      <c r="L53" s="1515"/>
      <c r="M53" s="1759">
        <v>200000</v>
      </c>
      <c r="N53" s="1643"/>
      <c r="O53" s="1643"/>
      <c r="P53" s="1643"/>
      <c r="Q53" s="1643">
        <v>200000</v>
      </c>
      <c r="R53" s="1643"/>
      <c r="S53" s="1643"/>
      <c r="T53" s="1643"/>
      <c r="U53" s="1643">
        <v>200000</v>
      </c>
      <c r="V53" s="1643"/>
      <c r="W53" s="1643"/>
      <c r="X53" s="1643"/>
      <c r="Y53" s="1643">
        <v>200000</v>
      </c>
      <c r="Z53" s="1643"/>
      <c r="AA53" s="1643"/>
      <c r="AB53" s="1643"/>
      <c r="AC53" s="1643">
        <v>200000</v>
      </c>
      <c r="AD53" s="1643">
        <v>200000</v>
      </c>
      <c r="AE53" s="1643">
        <v>200000</v>
      </c>
      <c r="AF53" s="1643">
        <v>200000</v>
      </c>
      <c r="AG53" s="1643">
        <v>200000</v>
      </c>
      <c r="AH53" s="1643">
        <v>200000</v>
      </c>
      <c r="AI53" s="1643">
        <v>200000</v>
      </c>
      <c r="AJ53" s="1643">
        <v>200000</v>
      </c>
    </row>
    <row r="54" spans="1:36" ht="18.75" customHeight="1">
      <c r="B54" s="1296" t="s">
        <v>3337</v>
      </c>
      <c r="C54" s="1296"/>
      <c r="D54" s="1296"/>
      <c r="E54" s="1296"/>
      <c r="F54" s="1296"/>
      <c r="G54" s="1296"/>
      <c r="H54" s="1296"/>
      <c r="I54" s="1296"/>
      <c r="J54" s="1296"/>
      <c r="K54" s="1296"/>
      <c r="L54" s="1515"/>
      <c r="M54" s="1759">
        <v>40000</v>
      </c>
      <c r="N54" s="1643"/>
      <c r="O54" s="1643"/>
      <c r="P54" s="1643"/>
      <c r="Q54" s="1643" t="s">
        <v>1282</v>
      </c>
      <c r="R54" s="1643"/>
      <c r="S54" s="1643"/>
      <c r="T54" s="1643"/>
      <c r="U54" s="1643">
        <v>40000</v>
      </c>
      <c r="V54" s="1643"/>
      <c r="W54" s="1643"/>
      <c r="X54" s="1643"/>
      <c r="Y54" s="1599" t="s">
        <v>1282</v>
      </c>
      <c r="Z54" s="1599"/>
      <c r="AA54" s="1599"/>
      <c r="AB54" s="1599"/>
      <c r="AC54" s="1643">
        <v>40000</v>
      </c>
      <c r="AD54" s="1643" t="s">
        <v>1282</v>
      </c>
      <c r="AE54" s="1643">
        <v>40000</v>
      </c>
      <c r="AF54" s="1643" t="s">
        <v>1282</v>
      </c>
      <c r="AG54" s="1643" t="s">
        <v>786</v>
      </c>
      <c r="AH54" s="1643" t="s">
        <v>1282</v>
      </c>
      <c r="AI54" s="1643">
        <v>40000</v>
      </c>
      <c r="AJ54" s="1643" t="s">
        <v>1282</v>
      </c>
    </row>
    <row r="55" spans="1:36" ht="18.75" customHeight="1">
      <c r="B55" s="328"/>
      <c r="C55" s="328"/>
      <c r="D55" s="328"/>
      <c r="E55" s="328"/>
      <c r="F55" s="328"/>
      <c r="G55" s="328"/>
      <c r="H55" s="328"/>
      <c r="I55" s="328"/>
      <c r="J55" s="328"/>
      <c r="K55" s="328"/>
      <c r="L55" s="404"/>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row>
    <row r="56" spans="1:36" ht="18.75" customHeight="1">
      <c r="A56" s="2211"/>
      <c r="B56" s="2211"/>
      <c r="C56" s="2211"/>
      <c r="D56" s="2211"/>
      <c r="E56" s="2211"/>
      <c r="F56" s="2211"/>
      <c r="G56" s="2211"/>
      <c r="H56" s="2211"/>
      <c r="I56" s="2211"/>
      <c r="J56" s="2211"/>
      <c r="K56" s="2211"/>
      <c r="L56" s="2211"/>
      <c r="M56" s="2211"/>
      <c r="N56" s="2211"/>
      <c r="O56" s="2211"/>
      <c r="P56" s="2211"/>
      <c r="Q56" s="2211"/>
      <c r="R56" s="2211"/>
      <c r="S56" s="2211"/>
      <c r="T56" s="2211"/>
      <c r="AC56" s="1277"/>
      <c r="AD56" s="1277"/>
      <c r="AE56" s="1277"/>
      <c r="AF56" s="1277"/>
      <c r="AG56" s="1277"/>
    </row>
  </sheetData>
  <mergeCells count="303">
    <mergeCell ref="AG54:AJ54"/>
    <mergeCell ref="A56:T56"/>
    <mergeCell ref="AC56:AG56"/>
    <mergeCell ref="B54:L54"/>
    <mergeCell ref="M54:P54"/>
    <mergeCell ref="Q54:T54"/>
    <mergeCell ref="U54:X54"/>
    <mergeCell ref="Y54:AB54"/>
    <mergeCell ref="AC54:AF54"/>
    <mergeCell ref="AG52:AJ52"/>
    <mergeCell ref="B53:L53"/>
    <mergeCell ref="M53:P53"/>
    <mergeCell ref="Q53:T53"/>
    <mergeCell ref="U53:X53"/>
    <mergeCell ref="Y53:AB53"/>
    <mergeCell ref="AC53:AF53"/>
    <mergeCell ref="AG53:AJ53"/>
    <mergeCell ref="B52:L52"/>
    <mergeCell ref="M52:P52"/>
    <mergeCell ref="Q52:T52"/>
    <mergeCell ref="U52:X52"/>
    <mergeCell ref="Y52:AB52"/>
    <mergeCell ref="AC52:AF52"/>
    <mergeCell ref="AG50:AJ50"/>
    <mergeCell ref="B51:L51"/>
    <mergeCell ref="M51:P51"/>
    <mergeCell ref="Q51:T51"/>
    <mergeCell ref="U51:X51"/>
    <mergeCell ref="Y51:AB51"/>
    <mergeCell ref="AC51:AF51"/>
    <mergeCell ref="AG51:AJ51"/>
    <mergeCell ref="B50:L50"/>
    <mergeCell ref="M50:P50"/>
    <mergeCell ref="Q50:T50"/>
    <mergeCell ref="U50:X50"/>
    <mergeCell ref="Y50:AB50"/>
    <mergeCell ref="AC50:AF50"/>
    <mergeCell ref="AG48:AJ48"/>
    <mergeCell ref="B49:L49"/>
    <mergeCell ref="M49:P49"/>
    <mergeCell ref="Q49:T49"/>
    <mergeCell ref="U49:X49"/>
    <mergeCell ref="Y49:AB49"/>
    <mergeCell ref="AC49:AF49"/>
    <mergeCell ref="AG49:AJ49"/>
    <mergeCell ref="B48:L48"/>
    <mergeCell ref="M48:P48"/>
    <mergeCell ref="Q48:T48"/>
    <mergeCell ref="U48:X48"/>
    <mergeCell ref="Y48:AB48"/>
    <mergeCell ref="AC48:AF48"/>
    <mergeCell ref="AG46:AJ46"/>
    <mergeCell ref="B47:L47"/>
    <mergeCell ref="M47:P47"/>
    <mergeCell ref="Q47:T47"/>
    <mergeCell ref="U47:X47"/>
    <mergeCell ref="Y47:AB47"/>
    <mergeCell ref="AC47:AF47"/>
    <mergeCell ref="AG47:AJ47"/>
    <mergeCell ref="B46:L46"/>
    <mergeCell ref="M46:P46"/>
    <mergeCell ref="Q46:T46"/>
    <mergeCell ref="U46:X46"/>
    <mergeCell ref="Y46:AB46"/>
    <mergeCell ref="AC46:AF46"/>
    <mergeCell ref="AG44:AJ44"/>
    <mergeCell ref="B45:L45"/>
    <mergeCell ref="M45:P45"/>
    <mergeCell ref="Q45:T45"/>
    <mergeCell ref="U45:X45"/>
    <mergeCell ref="Y45:AB45"/>
    <mergeCell ref="AC45:AF45"/>
    <mergeCell ref="AG45:AJ45"/>
    <mergeCell ref="B44:L44"/>
    <mergeCell ref="M44:P44"/>
    <mergeCell ref="Q44:T44"/>
    <mergeCell ref="U44:X44"/>
    <mergeCell ref="Y44:AB44"/>
    <mergeCell ref="AC44:AF44"/>
    <mergeCell ref="AG42:AJ42"/>
    <mergeCell ref="B43:L43"/>
    <mergeCell ref="M43:P43"/>
    <mergeCell ref="Q43:T43"/>
    <mergeCell ref="U43:X43"/>
    <mergeCell ref="Y43:AB43"/>
    <mergeCell ref="AC43:AF43"/>
    <mergeCell ref="AG43:AJ43"/>
    <mergeCell ref="B42:L42"/>
    <mergeCell ref="M42:P42"/>
    <mergeCell ref="Q42:T42"/>
    <mergeCell ref="U42:X42"/>
    <mergeCell ref="Y42:AB42"/>
    <mergeCell ref="AC42:AF42"/>
    <mergeCell ref="AG40:AJ40"/>
    <mergeCell ref="B41:L41"/>
    <mergeCell ref="M41:P41"/>
    <mergeCell ref="Q41:T41"/>
    <mergeCell ref="U41:X41"/>
    <mergeCell ref="Y41:AB41"/>
    <mergeCell ref="AC41:AF41"/>
    <mergeCell ref="AG41:AJ41"/>
    <mergeCell ref="B40:L40"/>
    <mergeCell ref="M40:P40"/>
    <mergeCell ref="Q40:T40"/>
    <mergeCell ref="U40:X40"/>
    <mergeCell ref="Y40:AB40"/>
    <mergeCell ref="AC40:AF40"/>
    <mergeCell ref="AG38:AJ38"/>
    <mergeCell ref="M39:P39"/>
    <mergeCell ref="Q39:T39"/>
    <mergeCell ref="U39:X39"/>
    <mergeCell ref="Y39:AB39"/>
    <mergeCell ref="AC39:AF39"/>
    <mergeCell ref="AG39:AJ39"/>
    <mergeCell ref="AG30:AJ30"/>
    <mergeCell ref="A37:L38"/>
    <mergeCell ref="M37:T37"/>
    <mergeCell ref="U37:AB37"/>
    <mergeCell ref="AC37:AJ37"/>
    <mergeCell ref="M38:P38"/>
    <mergeCell ref="Q38:T38"/>
    <mergeCell ref="U38:X38"/>
    <mergeCell ref="Y38:AB38"/>
    <mergeCell ref="AC38:AF38"/>
    <mergeCell ref="B30:L30"/>
    <mergeCell ref="M30:P30"/>
    <mergeCell ref="Q30:T30"/>
    <mergeCell ref="U30:X30"/>
    <mergeCell ref="Y30:AB30"/>
    <mergeCell ref="AC30:AF30"/>
    <mergeCell ref="AG28:AJ28"/>
    <mergeCell ref="B29:L29"/>
    <mergeCell ref="M29:P29"/>
    <mergeCell ref="Q29:T29"/>
    <mergeCell ref="U29:X29"/>
    <mergeCell ref="Y29:AB29"/>
    <mergeCell ref="AC29:AF29"/>
    <mergeCell ref="AG29:AJ29"/>
    <mergeCell ref="B28:L28"/>
    <mergeCell ref="M28:P28"/>
    <mergeCell ref="Q28:T28"/>
    <mergeCell ref="U28:X28"/>
    <mergeCell ref="Y28:AB28"/>
    <mergeCell ref="AC28:AF28"/>
    <mergeCell ref="AG26:AJ26"/>
    <mergeCell ref="B27:L27"/>
    <mergeCell ref="M27:P27"/>
    <mergeCell ref="Q27:T27"/>
    <mergeCell ref="U27:X27"/>
    <mergeCell ref="Y27:AB27"/>
    <mergeCell ref="AC27:AF27"/>
    <mergeCell ref="AG27:AJ27"/>
    <mergeCell ref="B26:L26"/>
    <mergeCell ref="M26:P26"/>
    <mergeCell ref="Q26:T26"/>
    <mergeCell ref="U26:X26"/>
    <mergeCell ref="Y26:AB26"/>
    <mergeCell ref="AC26:AF26"/>
    <mergeCell ref="AG24:AJ24"/>
    <mergeCell ref="B25:L25"/>
    <mergeCell ref="M25:P25"/>
    <mergeCell ref="Q25:T25"/>
    <mergeCell ref="U25:X25"/>
    <mergeCell ref="Y25:AB25"/>
    <mergeCell ref="AC25:AF25"/>
    <mergeCell ref="AG25:AJ25"/>
    <mergeCell ref="B24:L24"/>
    <mergeCell ref="M24:P24"/>
    <mergeCell ref="Q24:T24"/>
    <mergeCell ref="U24:X24"/>
    <mergeCell ref="Y24:AB24"/>
    <mergeCell ref="AC24:AF24"/>
    <mergeCell ref="AG22:AJ22"/>
    <mergeCell ref="B23:L23"/>
    <mergeCell ref="M23:P23"/>
    <mergeCell ref="Q23:T23"/>
    <mergeCell ref="U23:X23"/>
    <mergeCell ref="Y23:AB23"/>
    <mergeCell ref="AC23:AF23"/>
    <mergeCell ref="AG23:AJ23"/>
    <mergeCell ref="B22:L22"/>
    <mergeCell ref="M22:P22"/>
    <mergeCell ref="Q22:T22"/>
    <mergeCell ref="U22:X22"/>
    <mergeCell ref="Y22:AB22"/>
    <mergeCell ref="AC22:AF22"/>
    <mergeCell ref="AG20:AJ20"/>
    <mergeCell ref="B21:L21"/>
    <mergeCell ref="M21:P21"/>
    <mergeCell ref="Q21:T21"/>
    <mergeCell ref="U21:X21"/>
    <mergeCell ref="Y21:AB21"/>
    <mergeCell ref="AC21:AF21"/>
    <mergeCell ref="AG21:AJ21"/>
    <mergeCell ref="B20:L20"/>
    <mergeCell ref="M20:P20"/>
    <mergeCell ref="Q20:T20"/>
    <mergeCell ref="U20:X20"/>
    <mergeCell ref="Y20:AB20"/>
    <mergeCell ref="AC20:AF20"/>
    <mergeCell ref="AG18:AJ18"/>
    <mergeCell ref="B19:L19"/>
    <mergeCell ref="M19:P19"/>
    <mergeCell ref="Q19:T19"/>
    <mergeCell ref="U19:X19"/>
    <mergeCell ref="Y19:AB19"/>
    <mergeCell ref="AC19:AF19"/>
    <mergeCell ref="AG19:AJ19"/>
    <mergeCell ref="B18:L18"/>
    <mergeCell ref="M18:P18"/>
    <mergeCell ref="Q18:T18"/>
    <mergeCell ref="U18:X18"/>
    <mergeCell ref="Y18:AB18"/>
    <mergeCell ref="AC18:AF18"/>
    <mergeCell ref="AG16:AJ16"/>
    <mergeCell ref="B17:L17"/>
    <mergeCell ref="M17:P17"/>
    <mergeCell ref="Q17:T17"/>
    <mergeCell ref="U17:X17"/>
    <mergeCell ref="Y17:AB17"/>
    <mergeCell ref="AC17:AF17"/>
    <mergeCell ref="AG17:AJ17"/>
    <mergeCell ref="B16:L16"/>
    <mergeCell ref="M16:P16"/>
    <mergeCell ref="Q16:T16"/>
    <mergeCell ref="U16:X16"/>
    <mergeCell ref="Y16:AB16"/>
    <mergeCell ref="AC16:AF16"/>
    <mergeCell ref="AG14:AJ14"/>
    <mergeCell ref="B15:L15"/>
    <mergeCell ref="M15:P15"/>
    <mergeCell ref="Q15:T15"/>
    <mergeCell ref="U15:X15"/>
    <mergeCell ref="Y15:AB15"/>
    <mergeCell ref="AC15:AF15"/>
    <mergeCell ref="AG15:AJ15"/>
    <mergeCell ref="B14:L14"/>
    <mergeCell ref="M14:P14"/>
    <mergeCell ref="Q14:T14"/>
    <mergeCell ref="U14:X14"/>
    <mergeCell ref="Y14:AB14"/>
    <mergeCell ref="AC14:AF14"/>
    <mergeCell ref="AG12:AJ12"/>
    <mergeCell ref="B13:L13"/>
    <mergeCell ref="M13:P13"/>
    <mergeCell ref="Q13:T13"/>
    <mergeCell ref="U13:X13"/>
    <mergeCell ref="Y13:AB13"/>
    <mergeCell ref="AC13:AF13"/>
    <mergeCell ref="AG13:AJ13"/>
    <mergeCell ref="B12:L12"/>
    <mergeCell ref="M12:P12"/>
    <mergeCell ref="Q12:T12"/>
    <mergeCell ref="U12:X12"/>
    <mergeCell ref="Y12:AB12"/>
    <mergeCell ref="AC12:AF12"/>
    <mergeCell ref="AG10:AJ10"/>
    <mergeCell ref="B11:L11"/>
    <mergeCell ref="M11:P11"/>
    <mergeCell ref="Q11:T11"/>
    <mergeCell ref="U11:X11"/>
    <mergeCell ref="Y11:AB11"/>
    <mergeCell ref="AC11:AF11"/>
    <mergeCell ref="AG11:AJ11"/>
    <mergeCell ref="B10:L10"/>
    <mergeCell ref="M10:P10"/>
    <mergeCell ref="Q10:T10"/>
    <mergeCell ref="U10:X10"/>
    <mergeCell ref="Y10:AB10"/>
    <mergeCell ref="AC10:AF10"/>
    <mergeCell ref="AG8:AJ8"/>
    <mergeCell ref="B9:L9"/>
    <mergeCell ref="M9:P9"/>
    <mergeCell ref="Q9:T9"/>
    <mergeCell ref="U9:X9"/>
    <mergeCell ref="Y9:AB9"/>
    <mergeCell ref="AC9:AF9"/>
    <mergeCell ref="AG9:AJ9"/>
    <mergeCell ref="B8:L8"/>
    <mergeCell ref="M8:P8"/>
    <mergeCell ref="Q8:T8"/>
    <mergeCell ref="U8:X8"/>
    <mergeCell ref="Y8:AB8"/>
    <mergeCell ref="AC8:AF8"/>
    <mergeCell ref="A1:D1"/>
    <mergeCell ref="AG5:AJ5"/>
    <mergeCell ref="B7:L7"/>
    <mergeCell ref="M7:P7"/>
    <mergeCell ref="Q7:T7"/>
    <mergeCell ref="U7:X7"/>
    <mergeCell ref="Y7:AB7"/>
    <mergeCell ref="AC7:AF7"/>
    <mergeCell ref="AG7:AJ7"/>
    <mergeCell ref="A2:AJ2"/>
    <mergeCell ref="A4:L5"/>
    <mergeCell ref="M4:T4"/>
    <mergeCell ref="U4:AB4"/>
    <mergeCell ref="AC4:AJ4"/>
    <mergeCell ref="M5:P5"/>
    <mergeCell ref="Q5:T5"/>
    <mergeCell ref="U5:X5"/>
    <mergeCell ref="Y5:AB5"/>
    <mergeCell ref="AC5:AF5"/>
  </mergeCells>
  <phoneticPr fontId="4"/>
  <hyperlinks>
    <hyperlink ref="A1" location="P2細目次!A1" display="目次に戻る" xr:uid="{DD523B71-BB26-4E2F-B379-7F866A459E50}"/>
  </hyperlinks>
  <pageMargins left="0.70866141732283472" right="0.70866141732283472" top="0.74803149606299213" bottom="0.74803149606299213" header="0.31496062992125984" footer="0.31496062992125984"/>
  <pageSetup paperSize="9" scale="78" firstPageNumber="0" orientation="portrait" copies="4" r:id="rId1"/>
  <headerFooter differentFirst="1" scaleWithDoc="0">
    <oddFooter>&amp;C- &amp;P -</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CD79-0F4B-47D1-BCD6-9AF8967D3DF3}">
  <sheetPr>
    <tabColor theme="0"/>
    <pageSetUpPr fitToPage="1"/>
  </sheetPr>
  <dimension ref="A1:AV56"/>
  <sheetViews>
    <sheetView topLeftCell="A46" zoomScaleNormal="100" zoomScaleSheetLayoutView="100" workbookViewId="0">
      <selection activeCell="AL2" sqref="AL2:AR2"/>
    </sheetView>
  </sheetViews>
  <sheetFormatPr defaultColWidth="3.125" defaultRowHeight="18.75" customHeight="1"/>
  <cols>
    <col min="1" max="16384" width="3.125" style="286"/>
  </cols>
  <sheetData>
    <row r="1" spans="1:44" ht="13.5">
      <c r="A1" s="1544" t="s">
        <v>4602</v>
      </c>
      <c r="B1" s="1544"/>
      <c r="C1" s="1544"/>
      <c r="D1" s="1544"/>
    </row>
    <row r="2" spans="1:44" ht="18.75" customHeight="1">
      <c r="A2" s="1458" t="s">
        <v>3338</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row>
    <row r="3" spans="1:44" ht="18.75" customHeight="1">
      <c r="AD3" s="401"/>
      <c r="AE3" s="401"/>
      <c r="AF3" s="401"/>
      <c r="AG3" s="401"/>
      <c r="AH3" s="379"/>
      <c r="AI3" s="379"/>
      <c r="AJ3" s="379" t="s">
        <v>2459</v>
      </c>
    </row>
    <row r="4" spans="1:44" ht="18.75" customHeight="1">
      <c r="A4" s="1260" t="s">
        <v>3339</v>
      </c>
      <c r="B4" s="1261"/>
      <c r="C4" s="1261"/>
      <c r="D4" s="1261"/>
      <c r="E4" s="1261"/>
      <c r="F4" s="1261"/>
      <c r="G4" s="1261"/>
      <c r="H4" s="1262"/>
      <c r="I4" s="1260" t="s">
        <v>3340</v>
      </c>
      <c r="J4" s="1261"/>
      <c r="K4" s="1261"/>
      <c r="L4" s="1261"/>
      <c r="M4" s="1261"/>
      <c r="N4" s="1261"/>
      <c r="O4" s="1261"/>
      <c r="P4" s="1262"/>
      <c r="Q4" s="1260" t="s">
        <v>3341</v>
      </c>
      <c r="R4" s="1261"/>
      <c r="S4" s="1261"/>
      <c r="T4" s="1261"/>
      <c r="U4" s="1261"/>
      <c r="V4" s="1261"/>
      <c r="W4" s="1261"/>
      <c r="X4" s="1262"/>
      <c r="Y4" s="1260" t="s">
        <v>3342</v>
      </c>
      <c r="Z4" s="1261"/>
      <c r="AA4" s="1261"/>
      <c r="AB4" s="1261"/>
      <c r="AC4" s="1261"/>
      <c r="AD4" s="1261"/>
      <c r="AE4" s="1261"/>
      <c r="AF4" s="1262"/>
      <c r="AG4" s="1260" t="s">
        <v>3343</v>
      </c>
      <c r="AH4" s="1261"/>
      <c r="AI4" s="1261"/>
      <c r="AJ4" s="1261"/>
      <c r="AK4" s="1202"/>
      <c r="AL4" s="1202"/>
      <c r="AM4" s="1202"/>
      <c r="AN4" s="1202"/>
      <c r="AO4" s="1202"/>
      <c r="AP4" s="1202"/>
      <c r="AQ4" s="1202"/>
      <c r="AR4" s="1202"/>
    </row>
    <row r="5" spans="1:44" ht="18.75" customHeight="1">
      <c r="A5" s="1664" t="s">
        <v>3344</v>
      </c>
      <c r="B5" s="2047"/>
      <c r="C5" s="2047"/>
      <c r="D5" s="1663"/>
      <c r="E5" s="1664" t="s">
        <v>3345</v>
      </c>
      <c r="F5" s="2047"/>
      <c r="G5" s="2047"/>
      <c r="H5" s="1663"/>
      <c r="I5" s="1664" t="s">
        <v>3344</v>
      </c>
      <c r="J5" s="2047"/>
      <c r="K5" s="2047"/>
      <c r="L5" s="1663"/>
      <c r="M5" s="1664" t="s">
        <v>3345</v>
      </c>
      <c r="N5" s="2047"/>
      <c r="O5" s="2047"/>
      <c r="P5" s="1663"/>
      <c r="Q5" s="1664" t="s">
        <v>3344</v>
      </c>
      <c r="R5" s="2047"/>
      <c r="S5" s="2047"/>
      <c r="T5" s="1663"/>
      <c r="U5" s="1664" t="s">
        <v>3345</v>
      </c>
      <c r="V5" s="2047"/>
      <c r="W5" s="2047"/>
      <c r="X5" s="1663"/>
      <c r="Y5" s="1664" t="s">
        <v>3344</v>
      </c>
      <c r="Z5" s="2047"/>
      <c r="AA5" s="2047"/>
      <c r="AB5" s="1663"/>
      <c r="AC5" s="1664" t="s">
        <v>3345</v>
      </c>
      <c r="AD5" s="2047"/>
      <c r="AE5" s="2047"/>
      <c r="AF5" s="1663"/>
      <c r="AG5" s="1664" t="s">
        <v>3344</v>
      </c>
      <c r="AH5" s="2047"/>
      <c r="AI5" s="2047"/>
      <c r="AJ5" s="2047"/>
      <c r="AK5" s="1202"/>
      <c r="AL5" s="1202"/>
      <c r="AM5" s="1202"/>
      <c r="AN5" s="1202"/>
      <c r="AO5" s="1202"/>
      <c r="AP5" s="1202"/>
      <c r="AQ5" s="1202"/>
      <c r="AR5" s="1202"/>
    </row>
    <row r="6" spans="1:44" ht="18.75" customHeight="1">
      <c r="I6" s="1288"/>
      <c r="J6" s="1288"/>
      <c r="K6" s="1288"/>
      <c r="L6" s="1288"/>
      <c r="M6" s="1288"/>
      <c r="N6" s="1288"/>
      <c r="O6" s="1288"/>
      <c r="P6" s="1288"/>
      <c r="Q6" s="1288"/>
      <c r="R6" s="1288"/>
      <c r="S6" s="1288"/>
      <c r="T6" s="1288"/>
      <c r="U6" s="1288"/>
      <c r="V6" s="1288"/>
      <c r="W6" s="1288"/>
      <c r="X6" s="1288"/>
      <c r="Y6" s="1202"/>
      <c r="Z6" s="1202"/>
      <c r="AA6" s="1202"/>
      <c r="AB6" s="1202"/>
      <c r="AC6" s="1202"/>
      <c r="AD6" s="1202"/>
      <c r="AE6" s="1202"/>
      <c r="AF6" s="1202"/>
      <c r="AG6" s="1202"/>
      <c r="AH6" s="1202"/>
      <c r="AI6" s="1202"/>
      <c r="AJ6" s="1202"/>
      <c r="AK6" s="1202"/>
      <c r="AL6" s="1202"/>
      <c r="AM6" s="1202"/>
      <c r="AN6" s="1202"/>
      <c r="AO6" s="1202"/>
      <c r="AP6" s="1202"/>
      <c r="AQ6" s="1202"/>
      <c r="AR6" s="1202"/>
    </row>
    <row r="7" spans="1:44" s="413" customFormat="1" ht="18.75" customHeight="1">
      <c r="A7" s="2406">
        <v>32800000</v>
      </c>
      <c r="B7" s="2406"/>
      <c r="C7" s="2406"/>
      <c r="D7" s="2406"/>
      <c r="E7" s="2406">
        <v>34170599</v>
      </c>
      <c r="F7" s="2406"/>
      <c r="G7" s="2406"/>
      <c r="H7" s="2406"/>
      <c r="I7" s="2406">
        <v>27700000</v>
      </c>
      <c r="J7" s="2406"/>
      <c r="K7" s="2406"/>
      <c r="L7" s="2406"/>
      <c r="M7" s="2406">
        <v>28070185</v>
      </c>
      <c r="N7" s="2406"/>
      <c r="O7" s="2406"/>
      <c r="P7" s="2406"/>
      <c r="Q7" s="2406">
        <v>29050000</v>
      </c>
      <c r="R7" s="2406"/>
      <c r="S7" s="2406"/>
      <c r="T7" s="2406"/>
      <c r="U7" s="2406">
        <f>SUM(U8:U30)</f>
        <v>29590384</v>
      </c>
      <c r="V7" s="2406"/>
      <c r="W7" s="2406"/>
      <c r="X7" s="2406"/>
      <c r="Y7" s="2406">
        <v>29800000</v>
      </c>
      <c r="Z7" s="2406"/>
      <c r="AA7" s="2406"/>
      <c r="AB7" s="2406"/>
      <c r="AC7" s="2406">
        <v>39992438</v>
      </c>
      <c r="AD7" s="2406"/>
      <c r="AE7" s="2406"/>
      <c r="AF7" s="2406"/>
      <c r="AG7" s="2406">
        <v>30100000</v>
      </c>
      <c r="AH7" s="2406"/>
      <c r="AI7" s="2406"/>
      <c r="AJ7" s="2406"/>
      <c r="AK7" s="1510" t="s">
        <v>3299</v>
      </c>
      <c r="AL7" s="1510"/>
      <c r="AM7" s="1510"/>
      <c r="AN7" s="1510"/>
      <c r="AO7" s="1510"/>
      <c r="AP7" s="1510"/>
      <c r="AQ7" s="1510"/>
      <c r="AR7" s="1510"/>
    </row>
    <row r="8" spans="1:44" ht="18.75" customHeight="1">
      <c r="A8" s="1643">
        <v>11890546</v>
      </c>
      <c r="B8" s="1643"/>
      <c r="C8" s="1643"/>
      <c r="D8" s="1643"/>
      <c r="E8" s="1643">
        <v>12063119</v>
      </c>
      <c r="F8" s="1643"/>
      <c r="G8" s="1643"/>
      <c r="H8" s="1643"/>
      <c r="I8" s="1643">
        <v>11901841</v>
      </c>
      <c r="J8" s="1643"/>
      <c r="K8" s="1643"/>
      <c r="L8" s="1643"/>
      <c r="M8" s="1492">
        <v>12044512</v>
      </c>
      <c r="N8" s="1492"/>
      <c r="O8" s="1492"/>
      <c r="P8" s="1492"/>
      <c r="Q8" s="1643">
        <v>12229841</v>
      </c>
      <c r="R8" s="1643"/>
      <c r="S8" s="1643"/>
      <c r="T8" s="1643"/>
      <c r="U8" s="1492">
        <v>12190023</v>
      </c>
      <c r="V8" s="1492"/>
      <c r="W8" s="1492"/>
      <c r="X8" s="1492"/>
      <c r="Y8" s="1643">
        <v>12282803</v>
      </c>
      <c r="Z8" s="1643"/>
      <c r="AA8" s="1643"/>
      <c r="AB8" s="1643"/>
      <c r="AC8" s="1492">
        <v>12208073</v>
      </c>
      <c r="AD8" s="1492"/>
      <c r="AE8" s="1492"/>
      <c r="AF8" s="1492"/>
      <c r="AG8" s="1643">
        <v>11882379</v>
      </c>
      <c r="AH8" s="1643"/>
      <c r="AI8" s="1643"/>
      <c r="AJ8" s="1643"/>
      <c r="AK8" s="1296" t="s">
        <v>3300</v>
      </c>
      <c r="AL8" s="1296"/>
      <c r="AM8" s="1296"/>
      <c r="AN8" s="1296"/>
      <c r="AO8" s="1296"/>
      <c r="AP8" s="1296"/>
      <c r="AQ8" s="1296"/>
      <c r="AR8" s="1296"/>
    </row>
    <row r="9" spans="1:44" ht="18.75" customHeight="1">
      <c r="A9" s="1643">
        <v>187000</v>
      </c>
      <c r="B9" s="1643"/>
      <c r="C9" s="1643"/>
      <c r="D9" s="1643"/>
      <c r="E9" s="1643">
        <v>217556</v>
      </c>
      <c r="F9" s="1643"/>
      <c r="G9" s="1643"/>
      <c r="H9" s="1643"/>
      <c r="I9" s="1643">
        <v>197000</v>
      </c>
      <c r="J9" s="1643"/>
      <c r="K9" s="1643"/>
      <c r="L9" s="1643"/>
      <c r="M9" s="1492">
        <v>211577</v>
      </c>
      <c r="N9" s="1492"/>
      <c r="O9" s="1492"/>
      <c r="P9" s="1492"/>
      <c r="Q9" s="1643">
        <v>238000</v>
      </c>
      <c r="R9" s="1643"/>
      <c r="S9" s="1643"/>
      <c r="T9" s="1643"/>
      <c r="U9" s="1492">
        <v>235203</v>
      </c>
      <c r="V9" s="1492"/>
      <c r="W9" s="1492"/>
      <c r="X9" s="1492"/>
      <c r="Y9" s="1643">
        <v>264700</v>
      </c>
      <c r="Z9" s="1643"/>
      <c r="AA9" s="1643"/>
      <c r="AB9" s="1643"/>
      <c r="AC9" s="1492">
        <v>254978</v>
      </c>
      <c r="AD9" s="1492"/>
      <c r="AE9" s="1492"/>
      <c r="AF9" s="1492"/>
      <c r="AG9" s="1643">
        <v>248700</v>
      </c>
      <c r="AH9" s="1643"/>
      <c r="AI9" s="1643"/>
      <c r="AJ9" s="1643"/>
      <c r="AK9" s="1296" t="s">
        <v>3301</v>
      </c>
      <c r="AL9" s="1296"/>
      <c r="AM9" s="1296"/>
      <c r="AN9" s="1296"/>
      <c r="AO9" s="1296"/>
      <c r="AP9" s="1296"/>
      <c r="AQ9" s="1296"/>
      <c r="AR9" s="1296"/>
    </row>
    <row r="10" spans="1:44" ht="18.75" customHeight="1">
      <c r="A10" s="1643">
        <v>9000</v>
      </c>
      <c r="B10" s="1643"/>
      <c r="C10" s="1643"/>
      <c r="D10" s="1643"/>
      <c r="E10" s="1643">
        <v>15798</v>
      </c>
      <c r="F10" s="1643"/>
      <c r="G10" s="1643"/>
      <c r="H10" s="1643"/>
      <c r="I10" s="1643">
        <v>9000</v>
      </c>
      <c r="J10" s="1643"/>
      <c r="K10" s="1643"/>
      <c r="L10" s="1643"/>
      <c r="M10" s="1492">
        <v>15705</v>
      </c>
      <c r="N10" s="1492"/>
      <c r="O10" s="1492"/>
      <c r="P10" s="1492"/>
      <c r="Q10" s="1643">
        <v>16000</v>
      </c>
      <c r="R10" s="1643"/>
      <c r="S10" s="1643"/>
      <c r="T10" s="1643"/>
      <c r="U10" s="1492">
        <v>8076</v>
      </c>
      <c r="V10" s="1492"/>
      <c r="W10" s="1492"/>
      <c r="X10" s="1492"/>
      <c r="Y10" s="1643">
        <v>7000</v>
      </c>
      <c r="Z10" s="1643"/>
      <c r="AA10" s="1643"/>
      <c r="AB10" s="1643"/>
      <c r="AC10" s="1492">
        <v>8440</v>
      </c>
      <c r="AD10" s="1492"/>
      <c r="AE10" s="1492"/>
      <c r="AF10" s="1492"/>
      <c r="AG10" s="1643">
        <v>7600</v>
      </c>
      <c r="AH10" s="1643"/>
      <c r="AI10" s="1643"/>
      <c r="AJ10" s="1643"/>
      <c r="AK10" s="1296" t="s">
        <v>3302</v>
      </c>
      <c r="AL10" s="1296"/>
      <c r="AM10" s="1296"/>
      <c r="AN10" s="1296"/>
      <c r="AO10" s="1296"/>
      <c r="AP10" s="1296"/>
      <c r="AQ10" s="1296"/>
      <c r="AR10" s="1296"/>
    </row>
    <row r="11" spans="1:44" ht="18.75" customHeight="1">
      <c r="A11" s="1643">
        <v>78000</v>
      </c>
      <c r="B11" s="1643"/>
      <c r="C11" s="1643"/>
      <c r="D11" s="1643"/>
      <c r="E11" s="1643">
        <v>54168</v>
      </c>
      <c r="F11" s="1643"/>
      <c r="G11" s="1643"/>
      <c r="H11" s="1643"/>
      <c r="I11" s="1643">
        <v>65000</v>
      </c>
      <c r="J11" s="1643"/>
      <c r="K11" s="1643"/>
      <c r="L11" s="1643"/>
      <c r="M11" s="1643">
        <v>43562</v>
      </c>
      <c r="N11" s="1643"/>
      <c r="O11" s="1643"/>
      <c r="P11" s="1643"/>
      <c r="Q11" s="1643">
        <v>65000</v>
      </c>
      <c r="R11" s="1643"/>
      <c r="S11" s="1643"/>
      <c r="T11" s="1643"/>
      <c r="U11" s="1643">
        <v>52538</v>
      </c>
      <c r="V11" s="1643"/>
      <c r="W11" s="1643"/>
      <c r="X11" s="1643"/>
      <c r="Y11" s="1643">
        <v>42000</v>
      </c>
      <c r="Z11" s="1643"/>
      <c r="AA11" s="1643"/>
      <c r="AB11" s="1643"/>
      <c r="AC11" s="1643">
        <v>44577</v>
      </c>
      <c r="AD11" s="1643"/>
      <c r="AE11" s="1643"/>
      <c r="AF11" s="1643"/>
      <c r="AG11" s="1643">
        <v>47000</v>
      </c>
      <c r="AH11" s="1643"/>
      <c r="AI11" s="1643"/>
      <c r="AJ11" s="1643"/>
      <c r="AK11" s="1296" t="s">
        <v>3303</v>
      </c>
      <c r="AL11" s="1296"/>
      <c r="AM11" s="1296"/>
      <c r="AN11" s="1296"/>
      <c r="AO11" s="1296"/>
      <c r="AP11" s="1296"/>
      <c r="AQ11" s="1296"/>
      <c r="AR11" s="1296"/>
    </row>
    <row r="12" spans="1:44" ht="18.75" customHeight="1">
      <c r="A12" s="1643">
        <v>59000</v>
      </c>
      <c r="B12" s="1643"/>
      <c r="C12" s="1643"/>
      <c r="D12" s="1643"/>
      <c r="E12" s="1643">
        <v>59069</v>
      </c>
      <c r="F12" s="1643"/>
      <c r="G12" s="1643"/>
      <c r="H12" s="1643"/>
      <c r="I12" s="1643">
        <v>59000</v>
      </c>
      <c r="J12" s="1643"/>
      <c r="K12" s="1643"/>
      <c r="L12" s="1643"/>
      <c r="M12" s="1643">
        <v>39973</v>
      </c>
      <c r="N12" s="1643"/>
      <c r="O12" s="1643"/>
      <c r="P12" s="1643"/>
      <c r="Q12" s="1643">
        <v>59000</v>
      </c>
      <c r="R12" s="1643"/>
      <c r="S12" s="1643"/>
      <c r="T12" s="1643"/>
      <c r="U12" s="1643">
        <v>31667</v>
      </c>
      <c r="V12" s="1643"/>
      <c r="W12" s="1643"/>
      <c r="X12" s="1643"/>
      <c r="Y12" s="1643">
        <v>33000</v>
      </c>
      <c r="Z12" s="1643"/>
      <c r="AA12" s="1643"/>
      <c r="AB12" s="1643"/>
      <c r="AC12" s="1643">
        <v>53253</v>
      </c>
      <c r="AD12" s="1643"/>
      <c r="AE12" s="1643"/>
      <c r="AF12" s="1643"/>
      <c r="AG12" s="1643">
        <v>33000</v>
      </c>
      <c r="AH12" s="1643"/>
      <c r="AI12" s="1643"/>
      <c r="AJ12" s="1643"/>
      <c r="AK12" s="1296" t="s">
        <v>3304</v>
      </c>
      <c r="AL12" s="1296"/>
      <c r="AM12" s="1296"/>
      <c r="AN12" s="1296"/>
      <c r="AO12" s="1296"/>
      <c r="AP12" s="1296"/>
      <c r="AQ12" s="1296"/>
      <c r="AR12" s="1296"/>
    </row>
    <row r="13" spans="1:44" ht="18.75" customHeight="1">
      <c r="A13" s="1492" t="s">
        <v>1282</v>
      </c>
      <c r="B13" s="1492"/>
      <c r="C13" s="1492"/>
      <c r="D13" s="1492"/>
      <c r="E13" s="1492" t="s">
        <v>1282</v>
      </c>
      <c r="F13" s="1492"/>
      <c r="G13" s="1492"/>
      <c r="H13" s="1492"/>
      <c r="I13" s="1492" t="s">
        <v>1282</v>
      </c>
      <c r="J13" s="1492"/>
      <c r="K13" s="1492"/>
      <c r="L13" s="1492"/>
      <c r="M13" s="1492" t="s">
        <v>1282</v>
      </c>
      <c r="N13" s="1492"/>
      <c r="O13" s="1492"/>
      <c r="P13" s="1492"/>
      <c r="Q13" s="1492" t="s">
        <v>1282</v>
      </c>
      <c r="R13" s="1492"/>
      <c r="S13" s="1492"/>
      <c r="T13" s="1492"/>
      <c r="U13" s="1492" t="s">
        <v>1282</v>
      </c>
      <c r="V13" s="1492"/>
      <c r="W13" s="1492"/>
      <c r="X13" s="1492"/>
      <c r="Y13" s="1492">
        <v>59000</v>
      </c>
      <c r="Z13" s="1492"/>
      <c r="AA13" s="1492"/>
      <c r="AB13" s="1492"/>
      <c r="AC13" s="1492">
        <v>53713</v>
      </c>
      <c r="AD13" s="1492"/>
      <c r="AE13" s="1492"/>
      <c r="AF13" s="1492"/>
      <c r="AG13" s="1492">
        <v>45000</v>
      </c>
      <c r="AH13" s="1492"/>
      <c r="AI13" s="1492"/>
      <c r="AJ13" s="1492"/>
      <c r="AK13" s="1296" t="s">
        <v>3305</v>
      </c>
      <c r="AL13" s="1296"/>
      <c r="AM13" s="1296"/>
      <c r="AN13" s="1296"/>
      <c r="AO13" s="1296"/>
      <c r="AP13" s="1296"/>
      <c r="AQ13" s="1296"/>
      <c r="AR13" s="1296"/>
    </row>
    <row r="14" spans="1:44" ht="18.75" customHeight="1">
      <c r="A14" s="1643">
        <v>1228000</v>
      </c>
      <c r="B14" s="1643"/>
      <c r="C14" s="1643"/>
      <c r="D14" s="1643"/>
      <c r="E14" s="1643">
        <v>1236147</v>
      </c>
      <c r="F14" s="1643"/>
      <c r="G14" s="1643"/>
      <c r="H14" s="1643"/>
      <c r="I14" s="1643">
        <v>1360000</v>
      </c>
      <c r="J14" s="1643"/>
      <c r="K14" s="1643"/>
      <c r="L14" s="1643"/>
      <c r="M14" s="1643">
        <v>1388550</v>
      </c>
      <c r="N14" s="1643"/>
      <c r="O14" s="1643"/>
      <c r="P14" s="1643"/>
      <c r="Q14" s="1643">
        <v>1360000</v>
      </c>
      <c r="R14" s="1643"/>
      <c r="S14" s="1643"/>
      <c r="T14" s="1643"/>
      <c r="U14" s="1643">
        <v>1336663</v>
      </c>
      <c r="V14" s="1643"/>
      <c r="W14" s="1643"/>
      <c r="X14" s="1643"/>
      <c r="Y14" s="1643">
        <v>1700000</v>
      </c>
      <c r="Z14" s="1643"/>
      <c r="AA14" s="1643"/>
      <c r="AB14" s="1643"/>
      <c r="AC14" s="1643">
        <v>1632649</v>
      </c>
      <c r="AD14" s="1643"/>
      <c r="AE14" s="1643"/>
      <c r="AF14" s="1643"/>
      <c r="AG14" s="1643">
        <v>1610000</v>
      </c>
      <c r="AH14" s="1643"/>
      <c r="AI14" s="1643"/>
      <c r="AJ14" s="1643"/>
      <c r="AK14" s="1296" t="s">
        <v>3306</v>
      </c>
      <c r="AL14" s="1296"/>
      <c r="AM14" s="1296"/>
      <c r="AN14" s="1296"/>
      <c r="AO14" s="1296"/>
      <c r="AP14" s="1296"/>
      <c r="AQ14" s="1296"/>
      <c r="AR14" s="1296"/>
    </row>
    <row r="15" spans="1:44" ht="18.75" customHeight="1">
      <c r="A15" s="1643">
        <v>147000</v>
      </c>
      <c r="B15" s="1643"/>
      <c r="C15" s="1643"/>
      <c r="D15" s="1643"/>
      <c r="E15" s="1643">
        <v>145548</v>
      </c>
      <c r="F15" s="1643"/>
      <c r="G15" s="1643"/>
      <c r="H15" s="1643"/>
      <c r="I15" s="1643">
        <v>147000</v>
      </c>
      <c r="J15" s="1643"/>
      <c r="K15" s="1643"/>
      <c r="L15" s="1643"/>
      <c r="M15" s="1643">
        <v>144036</v>
      </c>
      <c r="N15" s="1643"/>
      <c r="O15" s="1643"/>
      <c r="P15" s="1643"/>
      <c r="Q15" s="1643">
        <v>142000</v>
      </c>
      <c r="R15" s="1643"/>
      <c r="S15" s="1643"/>
      <c r="T15" s="1643"/>
      <c r="U15" s="1643">
        <v>140716</v>
      </c>
      <c r="V15" s="1643"/>
      <c r="W15" s="1643"/>
      <c r="X15" s="1643"/>
      <c r="Y15" s="1643">
        <v>145000</v>
      </c>
      <c r="Z15" s="1643"/>
      <c r="AA15" s="1643"/>
      <c r="AB15" s="1643"/>
      <c r="AC15" s="1643">
        <v>113453</v>
      </c>
      <c r="AD15" s="1643"/>
      <c r="AE15" s="1643"/>
      <c r="AF15" s="1643"/>
      <c r="AG15" s="1643">
        <v>105000</v>
      </c>
      <c r="AH15" s="1643"/>
      <c r="AI15" s="1643"/>
      <c r="AJ15" s="1643"/>
      <c r="AK15" s="1296" t="s">
        <v>3307</v>
      </c>
      <c r="AL15" s="1296"/>
      <c r="AM15" s="1296"/>
      <c r="AN15" s="1296"/>
      <c r="AO15" s="1296"/>
      <c r="AP15" s="1296"/>
      <c r="AQ15" s="1296"/>
      <c r="AR15" s="1296"/>
    </row>
    <row r="16" spans="1:44" ht="18.75" customHeight="1">
      <c r="A16" s="1643">
        <v>42200</v>
      </c>
      <c r="B16" s="1643"/>
      <c r="C16" s="1643"/>
      <c r="D16" s="1643"/>
      <c r="E16" s="1643">
        <v>89067</v>
      </c>
      <c r="F16" s="1643"/>
      <c r="G16" s="1643"/>
      <c r="H16" s="1643"/>
      <c r="I16" s="1643">
        <v>45800</v>
      </c>
      <c r="J16" s="1643"/>
      <c r="K16" s="1643"/>
      <c r="L16" s="1643"/>
      <c r="M16" s="1643">
        <v>90039</v>
      </c>
      <c r="N16" s="1643"/>
      <c r="O16" s="1643"/>
      <c r="P16" s="1643"/>
      <c r="Q16" s="1643">
        <v>41000</v>
      </c>
      <c r="R16" s="1643"/>
      <c r="S16" s="1643"/>
      <c r="T16" s="1643"/>
      <c r="U16" s="1643">
        <v>48555</v>
      </c>
      <c r="V16" s="1643"/>
      <c r="W16" s="1643"/>
      <c r="X16" s="1643"/>
      <c r="Y16" s="1643" t="s">
        <v>1282</v>
      </c>
      <c r="Z16" s="1643"/>
      <c r="AA16" s="1643"/>
      <c r="AB16" s="1643"/>
      <c r="AC16" s="1643">
        <v>293</v>
      </c>
      <c r="AD16" s="1643"/>
      <c r="AE16" s="1643"/>
      <c r="AF16" s="1643"/>
      <c r="AG16" s="1643" t="s">
        <v>786</v>
      </c>
      <c r="AH16" s="1643"/>
      <c r="AI16" s="1643"/>
      <c r="AJ16" s="1643"/>
      <c r="AK16" s="1296" t="s">
        <v>3308</v>
      </c>
      <c r="AL16" s="1296"/>
      <c r="AM16" s="1296"/>
      <c r="AN16" s="1296"/>
      <c r="AO16" s="1296"/>
      <c r="AP16" s="1296"/>
      <c r="AQ16" s="1296"/>
      <c r="AR16" s="1296"/>
    </row>
    <row r="17" spans="1:48" ht="18.75" customHeight="1">
      <c r="A17" s="1492" t="s">
        <v>1282</v>
      </c>
      <c r="B17" s="1492"/>
      <c r="C17" s="1492"/>
      <c r="D17" s="1492"/>
      <c r="E17" s="1492" t="s">
        <v>1282</v>
      </c>
      <c r="F17" s="1492"/>
      <c r="G17" s="1492"/>
      <c r="H17" s="1492"/>
      <c r="I17" s="1492" t="s">
        <v>1282</v>
      </c>
      <c r="J17" s="1492"/>
      <c r="K17" s="1492"/>
      <c r="L17" s="1492"/>
      <c r="M17" s="1492" t="s">
        <v>1282</v>
      </c>
      <c r="N17" s="1492"/>
      <c r="O17" s="1492"/>
      <c r="P17" s="1492"/>
      <c r="Q17" s="1492">
        <v>17000</v>
      </c>
      <c r="R17" s="1492"/>
      <c r="S17" s="1492"/>
      <c r="T17" s="1492"/>
      <c r="U17" s="1492">
        <v>14500</v>
      </c>
      <c r="V17" s="1492"/>
      <c r="W17" s="1492"/>
      <c r="X17" s="1492"/>
      <c r="Y17" s="1492">
        <v>37000</v>
      </c>
      <c r="Z17" s="1492"/>
      <c r="AA17" s="1492"/>
      <c r="AB17" s="1492"/>
      <c r="AC17" s="1492">
        <v>29804</v>
      </c>
      <c r="AD17" s="1492"/>
      <c r="AE17" s="1492"/>
      <c r="AF17" s="1492"/>
      <c r="AG17" s="1492">
        <v>28000</v>
      </c>
      <c r="AH17" s="1492"/>
      <c r="AI17" s="1492"/>
      <c r="AJ17" s="1492"/>
      <c r="AK17" s="1296" t="s">
        <v>3309</v>
      </c>
      <c r="AL17" s="1296"/>
      <c r="AM17" s="1296"/>
      <c r="AN17" s="1296"/>
      <c r="AO17" s="1296"/>
      <c r="AP17" s="1296"/>
      <c r="AQ17" s="1296"/>
      <c r="AR17" s="1296"/>
    </row>
    <row r="18" spans="1:48" ht="18.75" customHeight="1">
      <c r="A18" s="1643">
        <v>55000</v>
      </c>
      <c r="B18" s="1643"/>
      <c r="C18" s="1643"/>
      <c r="D18" s="1643"/>
      <c r="E18" s="1643">
        <v>55500</v>
      </c>
      <c r="F18" s="1643"/>
      <c r="G18" s="1643"/>
      <c r="H18" s="1643"/>
      <c r="I18" s="1643">
        <v>55000</v>
      </c>
      <c r="J18" s="1643"/>
      <c r="K18" s="1643"/>
      <c r="L18" s="1643"/>
      <c r="M18" s="1643">
        <v>68040</v>
      </c>
      <c r="N18" s="1643"/>
      <c r="O18" s="1643"/>
      <c r="P18" s="1643"/>
      <c r="Q18" s="1643">
        <v>65000</v>
      </c>
      <c r="R18" s="1643"/>
      <c r="S18" s="1643"/>
      <c r="T18" s="1643"/>
      <c r="U18" s="1643">
        <v>213844</v>
      </c>
      <c r="V18" s="1643"/>
      <c r="W18" s="1643"/>
      <c r="X18" s="1643"/>
      <c r="Y18" s="1643">
        <v>42000</v>
      </c>
      <c r="Z18" s="1643"/>
      <c r="AA18" s="1643"/>
      <c r="AB18" s="1643"/>
      <c r="AC18" s="1643">
        <v>99960</v>
      </c>
      <c r="AD18" s="1643"/>
      <c r="AE18" s="1643"/>
      <c r="AF18" s="1643"/>
      <c r="AG18" s="1643">
        <v>95000</v>
      </c>
      <c r="AH18" s="1643"/>
      <c r="AI18" s="1643"/>
      <c r="AJ18" s="1643"/>
      <c r="AK18" s="1296" t="s">
        <v>3310</v>
      </c>
      <c r="AL18" s="1296"/>
      <c r="AM18" s="1296"/>
      <c r="AN18" s="1296"/>
      <c r="AO18" s="1296"/>
      <c r="AP18" s="1296"/>
      <c r="AQ18" s="1296"/>
      <c r="AR18" s="1296"/>
    </row>
    <row r="19" spans="1:48" ht="18.75" customHeight="1">
      <c r="A19" s="1643">
        <v>3270000</v>
      </c>
      <c r="B19" s="1643"/>
      <c r="C19" s="1643"/>
      <c r="D19" s="1643"/>
      <c r="E19" s="1643">
        <v>3368000</v>
      </c>
      <c r="F19" s="1643"/>
      <c r="G19" s="1643"/>
      <c r="H19" s="1643"/>
      <c r="I19" s="1643">
        <v>3170000</v>
      </c>
      <c r="J19" s="1643"/>
      <c r="K19" s="1643"/>
      <c r="L19" s="1643"/>
      <c r="M19" s="1643">
        <v>3351114</v>
      </c>
      <c r="N19" s="1643"/>
      <c r="O19" s="1643"/>
      <c r="P19" s="1643"/>
      <c r="Q19" s="1643">
        <v>3270000</v>
      </c>
      <c r="R19" s="1643"/>
      <c r="S19" s="1643"/>
      <c r="T19" s="1643"/>
      <c r="U19" s="1643">
        <v>3601189</v>
      </c>
      <c r="V19" s="1643"/>
      <c r="W19" s="1643"/>
      <c r="X19" s="1643"/>
      <c r="Y19" s="1643">
        <v>3330000</v>
      </c>
      <c r="Z19" s="1643"/>
      <c r="AA19" s="1643"/>
      <c r="AB19" s="1643"/>
      <c r="AC19" s="1643">
        <v>3551278</v>
      </c>
      <c r="AD19" s="1643"/>
      <c r="AE19" s="1643"/>
      <c r="AF19" s="1643"/>
      <c r="AG19" s="1643">
        <v>3600000</v>
      </c>
      <c r="AH19" s="1643"/>
      <c r="AI19" s="1643"/>
      <c r="AJ19" s="1643"/>
      <c r="AK19" s="1296" t="s">
        <v>3311</v>
      </c>
      <c r="AL19" s="1296"/>
      <c r="AM19" s="1296"/>
      <c r="AN19" s="1296"/>
      <c r="AO19" s="1296"/>
      <c r="AP19" s="1296"/>
      <c r="AQ19" s="1296"/>
      <c r="AR19" s="1296"/>
    </row>
    <row r="20" spans="1:48" ht="18.75" customHeight="1">
      <c r="A20" s="1643">
        <v>10000</v>
      </c>
      <c r="B20" s="1643"/>
      <c r="C20" s="1643"/>
      <c r="D20" s="1643"/>
      <c r="E20" s="1643">
        <v>9349</v>
      </c>
      <c r="F20" s="1643"/>
      <c r="G20" s="1643"/>
      <c r="H20" s="1643"/>
      <c r="I20" s="1643">
        <v>10000</v>
      </c>
      <c r="J20" s="1643"/>
      <c r="K20" s="1643"/>
      <c r="L20" s="1643"/>
      <c r="M20" s="1643">
        <v>9343</v>
      </c>
      <c r="N20" s="1643"/>
      <c r="O20" s="1643"/>
      <c r="P20" s="1643"/>
      <c r="Q20" s="1643">
        <v>10000</v>
      </c>
      <c r="R20" s="1643"/>
      <c r="S20" s="1643"/>
      <c r="T20" s="1643"/>
      <c r="U20" s="1643">
        <v>9162</v>
      </c>
      <c r="V20" s="1643"/>
      <c r="W20" s="1643"/>
      <c r="X20" s="1643"/>
      <c r="Y20" s="1643">
        <v>10000</v>
      </c>
      <c r="Z20" s="1643"/>
      <c r="AA20" s="1643"/>
      <c r="AB20" s="1643"/>
      <c r="AC20" s="1643">
        <v>9887</v>
      </c>
      <c r="AD20" s="1643"/>
      <c r="AE20" s="1643"/>
      <c r="AF20" s="1643"/>
      <c r="AG20" s="1643">
        <v>10000</v>
      </c>
      <c r="AH20" s="1643"/>
      <c r="AI20" s="1643"/>
      <c r="AJ20" s="1643"/>
      <c r="AK20" s="1296" t="s">
        <v>3312</v>
      </c>
      <c r="AL20" s="1296"/>
      <c r="AM20" s="1296"/>
      <c r="AN20" s="1296"/>
      <c r="AO20" s="1296"/>
      <c r="AP20" s="1296"/>
      <c r="AQ20" s="1296"/>
      <c r="AR20" s="1296"/>
    </row>
    <row r="21" spans="1:48" ht="18.75" customHeight="1">
      <c r="A21" s="1643">
        <v>272547</v>
      </c>
      <c r="B21" s="1643"/>
      <c r="C21" s="1643"/>
      <c r="D21" s="1643"/>
      <c r="E21" s="1643">
        <v>280691</v>
      </c>
      <c r="F21" s="1643"/>
      <c r="G21" s="1643"/>
      <c r="H21" s="1643"/>
      <c r="I21" s="1643">
        <v>287456</v>
      </c>
      <c r="J21" s="1643"/>
      <c r="K21" s="1643"/>
      <c r="L21" s="1643"/>
      <c r="M21" s="1643">
        <v>291694</v>
      </c>
      <c r="N21" s="1643"/>
      <c r="O21" s="1643"/>
      <c r="P21" s="1643"/>
      <c r="Q21" s="1643">
        <v>298584</v>
      </c>
      <c r="R21" s="1643"/>
      <c r="S21" s="1643"/>
      <c r="T21" s="1643"/>
      <c r="U21" s="1643">
        <v>230576</v>
      </c>
      <c r="V21" s="1643"/>
      <c r="W21" s="1643"/>
      <c r="X21" s="1643"/>
      <c r="Y21" s="1643">
        <v>158035</v>
      </c>
      <c r="Z21" s="1643"/>
      <c r="AA21" s="1643"/>
      <c r="AB21" s="1643"/>
      <c r="AC21" s="1643">
        <v>136524</v>
      </c>
      <c r="AD21" s="1643"/>
      <c r="AE21" s="1643"/>
      <c r="AF21" s="1643"/>
      <c r="AG21" s="1643">
        <v>165954</v>
      </c>
      <c r="AH21" s="1643"/>
      <c r="AI21" s="1643"/>
      <c r="AJ21" s="1643"/>
      <c r="AK21" s="1296" t="s">
        <v>3313</v>
      </c>
      <c r="AL21" s="1296"/>
      <c r="AM21" s="1296"/>
      <c r="AN21" s="1296"/>
      <c r="AO21" s="1296"/>
      <c r="AP21" s="1296"/>
      <c r="AQ21" s="1296"/>
      <c r="AR21" s="1296"/>
    </row>
    <row r="22" spans="1:48" ht="18.75" customHeight="1">
      <c r="A22" s="1643">
        <v>318055</v>
      </c>
      <c r="B22" s="1643"/>
      <c r="C22" s="1643"/>
      <c r="D22" s="1643"/>
      <c r="E22" s="1643">
        <v>315892</v>
      </c>
      <c r="F22" s="1643"/>
      <c r="G22" s="1643"/>
      <c r="H22" s="1643"/>
      <c r="I22" s="1643">
        <v>351466</v>
      </c>
      <c r="J22" s="1643"/>
      <c r="K22" s="1643"/>
      <c r="L22" s="1643"/>
      <c r="M22" s="1643">
        <v>349812</v>
      </c>
      <c r="N22" s="1643"/>
      <c r="O22" s="1643"/>
      <c r="P22" s="1643"/>
      <c r="Q22" s="1643">
        <v>356732</v>
      </c>
      <c r="R22" s="1643"/>
      <c r="S22" s="1643"/>
      <c r="T22" s="1643"/>
      <c r="U22" s="1643">
        <v>352905</v>
      </c>
      <c r="V22" s="1643"/>
      <c r="W22" s="1643"/>
      <c r="X22" s="1643"/>
      <c r="Y22" s="1643">
        <v>356932</v>
      </c>
      <c r="Z22" s="1643"/>
      <c r="AA22" s="1643"/>
      <c r="AB22" s="1643"/>
      <c r="AC22" s="1643">
        <v>329130</v>
      </c>
      <c r="AD22" s="1643"/>
      <c r="AE22" s="1643"/>
      <c r="AF22" s="1643"/>
      <c r="AG22" s="1643">
        <v>345221</v>
      </c>
      <c r="AH22" s="1643"/>
      <c r="AI22" s="1643"/>
      <c r="AJ22" s="1643"/>
      <c r="AK22" s="1296" t="s">
        <v>3314</v>
      </c>
      <c r="AL22" s="1296"/>
      <c r="AM22" s="1296"/>
      <c r="AN22" s="1296"/>
      <c r="AO22" s="1296"/>
      <c r="AP22" s="1296"/>
      <c r="AQ22" s="1296"/>
      <c r="AR22" s="1296"/>
    </row>
    <row r="23" spans="1:48" ht="18.75" customHeight="1">
      <c r="A23" s="1643">
        <v>5131774</v>
      </c>
      <c r="B23" s="1643"/>
      <c r="C23" s="1643"/>
      <c r="D23" s="1643"/>
      <c r="E23" s="1643">
        <v>5173420</v>
      </c>
      <c r="F23" s="1643"/>
      <c r="G23" s="1643"/>
      <c r="H23" s="1643"/>
      <c r="I23" s="1643">
        <v>3687977</v>
      </c>
      <c r="J23" s="1643"/>
      <c r="K23" s="1643"/>
      <c r="L23" s="1643"/>
      <c r="M23" s="1643">
        <v>3568258</v>
      </c>
      <c r="N23" s="1643"/>
      <c r="O23" s="1643"/>
      <c r="P23" s="1643"/>
      <c r="Q23" s="1643">
        <v>3913942</v>
      </c>
      <c r="R23" s="1643"/>
      <c r="S23" s="1643"/>
      <c r="T23" s="1643"/>
      <c r="U23" s="1643">
        <v>4272126</v>
      </c>
      <c r="V23" s="1643"/>
      <c r="W23" s="1643"/>
      <c r="X23" s="1643"/>
      <c r="Y23" s="1643">
        <v>4117673</v>
      </c>
      <c r="Z23" s="1643"/>
      <c r="AA23" s="1643"/>
      <c r="AB23" s="1643"/>
      <c r="AC23" s="1643">
        <v>13777988</v>
      </c>
      <c r="AD23" s="1643"/>
      <c r="AE23" s="1643"/>
      <c r="AF23" s="1643"/>
      <c r="AG23" s="1643">
        <v>4021186</v>
      </c>
      <c r="AH23" s="1643"/>
      <c r="AI23" s="1643"/>
      <c r="AJ23" s="1643"/>
      <c r="AK23" s="1296" t="s">
        <v>3315</v>
      </c>
      <c r="AL23" s="1296"/>
      <c r="AM23" s="1296"/>
      <c r="AN23" s="1296"/>
      <c r="AO23" s="1296"/>
      <c r="AP23" s="1296"/>
      <c r="AQ23" s="1296"/>
      <c r="AR23" s="1296"/>
    </row>
    <row r="24" spans="1:48" ht="18.75" customHeight="1">
      <c r="A24" s="1643">
        <v>1758082</v>
      </c>
      <c r="B24" s="1643"/>
      <c r="C24" s="1643"/>
      <c r="D24" s="1643"/>
      <c r="E24" s="1643">
        <v>1697996</v>
      </c>
      <c r="F24" s="1643"/>
      <c r="G24" s="1643"/>
      <c r="H24" s="1643"/>
      <c r="I24" s="1643">
        <v>1498666</v>
      </c>
      <c r="J24" s="1643"/>
      <c r="K24" s="1643"/>
      <c r="L24" s="1643"/>
      <c r="M24" s="1643">
        <v>1491719</v>
      </c>
      <c r="N24" s="1643"/>
      <c r="O24" s="1643"/>
      <c r="P24" s="1643"/>
      <c r="Q24" s="1643">
        <v>1656918</v>
      </c>
      <c r="R24" s="1643"/>
      <c r="S24" s="1643"/>
      <c r="T24" s="1643"/>
      <c r="U24" s="1489">
        <v>1658653</v>
      </c>
      <c r="V24" s="1489"/>
      <c r="W24" s="1489"/>
      <c r="X24" s="1489"/>
      <c r="Y24" s="1489">
        <v>1784138</v>
      </c>
      <c r="Z24" s="1489"/>
      <c r="AA24" s="1489"/>
      <c r="AB24" s="1489"/>
      <c r="AC24" s="1489">
        <v>1807231</v>
      </c>
      <c r="AD24" s="1489"/>
      <c r="AE24" s="1489"/>
      <c r="AF24" s="1489"/>
      <c r="AG24" s="1489">
        <v>1751948</v>
      </c>
      <c r="AH24" s="1489"/>
      <c r="AI24" s="1489"/>
      <c r="AJ24" s="1489"/>
      <c r="AK24" s="1296" t="s">
        <v>3316</v>
      </c>
      <c r="AL24" s="1296"/>
      <c r="AM24" s="1296"/>
      <c r="AN24" s="1296"/>
      <c r="AO24" s="1296"/>
      <c r="AP24" s="1296"/>
      <c r="AQ24" s="1296"/>
      <c r="AR24" s="1296"/>
    </row>
    <row r="25" spans="1:48" ht="18.75" customHeight="1">
      <c r="A25" s="1643">
        <v>38306</v>
      </c>
      <c r="B25" s="1643"/>
      <c r="C25" s="1643"/>
      <c r="D25" s="1643"/>
      <c r="E25" s="1643">
        <v>49013</v>
      </c>
      <c r="F25" s="1643"/>
      <c r="G25" s="1643"/>
      <c r="H25" s="1643"/>
      <c r="I25" s="1643">
        <v>38998</v>
      </c>
      <c r="J25" s="1643"/>
      <c r="K25" s="1643"/>
      <c r="L25" s="1643"/>
      <c r="M25" s="1643">
        <v>46608</v>
      </c>
      <c r="N25" s="1643"/>
      <c r="O25" s="1643"/>
      <c r="P25" s="1643"/>
      <c r="Q25" s="1643">
        <v>38955</v>
      </c>
      <c r="R25" s="1643"/>
      <c r="S25" s="1643"/>
      <c r="T25" s="1643"/>
      <c r="U25" s="1489">
        <v>40042</v>
      </c>
      <c r="V25" s="1489"/>
      <c r="W25" s="1489"/>
      <c r="X25" s="1489"/>
      <c r="Y25" s="1489">
        <v>37741</v>
      </c>
      <c r="Z25" s="1489"/>
      <c r="AA25" s="1489"/>
      <c r="AB25" s="1489"/>
      <c r="AC25" s="1489">
        <v>41260</v>
      </c>
      <c r="AD25" s="1489"/>
      <c r="AE25" s="1489"/>
      <c r="AF25" s="1489"/>
      <c r="AG25" s="1489">
        <v>37439</v>
      </c>
      <c r="AH25" s="1489"/>
      <c r="AI25" s="1489"/>
      <c r="AJ25" s="1489"/>
      <c r="AK25" s="1296" t="s">
        <v>3317</v>
      </c>
      <c r="AL25" s="1296"/>
      <c r="AM25" s="1296"/>
      <c r="AN25" s="1296"/>
      <c r="AO25" s="1296"/>
      <c r="AP25" s="1296"/>
      <c r="AQ25" s="1296"/>
      <c r="AR25" s="1296"/>
    </row>
    <row r="26" spans="1:48" ht="18.75" customHeight="1">
      <c r="A26" s="1643">
        <v>151312</v>
      </c>
      <c r="B26" s="1643"/>
      <c r="C26" s="1643"/>
      <c r="D26" s="1643"/>
      <c r="E26" s="1643">
        <v>254269</v>
      </c>
      <c r="F26" s="1643"/>
      <c r="G26" s="1643"/>
      <c r="H26" s="1643"/>
      <c r="I26" s="1643">
        <v>201312</v>
      </c>
      <c r="J26" s="1643"/>
      <c r="K26" s="1643"/>
      <c r="L26" s="1643"/>
      <c r="M26" s="1643">
        <v>234000</v>
      </c>
      <c r="N26" s="1643"/>
      <c r="O26" s="1643"/>
      <c r="P26" s="1643"/>
      <c r="Q26" s="1643">
        <v>151312</v>
      </c>
      <c r="R26" s="1643"/>
      <c r="S26" s="1643"/>
      <c r="T26" s="1643"/>
      <c r="U26" s="1643">
        <v>316462</v>
      </c>
      <c r="V26" s="1643"/>
      <c r="W26" s="1643"/>
      <c r="X26" s="1643"/>
      <c r="Y26" s="1643">
        <v>201112</v>
      </c>
      <c r="Z26" s="1643"/>
      <c r="AA26" s="1643"/>
      <c r="AB26" s="1643"/>
      <c r="AC26" s="1643">
        <v>313172</v>
      </c>
      <c r="AD26" s="1643"/>
      <c r="AE26" s="1643"/>
      <c r="AF26" s="1643"/>
      <c r="AG26" s="1643">
        <v>201102</v>
      </c>
      <c r="AH26" s="1643"/>
      <c r="AI26" s="1643"/>
      <c r="AJ26" s="1643"/>
      <c r="AK26" s="1296" t="s">
        <v>3318</v>
      </c>
      <c r="AL26" s="1296"/>
      <c r="AM26" s="1296"/>
      <c r="AN26" s="1296"/>
      <c r="AO26" s="1296"/>
      <c r="AP26" s="1296"/>
      <c r="AQ26" s="1296"/>
      <c r="AR26" s="1296"/>
    </row>
    <row r="27" spans="1:48" ht="18.75" customHeight="1">
      <c r="A27" s="1643">
        <v>2249379</v>
      </c>
      <c r="B27" s="1643"/>
      <c r="C27" s="1643"/>
      <c r="D27" s="1643"/>
      <c r="E27" s="1643">
        <v>2325448</v>
      </c>
      <c r="F27" s="1643"/>
      <c r="G27" s="1643"/>
      <c r="H27" s="1643"/>
      <c r="I27" s="1643">
        <v>1385166</v>
      </c>
      <c r="J27" s="1643"/>
      <c r="K27" s="1643"/>
      <c r="L27" s="1643"/>
      <c r="M27" s="1643">
        <v>595668</v>
      </c>
      <c r="N27" s="1643"/>
      <c r="O27" s="1643"/>
      <c r="P27" s="1643"/>
      <c r="Q27" s="1643">
        <v>1629673</v>
      </c>
      <c r="R27" s="1643"/>
      <c r="S27" s="1643"/>
      <c r="T27" s="1643"/>
      <c r="U27" s="1643">
        <v>777492</v>
      </c>
      <c r="V27" s="1643"/>
      <c r="W27" s="1643"/>
      <c r="X27" s="1643"/>
      <c r="Y27" s="1643">
        <v>1282718</v>
      </c>
      <c r="Z27" s="1643"/>
      <c r="AA27" s="1643"/>
      <c r="AB27" s="1643"/>
      <c r="AC27" s="1643">
        <v>1120634</v>
      </c>
      <c r="AD27" s="1643"/>
      <c r="AE27" s="1643"/>
      <c r="AF27" s="1643"/>
      <c r="AG27" s="1643">
        <v>1048392</v>
      </c>
      <c r="AH27" s="1643"/>
      <c r="AI27" s="1643"/>
      <c r="AJ27" s="1643"/>
      <c r="AK27" s="1296" t="s">
        <v>3319</v>
      </c>
      <c r="AL27" s="1296"/>
      <c r="AM27" s="1296"/>
      <c r="AN27" s="1296"/>
      <c r="AO27" s="1296"/>
      <c r="AP27" s="1296"/>
      <c r="AQ27" s="1296"/>
      <c r="AR27" s="1296"/>
      <c r="AV27" s="9"/>
    </row>
    <row r="28" spans="1:48" ht="18.75" customHeight="1">
      <c r="A28" s="1643">
        <v>600000</v>
      </c>
      <c r="B28" s="1643"/>
      <c r="C28" s="1643"/>
      <c r="D28" s="1643"/>
      <c r="E28" s="1643">
        <v>1475603</v>
      </c>
      <c r="F28" s="1643"/>
      <c r="G28" s="1643"/>
      <c r="H28" s="1643"/>
      <c r="I28" s="1643">
        <v>600000</v>
      </c>
      <c r="J28" s="1643"/>
      <c r="K28" s="1643"/>
      <c r="L28" s="1643"/>
      <c r="M28" s="1643">
        <v>1355592</v>
      </c>
      <c r="N28" s="1643"/>
      <c r="O28" s="1643"/>
      <c r="P28" s="1643"/>
      <c r="Q28" s="1643">
        <v>800000</v>
      </c>
      <c r="R28" s="1643"/>
      <c r="S28" s="1643"/>
      <c r="T28" s="1643"/>
      <c r="U28" s="1643">
        <v>1343574</v>
      </c>
      <c r="V28" s="1643"/>
      <c r="W28" s="1643"/>
      <c r="X28" s="1643"/>
      <c r="Y28" s="1643">
        <v>800000</v>
      </c>
      <c r="Z28" s="1643"/>
      <c r="AA28" s="1643"/>
      <c r="AB28" s="1643"/>
      <c r="AC28" s="1643">
        <v>1066335</v>
      </c>
      <c r="AD28" s="1643"/>
      <c r="AE28" s="1643"/>
      <c r="AF28" s="1643"/>
      <c r="AG28" s="1643">
        <v>750000</v>
      </c>
      <c r="AH28" s="1643"/>
      <c r="AI28" s="1643"/>
      <c r="AJ28" s="1643"/>
      <c r="AK28" s="1296" t="s">
        <v>3320</v>
      </c>
      <c r="AL28" s="1296"/>
      <c r="AM28" s="1296"/>
      <c r="AN28" s="1296"/>
      <c r="AO28" s="1296"/>
      <c r="AP28" s="1296"/>
      <c r="AQ28" s="1296"/>
      <c r="AR28" s="1296"/>
    </row>
    <row r="29" spans="1:48" ht="18.75" customHeight="1">
      <c r="A29" s="1643">
        <v>537899</v>
      </c>
      <c r="B29" s="1643"/>
      <c r="C29" s="1643"/>
      <c r="D29" s="1643"/>
      <c r="E29" s="1643">
        <v>741459</v>
      </c>
      <c r="F29" s="1643"/>
      <c r="G29" s="1643"/>
      <c r="H29" s="1643"/>
      <c r="I29" s="1643">
        <v>539618</v>
      </c>
      <c r="J29" s="1643"/>
      <c r="K29" s="1643"/>
      <c r="L29" s="1643"/>
      <c r="M29" s="1643">
        <v>719129</v>
      </c>
      <c r="N29" s="1643"/>
      <c r="O29" s="1643"/>
      <c r="P29" s="1643"/>
      <c r="Q29" s="1643">
        <v>576943</v>
      </c>
      <c r="R29" s="1643"/>
      <c r="S29" s="1643"/>
      <c r="T29" s="1643"/>
      <c r="U29" s="1643">
        <v>675362</v>
      </c>
      <c r="V29" s="1643"/>
      <c r="W29" s="1643"/>
      <c r="X29" s="1643"/>
      <c r="Y29" s="1643">
        <v>600148</v>
      </c>
      <c r="Z29" s="1643"/>
      <c r="AA29" s="1643"/>
      <c r="AB29" s="1643"/>
      <c r="AC29" s="1643">
        <v>676538</v>
      </c>
      <c r="AD29" s="1643"/>
      <c r="AE29" s="1643"/>
      <c r="AF29" s="1643"/>
      <c r="AG29" s="1643">
        <v>568379</v>
      </c>
      <c r="AH29" s="1643"/>
      <c r="AI29" s="1643"/>
      <c r="AJ29" s="1643"/>
      <c r="AK29" s="1296" t="s">
        <v>3321</v>
      </c>
      <c r="AL29" s="1296"/>
      <c r="AM29" s="1296"/>
      <c r="AN29" s="1296"/>
      <c r="AO29" s="1296"/>
      <c r="AP29" s="1296"/>
      <c r="AQ29" s="1296"/>
      <c r="AR29" s="1296"/>
    </row>
    <row r="30" spans="1:48" ht="18.75" customHeight="1">
      <c r="A30" s="1643">
        <v>4766900</v>
      </c>
      <c r="B30" s="1643"/>
      <c r="C30" s="1643"/>
      <c r="D30" s="1643"/>
      <c r="E30" s="1643">
        <v>4543487</v>
      </c>
      <c r="F30" s="1643"/>
      <c r="G30" s="1643"/>
      <c r="H30" s="1643"/>
      <c r="I30" s="1643">
        <v>2089700</v>
      </c>
      <c r="J30" s="1643"/>
      <c r="K30" s="1643"/>
      <c r="L30" s="1643"/>
      <c r="M30" s="1643">
        <v>2011254</v>
      </c>
      <c r="N30" s="1643"/>
      <c r="O30" s="1643"/>
      <c r="P30" s="1643"/>
      <c r="Q30" s="1643">
        <v>2114100</v>
      </c>
      <c r="R30" s="1643"/>
      <c r="S30" s="1643"/>
      <c r="T30" s="1643"/>
      <c r="U30" s="1643">
        <v>2041056</v>
      </c>
      <c r="V30" s="1643"/>
      <c r="W30" s="1643"/>
      <c r="X30" s="1643"/>
      <c r="Y30" s="1643">
        <v>2509000</v>
      </c>
      <c r="Z30" s="1643"/>
      <c r="AA30" s="1643"/>
      <c r="AB30" s="1643"/>
      <c r="AC30" s="1643">
        <v>2663263</v>
      </c>
      <c r="AD30" s="1643"/>
      <c r="AE30" s="1643"/>
      <c r="AF30" s="1643"/>
      <c r="AG30" s="1643">
        <v>3498700</v>
      </c>
      <c r="AH30" s="1643"/>
      <c r="AI30" s="1643"/>
      <c r="AJ30" s="1643"/>
      <c r="AK30" s="1296" t="s">
        <v>3322</v>
      </c>
      <c r="AL30" s="1296"/>
      <c r="AM30" s="1296"/>
      <c r="AN30" s="1296"/>
      <c r="AO30" s="1296"/>
      <c r="AP30" s="1296"/>
      <c r="AQ30" s="1296"/>
      <c r="AR30" s="1296"/>
    </row>
    <row r="31" spans="1:48" ht="18.75" customHeight="1">
      <c r="A31" s="328"/>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1202"/>
      <c r="AL31" s="1202"/>
      <c r="AM31" s="1202"/>
      <c r="AN31" s="1202"/>
      <c r="AO31" s="1202"/>
      <c r="AP31" s="1202"/>
      <c r="AQ31" s="1202"/>
      <c r="AR31" s="1202"/>
    </row>
    <row r="32" spans="1:48" ht="18.75" customHeight="1">
      <c r="I32" s="1029"/>
      <c r="J32" s="1029"/>
      <c r="K32" s="1029"/>
      <c r="L32" s="1029"/>
      <c r="V32" s="67" t="s">
        <v>3346</v>
      </c>
      <c r="W32" s="2211" t="s">
        <v>3347</v>
      </c>
      <c r="X32" s="2211"/>
      <c r="Y32" s="2211"/>
      <c r="Z32" s="2211"/>
      <c r="AA32" s="2211"/>
      <c r="AB32" s="2211"/>
      <c r="AC32" s="2211"/>
      <c r="AD32" s="2211"/>
      <c r="AE32" s="2211"/>
      <c r="AF32" s="2211"/>
      <c r="AG32" s="2211"/>
      <c r="AH32" s="2211"/>
      <c r="AI32" s="2211"/>
      <c r="AJ32" s="2211"/>
    </row>
    <row r="33" spans="1:44" ht="18.75" customHeight="1">
      <c r="I33" s="1030"/>
      <c r="J33" s="1030"/>
      <c r="K33" s="1030"/>
      <c r="L33" s="1030"/>
      <c r="V33" s="401"/>
      <c r="W33" s="2410" t="s">
        <v>3348</v>
      </c>
      <c r="X33" s="2410"/>
      <c r="Y33" s="2410"/>
      <c r="Z33" s="2410"/>
      <c r="AA33" s="2410"/>
      <c r="AB33" s="2410"/>
      <c r="AC33" s="2410"/>
      <c r="AD33" s="2410"/>
      <c r="AE33" s="2410"/>
      <c r="AF33" s="2410"/>
      <c r="AG33" s="2410"/>
      <c r="AH33" s="2410"/>
      <c r="AI33" s="2410"/>
      <c r="AJ33" s="2410"/>
    </row>
    <row r="34" spans="1:44" ht="18.75" customHeight="1">
      <c r="I34" s="1030"/>
      <c r="J34" s="1030"/>
      <c r="K34" s="1030"/>
      <c r="L34" s="1030"/>
      <c r="U34" s="401"/>
      <c r="W34" s="84"/>
      <c r="X34" s="86"/>
      <c r="Y34" s="86"/>
      <c r="Z34" s="86"/>
      <c r="AA34" s="86"/>
      <c r="AB34" s="86"/>
      <c r="AC34" s="86"/>
      <c r="AD34" s="86"/>
      <c r="AE34" s="86"/>
      <c r="AF34" s="86"/>
      <c r="AG34" s="86"/>
      <c r="AH34" s="86"/>
      <c r="AI34" s="86"/>
      <c r="AJ34" s="86"/>
    </row>
    <row r="35" spans="1:44" ht="18.75" customHeight="1">
      <c r="I35" s="1030"/>
      <c r="J35" s="1030"/>
      <c r="K35" s="1030"/>
      <c r="L35" s="1030"/>
      <c r="U35" s="401"/>
      <c r="W35" s="84"/>
      <c r="X35" s="86"/>
      <c r="Y35" s="86"/>
      <c r="Z35" s="86"/>
      <c r="AA35" s="86"/>
      <c r="AB35" s="86"/>
      <c r="AC35" s="86"/>
      <c r="AD35" s="86"/>
      <c r="AE35" s="86"/>
      <c r="AF35" s="86"/>
      <c r="AG35" s="86"/>
      <c r="AH35" s="86"/>
      <c r="AI35" s="86"/>
      <c r="AJ35" s="86"/>
    </row>
    <row r="36" spans="1:44" ht="18.75" customHeight="1">
      <c r="I36" s="1031"/>
      <c r="J36" s="1031"/>
      <c r="K36" s="1031"/>
      <c r="L36" s="1031"/>
      <c r="M36" s="328"/>
      <c r="N36" s="328"/>
      <c r="O36" s="328"/>
      <c r="P36" s="328"/>
      <c r="Q36" s="328"/>
      <c r="R36" s="328"/>
      <c r="S36" s="328"/>
      <c r="T36" s="328"/>
      <c r="U36" s="59"/>
      <c r="V36" s="328"/>
      <c r="W36" s="1032"/>
      <c r="X36" s="1033"/>
      <c r="Y36" s="1033"/>
      <c r="Z36" s="1033"/>
      <c r="AA36" s="1033"/>
      <c r="AB36" s="1033"/>
      <c r="AC36" s="1033"/>
      <c r="AD36" s="1033"/>
      <c r="AE36" s="1033"/>
      <c r="AF36" s="1033"/>
      <c r="AG36" s="1033"/>
      <c r="AH36" s="1033"/>
      <c r="AI36" s="1033"/>
      <c r="AJ36" s="1033"/>
    </row>
    <row r="37" spans="1:44" ht="18.75" customHeight="1">
      <c r="A37" s="2407" t="s">
        <v>3339</v>
      </c>
      <c r="B37" s="2408"/>
      <c r="C37" s="2408"/>
      <c r="D37" s="2408"/>
      <c r="E37" s="2408"/>
      <c r="F37" s="2408"/>
      <c r="G37" s="2408"/>
      <c r="H37" s="2307"/>
      <c r="I37" s="2407" t="s">
        <v>3340</v>
      </c>
      <c r="J37" s="2408"/>
      <c r="K37" s="2408"/>
      <c r="L37" s="2408"/>
      <c r="M37" s="2408"/>
      <c r="N37" s="2408"/>
      <c r="O37" s="2408"/>
      <c r="P37" s="2307"/>
      <c r="Q37" s="2407" t="s">
        <v>3341</v>
      </c>
      <c r="R37" s="2408"/>
      <c r="S37" s="2408"/>
      <c r="T37" s="2408"/>
      <c r="U37" s="2408"/>
      <c r="V37" s="2408"/>
      <c r="W37" s="2408"/>
      <c r="X37" s="2307"/>
      <c r="Y37" s="2407" t="s">
        <v>3342</v>
      </c>
      <c r="Z37" s="2408"/>
      <c r="AA37" s="2408"/>
      <c r="AB37" s="2408"/>
      <c r="AC37" s="2408"/>
      <c r="AD37" s="2408"/>
      <c r="AE37" s="2408"/>
      <c r="AF37" s="2307"/>
      <c r="AG37" s="2407" t="s">
        <v>3343</v>
      </c>
      <c r="AH37" s="2408"/>
      <c r="AI37" s="2408"/>
      <c r="AJ37" s="2408"/>
      <c r="AK37" s="1202"/>
      <c r="AL37" s="1202"/>
      <c r="AM37" s="1202"/>
      <c r="AN37" s="1202"/>
      <c r="AO37" s="1202"/>
      <c r="AP37" s="1202"/>
      <c r="AQ37" s="1202"/>
      <c r="AR37" s="1202"/>
    </row>
    <row r="38" spans="1:44" ht="18.75" customHeight="1">
      <c r="A38" s="1664" t="s">
        <v>3344</v>
      </c>
      <c r="B38" s="2047"/>
      <c r="C38" s="2047"/>
      <c r="D38" s="1663"/>
      <c r="E38" s="1664" t="s">
        <v>3345</v>
      </c>
      <c r="F38" s="2047"/>
      <c r="G38" s="2047"/>
      <c r="H38" s="1663"/>
      <c r="I38" s="1664" t="s">
        <v>3344</v>
      </c>
      <c r="J38" s="2047"/>
      <c r="K38" s="2047"/>
      <c r="L38" s="1663"/>
      <c r="M38" s="1664" t="s">
        <v>3345</v>
      </c>
      <c r="N38" s="2047"/>
      <c r="O38" s="2047"/>
      <c r="P38" s="1663"/>
      <c r="Q38" s="1664" t="s">
        <v>3344</v>
      </c>
      <c r="R38" s="2047"/>
      <c r="S38" s="2047"/>
      <c r="T38" s="1663"/>
      <c r="U38" s="1664" t="s">
        <v>3345</v>
      </c>
      <c r="V38" s="2047"/>
      <c r="W38" s="2047"/>
      <c r="X38" s="1663"/>
      <c r="Y38" s="1664" t="s">
        <v>3344</v>
      </c>
      <c r="Z38" s="2047"/>
      <c r="AA38" s="2047"/>
      <c r="AB38" s="1663"/>
      <c r="AC38" s="1664" t="s">
        <v>3345</v>
      </c>
      <c r="AD38" s="2047"/>
      <c r="AE38" s="2047"/>
      <c r="AF38" s="1663"/>
      <c r="AG38" s="1664" t="s">
        <v>3344</v>
      </c>
      <c r="AH38" s="2047"/>
      <c r="AI38" s="2047"/>
      <c r="AJ38" s="2047"/>
      <c r="AK38" s="1202"/>
      <c r="AL38" s="1202"/>
      <c r="AM38" s="1202"/>
      <c r="AN38" s="1202"/>
      <c r="AO38" s="1202"/>
      <c r="AP38" s="1202"/>
      <c r="AQ38" s="1202"/>
      <c r="AR38" s="1202"/>
    </row>
    <row r="39" spans="1:44" ht="18.75" customHeight="1">
      <c r="I39" s="1288"/>
      <c r="J39" s="1288"/>
      <c r="K39" s="1288"/>
      <c r="L39" s="1288"/>
      <c r="M39" s="1288"/>
      <c r="N39" s="1288"/>
      <c r="O39" s="1288"/>
      <c r="P39" s="1288"/>
      <c r="Q39" s="1288"/>
      <c r="R39" s="1288"/>
      <c r="S39" s="1288"/>
      <c r="T39" s="1288"/>
      <c r="U39" s="1288"/>
      <c r="V39" s="1288"/>
      <c r="W39" s="1288"/>
      <c r="X39" s="1288"/>
      <c r="Y39" s="1202"/>
      <c r="Z39" s="1202"/>
      <c r="AA39" s="1202"/>
      <c r="AB39" s="1202"/>
      <c r="AC39" s="1202"/>
      <c r="AD39" s="1202"/>
      <c r="AE39" s="1202"/>
      <c r="AF39" s="1202"/>
      <c r="AG39" s="1202"/>
      <c r="AH39" s="1202"/>
      <c r="AI39" s="1202"/>
      <c r="AJ39" s="1202"/>
      <c r="AK39" s="1202"/>
      <c r="AL39" s="1202"/>
      <c r="AM39" s="1202"/>
      <c r="AN39" s="1202"/>
      <c r="AO39" s="1202"/>
      <c r="AP39" s="1202"/>
      <c r="AQ39" s="1202"/>
      <c r="AR39" s="1202"/>
    </row>
    <row r="40" spans="1:44" s="413" customFormat="1" ht="18.75" customHeight="1">
      <c r="A40" s="2409">
        <f>SUM(A41:A54)</f>
        <v>32800000</v>
      </c>
      <c r="B40" s="2409"/>
      <c r="C40" s="2409"/>
      <c r="D40" s="2409"/>
      <c r="E40" s="2409">
        <v>32815008</v>
      </c>
      <c r="F40" s="2409"/>
      <c r="G40" s="2409"/>
      <c r="H40" s="2409"/>
      <c r="I40" s="2409">
        <v>27700000</v>
      </c>
      <c r="J40" s="2409"/>
      <c r="K40" s="2409"/>
      <c r="L40" s="2409"/>
      <c r="M40" s="2409">
        <f>SUM(M41:M54)</f>
        <v>26726611</v>
      </c>
      <c r="N40" s="2409"/>
      <c r="O40" s="2409"/>
      <c r="P40" s="2409"/>
      <c r="Q40" s="2409">
        <v>29050000</v>
      </c>
      <c r="R40" s="2409"/>
      <c r="S40" s="2409"/>
      <c r="T40" s="2409"/>
      <c r="U40" s="2409">
        <f>SUM(U41:U54)</f>
        <v>28524049</v>
      </c>
      <c r="V40" s="2409"/>
      <c r="W40" s="2409"/>
      <c r="X40" s="2409"/>
      <c r="Y40" s="2409">
        <v>29800000</v>
      </c>
      <c r="Z40" s="2409"/>
      <c r="AA40" s="2409"/>
      <c r="AB40" s="2409"/>
      <c r="AC40" s="2409">
        <v>38325629</v>
      </c>
      <c r="AD40" s="2409"/>
      <c r="AE40" s="2409"/>
      <c r="AF40" s="2409"/>
      <c r="AG40" s="2409">
        <v>30100000</v>
      </c>
      <c r="AH40" s="2409"/>
      <c r="AI40" s="2409"/>
      <c r="AJ40" s="2409"/>
      <c r="AK40" s="1510" t="s">
        <v>3299</v>
      </c>
      <c r="AL40" s="1510"/>
      <c r="AM40" s="1510"/>
      <c r="AN40" s="1510"/>
      <c r="AO40" s="1510"/>
      <c r="AP40" s="1510"/>
      <c r="AQ40" s="1510"/>
      <c r="AR40" s="1510"/>
    </row>
    <row r="41" spans="1:44" ht="18.75" customHeight="1">
      <c r="A41" s="1492">
        <v>239171</v>
      </c>
      <c r="B41" s="1492"/>
      <c r="C41" s="1492"/>
      <c r="D41" s="1492"/>
      <c r="E41" s="1492">
        <v>228664</v>
      </c>
      <c r="F41" s="1492"/>
      <c r="G41" s="1492"/>
      <c r="H41" s="1492"/>
      <c r="I41" s="1492">
        <v>240733</v>
      </c>
      <c r="J41" s="1492"/>
      <c r="K41" s="1492"/>
      <c r="L41" s="1492"/>
      <c r="M41" s="1492">
        <v>231267</v>
      </c>
      <c r="N41" s="1492"/>
      <c r="O41" s="1492"/>
      <c r="P41" s="1492"/>
      <c r="Q41" s="1492">
        <v>242356</v>
      </c>
      <c r="R41" s="1492"/>
      <c r="S41" s="1492"/>
      <c r="T41" s="1492"/>
      <c r="U41" s="1492">
        <v>237665</v>
      </c>
      <c r="V41" s="1492"/>
      <c r="W41" s="1492"/>
      <c r="X41" s="1492"/>
      <c r="Y41" s="1492">
        <v>241568</v>
      </c>
      <c r="Z41" s="1492"/>
      <c r="AA41" s="1492"/>
      <c r="AB41" s="1492"/>
      <c r="AC41" s="1492">
        <v>225902</v>
      </c>
      <c r="AD41" s="1492"/>
      <c r="AE41" s="1492"/>
      <c r="AF41" s="1492"/>
      <c r="AG41" s="1492">
        <v>240197</v>
      </c>
      <c r="AH41" s="1492"/>
      <c r="AI41" s="1492"/>
      <c r="AJ41" s="1492"/>
      <c r="AK41" s="1296" t="s">
        <v>3324</v>
      </c>
      <c r="AL41" s="1296"/>
      <c r="AM41" s="1296"/>
      <c r="AN41" s="1296"/>
      <c r="AO41" s="1296"/>
      <c r="AP41" s="1296"/>
      <c r="AQ41" s="1296"/>
      <c r="AR41" s="1296"/>
    </row>
    <row r="42" spans="1:44" ht="18.75" customHeight="1">
      <c r="A42" s="1492">
        <v>3369747</v>
      </c>
      <c r="B42" s="1492"/>
      <c r="C42" s="1492"/>
      <c r="D42" s="1492"/>
      <c r="E42" s="1492">
        <v>3566326</v>
      </c>
      <c r="F42" s="1492"/>
      <c r="G42" s="1492"/>
      <c r="H42" s="1492"/>
      <c r="I42" s="1492">
        <v>3360209</v>
      </c>
      <c r="J42" s="1492"/>
      <c r="K42" s="1492"/>
      <c r="L42" s="1492"/>
      <c r="M42" s="1492">
        <v>3606695</v>
      </c>
      <c r="N42" s="1492"/>
      <c r="O42" s="1492"/>
      <c r="P42" s="1492"/>
      <c r="Q42" s="1492">
        <v>3528614</v>
      </c>
      <c r="R42" s="1492"/>
      <c r="S42" s="1492"/>
      <c r="T42" s="1492"/>
      <c r="U42" s="1492">
        <v>3436880</v>
      </c>
      <c r="V42" s="1492"/>
      <c r="W42" s="1492"/>
      <c r="X42" s="1492"/>
      <c r="Y42" s="1492">
        <v>3503681</v>
      </c>
      <c r="Z42" s="1492"/>
      <c r="AA42" s="1492"/>
      <c r="AB42" s="1492"/>
      <c r="AC42" s="1492">
        <v>11499515</v>
      </c>
      <c r="AD42" s="1492"/>
      <c r="AE42" s="1492"/>
      <c r="AF42" s="1492"/>
      <c r="AG42" s="1492">
        <v>3585678</v>
      </c>
      <c r="AH42" s="1492"/>
      <c r="AI42" s="1492"/>
      <c r="AJ42" s="1492"/>
      <c r="AK42" s="1296" t="s">
        <v>3325</v>
      </c>
      <c r="AL42" s="1296"/>
      <c r="AM42" s="1296"/>
      <c r="AN42" s="1296"/>
      <c r="AO42" s="1296"/>
      <c r="AP42" s="1296"/>
      <c r="AQ42" s="1296"/>
      <c r="AR42" s="1296"/>
    </row>
    <row r="43" spans="1:44" ht="18.75" customHeight="1">
      <c r="A43" s="1492">
        <v>10400212</v>
      </c>
      <c r="B43" s="1492"/>
      <c r="C43" s="1492"/>
      <c r="D43" s="1492"/>
      <c r="E43" s="1492">
        <v>10368488</v>
      </c>
      <c r="F43" s="1492"/>
      <c r="G43" s="1492"/>
      <c r="H43" s="1492"/>
      <c r="I43" s="1492">
        <v>10178932</v>
      </c>
      <c r="J43" s="1492"/>
      <c r="K43" s="1492"/>
      <c r="L43" s="1492"/>
      <c r="M43" s="1492">
        <v>9923041</v>
      </c>
      <c r="N43" s="1492"/>
      <c r="O43" s="1492"/>
      <c r="P43" s="1492"/>
      <c r="Q43" s="1492">
        <v>10883067</v>
      </c>
      <c r="R43" s="1492"/>
      <c r="S43" s="1492"/>
      <c r="T43" s="1492"/>
      <c r="U43" s="1492">
        <v>10796739</v>
      </c>
      <c r="V43" s="1492"/>
      <c r="W43" s="1492"/>
      <c r="X43" s="1492"/>
      <c r="Y43" s="1492">
        <v>10885010</v>
      </c>
      <c r="Z43" s="1492"/>
      <c r="AA43" s="1492"/>
      <c r="AB43" s="1492"/>
      <c r="AC43" s="1492">
        <v>10847258</v>
      </c>
      <c r="AD43" s="1492"/>
      <c r="AE43" s="1492"/>
      <c r="AF43" s="1492"/>
      <c r="AG43" s="1492">
        <v>11060199</v>
      </c>
      <c r="AH43" s="1492"/>
      <c r="AI43" s="1492"/>
      <c r="AJ43" s="1492"/>
      <c r="AK43" s="1296" t="s">
        <v>3326</v>
      </c>
      <c r="AL43" s="1296"/>
      <c r="AM43" s="1296"/>
      <c r="AN43" s="1296"/>
      <c r="AO43" s="1296"/>
      <c r="AP43" s="1296"/>
      <c r="AQ43" s="1296"/>
      <c r="AR43" s="1296"/>
    </row>
    <row r="44" spans="1:44" ht="18.75" customHeight="1">
      <c r="A44" s="1643">
        <v>7036364</v>
      </c>
      <c r="B44" s="1643"/>
      <c r="C44" s="1643"/>
      <c r="D44" s="1643"/>
      <c r="E44" s="1643">
        <v>7620148</v>
      </c>
      <c r="F44" s="1643"/>
      <c r="G44" s="1643"/>
      <c r="H44" s="1643"/>
      <c r="I44" s="1643">
        <v>2642117</v>
      </c>
      <c r="J44" s="1643"/>
      <c r="K44" s="1643"/>
      <c r="L44" s="1643"/>
      <c r="M44" s="1492">
        <v>2339118</v>
      </c>
      <c r="N44" s="1492"/>
      <c r="O44" s="1492"/>
      <c r="P44" s="1492"/>
      <c r="Q44" s="1492">
        <v>2546884</v>
      </c>
      <c r="R44" s="1492"/>
      <c r="S44" s="1492"/>
      <c r="T44" s="1492"/>
      <c r="U44" s="1492">
        <v>2372332</v>
      </c>
      <c r="V44" s="1492"/>
      <c r="W44" s="1492"/>
      <c r="X44" s="1492"/>
      <c r="Y44" s="1492">
        <v>2510696</v>
      </c>
      <c r="Z44" s="1492"/>
      <c r="AA44" s="1492"/>
      <c r="AB44" s="1492"/>
      <c r="AC44" s="1492">
        <v>2489934</v>
      </c>
      <c r="AD44" s="1492"/>
      <c r="AE44" s="1492"/>
      <c r="AF44" s="1492"/>
      <c r="AG44" s="1492">
        <v>2495284</v>
      </c>
      <c r="AH44" s="1492"/>
      <c r="AI44" s="1492"/>
      <c r="AJ44" s="1492"/>
      <c r="AK44" s="1296" t="s">
        <v>3327</v>
      </c>
      <c r="AL44" s="1296"/>
      <c r="AM44" s="1296"/>
      <c r="AN44" s="1296"/>
      <c r="AO44" s="1296"/>
      <c r="AP44" s="1296"/>
      <c r="AQ44" s="1296"/>
      <c r="AR44" s="1296"/>
    </row>
    <row r="45" spans="1:44" ht="18.75" customHeight="1">
      <c r="A45" s="1643">
        <v>27632</v>
      </c>
      <c r="B45" s="1643"/>
      <c r="C45" s="1643"/>
      <c r="D45" s="1643"/>
      <c r="E45" s="1643">
        <v>26715</v>
      </c>
      <c r="F45" s="1643"/>
      <c r="G45" s="1643"/>
      <c r="H45" s="1643"/>
      <c r="I45" s="1643">
        <v>13155</v>
      </c>
      <c r="J45" s="1643"/>
      <c r="K45" s="1643"/>
      <c r="L45" s="1643"/>
      <c r="M45" s="1492">
        <v>13021</v>
      </c>
      <c r="N45" s="1492"/>
      <c r="O45" s="1492"/>
      <c r="P45" s="1492"/>
      <c r="Q45" s="1492">
        <v>12123</v>
      </c>
      <c r="R45" s="1492"/>
      <c r="S45" s="1492"/>
      <c r="T45" s="1492"/>
      <c r="U45" s="1492">
        <v>12028</v>
      </c>
      <c r="V45" s="1492"/>
      <c r="W45" s="1492"/>
      <c r="X45" s="1492"/>
      <c r="Y45" s="1492">
        <v>10171</v>
      </c>
      <c r="Z45" s="1492"/>
      <c r="AA45" s="1492"/>
      <c r="AB45" s="1492"/>
      <c r="AC45" s="1492">
        <v>9876</v>
      </c>
      <c r="AD45" s="1492"/>
      <c r="AE45" s="1492"/>
      <c r="AF45" s="1492"/>
      <c r="AG45" s="1492">
        <v>8976</v>
      </c>
      <c r="AH45" s="1492"/>
      <c r="AI45" s="1492"/>
      <c r="AJ45" s="1492"/>
      <c r="AK45" s="1296" t="s">
        <v>3328</v>
      </c>
      <c r="AL45" s="1296"/>
      <c r="AM45" s="1296"/>
      <c r="AN45" s="1296"/>
      <c r="AO45" s="1296"/>
      <c r="AP45" s="1296"/>
      <c r="AQ45" s="1296"/>
      <c r="AR45" s="1296"/>
    </row>
    <row r="46" spans="1:44" ht="18.75" customHeight="1">
      <c r="A46" s="1643">
        <v>197415</v>
      </c>
      <c r="B46" s="1643"/>
      <c r="C46" s="1643"/>
      <c r="D46" s="1643"/>
      <c r="E46" s="1643">
        <v>205245</v>
      </c>
      <c r="F46" s="1643"/>
      <c r="G46" s="1643"/>
      <c r="H46" s="1643"/>
      <c r="I46" s="1643">
        <v>301450</v>
      </c>
      <c r="J46" s="1643"/>
      <c r="K46" s="1643"/>
      <c r="L46" s="1643"/>
      <c r="M46" s="1492">
        <v>275432</v>
      </c>
      <c r="N46" s="1492"/>
      <c r="O46" s="1492"/>
      <c r="P46" s="1492"/>
      <c r="Q46" s="1492">
        <v>354876</v>
      </c>
      <c r="R46" s="1492"/>
      <c r="S46" s="1492"/>
      <c r="T46" s="1492"/>
      <c r="U46" s="1492">
        <v>467746</v>
      </c>
      <c r="V46" s="1492"/>
      <c r="W46" s="1492"/>
      <c r="X46" s="1492"/>
      <c r="Y46" s="1492">
        <v>499661</v>
      </c>
      <c r="Z46" s="1492"/>
      <c r="AA46" s="1492"/>
      <c r="AB46" s="1492"/>
      <c r="AC46" s="1492">
        <v>724525</v>
      </c>
      <c r="AD46" s="1492"/>
      <c r="AE46" s="1492"/>
      <c r="AF46" s="1492"/>
      <c r="AG46" s="1492">
        <v>397743</v>
      </c>
      <c r="AH46" s="1492"/>
      <c r="AI46" s="1492"/>
      <c r="AJ46" s="1492"/>
      <c r="AK46" s="1296" t="s">
        <v>3329</v>
      </c>
      <c r="AL46" s="1296"/>
      <c r="AM46" s="1296"/>
      <c r="AN46" s="1296"/>
      <c r="AO46" s="1296"/>
      <c r="AP46" s="1296"/>
      <c r="AQ46" s="1296"/>
      <c r="AR46" s="1296"/>
    </row>
    <row r="47" spans="1:44" ht="18.75" customHeight="1">
      <c r="A47" s="1643">
        <v>800671</v>
      </c>
      <c r="B47" s="1643"/>
      <c r="C47" s="1643"/>
      <c r="D47" s="1643"/>
      <c r="E47" s="1643">
        <v>808486</v>
      </c>
      <c r="F47" s="1643"/>
      <c r="G47" s="1643"/>
      <c r="H47" s="1643"/>
      <c r="I47" s="1643">
        <v>704350</v>
      </c>
      <c r="J47" s="1643"/>
      <c r="K47" s="1643"/>
      <c r="L47" s="1643"/>
      <c r="M47" s="1492">
        <v>710366</v>
      </c>
      <c r="N47" s="1492"/>
      <c r="O47" s="1492"/>
      <c r="P47" s="1492"/>
      <c r="Q47" s="1492">
        <v>654826</v>
      </c>
      <c r="R47" s="1492"/>
      <c r="S47" s="1492"/>
      <c r="T47" s="1492"/>
      <c r="U47" s="1492">
        <v>735527</v>
      </c>
      <c r="V47" s="1492"/>
      <c r="W47" s="1492"/>
      <c r="X47" s="1492"/>
      <c r="Y47" s="1492">
        <v>565149</v>
      </c>
      <c r="Z47" s="1492"/>
      <c r="AA47" s="1492"/>
      <c r="AB47" s="1492"/>
      <c r="AC47" s="1492">
        <v>1077159</v>
      </c>
      <c r="AD47" s="1492"/>
      <c r="AE47" s="1492"/>
      <c r="AF47" s="1492"/>
      <c r="AG47" s="1492">
        <v>676742</v>
      </c>
      <c r="AH47" s="1492"/>
      <c r="AI47" s="1492"/>
      <c r="AJ47" s="1492"/>
      <c r="AK47" s="1296" t="s">
        <v>3330</v>
      </c>
      <c r="AL47" s="1296"/>
      <c r="AM47" s="1296"/>
      <c r="AN47" s="1296"/>
      <c r="AO47" s="1296"/>
      <c r="AP47" s="1296"/>
      <c r="AQ47" s="1296"/>
      <c r="AR47" s="1296"/>
    </row>
    <row r="48" spans="1:44" ht="18.75" customHeight="1">
      <c r="A48" s="1643">
        <v>4142400</v>
      </c>
      <c r="B48" s="1643"/>
      <c r="C48" s="1643"/>
      <c r="D48" s="1643"/>
      <c r="E48" s="1643">
        <v>3720605</v>
      </c>
      <c r="F48" s="1643"/>
      <c r="G48" s="1643"/>
      <c r="H48" s="1643"/>
      <c r="I48" s="1643">
        <v>3938313</v>
      </c>
      <c r="J48" s="1643"/>
      <c r="K48" s="1643"/>
      <c r="L48" s="1643"/>
      <c r="M48" s="1492">
        <v>3585386</v>
      </c>
      <c r="N48" s="1492"/>
      <c r="O48" s="1492"/>
      <c r="P48" s="1492"/>
      <c r="Q48" s="1492">
        <v>3970651</v>
      </c>
      <c r="R48" s="1492"/>
      <c r="S48" s="1492"/>
      <c r="T48" s="1492"/>
      <c r="U48" s="1492">
        <v>3546771</v>
      </c>
      <c r="V48" s="1492"/>
      <c r="W48" s="1492"/>
      <c r="X48" s="1492"/>
      <c r="Y48" s="1492">
        <v>4021540</v>
      </c>
      <c r="Z48" s="1492"/>
      <c r="AA48" s="1492"/>
      <c r="AB48" s="1492"/>
      <c r="AC48" s="1492">
        <v>3518555</v>
      </c>
      <c r="AD48" s="1492"/>
      <c r="AE48" s="1492"/>
      <c r="AF48" s="1492"/>
      <c r="AG48" s="1492">
        <v>3383385</v>
      </c>
      <c r="AH48" s="1492"/>
      <c r="AI48" s="1492"/>
      <c r="AJ48" s="1492"/>
      <c r="AK48" s="1296" t="s">
        <v>3331</v>
      </c>
      <c r="AL48" s="1296"/>
      <c r="AM48" s="1296"/>
      <c r="AN48" s="1296"/>
      <c r="AO48" s="1296"/>
      <c r="AP48" s="1296"/>
      <c r="AQ48" s="1296"/>
      <c r="AR48" s="1296"/>
    </row>
    <row r="49" spans="1:44" ht="18.75" customHeight="1">
      <c r="A49" s="1643">
        <v>1394421</v>
      </c>
      <c r="B49" s="1643"/>
      <c r="C49" s="1643"/>
      <c r="D49" s="2411"/>
      <c r="E49" s="1643">
        <v>1376685</v>
      </c>
      <c r="F49" s="1643"/>
      <c r="G49" s="1643"/>
      <c r="H49" s="1643"/>
      <c r="I49" s="1643">
        <v>1358549</v>
      </c>
      <c r="J49" s="1643"/>
      <c r="K49" s="1643"/>
      <c r="L49" s="1643"/>
      <c r="M49" s="1492">
        <v>1331004</v>
      </c>
      <c r="N49" s="1492"/>
      <c r="O49" s="1492"/>
      <c r="P49" s="1492"/>
      <c r="Q49" s="1492">
        <v>1542430</v>
      </c>
      <c r="R49" s="1492"/>
      <c r="S49" s="1492"/>
      <c r="T49" s="1492"/>
      <c r="U49" s="1492">
        <v>1494532</v>
      </c>
      <c r="V49" s="1492"/>
      <c r="W49" s="1492"/>
      <c r="X49" s="1492"/>
      <c r="Y49" s="1492">
        <v>1669808</v>
      </c>
      <c r="Z49" s="1492"/>
      <c r="AA49" s="1492"/>
      <c r="AB49" s="1492"/>
      <c r="AC49" s="1492">
        <v>1599071</v>
      </c>
      <c r="AD49" s="1492"/>
      <c r="AE49" s="1492"/>
      <c r="AF49" s="1492"/>
      <c r="AG49" s="1492">
        <v>1308565</v>
      </c>
      <c r="AH49" s="1492"/>
      <c r="AI49" s="1492"/>
      <c r="AJ49" s="1492"/>
      <c r="AK49" s="1296" t="s">
        <v>3332</v>
      </c>
      <c r="AL49" s="1296"/>
      <c r="AM49" s="1296"/>
      <c r="AN49" s="1296"/>
      <c r="AO49" s="1296"/>
      <c r="AP49" s="1296"/>
      <c r="AQ49" s="1296"/>
      <c r="AR49" s="1296"/>
    </row>
    <row r="50" spans="1:44" ht="18.75" customHeight="1">
      <c r="A50" s="1643">
        <v>2572324</v>
      </c>
      <c r="B50" s="1643"/>
      <c r="C50" s="1643"/>
      <c r="D50" s="1643"/>
      <c r="E50" s="1643">
        <v>2375203</v>
      </c>
      <c r="F50" s="1643"/>
      <c r="G50" s="1643"/>
      <c r="H50" s="1643"/>
      <c r="I50" s="1643">
        <v>2249142</v>
      </c>
      <c r="J50" s="1643"/>
      <c r="K50" s="1643"/>
      <c r="L50" s="1643"/>
      <c r="M50" s="1492">
        <v>2111764</v>
      </c>
      <c r="N50" s="1492"/>
      <c r="O50" s="1492"/>
      <c r="P50" s="1492"/>
      <c r="Q50" s="1492">
        <v>2511432</v>
      </c>
      <c r="R50" s="1492"/>
      <c r="S50" s="1492"/>
      <c r="T50" s="1492"/>
      <c r="U50" s="1492">
        <v>2640286</v>
      </c>
      <c r="V50" s="1492"/>
      <c r="W50" s="1492"/>
      <c r="X50" s="1492"/>
      <c r="Y50" s="1492">
        <v>2772467</v>
      </c>
      <c r="Z50" s="1492"/>
      <c r="AA50" s="1492"/>
      <c r="AB50" s="1492"/>
      <c r="AC50" s="1492">
        <v>2902209</v>
      </c>
      <c r="AD50" s="1492"/>
      <c r="AE50" s="1492"/>
      <c r="AF50" s="1492"/>
      <c r="AG50" s="1492">
        <v>2709869</v>
      </c>
      <c r="AH50" s="1492"/>
      <c r="AI50" s="1492"/>
      <c r="AJ50" s="1492"/>
      <c r="AK50" s="1296" t="s">
        <v>3333</v>
      </c>
      <c r="AL50" s="1296"/>
      <c r="AM50" s="1296"/>
      <c r="AN50" s="1296"/>
      <c r="AO50" s="1296"/>
      <c r="AP50" s="1296"/>
      <c r="AQ50" s="1296"/>
      <c r="AR50" s="1296"/>
    </row>
    <row r="51" spans="1:44" ht="18.75" customHeight="1">
      <c r="A51" s="1643">
        <v>1</v>
      </c>
      <c r="B51" s="1643"/>
      <c r="C51" s="1643"/>
      <c r="D51" s="1643"/>
      <c r="E51" s="1643" t="s">
        <v>1282</v>
      </c>
      <c r="F51" s="1643"/>
      <c r="G51" s="1643"/>
      <c r="H51" s="1643"/>
      <c r="I51" s="1643">
        <v>1</v>
      </c>
      <c r="J51" s="1643"/>
      <c r="K51" s="1643"/>
      <c r="L51" s="1643"/>
      <c r="M51" s="1492" t="s">
        <v>1282</v>
      </c>
      <c r="N51" s="1492"/>
      <c r="O51" s="1492"/>
      <c r="P51" s="1492"/>
      <c r="Q51" s="1492">
        <v>1</v>
      </c>
      <c r="R51" s="1492"/>
      <c r="S51" s="1492"/>
      <c r="T51" s="1492"/>
      <c r="U51" s="1492">
        <v>102322</v>
      </c>
      <c r="V51" s="1492"/>
      <c r="W51" s="1492"/>
      <c r="X51" s="1492"/>
      <c r="Y51" s="1492">
        <v>2000</v>
      </c>
      <c r="Z51" s="1492"/>
      <c r="AA51" s="1492"/>
      <c r="AB51" s="1492"/>
      <c r="AC51" s="1492">
        <v>411304</v>
      </c>
      <c r="AD51" s="1492"/>
      <c r="AE51" s="1492"/>
      <c r="AF51" s="1492"/>
      <c r="AG51" s="1492">
        <v>2000</v>
      </c>
      <c r="AH51" s="1492"/>
      <c r="AI51" s="1492"/>
      <c r="AJ51" s="1492"/>
      <c r="AK51" s="1296" t="s">
        <v>3334</v>
      </c>
      <c r="AL51" s="1296"/>
      <c r="AM51" s="1296"/>
      <c r="AN51" s="1296"/>
      <c r="AO51" s="1296"/>
      <c r="AP51" s="1296"/>
      <c r="AQ51" s="1296"/>
      <c r="AR51" s="1296"/>
    </row>
    <row r="52" spans="1:44" ht="18.75" customHeight="1">
      <c r="A52" s="1492">
        <v>2379642</v>
      </c>
      <c r="B52" s="1492"/>
      <c r="C52" s="1492"/>
      <c r="D52" s="1492"/>
      <c r="E52" s="1643">
        <v>2318443</v>
      </c>
      <c r="F52" s="1643"/>
      <c r="G52" s="1643"/>
      <c r="H52" s="1643"/>
      <c r="I52" s="1492">
        <v>2473049</v>
      </c>
      <c r="J52" s="1492"/>
      <c r="K52" s="1492"/>
      <c r="L52" s="1492"/>
      <c r="M52" s="1492">
        <v>2399517</v>
      </c>
      <c r="N52" s="1492"/>
      <c r="O52" s="1492"/>
      <c r="P52" s="1492"/>
      <c r="Q52" s="1492">
        <v>2562740</v>
      </c>
      <c r="R52" s="1492"/>
      <c r="S52" s="1492"/>
      <c r="T52" s="1492"/>
      <c r="U52" s="1492">
        <v>2481221</v>
      </c>
      <c r="V52" s="1492"/>
      <c r="W52" s="1492"/>
      <c r="X52" s="1492"/>
      <c r="Y52" s="1492">
        <v>2878249</v>
      </c>
      <c r="Z52" s="1492"/>
      <c r="AA52" s="1492"/>
      <c r="AB52" s="1492"/>
      <c r="AC52" s="1492">
        <v>2820321</v>
      </c>
      <c r="AD52" s="1492"/>
      <c r="AE52" s="1492"/>
      <c r="AF52" s="1492"/>
      <c r="AG52" s="1492">
        <v>3010660</v>
      </c>
      <c r="AH52" s="1492"/>
      <c r="AI52" s="1492"/>
      <c r="AJ52" s="1492"/>
      <c r="AK52" s="1296" t="s">
        <v>3335</v>
      </c>
      <c r="AL52" s="1296"/>
      <c r="AM52" s="1296"/>
      <c r="AN52" s="1296"/>
      <c r="AO52" s="1296"/>
      <c r="AP52" s="1296"/>
      <c r="AQ52" s="1296"/>
      <c r="AR52" s="1296"/>
    </row>
    <row r="53" spans="1:44" ht="18.75" customHeight="1">
      <c r="A53" s="1643">
        <v>200000</v>
      </c>
      <c r="B53" s="1643"/>
      <c r="C53" s="1643"/>
      <c r="D53" s="1643"/>
      <c r="E53" s="1643">
        <v>200000</v>
      </c>
      <c r="F53" s="1643"/>
      <c r="G53" s="1643"/>
      <c r="H53" s="1643"/>
      <c r="I53" s="1643">
        <v>200000</v>
      </c>
      <c r="J53" s="1643"/>
      <c r="K53" s="1643"/>
      <c r="L53" s="1643"/>
      <c r="M53" s="1492">
        <v>200000</v>
      </c>
      <c r="N53" s="1492"/>
      <c r="O53" s="1492"/>
      <c r="P53" s="1492"/>
      <c r="Q53" s="1492">
        <v>200000</v>
      </c>
      <c r="R53" s="1492"/>
      <c r="S53" s="1492"/>
      <c r="T53" s="1492"/>
      <c r="U53" s="1492">
        <v>200000</v>
      </c>
      <c r="V53" s="1492"/>
      <c r="W53" s="1492"/>
      <c r="X53" s="1492"/>
      <c r="Y53" s="1492">
        <v>200000</v>
      </c>
      <c r="Z53" s="1492"/>
      <c r="AA53" s="1492"/>
      <c r="AB53" s="1492"/>
      <c r="AC53" s="1492">
        <v>200000</v>
      </c>
      <c r="AD53" s="1492"/>
      <c r="AE53" s="1492"/>
      <c r="AF53" s="1492"/>
      <c r="AG53" s="1492">
        <v>1170702</v>
      </c>
      <c r="AH53" s="1492"/>
      <c r="AI53" s="1492"/>
      <c r="AJ53" s="1492"/>
      <c r="AK53" s="1296" t="s">
        <v>3336</v>
      </c>
      <c r="AL53" s="1296"/>
      <c r="AM53" s="1296"/>
      <c r="AN53" s="1296"/>
      <c r="AO53" s="1296"/>
      <c r="AP53" s="1296"/>
      <c r="AQ53" s="1296"/>
      <c r="AR53" s="1296"/>
    </row>
    <row r="54" spans="1:44" ht="18.75" customHeight="1">
      <c r="A54" s="1643">
        <v>40000</v>
      </c>
      <c r="B54" s="1643"/>
      <c r="C54" s="1643"/>
      <c r="D54" s="1643"/>
      <c r="E54" s="1643" t="s">
        <v>1282</v>
      </c>
      <c r="F54" s="1643"/>
      <c r="G54" s="1643"/>
      <c r="H54" s="1643"/>
      <c r="I54" s="1643">
        <v>40000</v>
      </c>
      <c r="J54" s="1643"/>
      <c r="K54" s="1643"/>
      <c r="L54" s="1643"/>
      <c r="M54" s="1492" t="s">
        <v>1282</v>
      </c>
      <c r="N54" s="1492"/>
      <c r="O54" s="1492"/>
      <c r="P54" s="1492"/>
      <c r="Q54" s="1643">
        <v>40000</v>
      </c>
      <c r="R54" s="1643"/>
      <c r="S54" s="1643"/>
      <c r="T54" s="1643"/>
      <c r="U54" s="1492" t="s">
        <v>1282</v>
      </c>
      <c r="V54" s="1492"/>
      <c r="W54" s="1492"/>
      <c r="X54" s="1492"/>
      <c r="Y54" s="1643">
        <v>40000</v>
      </c>
      <c r="Z54" s="1643"/>
      <c r="AA54" s="1643"/>
      <c r="AB54" s="1643"/>
      <c r="AC54" s="1492" t="s">
        <v>786</v>
      </c>
      <c r="AD54" s="1492"/>
      <c r="AE54" s="1492"/>
      <c r="AF54" s="1492"/>
      <c r="AG54" s="1643">
        <v>50000</v>
      </c>
      <c r="AH54" s="1643"/>
      <c r="AI54" s="1643"/>
      <c r="AJ54" s="1643"/>
      <c r="AK54" s="1296" t="s">
        <v>3337</v>
      </c>
      <c r="AL54" s="1296"/>
      <c r="AM54" s="1296"/>
      <c r="AN54" s="1296"/>
      <c r="AO54" s="1296"/>
      <c r="AP54" s="1296"/>
      <c r="AQ54" s="1296"/>
      <c r="AR54" s="1296"/>
    </row>
    <row r="55" spans="1:44" ht="18.75" customHeight="1">
      <c r="A55" s="328"/>
      <c r="B55" s="328"/>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1202"/>
      <c r="AL55" s="1202"/>
      <c r="AM55" s="1202"/>
      <c r="AN55" s="1202"/>
      <c r="AO55" s="1202"/>
      <c r="AP55" s="1202"/>
      <c r="AQ55" s="1202"/>
      <c r="AR55" s="1202"/>
    </row>
    <row r="56" spans="1:44" ht="18.75" customHeight="1">
      <c r="M56" s="403"/>
      <c r="N56" s="403"/>
      <c r="O56" s="403"/>
      <c r="P56" s="403"/>
      <c r="Q56" s="314"/>
      <c r="R56" s="314"/>
      <c r="S56" s="314"/>
      <c r="T56" s="314"/>
      <c r="U56" s="314"/>
      <c r="Y56" s="285"/>
      <c r="Z56" s="285"/>
      <c r="AA56" s="285"/>
      <c r="AB56" s="285"/>
      <c r="AC56" s="1277" t="s">
        <v>3349</v>
      </c>
      <c r="AD56" s="1277"/>
      <c r="AE56" s="1277"/>
      <c r="AF56" s="1277"/>
      <c r="AG56" s="1277"/>
      <c r="AH56" s="1277"/>
      <c r="AI56" s="1277"/>
      <c r="AJ56" s="1277"/>
    </row>
  </sheetData>
  <mergeCells count="445">
    <mergeCell ref="AK54:AR54"/>
    <mergeCell ref="AK55:AR55"/>
    <mergeCell ref="AC56:AJ56"/>
    <mergeCell ref="Y53:AB53"/>
    <mergeCell ref="AC53:AF53"/>
    <mergeCell ref="AG53:AJ53"/>
    <mergeCell ref="AK53:AR53"/>
    <mergeCell ref="A54:D54"/>
    <mergeCell ref="E54:H54"/>
    <mergeCell ref="I54:L54"/>
    <mergeCell ref="M54:P54"/>
    <mergeCell ref="Q54:T54"/>
    <mergeCell ref="U54:X54"/>
    <mergeCell ref="Y54:AB54"/>
    <mergeCell ref="AC54:AF54"/>
    <mergeCell ref="AG54:AJ54"/>
    <mergeCell ref="I51:L51"/>
    <mergeCell ref="M51:P51"/>
    <mergeCell ref="Q51:T51"/>
    <mergeCell ref="U51:X51"/>
    <mergeCell ref="AK52:AR52"/>
    <mergeCell ref="A53:D53"/>
    <mergeCell ref="E53:H53"/>
    <mergeCell ref="I53:L53"/>
    <mergeCell ref="M53:P53"/>
    <mergeCell ref="Q53:T53"/>
    <mergeCell ref="U53:X53"/>
    <mergeCell ref="Y51:AB51"/>
    <mergeCell ref="AC51:AF51"/>
    <mergeCell ref="AG51:AJ51"/>
    <mergeCell ref="AK51:AR51"/>
    <mergeCell ref="A52:D52"/>
    <mergeCell ref="E52:H52"/>
    <mergeCell ref="I52:L52"/>
    <mergeCell ref="M52:P52"/>
    <mergeCell ref="Q52:T52"/>
    <mergeCell ref="U52:X52"/>
    <mergeCell ref="Y52:AB52"/>
    <mergeCell ref="AC52:AF52"/>
    <mergeCell ref="AG52:AJ52"/>
    <mergeCell ref="A49:D49"/>
    <mergeCell ref="E49:H49"/>
    <mergeCell ref="I49:L49"/>
    <mergeCell ref="M49:P49"/>
    <mergeCell ref="Q49:T49"/>
    <mergeCell ref="U49:X49"/>
    <mergeCell ref="Y49:AB49"/>
    <mergeCell ref="AC49:AF49"/>
    <mergeCell ref="AG49:AJ49"/>
    <mergeCell ref="E50:H50"/>
    <mergeCell ref="I50:L50"/>
    <mergeCell ref="M50:P50"/>
    <mergeCell ref="Q50:T50"/>
    <mergeCell ref="U50:X50"/>
    <mergeCell ref="Y50:AB50"/>
    <mergeCell ref="AC50:AF50"/>
    <mergeCell ref="AG50:AJ50"/>
    <mergeCell ref="AK50:AR50"/>
    <mergeCell ref="A51:D51"/>
    <mergeCell ref="E51:H51"/>
    <mergeCell ref="AK47:AR47"/>
    <mergeCell ref="A48:D48"/>
    <mergeCell ref="E48:H48"/>
    <mergeCell ref="I48:L48"/>
    <mergeCell ref="M48:P48"/>
    <mergeCell ref="Q48:T48"/>
    <mergeCell ref="U48:X48"/>
    <mergeCell ref="Y48:AB48"/>
    <mergeCell ref="AC48:AF48"/>
    <mergeCell ref="AG48:AJ48"/>
    <mergeCell ref="AK48:AR48"/>
    <mergeCell ref="A47:D47"/>
    <mergeCell ref="E47:H47"/>
    <mergeCell ref="I47:L47"/>
    <mergeCell ref="M47:P47"/>
    <mergeCell ref="Q47:T47"/>
    <mergeCell ref="U47:X47"/>
    <mergeCell ref="Y47:AB47"/>
    <mergeCell ref="AC47:AF47"/>
    <mergeCell ref="AG47:AJ47"/>
    <mergeCell ref="AK49:AR49"/>
    <mergeCell ref="A50:D50"/>
    <mergeCell ref="AK45:AR45"/>
    <mergeCell ref="A46:D46"/>
    <mergeCell ref="E46:H46"/>
    <mergeCell ref="I46:L46"/>
    <mergeCell ref="M46:P46"/>
    <mergeCell ref="Q46:T46"/>
    <mergeCell ref="U46:X46"/>
    <mergeCell ref="Y46:AB46"/>
    <mergeCell ref="AC46:AF46"/>
    <mergeCell ref="AG46:AJ46"/>
    <mergeCell ref="AK46:AR46"/>
    <mergeCell ref="A45:D45"/>
    <mergeCell ref="E45:H45"/>
    <mergeCell ref="I45:L45"/>
    <mergeCell ref="M45:P45"/>
    <mergeCell ref="Q45:T45"/>
    <mergeCell ref="U45:X45"/>
    <mergeCell ref="Y45:AB45"/>
    <mergeCell ref="AC45:AF45"/>
    <mergeCell ref="AG45:AJ45"/>
    <mergeCell ref="AK43:AR43"/>
    <mergeCell ref="A44:D44"/>
    <mergeCell ref="E44:H44"/>
    <mergeCell ref="I44:L44"/>
    <mergeCell ref="M44:P44"/>
    <mergeCell ref="Q44:T44"/>
    <mergeCell ref="U44:X44"/>
    <mergeCell ref="Y44:AB44"/>
    <mergeCell ref="AC44:AF44"/>
    <mergeCell ref="AG44:AJ44"/>
    <mergeCell ref="AK44:AR44"/>
    <mergeCell ref="A43:D43"/>
    <mergeCell ref="E43:H43"/>
    <mergeCell ref="I43:L43"/>
    <mergeCell ref="M43:P43"/>
    <mergeCell ref="Q43:T43"/>
    <mergeCell ref="U43:X43"/>
    <mergeCell ref="Y43:AB43"/>
    <mergeCell ref="AC43:AF43"/>
    <mergeCell ref="AG43:AJ43"/>
    <mergeCell ref="Y41:AB41"/>
    <mergeCell ref="AC41:AF41"/>
    <mergeCell ref="AG41:AJ41"/>
    <mergeCell ref="AK41:AR41"/>
    <mergeCell ref="A42:D42"/>
    <mergeCell ref="E42:H42"/>
    <mergeCell ref="I42:L42"/>
    <mergeCell ref="M42:P42"/>
    <mergeCell ref="Q42:T42"/>
    <mergeCell ref="U42:X42"/>
    <mergeCell ref="Y42:AB42"/>
    <mergeCell ref="AC42:AF42"/>
    <mergeCell ref="AG42:AJ42"/>
    <mergeCell ref="AK42:AR42"/>
    <mergeCell ref="A41:D41"/>
    <mergeCell ref="E41:H41"/>
    <mergeCell ref="I41:L41"/>
    <mergeCell ref="M41:P41"/>
    <mergeCell ref="Q41:T41"/>
    <mergeCell ref="U41:X41"/>
    <mergeCell ref="A40:D40"/>
    <mergeCell ref="E40:H40"/>
    <mergeCell ref="I40:L40"/>
    <mergeCell ref="M40:P40"/>
    <mergeCell ref="Q40:T40"/>
    <mergeCell ref="U40:X40"/>
    <mergeCell ref="I39:L39"/>
    <mergeCell ref="M39:P39"/>
    <mergeCell ref="Q39:T39"/>
    <mergeCell ref="U39:X39"/>
    <mergeCell ref="Y39:AB39"/>
    <mergeCell ref="AC39:AF39"/>
    <mergeCell ref="AG39:AJ39"/>
    <mergeCell ref="AK39:AR39"/>
    <mergeCell ref="Y40:AB40"/>
    <mergeCell ref="AC40:AF40"/>
    <mergeCell ref="AG40:AJ40"/>
    <mergeCell ref="AK40:AR40"/>
    <mergeCell ref="AK37:AR37"/>
    <mergeCell ref="AK38:AR38"/>
    <mergeCell ref="A38:D38"/>
    <mergeCell ref="E38:H38"/>
    <mergeCell ref="I38:L38"/>
    <mergeCell ref="M38:P38"/>
    <mergeCell ref="Q38:T38"/>
    <mergeCell ref="U38:X38"/>
    <mergeCell ref="Y38:AB38"/>
    <mergeCell ref="AC38:AF38"/>
    <mergeCell ref="AG38:AJ38"/>
    <mergeCell ref="I30:L30"/>
    <mergeCell ref="M30:P30"/>
    <mergeCell ref="Q30:T30"/>
    <mergeCell ref="U30:X30"/>
    <mergeCell ref="W33:AJ33"/>
    <mergeCell ref="A37:H37"/>
    <mergeCell ref="I37:P37"/>
    <mergeCell ref="Q37:X37"/>
    <mergeCell ref="Y37:AF37"/>
    <mergeCell ref="AG37:AJ37"/>
    <mergeCell ref="Y30:AB30"/>
    <mergeCell ref="AC30:AF30"/>
    <mergeCell ref="AG30:AJ30"/>
    <mergeCell ref="W32:AJ32"/>
    <mergeCell ref="AK28:AR28"/>
    <mergeCell ref="A29:D29"/>
    <mergeCell ref="E29:H29"/>
    <mergeCell ref="I29:L29"/>
    <mergeCell ref="M29:P29"/>
    <mergeCell ref="Q29:T29"/>
    <mergeCell ref="U29:X29"/>
    <mergeCell ref="AK30:AR30"/>
    <mergeCell ref="AK31:AR31"/>
    <mergeCell ref="A28:D28"/>
    <mergeCell ref="E28:H28"/>
    <mergeCell ref="I28:L28"/>
    <mergeCell ref="M28:P28"/>
    <mergeCell ref="Q28:T28"/>
    <mergeCell ref="U28:X28"/>
    <mergeCell ref="Y28:AB28"/>
    <mergeCell ref="AC28:AF28"/>
    <mergeCell ref="AG28:AJ28"/>
    <mergeCell ref="Y29:AB29"/>
    <mergeCell ref="AC29:AF29"/>
    <mergeCell ref="AG29:AJ29"/>
    <mergeCell ref="AK29:AR29"/>
    <mergeCell ref="A30:D30"/>
    <mergeCell ref="E30:H30"/>
    <mergeCell ref="AK26:AR26"/>
    <mergeCell ref="A27:D27"/>
    <mergeCell ref="E27:H27"/>
    <mergeCell ref="I27:L27"/>
    <mergeCell ref="M27:P27"/>
    <mergeCell ref="Q27:T27"/>
    <mergeCell ref="U27:X27"/>
    <mergeCell ref="Y27:AB27"/>
    <mergeCell ref="AC27:AF27"/>
    <mergeCell ref="AG27:AJ27"/>
    <mergeCell ref="AK27:AR27"/>
    <mergeCell ref="A26:D26"/>
    <mergeCell ref="E26:H26"/>
    <mergeCell ref="I26:L26"/>
    <mergeCell ref="M26:P26"/>
    <mergeCell ref="Q26:T26"/>
    <mergeCell ref="U26:X26"/>
    <mergeCell ref="Y26:AB26"/>
    <mergeCell ref="AC26:AF26"/>
    <mergeCell ref="AG26:AJ26"/>
    <mergeCell ref="AK24:AR24"/>
    <mergeCell ref="A25:D25"/>
    <mergeCell ref="E25:H25"/>
    <mergeCell ref="I25:L25"/>
    <mergeCell ref="M25:P25"/>
    <mergeCell ref="Q25:T25"/>
    <mergeCell ref="U25:X25"/>
    <mergeCell ref="Y25:AB25"/>
    <mergeCell ref="AC25:AF25"/>
    <mergeCell ref="AG25:AJ25"/>
    <mergeCell ref="AK25:AR25"/>
    <mergeCell ref="A24:D24"/>
    <mergeCell ref="E24:H24"/>
    <mergeCell ref="I24:L24"/>
    <mergeCell ref="M24:P24"/>
    <mergeCell ref="Q24:T24"/>
    <mergeCell ref="U24:X24"/>
    <mergeCell ref="Y24:AB24"/>
    <mergeCell ref="AC24:AF24"/>
    <mergeCell ref="AG24:AJ24"/>
    <mergeCell ref="AK22:AR22"/>
    <mergeCell ref="A23:D23"/>
    <mergeCell ref="E23:H23"/>
    <mergeCell ref="I23:L23"/>
    <mergeCell ref="M23:P23"/>
    <mergeCell ref="Q23:T23"/>
    <mergeCell ref="U23:X23"/>
    <mergeCell ref="Y23:AB23"/>
    <mergeCell ref="AC23:AF23"/>
    <mergeCell ref="AG23:AJ23"/>
    <mergeCell ref="AK23:AR23"/>
    <mergeCell ref="A22:D22"/>
    <mergeCell ref="E22:H22"/>
    <mergeCell ref="I22:L22"/>
    <mergeCell ref="M22:P22"/>
    <mergeCell ref="Q22:T22"/>
    <mergeCell ref="U22:X22"/>
    <mergeCell ref="Y22:AB22"/>
    <mergeCell ref="AC22:AF22"/>
    <mergeCell ref="AG22:AJ22"/>
    <mergeCell ref="AK20:AR20"/>
    <mergeCell ref="A21:D21"/>
    <mergeCell ref="E21:H21"/>
    <mergeCell ref="I21:L21"/>
    <mergeCell ref="M21:P21"/>
    <mergeCell ref="Q21:T21"/>
    <mergeCell ref="U21:X21"/>
    <mergeCell ref="Y21:AB21"/>
    <mergeCell ref="AC21:AF21"/>
    <mergeCell ref="AG21:AJ21"/>
    <mergeCell ref="AK21:AR21"/>
    <mergeCell ref="A20:D20"/>
    <mergeCell ref="E20:H20"/>
    <mergeCell ref="I20:L20"/>
    <mergeCell ref="M20:P20"/>
    <mergeCell ref="Q20:T20"/>
    <mergeCell ref="U20:X20"/>
    <mergeCell ref="Y20:AB20"/>
    <mergeCell ref="AC20:AF20"/>
    <mergeCell ref="AG20:AJ20"/>
    <mergeCell ref="AK18:AR18"/>
    <mergeCell ref="A19:D19"/>
    <mergeCell ref="E19:H19"/>
    <mergeCell ref="I19:L19"/>
    <mergeCell ref="M19:P19"/>
    <mergeCell ref="Q19:T19"/>
    <mergeCell ref="U19:X19"/>
    <mergeCell ref="Y19:AB19"/>
    <mergeCell ref="AC19:AF19"/>
    <mergeCell ref="AG19:AJ19"/>
    <mergeCell ref="AK19:AR19"/>
    <mergeCell ref="A18:D18"/>
    <mergeCell ref="E18:H18"/>
    <mergeCell ref="I18:L18"/>
    <mergeCell ref="M18:P18"/>
    <mergeCell ref="Q18:T18"/>
    <mergeCell ref="U18:X18"/>
    <mergeCell ref="Y18:AB18"/>
    <mergeCell ref="AC18:AF18"/>
    <mergeCell ref="AG18:AJ18"/>
    <mergeCell ref="AK16:AR16"/>
    <mergeCell ref="A17:D17"/>
    <mergeCell ref="E17:H17"/>
    <mergeCell ref="I17:L17"/>
    <mergeCell ref="M17:P17"/>
    <mergeCell ref="Q17:T17"/>
    <mergeCell ref="U17:X17"/>
    <mergeCell ref="Y17:AB17"/>
    <mergeCell ref="AC17:AF17"/>
    <mergeCell ref="AG17:AJ17"/>
    <mergeCell ref="AK17:AR17"/>
    <mergeCell ref="A16:D16"/>
    <mergeCell ref="E16:H16"/>
    <mergeCell ref="I16:L16"/>
    <mergeCell ref="M16:P16"/>
    <mergeCell ref="Q16:T16"/>
    <mergeCell ref="U16:X16"/>
    <mergeCell ref="Y16:AB16"/>
    <mergeCell ref="AC16:AF16"/>
    <mergeCell ref="AG16:AJ16"/>
    <mergeCell ref="AK14:AR14"/>
    <mergeCell ref="A15:D15"/>
    <mergeCell ref="E15:H15"/>
    <mergeCell ref="I15:L15"/>
    <mergeCell ref="M15:P15"/>
    <mergeCell ref="Q15:T15"/>
    <mergeCell ref="U15:X15"/>
    <mergeCell ref="Y15:AB15"/>
    <mergeCell ref="AC15:AF15"/>
    <mergeCell ref="AG15:AJ15"/>
    <mergeCell ref="AK15:AR15"/>
    <mergeCell ref="A14:D14"/>
    <mergeCell ref="E14:H14"/>
    <mergeCell ref="I14:L14"/>
    <mergeCell ref="M14:P14"/>
    <mergeCell ref="Q14:T14"/>
    <mergeCell ref="U14:X14"/>
    <mergeCell ref="Y14:AB14"/>
    <mergeCell ref="AC14:AF14"/>
    <mergeCell ref="AG14:AJ14"/>
    <mergeCell ref="AK12:AR12"/>
    <mergeCell ref="A13:D13"/>
    <mergeCell ref="E13:H13"/>
    <mergeCell ref="I13:L13"/>
    <mergeCell ref="M13:P13"/>
    <mergeCell ref="Q13:T13"/>
    <mergeCell ref="U13:X13"/>
    <mergeCell ref="Y13:AB13"/>
    <mergeCell ref="AC13:AF13"/>
    <mergeCell ref="AG13:AJ13"/>
    <mergeCell ref="AK13:AR13"/>
    <mergeCell ref="A12:D12"/>
    <mergeCell ref="E12:H12"/>
    <mergeCell ref="I12:L12"/>
    <mergeCell ref="M12:P12"/>
    <mergeCell ref="Q12:T12"/>
    <mergeCell ref="U12:X12"/>
    <mergeCell ref="Y12:AB12"/>
    <mergeCell ref="AC12:AF12"/>
    <mergeCell ref="AG12:AJ12"/>
    <mergeCell ref="AK10:AR10"/>
    <mergeCell ref="A11:D11"/>
    <mergeCell ref="E11:H11"/>
    <mergeCell ref="I11:L11"/>
    <mergeCell ref="M11:P11"/>
    <mergeCell ref="Q11:T11"/>
    <mergeCell ref="U11:X11"/>
    <mergeCell ref="Y11:AB11"/>
    <mergeCell ref="AC11:AF11"/>
    <mergeCell ref="AG11:AJ11"/>
    <mergeCell ref="AK11:AR11"/>
    <mergeCell ref="A10:D10"/>
    <mergeCell ref="E10:H10"/>
    <mergeCell ref="I10:L10"/>
    <mergeCell ref="M10:P10"/>
    <mergeCell ref="Q10:T10"/>
    <mergeCell ref="U10:X10"/>
    <mergeCell ref="Y10:AB10"/>
    <mergeCell ref="AC10:AF10"/>
    <mergeCell ref="AG10:AJ10"/>
    <mergeCell ref="Y8:AB8"/>
    <mergeCell ref="AC8:AF8"/>
    <mergeCell ref="AG8:AJ8"/>
    <mergeCell ref="AK8:AR8"/>
    <mergeCell ref="A9:D9"/>
    <mergeCell ref="E9:H9"/>
    <mergeCell ref="I9:L9"/>
    <mergeCell ref="M9:P9"/>
    <mergeCell ref="Q9:T9"/>
    <mergeCell ref="U9:X9"/>
    <mergeCell ref="Y9:AB9"/>
    <mergeCell ref="AC9:AF9"/>
    <mergeCell ref="AG9:AJ9"/>
    <mergeCell ref="AK9:AR9"/>
    <mergeCell ref="A8:D8"/>
    <mergeCell ref="E8:H8"/>
    <mergeCell ref="I8:L8"/>
    <mergeCell ref="M8:P8"/>
    <mergeCell ref="Q8:T8"/>
    <mergeCell ref="U8:X8"/>
    <mergeCell ref="Y6:AB6"/>
    <mergeCell ref="AC6:AF6"/>
    <mergeCell ref="AG6:AJ6"/>
    <mergeCell ref="AK6:AR6"/>
    <mergeCell ref="Y7:AB7"/>
    <mergeCell ref="AC7:AF7"/>
    <mergeCell ref="AG7:AJ7"/>
    <mergeCell ref="AK7:AR7"/>
    <mergeCell ref="A2:AJ2"/>
    <mergeCell ref="A4:H4"/>
    <mergeCell ref="I4:P4"/>
    <mergeCell ref="Q4:X4"/>
    <mergeCell ref="Y4:AF4"/>
    <mergeCell ref="AG4:AJ4"/>
    <mergeCell ref="A7:D7"/>
    <mergeCell ref="E7:H7"/>
    <mergeCell ref="I7:L7"/>
    <mergeCell ref="M7:P7"/>
    <mergeCell ref="Q7:T7"/>
    <mergeCell ref="U7:X7"/>
    <mergeCell ref="I6:L6"/>
    <mergeCell ref="M6:P6"/>
    <mergeCell ref="Q6:T6"/>
    <mergeCell ref="U6:X6"/>
    <mergeCell ref="A1:D1"/>
    <mergeCell ref="AK4:AR4"/>
    <mergeCell ref="A5:D5"/>
    <mergeCell ref="E5:H5"/>
    <mergeCell ref="I5:L5"/>
    <mergeCell ref="M5:P5"/>
    <mergeCell ref="Q5:T5"/>
    <mergeCell ref="U5:X5"/>
    <mergeCell ref="Y5:AB5"/>
    <mergeCell ref="AC5:AF5"/>
    <mergeCell ref="AG5:AJ5"/>
    <mergeCell ref="AK5:AR5"/>
  </mergeCells>
  <phoneticPr fontId="4"/>
  <hyperlinks>
    <hyperlink ref="A1" location="P2細目次!A1" display="目次に戻る" xr:uid="{E3CE7F09-CF37-4D35-B1DF-1DEADB581F68}"/>
  </hyperlinks>
  <pageMargins left="0.70866141732283472" right="0.70866141732283472" top="0.74803149606299213" bottom="0.74803149606299213" header="0.31496062992125984" footer="0.31496062992125984"/>
  <pageSetup paperSize="9" scale="78" firstPageNumber="0" orientation="portrait" copies="4" r:id="rId1"/>
  <headerFooter differentFirst="1" scaleWithDoc="0">
    <oddFooter>&amp;C- &amp;P -</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75D4D-5604-4756-AB27-74D6E133626E}">
  <sheetPr>
    <tabColor theme="0"/>
    <pageSetUpPr fitToPage="1"/>
  </sheetPr>
  <dimension ref="A1:AJ52"/>
  <sheetViews>
    <sheetView zoomScaleNormal="100" zoomScaleSheetLayoutView="100" workbookViewId="0">
      <selection activeCell="AL2" sqref="AL2:AR2"/>
    </sheetView>
  </sheetViews>
  <sheetFormatPr defaultColWidth="3.125" defaultRowHeight="18.75" customHeight="1"/>
  <cols>
    <col min="1" max="16384" width="3.125" style="286"/>
  </cols>
  <sheetData>
    <row r="1" spans="1:36" ht="13.5">
      <c r="A1" s="1544" t="s">
        <v>4602</v>
      </c>
      <c r="B1" s="1544"/>
      <c r="C1" s="1544"/>
      <c r="D1" s="1544"/>
    </row>
    <row r="2" spans="1:36" ht="18.75" customHeight="1">
      <c r="A2" s="1423" t="s">
        <v>3350</v>
      </c>
      <c r="B2" s="1423"/>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row>
    <row r="3" spans="1:36" ht="18.75" customHeight="1">
      <c r="B3" s="2412" t="s">
        <v>3289</v>
      </c>
      <c r="C3" s="2412"/>
      <c r="D3" s="2412"/>
      <c r="E3" s="1028"/>
      <c r="F3" s="1028"/>
      <c r="G3" s="1028"/>
      <c r="H3" s="1028"/>
      <c r="I3" s="1028"/>
      <c r="J3" s="1028"/>
      <c r="K3" s="1028"/>
      <c r="L3" s="3"/>
    </row>
    <row r="4" spans="1:36" ht="18.75" customHeight="1">
      <c r="A4" s="1273" t="s">
        <v>3351</v>
      </c>
      <c r="B4" s="1273"/>
      <c r="C4" s="1273"/>
      <c r="D4" s="1273"/>
      <c r="E4" s="1273"/>
      <c r="F4" s="1273"/>
      <c r="G4" s="1273"/>
      <c r="H4" s="1273"/>
      <c r="I4" s="1273"/>
      <c r="J4" s="1273"/>
      <c r="K4" s="1273"/>
      <c r="L4" s="1274"/>
      <c r="M4" s="1260" t="s">
        <v>3352</v>
      </c>
      <c r="N4" s="1261"/>
      <c r="O4" s="1261"/>
      <c r="P4" s="1261"/>
      <c r="Q4" s="1261"/>
      <c r="R4" s="1261"/>
      <c r="S4" s="1261"/>
      <c r="T4" s="1262"/>
      <c r="U4" s="1260" t="s">
        <v>3353</v>
      </c>
      <c r="V4" s="1261"/>
      <c r="W4" s="1261"/>
      <c r="X4" s="1261"/>
      <c r="Y4" s="1261"/>
      <c r="Z4" s="1261"/>
      <c r="AA4" s="1261"/>
      <c r="AB4" s="1262"/>
      <c r="AC4" s="1260" t="s">
        <v>3354</v>
      </c>
      <c r="AD4" s="1261"/>
      <c r="AE4" s="1261"/>
      <c r="AF4" s="1261"/>
      <c r="AG4" s="1261"/>
      <c r="AH4" s="1261"/>
      <c r="AI4" s="1261"/>
      <c r="AJ4" s="1261"/>
    </row>
    <row r="5" spans="1:36" ht="18.75" customHeight="1">
      <c r="A5" s="1276"/>
      <c r="B5" s="1276"/>
      <c r="C5" s="1276"/>
      <c r="D5" s="1276"/>
      <c r="E5" s="1276"/>
      <c r="F5" s="1276"/>
      <c r="G5" s="1276"/>
      <c r="H5" s="1276"/>
      <c r="I5" s="1276"/>
      <c r="J5" s="1276"/>
      <c r="K5" s="1276"/>
      <c r="L5" s="1282"/>
      <c r="M5" s="1664" t="s">
        <v>3344</v>
      </c>
      <c r="N5" s="2047"/>
      <c r="O5" s="2047"/>
      <c r="P5" s="1663"/>
      <c r="Q5" s="1664" t="s">
        <v>3345</v>
      </c>
      <c r="R5" s="2047"/>
      <c r="S5" s="2047"/>
      <c r="T5" s="1663"/>
      <c r="U5" s="1664" t="s">
        <v>3294</v>
      </c>
      <c r="V5" s="2047"/>
      <c r="W5" s="2047"/>
      <c r="X5" s="1663"/>
      <c r="Y5" s="1664" t="s">
        <v>3355</v>
      </c>
      <c r="Z5" s="2047"/>
      <c r="AA5" s="2047"/>
      <c r="AB5" s="1663"/>
      <c r="AC5" s="1664" t="s">
        <v>3344</v>
      </c>
      <c r="AD5" s="2047"/>
      <c r="AE5" s="2047"/>
      <c r="AF5" s="1663"/>
      <c r="AG5" s="1664" t="s">
        <v>3345</v>
      </c>
      <c r="AH5" s="2047"/>
      <c r="AI5" s="2047"/>
      <c r="AJ5" s="2047"/>
    </row>
    <row r="6" spans="1:36" ht="18.75" customHeight="1">
      <c r="C6" s="314"/>
      <c r="D6" s="314"/>
      <c r="E6" s="314"/>
      <c r="F6" s="314"/>
      <c r="G6" s="314"/>
      <c r="H6" s="314"/>
      <c r="I6" s="314"/>
      <c r="J6" s="314"/>
      <c r="K6" s="314"/>
      <c r="L6" s="345"/>
      <c r="M6" s="1287"/>
      <c r="N6" s="1288"/>
      <c r="O6" s="1288"/>
      <c r="P6" s="1288"/>
      <c r="Q6" s="1288"/>
      <c r="R6" s="1288"/>
      <c r="S6" s="1288"/>
      <c r="T6" s="1288"/>
      <c r="U6" s="1288"/>
      <c r="V6" s="1288"/>
      <c r="W6" s="1288"/>
      <c r="X6" s="1288"/>
      <c r="Y6" s="1288"/>
      <c r="Z6" s="1288"/>
      <c r="AA6" s="1288"/>
      <c r="AB6" s="1288"/>
      <c r="AC6" s="1202"/>
      <c r="AD6" s="1202"/>
      <c r="AE6" s="1202"/>
      <c r="AF6" s="1202"/>
      <c r="AG6" s="1202"/>
      <c r="AH6" s="1202"/>
      <c r="AI6" s="1202"/>
      <c r="AJ6" s="1202"/>
    </row>
    <row r="7" spans="1:36" s="413" customFormat="1" ht="18.75" customHeight="1">
      <c r="B7" s="1510" t="s">
        <v>3299</v>
      </c>
      <c r="C7" s="1510"/>
      <c r="D7" s="1510"/>
      <c r="E7" s="1510"/>
      <c r="F7" s="1510"/>
      <c r="G7" s="1510"/>
      <c r="H7" s="1510"/>
      <c r="I7" s="1510"/>
      <c r="J7" s="1510"/>
      <c r="K7" s="1510"/>
      <c r="L7" s="1511"/>
      <c r="M7" s="2405">
        <v>22607343</v>
      </c>
      <c r="N7" s="2406"/>
      <c r="O7" s="2406"/>
      <c r="P7" s="2406"/>
      <c r="Q7" s="2406">
        <v>23277001</v>
      </c>
      <c r="R7" s="2406"/>
      <c r="S7" s="2406"/>
      <c r="T7" s="2406"/>
      <c r="U7" s="2406">
        <v>24957435</v>
      </c>
      <c r="V7" s="2406"/>
      <c r="W7" s="2406"/>
      <c r="X7" s="2406"/>
      <c r="Y7" s="2406">
        <v>25074780</v>
      </c>
      <c r="Z7" s="2406"/>
      <c r="AA7" s="2406"/>
      <c r="AB7" s="2406"/>
      <c r="AC7" s="2406">
        <v>25286969</v>
      </c>
      <c r="AD7" s="2406"/>
      <c r="AE7" s="2406"/>
      <c r="AF7" s="2406"/>
      <c r="AG7" s="2406">
        <v>25618254</v>
      </c>
      <c r="AH7" s="2406"/>
      <c r="AI7" s="2406"/>
      <c r="AJ7" s="2406"/>
    </row>
    <row r="8" spans="1:36" ht="18.75" customHeight="1">
      <c r="B8" s="1301" t="s">
        <v>2789</v>
      </c>
      <c r="C8" s="1301"/>
      <c r="D8" s="1301"/>
      <c r="E8" s="1301"/>
      <c r="F8" s="1301"/>
      <c r="G8" s="1301"/>
      <c r="H8" s="1301"/>
      <c r="I8" s="1301"/>
      <c r="J8" s="1301"/>
      <c r="K8" s="1301"/>
      <c r="L8" s="1529"/>
      <c r="M8" s="1759">
        <v>9738252</v>
      </c>
      <c r="N8" s="1643"/>
      <c r="O8" s="1643"/>
      <c r="P8" s="1643"/>
      <c r="Q8" s="2415">
        <v>10415440</v>
      </c>
      <c r="R8" s="2415"/>
      <c r="S8" s="2415"/>
      <c r="T8" s="2415"/>
      <c r="U8" s="1599">
        <v>10886939</v>
      </c>
      <c r="V8" s="1599"/>
      <c r="W8" s="1599"/>
      <c r="X8" s="1599"/>
      <c r="Y8" s="1599">
        <v>11216683</v>
      </c>
      <c r="Z8" s="1599"/>
      <c r="AA8" s="1599"/>
      <c r="AB8" s="1599"/>
      <c r="AC8" s="1599">
        <v>10807314</v>
      </c>
      <c r="AD8" s="1599"/>
      <c r="AE8" s="1599"/>
      <c r="AF8" s="1599"/>
      <c r="AG8" s="1599">
        <f>SUM(AG9:AG11)</f>
        <v>10983296</v>
      </c>
      <c r="AH8" s="1599"/>
      <c r="AI8" s="1599"/>
      <c r="AJ8" s="1599"/>
    </row>
    <row r="9" spans="1:36" ht="18.75" customHeight="1">
      <c r="B9" s="1273" t="s">
        <v>3356</v>
      </c>
      <c r="C9" s="1274"/>
      <c r="D9" s="2413" t="s">
        <v>3357</v>
      </c>
      <c r="E9" s="2413"/>
      <c r="F9" s="2413"/>
      <c r="G9" s="2413"/>
      <c r="H9" s="2413"/>
      <c r="I9" s="2413"/>
      <c r="J9" s="2413"/>
      <c r="K9" s="2413"/>
      <c r="L9" s="2414"/>
      <c r="M9" s="2192">
        <v>9561489</v>
      </c>
      <c r="N9" s="1599"/>
      <c r="O9" s="1599"/>
      <c r="P9" s="1599"/>
      <c r="Q9" s="1643">
        <v>10248543</v>
      </c>
      <c r="R9" s="1643"/>
      <c r="S9" s="1643"/>
      <c r="T9" s="1643"/>
      <c r="U9" s="1599">
        <v>10719408</v>
      </c>
      <c r="V9" s="1599"/>
      <c r="W9" s="1599"/>
      <c r="X9" s="1599"/>
      <c r="Y9" s="1643">
        <v>11051642</v>
      </c>
      <c r="Z9" s="1643"/>
      <c r="AA9" s="1643"/>
      <c r="AB9" s="1643"/>
      <c r="AC9" s="1599">
        <v>10639902</v>
      </c>
      <c r="AD9" s="1599"/>
      <c r="AE9" s="1599"/>
      <c r="AF9" s="1599"/>
      <c r="AG9" s="1643">
        <v>10825382</v>
      </c>
      <c r="AH9" s="1643"/>
      <c r="AI9" s="1643"/>
      <c r="AJ9" s="1643"/>
    </row>
    <row r="10" spans="1:36" ht="18.75" customHeight="1">
      <c r="B10" s="1201"/>
      <c r="C10" s="1281"/>
      <c r="D10" s="2419" t="s">
        <v>3372</v>
      </c>
      <c r="E10" s="2419"/>
      <c r="F10" s="2419"/>
      <c r="G10" s="2419"/>
      <c r="H10" s="2419"/>
      <c r="I10" s="2419"/>
      <c r="J10" s="2419"/>
      <c r="K10" s="2419"/>
      <c r="L10" s="2420"/>
      <c r="M10" s="2192">
        <v>94034</v>
      </c>
      <c r="N10" s="1599"/>
      <c r="O10" s="1599"/>
      <c r="P10" s="1599"/>
      <c r="Q10" s="1643">
        <v>89420</v>
      </c>
      <c r="R10" s="1643"/>
      <c r="S10" s="1643"/>
      <c r="T10" s="1643"/>
      <c r="U10" s="1599">
        <v>90763</v>
      </c>
      <c r="V10" s="1599"/>
      <c r="W10" s="1599"/>
      <c r="X10" s="1599"/>
      <c r="Y10" s="1643">
        <v>89981</v>
      </c>
      <c r="Z10" s="1643"/>
      <c r="AA10" s="1643"/>
      <c r="AB10" s="1643"/>
      <c r="AC10" s="1599">
        <v>90419</v>
      </c>
      <c r="AD10" s="1599"/>
      <c r="AE10" s="1599"/>
      <c r="AF10" s="1599"/>
      <c r="AG10" s="1643">
        <v>86805</v>
      </c>
      <c r="AH10" s="1643"/>
      <c r="AI10" s="1643"/>
      <c r="AJ10" s="1643"/>
    </row>
    <row r="11" spans="1:36" ht="18.75" customHeight="1">
      <c r="B11" s="1276"/>
      <c r="C11" s="1282"/>
      <c r="D11" s="2417" t="s">
        <v>3358</v>
      </c>
      <c r="E11" s="2417"/>
      <c r="F11" s="2417"/>
      <c r="G11" s="2417"/>
      <c r="H11" s="2417"/>
      <c r="I11" s="2417"/>
      <c r="J11" s="2417"/>
      <c r="K11" s="2417"/>
      <c r="L11" s="2418"/>
      <c r="M11" s="2192">
        <v>82729</v>
      </c>
      <c r="N11" s="1599"/>
      <c r="O11" s="1599"/>
      <c r="P11" s="1599"/>
      <c r="Q11" s="1643">
        <v>77477</v>
      </c>
      <c r="R11" s="1643"/>
      <c r="S11" s="1643"/>
      <c r="T11" s="1643"/>
      <c r="U11" s="1599">
        <v>76768</v>
      </c>
      <c r="V11" s="1599"/>
      <c r="W11" s="1599"/>
      <c r="X11" s="1599"/>
      <c r="Y11" s="1643">
        <v>75060</v>
      </c>
      <c r="Z11" s="1643"/>
      <c r="AA11" s="1643"/>
      <c r="AB11" s="1643"/>
      <c r="AC11" s="1599">
        <v>76993</v>
      </c>
      <c r="AD11" s="1599"/>
      <c r="AE11" s="1599"/>
      <c r="AF11" s="1599"/>
      <c r="AG11" s="1643">
        <v>71109</v>
      </c>
      <c r="AH11" s="1643"/>
      <c r="AI11" s="1643"/>
      <c r="AJ11" s="1643"/>
    </row>
    <row r="12" spans="1:36" ht="18.75" customHeight="1">
      <c r="B12" s="1555" t="s">
        <v>3359</v>
      </c>
      <c r="C12" s="1555"/>
      <c r="D12" s="1555"/>
      <c r="E12" s="1555"/>
      <c r="F12" s="1555"/>
      <c r="G12" s="1555"/>
      <c r="H12" s="1555"/>
      <c r="I12" s="1555"/>
      <c r="J12" s="1555"/>
      <c r="K12" s="1555"/>
      <c r="L12" s="1556"/>
      <c r="M12" s="2416">
        <v>1881306</v>
      </c>
      <c r="N12" s="2415"/>
      <c r="O12" s="2415"/>
      <c r="P12" s="2415"/>
      <c r="Q12" s="2415">
        <v>1821773</v>
      </c>
      <c r="R12" s="2415"/>
      <c r="S12" s="2415"/>
      <c r="T12" s="2415"/>
      <c r="U12" s="1599">
        <v>2522261</v>
      </c>
      <c r="V12" s="1599"/>
      <c r="W12" s="1599"/>
      <c r="X12" s="1599"/>
      <c r="Y12" s="1599">
        <v>2068937</v>
      </c>
      <c r="Z12" s="1599"/>
      <c r="AA12" s="1599"/>
      <c r="AB12" s="1599"/>
      <c r="AC12" s="1599">
        <v>2829507</v>
      </c>
      <c r="AD12" s="1599"/>
      <c r="AE12" s="1599"/>
      <c r="AF12" s="1599"/>
      <c r="AG12" s="1599">
        <v>2648087</v>
      </c>
      <c r="AH12" s="1599"/>
      <c r="AI12" s="1599"/>
      <c r="AJ12" s="1599"/>
    </row>
    <row r="13" spans="1:36" ht="18.75" customHeight="1">
      <c r="B13" s="1296" t="s">
        <v>3360</v>
      </c>
      <c r="C13" s="1296"/>
      <c r="D13" s="1296"/>
      <c r="E13" s="1296"/>
      <c r="F13" s="1296"/>
      <c r="G13" s="1296"/>
      <c r="H13" s="1296"/>
      <c r="I13" s="1296"/>
      <c r="J13" s="1296"/>
      <c r="K13" s="1296"/>
      <c r="L13" s="1515"/>
      <c r="M13" s="2416">
        <v>1104971</v>
      </c>
      <c r="N13" s="2415"/>
      <c r="O13" s="2415"/>
      <c r="P13" s="2415"/>
      <c r="Q13" s="2415">
        <v>985963</v>
      </c>
      <c r="R13" s="2415"/>
      <c r="S13" s="2415"/>
      <c r="T13" s="2415"/>
      <c r="U13" s="1599">
        <v>1066153</v>
      </c>
      <c r="V13" s="1599"/>
      <c r="W13" s="1599"/>
      <c r="X13" s="1599"/>
      <c r="Y13" s="1599">
        <v>1062150</v>
      </c>
      <c r="Z13" s="1599"/>
      <c r="AA13" s="1599"/>
      <c r="AB13" s="1599"/>
      <c r="AC13" s="1599">
        <v>728749</v>
      </c>
      <c r="AD13" s="1599"/>
      <c r="AE13" s="1599"/>
      <c r="AF13" s="1599"/>
      <c r="AG13" s="1599">
        <v>716972</v>
      </c>
      <c r="AH13" s="1599"/>
      <c r="AI13" s="1599"/>
      <c r="AJ13" s="1599"/>
    </row>
    <row r="14" spans="1:36" ht="18.75" customHeight="1">
      <c r="B14" s="1296" t="s">
        <v>3361</v>
      </c>
      <c r="C14" s="1296"/>
      <c r="D14" s="1296"/>
      <c r="E14" s="1296"/>
      <c r="F14" s="1296"/>
      <c r="G14" s="1296"/>
      <c r="H14" s="1296"/>
      <c r="I14" s="1296"/>
      <c r="J14" s="1296"/>
      <c r="K14" s="1296"/>
      <c r="L14" s="1515"/>
      <c r="M14" s="2416">
        <v>316239</v>
      </c>
      <c r="N14" s="2415"/>
      <c r="O14" s="2415"/>
      <c r="P14" s="2415"/>
      <c r="Q14" s="2415">
        <v>369246</v>
      </c>
      <c r="R14" s="2415"/>
      <c r="S14" s="2415"/>
      <c r="T14" s="2415"/>
      <c r="U14" s="1599">
        <v>340265</v>
      </c>
      <c r="V14" s="1599"/>
      <c r="W14" s="1599"/>
      <c r="X14" s="1599"/>
      <c r="Y14" s="1599">
        <v>349331</v>
      </c>
      <c r="Z14" s="1599"/>
      <c r="AA14" s="1599"/>
      <c r="AB14" s="1599"/>
      <c r="AC14" s="1599">
        <v>339044</v>
      </c>
      <c r="AD14" s="1599"/>
      <c r="AE14" s="1599"/>
      <c r="AF14" s="1599"/>
      <c r="AG14" s="1599">
        <v>315028</v>
      </c>
      <c r="AH14" s="1599"/>
      <c r="AI14" s="1599"/>
      <c r="AJ14" s="1599"/>
    </row>
    <row r="15" spans="1:36" ht="18.75" customHeight="1">
      <c r="B15" s="1296" t="s">
        <v>3362</v>
      </c>
      <c r="C15" s="1296"/>
      <c r="D15" s="1296"/>
      <c r="E15" s="1296"/>
      <c r="F15" s="1296"/>
      <c r="G15" s="1296"/>
      <c r="H15" s="1296"/>
      <c r="I15" s="1296"/>
      <c r="J15" s="1296"/>
      <c r="K15" s="1296"/>
      <c r="L15" s="1515"/>
      <c r="M15" s="2416">
        <v>240494</v>
      </c>
      <c r="N15" s="2415"/>
      <c r="O15" s="2415"/>
      <c r="P15" s="2415"/>
      <c r="Q15" s="2415">
        <v>255090</v>
      </c>
      <c r="R15" s="2415"/>
      <c r="S15" s="2415"/>
      <c r="T15" s="2415"/>
      <c r="U15" s="1599">
        <v>234931</v>
      </c>
      <c r="V15" s="1599"/>
      <c r="W15" s="1599"/>
      <c r="X15" s="1599"/>
      <c r="Y15" s="1599">
        <v>251772</v>
      </c>
      <c r="Z15" s="1599"/>
      <c r="AA15" s="1599"/>
      <c r="AB15" s="1599"/>
      <c r="AC15" s="1599">
        <v>460049</v>
      </c>
      <c r="AD15" s="1599"/>
      <c r="AE15" s="1599"/>
      <c r="AF15" s="1599"/>
      <c r="AG15" s="1599">
        <v>468194</v>
      </c>
      <c r="AH15" s="1599"/>
      <c r="AI15" s="1599"/>
      <c r="AJ15" s="1599"/>
    </row>
    <row r="16" spans="1:36" ht="18.75" customHeight="1">
      <c r="B16" s="1296" t="s">
        <v>3363</v>
      </c>
      <c r="C16" s="1296"/>
      <c r="D16" s="1296"/>
      <c r="E16" s="1296"/>
      <c r="F16" s="1296"/>
      <c r="G16" s="1296"/>
      <c r="H16" s="1296"/>
      <c r="I16" s="1296"/>
      <c r="J16" s="1296"/>
      <c r="K16" s="1296"/>
      <c r="L16" s="1515"/>
      <c r="M16" s="2416">
        <v>398386</v>
      </c>
      <c r="N16" s="2415"/>
      <c r="O16" s="2415"/>
      <c r="P16" s="2415"/>
      <c r="Q16" s="2415">
        <v>318443</v>
      </c>
      <c r="R16" s="2415"/>
      <c r="S16" s="2415"/>
      <c r="T16" s="2415"/>
      <c r="U16" s="1599">
        <v>423242</v>
      </c>
      <c r="V16" s="1599"/>
      <c r="W16" s="1599"/>
      <c r="X16" s="1599"/>
      <c r="Y16" s="1599">
        <v>352648</v>
      </c>
      <c r="Z16" s="1599"/>
      <c r="AA16" s="1599"/>
      <c r="AB16" s="1599"/>
      <c r="AC16" s="1599">
        <v>409062</v>
      </c>
      <c r="AD16" s="1599"/>
      <c r="AE16" s="1599"/>
      <c r="AF16" s="1599"/>
      <c r="AG16" s="1599">
        <v>391087</v>
      </c>
      <c r="AH16" s="1599"/>
      <c r="AI16" s="1599"/>
      <c r="AJ16" s="1599"/>
    </row>
    <row r="17" spans="1:36" ht="18.75" customHeight="1">
      <c r="B17" s="1296" t="s">
        <v>3364</v>
      </c>
      <c r="C17" s="1296"/>
      <c r="D17" s="1296"/>
      <c r="E17" s="1296"/>
      <c r="F17" s="1296"/>
      <c r="G17" s="1296"/>
      <c r="H17" s="1296"/>
      <c r="I17" s="1296"/>
      <c r="J17" s="1296"/>
      <c r="K17" s="1296"/>
      <c r="L17" s="1515"/>
      <c r="M17" s="2416">
        <v>73471</v>
      </c>
      <c r="N17" s="2415"/>
      <c r="O17" s="2415"/>
      <c r="P17" s="2415"/>
      <c r="Q17" s="2415">
        <v>102881</v>
      </c>
      <c r="R17" s="2415"/>
      <c r="S17" s="2415"/>
      <c r="T17" s="2415"/>
      <c r="U17" s="1599">
        <v>73667</v>
      </c>
      <c r="V17" s="1599"/>
      <c r="W17" s="1599"/>
      <c r="X17" s="1599"/>
      <c r="Y17" s="1599">
        <v>110684</v>
      </c>
      <c r="Z17" s="1599"/>
      <c r="AA17" s="1599"/>
      <c r="AB17" s="1599"/>
      <c r="AC17" s="1599">
        <v>74270</v>
      </c>
      <c r="AD17" s="1599"/>
      <c r="AE17" s="1599"/>
      <c r="AF17" s="1599"/>
      <c r="AG17" s="1599">
        <v>91793</v>
      </c>
      <c r="AH17" s="1599"/>
      <c r="AI17" s="1599"/>
      <c r="AJ17" s="1599"/>
    </row>
    <row r="18" spans="1:36" ht="18.75" customHeight="1">
      <c r="B18" s="1296" t="s">
        <v>3365</v>
      </c>
      <c r="C18" s="1296"/>
      <c r="D18" s="1296"/>
      <c r="E18" s="1296"/>
      <c r="F18" s="1296"/>
      <c r="G18" s="1296"/>
      <c r="H18" s="1296"/>
      <c r="I18" s="1296"/>
      <c r="J18" s="1296"/>
      <c r="K18" s="1296"/>
      <c r="L18" s="1515"/>
      <c r="M18" s="2416">
        <v>5690938</v>
      </c>
      <c r="N18" s="2415"/>
      <c r="O18" s="2415"/>
      <c r="P18" s="2415"/>
      <c r="Q18" s="2415">
        <v>5917549</v>
      </c>
      <c r="R18" s="2415"/>
      <c r="S18" s="2415"/>
      <c r="T18" s="2415"/>
      <c r="U18" s="1599">
        <v>6130688</v>
      </c>
      <c r="V18" s="1599"/>
      <c r="W18" s="1599"/>
      <c r="X18" s="1599"/>
      <c r="Y18" s="1599">
        <v>6390181</v>
      </c>
      <c r="Z18" s="1599"/>
      <c r="AA18" s="1599"/>
      <c r="AB18" s="1599"/>
      <c r="AC18" s="1599">
        <v>6243020</v>
      </c>
      <c r="AD18" s="1599"/>
      <c r="AE18" s="1599"/>
      <c r="AF18" s="1599"/>
      <c r="AG18" s="1599">
        <v>6625068</v>
      </c>
      <c r="AH18" s="1599"/>
      <c r="AI18" s="1599"/>
      <c r="AJ18" s="1599"/>
    </row>
    <row r="19" spans="1:36" ht="18.75" customHeight="1">
      <c r="B19" s="1296" t="s">
        <v>3366</v>
      </c>
      <c r="C19" s="1296"/>
      <c r="D19" s="1296"/>
      <c r="E19" s="1296"/>
      <c r="F19" s="1296"/>
      <c r="G19" s="1296"/>
      <c r="H19" s="1296"/>
      <c r="I19" s="1296"/>
      <c r="J19" s="1296"/>
      <c r="K19" s="1296"/>
      <c r="L19" s="1515"/>
      <c r="M19" s="2416">
        <v>794651</v>
      </c>
      <c r="N19" s="2415"/>
      <c r="O19" s="2415"/>
      <c r="P19" s="2415"/>
      <c r="Q19" s="1643">
        <v>784118</v>
      </c>
      <c r="R19" s="1643"/>
      <c r="S19" s="1643"/>
      <c r="T19" s="1643"/>
      <c r="U19" s="1599">
        <v>821892</v>
      </c>
      <c r="V19" s="1599"/>
      <c r="W19" s="1599"/>
      <c r="X19" s="1599"/>
      <c r="Y19" s="1643">
        <v>813851</v>
      </c>
      <c r="Z19" s="1643"/>
      <c r="AA19" s="1643"/>
      <c r="AB19" s="1643"/>
      <c r="AC19" s="1599">
        <v>871010</v>
      </c>
      <c r="AD19" s="1599"/>
      <c r="AE19" s="1599"/>
      <c r="AF19" s="1599"/>
      <c r="AG19" s="1643">
        <v>850916</v>
      </c>
      <c r="AH19" s="1643"/>
      <c r="AI19" s="1643"/>
      <c r="AJ19" s="1643"/>
    </row>
    <row r="20" spans="1:36" ht="18.75" customHeight="1">
      <c r="B20" s="1296" t="s">
        <v>3367</v>
      </c>
      <c r="C20" s="1296"/>
      <c r="D20" s="1296"/>
      <c r="E20" s="1296"/>
      <c r="F20" s="1296"/>
      <c r="G20" s="1296"/>
      <c r="H20" s="1296"/>
      <c r="I20" s="1296"/>
      <c r="J20" s="1296"/>
      <c r="K20" s="1296"/>
      <c r="L20" s="1515"/>
      <c r="M20" s="2192">
        <v>77501</v>
      </c>
      <c r="N20" s="1599"/>
      <c r="O20" s="1599"/>
      <c r="P20" s="1599"/>
      <c r="Q20" s="1599">
        <v>74363</v>
      </c>
      <c r="R20" s="1599"/>
      <c r="S20" s="1599"/>
      <c r="T20" s="1599"/>
      <c r="U20" s="1599">
        <v>74434</v>
      </c>
      <c r="V20" s="1599"/>
      <c r="W20" s="1599"/>
      <c r="X20" s="1599"/>
      <c r="Y20" s="1599">
        <v>75073</v>
      </c>
      <c r="Z20" s="1599"/>
      <c r="AA20" s="1599"/>
      <c r="AB20" s="1599"/>
      <c r="AC20" s="1599">
        <v>74445</v>
      </c>
      <c r="AD20" s="1599"/>
      <c r="AE20" s="1599"/>
      <c r="AF20" s="1599"/>
      <c r="AG20" s="1643">
        <v>58198</v>
      </c>
      <c r="AH20" s="1643"/>
      <c r="AI20" s="1643"/>
      <c r="AJ20" s="1643"/>
    </row>
    <row r="21" spans="1:36" ht="18.75" customHeight="1">
      <c r="B21" s="1296" t="s">
        <v>3368</v>
      </c>
      <c r="C21" s="1296"/>
      <c r="D21" s="1296"/>
      <c r="E21" s="1296"/>
      <c r="F21" s="1296"/>
      <c r="G21" s="1296"/>
      <c r="H21" s="1296"/>
      <c r="I21" s="1296"/>
      <c r="J21" s="1296"/>
      <c r="K21" s="1296"/>
      <c r="L21" s="1515"/>
      <c r="M21" s="2416">
        <v>2291134</v>
      </c>
      <c r="N21" s="2415"/>
      <c r="O21" s="2415"/>
      <c r="P21" s="2415"/>
      <c r="Q21" s="1643">
        <v>2232135</v>
      </c>
      <c r="R21" s="1643"/>
      <c r="S21" s="1643"/>
      <c r="T21" s="1643"/>
      <c r="U21" s="1599">
        <v>2382963</v>
      </c>
      <c r="V21" s="1599"/>
      <c r="W21" s="1599"/>
      <c r="X21" s="1599"/>
      <c r="Y21" s="1643">
        <v>2383470</v>
      </c>
      <c r="Z21" s="1643"/>
      <c r="AA21" s="1643"/>
      <c r="AB21" s="1643"/>
      <c r="AC21" s="1599">
        <v>2450499</v>
      </c>
      <c r="AD21" s="1599"/>
      <c r="AE21" s="1599"/>
      <c r="AF21" s="1599"/>
      <c r="AG21" s="1643">
        <v>2469615</v>
      </c>
      <c r="AH21" s="1643"/>
      <c r="AI21" s="1643"/>
      <c r="AJ21" s="1643"/>
    </row>
    <row r="22" spans="1:36" ht="18.75" customHeight="1">
      <c r="B22" s="1296" t="s">
        <v>3369</v>
      </c>
      <c r="C22" s="1296"/>
      <c r="D22" s="1296"/>
      <c r="E22" s="1296"/>
      <c r="F22" s="1296"/>
      <c r="G22" s="1296"/>
      <c r="H22" s="1296"/>
      <c r="I22" s="1296"/>
      <c r="J22" s="1296"/>
      <c r="K22" s="1296"/>
      <c r="L22" s="1515"/>
      <c r="M22" s="1332" t="s">
        <v>1282</v>
      </c>
      <c r="N22" s="1289"/>
      <c r="O22" s="1289"/>
      <c r="P22" s="1289"/>
      <c r="Q22" s="1289" t="s">
        <v>1282</v>
      </c>
      <c r="R22" s="1289"/>
      <c r="S22" s="1289"/>
      <c r="T22" s="1289"/>
      <c r="U22" s="1289" t="s">
        <v>1282</v>
      </c>
      <c r="V22" s="1289"/>
      <c r="W22" s="1289"/>
      <c r="X22" s="1289"/>
      <c r="Y22" s="1289" t="s">
        <v>1282</v>
      </c>
      <c r="Z22" s="1289"/>
      <c r="AA22" s="1289"/>
      <c r="AB22" s="1289"/>
      <c r="AC22" s="1289" t="s">
        <v>1282</v>
      </c>
      <c r="AD22" s="1289"/>
      <c r="AE22" s="1289"/>
      <c r="AF22" s="1289"/>
      <c r="AG22" s="1289" t="s">
        <v>1282</v>
      </c>
      <c r="AH22" s="1289"/>
      <c r="AI22" s="1289"/>
      <c r="AJ22" s="1289"/>
    </row>
    <row r="23" spans="1:36" ht="18.75" customHeight="1">
      <c r="A23" s="328"/>
      <c r="B23" s="1301"/>
      <c r="C23" s="1301"/>
      <c r="D23" s="324"/>
      <c r="E23" s="324"/>
      <c r="F23" s="324"/>
      <c r="G23" s="324"/>
      <c r="H23" s="324"/>
      <c r="I23" s="324"/>
      <c r="J23" s="324"/>
      <c r="K23" s="324"/>
      <c r="L23" s="404"/>
      <c r="M23" s="407"/>
      <c r="N23" s="407"/>
      <c r="O23" s="407"/>
      <c r="P23" s="407"/>
      <c r="Q23" s="407"/>
      <c r="R23" s="407"/>
      <c r="S23" s="407"/>
      <c r="T23" s="407"/>
      <c r="U23" s="407"/>
      <c r="V23" s="407"/>
      <c r="W23" s="407"/>
      <c r="X23" s="407"/>
      <c r="Y23" s="407"/>
      <c r="Z23" s="407"/>
      <c r="AA23" s="407"/>
      <c r="AB23" s="407"/>
      <c r="AC23" s="407"/>
      <c r="AD23" s="407"/>
      <c r="AE23" s="407"/>
      <c r="AF23" s="407"/>
      <c r="AG23" s="407"/>
      <c r="AH23" s="328"/>
      <c r="AI23" s="328"/>
      <c r="AJ23" s="328"/>
    </row>
    <row r="24" spans="1:36" ht="18.75" customHeight="1">
      <c r="B24" s="89"/>
      <c r="C24" s="89"/>
      <c r="D24" s="322"/>
      <c r="E24" s="322"/>
      <c r="F24" s="322"/>
      <c r="G24" s="322"/>
      <c r="H24" s="322"/>
      <c r="I24" s="322"/>
      <c r="J24" s="322"/>
      <c r="K24" s="322"/>
      <c r="M24" s="315"/>
      <c r="N24" s="315"/>
      <c r="O24" s="315"/>
      <c r="P24" s="315"/>
      <c r="Q24" s="315"/>
      <c r="R24" s="315"/>
      <c r="S24" s="315"/>
      <c r="T24" s="315"/>
      <c r="Y24" s="401"/>
    </row>
    <row r="25" spans="1:36" ht="18.75" customHeight="1">
      <c r="B25" s="322"/>
      <c r="C25" s="322"/>
      <c r="D25" s="322"/>
      <c r="E25" s="322"/>
      <c r="F25" s="322"/>
      <c r="G25" s="322"/>
      <c r="H25" s="322"/>
      <c r="I25" s="322"/>
      <c r="J25" s="322"/>
      <c r="K25" s="322"/>
      <c r="M25" s="315"/>
      <c r="N25" s="315"/>
      <c r="O25" s="315"/>
      <c r="P25" s="315"/>
      <c r="Q25" s="315"/>
      <c r="R25" s="315"/>
      <c r="S25" s="315"/>
      <c r="T25" s="315"/>
      <c r="Y25" s="401"/>
    </row>
    <row r="26" spans="1:36" ht="18.75" customHeight="1">
      <c r="B26" s="322"/>
      <c r="C26" s="322"/>
      <c r="D26" s="322"/>
      <c r="E26" s="322"/>
      <c r="F26" s="322"/>
      <c r="G26" s="322"/>
      <c r="H26" s="322"/>
      <c r="I26" s="322"/>
      <c r="J26" s="322"/>
      <c r="K26" s="322"/>
      <c r="M26" s="315"/>
      <c r="N26" s="315"/>
      <c r="O26" s="315"/>
      <c r="P26" s="315"/>
      <c r="Q26" s="315"/>
      <c r="R26" s="315"/>
      <c r="S26" s="315"/>
      <c r="T26" s="315"/>
      <c r="Y26" s="401"/>
    </row>
    <row r="27" spans="1:36" ht="18.75" customHeight="1">
      <c r="B27" s="322"/>
      <c r="C27" s="322"/>
      <c r="D27" s="322"/>
      <c r="E27" s="322"/>
      <c r="F27" s="322"/>
      <c r="G27" s="322"/>
      <c r="H27" s="322"/>
      <c r="I27" s="322"/>
      <c r="J27" s="322"/>
      <c r="K27" s="322"/>
      <c r="M27" s="315"/>
      <c r="N27" s="315"/>
      <c r="O27" s="315"/>
      <c r="P27" s="315"/>
      <c r="Q27" s="315"/>
      <c r="R27" s="315"/>
      <c r="S27" s="315"/>
      <c r="T27" s="315"/>
      <c r="Y27" s="401"/>
    </row>
    <row r="28" spans="1:36" ht="18.75" customHeight="1">
      <c r="A28" s="4"/>
      <c r="E28" s="1028"/>
      <c r="F28" s="1028"/>
      <c r="G28" s="1028"/>
      <c r="H28" s="1028"/>
      <c r="I28" s="1028"/>
      <c r="J28" s="1028"/>
      <c r="K28" s="1028"/>
      <c r="L28" s="4"/>
      <c r="Y28" s="401"/>
    </row>
    <row r="29" spans="1:36" ht="18.75" customHeight="1">
      <c r="A29" s="4"/>
      <c r="B29" s="1028"/>
      <c r="C29" s="1028"/>
      <c r="D29" s="1028"/>
      <c r="E29" s="1028"/>
      <c r="F29" s="1028"/>
      <c r="G29" s="1028"/>
      <c r="H29" s="1028"/>
      <c r="I29" s="1028"/>
      <c r="J29" s="1028"/>
      <c r="K29" s="1028"/>
      <c r="L29" s="4"/>
    </row>
    <row r="30" spans="1:36" ht="18.75" customHeight="1">
      <c r="A30" s="4"/>
      <c r="B30" s="1028"/>
      <c r="C30" s="1028"/>
      <c r="D30" s="1028"/>
      <c r="E30" s="1028"/>
      <c r="F30" s="1028"/>
      <c r="G30" s="1028"/>
      <c r="H30" s="1028"/>
      <c r="I30" s="1028"/>
      <c r="J30" s="1028"/>
      <c r="K30" s="1028"/>
      <c r="L30" s="4"/>
    </row>
    <row r="31" spans="1:36" ht="18.75" customHeight="1">
      <c r="A31" s="4"/>
      <c r="B31" s="2412" t="s">
        <v>3323</v>
      </c>
      <c r="C31" s="2412"/>
      <c r="D31" s="2412"/>
      <c r="E31" s="1028"/>
      <c r="F31" s="1028"/>
      <c r="G31" s="1028"/>
      <c r="H31" s="1028"/>
      <c r="I31" s="1028"/>
      <c r="J31" s="1028"/>
      <c r="K31" s="1028"/>
      <c r="L31" s="4"/>
    </row>
    <row r="32" spans="1:36" ht="18.75" customHeight="1">
      <c r="A32" s="1273" t="s">
        <v>3351</v>
      </c>
      <c r="B32" s="1273"/>
      <c r="C32" s="1273"/>
      <c r="D32" s="1273"/>
      <c r="E32" s="1273"/>
      <c r="F32" s="1273"/>
      <c r="G32" s="1273"/>
      <c r="H32" s="1273"/>
      <c r="I32" s="1273"/>
      <c r="J32" s="1273"/>
      <c r="K32" s="1273"/>
      <c r="L32" s="1274"/>
      <c r="M32" s="1260" t="s">
        <v>3352</v>
      </c>
      <c r="N32" s="1261"/>
      <c r="O32" s="1261"/>
      <c r="P32" s="1261"/>
      <c r="Q32" s="1261"/>
      <c r="R32" s="1261"/>
      <c r="S32" s="1261"/>
      <c r="T32" s="1262"/>
      <c r="U32" s="1260" t="s">
        <v>3370</v>
      </c>
      <c r="V32" s="1261"/>
      <c r="W32" s="1261"/>
      <c r="X32" s="1261"/>
      <c r="Y32" s="1261"/>
      <c r="Z32" s="1261"/>
      <c r="AA32" s="1261"/>
      <c r="AB32" s="1262"/>
      <c r="AC32" s="1260" t="s">
        <v>3354</v>
      </c>
      <c r="AD32" s="1261"/>
      <c r="AE32" s="1261"/>
      <c r="AF32" s="1261"/>
      <c r="AG32" s="1261"/>
      <c r="AH32" s="1261"/>
      <c r="AI32" s="1261"/>
      <c r="AJ32" s="1261"/>
    </row>
    <row r="33" spans="1:36" ht="18.75" customHeight="1">
      <c r="A33" s="1276"/>
      <c r="B33" s="1276"/>
      <c r="C33" s="1276"/>
      <c r="D33" s="1276"/>
      <c r="E33" s="1276"/>
      <c r="F33" s="1276"/>
      <c r="G33" s="1276"/>
      <c r="H33" s="1276"/>
      <c r="I33" s="1276"/>
      <c r="J33" s="1276"/>
      <c r="K33" s="1276"/>
      <c r="L33" s="1282"/>
      <c r="M33" s="1664" t="s">
        <v>3344</v>
      </c>
      <c r="N33" s="2047"/>
      <c r="O33" s="2047"/>
      <c r="P33" s="1663"/>
      <c r="Q33" s="1664" t="s">
        <v>3345</v>
      </c>
      <c r="R33" s="2047"/>
      <c r="S33" s="2047"/>
      <c r="T33" s="1663"/>
      <c r="U33" s="1664" t="s">
        <v>3344</v>
      </c>
      <c r="V33" s="2047"/>
      <c r="W33" s="2047"/>
      <c r="X33" s="1663"/>
      <c r="Y33" s="1664" t="s">
        <v>3345</v>
      </c>
      <c r="Z33" s="2047"/>
      <c r="AA33" s="2047"/>
      <c r="AB33" s="1663"/>
      <c r="AC33" s="1664" t="s">
        <v>3344</v>
      </c>
      <c r="AD33" s="2047"/>
      <c r="AE33" s="2047"/>
      <c r="AF33" s="1663"/>
      <c r="AG33" s="1664" t="s">
        <v>3345</v>
      </c>
      <c r="AH33" s="2047"/>
      <c r="AI33" s="2047"/>
      <c r="AJ33" s="2047"/>
    </row>
    <row r="34" spans="1:36" ht="18.75" customHeight="1">
      <c r="C34" s="314"/>
      <c r="D34" s="314"/>
      <c r="E34" s="314"/>
      <c r="F34" s="314"/>
      <c r="G34" s="314"/>
      <c r="H34" s="314"/>
      <c r="I34" s="314"/>
      <c r="J34" s="314"/>
      <c r="K34" s="314"/>
      <c r="L34" s="345"/>
      <c r="M34" s="1287"/>
      <c r="N34" s="1288"/>
      <c r="O34" s="1288"/>
      <c r="P34" s="1288"/>
      <c r="Q34" s="1288"/>
      <c r="R34" s="1288"/>
      <c r="S34" s="1288"/>
      <c r="T34" s="1288"/>
      <c r="U34" s="1288"/>
      <c r="V34" s="1288"/>
      <c r="W34" s="1288"/>
      <c r="X34" s="1288"/>
      <c r="Y34" s="1288"/>
      <c r="Z34" s="1288"/>
      <c r="AA34" s="1288"/>
      <c r="AB34" s="1288"/>
      <c r="AC34" s="1202"/>
      <c r="AD34" s="1202"/>
      <c r="AE34" s="1202"/>
      <c r="AF34" s="1202"/>
      <c r="AG34" s="1202"/>
      <c r="AH34" s="1202"/>
      <c r="AI34" s="1202"/>
      <c r="AJ34" s="1202"/>
    </row>
    <row r="35" spans="1:36" s="413" customFormat="1" ht="18.75" customHeight="1">
      <c r="B35" s="1510" t="s">
        <v>3299</v>
      </c>
      <c r="C35" s="1510"/>
      <c r="D35" s="1510"/>
      <c r="E35" s="1510"/>
      <c r="F35" s="1510"/>
      <c r="G35" s="1510"/>
      <c r="H35" s="1510"/>
      <c r="I35" s="1510"/>
      <c r="J35" s="1510"/>
      <c r="K35" s="1510"/>
      <c r="L35" s="1511"/>
      <c r="M35" s="2405">
        <v>23337414</v>
      </c>
      <c r="N35" s="2406"/>
      <c r="O35" s="2406"/>
      <c r="P35" s="2406"/>
      <c r="Q35" s="2406">
        <v>23449621</v>
      </c>
      <c r="R35" s="2406"/>
      <c r="S35" s="2406"/>
      <c r="T35" s="2406"/>
      <c r="U35" s="2406">
        <v>25532228</v>
      </c>
      <c r="V35" s="2406"/>
      <c r="W35" s="2406"/>
      <c r="X35" s="2406"/>
      <c r="Y35" s="2406">
        <v>24215602</v>
      </c>
      <c r="Z35" s="2406"/>
      <c r="AA35" s="2406"/>
      <c r="AB35" s="2406"/>
      <c r="AC35" s="2406">
        <v>25787735</v>
      </c>
      <c r="AD35" s="2406"/>
      <c r="AE35" s="2406"/>
      <c r="AF35" s="2406"/>
      <c r="AG35" s="2406">
        <v>25055256</v>
      </c>
      <c r="AH35" s="2406"/>
      <c r="AI35" s="2406"/>
      <c r="AJ35" s="2406"/>
    </row>
    <row r="36" spans="1:36" ht="18.75" customHeight="1">
      <c r="B36" s="1301" t="s">
        <v>2789</v>
      </c>
      <c r="C36" s="1301"/>
      <c r="D36" s="1301"/>
      <c r="E36" s="1301"/>
      <c r="F36" s="1301"/>
      <c r="G36" s="1301"/>
      <c r="H36" s="1301"/>
      <c r="I36" s="1301"/>
      <c r="J36" s="1301"/>
      <c r="K36" s="1301"/>
      <c r="L36" s="1529"/>
      <c r="M36" s="1759">
        <v>9738252</v>
      </c>
      <c r="N36" s="1643"/>
      <c r="O36" s="1643"/>
      <c r="P36" s="1643"/>
      <c r="Q36" s="2415">
        <v>9978800</v>
      </c>
      <c r="R36" s="2415"/>
      <c r="S36" s="2415"/>
      <c r="T36" s="2415"/>
      <c r="U36" s="1599">
        <v>10886939</v>
      </c>
      <c r="V36" s="1599"/>
      <c r="W36" s="1599"/>
      <c r="X36" s="1599"/>
      <c r="Y36" s="1599">
        <v>10847025</v>
      </c>
      <c r="Z36" s="1599"/>
      <c r="AA36" s="1599"/>
      <c r="AB36" s="1599"/>
      <c r="AC36" s="1599">
        <v>10807314</v>
      </c>
      <c r="AD36" s="1599"/>
      <c r="AE36" s="1599"/>
      <c r="AF36" s="1599"/>
      <c r="AG36" s="1599">
        <f>SUM(AG37:AG39)</f>
        <v>10655979</v>
      </c>
      <c r="AH36" s="1599"/>
      <c r="AI36" s="1599"/>
      <c r="AJ36" s="1599"/>
    </row>
    <row r="37" spans="1:36" ht="18.75" customHeight="1">
      <c r="B37" s="1273" t="s">
        <v>3356</v>
      </c>
      <c r="C37" s="1274"/>
      <c r="D37" s="2413" t="s">
        <v>3357</v>
      </c>
      <c r="E37" s="2413"/>
      <c r="F37" s="2413"/>
      <c r="G37" s="2413"/>
      <c r="H37" s="2413"/>
      <c r="I37" s="2413"/>
      <c r="J37" s="2413"/>
      <c r="K37" s="2413"/>
      <c r="L37" s="2414"/>
      <c r="M37" s="2192">
        <v>9561489</v>
      </c>
      <c r="N37" s="1599"/>
      <c r="O37" s="1599"/>
      <c r="P37" s="1599"/>
      <c r="Q37" s="1599">
        <v>9830239</v>
      </c>
      <c r="R37" s="1599"/>
      <c r="S37" s="1599"/>
      <c r="T37" s="1599"/>
      <c r="U37" s="1599">
        <v>10719408</v>
      </c>
      <c r="V37" s="1599"/>
      <c r="W37" s="1599"/>
      <c r="X37" s="1599"/>
      <c r="Y37" s="1599">
        <v>10702898</v>
      </c>
      <c r="Z37" s="1599"/>
      <c r="AA37" s="1599"/>
      <c r="AB37" s="1599"/>
      <c r="AC37" s="1599">
        <v>10639902</v>
      </c>
      <c r="AD37" s="1599"/>
      <c r="AE37" s="1599"/>
      <c r="AF37" s="1599"/>
      <c r="AG37" s="1599">
        <v>10515852</v>
      </c>
      <c r="AH37" s="1599"/>
      <c r="AI37" s="1599"/>
      <c r="AJ37" s="1599"/>
    </row>
    <row r="38" spans="1:36" ht="18.75" customHeight="1">
      <c r="B38" s="1201"/>
      <c r="C38" s="1281"/>
      <c r="D38" s="2419" t="s">
        <v>3372</v>
      </c>
      <c r="E38" s="2419"/>
      <c r="F38" s="2419"/>
      <c r="G38" s="2419"/>
      <c r="H38" s="2419"/>
      <c r="I38" s="2419"/>
      <c r="J38" s="2419"/>
      <c r="K38" s="2419"/>
      <c r="L38" s="2420"/>
      <c r="M38" s="2192">
        <v>94034</v>
      </c>
      <c r="N38" s="1599"/>
      <c r="O38" s="1599"/>
      <c r="P38" s="1599"/>
      <c r="Q38" s="1599">
        <v>82135</v>
      </c>
      <c r="R38" s="1599"/>
      <c r="S38" s="1599"/>
      <c r="T38" s="1599"/>
      <c r="U38" s="2415">
        <v>90763</v>
      </c>
      <c r="V38" s="2415"/>
      <c r="W38" s="2415"/>
      <c r="X38" s="2415"/>
      <c r="Y38" s="2415">
        <v>79145</v>
      </c>
      <c r="Z38" s="2415"/>
      <c r="AA38" s="2415"/>
      <c r="AB38" s="2415"/>
      <c r="AC38" s="2415">
        <v>90419</v>
      </c>
      <c r="AD38" s="2415"/>
      <c r="AE38" s="2415"/>
      <c r="AF38" s="2415"/>
      <c r="AG38" s="2415">
        <v>76975</v>
      </c>
      <c r="AH38" s="2415"/>
      <c r="AI38" s="2415"/>
      <c r="AJ38" s="2415"/>
    </row>
    <row r="39" spans="1:36" ht="18.75" customHeight="1">
      <c r="B39" s="1276"/>
      <c r="C39" s="1282"/>
      <c r="D39" s="2417" t="s">
        <v>3358</v>
      </c>
      <c r="E39" s="2417"/>
      <c r="F39" s="2417"/>
      <c r="G39" s="2417"/>
      <c r="H39" s="2417"/>
      <c r="I39" s="2417"/>
      <c r="J39" s="2417"/>
      <c r="K39" s="2417"/>
      <c r="L39" s="2418"/>
      <c r="M39" s="2192">
        <v>82729</v>
      </c>
      <c r="N39" s="1599"/>
      <c r="O39" s="1599"/>
      <c r="P39" s="1599"/>
      <c r="Q39" s="1599">
        <v>66426</v>
      </c>
      <c r="R39" s="1599"/>
      <c r="S39" s="1599"/>
      <c r="T39" s="1599"/>
      <c r="U39" s="2415">
        <v>76768</v>
      </c>
      <c r="V39" s="2415"/>
      <c r="W39" s="2415"/>
      <c r="X39" s="2415"/>
      <c r="Y39" s="2415">
        <v>64982</v>
      </c>
      <c r="Z39" s="2415"/>
      <c r="AA39" s="2415"/>
      <c r="AB39" s="2415"/>
      <c r="AC39" s="2415">
        <v>76993</v>
      </c>
      <c r="AD39" s="2415"/>
      <c r="AE39" s="2415"/>
      <c r="AF39" s="2415"/>
      <c r="AG39" s="2415">
        <v>63152</v>
      </c>
      <c r="AH39" s="2415"/>
      <c r="AI39" s="2415"/>
      <c r="AJ39" s="2415"/>
    </row>
    <row r="40" spans="1:36" ht="18.75" customHeight="1">
      <c r="B40" s="1555" t="s">
        <v>3359</v>
      </c>
      <c r="C40" s="1555"/>
      <c r="D40" s="1555"/>
      <c r="E40" s="1555"/>
      <c r="F40" s="1555"/>
      <c r="G40" s="1555"/>
      <c r="H40" s="1555"/>
      <c r="I40" s="1555"/>
      <c r="J40" s="1555"/>
      <c r="K40" s="1555"/>
      <c r="L40" s="1556"/>
      <c r="M40" s="2416">
        <v>1881306</v>
      </c>
      <c r="N40" s="2415"/>
      <c r="O40" s="2415"/>
      <c r="P40" s="2415"/>
      <c r="Q40" s="2415">
        <v>1772710</v>
      </c>
      <c r="R40" s="2415"/>
      <c r="S40" s="2415"/>
      <c r="T40" s="2415"/>
      <c r="U40" s="1599">
        <v>2522261</v>
      </c>
      <c r="V40" s="1599"/>
      <c r="W40" s="1599"/>
      <c r="X40" s="1599"/>
      <c r="Y40" s="1599">
        <v>1972505</v>
      </c>
      <c r="Z40" s="1599"/>
      <c r="AA40" s="1599"/>
      <c r="AB40" s="1599"/>
      <c r="AC40" s="1599">
        <v>2829507</v>
      </c>
      <c r="AD40" s="1599"/>
      <c r="AE40" s="1599"/>
      <c r="AF40" s="1599"/>
      <c r="AG40" s="1599">
        <v>2530674</v>
      </c>
      <c r="AH40" s="1599"/>
      <c r="AI40" s="1599"/>
      <c r="AJ40" s="1599"/>
    </row>
    <row r="41" spans="1:36" ht="18.75" customHeight="1">
      <c r="B41" s="1296" t="s">
        <v>3360</v>
      </c>
      <c r="C41" s="1296"/>
      <c r="D41" s="1296"/>
      <c r="E41" s="1296"/>
      <c r="F41" s="1296"/>
      <c r="G41" s="1296"/>
      <c r="H41" s="1296"/>
      <c r="I41" s="1296"/>
      <c r="J41" s="1296"/>
      <c r="K41" s="1296"/>
      <c r="L41" s="1515"/>
      <c r="M41" s="2416">
        <v>1104971</v>
      </c>
      <c r="N41" s="2415"/>
      <c r="O41" s="2415"/>
      <c r="P41" s="2415"/>
      <c r="Q41" s="2415">
        <v>891619</v>
      </c>
      <c r="R41" s="2415"/>
      <c r="S41" s="2415"/>
      <c r="T41" s="2415"/>
      <c r="U41" s="1599">
        <v>1066153</v>
      </c>
      <c r="V41" s="1599"/>
      <c r="W41" s="1599"/>
      <c r="X41" s="1599"/>
      <c r="Y41" s="1599">
        <v>993430</v>
      </c>
      <c r="Z41" s="1599"/>
      <c r="AA41" s="1599"/>
      <c r="AB41" s="1599"/>
      <c r="AC41" s="1599">
        <v>728749</v>
      </c>
      <c r="AD41" s="1599"/>
      <c r="AE41" s="1599"/>
      <c r="AF41" s="1599"/>
      <c r="AG41" s="1599">
        <v>680441</v>
      </c>
      <c r="AH41" s="1599"/>
      <c r="AI41" s="1599"/>
      <c r="AJ41" s="1599"/>
    </row>
    <row r="42" spans="1:36" ht="18.75" customHeight="1">
      <c r="B42" s="1296" t="s">
        <v>3361</v>
      </c>
      <c r="C42" s="1296"/>
      <c r="D42" s="1296"/>
      <c r="E42" s="1296"/>
      <c r="F42" s="1296"/>
      <c r="G42" s="1296"/>
      <c r="H42" s="1296"/>
      <c r="I42" s="1296"/>
      <c r="J42" s="1296"/>
      <c r="K42" s="1296"/>
      <c r="L42" s="1515"/>
      <c r="M42" s="2416">
        <v>316239</v>
      </c>
      <c r="N42" s="2415"/>
      <c r="O42" s="2415"/>
      <c r="P42" s="2415"/>
      <c r="Q42" s="2415">
        <v>294645</v>
      </c>
      <c r="R42" s="2415"/>
      <c r="S42" s="2415"/>
      <c r="T42" s="2415"/>
      <c r="U42" s="1599">
        <v>340265</v>
      </c>
      <c r="V42" s="1599"/>
      <c r="W42" s="1599"/>
      <c r="X42" s="1599"/>
      <c r="Y42" s="1599">
        <v>324452</v>
      </c>
      <c r="Z42" s="1599"/>
      <c r="AA42" s="1599"/>
      <c r="AB42" s="1599"/>
      <c r="AC42" s="1599">
        <v>339044</v>
      </c>
      <c r="AD42" s="1599"/>
      <c r="AE42" s="1599"/>
      <c r="AF42" s="1599"/>
      <c r="AG42" s="1599">
        <v>298927</v>
      </c>
      <c r="AH42" s="1599"/>
      <c r="AI42" s="1599"/>
      <c r="AJ42" s="1599"/>
    </row>
    <row r="43" spans="1:36" ht="18.75" customHeight="1">
      <c r="B43" s="1296" t="s">
        <v>3362</v>
      </c>
      <c r="C43" s="1296"/>
      <c r="D43" s="1296"/>
      <c r="E43" s="1296"/>
      <c r="F43" s="1296"/>
      <c r="G43" s="1296"/>
      <c r="H43" s="1296"/>
      <c r="I43" s="1296"/>
      <c r="J43" s="1296"/>
      <c r="K43" s="1296"/>
      <c r="L43" s="1515"/>
      <c r="M43" s="2416">
        <v>240494</v>
      </c>
      <c r="N43" s="2415"/>
      <c r="O43" s="2415"/>
      <c r="P43" s="2415"/>
      <c r="Q43" s="2415">
        <v>220398</v>
      </c>
      <c r="R43" s="2415"/>
      <c r="S43" s="2415"/>
      <c r="T43" s="2415"/>
      <c r="U43" s="1599">
        <v>234931</v>
      </c>
      <c r="V43" s="1599"/>
      <c r="W43" s="1599"/>
      <c r="X43" s="1599"/>
      <c r="Y43" s="1599">
        <v>217492</v>
      </c>
      <c r="Z43" s="1599"/>
      <c r="AA43" s="1599"/>
      <c r="AB43" s="1599"/>
      <c r="AC43" s="1599">
        <v>460049</v>
      </c>
      <c r="AD43" s="1599"/>
      <c r="AE43" s="1599"/>
      <c r="AF43" s="1599"/>
      <c r="AG43" s="1599">
        <v>457186</v>
      </c>
      <c r="AH43" s="1599"/>
      <c r="AI43" s="1599"/>
      <c r="AJ43" s="1599"/>
    </row>
    <row r="44" spans="1:36" ht="18.75" customHeight="1">
      <c r="B44" s="1296" t="s">
        <v>3363</v>
      </c>
      <c r="C44" s="1296"/>
      <c r="D44" s="1296"/>
      <c r="E44" s="1296"/>
      <c r="F44" s="1296"/>
      <c r="G44" s="1296"/>
      <c r="H44" s="1296"/>
      <c r="I44" s="1296"/>
      <c r="J44" s="1296"/>
      <c r="K44" s="1296"/>
      <c r="L44" s="1515"/>
      <c r="M44" s="2416">
        <v>398386</v>
      </c>
      <c r="N44" s="2415"/>
      <c r="O44" s="2415"/>
      <c r="P44" s="2415"/>
      <c r="Q44" s="2415">
        <v>291863</v>
      </c>
      <c r="R44" s="2415"/>
      <c r="S44" s="2415"/>
      <c r="T44" s="2415"/>
      <c r="U44" s="1599">
        <v>423242</v>
      </c>
      <c r="V44" s="1599"/>
      <c r="W44" s="1599"/>
      <c r="X44" s="1599"/>
      <c r="Y44" s="1599">
        <v>305865</v>
      </c>
      <c r="Z44" s="1599"/>
      <c r="AA44" s="1599"/>
      <c r="AB44" s="1599"/>
      <c r="AC44" s="1599">
        <v>409062</v>
      </c>
      <c r="AD44" s="1599"/>
      <c r="AE44" s="1599"/>
      <c r="AF44" s="1599"/>
      <c r="AG44" s="1599">
        <v>367713</v>
      </c>
      <c r="AH44" s="1599"/>
      <c r="AI44" s="1599"/>
      <c r="AJ44" s="1599"/>
    </row>
    <row r="45" spans="1:36" ht="18.75" customHeight="1">
      <c r="B45" s="1296" t="s">
        <v>3364</v>
      </c>
      <c r="C45" s="1296"/>
      <c r="D45" s="1296"/>
      <c r="E45" s="1296"/>
      <c r="F45" s="1296"/>
      <c r="G45" s="1296"/>
      <c r="H45" s="1296"/>
      <c r="I45" s="1296"/>
      <c r="J45" s="1296"/>
      <c r="K45" s="1296"/>
      <c r="L45" s="1515"/>
      <c r="M45" s="2416">
        <v>73471</v>
      </c>
      <c r="N45" s="2415"/>
      <c r="O45" s="2415"/>
      <c r="P45" s="2415"/>
      <c r="Q45" s="2415">
        <v>65930</v>
      </c>
      <c r="R45" s="2415"/>
      <c r="S45" s="2415"/>
      <c r="T45" s="2415"/>
      <c r="U45" s="1599">
        <v>73667</v>
      </c>
      <c r="V45" s="1599"/>
      <c r="W45" s="1599"/>
      <c r="X45" s="1599"/>
      <c r="Y45" s="1599">
        <v>65720</v>
      </c>
      <c r="Z45" s="1599"/>
      <c r="AA45" s="1599"/>
      <c r="AB45" s="1599"/>
      <c r="AC45" s="1599">
        <v>74270</v>
      </c>
      <c r="AD45" s="1599"/>
      <c r="AE45" s="1599"/>
      <c r="AF45" s="1599"/>
      <c r="AG45" s="1599">
        <v>78788</v>
      </c>
      <c r="AH45" s="1599"/>
      <c r="AI45" s="1599"/>
      <c r="AJ45" s="1599"/>
    </row>
    <row r="46" spans="1:36" ht="18.75" customHeight="1">
      <c r="B46" s="1296" t="s">
        <v>3365</v>
      </c>
      <c r="C46" s="1296"/>
      <c r="D46" s="1296"/>
      <c r="E46" s="1296"/>
      <c r="F46" s="1296"/>
      <c r="G46" s="1296"/>
      <c r="H46" s="1296"/>
      <c r="I46" s="1296"/>
      <c r="J46" s="1296"/>
      <c r="K46" s="1296"/>
      <c r="L46" s="1515"/>
      <c r="M46" s="2416">
        <v>5690938</v>
      </c>
      <c r="N46" s="2415"/>
      <c r="O46" s="2415"/>
      <c r="P46" s="2415"/>
      <c r="Q46" s="2415">
        <v>5759567</v>
      </c>
      <c r="R46" s="2415"/>
      <c r="S46" s="2415"/>
      <c r="T46" s="2415"/>
      <c r="U46" s="1599">
        <v>6130688</v>
      </c>
      <c r="V46" s="1599"/>
      <c r="W46" s="1599"/>
      <c r="X46" s="1599"/>
      <c r="Y46" s="1599">
        <v>5933521</v>
      </c>
      <c r="Z46" s="1599"/>
      <c r="AA46" s="1599"/>
      <c r="AB46" s="1599"/>
      <c r="AC46" s="1599">
        <v>6243020</v>
      </c>
      <c r="AD46" s="1599"/>
      <c r="AE46" s="1599"/>
      <c r="AF46" s="1599"/>
      <c r="AG46" s="1599">
        <v>6296651</v>
      </c>
      <c r="AH46" s="1599"/>
      <c r="AI46" s="1599"/>
      <c r="AJ46" s="1599"/>
    </row>
    <row r="47" spans="1:36" ht="18.75" customHeight="1">
      <c r="B47" s="1296" t="s">
        <v>3366</v>
      </c>
      <c r="C47" s="1296"/>
      <c r="D47" s="1296"/>
      <c r="E47" s="1296"/>
      <c r="F47" s="1296"/>
      <c r="G47" s="1296"/>
      <c r="H47" s="1296"/>
      <c r="I47" s="1296"/>
      <c r="J47" s="1296"/>
      <c r="K47" s="1296"/>
      <c r="L47" s="1515"/>
      <c r="M47" s="2416">
        <v>794651</v>
      </c>
      <c r="N47" s="2415"/>
      <c r="O47" s="2415"/>
      <c r="P47" s="2415"/>
      <c r="Q47" s="1643">
        <v>779769</v>
      </c>
      <c r="R47" s="1643"/>
      <c r="S47" s="1643"/>
      <c r="T47" s="1643"/>
      <c r="U47" s="1599">
        <v>821892</v>
      </c>
      <c r="V47" s="1599"/>
      <c r="W47" s="1599"/>
      <c r="X47" s="1599"/>
      <c r="Y47" s="1643">
        <v>810339</v>
      </c>
      <c r="Z47" s="1643"/>
      <c r="AA47" s="1643"/>
      <c r="AB47" s="1643"/>
      <c r="AC47" s="1599">
        <v>871010</v>
      </c>
      <c r="AD47" s="1599"/>
      <c r="AE47" s="1599"/>
      <c r="AF47" s="1599"/>
      <c r="AG47" s="1643">
        <v>848508</v>
      </c>
      <c r="AH47" s="1643"/>
      <c r="AI47" s="1643"/>
      <c r="AJ47" s="1643"/>
    </row>
    <row r="48" spans="1:36" ht="18.75" customHeight="1">
      <c r="B48" s="1296" t="s">
        <v>3367</v>
      </c>
      <c r="C48" s="1296"/>
      <c r="D48" s="1296"/>
      <c r="E48" s="1296"/>
      <c r="F48" s="1296"/>
      <c r="G48" s="1296"/>
      <c r="H48" s="1296"/>
      <c r="I48" s="1296"/>
      <c r="J48" s="1296"/>
      <c r="K48" s="1296"/>
      <c r="L48" s="1515"/>
      <c r="M48" s="2192">
        <v>77501</v>
      </c>
      <c r="N48" s="1599"/>
      <c r="O48" s="1599"/>
      <c r="P48" s="1599"/>
      <c r="Q48" s="1599">
        <v>70620</v>
      </c>
      <c r="R48" s="1599"/>
      <c r="S48" s="1599"/>
      <c r="T48" s="1599"/>
      <c r="U48" s="1599">
        <v>74434</v>
      </c>
      <c r="V48" s="1599"/>
      <c r="W48" s="1599"/>
      <c r="X48" s="1599"/>
      <c r="Y48" s="1599">
        <v>68177</v>
      </c>
      <c r="Z48" s="1599"/>
      <c r="AA48" s="1599"/>
      <c r="AB48" s="1599"/>
      <c r="AC48" s="1599">
        <v>74445</v>
      </c>
      <c r="AD48" s="1599"/>
      <c r="AE48" s="1599"/>
      <c r="AF48" s="1599"/>
      <c r="AG48" s="1643">
        <v>58064</v>
      </c>
      <c r="AH48" s="1643"/>
      <c r="AI48" s="1643"/>
      <c r="AJ48" s="1643"/>
    </row>
    <row r="49" spans="1:36" ht="18.75" customHeight="1">
      <c r="B49" s="1296" t="s">
        <v>3368</v>
      </c>
      <c r="C49" s="1296"/>
      <c r="D49" s="1296"/>
      <c r="E49" s="1296"/>
      <c r="F49" s="1296"/>
      <c r="G49" s="1296"/>
      <c r="H49" s="1296"/>
      <c r="I49" s="1296"/>
      <c r="J49" s="1296"/>
      <c r="K49" s="1296"/>
      <c r="L49" s="1515"/>
      <c r="M49" s="2416">
        <v>3021205</v>
      </c>
      <c r="N49" s="2415"/>
      <c r="O49" s="2415"/>
      <c r="P49" s="2415"/>
      <c r="Q49" s="1643">
        <v>3323700</v>
      </c>
      <c r="R49" s="1643"/>
      <c r="S49" s="1643"/>
      <c r="T49" s="1643"/>
      <c r="U49" s="1599">
        <v>2957756</v>
      </c>
      <c r="V49" s="1599"/>
      <c r="W49" s="1599"/>
      <c r="X49" s="1599"/>
      <c r="Y49" s="1643">
        <v>2677076</v>
      </c>
      <c r="Z49" s="1643"/>
      <c r="AA49" s="1643"/>
      <c r="AB49" s="1643"/>
      <c r="AC49" s="1599">
        <v>2951265</v>
      </c>
      <c r="AD49" s="1599"/>
      <c r="AE49" s="1599"/>
      <c r="AF49" s="1599"/>
      <c r="AG49" s="1643">
        <v>2782325</v>
      </c>
      <c r="AH49" s="1643"/>
      <c r="AI49" s="1643"/>
      <c r="AJ49" s="1643"/>
    </row>
    <row r="50" spans="1:36" ht="18.75" customHeight="1">
      <c r="B50" s="1296" t="s">
        <v>3369</v>
      </c>
      <c r="C50" s="1296"/>
      <c r="D50" s="1296"/>
      <c r="E50" s="1296"/>
      <c r="F50" s="1296"/>
      <c r="G50" s="1296"/>
      <c r="H50" s="1296"/>
      <c r="I50" s="1296"/>
      <c r="J50" s="1296"/>
      <c r="K50" s="1296"/>
      <c r="L50" s="1515"/>
      <c r="M50" s="1332" t="s">
        <v>1282</v>
      </c>
      <c r="N50" s="1289"/>
      <c r="O50" s="1289"/>
      <c r="P50" s="1289"/>
      <c r="Q50" s="1289" t="s">
        <v>1282</v>
      </c>
      <c r="R50" s="1289"/>
      <c r="S50" s="1289"/>
      <c r="T50" s="1289"/>
      <c r="U50" s="1289" t="s">
        <v>1282</v>
      </c>
      <c r="V50" s="1289"/>
      <c r="W50" s="1289"/>
      <c r="X50" s="1289"/>
      <c r="Y50" s="1289" t="s">
        <v>1282</v>
      </c>
      <c r="Z50" s="1289"/>
      <c r="AA50" s="1289"/>
      <c r="AB50" s="1289"/>
      <c r="AC50" s="1289" t="s">
        <v>1282</v>
      </c>
      <c r="AD50" s="1289"/>
      <c r="AE50" s="1289"/>
      <c r="AF50" s="1289"/>
      <c r="AG50" s="1289" t="s">
        <v>1282</v>
      </c>
      <c r="AH50" s="1289"/>
      <c r="AI50" s="1289"/>
      <c r="AJ50" s="1289"/>
    </row>
    <row r="51" spans="1:36" ht="18.75" customHeight="1">
      <c r="A51" s="328"/>
      <c r="B51" s="1301"/>
      <c r="C51" s="1301"/>
      <c r="D51" s="324"/>
      <c r="E51" s="324"/>
      <c r="F51" s="324"/>
      <c r="G51" s="324"/>
      <c r="H51" s="324"/>
      <c r="I51" s="324"/>
      <c r="J51" s="324"/>
      <c r="K51" s="324"/>
      <c r="L51" s="404"/>
      <c r="M51" s="407"/>
      <c r="N51" s="407"/>
      <c r="O51" s="407"/>
      <c r="P51" s="407"/>
      <c r="Q51" s="407"/>
      <c r="R51" s="407"/>
      <c r="S51" s="407"/>
      <c r="T51" s="407"/>
      <c r="U51" s="407"/>
      <c r="V51" s="407"/>
      <c r="W51" s="407"/>
      <c r="X51" s="407"/>
      <c r="Y51" s="407"/>
      <c r="Z51" s="407"/>
      <c r="AA51" s="407"/>
      <c r="AB51" s="407"/>
      <c r="AC51" s="407"/>
      <c r="AD51" s="407"/>
      <c r="AE51" s="407"/>
      <c r="AF51" s="407"/>
      <c r="AG51" s="407"/>
      <c r="AH51" s="328"/>
      <c r="AI51" s="328"/>
      <c r="AJ51" s="328"/>
    </row>
    <row r="52" spans="1:36" ht="18.75" customHeight="1">
      <c r="A52" s="2421"/>
      <c r="B52" s="2211"/>
      <c r="C52" s="2211"/>
      <c r="D52" s="2211"/>
      <c r="E52" s="2211"/>
      <c r="F52" s="2211"/>
      <c r="G52" s="2211"/>
      <c r="H52" s="2211"/>
      <c r="I52" s="2211"/>
      <c r="J52" s="2211"/>
      <c r="K52" s="2211"/>
      <c r="L52" s="2211"/>
      <c r="M52" s="2211"/>
      <c r="N52" s="434"/>
      <c r="O52" s="434"/>
      <c r="P52" s="434"/>
    </row>
  </sheetData>
  <mergeCells count="265">
    <mergeCell ref="B51:C51"/>
    <mergeCell ref="A52:M52"/>
    <mergeCell ref="AG49:AJ49"/>
    <mergeCell ref="B50:L50"/>
    <mergeCell ref="M50:P50"/>
    <mergeCell ref="Q50:T50"/>
    <mergeCell ref="U50:X50"/>
    <mergeCell ref="Y50:AB50"/>
    <mergeCell ref="AC50:AF50"/>
    <mergeCell ref="AG50:AJ50"/>
    <mergeCell ref="B49:L49"/>
    <mergeCell ref="M49:P49"/>
    <mergeCell ref="Q49:T49"/>
    <mergeCell ref="U49:X49"/>
    <mergeCell ref="Y49:AB49"/>
    <mergeCell ref="AC49:AF49"/>
    <mergeCell ref="AG47:AJ47"/>
    <mergeCell ref="B48:L48"/>
    <mergeCell ref="M48:P48"/>
    <mergeCell ref="Q48:T48"/>
    <mergeCell ref="U48:X48"/>
    <mergeCell ref="Y48:AB48"/>
    <mergeCell ref="AC48:AF48"/>
    <mergeCell ref="AG48:AJ48"/>
    <mergeCell ref="B47:L47"/>
    <mergeCell ref="M47:P47"/>
    <mergeCell ref="Q47:T47"/>
    <mergeCell ref="U47:X47"/>
    <mergeCell ref="Y47:AB47"/>
    <mergeCell ref="AC47:AF47"/>
    <mergeCell ref="AG45:AJ45"/>
    <mergeCell ref="B46:L46"/>
    <mergeCell ref="M46:P46"/>
    <mergeCell ref="Q46:T46"/>
    <mergeCell ref="U46:X46"/>
    <mergeCell ref="Y46:AB46"/>
    <mergeCell ref="AC46:AF46"/>
    <mergeCell ref="AG46:AJ46"/>
    <mergeCell ref="B45:L45"/>
    <mergeCell ref="M45:P45"/>
    <mergeCell ref="Q45:T45"/>
    <mergeCell ref="U45:X45"/>
    <mergeCell ref="Y45:AB45"/>
    <mergeCell ref="AC45:AF45"/>
    <mergeCell ref="AG43:AJ43"/>
    <mergeCell ref="B44:L44"/>
    <mergeCell ref="M44:P44"/>
    <mergeCell ref="Q44:T44"/>
    <mergeCell ref="U44:X44"/>
    <mergeCell ref="Y44:AB44"/>
    <mergeCell ref="AC44:AF44"/>
    <mergeCell ref="AG44:AJ44"/>
    <mergeCell ref="B43:L43"/>
    <mergeCell ref="M43:P43"/>
    <mergeCell ref="Q43:T43"/>
    <mergeCell ref="U43:X43"/>
    <mergeCell ref="Y43:AB43"/>
    <mergeCell ref="AC43:AF43"/>
    <mergeCell ref="AG41:AJ41"/>
    <mergeCell ref="B42:L42"/>
    <mergeCell ref="M42:P42"/>
    <mergeCell ref="Q42:T42"/>
    <mergeCell ref="U42:X42"/>
    <mergeCell ref="Y42:AB42"/>
    <mergeCell ref="AC42:AF42"/>
    <mergeCell ref="AG42:AJ42"/>
    <mergeCell ref="B41:L41"/>
    <mergeCell ref="M41:P41"/>
    <mergeCell ref="Q41:T41"/>
    <mergeCell ref="U41:X41"/>
    <mergeCell ref="Y41:AB41"/>
    <mergeCell ref="AC41:AF41"/>
    <mergeCell ref="Y39:AB39"/>
    <mergeCell ref="AC39:AF39"/>
    <mergeCell ref="AG39:AJ39"/>
    <mergeCell ref="B40:L40"/>
    <mergeCell ref="M40:P40"/>
    <mergeCell ref="Q40:T40"/>
    <mergeCell ref="U40:X40"/>
    <mergeCell ref="Y40:AB40"/>
    <mergeCell ref="AC40:AF40"/>
    <mergeCell ref="AG40:AJ40"/>
    <mergeCell ref="B37:C39"/>
    <mergeCell ref="D39:L39"/>
    <mergeCell ref="M39:P39"/>
    <mergeCell ref="Q39:T39"/>
    <mergeCell ref="U39:X39"/>
    <mergeCell ref="AC37:AF37"/>
    <mergeCell ref="AG37:AJ37"/>
    <mergeCell ref="D38:L38"/>
    <mergeCell ref="M38:P38"/>
    <mergeCell ref="Q38:T38"/>
    <mergeCell ref="U38:X38"/>
    <mergeCell ref="Y38:AB38"/>
    <mergeCell ref="AC38:AF38"/>
    <mergeCell ref="AG38:AJ38"/>
    <mergeCell ref="D37:L37"/>
    <mergeCell ref="M37:P37"/>
    <mergeCell ref="Q37:T37"/>
    <mergeCell ref="U37:X37"/>
    <mergeCell ref="Y37:AB37"/>
    <mergeCell ref="AG35:AJ35"/>
    <mergeCell ref="B36:L36"/>
    <mergeCell ref="M36:P36"/>
    <mergeCell ref="Q36:T36"/>
    <mergeCell ref="U36:X36"/>
    <mergeCell ref="Y36:AB36"/>
    <mergeCell ref="AC36:AF36"/>
    <mergeCell ref="AG36:AJ36"/>
    <mergeCell ref="B35:L35"/>
    <mergeCell ref="M35:P35"/>
    <mergeCell ref="Q35:T35"/>
    <mergeCell ref="U35:X35"/>
    <mergeCell ref="Y35:AB35"/>
    <mergeCell ref="AC35:AF35"/>
    <mergeCell ref="AC33:AF33"/>
    <mergeCell ref="AG33:AJ33"/>
    <mergeCell ref="M34:P34"/>
    <mergeCell ref="Q34:T34"/>
    <mergeCell ref="U34:X34"/>
    <mergeCell ref="Y34:AB34"/>
    <mergeCell ref="AC34:AF34"/>
    <mergeCell ref="AG34:AJ34"/>
    <mergeCell ref="B23:C23"/>
    <mergeCell ref="B31:D31"/>
    <mergeCell ref="A32:L33"/>
    <mergeCell ref="M32:T32"/>
    <mergeCell ref="U32:AB32"/>
    <mergeCell ref="AC32:AJ32"/>
    <mergeCell ref="M33:P33"/>
    <mergeCell ref="Q33:T33"/>
    <mergeCell ref="U33:X33"/>
    <mergeCell ref="Y33:AB33"/>
    <mergeCell ref="AG21:AJ21"/>
    <mergeCell ref="B22:L22"/>
    <mergeCell ref="M22:P22"/>
    <mergeCell ref="Q22:T22"/>
    <mergeCell ref="U22:X22"/>
    <mergeCell ref="Y22:AB22"/>
    <mergeCell ref="AC22:AF22"/>
    <mergeCell ref="AG22:AJ22"/>
    <mergeCell ref="B21:L21"/>
    <mergeCell ref="M21:P21"/>
    <mergeCell ref="Q21:T21"/>
    <mergeCell ref="U21:X21"/>
    <mergeCell ref="Y21:AB21"/>
    <mergeCell ref="AC21:AF21"/>
    <mergeCell ref="AG19:AJ19"/>
    <mergeCell ref="B20:L20"/>
    <mergeCell ref="M20:P20"/>
    <mergeCell ref="Q20:T20"/>
    <mergeCell ref="U20:X20"/>
    <mergeCell ref="Y20:AB20"/>
    <mergeCell ref="AC20:AF20"/>
    <mergeCell ref="AG20:AJ20"/>
    <mergeCell ref="B19:L19"/>
    <mergeCell ref="M19:P19"/>
    <mergeCell ref="Q19:T19"/>
    <mergeCell ref="U19:X19"/>
    <mergeCell ref="Y19:AB19"/>
    <mergeCell ref="AC19:AF19"/>
    <mergeCell ref="AG17:AJ17"/>
    <mergeCell ref="B18:L18"/>
    <mergeCell ref="M18:P18"/>
    <mergeCell ref="Q18:T18"/>
    <mergeCell ref="U18:X18"/>
    <mergeCell ref="Y18:AB18"/>
    <mergeCell ref="AC18:AF18"/>
    <mergeCell ref="AG18:AJ18"/>
    <mergeCell ref="B17:L17"/>
    <mergeCell ref="M17:P17"/>
    <mergeCell ref="Q17:T17"/>
    <mergeCell ref="U17:X17"/>
    <mergeCell ref="Y17:AB17"/>
    <mergeCell ref="AC17:AF17"/>
    <mergeCell ref="AG15:AJ15"/>
    <mergeCell ref="B16:L16"/>
    <mergeCell ref="M16:P16"/>
    <mergeCell ref="Q16:T16"/>
    <mergeCell ref="U16:X16"/>
    <mergeCell ref="Y16:AB16"/>
    <mergeCell ref="AC16:AF16"/>
    <mergeCell ref="AG16:AJ16"/>
    <mergeCell ref="B15:L15"/>
    <mergeCell ref="M15:P15"/>
    <mergeCell ref="Q15:T15"/>
    <mergeCell ref="U15:X15"/>
    <mergeCell ref="Y15:AB15"/>
    <mergeCell ref="AC15:AF15"/>
    <mergeCell ref="AG13:AJ13"/>
    <mergeCell ref="B14:L14"/>
    <mergeCell ref="M14:P14"/>
    <mergeCell ref="Q14:T14"/>
    <mergeCell ref="U14:X14"/>
    <mergeCell ref="Y14:AB14"/>
    <mergeCell ref="AC14:AF14"/>
    <mergeCell ref="AG14:AJ14"/>
    <mergeCell ref="B13:L13"/>
    <mergeCell ref="M13:P13"/>
    <mergeCell ref="Q13:T13"/>
    <mergeCell ref="U13:X13"/>
    <mergeCell ref="Y13:AB13"/>
    <mergeCell ref="AC13:AF13"/>
    <mergeCell ref="Y11:AB11"/>
    <mergeCell ref="AC11:AF11"/>
    <mergeCell ref="AG11:AJ11"/>
    <mergeCell ref="B12:L12"/>
    <mergeCell ref="M12:P12"/>
    <mergeCell ref="Q12:T12"/>
    <mergeCell ref="U12:X12"/>
    <mergeCell ref="Y12:AB12"/>
    <mergeCell ref="AC12:AF12"/>
    <mergeCell ref="AG12:AJ12"/>
    <mergeCell ref="B9:C11"/>
    <mergeCell ref="D11:L11"/>
    <mergeCell ref="M11:P11"/>
    <mergeCell ref="Q11:T11"/>
    <mergeCell ref="U11:X11"/>
    <mergeCell ref="AC9:AF9"/>
    <mergeCell ref="AG9:AJ9"/>
    <mergeCell ref="D10:L10"/>
    <mergeCell ref="M10:P10"/>
    <mergeCell ref="Q10:T10"/>
    <mergeCell ref="U10:X10"/>
    <mergeCell ref="Y10:AB10"/>
    <mergeCell ref="AC10:AF10"/>
    <mergeCell ref="AG10:AJ10"/>
    <mergeCell ref="D9:L9"/>
    <mergeCell ref="M9:P9"/>
    <mergeCell ref="Q9:T9"/>
    <mergeCell ref="U9:X9"/>
    <mergeCell ref="Y9:AB9"/>
    <mergeCell ref="AG7:AJ7"/>
    <mergeCell ref="B8:L8"/>
    <mergeCell ref="M8:P8"/>
    <mergeCell ref="Q8:T8"/>
    <mergeCell ref="U8:X8"/>
    <mergeCell ref="Y8:AB8"/>
    <mergeCell ref="AC8:AF8"/>
    <mergeCell ref="AG8:AJ8"/>
    <mergeCell ref="B7:L7"/>
    <mergeCell ref="M7:P7"/>
    <mergeCell ref="Q7:T7"/>
    <mergeCell ref="U7:X7"/>
    <mergeCell ref="Y7:AB7"/>
    <mergeCell ref="AC7:AF7"/>
    <mergeCell ref="A1:D1"/>
    <mergeCell ref="AC5:AF5"/>
    <mergeCell ref="AG5:AJ5"/>
    <mergeCell ref="M6:P6"/>
    <mergeCell ref="Q6:T6"/>
    <mergeCell ref="U6:X6"/>
    <mergeCell ref="Y6:AB6"/>
    <mergeCell ref="AC6:AF6"/>
    <mergeCell ref="AG6:AJ6"/>
    <mergeCell ref="A2:AJ2"/>
    <mergeCell ref="B3:D3"/>
    <mergeCell ref="A4:L5"/>
    <mergeCell ref="M4:T4"/>
    <mergeCell ref="U4:AB4"/>
    <mergeCell ref="AC4:AJ4"/>
    <mergeCell ref="M5:P5"/>
    <mergeCell ref="Q5:T5"/>
    <mergeCell ref="U5:X5"/>
    <mergeCell ref="Y5:AB5"/>
  </mergeCells>
  <phoneticPr fontId="4"/>
  <hyperlinks>
    <hyperlink ref="A1" location="P2細目次!A1" display="目次に戻る" xr:uid="{D54C5E55-9082-4CC4-ADAC-5ECA0B3485F3}"/>
  </hyperlinks>
  <pageMargins left="0.70866141732283472" right="0.70866141732283472" top="0.74803149606299213" bottom="0.74803149606299213" header="0.31496062992125984" footer="0.31496062992125984"/>
  <pageSetup paperSize="9" scale="78" firstPageNumber="0" orientation="portrait" copies="6" r:id="rId1"/>
  <headerFooter differentFirst="1" scaleWithDoc="0">
    <oddFooter>&amp;C- &amp;P -</oddFooter>
  </headerFooter>
  <ignoredErrors>
    <ignoredError sqref="AG8" formulaRange="1"/>
  </ignoredError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3D87C-D516-4FA1-8E25-B1F0E45A92CA}">
  <sheetPr>
    <tabColor theme="0"/>
    <pageSetUpPr fitToPage="1"/>
  </sheetPr>
  <dimension ref="A1:AR52"/>
  <sheetViews>
    <sheetView zoomScaleNormal="100" zoomScaleSheetLayoutView="100" workbookViewId="0">
      <selection activeCell="AL2" sqref="AL2:AR2"/>
    </sheetView>
  </sheetViews>
  <sheetFormatPr defaultColWidth="3.125" defaultRowHeight="18.75" customHeight="1"/>
  <cols>
    <col min="1" max="16384" width="3.125" style="286"/>
  </cols>
  <sheetData>
    <row r="1" spans="1:44" ht="13.5">
      <c r="A1" s="1544" t="s">
        <v>4602</v>
      </c>
      <c r="B1" s="1544"/>
      <c r="C1" s="1544"/>
      <c r="D1" s="1544"/>
    </row>
    <row r="2" spans="1:44" ht="18.75" customHeight="1">
      <c r="A2" s="1458" t="s">
        <v>3338</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row>
    <row r="3" spans="1:44" ht="18.75" customHeight="1">
      <c r="AD3" s="401"/>
      <c r="AE3" s="401"/>
      <c r="AF3" s="401"/>
      <c r="AG3" s="401"/>
      <c r="AH3" s="379"/>
      <c r="AI3" s="379"/>
      <c r="AJ3" s="379" t="s">
        <v>2459</v>
      </c>
    </row>
    <row r="4" spans="1:44" ht="18.75" customHeight="1">
      <c r="A4" s="1260" t="s">
        <v>3339</v>
      </c>
      <c r="B4" s="1261"/>
      <c r="C4" s="1261"/>
      <c r="D4" s="1261"/>
      <c r="E4" s="1261"/>
      <c r="F4" s="1261"/>
      <c r="G4" s="1261"/>
      <c r="H4" s="1262"/>
      <c r="I4" s="1260" t="s">
        <v>3340</v>
      </c>
      <c r="J4" s="1261"/>
      <c r="K4" s="1261"/>
      <c r="L4" s="1261"/>
      <c r="M4" s="1261"/>
      <c r="N4" s="1261"/>
      <c r="O4" s="1261"/>
      <c r="P4" s="1262"/>
      <c r="Q4" s="1260" t="s">
        <v>3341</v>
      </c>
      <c r="R4" s="1261"/>
      <c r="S4" s="1261"/>
      <c r="T4" s="1261"/>
      <c r="U4" s="1261"/>
      <c r="V4" s="1261"/>
      <c r="W4" s="1261"/>
      <c r="X4" s="1262"/>
      <c r="Y4" s="1260" t="s">
        <v>3342</v>
      </c>
      <c r="Z4" s="1261"/>
      <c r="AA4" s="1261"/>
      <c r="AB4" s="1261"/>
      <c r="AC4" s="1261"/>
      <c r="AD4" s="1261"/>
      <c r="AE4" s="1261"/>
      <c r="AF4" s="1262"/>
      <c r="AG4" s="1260" t="s">
        <v>3343</v>
      </c>
      <c r="AH4" s="1261"/>
      <c r="AI4" s="1261"/>
      <c r="AJ4" s="1261"/>
    </row>
    <row r="5" spans="1:44" ht="18.75" customHeight="1">
      <c r="A5" s="1664" t="s">
        <v>3344</v>
      </c>
      <c r="B5" s="2047"/>
      <c r="C5" s="2047"/>
      <c r="D5" s="1663"/>
      <c r="E5" s="1664" t="s">
        <v>3345</v>
      </c>
      <c r="F5" s="2047"/>
      <c r="G5" s="2047"/>
      <c r="H5" s="1663"/>
      <c r="I5" s="1664" t="s">
        <v>3344</v>
      </c>
      <c r="J5" s="2047"/>
      <c r="K5" s="2047"/>
      <c r="L5" s="1663"/>
      <c r="M5" s="1664" t="s">
        <v>3345</v>
      </c>
      <c r="N5" s="2047"/>
      <c r="O5" s="2047"/>
      <c r="P5" s="1663"/>
      <c r="Q5" s="1664" t="s">
        <v>3344</v>
      </c>
      <c r="R5" s="2047"/>
      <c r="S5" s="2047"/>
      <c r="T5" s="1663"/>
      <c r="U5" s="1664" t="s">
        <v>3345</v>
      </c>
      <c r="V5" s="2047"/>
      <c r="W5" s="2047"/>
      <c r="X5" s="1663"/>
      <c r="Y5" s="1664" t="s">
        <v>3344</v>
      </c>
      <c r="Z5" s="2047"/>
      <c r="AA5" s="2047"/>
      <c r="AB5" s="1663"/>
      <c r="AC5" s="1664" t="s">
        <v>3345</v>
      </c>
      <c r="AD5" s="2047"/>
      <c r="AE5" s="2047"/>
      <c r="AF5" s="1663"/>
      <c r="AG5" s="1664" t="s">
        <v>3344</v>
      </c>
      <c r="AH5" s="2047"/>
      <c r="AI5" s="2047"/>
      <c r="AJ5" s="2047"/>
    </row>
    <row r="6" spans="1:44" ht="18.75" customHeight="1">
      <c r="A6" s="1288"/>
      <c r="B6" s="1288"/>
      <c r="C6" s="1288"/>
      <c r="D6" s="1288"/>
      <c r="E6" s="1288"/>
      <c r="F6" s="1288"/>
      <c r="G6" s="1288"/>
      <c r="H6" s="1288"/>
      <c r="I6" s="1288"/>
      <c r="J6" s="1288"/>
      <c r="K6" s="1288"/>
      <c r="L6" s="1288"/>
      <c r="M6" s="1288"/>
      <c r="N6" s="1288"/>
      <c r="O6" s="1288"/>
      <c r="P6" s="1288"/>
      <c r="Q6" s="1288"/>
      <c r="R6" s="1288"/>
      <c r="S6" s="1288"/>
      <c r="T6" s="1288"/>
      <c r="U6" s="1288"/>
      <c r="V6" s="1288"/>
      <c r="W6" s="1288"/>
      <c r="X6" s="1288"/>
      <c r="Y6" s="1202"/>
      <c r="Z6" s="1202"/>
      <c r="AA6" s="1202"/>
      <c r="AB6" s="1202"/>
      <c r="AC6" s="1202"/>
      <c r="AD6" s="1202"/>
      <c r="AE6" s="1202"/>
      <c r="AF6" s="1202"/>
      <c r="AG6" s="1202"/>
      <c r="AH6" s="1202"/>
      <c r="AI6" s="1202"/>
      <c r="AJ6" s="1202"/>
    </row>
    <row r="7" spans="1:44" s="413" customFormat="1" ht="18.75" customHeight="1">
      <c r="A7" s="2406">
        <v>25349377</v>
      </c>
      <c r="B7" s="2406"/>
      <c r="C7" s="2406"/>
      <c r="D7" s="2406"/>
      <c r="E7" s="2422">
        <v>25564049</v>
      </c>
      <c r="F7" s="2422"/>
      <c r="G7" s="2422"/>
      <c r="H7" s="2422"/>
      <c r="I7" s="2422">
        <v>22252928</v>
      </c>
      <c r="J7" s="2422"/>
      <c r="K7" s="2422"/>
      <c r="L7" s="2422"/>
      <c r="M7" s="2409">
        <v>22698466</v>
      </c>
      <c r="N7" s="2409"/>
      <c r="O7" s="2409"/>
      <c r="P7" s="2409"/>
      <c r="Q7" s="2409">
        <v>24033523</v>
      </c>
      <c r="R7" s="2409"/>
      <c r="S7" s="2409"/>
      <c r="T7" s="2409"/>
      <c r="U7" s="2409">
        <f>U8+U13+U14+U15+U16+U18+U19+U20+U21+U22</f>
        <v>24165805</v>
      </c>
      <c r="V7" s="2409"/>
      <c r="W7" s="2409"/>
      <c r="X7" s="2409"/>
      <c r="Y7" s="2409">
        <v>22918619</v>
      </c>
      <c r="Z7" s="2409"/>
      <c r="AA7" s="2409"/>
      <c r="AB7" s="2409"/>
      <c r="AC7" s="2409">
        <f>AC8+AC13+AC14+AC15+AC16+AC18+AC19+AC20+AC21+AC22</f>
        <v>23541874</v>
      </c>
      <c r="AD7" s="2409"/>
      <c r="AE7" s="2409"/>
      <c r="AF7" s="2409"/>
      <c r="AG7" s="2409">
        <v>23269908</v>
      </c>
      <c r="AH7" s="2409"/>
      <c r="AI7" s="2409"/>
      <c r="AJ7" s="2409"/>
      <c r="AK7" s="1510" t="s">
        <v>3299</v>
      </c>
      <c r="AL7" s="1510"/>
      <c r="AM7" s="1510"/>
      <c r="AN7" s="1510"/>
      <c r="AO7" s="1510"/>
      <c r="AP7" s="1510"/>
      <c r="AQ7" s="1510"/>
      <c r="AR7" s="1510"/>
    </row>
    <row r="8" spans="1:44" ht="18.75" customHeight="1">
      <c r="A8" s="1599">
        <v>10900254</v>
      </c>
      <c r="B8" s="1599"/>
      <c r="C8" s="1599"/>
      <c r="D8" s="1599"/>
      <c r="E8" s="1599">
        <f>SUM(E9:E11)</f>
        <v>10814238</v>
      </c>
      <c r="F8" s="1599"/>
      <c r="G8" s="1599"/>
      <c r="H8" s="1599"/>
      <c r="I8" s="1599">
        <v>8659457</v>
      </c>
      <c r="J8" s="1599"/>
      <c r="K8" s="1599"/>
      <c r="L8" s="1599"/>
      <c r="M8" s="1599">
        <f>SUM(M9:M11)</f>
        <v>9163790</v>
      </c>
      <c r="N8" s="1599"/>
      <c r="O8" s="1599"/>
      <c r="P8" s="1599"/>
      <c r="Q8" s="1492">
        <v>9026349</v>
      </c>
      <c r="R8" s="1492"/>
      <c r="S8" s="1492"/>
      <c r="T8" s="1492"/>
      <c r="U8" s="1599">
        <f>SUM(U9:U11)</f>
        <v>8927714</v>
      </c>
      <c r="V8" s="1599"/>
      <c r="W8" s="1599"/>
      <c r="X8" s="1599"/>
      <c r="Y8" s="1492">
        <v>8728644</v>
      </c>
      <c r="Z8" s="1492"/>
      <c r="AA8" s="1492"/>
      <c r="AB8" s="1492"/>
      <c r="AC8" s="1599">
        <v>8488481</v>
      </c>
      <c r="AD8" s="1599"/>
      <c r="AE8" s="1599"/>
      <c r="AF8" s="1599"/>
      <c r="AG8" s="1492">
        <v>8797961</v>
      </c>
      <c r="AH8" s="1492"/>
      <c r="AI8" s="1492"/>
      <c r="AJ8" s="1492"/>
      <c r="AK8" s="1296" t="s">
        <v>2789</v>
      </c>
      <c r="AL8" s="1296"/>
      <c r="AM8" s="1296"/>
      <c r="AN8" s="1296"/>
      <c r="AO8" s="1296"/>
      <c r="AP8" s="1296"/>
      <c r="AQ8" s="1296"/>
      <c r="AR8" s="1296"/>
    </row>
    <row r="9" spans="1:44" ht="18.75" customHeight="1">
      <c r="A9" s="1599">
        <v>10736101</v>
      </c>
      <c r="B9" s="1599"/>
      <c r="C9" s="1599"/>
      <c r="D9" s="1599"/>
      <c r="E9" s="1643">
        <v>10662825</v>
      </c>
      <c r="F9" s="1643"/>
      <c r="G9" s="1643"/>
      <c r="H9" s="1643"/>
      <c r="I9" s="1599">
        <v>8506232</v>
      </c>
      <c r="J9" s="1599"/>
      <c r="K9" s="1599"/>
      <c r="L9" s="1599"/>
      <c r="M9" s="1492">
        <v>9026706</v>
      </c>
      <c r="N9" s="1492"/>
      <c r="O9" s="1492"/>
      <c r="P9" s="1492"/>
      <c r="Q9" s="1492">
        <v>8880349</v>
      </c>
      <c r="R9" s="1492"/>
      <c r="S9" s="1492"/>
      <c r="T9" s="1492"/>
      <c r="U9" s="1492">
        <v>8791276</v>
      </c>
      <c r="V9" s="1492"/>
      <c r="W9" s="1492"/>
      <c r="X9" s="1492"/>
      <c r="Y9" s="1492">
        <v>8587620</v>
      </c>
      <c r="Z9" s="1492"/>
      <c r="AA9" s="1492"/>
      <c r="AB9" s="1492"/>
      <c r="AC9" s="1492">
        <v>8349568</v>
      </c>
      <c r="AD9" s="1492"/>
      <c r="AE9" s="1492"/>
      <c r="AF9" s="1492"/>
      <c r="AG9" s="1492">
        <v>8660228</v>
      </c>
      <c r="AH9" s="1492"/>
      <c r="AI9" s="1492"/>
      <c r="AJ9" s="1492"/>
      <c r="AK9" s="1556" t="s">
        <v>3356</v>
      </c>
      <c r="AL9" s="1514" t="s">
        <v>3371</v>
      </c>
      <c r="AM9" s="1296"/>
      <c r="AN9" s="1296"/>
      <c r="AO9" s="1296"/>
      <c r="AP9" s="1296"/>
      <c r="AQ9" s="1296"/>
      <c r="AR9" s="1296"/>
    </row>
    <row r="10" spans="1:44" ht="18.75" customHeight="1">
      <c r="A10" s="1599">
        <v>87922</v>
      </c>
      <c r="B10" s="1599"/>
      <c r="C10" s="1599"/>
      <c r="D10" s="1599"/>
      <c r="E10" s="1643">
        <v>82524</v>
      </c>
      <c r="F10" s="1643"/>
      <c r="G10" s="1643"/>
      <c r="H10" s="1643"/>
      <c r="I10" s="1599">
        <v>79580</v>
      </c>
      <c r="J10" s="1599"/>
      <c r="K10" s="1599"/>
      <c r="L10" s="1599"/>
      <c r="M10" s="1492">
        <v>70737</v>
      </c>
      <c r="N10" s="1492"/>
      <c r="O10" s="1492"/>
      <c r="P10" s="1492"/>
      <c r="Q10" s="1492">
        <v>78041</v>
      </c>
      <c r="R10" s="1492"/>
      <c r="S10" s="1492"/>
      <c r="T10" s="1492"/>
      <c r="U10" s="1492">
        <v>71236</v>
      </c>
      <c r="V10" s="1492"/>
      <c r="W10" s="1492"/>
      <c r="X10" s="1492"/>
      <c r="Y10" s="1492">
        <v>73362</v>
      </c>
      <c r="Z10" s="1492"/>
      <c r="AA10" s="1492"/>
      <c r="AB10" s="1492"/>
      <c r="AC10" s="1492">
        <v>74065</v>
      </c>
      <c r="AD10" s="1492"/>
      <c r="AE10" s="1492"/>
      <c r="AF10" s="1492"/>
      <c r="AG10" s="1492">
        <v>68989</v>
      </c>
      <c r="AH10" s="1492"/>
      <c r="AI10" s="1492"/>
      <c r="AJ10" s="1492"/>
      <c r="AK10" s="1515"/>
      <c r="AL10" s="1514" t="s">
        <v>3372</v>
      </c>
      <c r="AM10" s="1296"/>
      <c r="AN10" s="1296"/>
      <c r="AO10" s="1296"/>
      <c r="AP10" s="1296"/>
      <c r="AQ10" s="1296"/>
      <c r="AR10" s="1296"/>
    </row>
    <row r="11" spans="1:44" ht="18.75" customHeight="1">
      <c r="A11" s="1599">
        <v>76231</v>
      </c>
      <c r="B11" s="1599"/>
      <c r="C11" s="1599"/>
      <c r="D11" s="1599"/>
      <c r="E11" s="1643">
        <v>68889</v>
      </c>
      <c r="F11" s="1643"/>
      <c r="G11" s="1643"/>
      <c r="H11" s="1643"/>
      <c r="I11" s="1599">
        <v>73645</v>
      </c>
      <c r="J11" s="1599"/>
      <c r="K11" s="1599"/>
      <c r="L11" s="1599"/>
      <c r="M11" s="1492">
        <v>66347</v>
      </c>
      <c r="N11" s="1492"/>
      <c r="O11" s="1492"/>
      <c r="P11" s="1492"/>
      <c r="Q11" s="1492">
        <v>67959</v>
      </c>
      <c r="R11" s="1492"/>
      <c r="S11" s="1492"/>
      <c r="T11" s="1492"/>
      <c r="U11" s="1492">
        <v>65202</v>
      </c>
      <c r="V11" s="1492"/>
      <c r="W11" s="1492"/>
      <c r="X11" s="1492"/>
      <c r="Y11" s="1492">
        <v>67662</v>
      </c>
      <c r="Z11" s="1492"/>
      <c r="AA11" s="1492"/>
      <c r="AB11" s="1492"/>
      <c r="AC11" s="1492">
        <v>64848</v>
      </c>
      <c r="AD11" s="1492"/>
      <c r="AE11" s="1492"/>
      <c r="AF11" s="1492"/>
      <c r="AG11" s="1492">
        <v>68744</v>
      </c>
      <c r="AH11" s="1492"/>
      <c r="AI11" s="1492"/>
      <c r="AJ11" s="1492"/>
      <c r="AK11" s="1529"/>
      <c r="AL11" s="1514" t="s">
        <v>3373</v>
      </c>
      <c r="AM11" s="1296"/>
      <c r="AN11" s="1296"/>
      <c r="AO11" s="1296"/>
      <c r="AP11" s="1296"/>
      <c r="AQ11" s="1296"/>
      <c r="AR11" s="1296"/>
    </row>
    <row r="12" spans="1:44" ht="18.75" customHeight="1">
      <c r="A12" s="1599">
        <v>2763213</v>
      </c>
      <c r="B12" s="1599"/>
      <c r="C12" s="1599"/>
      <c r="D12" s="1599"/>
      <c r="E12" s="1599">
        <v>2779050</v>
      </c>
      <c r="F12" s="1599"/>
      <c r="G12" s="1599"/>
      <c r="H12" s="1599"/>
      <c r="I12" s="1599">
        <v>2117537</v>
      </c>
      <c r="J12" s="1599"/>
      <c r="K12" s="1599"/>
      <c r="L12" s="1599"/>
      <c r="M12" s="1492">
        <v>1907764</v>
      </c>
      <c r="N12" s="1492"/>
      <c r="O12" s="1492"/>
      <c r="P12" s="1492"/>
      <c r="Q12" s="1492" t="s">
        <v>1282</v>
      </c>
      <c r="R12" s="1492"/>
      <c r="S12" s="1492"/>
      <c r="T12" s="1492"/>
      <c r="U12" s="1492" t="s">
        <v>1282</v>
      </c>
      <c r="V12" s="1492"/>
      <c r="W12" s="1492"/>
      <c r="X12" s="1492"/>
      <c r="Y12" s="1492" t="s">
        <v>1282</v>
      </c>
      <c r="Z12" s="1492"/>
      <c r="AA12" s="1492"/>
      <c r="AB12" s="1492"/>
      <c r="AC12" s="1492" t="s">
        <v>786</v>
      </c>
      <c r="AD12" s="1492"/>
      <c r="AE12" s="1492"/>
      <c r="AF12" s="1492"/>
      <c r="AG12" s="1492" t="s">
        <v>786</v>
      </c>
      <c r="AH12" s="1492"/>
      <c r="AI12" s="1492"/>
      <c r="AJ12" s="1492"/>
      <c r="AK12" s="1296" t="s">
        <v>3359</v>
      </c>
      <c r="AL12" s="1296"/>
      <c r="AM12" s="1296"/>
      <c r="AN12" s="1296"/>
      <c r="AO12" s="1296"/>
      <c r="AP12" s="1296"/>
      <c r="AQ12" s="1296"/>
      <c r="AR12" s="1296"/>
    </row>
    <row r="13" spans="1:44" ht="18.75" customHeight="1">
      <c r="A13" s="1599">
        <v>755019</v>
      </c>
      <c r="B13" s="1599"/>
      <c r="C13" s="1599"/>
      <c r="D13" s="1599"/>
      <c r="E13" s="1599">
        <v>793123</v>
      </c>
      <c r="F13" s="1599"/>
      <c r="G13" s="1599"/>
      <c r="H13" s="1599"/>
      <c r="I13" s="1599">
        <v>761137</v>
      </c>
      <c r="J13" s="1599"/>
      <c r="K13" s="1599"/>
      <c r="L13" s="1599"/>
      <c r="M13" s="1492">
        <v>748680</v>
      </c>
      <c r="N13" s="1492"/>
      <c r="O13" s="1492"/>
      <c r="P13" s="1492"/>
      <c r="Q13" s="1492">
        <v>682098</v>
      </c>
      <c r="R13" s="1492"/>
      <c r="S13" s="1492"/>
      <c r="T13" s="1492"/>
      <c r="U13" s="1492">
        <v>777892</v>
      </c>
      <c r="V13" s="1492"/>
      <c r="W13" s="1492"/>
      <c r="X13" s="1492"/>
      <c r="Y13" s="1492">
        <v>568235</v>
      </c>
      <c r="Z13" s="1492"/>
      <c r="AA13" s="1492"/>
      <c r="AB13" s="1492"/>
      <c r="AC13" s="1492">
        <v>629832</v>
      </c>
      <c r="AD13" s="1492"/>
      <c r="AE13" s="1492"/>
      <c r="AF13" s="1492"/>
      <c r="AG13" s="1492">
        <v>458375</v>
      </c>
      <c r="AH13" s="1492"/>
      <c r="AI13" s="1492"/>
      <c r="AJ13" s="1492"/>
      <c r="AK13" s="1296" t="s">
        <v>3360</v>
      </c>
      <c r="AL13" s="1296"/>
      <c r="AM13" s="1296"/>
      <c r="AN13" s="1296"/>
      <c r="AO13" s="1296"/>
      <c r="AP13" s="1296"/>
      <c r="AQ13" s="1296"/>
      <c r="AR13" s="1296"/>
    </row>
    <row r="14" spans="1:44" ht="18.75" customHeight="1">
      <c r="A14" s="1599">
        <v>357672</v>
      </c>
      <c r="B14" s="1599"/>
      <c r="C14" s="1599"/>
      <c r="D14" s="1599"/>
      <c r="E14" s="1599">
        <v>353557</v>
      </c>
      <c r="F14" s="1599"/>
      <c r="G14" s="1599"/>
      <c r="H14" s="1599"/>
      <c r="I14" s="1599">
        <v>256711</v>
      </c>
      <c r="J14" s="1599"/>
      <c r="K14" s="1599"/>
      <c r="L14" s="1599"/>
      <c r="M14" s="1492">
        <v>266694</v>
      </c>
      <c r="N14" s="1492"/>
      <c r="O14" s="1492"/>
      <c r="P14" s="1492"/>
      <c r="Q14" s="1492">
        <v>236761</v>
      </c>
      <c r="R14" s="1492"/>
      <c r="S14" s="1492"/>
      <c r="T14" s="1492"/>
      <c r="U14" s="1492">
        <v>241318</v>
      </c>
      <c r="V14" s="1492"/>
      <c r="W14" s="1492"/>
      <c r="X14" s="1492"/>
      <c r="Y14" s="1492">
        <v>191538</v>
      </c>
      <c r="Z14" s="1492"/>
      <c r="AA14" s="1492"/>
      <c r="AB14" s="1492"/>
      <c r="AC14" s="1492">
        <v>183955</v>
      </c>
      <c r="AD14" s="1492"/>
      <c r="AE14" s="1492"/>
      <c r="AF14" s="1492"/>
      <c r="AG14" s="1492">
        <v>143286</v>
      </c>
      <c r="AH14" s="1492"/>
      <c r="AI14" s="1492"/>
      <c r="AJ14" s="1492"/>
      <c r="AK14" s="1296" t="s">
        <v>3361</v>
      </c>
      <c r="AL14" s="1296"/>
      <c r="AM14" s="1296"/>
      <c r="AN14" s="1296"/>
      <c r="AO14" s="1296"/>
      <c r="AP14" s="1296"/>
      <c r="AQ14" s="1296"/>
      <c r="AR14" s="1296"/>
    </row>
    <row r="15" spans="1:44" ht="18.75" customHeight="1">
      <c r="A15" s="1599">
        <v>388493</v>
      </c>
      <c r="B15" s="1599"/>
      <c r="C15" s="1599"/>
      <c r="D15" s="1599"/>
      <c r="E15" s="1599">
        <v>384944</v>
      </c>
      <c r="F15" s="1599"/>
      <c r="G15" s="1599"/>
      <c r="H15" s="1599"/>
      <c r="I15" s="1599">
        <v>278445</v>
      </c>
      <c r="J15" s="1599"/>
      <c r="K15" s="1599"/>
      <c r="L15" s="1599"/>
      <c r="M15" s="1492">
        <v>228588</v>
      </c>
      <c r="N15" s="1492"/>
      <c r="O15" s="1492"/>
      <c r="P15" s="1492"/>
      <c r="Q15" s="1492">
        <v>346153</v>
      </c>
      <c r="R15" s="1492"/>
      <c r="S15" s="1492"/>
      <c r="T15" s="1492"/>
      <c r="U15" s="1492">
        <v>396172</v>
      </c>
      <c r="V15" s="1492"/>
      <c r="W15" s="1492"/>
      <c r="X15" s="1492"/>
      <c r="Y15" s="1492">
        <v>312320</v>
      </c>
      <c r="Z15" s="1492"/>
      <c r="AA15" s="1492"/>
      <c r="AB15" s="1492"/>
      <c r="AC15" s="1492">
        <v>317140</v>
      </c>
      <c r="AD15" s="1492"/>
      <c r="AE15" s="1492"/>
      <c r="AF15" s="1492"/>
      <c r="AG15" s="1492">
        <v>179996</v>
      </c>
      <c r="AH15" s="1492"/>
      <c r="AI15" s="1492"/>
      <c r="AJ15" s="1492"/>
      <c r="AK15" s="1296" t="s">
        <v>3362</v>
      </c>
      <c r="AL15" s="1296"/>
      <c r="AM15" s="1296"/>
      <c r="AN15" s="1296"/>
      <c r="AO15" s="1296"/>
      <c r="AP15" s="1296"/>
      <c r="AQ15" s="1296"/>
      <c r="AR15" s="1296"/>
    </row>
    <row r="16" spans="1:44" ht="18.75" customHeight="1">
      <c r="A16" s="1599">
        <v>465142</v>
      </c>
      <c r="B16" s="1599"/>
      <c r="C16" s="1599"/>
      <c r="D16" s="1599"/>
      <c r="E16" s="1599">
        <v>466344</v>
      </c>
      <c r="F16" s="1599"/>
      <c r="G16" s="1599"/>
      <c r="H16" s="1599"/>
      <c r="I16" s="1599">
        <v>397958</v>
      </c>
      <c r="J16" s="1599"/>
      <c r="K16" s="1599"/>
      <c r="L16" s="1599"/>
      <c r="M16" s="1492">
        <v>386983</v>
      </c>
      <c r="N16" s="1492"/>
      <c r="O16" s="1492"/>
      <c r="P16" s="1492"/>
      <c r="Q16" s="1492">
        <v>527098</v>
      </c>
      <c r="R16" s="1492"/>
      <c r="S16" s="1492"/>
      <c r="T16" s="1492"/>
      <c r="U16" s="1492">
        <v>574795</v>
      </c>
      <c r="V16" s="1492"/>
      <c r="W16" s="1492"/>
      <c r="X16" s="1492"/>
      <c r="Y16" s="1492">
        <v>372097</v>
      </c>
      <c r="Z16" s="1492"/>
      <c r="AA16" s="1492"/>
      <c r="AB16" s="1492"/>
      <c r="AC16" s="1492">
        <v>952193</v>
      </c>
      <c r="AD16" s="1492"/>
      <c r="AE16" s="1492"/>
      <c r="AF16" s="1492"/>
      <c r="AG16" s="1492">
        <v>259428</v>
      </c>
      <c r="AH16" s="1492"/>
      <c r="AI16" s="1492"/>
      <c r="AJ16" s="1492"/>
      <c r="AK16" s="1296" t="s">
        <v>3363</v>
      </c>
      <c r="AL16" s="1296"/>
      <c r="AM16" s="1296"/>
      <c r="AN16" s="1296"/>
      <c r="AO16" s="1296"/>
      <c r="AP16" s="1296"/>
      <c r="AQ16" s="1296"/>
      <c r="AR16" s="1296"/>
    </row>
    <row r="17" spans="1:44" ht="18.75" customHeight="1">
      <c r="A17" s="1599">
        <v>75240</v>
      </c>
      <c r="B17" s="1599"/>
      <c r="C17" s="1599"/>
      <c r="D17" s="1599"/>
      <c r="E17" s="1599">
        <v>87134</v>
      </c>
      <c r="F17" s="1599"/>
      <c r="G17" s="1599"/>
      <c r="H17" s="1599"/>
      <c r="I17" s="1599">
        <v>67998</v>
      </c>
      <c r="J17" s="1599"/>
      <c r="K17" s="1599"/>
      <c r="L17" s="1599"/>
      <c r="M17" s="1492">
        <v>86849</v>
      </c>
      <c r="N17" s="1492"/>
      <c r="O17" s="1492"/>
      <c r="P17" s="1492"/>
      <c r="Q17" s="1492" t="s">
        <v>1282</v>
      </c>
      <c r="R17" s="1492"/>
      <c r="S17" s="1492"/>
      <c r="T17" s="1492"/>
      <c r="U17" s="1492" t="s">
        <v>1282</v>
      </c>
      <c r="V17" s="1492"/>
      <c r="W17" s="1492"/>
      <c r="X17" s="1492"/>
      <c r="Y17" s="1492" t="s">
        <v>1282</v>
      </c>
      <c r="Z17" s="1492"/>
      <c r="AA17" s="1492"/>
      <c r="AB17" s="1492"/>
      <c r="AC17" s="1492" t="s">
        <v>786</v>
      </c>
      <c r="AD17" s="1492"/>
      <c r="AE17" s="1492"/>
      <c r="AF17" s="1492"/>
      <c r="AG17" s="1492" t="s">
        <v>786</v>
      </c>
      <c r="AH17" s="1492"/>
      <c r="AI17" s="1492"/>
      <c r="AJ17" s="1492"/>
      <c r="AK17" s="1296" t="s">
        <v>3364</v>
      </c>
      <c r="AL17" s="1296"/>
      <c r="AM17" s="1296"/>
      <c r="AN17" s="1296"/>
      <c r="AO17" s="1296"/>
      <c r="AP17" s="1296"/>
      <c r="AQ17" s="1296"/>
      <c r="AR17" s="1296"/>
    </row>
    <row r="18" spans="1:44" ht="18.75" customHeight="1">
      <c r="A18" s="1599">
        <v>6262872</v>
      </c>
      <c r="B18" s="1599"/>
      <c r="C18" s="1599"/>
      <c r="D18" s="1599"/>
      <c r="E18" s="1599">
        <v>6540103</v>
      </c>
      <c r="F18" s="1599"/>
      <c r="G18" s="1599"/>
      <c r="H18" s="1599"/>
      <c r="I18" s="1599">
        <v>6287807</v>
      </c>
      <c r="J18" s="1599"/>
      <c r="K18" s="1599"/>
      <c r="L18" s="1599"/>
      <c r="M18" s="1492">
        <v>6521633</v>
      </c>
      <c r="N18" s="1492"/>
      <c r="O18" s="1492"/>
      <c r="P18" s="1492"/>
      <c r="Q18" s="1492">
        <v>6229839</v>
      </c>
      <c r="R18" s="1492"/>
      <c r="S18" s="1492"/>
      <c r="T18" s="1492"/>
      <c r="U18" s="1492">
        <v>6688206</v>
      </c>
      <c r="V18" s="1492"/>
      <c r="W18" s="1492"/>
      <c r="X18" s="1492"/>
      <c r="Y18" s="1492">
        <v>6177633</v>
      </c>
      <c r="Z18" s="1492"/>
      <c r="AA18" s="1492"/>
      <c r="AB18" s="1492"/>
      <c r="AC18" s="1492">
        <v>6666454</v>
      </c>
      <c r="AD18" s="1492"/>
      <c r="AE18" s="1492"/>
      <c r="AF18" s="1492"/>
      <c r="AG18" s="1492">
        <v>6931580</v>
      </c>
      <c r="AH18" s="1492"/>
      <c r="AI18" s="1492"/>
      <c r="AJ18" s="1492"/>
      <c r="AK18" s="1296" t="s">
        <v>3365</v>
      </c>
      <c r="AL18" s="1296"/>
      <c r="AM18" s="1296"/>
      <c r="AN18" s="1296"/>
      <c r="AO18" s="1296"/>
      <c r="AP18" s="1296"/>
      <c r="AQ18" s="1296"/>
      <c r="AR18" s="1296"/>
    </row>
    <row r="19" spans="1:44" ht="18.75" customHeight="1">
      <c r="A19" s="1599">
        <v>889545</v>
      </c>
      <c r="B19" s="1599"/>
      <c r="C19" s="1599"/>
      <c r="D19" s="1599"/>
      <c r="E19" s="1643">
        <v>908229</v>
      </c>
      <c r="F19" s="1643"/>
      <c r="G19" s="1643"/>
      <c r="H19" s="1643"/>
      <c r="I19" s="1599">
        <v>988579</v>
      </c>
      <c r="J19" s="1599"/>
      <c r="K19" s="1599"/>
      <c r="L19" s="1599"/>
      <c r="M19" s="1492">
        <v>922741</v>
      </c>
      <c r="N19" s="1492"/>
      <c r="O19" s="1492"/>
      <c r="P19" s="1492"/>
      <c r="Q19" s="1492">
        <v>1011446</v>
      </c>
      <c r="R19" s="1492"/>
      <c r="S19" s="1492"/>
      <c r="T19" s="1492"/>
      <c r="U19" s="1492">
        <v>983491</v>
      </c>
      <c r="V19" s="1492"/>
      <c r="W19" s="1492"/>
      <c r="X19" s="1492"/>
      <c r="Y19" s="1492">
        <v>1070977</v>
      </c>
      <c r="Z19" s="1492"/>
      <c r="AA19" s="1492"/>
      <c r="AB19" s="1492"/>
      <c r="AC19" s="1492">
        <v>1032966</v>
      </c>
      <c r="AD19" s="1492"/>
      <c r="AE19" s="1492"/>
      <c r="AF19" s="1492"/>
      <c r="AG19" s="1492">
        <v>1084125</v>
      </c>
      <c r="AH19" s="1492"/>
      <c r="AI19" s="1492"/>
      <c r="AJ19" s="1492"/>
      <c r="AK19" s="1296" t="s">
        <v>3366</v>
      </c>
      <c r="AL19" s="1296"/>
      <c r="AM19" s="1296"/>
      <c r="AN19" s="1296"/>
      <c r="AO19" s="1296"/>
      <c r="AP19" s="1296"/>
      <c r="AQ19" s="1296"/>
      <c r="AR19" s="1296"/>
    </row>
    <row r="20" spans="1:44" ht="18.75" customHeight="1">
      <c r="A20" s="1599">
        <v>76663</v>
      </c>
      <c r="B20" s="1599"/>
      <c r="C20" s="1599"/>
      <c r="D20" s="1599"/>
      <c r="E20" s="1643">
        <v>64275</v>
      </c>
      <c r="F20" s="1643"/>
      <c r="G20" s="1643"/>
      <c r="H20" s="1643"/>
      <c r="I20" s="1599">
        <v>59842</v>
      </c>
      <c r="J20" s="1599"/>
      <c r="K20" s="1599"/>
      <c r="L20" s="1599"/>
      <c r="M20" s="1492">
        <v>56123</v>
      </c>
      <c r="N20" s="1492"/>
      <c r="O20" s="1492"/>
      <c r="P20" s="1492"/>
      <c r="Q20" s="1492">
        <v>56555</v>
      </c>
      <c r="R20" s="1492"/>
      <c r="S20" s="1492"/>
      <c r="T20" s="1492"/>
      <c r="U20" s="1492">
        <v>50364</v>
      </c>
      <c r="V20" s="1492"/>
      <c r="W20" s="1492"/>
      <c r="X20" s="1492"/>
      <c r="Y20" s="1492">
        <v>57226</v>
      </c>
      <c r="Z20" s="1492"/>
      <c r="AA20" s="1492"/>
      <c r="AB20" s="1492"/>
      <c r="AC20" s="1492">
        <v>55842</v>
      </c>
      <c r="AD20" s="1492"/>
      <c r="AE20" s="1492"/>
      <c r="AF20" s="1492"/>
      <c r="AG20" s="1492">
        <v>54427</v>
      </c>
      <c r="AH20" s="1492"/>
      <c r="AI20" s="1492"/>
      <c r="AJ20" s="1492"/>
      <c r="AK20" s="1296" t="s">
        <v>3367</v>
      </c>
      <c r="AL20" s="1296"/>
      <c r="AM20" s="1296"/>
      <c r="AN20" s="1296"/>
      <c r="AO20" s="1296"/>
      <c r="AP20" s="1296"/>
      <c r="AQ20" s="1296"/>
      <c r="AR20" s="1296"/>
    </row>
    <row r="21" spans="1:44" ht="18.75" customHeight="1">
      <c r="A21" s="1599">
        <v>2415264</v>
      </c>
      <c r="B21" s="1599"/>
      <c r="C21" s="1599"/>
      <c r="D21" s="1599"/>
      <c r="E21" s="1643">
        <v>2373052</v>
      </c>
      <c r="F21" s="1643"/>
      <c r="G21" s="1643"/>
      <c r="H21" s="1643"/>
      <c r="I21" s="1599">
        <v>2377457</v>
      </c>
      <c r="J21" s="1599"/>
      <c r="K21" s="1599"/>
      <c r="L21" s="1599"/>
      <c r="M21" s="1492">
        <v>2408621</v>
      </c>
      <c r="N21" s="1492"/>
      <c r="O21" s="1492"/>
      <c r="P21" s="1492"/>
      <c r="Q21" s="1492">
        <v>2364216</v>
      </c>
      <c r="R21" s="1492"/>
      <c r="S21" s="1492"/>
      <c r="T21" s="1492"/>
      <c r="U21" s="1492">
        <v>2351259</v>
      </c>
      <c r="V21" s="1492"/>
      <c r="W21" s="1492"/>
      <c r="X21" s="1492"/>
      <c r="Y21" s="1492">
        <v>2205694</v>
      </c>
      <c r="Z21" s="1492"/>
      <c r="AA21" s="1492"/>
      <c r="AB21" s="1492"/>
      <c r="AC21" s="1492">
        <v>2148725</v>
      </c>
      <c r="AD21" s="1492"/>
      <c r="AE21" s="1492"/>
      <c r="AF21" s="1492"/>
      <c r="AG21" s="1492">
        <v>2214387</v>
      </c>
      <c r="AH21" s="1492"/>
      <c r="AI21" s="1492"/>
      <c r="AJ21" s="1492"/>
      <c r="AK21" s="1296" t="s">
        <v>3368</v>
      </c>
      <c r="AL21" s="1296"/>
      <c r="AM21" s="1296"/>
      <c r="AN21" s="1296"/>
      <c r="AO21" s="1296"/>
      <c r="AP21" s="1296"/>
      <c r="AQ21" s="1296"/>
      <c r="AR21" s="1296"/>
    </row>
    <row r="22" spans="1:44" ht="18.75" customHeight="1">
      <c r="A22" s="1289" t="s">
        <v>1282</v>
      </c>
      <c r="B22" s="1289"/>
      <c r="C22" s="1289"/>
      <c r="D22" s="1289"/>
      <c r="E22" s="1289" t="s">
        <v>1282</v>
      </c>
      <c r="F22" s="1289"/>
      <c r="G22" s="1289"/>
      <c r="H22" s="1289"/>
      <c r="I22" s="1289" t="s">
        <v>1282</v>
      </c>
      <c r="J22" s="1289"/>
      <c r="K22" s="1289"/>
      <c r="L22" s="1289"/>
      <c r="M22" s="1289" t="s">
        <v>1282</v>
      </c>
      <c r="N22" s="1289"/>
      <c r="O22" s="1289"/>
      <c r="P22" s="1289"/>
      <c r="Q22" s="1492">
        <v>3553008</v>
      </c>
      <c r="R22" s="1492"/>
      <c r="S22" s="1492"/>
      <c r="T22" s="1492"/>
      <c r="U22" s="1846">
        <v>3174594</v>
      </c>
      <c r="V22" s="1846"/>
      <c r="W22" s="1846"/>
      <c r="X22" s="1846"/>
      <c r="Y22" s="1643">
        <v>3234255</v>
      </c>
      <c r="Z22" s="1643"/>
      <c r="AA22" s="1643"/>
      <c r="AB22" s="1643"/>
      <c r="AC22" s="1492">
        <v>3066286</v>
      </c>
      <c r="AD22" s="1492"/>
      <c r="AE22" s="1492"/>
      <c r="AF22" s="1492"/>
      <c r="AG22" s="1643">
        <v>3146343</v>
      </c>
      <c r="AH22" s="1643"/>
      <c r="AI22" s="1643"/>
      <c r="AJ22" s="1643"/>
      <c r="AK22" s="1296" t="s">
        <v>3369</v>
      </c>
      <c r="AL22" s="1296"/>
      <c r="AM22" s="1296"/>
      <c r="AN22" s="1296"/>
      <c r="AO22" s="1296"/>
      <c r="AP22" s="1296"/>
      <c r="AQ22" s="1296"/>
      <c r="AR22" s="1296"/>
    </row>
    <row r="23" spans="1:44" ht="18.75" customHeight="1">
      <c r="A23" s="407"/>
      <c r="B23" s="407"/>
      <c r="C23" s="407"/>
      <c r="D23" s="407"/>
      <c r="E23" s="407"/>
      <c r="F23" s="407"/>
      <c r="G23" s="407"/>
      <c r="H23" s="407"/>
      <c r="I23" s="407"/>
      <c r="J23" s="407"/>
      <c r="K23" s="407"/>
      <c r="L23" s="407"/>
      <c r="M23" s="407"/>
      <c r="N23" s="407"/>
      <c r="O23" s="407"/>
      <c r="P23" s="407"/>
      <c r="Q23" s="407"/>
      <c r="R23" s="407"/>
      <c r="S23" s="407"/>
      <c r="T23" s="407"/>
      <c r="U23" s="407"/>
      <c r="V23" s="407"/>
      <c r="W23" s="407"/>
      <c r="X23" s="407"/>
      <c r="Y23" s="899"/>
      <c r="Z23" s="899"/>
      <c r="AA23" s="899"/>
      <c r="AB23" s="899"/>
      <c r="AC23" s="407"/>
      <c r="AD23" s="407"/>
      <c r="AE23" s="407"/>
      <c r="AF23" s="407"/>
      <c r="AG23" s="899"/>
      <c r="AH23" s="899"/>
      <c r="AI23" s="899"/>
      <c r="AJ23" s="899"/>
      <c r="AK23" s="1296"/>
      <c r="AL23" s="1296"/>
    </row>
    <row r="24" spans="1:44" ht="18.75" customHeight="1">
      <c r="A24" s="315"/>
      <c r="B24" s="315"/>
      <c r="C24" s="315"/>
      <c r="D24" s="315"/>
      <c r="E24" s="315"/>
      <c r="F24" s="315"/>
      <c r="G24" s="315"/>
      <c r="H24" s="315"/>
      <c r="I24" s="315"/>
      <c r="J24" s="315"/>
      <c r="K24" s="315"/>
      <c r="L24" s="315"/>
      <c r="M24" s="315"/>
      <c r="N24" s="315"/>
      <c r="O24" s="315"/>
      <c r="P24" s="315"/>
      <c r="Q24" s="315"/>
      <c r="R24" s="315"/>
      <c r="S24" s="315"/>
      <c r="T24" s="315"/>
      <c r="V24" s="67"/>
      <c r="W24" s="1034" t="s">
        <v>3346</v>
      </c>
      <c r="X24" s="2211" t="s">
        <v>3374</v>
      </c>
      <c r="Y24" s="2211"/>
      <c r="Z24" s="2211"/>
      <c r="AA24" s="2211"/>
      <c r="AB24" s="2211"/>
      <c r="AC24" s="2211"/>
      <c r="AD24" s="2211"/>
      <c r="AE24" s="2211"/>
      <c r="AF24" s="2211"/>
      <c r="AG24" s="2211"/>
      <c r="AH24" s="2211"/>
      <c r="AI24" s="2211"/>
      <c r="AJ24" s="2211"/>
      <c r="AK24" s="322"/>
      <c r="AL24" s="322"/>
    </row>
    <row r="25" spans="1:44" ht="18.75" customHeight="1">
      <c r="V25" s="86"/>
      <c r="W25" s="401"/>
      <c r="X25" s="2410" t="s">
        <v>3375</v>
      </c>
      <c r="Y25" s="2410"/>
      <c r="Z25" s="2410"/>
      <c r="AA25" s="2410"/>
      <c r="AB25" s="2410"/>
      <c r="AC25" s="2410"/>
      <c r="AD25" s="2410"/>
      <c r="AE25" s="2410"/>
      <c r="AF25" s="2410"/>
      <c r="AG25" s="2410"/>
      <c r="AH25" s="2410"/>
      <c r="AI25" s="2410"/>
      <c r="AJ25" s="2410"/>
    </row>
    <row r="26" spans="1:44" ht="18.75" customHeight="1">
      <c r="V26" s="86"/>
      <c r="W26" s="401"/>
      <c r="X26" s="434"/>
      <c r="Y26" s="434"/>
      <c r="Z26" s="434"/>
      <c r="AA26" s="434"/>
      <c r="AB26" s="434"/>
      <c r="AC26" s="434"/>
      <c r="AD26" s="434"/>
      <c r="AE26" s="434"/>
      <c r="AF26" s="434"/>
      <c r="AG26" s="434"/>
      <c r="AH26" s="434"/>
      <c r="AI26" s="434"/>
      <c r="AJ26" s="434"/>
    </row>
    <row r="27" spans="1:44" ht="18.75" customHeight="1">
      <c r="V27" s="86"/>
      <c r="W27" s="401"/>
      <c r="X27" s="434"/>
      <c r="Y27" s="434"/>
      <c r="Z27" s="434"/>
      <c r="AA27" s="434"/>
      <c r="AB27" s="434"/>
      <c r="AC27" s="434"/>
      <c r="AD27" s="434"/>
      <c r="AE27" s="434"/>
      <c r="AF27" s="434"/>
      <c r="AG27" s="434"/>
      <c r="AH27" s="434"/>
      <c r="AI27" s="434"/>
      <c r="AJ27" s="434"/>
    </row>
    <row r="28" spans="1:44" ht="18.75" customHeight="1">
      <c r="V28" s="86"/>
      <c r="W28" s="401"/>
      <c r="X28" s="434"/>
      <c r="Y28" s="434"/>
      <c r="Z28" s="434"/>
      <c r="AA28" s="434"/>
      <c r="AB28" s="434"/>
      <c r="AC28" s="434"/>
      <c r="AD28" s="434"/>
      <c r="AE28" s="434"/>
      <c r="AF28" s="434"/>
      <c r="AG28" s="434"/>
      <c r="AH28" s="434"/>
      <c r="AI28" s="434"/>
      <c r="AJ28" s="434"/>
    </row>
    <row r="29" spans="1:44" ht="18.75" customHeight="1">
      <c r="U29" s="401"/>
      <c r="V29" s="86"/>
      <c r="W29" s="86"/>
      <c r="X29" s="86"/>
      <c r="Y29" s="86"/>
      <c r="Z29" s="86"/>
      <c r="AA29" s="86"/>
      <c r="AB29" s="86"/>
      <c r="AC29" s="86"/>
      <c r="AD29" s="86"/>
      <c r="AE29" s="86"/>
      <c r="AF29" s="86"/>
      <c r="AG29" s="86"/>
      <c r="AH29" s="86"/>
      <c r="AI29" s="86"/>
      <c r="AJ29" s="86"/>
    </row>
    <row r="30" spans="1:44" ht="18.75" customHeight="1">
      <c r="U30" s="401"/>
      <c r="V30" s="86"/>
      <c r="W30" s="86"/>
      <c r="X30" s="86"/>
      <c r="Y30" s="86"/>
      <c r="Z30" s="86"/>
      <c r="AA30" s="86"/>
      <c r="AB30" s="86"/>
      <c r="AC30" s="86"/>
      <c r="AD30" s="86"/>
      <c r="AE30" s="86"/>
      <c r="AF30" s="86"/>
      <c r="AG30" s="86"/>
      <c r="AH30" s="86"/>
      <c r="AI30" s="86"/>
      <c r="AJ30" s="86"/>
    </row>
    <row r="31" spans="1:44" ht="18.75" customHeight="1">
      <c r="U31" s="59"/>
      <c r="V31" s="1033"/>
      <c r="W31" s="1033"/>
      <c r="X31" s="1033"/>
      <c r="Y31" s="1033"/>
      <c r="Z31" s="1033"/>
      <c r="AA31" s="1033"/>
      <c r="AB31" s="1033"/>
      <c r="AC31" s="1033"/>
      <c r="AD31" s="1033"/>
      <c r="AE31" s="1033"/>
      <c r="AF31" s="1033"/>
      <c r="AG31" s="1033"/>
      <c r="AH31" s="1033"/>
      <c r="AI31" s="1033"/>
      <c r="AJ31" s="1033"/>
    </row>
    <row r="32" spans="1:44" ht="18.75" customHeight="1">
      <c r="A32" s="1260" t="s">
        <v>3339</v>
      </c>
      <c r="B32" s="1261"/>
      <c r="C32" s="1261"/>
      <c r="D32" s="1261"/>
      <c r="E32" s="1261"/>
      <c r="F32" s="1261"/>
      <c r="G32" s="1261"/>
      <c r="H32" s="1262"/>
      <c r="I32" s="1260" t="s">
        <v>3340</v>
      </c>
      <c r="J32" s="1261"/>
      <c r="K32" s="1261"/>
      <c r="L32" s="1261"/>
      <c r="M32" s="1261"/>
      <c r="N32" s="1261"/>
      <c r="O32" s="1261"/>
      <c r="P32" s="1262"/>
      <c r="Q32" s="1260" t="s">
        <v>3341</v>
      </c>
      <c r="R32" s="1261"/>
      <c r="S32" s="1261"/>
      <c r="T32" s="1261"/>
      <c r="U32" s="1261"/>
      <c r="V32" s="1261"/>
      <c r="W32" s="1261"/>
      <c r="X32" s="1262"/>
      <c r="Y32" s="1260" t="s">
        <v>3342</v>
      </c>
      <c r="Z32" s="1261"/>
      <c r="AA32" s="1261"/>
      <c r="AB32" s="1261"/>
      <c r="AC32" s="1261"/>
      <c r="AD32" s="1261"/>
      <c r="AE32" s="1261"/>
      <c r="AF32" s="1262"/>
      <c r="AG32" s="1260" t="s">
        <v>3343</v>
      </c>
      <c r="AH32" s="1261"/>
      <c r="AI32" s="1261"/>
      <c r="AJ32" s="1261"/>
    </row>
    <row r="33" spans="1:44" ht="18.75" customHeight="1">
      <c r="A33" s="1664" t="s">
        <v>3344</v>
      </c>
      <c r="B33" s="2047"/>
      <c r="C33" s="2047"/>
      <c r="D33" s="1663"/>
      <c r="E33" s="1664" t="s">
        <v>3345</v>
      </c>
      <c r="F33" s="2047"/>
      <c r="G33" s="2047"/>
      <c r="H33" s="1663"/>
      <c r="I33" s="1664" t="s">
        <v>3344</v>
      </c>
      <c r="J33" s="2047"/>
      <c r="K33" s="2047"/>
      <c r="L33" s="1663"/>
      <c r="M33" s="1664" t="s">
        <v>3345</v>
      </c>
      <c r="N33" s="2047"/>
      <c r="O33" s="2047"/>
      <c r="P33" s="1663"/>
      <c r="Q33" s="1664" t="s">
        <v>3344</v>
      </c>
      <c r="R33" s="2047"/>
      <c r="S33" s="2047"/>
      <c r="T33" s="1663"/>
      <c r="U33" s="1664" t="s">
        <v>3345</v>
      </c>
      <c r="V33" s="2047"/>
      <c r="W33" s="2047"/>
      <c r="X33" s="1663"/>
      <c r="Y33" s="1664" t="s">
        <v>3344</v>
      </c>
      <c r="Z33" s="2047"/>
      <c r="AA33" s="2047"/>
      <c r="AB33" s="1663"/>
      <c r="AC33" s="1664" t="s">
        <v>3345</v>
      </c>
      <c r="AD33" s="2047"/>
      <c r="AE33" s="2047"/>
      <c r="AF33" s="1663"/>
      <c r="AG33" s="1664" t="s">
        <v>3344</v>
      </c>
      <c r="AH33" s="2047"/>
      <c r="AI33" s="2047"/>
      <c r="AJ33" s="2047"/>
    </row>
    <row r="34" spans="1:44" ht="18.75" customHeight="1">
      <c r="A34" s="1288"/>
      <c r="B34" s="1288"/>
      <c r="C34" s="1288"/>
      <c r="D34" s="1288"/>
      <c r="E34" s="1288"/>
      <c r="F34" s="1288"/>
      <c r="G34" s="1288"/>
      <c r="H34" s="1288"/>
      <c r="I34" s="1288"/>
      <c r="J34" s="1288"/>
      <c r="K34" s="1288"/>
      <c r="L34" s="1288"/>
      <c r="M34" s="1288"/>
      <c r="N34" s="1288"/>
      <c r="O34" s="1288"/>
      <c r="P34" s="1288"/>
      <c r="Q34" s="1288"/>
      <c r="R34" s="1288"/>
      <c r="S34" s="1288"/>
      <c r="T34" s="1288"/>
      <c r="U34" s="1288"/>
      <c r="V34" s="1288"/>
      <c r="W34" s="1288"/>
      <c r="X34" s="1288"/>
      <c r="Y34" s="1202"/>
      <c r="Z34" s="1202"/>
      <c r="AA34" s="1202"/>
      <c r="AB34" s="1202"/>
      <c r="AC34" s="1202"/>
      <c r="AD34" s="1202"/>
      <c r="AE34" s="1202"/>
      <c r="AF34" s="1202"/>
      <c r="AG34" s="1202"/>
      <c r="AH34" s="1202"/>
      <c r="AI34" s="1202"/>
      <c r="AJ34" s="1202"/>
    </row>
    <row r="35" spans="1:44" s="413" customFormat="1" ht="18.75" customHeight="1">
      <c r="A35" s="2406">
        <v>26075214</v>
      </c>
      <c r="B35" s="2406"/>
      <c r="C35" s="2406"/>
      <c r="D35" s="2406"/>
      <c r="E35" s="2422">
        <v>24839940</v>
      </c>
      <c r="F35" s="2422"/>
      <c r="G35" s="2422"/>
      <c r="H35" s="2422"/>
      <c r="I35" s="2422">
        <v>23119142</v>
      </c>
      <c r="J35" s="2422"/>
      <c r="K35" s="2422"/>
      <c r="L35" s="2422"/>
      <c r="M35" s="2409">
        <v>22999791</v>
      </c>
      <c r="N35" s="2409"/>
      <c r="O35" s="2409"/>
      <c r="P35" s="2409"/>
      <c r="Q35" s="2409">
        <v>25216201</v>
      </c>
      <c r="R35" s="2409"/>
      <c r="S35" s="2409"/>
      <c r="T35" s="2409"/>
      <c r="U35" s="2409">
        <f>SUM(U37:U50)</f>
        <v>24432697</v>
      </c>
      <c r="V35" s="2409"/>
      <c r="W35" s="2409"/>
      <c r="X35" s="2409"/>
      <c r="Y35" s="2409">
        <v>23783084</v>
      </c>
      <c r="Z35" s="2409"/>
      <c r="AA35" s="2409"/>
      <c r="AB35" s="2409"/>
      <c r="AC35" s="2409">
        <f>AC36+AC41+AC42+AC43+AC44+AC46+AC47+AC48+AC49+AC50</f>
        <v>23509326</v>
      </c>
      <c r="AD35" s="2409"/>
      <c r="AE35" s="2409"/>
      <c r="AF35" s="2409"/>
      <c r="AG35" s="2409">
        <v>24107675</v>
      </c>
      <c r="AH35" s="2409"/>
      <c r="AI35" s="2409"/>
      <c r="AJ35" s="2409"/>
      <c r="AK35" s="1510" t="s">
        <v>3299</v>
      </c>
      <c r="AL35" s="1510"/>
      <c r="AM35" s="1510"/>
      <c r="AN35" s="1510"/>
      <c r="AO35" s="1510"/>
      <c r="AP35" s="1510"/>
      <c r="AQ35" s="1510"/>
      <c r="AR35" s="1510"/>
    </row>
    <row r="36" spans="1:44" ht="18.75" customHeight="1">
      <c r="A36" s="1599">
        <v>10900254</v>
      </c>
      <c r="B36" s="1599"/>
      <c r="C36" s="1599"/>
      <c r="D36" s="1599"/>
      <c r="E36" s="1599">
        <f>SUM(E37:E39)</f>
        <v>10385489</v>
      </c>
      <c r="F36" s="1599"/>
      <c r="G36" s="1599"/>
      <c r="H36" s="1599"/>
      <c r="I36" s="1599">
        <v>8659457</v>
      </c>
      <c r="J36" s="1599"/>
      <c r="K36" s="1599"/>
      <c r="L36" s="1599"/>
      <c r="M36" s="1492">
        <f>SUM(M37:M39)</f>
        <v>8968541</v>
      </c>
      <c r="N36" s="1492"/>
      <c r="O36" s="1492"/>
      <c r="P36" s="1492"/>
      <c r="Q36" s="1492">
        <v>9026349</v>
      </c>
      <c r="R36" s="1492"/>
      <c r="S36" s="1492"/>
      <c r="T36" s="1492"/>
      <c r="U36" s="1492">
        <f>SUM(U37:U39)</f>
        <v>8705616</v>
      </c>
      <c r="V36" s="1492"/>
      <c r="W36" s="1492"/>
      <c r="X36" s="1492"/>
      <c r="Y36" s="1492">
        <v>8728644</v>
      </c>
      <c r="Z36" s="1492"/>
      <c r="AA36" s="1492"/>
      <c r="AB36" s="1492"/>
      <c r="AC36" s="1492">
        <v>8238675</v>
      </c>
      <c r="AD36" s="1492"/>
      <c r="AE36" s="1492"/>
      <c r="AF36" s="1492"/>
      <c r="AG36" s="1492">
        <v>8797961</v>
      </c>
      <c r="AH36" s="1492"/>
      <c r="AI36" s="1492"/>
      <c r="AJ36" s="1492"/>
      <c r="AK36" s="1296" t="s">
        <v>2789</v>
      </c>
      <c r="AL36" s="1296"/>
      <c r="AM36" s="1296"/>
      <c r="AN36" s="1296"/>
      <c r="AO36" s="1296"/>
      <c r="AP36" s="1296"/>
      <c r="AQ36" s="1296"/>
      <c r="AR36" s="1296"/>
    </row>
    <row r="37" spans="1:44" ht="18.75" customHeight="1">
      <c r="A37" s="1599">
        <v>10736101</v>
      </c>
      <c r="B37" s="1599"/>
      <c r="C37" s="1599"/>
      <c r="D37" s="1599"/>
      <c r="E37" s="1599">
        <v>10246898</v>
      </c>
      <c r="F37" s="1599"/>
      <c r="G37" s="1599"/>
      <c r="H37" s="1599"/>
      <c r="I37" s="1599">
        <v>8506232</v>
      </c>
      <c r="J37" s="1599"/>
      <c r="K37" s="1599"/>
      <c r="L37" s="1599"/>
      <c r="M37" s="1492">
        <v>8839091</v>
      </c>
      <c r="N37" s="1492"/>
      <c r="O37" s="1492"/>
      <c r="P37" s="1492"/>
      <c r="Q37" s="1492">
        <v>8880349</v>
      </c>
      <c r="R37" s="1492"/>
      <c r="S37" s="1492"/>
      <c r="T37" s="1492"/>
      <c r="U37" s="1492">
        <v>8581238</v>
      </c>
      <c r="V37" s="1492"/>
      <c r="W37" s="1492"/>
      <c r="X37" s="1492"/>
      <c r="Y37" s="1492">
        <v>8587620</v>
      </c>
      <c r="Z37" s="1492"/>
      <c r="AA37" s="1492"/>
      <c r="AB37" s="1492"/>
      <c r="AC37" s="1492">
        <v>8116326</v>
      </c>
      <c r="AD37" s="1492"/>
      <c r="AE37" s="1492"/>
      <c r="AF37" s="1492"/>
      <c r="AG37" s="1492">
        <v>8660228</v>
      </c>
      <c r="AH37" s="1492"/>
      <c r="AI37" s="1492"/>
      <c r="AJ37" s="1492"/>
      <c r="AK37" s="1556" t="s">
        <v>3356</v>
      </c>
      <c r="AL37" s="1514" t="s">
        <v>3371</v>
      </c>
      <c r="AM37" s="1296"/>
      <c r="AN37" s="1296"/>
      <c r="AO37" s="1296"/>
      <c r="AP37" s="1296"/>
      <c r="AQ37" s="1296"/>
      <c r="AR37" s="1296"/>
    </row>
    <row r="38" spans="1:44" ht="18.75" customHeight="1">
      <c r="A38" s="1599">
        <v>87922</v>
      </c>
      <c r="B38" s="1599"/>
      <c r="C38" s="1599"/>
      <c r="D38" s="1599"/>
      <c r="E38" s="1599">
        <v>75788</v>
      </c>
      <c r="F38" s="1599"/>
      <c r="G38" s="1599"/>
      <c r="H38" s="1599"/>
      <c r="I38" s="1599">
        <v>79580</v>
      </c>
      <c r="J38" s="1599"/>
      <c r="K38" s="1599"/>
      <c r="L38" s="1599"/>
      <c r="M38" s="1492">
        <v>67106</v>
      </c>
      <c r="N38" s="1492"/>
      <c r="O38" s="1492"/>
      <c r="P38" s="1492"/>
      <c r="Q38" s="1492">
        <v>78041</v>
      </c>
      <c r="R38" s="1492"/>
      <c r="S38" s="1492"/>
      <c r="T38" s="1492"/>
      <c r="U38" s="1490">
        <v>63075</v>
      </c>
      <c r="V38" s="1490"/>
      <c r="W38" s="1490"/>
      <c r="X38" s="1490"/>
      <c r="Y38" s="1490">
        <v>73362</v>
      </c>
      <c r="Z38" s="1490"/>
      <c r="AA38" s="1490"/>
      <c r="AB38" s="1490"/>
      <c r="AC38" s="1490">
        <v>61755</v>
      </c>
      <c r="AD38" s="1490"/>
      <c r="AE38" s="1490"/>
      <c r="AF38" s="1490"/>
      <c r="AG38" s="1490">
        <v>68989</v>
      </c>
      <c r="AH38" s="1490"/>
      <c r="AI38" s="1490"/>
      <c r="AJ38" s="1490"/>
      <c r="AK38" s="1515"/>
      <c r="AL38" s="1514" t="s">
        <v>3372</v>
      </c>
      <c r="AM38" s="1296"/>
      <c r="AN38" s="1296"/>
      <c r="AO38" s="1296"/>
      <c r="AP38" s="1296"/>
      <c r="AQ38" s="1296"/>
      <c r="AR38" s="1296"/>
    </row>
    <row r="39" spans="1:44" ht="18.75" customHeight="1">
      <c r="A39" s="1599">
        <v>76231</v>
      </c>
      <c r="B39" s="1599"/>
      <c r="C39" s="1599"/>
      <c r="D39" s="1599"/>
      <c r="E39" s="1599">
        <v>62803</v>
      </c>
      <c r="F39" s="1599"/>
      <c r="G39" s="1599"/>
      <c r="H39" s="1599"/>
      <c r="I39" s="1599">
        <v>73645</v>
      </c>
      <c r="J39" s="1599"/>
      <c r="K39" s="1599"/>
      <c r="L39" s="1599"/>
      <c r="M39" s="1492">
        <v>62344</v>
      </c>
      <c r="N39" s="1492"/>
      <c r="O39" s="1492"/>
      <c r="P39" s="1492"/>
      <c r="Q39" s="1492">
        <v>67959</v>
      </c>
      <c r="R39" s="1492"/>
      <c r="S39" s="1492"/>
      <c r="T39" s="1492"/>
      <c r="U39" s="1490">
        <v>61303</v>
      </c>
      <c r="V39" s="1490"/>
      <c r="W39" s="1490"/>
      <c r="X39" s="1490"/>
      <c r="Y39" s="1490">
        <v>67662</v>
      </c>
      <c r="Z39" s="1490"/>
      <c r="AA39" s="1490"/>
      <c r="AB39" s="1490"/>
      <c r="AC39" s="1490">
        <v>60594</v>
      </c>
      <c r="AD39" s="1490"/>
      <c r="AE39" s="1490"/>
      <c r="AF39" s="1490"/>
      <c r="AG39" s="1490">
        <v>68744</v>
      </c>
      <c r="AH39" s="1490"/>
      <c r="AI39" s="1490"/>
      <c r="AJ39" s="1490"/>
      <c r="AK39" s="1529"/>
      <c r="AL39" s="1514" t="s">
        <v>3373</v>
      </c>
      <c r="AM39" s="1296"/>
      <c r="AN39" s="1296"/>
      <c r="AO39" s="1296"/>
      <c r="AP39" s="1296"/>
      <c r="AQ39" s="1296"/>
      <c r="AR39" s="1296"/>
    </row>
    <row r="40" spans="1:44" ht="18.75" customHeight="1">
      <c r="A40" s="1599">
        <v>2763213</v>
      </c>
      <c r="B40" s="1599"/>
      <c r="C40" s="1599"/>
      <c r="D40" s="1599"/>
      <c r="E40" s="1599">
        <v>2664158</v>
      </c>
      <c r="F40" s="1599"/>
      <c r="G40" s="1599"/>
      <c r="H40" s="1599"/>
      <c r="I40" s="1599">
        <v>2117537</v>
      </c>
      <c r="J40" s="1599"/>
      <c r="K40" s="1599"/>
      <c r="L40" s="1599"/>
      <c r="M40" s="1492">
        <v>1865275</v>
      </c>
      <c r="N40" s="1492"/>
      <c r="O40" s="1492"/>
      <c r="P40" s="1492"/>
      <c r="Q40" s="1492" t="s">
        <v>1282</v>
      </c>
      <c r="R40" s="1492"/>
      <c r="S40" s="1492"/>
      <c r="T40" s="1492"/>
      <c r="U40" s="1492" t="s">
        <v>1282</v>
      </c>
      <c r="V40" s="1492"/>
      <c r="W40" s="1492"/>
      <c r="X40" s="1492"/>
      <c r="Y40" s="1492" t="s">
        <v>1282</v>
      </c>
      <c r="Z40" s="1492"/>
      <c r="AA40" s="1492"/>
      <c r="AB40" s="1492"/>
      <c r="AC40" s="1492" t="s">
        <v>786</v>
      </c>
      <c r="AD40" s="1492"/>
      <c r="AE40" s="1492"/>
      <c r="AF40" s="1492"/>
      <c r="AG40" s="1492" t="s">
        <v>786</v>
      </c>
      <c r="AH40" s="1492"/>
      <c r="AI40" s="1492"/>
      <c r="AJ40" s="1492"/>
      <c r="AK40" s="1296" t="s">
        <v>3359</v>
      </c>
      <c r="AL40" s="1296"/>
      <c r="AM40" s="1296"/>
      <c r="AN40" s="1296"/>
      <c r="AO40" s="1296"/>
      <c r="AP40" s="1296"/>
      <c r="AQ40" s="1296"/>
      <c r="AR40" s="1296"/>
    </row>
    <row r="41" spans="1:44" ht="18.75" customHeight="1">
      <c r="A41" s="1599">
        <v>755019</v>
      </c>
      <c r="B41" s="1599"/>
      <c r="C41" s="1599"/>
      <c r="D41" s="1599"/>
      <c r="E41" s="1599">
        <v>779271</v>
      </c>
      <c r="F41" s="1599"/>
      <c r="G41" s="1599"/>
      <c r="H41" s="1599"/>
      <c r="I41" s="1599">
        <v>761137</v>
      </c>
      <c r="J41" s="1599"/>
      <c r="K41" s="1599"/>
      <c r="L41" s="1599"/>
      <c r="M41" s="1492">
        <v>700792</v>
      </c>
      <c r="N41" s="1492"/>
      <c r="O41" s="1492"/>
      <c r="P41" s="1492"/>
      <c r="Q41" s="1492">
        <v>682098</v>
      </c>
      <c r="R41" s="1492"/>
      <c r="S41" s="1492"/>
      <c r="T41" s="1492"/>
      <c r="U41" s="1492">
        <v>693885</v>
      </c>
      <c r="V41" s="1492"/>
      <c r="W41" s="1492"/>
      <c r="X41" s="1492"/>
      <c r="Y41" s="1492">
        <v>568235</v>
      </c>
      <c r="Z41" s="1492"/>
      <c r="AA41" s="1492"/>
      <c r="AB41" s="1492"/>
      <c r="AC41" s="1492">
        <v>612366</v>
      </c>
      <c r="AD41" s="1492"/>
      <c r="AE41" s="1492"/>
      <c r="AF41" s="1492"/>
      <c r="AG41" s="1492">
        <v>458375</v>
      </c>
      <c r="AH41" s="1492"/>
      <c r="AI41" s="1492"/>
      <c r="AJ41" s="1492"/>
      <c r="AK41" s="1296" t="s">
        <v>3360</v>
      </c>
      <c r="AL41" s="1296"/>
      <c r="AM41" s="1296"/>
      <c r="AN41" s="1296"/>
      <c r="AO41" s="1296"/>
      <c r="AP41" s="1296"/>
      <c r="AQ41" s="1296"/>
      <c r="AR41" s="1296"/>
    </row>
    <row r="42" spans="1:44" ht="18.75" customHeight="1">
      <c r="A42" s="1599">
        <v>357672</v>
      </c>
      <c r="B42" s="1599"/>
      <c r="C42" s="1599"/>
      <c r="D42" s="1599"/>
      <c r="E42" s="1599">
        <v>341302</v>
      </c>
      <c r="F42" s="1599"/>
      <c r="G42" s="1599"/>
      <c r="H42" s="1599"/>
      <c r="I42" s="1599">
        <v>256711</v>
      </c>
      <c r="J42" s="1599"/>
      <c r="K42" s="1599"/>
      <c r="L42" s="1599"/>
      <c r="M42" s="1492">
        <v>251369</v>
      </c>
      <c r="N42" s="1492"/>
      <c r="O42" s="1492"/>
      <c r="P42" s="1492"/>
      <c r="Q42" s="1492">
        <v>236761</v>
      </c>
      <c r="R42" s="1492"/>
      <c r="S42" s="1492"/>
      <c r="T42" s="1492"/>
      <c r="U42" s="1492">
        <v>227603</v>
      </c>
      <c r="V42" s="1492"/>
      <c r="W42" s="1492"/>
      <c r="X42" s="1492"/>
      <c r="Y42" s="1492">
        <v>191538</v>
      </c>
      <c r="Z42" s="1492"/>
      <c r="AA42" s="1492"/>
      <c r="AB42" s="1492"/>
      <c r="AC42" s="1492">
        <v>171294</v>
      </c>
      <c r="AD42" s="1492"/>
      <c r="AE42" s="1492"/>
      <c r="AF42" s="1492"/>
      <c r="AG42" s="1492">
        <v>143286</v>
      </c>
      <c r="AH42" s="1492"/>
      <c r="AI42" s="1492"/>
      <c r="AJ42" s="1492"/>
      <c r="AK42" s="1296" t="s">
        <v>3361</v>
      </c>
      <c r="AL42" s="1296"/>
      <c r="AM42" s="1296"/>
      <c r="AN42" s="1296"/>
      <c r="AO42" s="1296"/>
      <c r="AP42" s="1296"/>
      <c r="AQ42" s="1296"/>
      <c r="AR42" s="1296"/>
    </row>
    <row r="43" spans="1:44" ht="18.75" customHeight="1">
      <c r="A43" s="1599">
        <v>388493</v>
      </c>
      <c r="B43" s="1599"/>
      <c r="C43" s="1599"/>
      <c r="D43" s="1599"/>
      <c r="E43" s="1599">
        <v>335097</v>
      </c>
      <c r="F43" s="1599"/>
      <c r="G43" s="1599"/>
      <c r="H43" s="1599"/>
      <c r="I43" s="1599">
        <v>278445</v>
      </c>
      <c r="J43" s="1599"/>
      <c r="K43" s="1599"/>
      <c r="L43" s="1599"/>
      <c r="M43" s="1492">
        <v>177952</v>
      </c>
      <c r="N43" s="1492"/>
      <c r="O43" s="1492"/>
      <c r="P43" s="1492"/>
      <c r="Q43" s="1492">
        <v>346153</v>
      </c>
      <c r="R43" s="1492"/>
      <c r="S43" s="1492"/>
      <c r="T43" s="1492"/>
      <c r="U43" s="1492">
        <v>374905</v>
      </c>
      <c r="V43" s="1492"/>
      <c r="W43" s="1492"/>
      <c r="X43" s="1492"/>
      <c r="Y43" s="1492">
        <v>312320</v>
      </c>
      <c r="Z43" s="1492"/>
      <c r="AA43" s="1492"/>
      <c r="AB43" s="1492"/>
      <c r="AC43" s="1492">
        <v>291362</v>
      </c>
      <c r="AD43" s="1492"/>
      <c r="AE43" s="1492"/>
      <c r="AF43" s="1492"/>
      <c r="AG43" s="1492">
        <v>179996</v>
      </c>
      <c r="AH43" s="1492"/>
      <c r="AI43" s="1492"/>
      <c r="AJ43" s="1492"/>
      <c r="AK43" s="1296" t="s">
        <v>3362</v>
      </c>
      <c r="AL43" s="1296"/>
      <c r="AM43" s="1296"/>
      <c r="AN43" s="1296"/>
      <c r="AO43" s="1296"/>
      <c r="AP43" s="1296"/>
      <c r="AQ43" s="1296"/>
      <c r="AR43" s="1296"/>
    </row>
    <row r="44" spans="1:44" ht="18.75" customHeight="1">
      <c r="A44" s="1599">
        <v>465142</v>
      </c>
      <c r="B44" s="1599"/>
      <c r="C44" s="1599"/>
      <c r="D44" s="1599"/>
      <c r="E44" s="1599">
        <v>444644</v>
      </c>
      <c r="F44" s="1599"/>
      <c r="G44" s="1599"/>
      <c r="H44" s="1599"/>
      <c r="I44" s="1599">
        <v>397958</v>
      </c>
      <c r="J44" s="1599"/>
      <c r="K44" s="1599"/>
      <c r="L44" s="1599"/>
      <c r="M44" s="1492">
        <v>353949</v>
      </c>
      <c r="N44" s="1492"/>
      <c r="O44" s="1492"/>
      <c r="P44" s="1492"/>
      <c r="Q44" s="1492">
        <v>527098</v>
      </c>
      <c r="R44" s="1492"/>
      <c r="S44" s="1492"/>
      <c r="T44" s="1492"/>
      <c r="U44" s="1492">
        <v>523405</v>
      </c>
      <c r="V44" s="1492"/>
      <c r="W44" s="1492"/>
      <c r="X44" s="1492"/>
      <c r="Y44" s="1492">
        <v>372097</v>
      </c>
      <c r="Z44" s="1492"/>
      <c r="AA44" s="1492"/>
      <c r="AB44" s="1492"/>
      <c r="AC44" s="1492">
        <v>914848</v>
      </c>
      <c r="AD44" s="1492"/>
      <c r="AE44" s="1492"/>
      <c r="AF44" s="1492"/>
      <c r="AG44" s="1492">
        <v>259428</v>
      </c>
      <c r="AH44" s="1492"/>
      <c r="AI44" s="1492"/>
      <c r="AJ44" s="1492"/>
      <c r="AK44" s="1296" t="s">
        <v>3363</v>
      </c>
      <c r="AL44" s="1296"/>
      <c r="AM44" s="1296"/>
      <c r="AN44" s="1296"/>
      <c r="AO44" s="1296"/>
      <c r="AP44" s="1296"/>
      <c r="AQ44" s="1296"/>
      <c r="AR44" s="1296"/>
    </row>
    <row r="45" spans="1:44" ht="18.75" customHeight="1">
      <c r="A45" s="1599">
        <v>75240</v>
      </c>
      <c r="B45" s="1599"/>
      <c r="C45" s="1599"/>
      <c r="D45" s="1599"/>
      <c r="E45" s="1599">
        <v>64374</v>
      </c>
      <c r="F45" s="1599"/>
      <c r="G45" s="1599"/>
      <c r="H45" s="1599"/>
      <c r="I45" s="1599">
        <v>67998</v>
      </c>
      <c r="J45" s="1599"/>
      <c r="K45" s="1599"/>
      <c r="L45" s="1599"/>
      <c r="M45" s="1492">
        <v>57266</v>
      </c>
      <c r="N45" s="1492"/>
      <c r="O45" s="1492"/>
      <c r="P45" s="1492"/>
      <c r="Q45" s="1492" t="s">
        <v>1282</v>
      </c>
      <c r="R45" s="1492"/>
      <c r="S45" s="1492"/>
      <c r="T45" s="1492"/>
      <c r="U45" s="1492" t="s">
        <v>1282</v>
      </c>
      <c r="V45" s="1492"/>
      <c r="W45" s="1492"/>
      <c r="X45" s="1492"/>
      <c r="Y45" s="1492" t="s">
        <v>1282</v>
      </c>
      <c r="Z45" s="1492"/>
      <c r="AA45" s="1492"/>
      <c r="AB45" s="1492"/>
      <c r="AC45" s="1492" t="s">
        <v>786</v>
      </c>
      <c r="AD45" s="1492"/>
      <c r="AE45" s="1492"/>
      <c r="AF45" s="1492"/>
      <c r="AG45" s="1492" t="s">
        <v>786</v>
      </c>
      <c r="AH45" s="1492"/>
      <c r="AI45" s="1492"/>
      <c r="AJ45" s="1492"/>
      <c r="AK45" s="1296" t="s">
        <v>3364</v>
      </c>
      <c r="AL45" s="1296"/>
      <c r="AM45" s="1296"/>
      <c r="AN45" s="1296"/>
      <c r="AO45" s="1296"/>
      <c r="AP45" s="1296"/>
      <c r="AQ45" s="1296"/>
      <c r="AR45" s="1296"/>
    </row>
    <row r="46" spans="1:44" ht="18.75" customHeight="1">
      <c r="A46" s="1599">
        <v>6262872</v>
      </c>
      <c r="B46" s="1599"/>
      <c r="C46" s="1599"/>
      <c r="D46" s="1599"/>
      <c r="E46" s="1599">
        <v>6198610</v>
      </c>
      <c r="F46" s="1599"/>
      <c r="G46" s="1599"/>
      <c r="H46" s="1599"/>
      <c r="I46" s="1599">
        <v>6287807</v>
      </c>
      <c r="J46" s="1599"/>
      <c r="K46" s="1599"/>
      <c r="L46" s="1599"/>
      <c r="M46" s="1492">
        <v>6242223</v>
      </c>
      <c r="N46" s="1492"/>
      <c r="O46" s="1492"/>
      <c r="P46" s="1492"/>
      <c r="Q46" s="1492">
        <v>6229839</v>
      </c>
      <c r="R46" s="1492"/>
      <c r="S46" s="1492"/>
      <c r="T46" s="1492"/>
      <c r="U46" s="1492">
        <v>6509880</v>
      </c>
      <c r="V46" s="1492"/>
      <c r="W46" s="1492"/>
      <c r="X46" s="1492"/>
      <c r="Y46" s="1492">
        <v>6177633</v>
      </c>
      <c r="Z46" s="1492"/>
      <c r="AA46" s="1492"/>
      <c r="AB46" s="1492"/>
      <c r="AC46" s="1492">
        <v>6305427</v>
      </c>
      <c r="AD46" s="1492"/>
      <c r="AE46" s="1492"/>
      <c r="AF46" s="1492"/>
      <c r="AG46" s="1492">
        <v>6931580</v>
      </c>
      <c r="AH46" s="1492"/>
      <c r="AI46" s="1492"/>
      <c r="AJ46" s="1492"/>
      <c r="AK46" s="1296" t="s">
        <v>3365</v>
      </c>
      <c r="AL46" s="1296"/>
      <c r="AM46" s="1296"/>
      <c r="AN46" s="1296"/>
      <c r="AO46" s="1296"/>
      <c r="AP46" s="1296"/>
      <c r="AQ46" s="1296"/>
      <c r="AR46" s="1296"/>
    </row>
    <row r="47" spans="1:44" ht="18.75" customHeight="1">
      <c r="A47" s="1599">
        <v>889545</v>
      </c>
      <c r="B47" s="1599"/>
      <c r="C47" s="1599"/>
      <c r="D47" s="1599"/>
      <c r="E47" s="1643">
        <v>904865</v>
      </c>
      <c r="F47" s="1643"/>
      <c r="G47" s="1643"/>
      <c r="H47" s="1643"/>
      <c r="I47" s="1599">
        <v>988579</v>
      </c>
      <c r="J47" s="1599"/>
      <c r="K47" s="1599"/>
      <c r="L47" s="1599"/>
      <c r="M47" s="1492">
        <v>915709</v>
      </c>
      <c r="N47" s="1492"/>
      <c r="O47" s="1492"/>
      <c r="P47" s="1492"/>
      <c r="Q47" s="1492">
        <v>1011446</v>
      </c>
      <c r="R47" s="1492"/>
      <c r="S47" s="1492"/>
      <c r="T47" s="1492"/>
      <c r="U47" s="1492">
        <v>977897</v>
      </c>
      <c r="V47" s="1492"/>
      <c r="W47" s="1492"/>
      <c r="X47" s="1492"/>
      <c r="Y47" s="1492">
        <v>1070977</v>
      </c>
      <c r="Z47" s="1492"/>
      <c r="AA47" s="1492"/>
      <c r="AB47" s="1492"/>
      <c r="AC47" s="1492">
        <v>1031492</v>
      </c>
      <c r="AD47" s="1492"/>
      <c r="AE47" s="1492"/>
      <c r="AF47" s="1492"/>
      <c r="AG47" s="1492">
        <v>1084125</v>
      </c>
      <c r="AH47" s="1492"/>
      <c r="AI47" s="1492"/>
      <c r="AJ47" s="1492"/>
      <c r="AK47" s="1296" t="s">
        <v>3366</v>
      </c>
      <c r="AL47" s="1296"/>
      <c r="AM47" s="1296"/>
      <c r="AN47" s="1296"/>
      <c r="AO47" s="1296"/>
      <c r="AP47" s="1296"/>
      <c r="AQ47" s="1296"/>
      <c r="AR47" s="1296"/>
    </row>
    <row r="48" spans="1:44" ht="18.75" customHeight="1">
      <c r="A48" s="1599">
        <v>76663</v>
      </c>
      <c r="B48" s="1599"/>
      <c r="C48" s="1599"/>
      <c r="D48" s="1599"/>
      <c r="E48" s="1643">
        <v>60250</v>
      </c>
      <c r="F48" s="1643"/>
      <c r="G48" s="1643"/>
      <c r="H48" s="1643"/>
      <c r="I48" s="1599">
        <v>59842</v>
      </c>
      <c r="J48" s="1599"/>
      <c r="K48" s="1599"/>
      <c r="L48" s="1599"/>
      <c r="M48" s="1492">
        <v>53356</v>
      </c>
      <c r="N48" s="1492"/>
      <c r="O48" s="1492"/>
      <c r="P48" s="1492"/>
      <c r="Q48" s="1492">
        <v>56555</v>
      </c>
      <c r="R48" s="1492"/>
      <c r="S48" s="1492"/>
      <c r="T48" s="1492"/>
      <c r="U48" s="1492">
        <v>49022</v>
      </c>
      <c r="V48" s="1492"/>
      <c r="W48" s="1492"/>
      <c r="X48" s="1492"/>
      <c r="Y48" s="1492">
        <v>57226</v>
      </c>
      <c r="Z48" s="1492"/>
      <c r="AA48" s="1492"/>
      <c r="AB48" s="1492"/>
      <c r="AC48" s="1492">
        <v>51863</v>
      </c>
      <c r="AD48" s="1492"/>
      <c r="AE48" s="1492"/>
      <c r="AF48" s="1492"/>
      <c r="AG48" s="1492">
        <v>54427</v>
      </c>
      <c r="AH48" s="1492"/>
      <c r="AI48" s="1492"/>
      <c r="AJ48" s="1492"/>
      <c r="AK48" s="1296" t="s">
        <v>3367</v>
      </c>
      <c r="AL48" s="1296"/>
      <c r="AM48" s="1296"/>
      <c r="AN48" s="1296"/>
      <c r="AO48" s="1296"/>
      <c r="AP48" s="1296"/>
      <c r="AQ48" s="1296"/>
      <c r="AR48" s="1296"/>
    </row>
    <row r="49" spans="1:44" ht="18.75" customHeight="1">
      <c r="A49" s="1599">
        <v>3141101</v>
      </c>
      <c r="B49" s="1599"/>
      <c r="C49" s="1599"/>
      <c r="D49" s="1599"/>
      <c r="E49" s="1643">
        <v>2661880</v>
      </c>
      <c r="F49" s="1643"/>
      <c r="G49" s="1643"/>
      <c r="H49" s="1643"/>
      <c r="I49" s="1599">
        <v>3243671</v>
      </c>
      <c r="J49" s="1599"/>
      <c r="K49" s="1599"/>
      <c r="L49" s="1599"/>
      <c r="M49" s="1492">
        <v>3413359</v>
      </c>
      <c r="N49" s="1492"/>
      <c r="O49" s="1492"/>
      <c r="P49" s="1492"/>
      <c r="Q49" s="1492">
        <v>3031729</v>
      </c>
      <c r="R49" s="1492"/>
      <c r="S49" s="1492"/>
      <c r="T49" s="1492"/>
      <c r="U49" s="1492">
        <v>2869695</v>
      </c>
      <c r="V49" s="1492"/>
      <c r="W49" s="1492"/>
      <c r="X49" s="1492"/>
      <c r="Y49" s="1492">
        <v>2649569</v>
      </c>
      <c r="Z49" s="1492"/>
      <c r="AA49" s="1492"/>
      <c r="AB49" s="1492"/>
      <c r="AC49" s="1492">
        <v>2515301</v>
      </c>
      <c r="AD49" s="1492"/>
      <c r="AE49" s="1492"/>
      <c r="AF49" s="1492"/>
      <c r="AG49" s="1492">
        <v>2702648</v>
      </c>
      <c r="AH49" s="1492"/>
      <c r="AI49" s="1492"/>
      <c r="AJ49" s="1492"/>
      <c r="AK49" s="1296" t="s">
        <v>3368</v>
      </c>
      <c r="AL49" s="1296"/>
      <c r="AM49" s="1296"/>
      <c r="AN49" s="1296"/>
      <c r="AO49" s="1296"/>
      <c r="AP49" s="1296"/>
      <c r="AQ49" s="1296"/>
      <c r="AR49" s="1296"/>
    </row>
    <row r="50" spans="1:44" ht="18.75" customHeight="1">
      <c r="A50" s="1289" t="s">
        <v>1282</v>
      </c>
      <c r="B50" s="1289"/>
      <c r="C50" s="1289"/>
      <c r="D50" s="1289"/>
      <c r="E50" s="1289" t="s">
        <v>1282</v>
      </c>
      <c r="F50" s="1289"/>
      <c r="G50" s="1289"/>
      <c r="H50" s="1289"/>
      <c r="I50" s="1289" t="s">
        <v>1282</v>
      </c>
      <c r="J50" s="1289"/>
      <c r="K50" s="1289"/>
      <c r="L50" s="1289"/>
      <c r="M50" s="1289" t="s">
        <v>1282</v>
      </c>
      <c r="N50" s="1289"/>
      <c r="O50" s="1289"/>
      <c r="P50" s="1289"/>
      <c r="Q50" s="1846">
        <v>4068173</v>
      </c>
      <c r="R50" s="1846"/>
      <c r="S50" s="1846"/>
      <c r="T50" s="1846"/>
      <c r="U50" s="1846">
        <v>3500789</v>
      </c>
      <c r="V50" s="1846"/>
      <c r="W50" s="1846"/>
      <c r="X50" s="1846"/>
      <c r="Y50" s="1489">
        <v>3654845</v>
      </c>
      <c r="Z50" s="1489"/>
      <c r="AA50" s="1489"/>
      <c r="AB50" s="1489"/>
      <c r="AC50" s="1492">
        <v>3376698</v>
      </c>
      <c r="AD50" s="1492"/>
      <c r="AE50" s="1492"/>
      <c r="AF50" s="1492"/>
      <c r="AG50" s="1489">
        <v>3495849</v>
      </c>
      <c r="AH50" s="1489"/>
      <c r="AI50" s="1489"/>
      <c r="AJ50" s="1489"/>
      <c r="AK50" s="1296" t="s">
        <v>3369</v>
      </c>
      <c r="AL50" s="1296"/>
      <c r="AM50" s="1296"/>
      <c r="AN50" s="1296"/>
      <c r="AO50" s="1296"/>
      <c r="AP50" s="1296"/>
      <c r="AQ50" s="1296"/>
      <c r="AR50" s="1296"/>
    </row>
    <row r="51" spans="1:44" ht="18.75" customHeight="1">
      <c r="A51" s="1350"/>
      <c r="B51" s="1350"/>
      <c r="C51" s="1350"/>
      <c r="D51" s="1350"/>
      <c r="E51" s="1350"/>
      <c r="F51" s="1350"/>
      <c r="G51" s="1350"/>
      <c r="H51" s="1350"/>
      <c r="I51" s="1350"/>
      <c r="J51" s="1350"/>
      <c r="K51" s="1350"/>
      <c r="L51" s="1350"/>
      <c r="M51" s="1350"/>
      <c r="N51" s="1350"/>
      <c r="O51" s="1350"/>
      <c r="P51" s="1350"/>
      <c r="Q51" s="1350"/>
      <c r="R51" s="1350"/>
      <c r="S51" s="1350"/>
      <c r="T51" s="1350"/>
      <c r="U51" s="1350"/>
      <c r="V51" s="1350"/>
      <c r="W51" s="1350"/>
      <c r="X51" s="1350"/>
      <c r="Y51" s="2235"/>
      <c r="Z51" s="2235"/>
      <c r="AA51" s="2235"/>
      <c r="AB51" s="2235"/>
      <c r="AC51" s="1350"/>
      <c r="AD51" s="1350"/>
      <c r="AE51" s="1350"/>
      <c r="AF51" s="1350"/>
      <c r="AG51" s="2235"/>
      <c r="AH51" s="2235"/>
      <c r="AI51" s="2235"/>
      <c r="AJ51" s="2235"/>
      <c r="AK51" s="1296"/>
      <c r="AL51" s="1296"/>
    </row>
    <row r="52" spans="1:44" ht="18.75" customHeight="1">
      <c r="R52" s="403"/>
      <c r="S52" s="403"/>
      <c r="T52" s="403"/>
      <c r="U52" s="403"/>
      <c r="V52" s="403"/>
      <c r="W52" s="403"/>
      <c r="X52" s="403"/>
      <c r="Y52" s="403"/>
      <c r="Z52" s="403"/>
      <c r="AA52" s="403"/>
      <c r="AB52" s="403"/>
      <c r="AC52" s="403"/>
      <c r="AD52" s="403"/>
      <c r="AE52" s="403"/>
      <c r="AF52" s="403"/>
      <c r="AG52" s="65"/>
      <c r="AH52" s="1035"/>
      <c r="AI52" s="1035"/>
      <c r="AJ52" s="308" t="s">
        <v>3376</v>
      </c>
    </row>
  </sheetData>
  <mergeCells count="383">
    <mergeCell ref="AK51:AL51"/>
    <mergeCell ref="Y50:AB50"/>
    <mergeCell ref="AC50:AF50"/>
    <mergeCell ref="AG50:AJ50"/>
    <mergeCell ref="AK50:AR50"/>
    <mergeCell ref="A51:D51"/>
    <mergeCell ref="E51:H51"/>
    <mergeCell ref="I51:L51"/>
    <mergeCell ref="M51:P51"/>
    <mergeCell ref="Q51:T51"/>
    <mergeCell ref="U51:X51"/>
    <mergeCell ref="A50:D50"/>
    <mergeCell ref="E50:H50"/>
    <mergeCell ref="I50:L50"/>
    <mergeCell ref="M50:P50"/>
    <mergeCell ref="Q50:T50"/>
    <mergeCell ref="U50:X50"/>
    <mergeCell ref="Y51:AB51"/>
    <mergeCell ref="AC51:AF51"/>
    <mergeCell ref="AG51:AJ51"/>
    <mergeCell ref="AK48:AR48"/>
    <mergeCell ref="A49:D49"/>
    <mergeCell ref="E49:H49"/>
    <mergeCell ref="I49:L49"/>
    <mergeCell ref="M49:P49"/>
    <mergeCell ref="Q49:T49"/>
    <mergeCell ref="U49:X49"/>
    <mergeCell ref="Y49:AB49"/>
    <mergeCell ref="AC49:AF49"/>
    <mergeCell ref="AG49:AJ49"/>
    <mergeCell ref="AK49:AR49"/>
    <mergeCell ref="A48:D48"/>
    <mergeCell ref="E48:H48"/>
    <mergeCell ref="I48:L48"/>
    <mergeCell ref="M48:P48"/>
    <mergeCell ref="Q48:T48"/>
    <mergeCell ref="U48:X48"/>
    <mergeCell ref="Y48:AB48"/>
    <mergeCell ref="AC48:AF48"/>
    <mergeCell ref="AG48:AJ48"/>
    <mergeCell ref="AK46:AR46"/>
    <mergeCell ref="A47:D47"/>
    <mergeCell ref="E47:H47"/>
    <mergeCell ref="I47:L47"/>
    <mergeCell ref="M47:P47"/>
    <mergeCell ref="Q47:T47"/>
    <mergeCell ref="U47:X47"/>
    <mergeCell ref="Y47:AB47"/>
    <mergeCell ref="AC47:AF47"/>
    <mergeCell ref="AG47:AJ47"/>
    <mergeCell ref="AK47:AR47"/>
    <mergeCell ref="A46:D46"/>
    <mergeCell ref="E46:H46"/>
    <mergeCell ref="I46:L46"/>
    <mergeCell ref="M46:P46"/>
    <mergeCell ref="Q46:T46"/>
    <mergeCell ref="U46:X46"/>
    <mergeCell ref="Y46:AB46"/>
    <mergeCell ref="AC46:AF46"/>
    <mergeCell ref="AG46:AJ46"/>
    <mergeCell ref="AK44:AR44"/>
    <mergeCell ref="A45:D45"/>
    <mergeCell ref="E45:H45"/>
    <mergeCell ref="I45:L45"/>
    <mergeCell ref="M45:P45"/>
    <mergeCell ref="Q45:T45"/>
    <mergeCell ref="U45:X45"/>
    <mergeCell ref="Y45:AB45"/>
    <mergeCell ref="AC45:AF45"/>
    <mergeCell ref="AG45:AJ45"/>
    <mergeCell ref="AK45:AR45"/>
    <mergeCell ref="A44:D44"/>
    <mergeCell ref="E44:H44"/>
    <mergeCell ref="I44:L44"/>
    <mergeCell ref="M44:P44"/>
    <mergeCell ref="Q44:T44"/>
    <mergeCell ref="U44:X44"/>
    <mergeCell ref="Y44:AB44"/>
    <mergeCell ref="AC44:AF44"/>
    <mergeCell ref="AG44:AJ44"/>
    <mergeCell ref="AK42:AR42"/>
    <mergeCell ref="A43:D43"/>
    <mergeCell ref="E43:H43"/>
    <mergeCell ref="I43:L43"/>
    <mergeCell ref="M43:P43"/>
    <mergeCell ref="Q43:T43"/>
    <mergeCell ref="U43:X43"/>
    <mergeCell ref="Y43:AB43"/>
    <mergeCell ref="AC43:AF43"/>
    <mergeCell ref="AG43:AJ43"/>
    <mergeCell ref="AK43:AR43"/>
    <mergeCell ref="A42:D42"/>
    <mergeCell ref="E42:H42"/>
    <mergeCell ref="I42:L42"/>
    <mergeCell ref="M42:P42"/>
    <mergeCell ref="Q42:T42"/>
    <mergeCell ref="U42:X42"/>
    <mergeCell ref="Y42:AB42"/>
    <mergeCell ref="AC42:AF42"/>
    <mergeCell ref="AG42:AJ42"/>
    <mergeCell ref="AK40:AR40"/>
    <mergeCell ref="A41:D41"/>
    <mergeCell ref="E41:H41"/>
    <mergeCell ref="I41:L41"/>
    <mergeCell ref="M41:P41"/>
    <mergeCell ref="Q41:T41"/>
    <mergeCell ref="U41:X41"/>
    <mergeCell ref="Y41:AB41"/>
    <mergeCell ref="AC41:AF41"/>
    <mergeCell ref="AG41:AJ41"/>
    <mergeCell ref="AK41:AR41"/>
    <mergeCell ref="A40:D40"/>
    <mergeCell ref="E40:H40"/>
    <mergeCell ref="I40:L40"/>
    <mergeCell ref="M40:P40"/>
    <mergeCell ref="Q40:T40"/>
    <mergeCell ref="U40:X40"/>
    <mergeCell ref="Y40:AB40"/>
    <mergeCell ref="AC40:AF40"/>
    <mergeCell ref="AG40:AJ40"/>
    <mergeCell ref="AK37:AK39"/>
    <mergeCell ref="AL37:AR37"/>
    <mergeCell ref="A38:D38"/>
    <mergeCell ref="E38:H38"/>
    <mergeCell ref="I38:L38"/>
    <mergeCell ref="M38:P38"/>
    <mergeCell ref="Q38:T38"/>
    <mergeCell ref="U38:X38"/>
    <mergeCell ref="Y38:AB38"/>
    <mergeCell ref="AC38:AF38"/>
    <mergeCell ref="AG38:AJ38"/>
    <mergeCell ref="AL38:AR38"/>
    <mergeCell ref="A39:D39"/>
    <mergeCell ref="E39:H39"/>
    <mergeCell ref="I39:L39"/>
    <mergeCell ref="M39:P39"/>
    <mergeCell ref="Q39:T39"/>
    <mergeCell ref="U39:X39"/>
    <mergeCell ref="Y39:AB39"/>
    <mergeCell ref="AC39:AF39"/>
    <mergeCell ref="AG39:AJ39"/>
    <mergeCell ref="AL39:AR39"/>
    <mergeCell ref="A37:D37"/>
    <mergeCell ref="E37:H37"/>
    <mergeCell ref="I37:L37"/>
    <mergeCell ref="M37:P37"/>
    <mergeCell ref="Q37:T37"/>
    <mergeCell ref="U37:X37"/>
    <mergeCell ref="Y37:AB37"/>
    <mergeCell ref="AC37:AF37"/>
    <mergeCell ref="AG37:AJ37"/>
    <mergeCell ref="AK35:AR35"/>
    <mergeCell ref="A36:D36"/>
    <mergeCell ref="E36:H36"/>
    <mergeCell ref="I36:L36"/>
    <mergeCell ref="M36:P36"/>
    <mergeCell ref="Q36:T36"/>
    <mergeCell ref="U36:X36"/>
    <mergeCell ref="Y36:AB36"/>
    <mergeCell ref="AC36:AF36"/>
    <mergeCell ref="AG36:AJ36"/>
    <mergeCell ref="AK36:AR36"/>
    <mergeCell ref="A35:D35"/>
    <mergeCell ref="E35:H35"/>
    <mergeCell ref="I35:L35"/>
    <mergeCell ref="M35:P35"/>
    <mergeCell ref="Q35:T35"/>
    <mergeCell ref="U35:X35"/>
    <mergeCell ref="Y35:AB35"/>
    <mergeCell ref="AC35:AF35"/>
    <mergeCell ref="AG35:AJ35"/>
    <mergeCell ref="A34:D34"/>
    <mergeCell ref="E34:H34"/>
    <mergeCell ref="I34:L34"/>
    <mergeCell ref="M34:P34"/>
    <mergeCell ref="Q34:T34"/>
    <mergeCell ref="U34:X34"/>
    <mergeCell ref="Y34:AB34"/>
    <mergeCell ref="AC34:AF34"/>
    <mergeCell ref="AG34:AJ34"/>
    <mergeCell ref="A33:D33"/>
    <mergeCell ref="E33:H33"/>
    <mergeCell ref="I33:L33"/>
    <mergeCell ref="M33:P33"/>
    <mergeCell ref="Q33:T33"/>
    <mergeCell ref="U33:X33"/>
    <mergeCell ref="Y33:AB33"/>
    <mergeCell ref="AC33:AF33"/>
    <mergeCell ref="AG33:AJ33"/>
    <mergeCell ref="AK22:AR22"/>
    <mergeCell ref="AK23:AL23"/>
    <mergeCell ref="X24:AJ24"/>
    <mergeCell ref="X25:AJ25"/>
    <mergeCell ref="AC21:AF21"/>
    <mergeCell ref="AG21:AJ21"/>
    <mergeCell ref="AK21:AR21"/>
    <mergeCell ref="A32:H32"/>
    <mergeCell ref="I32:P32"/>
    <mergeCell ref="Q32:X32"/>
    <mergeCell ref="Y32:AF32"/>
    <mergeCell ref="AG32:AJ32"/>
    <mergeCell ref="A22:D22"/>
    <mergeCell ref="E22:H22"/>
    <mergeCell ref="I22:L22"/>
    <mergeCell ref="M22:P22"/>
    <mergeCell ref="Q22:T22"/>
    <mergeCell ref="U22:X22"/>
    <mergeCell ref="Y22:AB22"/>
    <mergeCell ref="M20:P20"/>
    <mergeCell ref="Q20:T20"/>
    <mergeCell ref="U20:X20"/>
    <mergeCell ref="Y20:AB20"/>
    <mergeCell ref="AC20:AF20"/>
    <mergeCell ref="AG20:AJ20"/>
    <mergeCell ref="AC22:AF22"/>
    <mergeCell ref="AG22:AJ22"/>
    <mergeCell ref="A21:D21"/>
    <mergeCell ref="E21:H21"/>
    <mergeCell ref="I21:L21"/>
    <mergeCell ref="M21:P21"/>
    <mergeCell ref="Q21:T21"/>
    <mergeCell ref="U21:X21"/>
    <mergeCell ref="Y21:AB21"/>
    <mergeCell ref="AK18:AR18"/>
    <mergeCell ref="A19:D19"/>
    <mergeCell ref="E19:H19"/>
    <mergeCell ref="I19:L19"/>
    <mergeCell ref="M19:P19"/>
    <mergeCell ref="Q19:T19"/>
    <mergeCell ref="U19:X19"/>
    <mergeCell ref="Y19:AB19"/>
    <mergeCell ref="AK20:AR20"/>
    <mergeCell ref="AK19:AR19"/>
    <mergeCell ref="A18:D18"/>
    <mergeCell ref="E18:H18"/>
    <mergeCell ref="I18:L18"/>
    <mergeCell ref="M18:P18"/>
    <mergeCell ref="Q18:T18"/>
    <mergeCell ref="U18:X18"/>
    <mergeCell ref="Y18:AB18"/>
    <mergeCell ref="AC18:AF18"/>
    <mergeCell ref="AG18:AJ18"/>
    <mergeCell ref="AC19:AF19"/>
    <mergeCell ref="AG19:AJ19"/>
    <mergeCell ref="A20:D20"/>
    <mergeCell ref="E20:H20"/>
    <mergeCell ref="I20:L20"/>
    <mergeCell ref="AK16:AR16"/>
    <mergeCell ref="A17:D17"/>
    <mergeCell ref="E17:H17"/>
    <mergeCell ref="I17:L17"/>
    <mergeCell ref="M17:P17"/>
    <mergeCell ref="Q17:T17"/>
    <mergeCell ref="U17:X17"/>
    <mergeCell ref="Y17:AB17"/>
    <mergeCell ref="AC17:AF17"/>
    <mergeCell ref="AG17:AJ17"/>
    <mergeCell ref="AK17:AR17"/>
    <mergeCell ref="A16:D16"/>
    <mergeCell ref="E16:H16"/>
    <mergeCell ref="I16:L16"/>
    <mergeCell ref="M16:P16"/>
    <mergeCell ref="Q16:T16"/>
    <mergeCell ref="U16:X16"/>
    <mergeCell ref="Y16:AB16"/>
    <mergeCell ref="AC16:AF16"/>
    <mergeCell ref="AG16:AJ16"/>
    <mergeCell ref="AK14:AR14"/>
    <mergeCell ref="A15:D15"/>
    <mergeCell ref="E15:H15"/>
    <mergeCell ref="I15:L15"/>
    <mergeCell ref="M15:P15"/>
    <mergeCell ref="Q15:T15"/>
    <mergeCell ref="U15:X15"/>
    <mergeCell ref="Y15:AB15"/>
    <mergeCell ref="AC15:AF15"/>
    <mergeCell ref="AG15:AJ15"/>
    <mergeCell ref="AK15:AR15"/>
    <mergeCell ref="A14:D14"/>
    <mergeCell ref="E14:H14"/>
    <mergeCell ref="I14:L14"/>
    <mergeCell ref="M14:P14"/>
    <mergeCell ref="Q14:T14"/>
    <mergeCell ref="U14:X14"/>
    <mergeCell ref="Y14:AB14"/>
    <mergeCell ref="AC14:AF14"/>
    <mergeCell ref="AG14:AJ14"/>
    <mergeCell ref="A9:D9"/>
    <mergeCell ref="E9:H9"/>
    <mergeCell ref="AK12:AR12"/>
    <mergeCell ref="A13:D13"/>
    <mergeCell ref="E13:H13"/>
    <mergeCell ref="I13:L13"/>
    <mergeCell ref="M13:P13"/>
    <mergeCell ref="Q13:T13"/>
    <mergeCell ref="U13:X13"/>
    <mergeCell ref="Y13:AB13"/>
    <mergeCell ref="AC13:AF13"/>
    <mergeCell ref="AG13:AJ13"/>
    <mergeCell ref="AK13:AR13"/>
    <mergeCell ref="A12:D12"/>
    <mergeCell ref="E12:H12"/>
    <mergeCell ref="I12:L12"/>
    <mergeCell ref="M12:P12"/>
    <mergeCell ref="Q12:T12"/>
    <mergeCell ref="U12:X12"/>
    <mergeCell ref="Y12:AB12"/>
    <mergeCell ref="AC12:AF12"/>
    <mergeCell ref="AG12:AJ12"/>
    <mergeCell ref="Q10:T10"/>
    <mergeCell ref="U10:X10"/>
    <mergeCell ref="Y10:AB10"/>
    <mergeCell ref="AC10:AF10"/>
    <mergeCell ref="AG10:AJ10"/>
    <mergeCell ref="AL10:AR10"/>
    <mergeCell ref="A11:D11"/>
    <mergeCell ref="E11:H11"/>
    <mergeCell ref="I11:L11"/>
    <mergeCell ref="M11:P11"/>
    <mergeCell ref="Q11:T11"/>
    <mergeCell ref="U11:X11"/>
    <mergeCell ref="Y11:AB11"/>
    <mergeCell ref="AC11:AF11"/>
    <mergeCell ref="AG11:AJ11"/>
    <mergeCell ref="AL11:AR11"/>
    <mergeCell ref="I9:L9"/>
    <mergeCell ref="M9:P9"/>
    <mergeCell ref="Q9:T9"/>
    <mergeCell ref="U9:X9"/>
    <mergeCell ref="Y9:AB9"/>
    <mergeCell ref="AC9:AF9"/>
    <mergeCell ref="AG9:AJ9"/>
    <mergeCell ref="AK7:AR7"/>
    <mergeCell ref="A8:D8"/>
    <mergeCell ref="E8:H8"/>
    <mergeCell ref="I8:L8"/>
    <mergeCell ref="M8:P8"/>
    <mergeCell ref="Q8:T8"/>
    <mergeCell ref="U8:X8"/>
    <mergeCell ref="Y8:AB8"/>
    <mergeCell ref="AC8:AF8"/>
    <mergeCell ref="AG8:AJ8"/>
    <mergeCell ref="AK8:AR8"/>
    <mergeCell ref="AK9:AK11"/>
    <mergeCell ref="AL9:AR9"/>
    <mergeCell ref="A10:D10"/>
    <mergeCell ref="E10:H10"/>
    <mergeCell ref="I10:L10"/>
    <mergeCell ref="M10:P10"/>
    <mergeCell ref="AC6:AF6"/>
    <mergeCell ref="AG6:AJ6"/>
    <mergeCell ref="A7:D7"/>
    <mergeCell ref="E7:H7"/>
    <mergeCell ref="I7:L7"/>
    <mergeCell ref="M7:P7"/>
    <mergeCell ref="Q7:T7"/>
    <mergeCell ref="U7:X7"/>
    <mergeCell ref="Y7:AB7"/>
    <mergeCell ref="AC7:AF7"/>
    <mergeCell ref="AG7:AJ7"/>
    <mergeCell ref="A6:D6"/>
    <mergeCell ref="E6:H6"/>
    <mergeCell ref="I6:L6"/>
    <mergeCell ref="M6:P6"/>
    <mergeCell ref="Q6:T6"/>
    <mergeCell ref="U6:X6"/>
    <mergeCell ref="Y6:AB6"/>
    <mergeCell ref="A1:D1"/>
    <mergeCell ref="Y5:AB5"/>
    <mergeCell ref="AC5:AF5"/>
    <mergeCell ref="AG5:AJ5"/>
    <mergeCell ref="A5:D5"/>
    <mergeCell ref="E5:H5"/>
    <mergeCell ref="I5:L5"/>
    <mergeCell ref="M5:P5"/>
    <mergeCell ref="Q5:T5"/>
    <mergeCell ref="U5:X5"/>
    <mergeCell ref="A2:AJ2"/>
    <mergeCell ref="A4:H4"/>
    <mergeCell ref="I4:P4"/>
    <mergeCell ref="Q4:X4"/>
    <mergeCell ref="Y4:AF4"/>
    <mergeCell ref="AG4:AJ4"/>
  </mergeCells>
  <phoneticPr fontId="4"/>
  <hyperlinks>
    <hyperlink ref="A1" location="P2細目次!A1" display="目次に戻る" xr:uid="{A53F36EB-758B-4E97-99CC-C2986D729362}"/>
  </hyperlinks>
  <pageMargins left="0.70866141732283472" right="0.70866141732283472" top="0.74803149606299213" bottom="0.74803149606299213" header="0.31496062992125984" footer="0.31496062992125984"/>
  <pageSetup paperSize="9" scale="78" firstPageNumber="0" orientation="portrait" copies="6" r:id="rId1"/>
  <headerFooter differentFirst="1" scaleWithDoc="0">
    <oddFooter>&amp;C- &amp;P -</oddFooter>
  </headerFooter>
  <ignoredErrors>
    <ignoredError sqref="E8:P8 E36:P3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03634-7C4F-4AC0-958D-85DAA9CDC3EE}">
  <sheetPr codeName="Sheet9">
    <tabColor theme="0"/>
    <pageSetUpPr fitToPage="1"/>
  </sheetPr>
  <dimension ref="A1:AW54"/>
  <sheetViews>
    <sheetView zoomScale="110" zoomScaleNormal="110" zoomScaleSheetLayoutView="100" workbookViewId="0">
      <selection activeCell="AL2" sqref="AL2:AR2"/>
    </sheetView>
  </sheetViews>
  <sheetFormatPr defaultColWidth="3.125" defaultRowHeight="18.75" customHeight="1"/>
  <cols>
    <col min="1" max="38" width="3.125" style="286"/>
    <col min="39" max="49" width="0" style="286" hidden="1" customWidth="1"/>
    <col min="50" max="16384" width="3.125" style="286"/>
  </cols>
  <sheetData>
    <row r="1" spans="1:49" ht="13.5">
      <c r="A1" s="1176" t="s">
        <v>4602</v>
      </c>
      <c r="B1" s="1176"/>
      <c r="C1" s="1176"/>
      <c r="D1" s="1176"/>
    </row>
    <row r="8" spans="1:49" ht="18.75" customHeight="1">
      <c r="L8" s="351"/>
      <c r="AM8" s="1260"/>
      <c r="AN8" s="1261"/>
      <c r="AO8" s="1261"/>
      <c r="AP8" s="1262"/>
      <c r="AQ8" s="1263" t="s">
        <v>370</v>
      </c>
      <c r="AR8" s="1263"/>
      <c r="AS8" s="1263"/>
      <c r="AT8" s="112" t="s">
        <v>371</v>
      </c>
      <c r="AU8" s="112"/>
      <c r="AV8" s="112"/>
      <c r="AW8" s="112"/>
    </row>
    <row r="9" spans="1:49" ht="18.75" customHeight="1">
      <c r="L9" s="504"/>
      <c r="M9" s="334"/>
      <c r="N9" s="334"/>
      <c r="AM9" s="1255" t="s">
        <v>372</v>
      </c>
      <c r="AN9" s="1256"/>
      <c r="AO9" s="1256"/>
      <c r="AP9" s="1257"/>
      <c r="AQ9" s="1258">
        <f>'P14'!P8</f>
        <v>1144</v>
      </c>
      <c r="AR9" s="1258"/>
      <c r="AS9" s="1258"/>
      <c r="AT9" s="1259">
        <f>AQ9/$AQ$12*100</f>
        <v>5.9259259259259265</v>
      </c>
      <c r="AU9" s="1259"/>
      <c r="AV9" s="1259"/>
      <c r="AW9" s="1259"/>
    </row>
    <row r="10" spans="1:49" ht="18.75" customHeight="1">
      <c r="L10" s="504"/>
      <c r="M10" s="334"/>
      <c r="N10" s="334"/>
      <c r="AM10" s="1255" t="s">
        <v>373</v>
      </c>
      <c r="AN10" s="1256"/>
      <c r="AO10" s="1256"/>
      <c r="AP10" s="1257"/>
      <c r="AQ10" s="1258">
        <f>'P14'!P9</f>
        <v>3868</v>
      </c>
      <c r="AR10" s="1258"/>
      <c r="AS10" s="1258"/>
      <c r="AT10" s="1259">
        <f>AQ10/$AQ$12*100</f>
        <v>20.036260036260035</v>
      </c>
      <c r="AU10" s="1259"/>
      <c r="AV10" s="1259"/>
      <c r="AW10" s="1259"/>
    </row>
    <row r="11" spans="1:49" ht="18.75" customHeight="1">
      <c r="L11" s="504"/>
      <c r="M11" s="334"/>
      <c r="N11" s="334"/>
      <c r="AM11" s="1255" t="s">
        <v>374</v>
      </c>
      <c r="AN11" s="1256"/>
      <c r="AO11" s="1256"/>
      <c r="AP11" s="1257"/>
      <c r="AQ11" s="1258">
        <f>AQ12-AQ9-AQ10</f>
        <v>14293</v>
      </c>
      <c r="AR11" s="1258"/>
      <c r="AS11" s="1258"/>
      <c r="AT11" s="1259">
        <f>AQ11/$AQ$12*100</f>
        <v>74.037814037814044</v>
      </c>
      <c r="AU11" s="1259"/>
      <c r="AV11" s="1259"/>
      <c r="AW11" s="1259"/>
    </row>
    <row r="12" spans="1:49" ht="18.75" customHeight="1">
      <c r="AQ12" s="1264">
        <f>[1]P3!C48</f>
        <v>19305</v>
      </c>
      <c r="AR12" s="1264"/>
      <c r="AS12" s="1264"/>
      <c r="AT12" s="505"/>
      <c r="AU12" s="505"/>
    </row>
    <row r="23" spans="42:48" ht="18.75" customHeight="1">
      <c r="AP23" s="1265" t="s">
        <v>375</v>
      </c>
      <c r="AQ23" s="1265"/>
      <c r="AR23" s="1265"/>
      <c r="AS23" s="1265" t="s">
        <v>376</v>
      </c>
      <c r="AT23" s="1265"/>
      <c r="AU23" s="1265"/>
      <c r="AV23" s="1265"/>
    </row>
    <row r="24" spans="42:48" ht="18.75" customHeight="1">
      <c r="AP24" s="1265" t="s">
        <v>377</v>
      </c>
      <c r="AQ24" s="1265"/>
      <c r="AR24" s="1265"/>
      <c r="AS24" s="1266">
        <f>'P14'!W31</f>
        <v>1487</v>
      </c>
      <c r="AT24" s="1266"/>
      <c r="AU24" s="1266"/>
      <c r="AV24" s="1266"/>
    </row>
    <row r="25" spans="42:48" ht="18.75" customHeight="1">
      <c r="AP25" s="1265" t="s">
        <v>378</v>
      </c>
      <c r="AQ25" s="1265"/>
      <c r="AR25" s="1265"/>
      <c r="AS25" s="1267">
        <f>'P14'!W32</f>
        <v>1268</v>
      </c>
      <c r="AT25" s="1267"/>
      <c r="AU25" s="1267"/>
      <c r="AV25" s="1267"/>
    </row>
    <row r="26" spans="42:48" ht="18.75" customHeight="1">
      <c r="AP26" s="1265" t="s">
        <v>379</v>
      </c>
      <c r="AQ26" s="1265"/>
      <c r="AR26" s="1265"/>
      <c r="AS26" s="1267">
        <f>'P14'!W33</f>
        <v>1606.5</v>
      </c>
      <c r="AT26" s="1267"/>
      <c r="AU26" s="1267"/>
      <c r="AV26" s="1267"/>
    </row>
    <row r="27" spans="42:48" ht="18.75" customHeight="1">
      <c r="AP27" s="1265" t="s">
        <v>380</v>
      </c>
      <c r="AQ27" s="1265"/>
      <c r="AR27" s="1265"/>
      <c r="AS27" s="1267">
        <f>'P14'!W34</f>
        <v>1500.5</v>
      </c>
      <c r="AT27" s="1267"/>
      <c r="AU27" s="1267"/>
      <c r="AV27" s="1267"/>
    </row>
    <row r="28" spans="42:48" ht="18.75" customHeight="1">
      <c r="AP28" s="1265" t="s">
        <v>381</v>
      </c>
      <c r="AQ28" s="1265"/>
      <c r="AR28" s="1265"/>
      <c r="AS28" s="1267">
        <f>'P14'!W35</f>
        <v>1419.5</v>
      </c>
      <c r="AT28" s="1267"/>
      <c r="AU28" s="1267"/>
      <c r="AV28" s="1267"/>
    </row>
    <row r="29" spans="42:48" ht="18.75" customHeight="1">
      <c r="AP29" s="1265" t="s">
        <v>382</v>
      </c>
      <c r="AQ29" s="1265"/>
      <c r="AR29" s="1265"/>
      <c r="AS29" s="1267">
        <f>'P14'!W36</f>
        <v>1410.5</v>
      </c>
      <c r="AT29" s="1267"/>
      <c r="AU29" s="1267"/>
      <c r="AV29" s="1267"/>
    </row>
    <row r="30" spans="42:48" ht="18.75" customHeight="1">
      <c r="AP30" s="1265" t="s">
        <v>383</v>
      </c>
      <c r="AQ30" s="1265"/>
      <c r="AR30" s="1265"/>
      <c r="AS30" s="1267">
        <f>'P14'!W37</f>
        <v>1245</v>
      </c>
      <c r="AT30" s="1267"/>
      <c r="AU30" s="1267"/>
      <c r="AV30" s="1267"/>
    </row>
    <row r="31" spans="42:48" ht="18.75" customHeight="1">
      <c r="AP31" s="1265" t="s">
        <v>384</v>
      </c>
      <c r="AQ31" s="1265"/>
      <c r="AR31" s="1265"/>
      <c r="AS31" s="1267">
        <f>'P14'!W38</f>
        <v>2102</v>
      </c>
      <c r="AT31" s="1267"/>
      <c r="AU31" s="1267"/>
      <c r="AV31" s="1267"/>
    </row>
    <row r="32" spans="42:48" ht="18.75" customHeight="1">
      <c r="AP32" s="1265" t="s">
        <v>385</v>
      </c>
      <c r="AQ32" s="1265"/>
      <c r="AR32" s="1265"/>
      <c r="AS32" s="1267">
        <f>'P14'!W39</f>
        <v>1570.5</v>
      </c>
      <c r="AT32" s="1267"/>
      <c r="AU32" s="1267"/>
      <c r="AV32" s="1267"/>
    </row>
    <row r="33" spans="39:48" ht="18.75" customHeight="1">
      <c r="AP33" s="1265" t="s">
        <v>386</v>
      </c>
      <c r="AQ33" s="1265"/>
      <c r="AR33" s="1265"/>
      <c r="AS33" s="1267">
        <f>'P14'!W40</f>
        <v>1479</v>
      </c>
      <c r="AT33" s="1267"/>
      <c r="AU33" s="1267"/>
      <c r="AV33" s="1267"/>
    </row>
    <row r="42" spans="39:48" ht="18.75" customHeight="1">
      <c r="AM42" s="1263" t="s">
        <v>387</v>
      </c>
      <c r="AN42" s="1263"/>
      <c r="AO42" s="1263"/>
      <c r="AP42" s="1263" t="s">
        <v>388</v>
      </c>
      <c r="AQ42" s="1263"/>
      <c r="AR42" s="1263"/>
      <c r="AS42" s="1263" t="s">
        <v>376</v>
      </c>
      <c r="AT42" s="1263"/>
      <c r="AU42" s="1263"/>
      <c r="AV42" s="1263"/>
    </row>
    <row r="43" spans="39:48" ht="18.75" customHeight="1">
      <c r="AM43" s="1268" t="s">
        <v>389</v>
      </c>
      <c r="AN43" s="1268"/>
      <c r="AO43" s="1268"/>
      <c r="AP43" s="1269">
        <f>'P14'!M42</f>
        <v>3.8</v>
      </c>
      <c r="AQ43" s="1269"/>
      <c r="AR43" s="1269"/>
      <c r="AS43" s="1270">
        <f>'P14'!W42</f>
        <v>40</v>
      </c>
      <c r="AT43" s="1270"/>
      <c r="AU43" s="1270"/>
      <c r="AV43" s="1270"/>
    </row>
    <row r="44" spans="39:48" ht="18.75" customHeight="1">
      <c r="AM44" s="1263" t="s">
        <v>390</v>
      </c>
      <c r="AN44" s="1263"/>
      <c r="AO44" s="1263"/>
      <c r="AP44" s="1269">
        <f>'P14'!M43</f>
        <v>6.5</v>
      </c>
      <c r="AQ44" s="1269"/>
      <c r="AR44" s="1269"/>
      <c r="AS44" s="1270">
        <f>'P14'!W43</f>
        <v>46.5</v>
      </c>
      <c r="AT44" s="1270"/>
      <c r="AU44" s="1270"/>
      <c r="AV44" s="1270"/>
    </row>
    <row r="45" spans="39:48" ht="18.75" customHeight="1">
      <c r="AM45" s="1263" t="s">
        <v>391</v>
      </c>
      <c r="AN45" s="1263"/>
      <c r="AO45" s="1263"/>
      <c r="AP45" s="1269">
        <f>'P14'!M44</f>
        <v>10.9</v>
      </c>
      <c r="AQ45" s="1269"/>
      <c r="AR45" s="1269"/>
      <c r="AS45" s="1270">
        <f>'P14'!W44</f>
        <v>125.5</v>
      </c>
      <c r="AT45" s="1270"/>
      <c r="AU45" s="1270"/>
      <c r="AV45" s="1270"/>
    </row>
    <row r="46" spans="39:48" ht="18.75" customHeight="1">
      <c r="AM46" s="1263" t="s">
        <v>392</v>
      </c>
      <c r="AN46" s="1263"/>
      <c r="AO46" s="1263"/>
      <c r="AP46" s="1269">
        <f>'P14'!M45</f>
        <v>13.9</v>
      </c>
      <c r="AQ46" s="1269"/>
      <c r="AR46" s="1269"/>
      <c r="AS46" s="1270">
        <f>'P14'!W45</f>
        <v>56.5</v>
      </c>
      <c r="AT46" s="1270"/>
      <c r="AU46" s="1270"/>
      <c r="AV46" s="1270"/>
    </row>
    <row r="47" spans="39:48" ht="18.75" customHeight="1">
      <c r="AM47" s="1263" t="s">
        <v>393</v>
      </c>
      <c r="AN47" s="1263"/>
      <c r="AO47" s="1263"/>
      <c r="AP47" s="1269">
        <f>'P14'!M46</f>
        <v>18.399999999999999</v>
      </c>
      <c r="AQ47" s="1269"/>
      <c r="AR47" s="1269"/>
      <c r="AS47" s="1270">
        <f>'P14'!W46</f>
        <v>81</v>
      </c>
      <c r="AT47" s="1270"/>
      <c r="AU47" s="1270"/>
      <c r="AV47" s="1270"/>
    </row>
    <row r="48" spans="39:48" ht="18.75" customHeight="1">
      <c r="AM48" s="1263" t="s">
        <v>394</v>
      </c>
      <c r="AN48" s="1263"/>
      <c r="AO48" s="1263"/>
      <c r="AP48" s="1269">
        <f>'P14'!M47</f>
        <v>21.8</v>
      </c>
      <c r="AQ48" s="1269"/>
      <c r="AR48" s="1269"/>
      <c r="AS48" s="1270">
        <f>'P14'!W47</f>
        <v>125</v>
      </c>
      <c r="AT48" s="1270"/>
      <c r="AU48" s="1270"/>
      <c r="AV48" s="1270"/>
    </row>
    <row r="49" spans="39:48" ht="18.75" customHeight="1">
      <c r="AM49" s="1263" t="s">
        <v>395</v>
      </c>
      <c r="AN49" s="1263"/>
      <c r="AO49" s="1263"/>
      <c r="AP49" s="1269">
        <f>'P14'!M48</f>
        <v>25.1</v>
      </c>
      <c r="AQ49" s="1269"/>
      <c r="AR49" s="1269"/>
      <c r="AS49" s="1270">
        <f>'P14'!W48</f>
        <v>312.5</v>
      </c>
      <c r="AT49" s="1270"/>
      <c r="AU49" s="1270"/>
      <c r="AV49" s="1270"/>
    </row>
    <row r="50" spans="39:48" ht="18.75" customHeight="1">
      <c r="AM50" s="1263" t="s">
        <v>396</v>
      </c>
      <c r="AN50" s="1263"/>
      <c r="AO50" s="1263"/>
      <c r="AP50" s="1269">
        <f>'P14'!M49</f>
        <v>26.4</v>
      </c>
      <c r="AQ50" s="1269"/>
      <c r="AR50" s="1269"/>
      <c r="AS50" s="1270">
        <f>'P14'!W49</f>
        <v>267.5</v>
      </c>
      <c r="AT50" s="1270"/>
      <c r="AU50" s="1270"/>
      <c r="AV50" s="1270"/>
    </row>
    <row r="51" spans="39:48" ht="18.75" customHeight="1">
      <c r="AM51" s="1263" t="s">
        <v>397</v>
      </c>
      <c r="AN51" s="1263"/>
      <c r="AO51" s="1263"/>
      <c r="AP51" s="1269">
        <f>'P14'!M50</f>
        <v>21.2</v>
      </c>
      <c r="AQ51" s="1269"/>
      <c r="AR51" s="1269"/>
      <c r="AS51" s="1270">
        <f>'P14'!W50</f>
        <v>159.5</v>
      </c>
      <c r="AT51" s="1270"/>
      <c r="AU51" s="1270"/>
      <c r="AV51" s="1270"/>
    </row>
    <row r="52" spans="39:48" ht="18.75" customHeight="1">
      <c r="AM52" s="1263" t="s">
        <v>398</v>
      </c>
      <c r="AN52" s="1263"/>
      <c r="AO52" s="1263"/>
      <c r="AP52" s="1269">
        <f>'P14'!M51</f>
        <v>16.899999999999999</v>
      </c>
      <c r="AQ52" s="1269"/>
      <c r="AR52" s="1269"/>
      <c r="AS52" s="1270">
        <f>'P14'!W51</f>
        <v>137.5</v>
      </c>
      <c r="AT52" s="1270"/>
      <c r="AU52" s="1270"/>
      <c r="AV52" s="1270"/>
    </row>
    <row r="53" spans="39:48" ht="18.75" customHeight="1">
      <c r="AM53" s="1263" t="s">
        <v>399</v>
      </c>
      <c r="AN53" s="1263"/>
      <c r="AO53" s="1263"/>
      <c r="AP53" s="1269">
        <f>'P14'!M52</f>
        <v>11.7</v>
      </c>
      <c r="AQ53" s="1269"/>
      <c r="AR53" s="1269"/>
      <c r="AS53" s="1270">
        <f>'P14'!W52</f>
        <v>62</v>
      </c>
      <c r="AT53" s="1270"/>
      <c r="AU53" s="1270"/>
      <c r="AV53" s="1270"/>
    </row>
    <row r="54" spans="39:48" ht="18.75" customHeight="1">
      <c r="AM54" s="1263" t="s">
        <v>400</v>
      </c>
      <c r="AN54" s="1263"/>
      <c r="AO54" s="1263"/>
      <c r="AP54" s="1269">
        <f>'P14'!M53</f>
        <v>6.2</v>
      </c>
      <c r="AQ54" s="1269"/>
      <c r="AR54" s="1269"/>
      <c r="AS54" s="1270">
        <f>'P14'!W53</f>
        <v>65.5</v>
      </c>
      <c r="AT54" s="1270"/>
      <c r="AU54" s="1270"/>
      <c r="AV54" s="1270"/>
    </row>
  </sheetData>
  <mergeCells count="74">
    <mergeCell ref="AM54:AO54"/>
    <mergeCell ref="AP54:AR54"/>
    <mergeCell ref="AS54:AV54"/>
    <mergeCell ref="AM52:AO52"/>
    <mergeCell ref="AP52:AR52"/>
    <mergeCell ref="AS52:AV52"/>
    <mergeCell ref="AM53:AO53"/>
    <mergeCell ref="AP53:AR53"/>
    <mergeCell ref="AS53:AV53"/>
    <mergeCell ref="AM50:AO50"/>
    <mergeCell ref="AP50:AR50"/>
    <mergeCell ref="AS50:AV50"/>
    <mergeCell ref="AM51:AO51"/>
    <mergeCell ref="AP51:AR51"/>
    <mergeCell ref="AS51:AV51"/>
    <mergeCell ref="AM48:AO48"/>
    <mergeCell ref="AP48:AR48"/>
    <mergeCell ref="AS48:AV48"/>
    <mergeCell ref="AM49:AO49"/>
    <mergeCell ref="AP49:AR49"/>
    <mergeCell ref="AS49:AV49"/>
    <mergeCell ref="AM46:AO46"/>
    <mergeCell ref="AP46:AR46"/>
    <mergeCell ref="AS46:AV46"/>
    <mergeCell ref="AM47:AO47"/>
    <mergeCell ref="AP47:AR47"/>
    <mergeCell ref="AS47:AV47"/>
    <mergeCell ref="AM44:AO44"/>
    <mergeCell ref="AP44:AR44"/>
    <mergeCell ref="AS44:AV44"/>
    <mergeCell ref="AM45:AO45"/>
    <mergeCell ref="AP45:AR45"/>
    <mergeCell ref="AS45:AV45"/>
    <mergeCell ref="AM43:AO43"/>
    <mergeCell ref="AP43:AR43"/>
    <mergeCell ref="AS43:AV43"/>
    <mergeCell ref="AP30:AR30"/>
    <mergeCell ref="AS30:AV30"/>
    <mergeCell ref="AP31:AR31"/>
    <mergeCell ref="AS31:AV31"/>
    <mergeCell ref="AP32:AR32"/>
    <mergeCell ref="AS32:AV32"/>
    <mergeCell ref="AP33:AR33"/>
    <mergeCell ref="AS33:AV33"/>
    <mergeCell ref="AM42:AO42"/>
    <mergeCell ref="AP42:AR42"/>
    <mergeCell ref="AS42:AV42"/>
    <mergeCell ref="AP27:AR27"/>
    <mergeCell ref="AS27:AV27"/>
    <mergeCell ref="AP28:AR28"/>
    <mergeCell ref="AS28:AV28"/>
    <mergeCell ref="AP29:AR29"/>
    <mergeCell ref="AS29:AV29"/>
    <mergeCell ref="AP24:AR24"/>
    <mergeCell ref="AS24:AV24"/>
    <mergeCell ref="AP25:AR25"/>
    <mergeCell ref="AS25:AV25"/>
    <mergeCell ref="AP26:AR26"/>
    <mergeCell ref="AS26:AV26"/>
    <mergeCell ref="AM11:AP11"/>
    <mergeCell ref="AQ11:AS11"/>
    <mergeCell ref="AT11:AW11"/>
    <mergeCell ref="AQ12:AS12"/>
    <mergeCell ref="AP23:AR23"/>
    <mergeCell ref="AS23:AV23"/>
    <mergeCell ref="AM10:AP10"/>
    <mergeCell ref="AQ10:AS10"/>
    <mergeCell ref="AT10:AW10"/>
    <mergeCell ref="A1:D1"/>
    <mergeCell ref="AM8:AP8"/>
    <mergeCell ref="AQ8:AS8"/>
    <mergeCell ref="AM9:AP9"/>
    <mergeCell ref="AQ9:AS9"/>
    <mergeCell ref="AT9:AW9"/>
  </mergeCells>
  <phoneticPr fontId="4"/>
  <hyperlinks>
    <hyperlink ref="A1" location="P2細目次!A1" display="目次に戻る" xr:uid="{48F55CF0-17F5-4457-B416-C1F1EF3EBF04}"/>
  </hyperlinks>
  <pageMargins left="0.70866141732283472" right="0.70866141732283472" top="0.74803149606299213" bottom="0.74803149606299213" header="0.31496062992125984" footer="0.31496062992125984"/>
  <pageSetup paperSize="9" scale="78" firstPageNumber="0" orientation="portrait" r:id="rId1"/>
  <headerFooter differentFirst="1" scaleWithDoc="0">
    <oddFooter>&amp;C- &amp;P -</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156AB-133A-4845-AECD-CAD316A6F4C2}">
  <sheetPr>
    <tabColor theme="0"/>
    <pageSetUpPr fitToPage="1"/>
  </sheetPr>
  <dimension ref="A1:AK46"/>
  <sheetViews>
    <sheetView zoomScaleNormal="100" zoomScaleSheetLayoutView="100" workbookViewId="0">
      <selection activeCell="AL2" sqref="AL2:AR2"/>
    </sheetView>
  </sheetViews>
  <sheetFormatPr defaultColWidth="3" defaultRowHeight="18.75" customHeight="1"/>
  <cols>
    <col min="1" max="16384" width="3" style="69"/>
  </cols>
  <sheetData>
    <row r="1" spans="1:37" ht="13.5">
      <c r="A1" s="1544" t="s">
        <v>4602</v>
      </c>
      <c r="B1" s="1544"/>
      <c r="C1" s="1544"/>
      <c r="D1" s="1544"/>
    </row>
    <row r="2" spans="1:37" ht="18.75" customHeight="1">
      <c r="A2" s="1271" t="s">
        <v>3377</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89"/>
      <c r="AF2" s="189"/>
      <c r="AG2" s="189"/>
      <c r="AH2" s="189"/>
      <c r="AI2" s="189"/>
      <c r="AJ2" s="189"/>
      <c r="AK2" s="189"/>
    </row>
    <row r="3" spans="1:37" ht="18.75" customHeight="1">
      <c r="A3" s="285"/>
      <c r="B3" s="285"/>
      <c r="C3" s="285"/>
      <c r="D3" s="285"/>
      <c r="E3" s="285"/>
      <c r="F3" s="285"/>
      <c r="AC3" s="78"/>
      <c r="AD3" s="78" t="s">
        <v>2459</v>
      </c>
      <c r="AE3" s="315"/>
      <c r="AF3" s="315"/>
    </row>
    <row r="4" spans="1:37" ht="18.75" customHeight="1">
      <c r="A4" s="1262" t="s">
        <v>3378</v>
      </c>
      <c r="B4" s="1262"/>
      <c r="C4" s="1262"/>
      <c r="D4" s="1262"/>
      <c r="E4" s="1262"/>
      <c r="F4" s="1263"/>
      <c r="G4" s="1260" t="s">
        <v>4924</v>
      </c>
      <c r="H4" s="1261"/>
      <c r="I4" s="1261"/>
      <c r="J4" s="1261"/>
      <c r="K4" s="1261"/>
      <c r="L4" s="1261"/>
      <c r="M4" s="1261"/>
      <c r="N4" s="1262"/>
      <c r="O4" s="1263" t="s">
        <v>4925</v>
      </c>
      <c r="P4" s="1263"/>
      <c r="Q4" s="1263"/>
      <c r="R4" s="1263"/>
      <c r="S4" s="1263"/>
      <c r="T4" s="1263"/>
      <c r="U4" s="1263"/>
      <c r="V4" s="1260"/>
      <c r="W4" s="1263" t="s">
        <v>4926</v>
      </c>
      <c r="X4" s="1263"/>
      <c r="Y4" s="1263"/>
      <c r="Z4" s="1263"/>
      <c r="AA4" s="1263"/>
      <c r="AB4" s="1263"/>
      <c r="AC4" s="1263"/>
      <c r="AD4" s="1263"/>
    </row>
    <row r="5" spans="1:37" ht="18.75" customHeight="1">
      <c r="A5" s="1262"/>
      <c r="B5" s="1262"/>
      <c r="C5" s="1262"/>
      <c r="D5" s="1262"/>
      <c r="E5" s="1262"/>
      <c r="F5" s="1263"/>
      <c r="G5" s="1260" t="s">
        <v>3379</v>
      </c>
      <c r="H5" s="1261"/>
      <c r="I5" s="1261"/>
      <c r="J5" s="1262"/>
      <c r="K5" s="1260" t="s">
        <v>3380</v>
      </c>
      <c r="L5" s="1261"/>
      <c r="M5" s="1261"/>
      <c r="N5" s="1262"/>
      <c r="O5" s="1263" t="s">
        <v>3379</v>
      </c>
      <c r="P5" s="1263"/>
      <c r="Q5" s="1263"/>
      <c r="R5" s="1263"/>
      <c r="S5" s="1263" t="s">
        <v>3380</v>
      </c>
      <c r="T5" s="1263"/>
      <c r="U5" s="1263"/>
      <c r="V5" s="1260"/>
      <c r="W5" s="1263" t="s">
        <v>3379</v>
      </c>
      <c r="X5" s="1263"/>
      <c r="Y5" s="1263"/>
      <c r="Z5" s="1263"/>
      <c r="AA5" s="1263" t="s">
        <v>3380</v>
      </c>
      <c r="AB5" s="1263"/>
      <c r="AC5" s="1263"/>
      <c r="AD5" s="1263"/>
    </row>
    <row r="6" spans="1:37" ht="12.75" customHeight="1">
      <c r="A6" s="1021"/>
      <c r="B6" s="1021"/>
      <c r="C6" s="1021"/>
      <c r="D6" s="1021"/>
      <c r="E6" s="1021"/>
      <c r="F6" s="1036"/>
    </row>
    <row r="7" spans="1:37" s="1037" customFormat="1" ht="18.75" customHeight="1">
      <c r="A7" s="1510" t="s">
        <v>3280</v>
      </c>
      <c r="B7" s="1510"/>
      <c r="C7" s="1510"/>
      <c r="D7" s="1510"/>
      <c r="E7" s="1510"/>
      <c r="F7" s="1511"/>
      <c r="G7" s="2423">
        <v>12640547</v>
      </c>
      <c r="H7" s="2424"/>
      <c r="I7" s="2424"/>
      <c r="J7" s="2424"/>
      <c r="K7" s="2424">
        <v>12015877</v>
      </c>
      <c r="L7" s="2424"/>
      <c r="M7" s="2424"/>
      <c r="N7" s="2424"/>
      <c r="O7" s="2424">
        <v>12589576</v>
      </c>
      <c r="P7" s="2424"/>
      <c r="Q7" s="2424"/>
      <c r="R7" s="2424"/>
      <c r="S7" s="2424">
        <v>12050659</v>
      </c>
      <c r="T7" s="2424"/>
      <c r="U7" s="2424"/>
      <c r="V7" s="2424"/>
      <c r="W7" s="2425">
        <v>12509772</v>
      </c>
      <c r="X7" s="2425"/>
      <c r="Y7" s="2425"/>
      <c r="Z7" s="2425"/>
      <c r="AA7" s="2424">
        <v>12063119</v>
      </c>
      <c r="AB7" s="2424"/>
      <c r="AC7" s="2424"/>
      <c r="AD7" s="2424"/>
    </row>
    <row r="8" spans="1:37" s="1037" customFormat="1" ht="12.75" customHeight="1">
      <c r="A8" s="341"/>
      <c r="B8" s="341"/>
      <c r="C8" s="341"/>
      <c r="D8" s="341"/>
      <c r="E8" s="341"/>
      <c r="F8" s="342"/>
      <c r="G8" s="1038"/>
      <c r="H8" s="1039"/>
      <c r="I8" s="1039"/>
      <c r="J8" s="1039"/>
      <c r="K8" s="1039"/>
      <c r="L8" s="1039"/>
      <c r="M8" s="1039"/>
      <c r="N8" s="1039"/>
      <c r="O8" s="1039"/>
      <c r="P8" s="1039"/>
      <c r="Q8" s="1039"/>
      <c r="R8" s="1039"/>
      <c r="S8" s="1039"/>
      <c r="T8" s="1039"/>
      <c r="U8" s="1039"/>
      <c r="V8" s="1039"/>
      <c r="W8" s="1040"/>
      <c r="X8" s="1040"/>
      <c r="Y8" s="1040"/>
      <c r="Z8" s="1040"/>
      <c r="AA8" s="1039"/>
      <c r="AB8" s="1039"/>
      <c r="AC8" s="1039"/>
      <c r="AD8" s="1039"/>
    </row>
    <row r="9" spans="1:37" ht="18.75" customHeight="1">
      <c r="A9" s="1296" t="s">
        <v>3281</v>
      </c>
      <c r="B9" s="1296"/>
      <c r="C9" s="1296"/>
      <c r="D9" s="1296"/>
      <c r="E9" s="1296"/>
      <c r="F9" s="1515"/>
      <c r="G9" s="2427">
        <v>5644731</v>
      </c>
      <c r="H9" s="2426"/>
      <c r="I9" s="2426"/>
      <c r="J9" s="2426"/>
      <c r="K9" s="2426">
        <v>5329648</v>
      </c>
      <c r="L9" s="2426"/>
      <c r="M9" s="2426"/>
      <c r="N9" s="2426"/>
      <c r="O9" s="2426">
        <v>5447490</v>
      </c>
      <c r="P9" s="2426"/>
      <c r="Q9" s="2426"/>
      <c r="R9" s="2426"/>
      <c r="S9" s="2426">
        <v>5172689</v>
      </c>
      <c r="T9" s="2426"/>
      <c r="U9" s="2426"/>
      <c r="V9" s="2426"/>
      <c r="W9" s="2428">
        <v>5346969</v>
      </c>
      <c r="X9" s="2428"/>
      <c r="Y9" s="2428"/>
      <c r="Z9" s="2428"/>
      <c r="AA9" s="2426">
        <v>5130581</v>
      </c>
      <c r="AB9" s="2426"/>
      <c r="AC9" s="2426"/>
      <c r="AD9" s="2426"/>
    </row>
    <row r="10" spans="1:37" ht="12.75" customHeight="1">
      <c r="A10" s="322"/>
      <c r="B10" s="322"/>
      <c r="C10" s="322"/>
      <c r="D10" s="322"/>
      <c r="E10" s="322"/>
      <c r="F10" s="344"/>
      <c r="G10" s="1041"/>
      <c r="H10" s="1025"/>
      <c r="I10" s="1025"/>
      <c r="J10" s="1025"/>
      <c r="K10" s="1025"/>
      <c r="L10" s="1025"/>
      <c r="M10" s="1025"/>
      <c r="N10" s="1025"/>
      <c r="O10" s="1025"/>
      <c r="P10" s="1025"/>
      <c r="Q10" s="1025"/>
      <c r="R10" s="1025"/>
      <c r="S10" s="1025"/>
      <c r="T10" s="1025"/>
      <c r="U10" s="1025"/>
      <c r="V10" s="1025"/>
      <c r="W10" s="1024"/>
      <c r="X10" s="1024"/>
      <c r="Y10" s="1024"/>
      <c r="Z10" s="1024"/>
      <c r="AA10" s="1025"/>
      <c r="AB10" s="1025"/>
      <c r="AC10" s="1025"/>
      <c r="AD10" s="1025"/>
    </row>
    <row r="11" spans="1:37" ht="18.75" customHeight="1">
      <c r="A11" s="1296" t="s">
        <v>3282</v>
      </c>
      <c r="B11" s="1296"/>
      <c r="C11" s="1296"/>
      <c r="D11" s="1296"/>
      <c r="E11" s="1296"/>
      <c r="F11" s="1515"/>
      <c r="G11" s="2427">
        <v>5521446</v>
      </c>
      <c r="H11" s="2426"/>
      <c r="I11" s="2426"/>
      <c r="J11" s="2426"/>
      <c r="K11" s="2426">
        <v>5258935</v>
      </c>
      <c r="L11" s="2426"/>
      <c r="M11" s="2426"/>
      <c r="N11" s="2426"/>
      <c r="O11" s="2426">
        <v>5624950</v>
      </c>
      <c r="P11" s="2426"/>
      <c r="Q11" s="2426"/>
      <c r="R11" s="2426"/>
      <c r="S11" s="2426">
        <v>5402532</v>
      </c>
      <c r="T11" s="2426"/>
      <c r="U11" s="2426"/>
      <c r="V11" s="2426"/>
      <c r="W11" s="2428">
        <v>5651852</v>
      </c>
      <c r="X11" s="2428"/>
      <c r="Y11" s="2428"/>
      <c r="Z11" s="2428"/>
      <c r="AA11" s="2426">
        <v>5459238</v>
      </c>
      <c r="AB11" s="2426"/>
      <c r="AC11" s="2426"/>
      <c r="AD11" s="2426"/>
    </row>
    <row r="12" spans="1:37" ht="12.75" customHeight="1">
      <c r="A12" s="322"/>
      <c r="B12" s="322"/>
      <c r="C12" s="322"/>
      <c r="D12" s="322"/>
      <c r="E12" s="322"/>
      <c r="F12" s="344"/>
      <c r="G12" s="1041"/>
      <c r="H12" s="1025"/>
      <c r="I12" s="1025"/>
      <c r="J12" s="1025"/>
      <c r="K12" s="1025"/>
      <c r="L12" s="1025"/>
      <c r="M12" s="1025"/>
      <c r="N12" s="1025"/>
      <c r="O12" s="1025"/>
      <c r="P12" s="1025"/>
      <c r="Q12" s="1025"/>
      <c r="R12" s="1025"/>
      <c r="S12" s="1025"/>
      <c r="T12" s="1025"/>
      <c r="U12" s="1025"/>
      <c r="V12" s="1025"/>
      <c r="W12" s="1024"/>
      <c r="X12" s="1024"/>
      <c r="Y12" s="1024"/>
      <c r="Z12" s="1024"/>
      <c r="AA12" s="1025"/>
      <c r="AB12" s="1025"/>
      <c r="AC12" s="1025"/>
      <c r="AD12" s="1025"/>
    </row>
    <row r="13" spans="1:37" ht="18.75" customHeight="1">
      <c r="A13" s="1296" t="s">
        <v>3283</v>
      </c>
      <c r="B13" s="1296"/>
      <c r="C13" s="1296"/>
      <c r="D13" s="1296"/>
      <c r="E13" s="1296"/>
      <c r="F13" s="1515"/>
      <c r="G13" s="2427">
        <v>154000</v>
      </c>
      <c r="H13" s="2426"/>
      <c r="I13" s="2426"/>
      <c r="J13" s="2426"/>
      <c r="K13" s="2426">
        <v>146832</v>
      </c>
      <c r="L13" s="2426"/>
      <c r="M13" s="2426"/>
      <c r="N13" s="2426"/>
      <c r="O13" s="2426">
        <v>181429</v>
      </c>
      <c r="P13" s="2426"/>
      <c r="Q13" s="2426"/>
      <c r="R13" s="2426"/>
      <c r="S13" s="2426">
        <v>173517</v>
      </c>
      <c r="T13" s="2426"/>
      <c r="U13" s="2426"/>
      <c r="V13" s="2426"/>
      <c r="W13" s="2428">
        <v>190974</v>
      </c>
      <c r="X13" s="2428"/>
      <c r="Y13" s="2428"/>
      <c r="Z13" s="2428"/>
      <c r="AA13" s="2426">
        <v>182529</v>
      </c>
      <c r="AB13" s="2426"/>
      <c r="AC13" s="2426"/>
      <c r="AD13" s="2426"/>
    </row>
    <row r="14" spans="1:37" ht="12.75" customHeight="1">
      <c r="A14" s="322"/>
      <c r="B14" s="322"/>
      <c r="C14" s="322"/>
      <c r="D14" s="322"/>
      <c r="E14" s="322"/>
      <c r="F14" s="344"/>
      <c r="G14" s="1041"/>
      <c r="H14" s="1025"/>
      <c r="I14" s="1025"/>
      <c r="J14" s="1025"/>
      <c r="K14" s="1025"/>
      <c r="L14" s="1025"/>
      <c r="M14" s="1025"/>
      <c r="N14" s="1025"/>
      <c r="O14" s="1025"/>
      <c r="P14" s="1025"/>
      <c r="Q14" s="1025"/>
      <c r="R14" s="1025"/>
      <c r="S14" s="1025"/>
      <c r="T14" s="1025"/>
      <c r="U14" s="1025"/>
      <c r="V14" s="1025"/>
      <c r="W14" s="1024"/>
      <c r="X14" s="1024"/>
      <c r="Y14" s="1024"/>
      <c r="Z14" s="1024"/>
      <c r="AA14" s="1025"/>
      <c r="AB14" s="1025"/>
      <c r="AC14" s="1025"/>
      <c r="AD14" s="1025"/>
    </row>
    <row r="15" spans="1:37" ht="18.75" customHeight="1">
      <c r="A15" s="1296" t="s">
        <v>3284</v>
      </c>
      <c r="B15" s="1296"/>
      <c r="C15" s="1296"/>
      <c r="D15" s="1296"/>
      <c r="E15" s="1296"/>
      <c r="F15" s="1515"/>
      <c r="G15" s="2427">
        <v>473573</v>
      </c>
      <c r="H15" s="2426"/>
      <c r="I15" s="2426"/>
      <c r="J15" s="2426"/>
      <c r="K15" s="2426">
        <v>473573</v>
      </c>
      <c r="L15" s="2426"/>
      <c r="M15" s="2426"/>
      <c r="N15" s="2426"/>
      <c r="O15" s="2426">
        <v>457223</v>
      </c>
      <c r="P15" s="2426"/>
      <c r="Q15" s="2426"/>
      <c r="R15" s="2426"/>
      <c r="S15" s="2426">
        <v>457223</v>
      </c>
      <c r="T15" s="2426"/>
      <c r="U15" s="2426"/>
      <c r="V15" s="2426"/>
      <c r="W15" s="2428">
        <v>433523</v>
      </c>
      <c r="X15" s="2428"/>
      <c r="Y15" s="2428"/>
      <c r="Z15" s="2428"/>
      <c r="AA15" s="2426">
        <v>433523</v>
      </c>
      <c r="AB15" s="2426"/>
      <c r="AC15" s="2426"/>
      <c r="AD15" s="2426"/>
    </row>
    <row r="16" spans="1:37" ht="12.75" customHeight="1">
      <c r="A16" s="322"/>
      <c r="B16" s="322"/>
      <c r="C16" s="322"/>
      <c r="D16" s="322"/>
      <c r="E16" s="322"/>
      <c r="F16" s="344"/>
      <c r="G16" s="1041"/>
      <c r="H16" s="1025"/>
      <c r="I16" s="1025"/>
      <c r="J16" s="1025"/>
      <c r="K16" s="1025"/>
      <c r="L16" s="1025"/>
      <c r="M16" s="1025"/>
      <c r="N16" s="1025"/>
      <c r="O16" s="1025"/>
      <c r="P16" s="1025"/>
      <c r="Q16" s="1025"/>
      <c r="R16" s="1025"/>
      <c r="S16" s="1025"/>
      <c r="T16" s="1025"/>
      <c r="U16" s="1025"/>
      <c r="V16" s="1025"/>
      <c r="W16" s="1024"/>
      <c r="X16" s="1024"/>
      <c r="Y16" s="1024"/>
      <c r="Z16" s="1024"/>
      <c r="AA16" s="1025"/>
      <c r="AB16" s="1025"/>
      <c r="AC16" s="1025"/>
      <c r="AD16" s="1025"/>
    </row>
    <row r="17" spans="1:30" ht="18.75" customHeight="1">
      <c r="A17" s="1296" t="s">
        <v>3285</v>
      </c>
      <c r="B17" s="1296"/>
      <c r="C17" s="1296"/>
      <c r="D17" s="1296"/>
      <c r="E17" s="1296"/>
      <c r="F17" s="1515"/>
      <c r="G17" s="2427">
        <v>1399</v>
      </c>
      <c r="H17" s="2426"/>
      <c r="I17" s="2426"/>
      <c r="J17" s="2426"/>
      <c r="K17" s="2426">
        <v>1399</v>
      </c>
      <c r="L17" s="2426"/>
      <c r="M17" s="2426"/>
      <c r="N17" s="2426"/>
      <c r="O17" s="2426">
        <v>1297</v>
      </c>
      <c r="P17" s="2426"/>
      <c r="Q17" s="2426"/>
      <c r="R17" s="2426"/>
      <c r="S17" s="2426">
        <v>1297</v>
      </c>
      <c r="T17" s="2426"/>
      <c r="U17" s="2426"/>
      <c r="V17" s="2426"/>
      <c r="W17" s="2428">
        <v>1217</v>
      </c>
      <c r="X17" s="2428"/>
      <c r="Y17" s="2428"/>
      <c r="Z17" s="2428"/>
      <c r="AA17" s="2426">
        <v>1217</v>
      </c>
      <c r="AB17" s="2426"/>
      <c r="AC17" s="2426"/>
      <c r="AD17" s="2426"/>
    </row>
    <row r="18" spans="1:30" ht="12.75" customHeight="1">
      <c r="A18" s="322"/>
      <c r="B18" s="322"/>
      <c r="C18" s="322"/>
      <c r="D18" s="322"/>
      <c r="E18" s="322"/>
      <c r="F18" s="344"/>
      <c r="G18" s="1041"/>
      <c r="H18" s="1025"/>
      <c r="I18" s="1025"/>
      <c r="J18" s="1025"/>
      <c r="K18" s="1025"/>
      <c r="L18" s="1025"/>
      <c r="M18" s="1025"/>
      <c r="N18" s="1025"/>
      <c r="O18" s="1025"/>
      <c r="P18" s="1025"/>
      <c r="Q18" s="1025"/>
      <c r="R18" s="1025"/>
      <c r="S18" s="1025"/>
      <c r="T18" s="1025"/>
      <c r="U18" s="1025"/>
      <c r="V18" s="1025"/>
      <c r="W18" s="1024"/>
      <c r="X18" s="1024"/>
      <c r="Y18" s="1024"/>
      <c r="Z18" s="1024"/>
      <c r="AA18" s="1025"/>
      <c r="AB18" s="1025"/>
      <c r="AC18" s="1025"/>
      <c r="AD18" s="1025"/>
    </row>
    <row r="19" spans="1:30" ht="18.75" customHeight="1">
      <c r="A19" s="1296" t="s">
        <v>3287</v>
      </c>
      <c r="B19" s="1296"/>
      <c r="C19" s="1296"/>
      <c r="D19" s="1296"/>
      <c r="E19" s="1296"/>
      <c r="F19" s="1515"/>
      <c r="G19" s="2427">
        <v>1694</v>
      </c>
      <c r="H19" s="2426"/>
      <c r="I19" s="2426"/>
      <c r="J19" s="2426"/>
      <c r="K19" s="2426">
        <v>1694</v>
      </c>
      <c r="L19" s="2426"/>
      <c r="M19" s="2426"/>
      <c r="N19" s="2426"/>
      <c r="O19" s="2426">
        <v>1565</v>
      </c>
      <c r="P19" s="2426"/>
      <c r="Q19" s="2426"/>
      <c r="R19" s="2426"/>
      <c r="S19" s="2426">
        <v>1565</v>
      </c>
      <c r="T19" s="2426"/>
      <c r="U19" s="2426"/>
      <c r="V19" s="2426"/>
      <c r="W19" s="2428">
        <v>1466</v>
      </c>
      <c r="X19" s="2428"/>
      <c r="Y19" s="2428"/>
      <c r="Z19" s="2428"/>
      <c r="AA19" s="2426">
        <v>1466</v>
      </c>
      <c r="AB19" s="2426"/>
      <c r="AC19" s="2426"/>
      <c r="AD19" s="2426"/>
    </row>
    <row r="20" spans="1:30" ht="12.75" customHeight="1">
      <c r="A20" s="322"/>
      <c r="B20" s="322"/>
      <c r="C20" s="322"/>
      <c r="D20" s="322"/>
      <c r="E20" s="322"/>
      <c r="F20" s="344"/>
      <c r="G20" s="1041"/>
      <c r="H20" s="1025"/>
      <c r="I20" s="1025"/>
      <c r="J20" s="1025"/>
      <c r="K20" s="1025"/>
      <c r="L20" s="1025"/>
      <c r="M20" s="1025"/>
      <c r="N20" s="1025"/>
      <c r="O20" s="1025"/>
      <c r="P20" s="1025"/>
      <c r="Q20" s="1025"/>
      <c r="R20" s="1025"/>
      <c r="S20" s="1025"/>
      <c r="T20" s="1025"/>
      <c r="U20" s="1025"/>
      <c r="V20" s="1025"/>
      <c r="W20" s="1024"/>
      <c r="X20" s="1024"/>
      <c r="Y20" s="1024"/>
      <c r="Z20" s="1024"/>
      <c r="AA20" s="1025"/>
      <c r="AB20" s="1025"/>
      <c r="AC20" s="1025"/>
      <c r="AD20" s="1025"/>
    </row>
    <row r="21" spans="1:30" ht="18.75" customHeight="1">
      <c r="A21" s="1296" t="s">
        <v>3286</v>
      </c>
      <c r="B21" s="1296"/>
      <c r="C21" s="1296"/>
      <c r="D21" s="1296"/>
      <c r="E21" s="1296"/>
      <c r="F21" s="1515"/>
      <c r="G21" s="2427">
        <v>843704</v>
      </c>
      <c r="H21" s="2426"/>
      <c r="I21" s="2426"/>
      <c r="J21" s="2426"/>
      <c r="K21" s="2426">
        <v>803796</v>
      </c>
      <c r="L21" s="2426"/>
      <c r="M21" s="2426"/>
      <c r="N21" s="2426"/>
      <c r="O21" s="2426">
        <v>854473</v>
      </c>
      <c r="P21" s="2426"/>
      <c r="Q21" s="2426"/>
      <c r="R21" s="2426"/>
      <c r="S21" s="2426">
        <v>820687</v>
      </c>
      <c r="T21" s="2426"/>
      <c r="U21" s="2426"/>
      <c r="V21" s="2426"/>
      <c r="W21" s="2428">
        <v>863277</v>
      </c>
      <c r="X21" s="2428"/>
      <c r="Y21" s="2428"/>
      <c r="Z21" s="2428"/>
      <c r="AA21" s="2426">
        <v>834072</v>
      </c>
      <c r="AB21" s="2426"/>
      <c r="AC21" s="2426"/>
      <c r="AD21" s="2426"/>
    </row>
    <row r="22" spans="1:30" ht="12.75" customHeight="1">
      <c r="A22" s="1042"/>
      <c r="B22" s="1042"/>
      <c r="C22" s="1042"/>
      <c r="D22" s="1042"/>
      <c r="E22" s="1042"/>
      <c r="F22" s="1043"/>
      <c r="G22" s="75"/>
      <c r="H22" s="75"/>
      <c r="I22" s="75"/>
      <c r="J22" s="75"/>
      <c r="K22" s="75"/>
      <c r="L22" s="75"/>
      <c r="M22" s="75"/>
      <c r="N22" s="75"/>
      <c r="O22" s="75"/>
      <c r="P22" s="75"/>
      <c r="Q22" s="75"/>
      <c r="R22" s="75"/>
      <c r="S22" s="75"/>
      <c r="T22" s="75"/>
      <c r="U22" s="75"/>
      <c r="V22" s="75"/>
      <c r="W22" s="75"/>
      <c r="X22" s="75"/>
      <c r="Y22" s="75"/>
      <c r="Z22" s="75"/>
      <c r="AA22" s="75"/>
      <c r="AB22" s="75"/>
      <c r="AC22" s="75"/>
      <c r="AD22" s="75"/>
    </row>
    <row r="23" spans="1:30" ht="18.75" customHeight="1">
      <c r="A23" s="410"/>
      <c r="B23" s="410"/>
      <c r="C23" s="410"/>
      <c r="D23" s="410"/>
      <c r="E23" s="410"/>
      <c r="F23" s="410"/>
    </row>
    <row r="24" spans="1:30" ht="18.75" customHeight="1">
      <c r="A24" s="410"/>
      <c r="B24" s="410"/>
      <c r="C24" s="410"/>
      <c r="D24" s="410"/>
      <c r="E24" s="410"/>
      <c r="F24" s="410"/>
    </row>
    <row r="25" spans="1:30" ht="18.75" customHeight="1">
      <c r="A25" s="410"/>
      <c r="B25" s="410"/>
      <c r="C25" s="410"/>
      <c r="D25" s="410"/>
      <c r="E25" s="410"/>
      <c r="F25" s="410"/>
    </row>
    <row r="26" spans="1:30" ht="18.75" customHeight="1">
      <c r="A26" s="458" t="s">
        <v>780</v>
      </c>
      <c r="B26" s="318"/>
      <c r="C26" s="410"/>
      <c r="D26" s="410"/>
      <c r="E26" s="410"/>
      <c r="F26" s="410"/>
    </row>
    <row r="27" spans="1:30" ht="18.75" customHeight="1">
      <c r="A27" s="1262" t="s">
        <v>3378</v>
      </c>
      <c r="B27" s="1263"/>
      <c r="C27" s="1263"/>
      <c r="D27" s="1263"/>
      <c r="E27" s="1263"/>
      <c r="F27" s="1263"/>
      <c r="G27" s="1260" t="s">
        <v>4927</v>
      </c>
      <c r="H27" s="1261"/>
      <c r="I27" s="1261"/>
      <c r="J27" s="1261"/>
      <c r="K27" s="1261"/>
      <c r="L27" s="1261"/>
      <c r="M27" s="1261"/>
      <c r="N27" s="1262"/>
      <c r="O27" s="1263" t="s">
        <v>3381</v>
      </c>
      <c r="P27" s="1263"/>
      <c r="Q27" s="1263"/>
      <c r="R27" s="1263"/>
      <c r="S27" s="1263"/>
      <c r="T27" s="1263"/>
      <c r="U27" s="1263"/>
      <c r="V27" s="1260"/>
      <c r="W27" s="1263" t="s">
        <v>4928</v>
      </c>
      <c r="X27" s="1263"/>
      <c r="Y27" s="1263"/>
      <c r="Z27" s="1263"/>
      <c r="AA27" s="1263"/>
      <c r="AB27" s="1263"/>
      <c r="AC27" s="1263"/>
      <c r="AD27" s="1260"/>
    </row>
    <row r="28" spans="1:30" ht="18.75" customHeight="1">
      <c r="A28" s="1262"/>
      <c r="B28" s="1263"/>
      <c r="C28" s="1263"/>
      <c r="D28" s="1263"/>
      <c r="E28" s="1263"/>
      <c r="F28" s="1263"/>
      <c r="G28" s="1260" t="s">
        <v>3379</v>
      </c>
      <c r="H28" s="1261"/>
      <c r="I28" s="1261"/>
      <c r="J28" s="1262"/>
      <c r="K28" s="1260" t="s">
        <v>3380</v>
      </c>
      <c r="L28" s="1261"/>
      <c r="M28" s="1261"/>
      <c r="N28" s="1262"/>
      <c r="O28" s="1263" t="s">
        <v>3379</v>
      </c>
      <c r="P28" s="1263"/>
      <c r="Q28" s="1263"/>
      <c r="R28" s="1263"/>
      <c r="S28" s="1263" t="s">
        <v>3380</v>
      </c>
      <c r="T28" s="1263"/>
      <c r="U28" s="1263"/>
      <c r="V28" s="1260"/>
      <c r="W28" s="1263" t="s">
        <v>3379</v>
      </c>
      <c r="X28" s="1263"/>
      <c r="Y28" s="1263"/>
      <c r="Z28" s="1263"/>
      <c r="AA28" s="1263" t="s">
        <v>3380</v>
      </c>
      <c r="AB28" s="1263"/>
      <c r="AC28" s="1263"/>
      <c r="AD28" s="1260"/>
    </row>
    <row r="29" spans="1:30" ht="12.75" customHeight="1">
      <c r="A29" s="285"/>
      <c r="B29" s="285"/>
      <c r="C29" s="285"/>
      <c r="D29" s="285"/>
      <c r="E29" s="285"/>
      <c r="F29" s="311"/>
    </row>
    <row r="30" spans="1:30" s="1037" customFormat="1" ht="18.75" customHeight="1">
      <c r="A30" s="1510" t="s">
        <v>3280</v>
      </c>
      <c r="B30" s="1510"/>
      <c r="C30" s="1510"/>
      <c r="D30" s="1510"/>
      <c r="E30" s="1510"/>
      <c r="F30" s="1511"/>
      <c r="G30" s="2423">
        <v>12358740</v>
      </c>
      <c r="H30" s="2424"/>
      <c r="I30" s="2424"/>
      <c r="J30" s="2424"/>
      <c r="K30" s="2424">
        <v>12044512</v>
      </c>
      <c r="L30" s="2424"/>
      <c r="M30" s="2424"/>
      <c r="N30" s="2424"/>
      <c r="O30" s="2424">
        <v>12453511</v>
      </c>
      <c r="P30" s="2424"/>
      <c r="Q30" s="2424"/>
      <c r="R30" s="2424"/>
      <c r="S30" s="2424">
        <v>12190023</v>
      </c>
      <c r="T30" s="2424"/>
      <c r="U30" s="2424"/>
      <c r="V30" s="2424"/>
      <c r="W30" s="2424">
        <v>12473278</v>
      </c>
      <c r="X30" s="2424"/>
      <c r="Y30" s="2424"/>
      <c r="Z30" s="2424"/>
      <c r="AA30" s="2424">
        <v>12208073</v>
      </c>
      <c r="AB30" s="2424"/>
      <c r="AC30" s="2424"/>
      <c r="AD30" s="2424"/>
    </row>
    <row r="31" spans="1:30" s="1037" customFormat="1" ht="12.75" customHeight="1">
      <c r="A31" s="341"/>
      <c r="B31" s="341"/>
      <c r="C31" s="341"/>
      <c r="D31" s="341"/>
      <c r="E31" s="341"/>
      <c r="F31" s="342"/>
      <c r="G31" s="1038"/>
      <c r="H31" s="1039"/>
      <c r="I31" s="1039"/>
      <c r="J31" s="1039"/>
      <c r="K31" s="1039"/>
      <c r="L31" s="1039"/>
      <c r="M31" s="1039"/>
      <c r="N31" s="1039"/>
      <c r="O31" s="1039"/>
      <c r="P31" s="1039"/>
      <c r="Q31" s="1039"/>
      <c r="R31" s="1039"/>
      <c r="S31" s="1039"/>
      <c r="T31" s="1039"/>
      <c r="U31" s="1039"/>
      <c r="V31" s="1039"/>
      <c r="W31" s="1039"/>
      <c r="X31" s="1039"/>
      <c r="Y31" s="1039"/>
      <c r="Z31" s="1039"/>
      <c r="AA31" s="1039"/>
      <c r="AB31" s="1039"/>
      <c r="AC31" s="1039"/>
      <c r="AD31" s="1039"/>
    </row>
    <row r="32" spans="1:30" ht="18.75" customHeight="1">
      <c r="A32" s="1296" t="s">
        <v>3281</v>
      </c>
      <c r="B32" s="1296"/>
      <c r="C32" s="1296"/>
      <c r="D32" s="1296"/>
      <c r="E32" s="1296"/>
      <c r="F32" s="1515"/>
      <c r="G32" s="2427">
        <v>5342476</v>
      </c>
      <c r="H32" s="2426"/>
      <c r="I32" s="2426"/>
      <c r="J32" s="2426"/>
      <c r="K32" s="2426">
        <v>5200125</v>
      </c>
      <c r="L32" s="2426"/>
      <c r="M32" s="2426"/>
      <c r="N32" s="2426"/>
      <c r="O32" s="2426">
        <v>5349972</v>
      </c>
      <c r="P32" s="2426"/>
      <c r="Q32" s="2426"/>
      <c r="R32" s="2426"/>
      <c r="S32" s="2426">
        <v>5219464</v>
      </c>
      <c r="T32" s="2426"/>
      <c r="U32" s="2426"/>
      <c r="V32" s="2426"/>
      <c r="W32" s="2426">
        <v>5222094</v>
      </c>
      <c r="X32" s="2426"/>
      <c r="Y32" s="2426"/>
      <c r="Z32" s="2426"/>
      <c r="AA32" s="2426">
        <v>5095709</v>
      </c>
      <c r="AB32" s="2426"/>
      <c r="AC32" s="2426"/>
      <c r="AD32" s="2426"/>
    </row>
    <row r="33" spans="1:32" ht="12.75" customHeight="1">
      <c r="A33" s="322"/>
      <c r="B33" s="322"/>
      <c r="C33" s="322"/>
      <c r="D33" s="322"/>
      <c r="E33" s="322"/>
      <c r="F33" s="344"/>
      <c r="G33" s="1041"/>
      <c r="H33" s="1025"/>
      <c r="I33" s="1025"/>
      <c r="J33" s="1025"/>
      <c r="K33" s="1025"/>
      <c r="L33" s="1025"/>
      <c r="M33" s="1025"/>
      <c r="N33" s="1025"/>
      <c r="O33" s="1025"/>
      <c r="P33" s="1025"/>
      <c r="Q33" s="1025"/>
      <c r="R33" s="1025"/>
      <c r="S33" s="1025"/>
      <c r="T33" s="1025"/>
      <c r="U33" s="1025"/>
      <c r="V33" s="1025"/>
      <c r="W33" s="1025"/>
      <c r="X33" s="1025"/>
      <c r="Y33" s="1025"/>
      <c r="Z33" s="1025"/>
      <c r="AA33" s="1025"/>
      <c r="AB33" s="1025"/>
      <c r="AC33" s="1025"/>
      <c r="AD33" s="1025"/>
    </row>
    <row r="34" spans="1:32" ht="18.75" customHeight="1">
      <c r="A34" s="1296" t="s">
        <v>3282</v>
      </c>
      <c r="B34" s="1296"/>
      <c r="C34" s="1296"/>
      <c r="D34" s="1296"/>
      <c r="E34" s="1296"/>
      <c r="F34" s="1515"/>
      <c r="G34" s="2427">
        <v>5522410</v>
      </c>
      <c r="H34" s="2426"/>
      <c r="I34" s="2426"/>
      <c r="J34" s="2426"/>
      <c r="K34" s="2426">
        <v>5379547</v>
      </c>
      <c r="L34" s="2426"/>
      <c r="M34" s="2426"/>
      <c r="N34" s="2426"/>
      <c r="O34" s="2426">
        <v>5610597</v>
      </c>
      <c r="P34" s="2426"/>
      <c r="Q34" s="2426"/>
      <c r="R34" s="2426"/>
      <c r="S34" s="2426">
        <v>5500826</v>
      </c>
      <c r="T34" s="2426"/>
      <c r="U34" s="2426"/>
      <c r="V34" s="2426"/>
      <c r="W34" s="2426">
        <v>5736676</v>
      </c>
      <c r="X34" s="2426"/>
      <c r="Y34" s="2426"/>
      <c r="Z34" s="2426"/>
      <c r="AA34" s="2426">
        <v>5621716</v>
      </c>
      <c r="AB34" s="2426"/>
      <c r="AC34" s="2426"/>
      <c r="AD34" s="2426"/>
    </row>
    <row r="35" spans="1:32" ht="12.75" customHeight="1">
      <c r="A35" s="322"/>
      <c r="B35" s="322"/>
      <c r="C35" s="322"/>
      <c r="D35" s="322"/>
      <c r="E35" s="322"/>
      <c r="F35" s="344"/>
      <c r="G35" s="1041"/>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row>
    <row r="36" spans="1:32" ht="18.75" customHeight="1">
      <c r="A36" s="1296" t="s">
        <v>3283</v>
      </c>
      <c r="B36" s="1296"/>
      <c r="C36" s="1296"/>
      <c r="D36" s="1296"/>
      <c r="E36" s="1296"/>
      <c r="F36" s="1515"/>
      <c r="G36" s="2427">
        <v>197650</v>
      </c>
      <c r="H36" s="2426"/>
      <c r="I36" s="2426"/>
      <c r="J36" s="2426"/>
      <c r="K36" s="2426">
        <v>190433</v>
      </c>
      <c r="L36" s="2426"/>
      <c r="M36" s="2426"/>
      <c r="N36" s="2426"/>
      <c r="O36" s="2426">
        <v>206024</v>
      </c>
      <c r="P36" s="2426"/>
      <c r="Q36" s="2426"/>
      <c r="R36" s="2426"/>
      <c r="S36" s="2426">
        <v>199584</v>
      </c>
      <c r="T36" s="2426"/>
      <c r="U36" s="2426"/>
      <c r="V36" s="2426"/>
      <c r="W36" s="2426">
        <v>217698</v>
      </c>
      <c r="X36" s="2426"/>
      <c r="Y36" s="2426"/>
      <c r="Z36" s="2426"/>
      <c r="AA36" s="2426">
        <v>211366</v>
      </c>
      <c r="AB36" s="2426"/>
      <c r="AC36" s="2426"/>
      <c r="AD36" s="2426"/>
    </row>
    <row r="37" spans="1:32" ht="12.75" customHeight="1">
      <c r="A37" s="322"/>
      <c r="B37" s="322"/>
      <c r="C37" s="322"/>
      <c r="D37" s="322"/>
      <c r="E37" s="322"/>
      <c r="F37" s="344"/>
      <c r="G37" s="1041"/>
      <c r="H37" s="1025"/>
      <c r="I37" s="1025"/>
      <c r="J37" s="1025"/>
      <c r="K37" s="1025"/>
      <c r="L37" s="1025"/>
      <c r="M37" s="1025"/>
      <c r="N37" s="1025"/>
      <c r="O37" s="1025"/>
      <c r="P37" s="1025"/>
      <c r="Q37" s="1025"/>
      <c r="R37" s="1025"/>
      <c r="S37" s="1025"/>
      <c r="T37" s="1025"/>
      <c r="U37" s="1025"/>
      <c r="V37" s="1025"/>
      <c r="W37" s="1025"/>
      <c r="X37" s="1025"/>
      <c r="Y37" s="1025"/>
      <c r="Z37" s="1025"/>
      <c r="AA37" s="1025"/>
      <c r="AB37" s="1025"/>
      <c r="AC37" s="1025"/>
      <c r="AD37" s="1025"/>
    </row>
    <row r="38" spans="1:32" ht="18.75" customHeight="1">
      <c r="A38" s="1296" t="s">
        <v>3284</v>
      </c>
      <c r="B38" s="1296"/>
      <c r="C38" s="1296"/>
      <c r="D38" s="1296"/>
      <c r="E38" s="1296"/>
      <c r="F38" s="1515"/>
      <c r="G38" s="2427">
        <v>423627</v>
      </c>
      <c r="H38" s="2426"/>
      <c r="I38" s="2426"/>
      <c r="J38" s="2426"/>
      <c r="K38" s="2426">
        <v>423627</v>
      </c>
      <c r="L38" s="2426"/>
      <c r="M38" s="2426"/>
      <c r="N38" s="2426"/>
      <c r="O38" s="2426">
        <v>427868</v>
      </c>
      <c r="P38" s="2426"/>
      <c r="Q38" s="2426"/>
      <c r="R38" s="2426"/>
      <c r="S38" s="2426">
        <v>427868</v>
      </c>
      <c r="T38" s="2426"/>
      <c r="U38" s="2426"/>
      <c r="V38" s="2426"/>
      <c r="W38" s="2426">
        <v>424371</v>
      </c>
      <c r="X38" s="2426"/>
      <c r="Y38" s="2426"/>
      <c r="Z38" s="2426"/>
      <c r="AA38" s="2426">
        <v>424371</v>
      </c>
      <c r="AB38" s="2426"/>
      <c r="AC38" s="2426"/>
      <c r="AD38" s="2426"/>
    </row>
    <row r="39" spans="1:32" ht="12.75" customHeight="1">
      <c r="A39" s="322"/>
      <c r="B39" s="322"/>
      <c r="C39" s="322"/>
      <c r="D39" s="322"/>
      <c r="E39" s="322"/>
      <c r="F39" s="344"/>
      <c r="G39" s="1041"/>
      <c r="H39" s="1025"/>
      <c r="I39" s="1025"/>
      <c r="J39" s="1025"/>
      <c r="K39" s="1025"/>
      <c r="L39" s="1025"/>
      <c r="M39" s="1025"/>
      <c r="N39" s="1025"/>
      <c r="O39" s="1025"/>
      <c r="P39" s="1025"/>
      <c r="Q39" s="1025"/>
      <c r="R39" s="1025"/>
      <c r="S39" s="1025"/>
      <c r="T39" s="1025"/>
      <c r="U39" s="1025"/>
      <c r="V39" s="1025"/>
      <c r="W39" s="1025"/>
      <c r="X39" s="1025"/>
      <c r="Y39" s="1025"/>
      <c r="Z39" s="1025"/>
      <c r="AA39" s="1025"/>
      <c r="AB39" s="1025"/>
      <c r="AC39" s="1025"/>
      <c r="AD39" s="1025"/>
    </row>
    <row r="40" spans="1:32" ht="18.75" customHeight="1">
      <c r="A40" s="1296" t="s">
        <v>3285</v>
      </c>
      <c r="B40" s="1296"/>
      <c r="C40" s="1296"/>
      <c r="D40" s="1296"/>
      <c r="E40" s="1296"/>
      <c r="F40" s="1515"/>
      <c r="G40" s="2427">
        <v>1243</v>
      </c>
      <c r="H40" s="2426"/>
      <c r="I40" s="2426"/>
      <c r="J40" s="2426"/>
      <c r="K40" s="2426">
        <v>1243</v>
      </c>
      <c r="L40" s="2426"/>
      <c r="M40" s="2426"/>
      <c r="N40" s="2426"/>
      <c r="O40" s="2426">
        <v>1343</v>
      </c>
      <c r="P40" s="2426"/>
      <c r="Q40" s="2426"/>
      <c r="R40" s="2426"/>
      <c r="S40" s="2426">
        <v>1343</v>
      </c>
      <c r="T40" s="2426"/>
      <c r="U40" s="2426"/>
      <c r="V40" s="2426"/>
      <c r="W40" s="2426">
        <v>1190</v>
      </c>
      <c r="X40" s="2426"/>
      <c r="Y40" s="2426"/>
      <c r="Z40" s="2426"/>
      <c r="AA40" s="2426">
        <v>1190</v>
      </c>
      <c r="AB40" s="2426"/>
      <c r="AC40" s="2426"/>
      <c r="AD40" s="2426"/>
    </row>
    <row r="41" spans="1:32" ht="12.75" customHeight="1">
      <c r="A41" s="322"/>
      <c r="B41" s="322"/>
      <c r="C41" s="322"/>
      <c r="D41" s="322"/>
      <c r="E41" s="322"/>
      <c r="F41" s="344"/>
      <c r="G41" s="1041"/>
      <c r="H41" s="1025"/>
      <c r="I41" s="1025"/>
      <c r="J41" s="1025"/>
      <c r="K41" s="1025"/>
      <c r="L41" s="1025"/>
      <c r="M41" s="1025"/>
      <c r="N41" s="1025"/>
      <c r="O41" s="1025"/>
      <c r="P41" s="1025"/>
      <c r="Q41" s="1025"/>
      <c r="R41" s="1025"/>
      <c r="S41" s="1025"/>
      <c r="T41" s="1025"/>
      <c r="U41" s="1025"/>
      <c r="V41" s="1025"/>
      <c r="W41" s="1025"/>
      <c r="X41" s="1025"/>
      <c r="Y41" s="1025"/>
      <c r="Z41" s="1025"/>
      <c r="AA41" s="1025"/>
      <c r="AB41" s="1025"/>
      <c r="AC41" s="1025"/>
      <c r="AD41" s="1025"/>
    </row>
    <row r="42" spans="1:32" ht="18.75" customHeight="1">
      <c r="A42" s="1296" t="s">
        <v>3287</v>
      </c>
      <c r="B42" s="1296"/>
      <c r="C42" s="1296"/>
      <c r="D42" s="1296"/>
      <c r="E42" s="1296"/>
      <c r="F42" s="1515"/>
      <c r="G42" s="2427">
        <v>1424</v>
      </c>
      <c r="H42" s="2426"/>
      <c r="I42" s="2426"/>
      <c r="J42" s="2426"/>
      <c r="K42" s="2426">
        <v>1424</v>
      </c>
      <c r="L42" s="2426"/>
      <c r="M42" s="2426"/>
      <c r="N42" s="2426"/>
      <c r="O42" s="2426">
        <v>1596</v>
      </c>
      <c r="P42" s="2426"/>
      <c r="Q42" s="2426"/>
      <c r="R42" s="2426"/>
      <c r="S42" s="2426">
        <v>1596</v>
      </c>
      <c r="T42" s="2426"/>
      <c r="U42" s="2426"/>
      <c r="V42" s="2426"/>
      <c r="W42" s="2426">
        <v>1343</v>
      </c>
      <c r="X42" s="2426"/>
      <c r="Y42" s="2426"/>
      <c r="Z42" s="2426"/>
      <c r="AA42" s="2426">
        <v>1343</v>
      </c>
      <c r="AB42" s="2426"/>
      <c r="AC42" s="2426"/>
      <c r="AD42" s="2426"/>
    </row>
    <row r="43" spans="1:32" ht="12.75" customHeight="1">
      <c r="A43" s="322"/>
      <c r="B43" s="322"/>
      <c r="C43" s="322"/>
      <c r="D43" s="322"/>
      <c r="E43" s="322"/>
      <c r="F43" s="344"/>
      <c r="G43" s="1041"/>
      <c r="H43" s="1025"/>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row>
    <row r="44" spans="1:32" ht="18.75" customHeight="1">
      <c r="A44" s="1296" t="s">
        <v>3286</v>
      </c>
      <c r="B44" s="1296"/>
      <c r="C44" s="1296"/>
      <c r="D44" s="1296"/>
      <c r="E44" s="1296"/>
      <c r="F44" s="1515"/>
      <c r="G44" s="2427">
        <v>850056</v>
      </c>
      <c r="H44" s="2426"/>
      <c r="I44" s="2426"/>
      <c r="J44" s="2426"/>
      <c r="K44" s="2426">
        <v>828259</v>
      </c>
      <c r="L44" s="2426"/>
      <c r="M44" s="2426"/>
      <c r="N44" s="2426"/>
      <c r="O44" s="2426">
        <v>856111</v>
      </c>
      <c r="P44" s="2426"/>
      <c r="Q44" s="2426"/>
      <c r="R44" s="2426"/>
      <c r="S44" s="2426">
        <v>839342</v>
      </c>
      <c r="T44" s="2426"/>
      <c r="U44" s="2426"/>
      <c r="V44" s="2426"/>
      <c r="W44" s="2426">
        <v>869906</v>
      </c>
      <c r="X44" s="2426"/>
      <c r="Y44" s="2426"/>
      <c r="Z44" s="2426"/>
      <c r="AA44" s="2426">
        <v>852378</v>
      </c>
      <c r="AB44" s="2426"/>
      <c r="AC44" s="2426"/>
      <c r="AD44" s="2426"/>
    </row>
    <row r="45" spans="1:32" ht="12.75" customHeight="1">
      <c r="A45" s="306"/>
      <c r="B45" s="306"/>
      <c r="C45" s="306"/>
      <c r="D45" s="306"/>
      <c r="E45" s="306"/>
      <c r="F45" s="312"/>
      <c r="G45" s="75"/>
      <c r="H45" s="75"/>
      <c r="I45" s="75"/>
      <c r="J45" s="75"/>
      <c r="K45" s="75"/>
      <c r="L45" s="75"/>
      <c r="M45" s="75"/>
      <c r="N45" s="75"/>
      <c r="O45" s="75"/>
      <c r="P45" s="75"/>
      <c r="Q45" s="75"/>
      <c r="R45" s="75"/>
      <c r="S45" s="75"/>
      <c r="T45" s="75"/>
      <c r="U45" s="75"/>
      <c r="V45" s="75"/>
      <c r="W45" s="75"/>
      <c r="X45" s="75"/>
      <c r="Y45" s="75"/>
      <c r="Z45" s="75"/>
      <c r="AA45" s="75"/>
      <c r="AB45" s="75"/>
      <c r="AC45" s="75"/>
      <c r="AD45" s="75"/>
    </row>
    <row r="46" spans="1:32" ht="13.5">
      <c r="A46" s="1138"/>
      <c r="B46" s="1138"/>
      <c r="C46" s="1138"/>
      <c r="D46" s="1138"/>
      <c r="E46" s="1138"/>
      <c r="F46" s="1138"/>
      <c r="G46" s="1138"/>
      <c r="H46" s="1138"/>
      <c r="I46" s="1138"/>
      <c r="J46" s="1138"/>
      <c r="K46" s="1138"/>
      <c r="L46" s="1138"/>
      <c r="M46" s="1138"/>
      <c r="N46" s="1138"/>
      <c r="O46" s="1138"/>
      <c r="P46" s="1138"/>
      <c r="Q46" s="1044"/>
      <c r="R46" s="1044"/>
      <c r="S46" s="1044"/>
      <c r="AC46" s="1045"/>
      <c r="AD46" s="1046" t="s">
        <v>4973</v>
      </c>
      <c r="AE46" s="315"/>
      <c r="AF46" s="315"/>
    </row>
  </sheetData>
  <mergeCells count="134">
    <mergeCell ref="AA44:AD44"/>
    <mergeCell ref="A44:F44"/>
    <mergeCell ref="G44:J44"/>
    <mergeCell ref="K44:N44"/>
    <mergeCell ref="O44:R44"/>
    <mergeCell ref="S44:V44"/>
    <mergeCell ref="W44:Z44"/>
    <mergeCell ref="AA40:AD40"/>
    <mergeCell ref="A42:F42"/>
    <mergeCell ref="G42:J42"/>
    <mergeCell ref="K42:N42"/>
    <mergeCell ref="O42:R42"/>
    <mergeCell ref="S42:V42"/>
    <mergeCell ref="W42:Z42"/>
    <mergeCell ref="AA42:AD42"/>
    <mergeCell ref="A40:F40"/>
    <mergeCell ref="G40:J40"/>
    <mergeCell ref="K40:N40"/>
    <mergeCell ref="O40:R40"/>
    <mergeCell ref="S40:V40"/>
    <mergeCell ref="W40:Z40"/>
    <mergeCell ref="AA36:AD36"/>
    <mergeCell ref="A38:F38"/>
    <mergeCell ref="G38:J38"/>
    <mergeCell ref="K38:N38"/>
    <mergeCell ref="O38:R38"/>
    <mergeCell ref="S38:V38"/>
    <mergeCell ref="W38:Z38"/>
    <mergeCell ref="AA38:AD38"/>
    <mergeCell ref="A36:F36"/>
    <mergeCell ref="G36:J36"/>
    <mergeCell ref="K36:N36"/>
    <mergeCell ref="O36:R36"/>
    <mergeCell ref="S36:V36"/>
    <mergeCell ref="W36:Z36"/>
    <mergeCell ref="AA32:AD32"/>
    <mergeCell ref="A34:F34"/>
    <mergeCell ref="G34:J34"/>
    <mergeCell ref="K34:N34"/>
    <mergeCell ref="O34:R34"/>
    <mergeCell ref="S34:V34"/>
    <mergeCell ref="W34:Z34"/>
    <mergeCell ref="AA34:AD34"/>
    <mergeCell ref="A32:F32"/>
    <mergeCell ref="G32:J32"/>
    <mergeCell ref="K32:N32"/>
    <mergeCell ref="O32:R32"/>
    <mergeCell ref="S32:V32"/>
    <mergeCell ref="W32:Z32"/>
    <mergeCell ref="AA28:AD28"/>
    <mergeCell ref="A30:F30"/>
    <mergeCell ref="G30:J30"/>
    <mergeCell ref="K30:N30"/>
    <mergeCell ref="O30:R30"/>
    <mergeCell ref="S30:V30"/>
    <mergeCell ref="W30:Z30"/>
    <mergeCell ref="AA30:AD30"/>
    <mergeCell ref="AA21:AD21"/>
    <mergeCell ref="A27:F28"/>
    <mergeCell ref="G27:N27"/>
    <mergeCell ref="O27:V27"/>
    <mergeCell ref="W27:AD27"/>
    <mergeCell ref="G28:J28"/>
    <mergeCell ref="K28:N28"/>
    <mergeCell ref="O28:R28"/>
    <mergeCell ref="S28:V28"/>
    <mergeCell ref="W28:Z28"/>
    <mergeCell ref="A21:F21"/>
    <mergeCell ref="G21:J21"/>
    <mergeCell ref="K21:N21"/>
    <mergeCell ref="O21:R21"/>
    <mergeCell ref="S21:V21"/>
    <mergeCell ref="W21:Z21"/>
    <mergeCell ref="AA17:AD17"/>
    <mergeCell ref="A19:F19"/>
    <mergeCell ref="G19:J19"/>
    <mergeCell ref="K19:N19"/>
    <mergeCell ref="O19:R19"/>
    <mergeCell ref="S19:V19"/>
    <mergeCell ref="W19:Z19"/>
    <mergeCell ref="AA19:AD19"/>
    <mergeCell ref="A17:F17"/>
    <mergeCell ref="G17:J17"/>
    <mergeCell ref="K17:N17"/>
    <mergeCell ref="O17:R17"/>
    <mergeCell ref="S17:V17"/>
    <mergeCell ref="W17:Z17"/>
    <mergeCell ref="AA13:AD13"/>
    <mergeCell ref="A15:F15"/>
    <mergeCell ref="G15:J15"/>
    <mergeCell ref="K15:N15"/>
    <mergeCell ref="O15:R15"/>
    <mergeCell ref="S15:V15"/>
    <mergeCell ref="W15:Z15"/>
    <mergeCell ref="AA15:AD15"/>
    <mergeCell ref="A13:F13"/>
    <mergeCell ref="G13:J13"/>
    <mergeCell ref="K13:N13"/>
    <mergeCell ref="O13:R13"/>
    <mergeCell ref="S13:V13"/>
    <mergeCell ref="W13:Z13"/>
    <mergeCell ref="AA9:AD9"/>
    <mergeCell ref="A11:F11"/>
    <mergeCell ref="G11:J11"/>
    <mergeCell ref="K11:N11"/>
    <mergeCell ref="O11:R11"/>
    <mergeCell ref="S11:V11"/>
    <mergeCell ref="W11:Z11"/>
    <mergeCell ref="AA11:AD11"/>
    <mergeCell ref="A9:F9"/>
    <mergeCell ref="G9:J9"/>
    <mergeCell ref="K9:N9"/>
    <mergeCell ref="O9:R9"/>
    <mergeCell ref="S9:V9"/>
    <mergeCell ref="W9:Z9"/>
    <mergeCell ref="A1:D1"/>
    <mergeCell ref="AA5:AD5"/>
    <mergeCell ref="A7:F7"/>
    <mergeCell ref="G7:J7"/>
    <mergeCell ref="K7:N7"/>
    <mergeCell ref="O7:R7"/>
    <mergeCell ref="S7:V7"/>
    <mergeCell ref="W7:Z7"/>
    <mergeCell ref="AA7:AD7"/>
    <mergeCell ref="A2:AD2"/>
    <mergeCell ref="A4:F5"/>
    <mergeCell ref="G4:N4"/>
    <mergeCell ref="O4:V4"/>
    <mergeCell ref="W4:AD4"/>
    <mergeCell ref="G5:J5"/>
    <mergeCell ref="K5:N5"/>
    <mergeCell ref="O5:R5"/>
    <mergeCell ref="S5:V5"/>
    <mergeCell ref="W5:Z5"/>
  </mergeCells>
  <phoneticPr fontId="4"/>
  <hyperlinks>
    <hyperlink ref="A1" location="P2細目次!A1" display="目次に戻る" xr:uid="{06096B72-3BCB-42FF-854E-1E711A18C6A7}"/>
  </hyperlinks>
  <pageMargins left="0.70866141732283472" right="0.70866141732283472" top="0.74803149606299213" bottom="0.74803149606299213" header="0.31496062992125984" footer="0.31496062992125984"/>
  <pageSetup paperSize="9" scale="98" firstPageNumber="0" orientation="portrait" copies="2" r:id="rId1"/>
  <headerFooter differentFirst="1" scaleWithDoc="0">
    <oddFooter>&amp;C- &amp;P -</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27A8C-E360-4AC1-8ACF-9B3CCDBBC127}">
  <sheetPr>
    <tabColor theme="0"/>
    <pageSetUpPr fitToPage="1"/>
  </sheetPr>
  <dimension ref="A1:T14"/>
  <sheetViews>
    <sheetView zoomScaleNormal="100" zoomScaleSheetLayoutView="100" workbookViewId="0">
      <selection activeCell="AL2" sqref="AL2:AR2"/>
    </sheetView>
  </sheetViews>
  <sheetFormatPr defaultRowHeight="13.5"/>
  <cols>
    <col min="1" max="14" width="9" style="69"/>
    <col min="15" max="15" width="9.125" style="69" hidden="1" customWidth="1"/>
    <col min="16" max="20" width="0" style="69" hidden="1" customWidth="1"/>
    <col min="21" max="270" width="9" style="69"/>
    <col min="271" max="271" width="9.125" style="69" bestFit="1" customWidth="1"/>
    <col min="272" max="526" width="9" style="69"/>
    <col min="527" max="527" width="9.125" style="69" bestFit="1" customWidth="1"/>
    <col min="528" max="782" width="9" style="69"/>
    <col min="783" max="783" width="9.125" style="69" bestFit="1" customWidth="1"/>
    <col min="784" max="1038" width="9" style="69"/>
    <col min="1039" max="1039" width="9.125" style="69" bestFit="1" customWidth="1"/>
    <col min="1040" max="1294" width="9" style="69"/>
    <col min="1295" max="1295" width="9.125" style="69" bestFit="1" customWidth="1"/>
    <col min="1296" max="1550" width="9" style="69"/>
    <col min="1551" max="1551" width="9.125" style="69" bestFit="1" customWidth="1"/>
    <col min="1552" max="1806" width="9" style="69"/>
    <col min="1807" max="1807" width="9.125" style="69" bestFit="1" customWidth="1"/>
    <col min="1808" max="2062" width="9" style="69"/>
    <col min="2063" max="2063" width="9.125" style="69" bestFit="1" customWidth="1"/>
    <col min="2064" max="2318" width="9" style="69"/>
    <col min="2319" max="2319" width="9.125" style="69" bestFit="1" customWidth="1"/>
    <col min="2320" max="2574" width="9" style="69"/>
    <col min="2575" max="2575" width="9.125" style="69" bestFit="1" customWidth="1"/>
    <col min="2576" max="2830" width="9" style="69"/>
    <col min="2831" max="2831" width="9.125" style="69" bestFit="1" customWidth="1"/>
    <col min="2832" max="3086" width="9" style="69"/>
    <col min="3087" max="3087" width="9.125" style="69" bestFit="1" customWidth="1"/>
    <col min="3088" max="3342" width="9" style="69"/>
    <col min="3343" max="3343" width="9.125" style="69" bestFit="1" customWidth="1"/>
    <col min="3344" max="3598" width="9" style="69"/>
    <col min="3599" max="3599" width="9.125" style="69" bestFit="1" customWidth="1"/>
    <col min="3600" max="3854" width="9" style="69"/>
    <col min="3855" max="3855" width="9.125" style="69" bestFit="1" customWidth="1"/>
    <col min="3856" max="4110" width="9" style="69"/>
    <col min="4111" max="4111" width="9.125" style="69" bestFit="1" customWidth="1"/>
    <col min="4112" max="4366" width="9" style="69"/>
    <col min="4367" max="4367" width="9.125" style="69" bestFit="1" customWidth="1"/>
    <col min="4368" max="4622" width="9" style="69"/>
    <col min="4623" max="4623" width="9.125" style="69" bestFit="1" customWidth="1"/>
    <col min="4624" max="4878" width="9" style="69"/>
    <col min="4879" max="4879" width="9.125" style="69" bestFit="1" customWidth="1"/>
    <col min="4880" max="5134" width="9" style="69"/>
    <col min="5135" max="5135" width="9.125" style="69" bestFit="1" customWidth="1"/>
    <col min="5136" max="5390" width="9" style="69"/>
    <col min="5391" max="5391" width="9.125" style="69" bestFit="1" customWidth="1"/>
    <col min="5392" max="5646" width="9" style="69"/>
    <col min="5647" max="5647" width="9.125" style="69" bestFit="1" customWidth="1"/>
    <col min="5648" max="5902" width="9" style="69"/>
    <col min="5903" max="5903" width="9.125" style="69" bestFit="1" customWidth="1"/>
    <col min="5904" max="6158" width="9" style="69"/>
    <col min="6159" max="6159" width="9.125" style="69" bestFit="1" customWidth="1"/>
    <col min="6160" max="6414" width="9" style="69"/>
    <col min="6415" max="6415" width="9.125" style="69" bestFit="1" customWidth="1"/>
    <col min="6416" max="6670" width="9" style="69"/>
    <col min="6671" max="6671" width="9.125" style="69" bestFit="1" customWidth="1"/>
    <col min="6672" max="6926" width="9" style="69"/>
    <col min="6927" max="6927" width="9.125" style="69" bestFit="1" customWidth="1"/>
    <col min="6928" max="7182" width="9" style="69"/>
    <col min="7183" max="7183" width="9.125" style="69" bestFit="1" customWidth="1"/>
    <col min="7184" max="7438" width="9" style="69"/>
    <col min="7439" max="7439" width="9.125" style="69" bestFit="1" customWidth="1"/>
    <col min="7440" max="7694" width="9" style="69"/>
    <col min="7695" max="7695" width="9.125" style="69" bestFit="1" customWidth="1"/>
    <col min="7696" max="7950" width="9" style="69"/>
    <col min="7951" max="7951" width="9.125" style="69" bestFit="1" customWidth="1"/>
    <col min="7952" max="8206" width="9" style="69"/>
    <col min="8207" max="8207" width="9.125" style="69" bestFit="1" customWidth="1"/>
    <col min="8208" max="8462" width="9" style="69"/>
    <col min="8463" max="8463" width="9.125" style="69" bestFit="1" customWidth="1"/>
    <col min="8464" max="8718" width="9" style="69"/>
    <col min="8719" max="8719" width="9.125" style="69" bestFit="1" customWidth="1"/>
    <col min="8720" max="8974" width="9" style="69"/>
    <col min="8975" max="8975" width="9.125" style="69" bestFit="1" customWidth="1"/>
    <col min="8976" max="9230" width="9" style="69"/>
    <col min="9231" max="9231" width="9.125" style="69" bestFit="1" customWidth="1"/>
    <col min="9232" max="9486" width="9" style="69"/>
    <col min="9487" max="9487" width="9.125" style="69" bestFit="1" customWidth="1"/>
    <col min="9488" max="9742" width="9" style="69"/>
    <col min="9743" max="9743" width="9.125" style="69" bestFit="1" customWidth="1"/>
    <col min="9744" max="9998" width="9" style="69"/>
    <col min="9999" max="9999" width="9.125" style="69" bestFit="1" customWidth="1"/>
    <col min="10000" max="10254" width="9" style="69"/>
    <col min="10255" max="10255" width="9.125" style="69" bestFit="1" customWidth="1"/>
    <col min="10256" max="10510" width="9" style="69"/>
    <col min="10511" max="10511" width="9.125" style="69" bestFit="1" customWidth="1"/>
    <col min="10512" max="10766" width="9" style="69"/>
    <col min="10767" max="10767" width="9.125" style="69" bestFit="1" customWidth="1"/>
    <col min="10768" max="11022" width="9" style="69"/>
    <col min="11023" max="11023" width="9.125" style="69" bestFit="1" customWidth="1"/>
    <col min="11024" max="11278" width="9" style="69"/>
    <col min="11279" max="11279" width="9.125" style="69" bestFit="1" customWidth="1"/>
    <col min="11280" max="11534" width="9" style="69"/>
    <col min="11535" max="11535" width="9.125" style="69" bestFit="1" customWidth="1"/>
    <col min="11536" max="11790" width="9" style="69"/>
    <col min="11791" max="11791" width="9.125" style="69" bestFit="1" customWidth="1"/>
    <col min="11792" max="12046" width="9" style="69"/>
    <col min="12047" max="12047" width="9.125" style="69" bestFit="1" customWidth="1"/>
    <col min="12048" max="12302" width="9" style="69"/>
    <col min="12303" max="12303" width="9.125" style="69" bestFit="1" customWidth="1"/>
    <col min="12304" max="12558" width="9" style="69"/>
    <col min="12559" max="12559" width="9.125" style="69" bestFit="1" customWidth="1"/>
    <col min="12560" max="12814" width="9" style="69"/>
    <col min="12815" max="12815" width="9.125" style="69" bestFit="1" customWidth="1"/>
    <col min="12816" max="13070" width="9" style="69"/>
    <col min="13071" max="13071" width="9.125" style="69" bestFit="1" customWidth="1"/>
    <col min="13072" max="13326" width="9" style="69"/>
    <col min="13327" max="13327" width="9.125" style="69" bestFit="1" customWidth="1"/>
    <col min="13328" max="13582" width="9" style="69"/>
    <col min="13583" max="13583" width="9.125" style="69" bestFit="1" customWidth="1"/>
    <col min="13584" max="13838" width="9" style="69"/>
    <col min="13839" max="13839" width="9.125" style="69" bestFit="1" customWidth="1"/>
    <col min="13840" max="14094" width="9" style="69"/>
    <col min="14095" max="14095" width="9.125" style="69" bestFit="1" customWidth="1"/>
    <col min="14096" max="14350" width="9" style="69"/>
    <col min="14351" max="14351" width="9.125" style="69" bestFit="1" customWidth="1"/>
    <col min="14352" max="14606" width="9" style="69"/>
    <col min="14607" max="14607" width="9.125" style="69" bestFit="1" customWidth="1"/>
    <col min="14608" max="14862" width="9" style="69"/>
    <col min="14863" max="14863" width="9.125" style="69" bestFit="1" customWidth="1"/>
    <col min="14864" max="15118" width="9" style="69"/>
    <col min="15119" max="15119" width="9.125" style="69" bestFit="1" customWidth="1"/>
    <col min="15120" max="15374" width="9" style="69"/>
    <col min="15375" max="15375" width="9.125" style="69" bestFit="1" customWidth="1"/>
    <col min="15376" max="15630" width="9" style="69"/>
    <col min="15631" max="15631" width="9.125" style="69" bestFit="1" customWidth="1"/>
    <col min="15632" max="15886" width="9" style="69"/>
    <col min="15887" max="15887" width="9.125" style="69" bestFit="1" customWidth="1"/>
    <col min="15888" max="16142" width="9" style="69"/>
    <col min="16143" max="16143" width="9.125" style="69" bestFit="1" customWidth="1"/>
    <col min="16144" max="16384" width="9" style="69"/>
  </cols>
  <sheetData>
    <row r="1" spans="1:20">
      <c r="A1" s="1544" t="s">
        <v>4602</v>
      </c>
      <c r="B1" s="1544"/>
      <c r="C1" s="1544"/>
      <c r="D1" s="1544"/>
    </row>
    <row r="2" spans="1:20" ht="42">
      <c r="A2" s="2274" t="s">
        <v>3382</v>
      </c>
      <c r="B2" s="2274"/>
      <c r="C2" s="2274"/>
      <c r="D2" s="2274"/>
      <c r="E2" s="2274"/>
      <c r="F2" s="2274"/>
      <c r="G2" s="2274"/>
      <c r="H2" s="2274"/>
      <c r="I2" s="2274"/>
      <c r="J2" s="2274"/>
      <c r="K2" s="2274"/>
      <c r="L2" s="2274"/>
      <c r="M2" s="1047"/>
      <c r="O2" s="69" t="s">
        <v>3383</v>
      </c>
    </row>
    <row r="4" spans="1:20">
      <c r="O4" s="69" t="s">
        <v>3384</v>
      </c>
      <c r="P4" s="69" t="s">
        <v>2838</v>
      </c>
      <c r="Q4" s="69" t="s">
        <v>3385</v>
      </c>
      <c r="R4" s="69" t="s">
        <v>3386</v>
      </c>
      <c r="S4" s="69" t="s">
        <v>3387</v>
      </c>
      <c r="T4" s="69" t="s">
        <v>1242</v>
      </c>
    </row>
    <row r="6" spans="1:20">
      <c r="O6" s="77" t="s">
        <v>3388</v>
      </c>
      <c r="P6" s="69">
        <v>428</v>
      </c>
      <c r="Q6" s="69">
        <v>345</v>
      </c>
      <c r="R6" s="69">
        <v>21</v>
      </c>
      <c r="S6" s="69">
        <v>12</v>
      </c>
      <c r="T6" s="69">
        <v>50</v>
      </c>
    </row>
    <row r="7" spans="1:20">
      <c r="O7" s="77" t="s">
        <v>3389</v>
      </c>
      <c r="P7" s="69">
        <v>489</v>
      </c>
      <c r="Q7" s="69">
        <v>417</v>
      </c>
      <c r="R7" s="69">
        <v>26</v>
      </c>
      <c r="S7" s="69">
        <v>14</v>
      </c>
      <c r="T7" s="69">
        <v>32</v>
      </c>
    </row>
    <row r="8" spans="1:20">
      <c r="O8" s="77" t="s">
        <v>2131</v>
      </c>
      <c r="P8" s="69">
        <v>410</v>
      </c>
      <c r="Q8" s="69">
        <v>331</v>
      </c>
      <c r="R8" s="69">
        <v>31</v>
      </c>
      <c r="S8" s="69">
        <v>6</v>
      </c>
      <c r="T8" s="69">
        <v>42</v>
      </c>
    </row>
    <row r="9" spans="1:20">
      <c r="O9" s="77" t="s">
        <v>3390</v>
      </c>
      <c r="P9" s="69">
        <v>482</v>
      </c>
      <c r="Q9" s="69">
        <v>420</v>
      </c>
      <c r="R9" s="69">
        <v>13</v>
      </c>
      <c r="S9" s="69">
        <v>10</v>
      </c>
      <c r="T9" s="69">
        <v>39</v>
      </c>
    </row>
    <row r="10" spans="1:20">
      <c r="O10" s="77" t="s">
        <v>2132</v>
      </c>
      <c r="P10" s="69">
        <v>517</v>
      </c>
      <c r="Q10" s="69">
        <v>456</v>
      </c>
      <c r="R10" s="69">
        <v>22</v>
      </c>
      <c r="S10" s="69">
        <v>10</v>
      </c>
      <c r="T10" s="69">
        <v>29</v>
      </c>
    </row>
    <row r="11" spans="1:20">
      <c r="O11" s="77" t="s">
        <v>3391</v>
      </c>
      <c r="P11" s="69">
        <v>434</v>
      </c>
      <c r="Q11" s="69">
        <v>370</v>
      </c>
      <c r="R11" s="69">
        <v>18</v>
      </c>
      <c r="S11" s="69">
        <v>19</v>
      </c>
      <c r="T11" s="69">
        <v>27</v>
      </c>
    </row>
    <row r="12" spans="1:20">
      <c r="O12" s="77" t="s">
        <v>3392</v>
      </c>
      <c r="P12" s="69">
        <v>434</v>
      </c>
      <c r="Q12" s="69">
        <v>376</v>
      </c>
      <c r="R12" s="69">
        <v>18</v>
      </c>
      <c r="S12" s="69">
        <v>7</v>
      </c>
      <c r="T12" s="69">
        <v>33</v>
      </c>
    </row>
    <row r="13" spans="1:20">
      <c r="M13" s="1048"/>
      <c r="O13" s="77" t="s">
        <v>3393</v>
      </c>
      <c r="P13" s="69">
        <v>416</v>
      </c>
      <c r="Q13" s="69">
        <v>355</v>
      </c>
      <c r="R13" s="69">
        <v>10</v>
      </c>
      <c r="S13" s="69">
        <v>22</v>
      </c>
      <c r="T13" s="69">
        <v>29</v>
      </c>
    </row>
    <row r="14" spans="1:20">
      <c r="O14" s="77" t="s">
        <v>3394</v>
      </c>
      <c r="P14" s="69">
        <v>327</v>
      </c>
      <c r="Q14" s="69">
        <v>263</v>
      </c>
      <c r="R14" s="69">
        <v>15</v>
      </c>
      <c r="S14" s="69">
        <v>24</v>
      </c>
      <c r="T14" s="69">
        <v>25</v>
      </c>
    </row>
  </sheetData>
  <mergeCells count="2">
    <mergeCell ref="A2:L2"/>
    <mergeCell ref="A1:D1"/>
  </mergeCells>
  <phoneticPr fontId="4"/>
  <hyperlinks>
    <hyperlink ref="A1" location="P2細目次!A1" display="目次に戻る" xr:uid="{C632FA98-F5A2-4682-BEB1-AD8AD601BCFA}"/>
  </hyperlinks>
  <pageMargins left="0.70866141732283472" right="0.70866141732283472" top="0.74803149606299213" bottom="0.74803149606299213" header="0.31496062992125984" footer="0.31496062992125984"/>
  <pageSetup paperSize="9" scale="82" firstPageNumber="0" orientation="portrait" r:id="rId1"/>
  <headerFooter differentFirst="1" scaleWithDoc="0">
    <oddFooter>&amp;C- &amp;P -</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E362-1C65-4C6D-B019-59AB2A92779D}">
  <sheetPr>
    <tabColor theme="0"/>
    <pageSetUpPr fitToPage="1"/>
  </sheetPr>
  <dimension ref="A1:AE46"/>
  <sheetViews>
    <sheetView topLeftCell="A37"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31" ht="13.5">
      <c r="A1" s="1544" t="s">
        <v>4602</v>
      </c>
      <c r="B1" s="1544"/>
      <c r="C1" s="1544"/>
      <c r="D1" s="1544"/>
    </row>
    <row r="2" spans="1:31" ht="18.75" customHeight="1">
      <c r="A2" s="1271" t="s">
        <v>3395</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42"/>
      <c r="AE2" s="42"/>
    </row>
    <row r="3" spans="1:31" ht="18.75" customHeight="1">
      <c r="A3" s="58"/>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row>
    <row r="4" spans="1:31" ht="18.75" customHeight="1">
      <c r="V4" s="59"/>
      <c r="W4" s="59"/>
      <c r="X4" s="59"/>
      <c r="Y4" s="59"/>
      <c r="Z4" s="59"/>
      <c r="AA4" s="59"/>
      <c r="AB4" s="59"/>
      <c r="AC4" s="383" t="s">
        <v>556</v>
      </c>
      <c r="AD4" s="401"/>
      <c r="AE4" s="401"/>
    </row>
    <row r="5" spans="1:31" ht="18.75" customHeight="1">
      <c r="A5" s="1261" t="s">
        <v>3396</v>
      </c>
      <c r="B5" s="1261"/>
      <c r="C5" s="1261"/>
      <c r="D5" s="1261"/>
      <c r="E5" s="1261"/>
      <c r="F5" s="1261"/>
      <c r="G5" s="1262"/>
      <c r="H5" s="1263" t="s">
        <v>3397</v>
      </c>
      <c r="I5" s="1263"/>
      <c r="J5" s="1263"/>
      <c r="K5" s="1263"/>
      <c r="L5" s="1263"/>
      <c r="M5" s="1263"/>
      <c r="N5" s="1263"/>
      <c r="O5" s="1263"/>
      <c r="P5" s="1263"/>
      <c r="Q5" s="1263"/>
      <c r="R5" s="1263"/>
      <c r="S5" s="1263" t="s">
        <v>3398</v>
      </c>
      <c r="T5" s="1260"/>
      <c r="U5" s="1260"/>
      <c r="V5" s="1260"/>
      <c r="W5" s="1260"/>
      <c r="X5" s="1260"/>
      <c r="Y5" s="1260"/>
      <c r="Z5" s="1260"/>
      <c r="AA5" s="1260"/>
      <c r="AB5" s="1260"/>
      <c r="AC5" s="1260"/>
    </row>
    <row r="6" spans="1:31" ht="18.75" customHeight="1">
      <c r="G6" s="345"/>
      <c r="R6" s="285" t="s">
        <v>3399</v>
      </c>
      <c r="S6" s="315"/>
      <c r="T6" s="315"/>
      <c r="U6" s="315"/>
      <c r="V6" s="315"/>
      <c r="W6" s="315"/>
      <c r="X6" s="315"/>
      <c r="Y6" s="315"/>
      <c r="Z6" s="315"/>
      <c r="AA6" s="315"/>
      <c r="AB6" s="315"/>
      <c r="AC6" s="285" t="s">
        <v>435</v>
      </c>
    </row>
    <row r="7" spans="1:31" s="413" customFormat="1" ht="18.75" customHeight="1">
      <c r="B7" s="1510" t="s">
        <v>1119</v>
      </c>
      <c r="C7" s="1510"/>
      <c r="D7" s="1510"/>
      <c r="E7" s="1510"/>
      <c r="F7" s="1510"/>
      <c r="G7" s="61"/>
      <c r="H7" s="423"/>
      <c r="I7" s="424"/>
      <c r="J7" s="2429">
        <f>SUM(H8:N14)</f>
        <v>711</v>
      </c>
      <c r="K7" s="2429"/>
      <c r="L7" s="2429"/>
      <c r="M7" s="2429"/>
      <c r="N7" s="2429"/>
      <c r="O7" s="2429"/>
      <c r="P7" s="2429"/>
      <c r="Q7" s="424"/>
      <c r="R7" s="424"/>
      <c r="S7" s="62"/>
      <c r="T7" s="62"/>
      <c r="U7" s="2409">
        <f>SUM(S8:Y14)</f>
        <v>989</v>
      </c>
      <c r="V7" s="2409"/>
      <c r="W7" s="2409"/>
      <c r="X7" s="2409"/>
      <c r="Y7" s="2409"/>
      <c r="Z7" s="2409"/>
      <c r="AA7" s="2409"/>
      <c r="AB7" s="62"/>
      <c r="AC7" s="62"/>
    </row>
    <row r="8" spans="1:31" ht="18.75" customHeight="1">
      <c r="B8" s="1296" t="s">
        <v>3400</v>
      </c>
      <c r="C8" s="1296"/>
      <c r="D8" s="1296"/>
      <c r="E8" s="1296"/>
      <c r="F8" s="1296"/>
      <c r="G8" s="442"/>
      <c r="H8" s="420"/>
      <c r="I8" s="421"/>
      <c r="J8" s="2109">
        <v>162</v>
      </c>
      <c r="K8" s="2109"/>
      <c r="L8" s="2109"/>
      <c r="M8" s="2109"/>
      <c r="N8" s="2109"/>
      <c r="O8" s="2109"/>
      <c r="P8" s="2109"/>
      <c r="Q8" s="421"/>
      <c r="R8" s="421"/>
      <c r="S8" s="421"/>
      <c r="T8" s="421"/>
      <c r="U8" s="2109">
        <v>315</v>
      </c>
      <c r="V8" s="2109"/>
      <c r="W8" s="2109"/>
      <c r="X8" s="2109"/>
      <c r="Y8" s="2109"/>
      <c r="Z8" s="2109"/>
      <c r="AA8" s="2109"/>
      <c r="AB8" s="421"/>
      <c r="AC8" s="421"/>
    </row>
    <row r="9" spans="1:31" ht="18.75" customHeight="1">
      <c r="B9" s="1296" t="s">
        <v>3401</v>
      </c>
      <c r="C9" s="1296"/>
      <c r="D9" s="1296"/>
      <c r="E9" s="1296"/>
      <c r="F9" s="1296"/>
      <c r="G9" s="442"/>
      <c r="H9" s="420"/>
      <c r="I9" s="421"/>
      <c r="J9" s="2109">
        <v>39</v>
      </c>
      <c r="K9" s="2109"/>
      <c r="L9" s="2109"/>
      <c r="M9" s="2109"/>
      <c r="N9" s="2109"/>
      <c r="O9" s="2109"/>
      <c r="P9" s="2109"/>
      <c r="Q9" s="421"/>
      <c r="R9" s="421"/>
      <c r="S9" s="421"/>
      <c r="T9" s="421"/>
      <c r="U9" s="2109">
        <v>76</v>
      </c>
      <c r="V9" s="2109"/>
      <c r="W9" s="2109"/>
      <c r="X9" s="2109"/>
      <c r="Y9" s="2109"/>
      <c r="Z9" s="2109"/>
      <c r="AA9" s="2109"/>
      <c r="AB9" s="421"/>
      <c r="AC9" s="421"/>
    </row>
    <row r="10" spans="1:31" ht="18.75" customHeight="1">
      <c r="B10" s="1296" t="s">
        <v>907</v>
      </c>
      <c r="C10" s="1296"/>
      <c r="D10" s="1296"/>
      <c r="E10" s="1296"/>
      <c r="F10" s="1296"/>
      <c r="G10" s="442"/>
      <c r="H10" s="420"/>
      <c r="I10" s="421"/>
      <c r="J10" s="2109">
        <v>48</v>
      </c>
      <c r="K10" s="2109"/>
      <c r="L10" s="2109"/>
      <c r="M10" s="2109"/>
      <c r="N10" s="2109"/>
      <c r="O10" s="2109"/>
      <c r="P10" s="2109"/>
      <c r="Q10" s="421"/>
      <c r="R10" s="421"/>
      <c r="S10" s="421"/>
      <c r="T10" s="421"/>
      <c r="U10" s="2109">
        <v>95</v>
      </c>
      <c r="V10" s="2109"/>
      <c r="W10" s="2109"/>
      <c r="X10" s="2109"/>
      <c r="Y10" s="2109"/>
      <c r="Z10" s="2109"/>
      <c r="AA10" s="2109"/>
      <c r="AB10" s="421"/>
      <c r="AC10" s="421"/>
    </row>
    <row r="11" spans="1:31" ht="18.75" customHeight="1">
      <c r="B11" s="1296" t="s">
        <v>899</v>
      </c>
      <c r="C11" s="1296"/>
      <c r="D11" s="1296"/>
      <c r="E11" s="1296"/>
      <c r="F11" s="1296"/>
      <c r="G11" s="442"/>
      <c r="H11" s="420"/>
      <c r="I11" s="421"/>
      <c r="J11" s="2109">
        <v>101</v>
      </c>
      <c r="K11" s="2109"/>
      <c r="L11" s="2109"/>
      <c r="M11" s="2109"/>
      <c r="N11" s="2109"/>
      <c r="O11" s="2109"/>
      <c r="P11" s="2109"/>
      <c r="Q11" s="421"/>
      <c r="R11" s="421"/>
      <c r="S11" s="421"/>
      <c r="T11" s="421"/>
      <c r="U11" s="2109">
        <v>113</v>
      </c>
      <c r="V11" s="2109"/>
      <c r="W11" s="2109"/>
      <c r="X11" s="2109"/>
      <c r="Y11" s="2109"/>
      <c r="Z11" s="2109"/>
      <c r="AA11" s="2109"/>
      <c r="AB11" s="421"/>
      <c r="AC11" s="421"/>
    </row>
    <row r="12" spans="1:31" ht="18.75" customHeight="1">
      <c r="B12" s="1296" t="s">
        <v>3402</v>
      </c>
      <c r="C12" s="1296"/>
      <c r="D12" s="1296"/>
      <c r="E12" s="1296"/>
      <c r="F12" s="1296"/>
      <c r="G12" s="442"/>
      <c r="H12" s="420"/>
      <c r="I12" s="421"/>
      <c r="J12" s="2109">
        <v>22</v>
      </c>
      <c r="K12" s="2109"/>
      <c r="L12" s="2109"/>
      <c r="M12" s="2109"/>
      <c r="N12" s="2109"/>
      <c r="O12" s="2109"/>
      <c r="P12" s="2109"/>
      <c r="Q12" s="421"/>
      <c r="R12" s="421"/>
      <c r="S12" s="421"/>
      <c r="T12" s="421"/>
      <c r="U12" s="2109">
        <v>10</v>
      </c>
      <c r="V12" s="2109"/>
      <c r="W12" s="2109"/>
      <c r="X12" s="2109"/>
      <c r="Y12" s="2109"/>
      <c r="Z12" s="2109"/>
      <c r="AA12" s="2109"/>
      <c r="AB12" s="421"/>
      <c r="AC12" s="421"/>
    </row>
    <row r="13" spans="1:31" ht="18.75" customHeight="1">
      <c r="B13" s="1296" t="s">
        <v>3403</v>
      </c>
      <c r="C13" s="1296"/>
      <c r="D13" s="1296"/>
      <c r="E13" s="1296"/>
      <c r="F13" s="1296"/>
      <c r="G13" s="442"/>
      <c r="H13" s="420"/>
      <c r="I13" s="421"/>
      <c r="J13" s="2109">
        <v>89</v>
      </c>
      <c r="K13" s="2109"/>
      <c r="L13" s="2109"/>
      <c r="M13" s="2109"/>
      <c r="N13" s="2109"/>
      <c r="O13" s="2109"/>
      <c r="P13" s="2109"/>
      <c r="Q13" s="421"/>
      <c r="R13" s="421"/>
      <c r="S13" s="421"/>
      <c r="T13" s="421"/>
      <c r="U13" s="2109">
        <v>54</v>
      </c>
      <c r="V13" s="2109"/>
      <c r="W13" s="2109"/>
      <c r="X13" s="2109"/>
      <c r="Y13" s="2109"/>
      <c r="Z13" s="2109"/>
      <c r="AA13" s="2109"/>
      <c r="AB13" s="421"/>
      <c r="AC13" s="421"/>
    </row>
    <row r="14" spans="1:31" ht="18.75" customHeight="1">
      <c r="B14" s="1296" t="s">
        <v>935</v>
      </c>
      <c r="C14" s="1296"/>
      <c r="D14" s="1296"/>
      <c r="E14" s="1296"/>
      <c r="F14" s="1296"/>
      <c r="G14" s="442"/>
      <c r="H14" s="420"/>
      <c r="I14" s="421"/>
      <c r="J14" s="2109">
        <v>250</v>
      </c>
      <c r="K14" s="2109"/>
      <c r="L14" s="2109"/>
      <c r="M14" s="2109"/>
      <c r="N14" s="2109"/>
      <c r="O14" s="2109"/>
      <c r="P14" s="2109"/>
      <c r="Q14" s="421"/>
      <c r="R14" s="421"/>
      <c r="S14" s="421"/>
      <c r="T14" s="421"/>
      <c r="U14" s="2109">
        <v>326</v>
      </c>
      <c r="V14" s="2109"/>
      <c r="W14" s="2109"/>
      <c r="X14" s="2109"/>
      <c r="Y14" s="2109"/>
      <c r="Z14" s="2109"/>
      <c r="AA14" s="2109"/>
      <c r="AB14" s="421"/>
      <c r="AC14" s="421"/>
    </row>
    <row r="15" spans="1:31" ht="18.75" customHeight="1">
      <c r="A15" s="328"/>
      <c r="B15" s="328"/>
      <c r="C15" s="328"/>
      <c r="D15" s="328"/>
      <c r="E15" s="328"/>
      <c r="F15" s="328"/>
      <c r="G15" s="404"/>
      <c r="H15" s="328"/>
      <c r="I15" s="328"/>
      <c r="J15" s="328"/>
      <c r="K15" s="328"/>
      <c r="L15" s="328"/>
      <c r="M15" s="328"/>
      <c r="N15" s="328"/>
      <c r="O15" s="328"/>
      <c r="P15" s="328"/>
      <c r="Q15" s="328"/>
      <c r="R15" s="328"/>
      <c r="S15" s="328"/>
      <c r="T15" s="328"/>
      <c r="U15" s="328"/>
      <c r="V15" s="328"/>
      <c r="W15" s="328"/>
      <c r="X15" s="328"/>
      <c r="Y15" s="328"/>
      <c r="Z15" s="328"/>
      <c r="AA15" s="328"/>
      <c r="AB15" s="328"/>
      <c r="AC15" s="64"/>
    </row>
    <row r="16" spans="1:31" ht="18.75" customHeight="1">
      <c r="V16" s="403"/>
      <c r="W16" s="403"/>
      <c r="X16" s="403"/>
      <c r="Y16" s="403"/>
      <c r="Z16" s="403"/>
      <c r="AA16" s="403"/>
      <c r="AB16" s="403"/>
      <c r="AC16" s="372" t="s">
        <v>3404</v>
      </c>
      <c r="AD16" s="65"/>
      <c r="AE16" s="65"/>
    </row>
    <row r="17" spans="1:31" ht="18.75" customHeight="1">
      <c r="U17" s="315"/>
      <c r="V17" s="315"/>
      <c r="W17" s="315"/>
      <c r="X17" s="315"/>
      <c r="Y17" s="315"/>
      <c r="Z17" s="315"/>
      <c r="AA17" s="315"/>
      <c r="AB17" s="315"/>
      <c r="AC17" s="315"/>
      <c r="AD17" s="315"/>
      <c r="AE17" s="315"/>
    </row>
    <row r="18" spans="1:31" ht="18.75" customHeight="1">
      <c r="A18" s="1271" t="s">
        <v>3405</v>
      </c>
      <c r="B18" s="1271"/>
      <c r="C18" s="1271"/>
      <c r="D18" s="1271"/>
      <c r="E18" s="1271"/>
      <c r="F18" s="1271"/>
      <c r="G18" s="1271"/>
      <c r="H18" s="1271"/>
      <c r="I18" s="1271"/>
      <c r="J18" s="1271"/>
      <c r="K18" s="1271"/>
      <c r="L18" s="1271"/>
      <c r="M18" s="1271"/>
      <c r="N18" s="1271"/>
      <c r="O18" s="1271"/>
      <c r="P18" s="1271"/>
      <c r="Q18" s="1271"/>
      <c r="R18" s="1271"/>
      <c r="S18" s="1271"/>
      <c r="T18" s="1271"/>
      <c r="U18" s="1271"/>
      <c r="V18" s="1271"/>
      <c r="W18" s="1271"/>
      <c r="X18" s="1271"/>
      <c r="Y18" s="1271"/>
      <c r="Z18" s="1271"/>
      <c r="AA18" s="1271"/>
      <c r="AB18" s="1271"/>
      <c r="AC18" s="1271"/>
      <c r="AD18" s="42"/>
      <c r="AE18" s="42"/>
    </row>
    <row r="20" spans="1:31" ht="18.75" customHeight="1">
      <c r="A20" s="1663" t="s">
        <v>2443</v>
      </c>
      <c r="B20" s="1663"/>
      <c r="C20" s="1663"/>
      <c r="D20" s="1268"/>
      <c r="E20" s="1268" t="s">
        <v>3406</v>
      </c>
      <c r="F20" s="1268"/>
      <c r="G20" s="1268"/>
      <c r="H20" s="1268"/>
      <c r="I20" s="1268"/>
      <c r="J20" s="1664" t="s">
        <v>3407</v>
      </c>
      <c r="K20" s="2047"/>
      <c r="L20" s="2047"/>
      <c r="M20" s="2047"/>
      <c r="N20" s="1663"/>
      <c r="O20" s="1664" t="s">
        <v>3408</v>
      </c>
      <c r="P20" s="2047"/>
      <c r="Q20" s="2047"/>
      <c r="R20" s="2047"/>
      <c r="S20" s="1663"/>
      <c r="T20" s="1664" t="s">
        <v>2933</v>
      </c>
      <c r="U20" s="2047"/>
      <c r="V20" s="2047"/>
      <c r="W20" s="2047"/>
      <c r="X20" s="1663"/>
      <c r="Y20" s="1664" t="s">
        <v>3409</v>
      </c>
      <c r="Z20" s="2047"/>
      <c r="AA20" s="2047"/>
      <c r="AB20" s="2047"/>
      <c r="AC20" s="2047"/>
    </row>
    <row r="21" spans="1:31" s="401" customFormat="1" ht="18.75" customHeight="1">
      <c r="D21" s="66"/>
      <c r="E21" s="2430" t="s">
        <v>3410</v>
      </c>
      <c r="F21" s="2430"/>
      <c r="G21" s="2430"/>
      <c r="H21" s="2430"/>
      <c r="I21" s="2430"/>
      <c r="J21" s="2430" t="s">
        <v>559</v>
      </c>
      <c r="K21" s="2430"/>
      <c r="L21" s="2430"/>
      <c r="M21" s="2430"/>
      <c r="N21" s="2430"/>
      <c r="O21" s="2430" t="s">
        <v>3411</v>
      </c>
      <c r="P21" s="2430"/>
      <c r="Q21" s="2430"/>
      <c r="R21" s="2430"/>
      <c r="S21" s="2430"/>
      <c r="T21" s="2430" t="s">
        <v>435</v>
      </c>
      <c r="U21" s="2430"/>
      <c r="V21" s="2430"/>
      <c r="W21" s="2430"/>
      <c r="X21" s="2430"/>
      <c r="Y21" s="2430" t="s">
        <v>560</v>
      </c>
      <c r="Z21" s="2430"/>
      <c r="AA21" s="2430"/>
      <c r="AB21" s="2430"/>
      <c r="AC21" s="2430"/>
    </row>
    <row r="22" spans="1:31" ht="18.75" customHeight="1">
      <c r="A22" s="1289" t="s">
        <v>2598</v>
      </c>
      <c r="B22" s="1289"/>
      <c r="C22" s="315">
        <v>24</v>
      </c>
      <c r="D22" s="442"/>
      <c r="E22" s="2431">
        <v>81619</v>
      </c>
      <c r="F22" s="2432"/>
      <c r="G22" s="2432"/>
      <c r="H22" s="2432"/>
      <c r="I22" s="2432"/>
      <c r="J22" s="2433">
        <v>1012.1</v>
      </c>
      <c r="K22" s="2433"/>
      <c r="L22" s="2433"/>
      <c r="M22" s="2433"/>
      <c r="N22" s="2433"/>
      <c r="O22" s="2434">
        <v>253911</v>
      </c>
      <c r="P22" s="2434"/>
      <c r="Q22" s="2434"/>
      <c r="R22" s="2434"/>
      <c r="S22" s="2434"/>
      <c r="T22" s="2434">
        <v>52742</v>
      </c>
      <c r="U22" s="2434"/>
      <c r="V22" s="2434"/>
      <c r="W22" s="2434"/>
      <c r="X22" s="2434"/>
      <c r="Y22" s="2433">
        <v>64.599999999999994</v>
      </c>
      <c r="Z22" s="2433"/>
      <c r="AA22" s="2433"/>
      <c r="AB22" s="2433"/>
      <c r="AC22" s="2433"/>
    </row>
    <row r="23" spans="1:31" ht="18.75" customHeight="1">
      <c r="A23" s="1289"/>
      <c r="B23" s="1289"/>
      <c r="C23" s="315">
        <v>25</v>
      </c>
      <c r="D23" s="442"/>
      <c r="E23" s="2431">
        <v>81089</v>
      </c>
      <c r="F23" s="2432"/>
      <c r="G23" s="2432"/>
      <c r="H23" s="2432"/>
      <c r="I23" s="2432"/>
      <c r="J23" s="2433">
        <v>1016.5</v>
      </c>
      <c r="K23" s="2433"/>
      <c r="L23" s="2433"/>
      <c r="M23" s="2433"/>
      <c r="N23" s="2433"/>
      <c r="O23" s="2434">
        <v>269661</v>
      </c>
      <c r="P23" s="2434"/>
      <c r="Q23" s="2434"/>
      <c r="R23" s="2434"/>
      <c r="S23" s="2434"/>
      <c r="T23" s="2434">
        <v>53129</v>
      </c>
      <c r="U23" s="2434"/>
      <c r="V23" s="2434"/>
      <c r="W23" s="2434"/>
      <c r="X23" s="2434"/>
      <c r="Y23" s="2433">
        <v>65.5</v>
      </c>
      <c r="Z23" s="2433"/>
      <c r="AA23" s="2433"/>
      <c r="AB23" s="2433"/>
      <c r="AC23" s="2433"/>
    </row>
    <row r="24" spans="1:31" ht="18.75" customHeight="1">
      <c r="A24" s="1289"/>
      <c r="B24" s="1289"/>
      <c r="C24" s="315">
        <v>26</v>
      </c>
      <c r="D24" s="442"/>
      <c r="E24" s="2431">
        <v>80674</v>
      </c>
      <c r="F24" s="2432"/>
      <c r="G24" s="2432"/>
      <c r="H24" s="2432"/>
      <c r="I24" s="2432"/>
      <c r="J24" s="2433">
        <v>1020.2</v>
      </c>
      <c r="K24" s="2433"/>
      <c r="L24" s="2433"/>
      <c r="M24" s="2433"/>
      <c r="N24" s="2433"/>
      <c r="O24" s="2434">
        <v>271068.18</v>
      </c>
      <c r="P24" s="2434"/>
      <c r="Q24" s="2434"/>
      <c r="R24" s="2434"/>
      <c r="S24" s="2434"/>
      <c r="T24" s="2434">
        <v>53558</v>
      </c>
      <c r="U24" s="2434"/>
      <c r="V24" s="2434"/>
      <c r="W24" s="2434"/>
      <c r="X24" s="2434"/>
      <c r="Y24" s="2433">
        <v>66.400000000000006</v>
      </c>
      <c r="Z24" s="2433"/>
      <c r="AA24" s="2433"/>
      <c r="AB24" s="2433"/>
      <c r="AC24" s="2433"/>
    </row>
    <row r="25" spans="1:31" ht="18.75" customHeight="1">
      <c r="A25" s="1289"/>
      <c r="B25" s="1289"/>
      <c r="C25" s="315">
        <v>27</v>
      </c>
      <c r="D25" s="442"/>
      <c r="E25" s="2431">
        <v>80364</v>
      </c>
      <c r="F25" s="2432"/>
      <c r="G25" s="2432"/>
      <c r="H25" s="2432"/>
      <c r="I25" s="2432"/>
      <c r="J25" s="2433">
        <v>1026.9000000000001</v>
      </c>
      <c r="K25" s="2433"/>
      <c r="L25" s="2433"/>
      <c r="M25" s="2433"/>
      <c r="N25" s="2433"/>
      <c r="O25" s="2434">
        <v>273436</v>
      </c>
      <c r="P25" s="2434"/>
      <c r="Q25" s="2434"/>
      <c r="R25" s="2434"/>
      <c r="S25" s="2434"/>
      <c r="T25" s="2434">
        <v>53912</v>
      </c>
      <c r="U25" s="2434"/>
      <c r="V25" s="2434"/>
      <c r="W25" s="2434"/>
      <c r="X25" s="2434"/>
      <c r="Y25" s="2433">
        <v>67.099999999999994</v>
      </c>
      <c r="Z25" s="2433"/>
      <c r="AA25" s="2433"/>
      <c r="AB25" s="2433"/>
      <c r="AC25" s="2433"/>
    </row>
    <row r="26" spans="1:31" ht="18.75" customHeight="1">
      <c r="A26" s="1289"/>
      <c r="B26" s="1289"/>
      <c r="C26" s="315">
        <v>28</v>
      </c>
      <c r="D26" s="442"/>
      <c r="E26" s="2431">
        <v>80179</v>
      </c>
      <c r="F26" s="2432"/>
      <c r="G26" s="2432"/>
      <c r="H26" s="2432"/>
      <c r="I26" s="2432"/>
      <c r="J26" s="2433">
        <v>1034.0999999999999</v>
      </c>
      <c r="K26" s="2433"/>
      <c r="L26" s="2433"/>
      <c r="M26" s="2433"/>
      <c r="N26" s="2433"/>
      <c r="O26" s="2434">
        <v>278011</v>
      </c>
      <c r="P26" s="2434"/>
      <c r="Q26" s="2434"/>
      <c r="R26" s="2434"/>
      <c r="S26" s="2434"/>
      <c r="T26" s="2434">
        <v>54638</v>
      </c>
      <c r="U26" s="2434"/>
      <c r="V26" s="2434"/>
      <c r="W26" s="2434"/>
      <c r="X26" s="2434"/>
      <c r="Y26" s="2433">
        <v>68.099999999999994</v>
      </c>
      <c r="Z26" s="2433"/>
      <c r="AA26" s="2433"/>
      <c r="AB26" s="2433"/>
      <c r="AC26" s="2433"/>
    </row>
    <row r="27" spans="1:31" ht="18.75" customHeight="1">
      <c r="A27" s="1289"/>
      <c r="B27" s="1289"/>
      <c r="C27" s="315">
        <v>29</v>
      </c>
      <c r="D27" s="442"/>
      <c r="E27" s="2431">
        <v>79902</v>
      </c>
      <c r="F27" s="2432"/>
      <c r="G27" s="2432"/>
      <c r="H27" s="2432"/>
      <c r="I27" s="2432"/>
      <c r="J27" s="2433">
        <v>1053.5999999999999</v>
      </c>
      <c r="K27" s="2433"/>
      <c r="L27" s="2433"/>
      <c r="M27" s="2433"/>
      <c r="N27" s="2433"/>
      <c r="O27" s="2434">
        <v>285045</v>
      </c>
      <c r="P27" s="2434"/>
      <c r="Q27" s="2434"/>
      <c r="R27" s="2434"/>
      <c r="S27" s="2434"/>
      <c r="T27" s="2434">
        <v>55425</v>
      </c>
      <c r="U27" s="2434"/>
      <c r="V27" s="2434"/>
      <c r="W27" s="2434"/>
      <c r="X27" s="2434"/>
      <c r="Y27" s="2433">
        <v>69.400000000000006</v>
      </c>
      <c r="Z27" s="2433"/>
      <c r="AA27" s="2433"/>
      <c r="AB27" s="2433"/>
      <c r="AC27" s="2433"/>
    </row>
    <row r="28" spans="1:31" ht="18.75" customHeight="1">
      <c r="A28" s="1289"/>
      <c r="B28" s="1289"/>
      <c r="C28" s="315">
        <v>30</v>
      </c>
      <c r="D28" s="442"/>
      <c r="E28" s="2431">
        <v>79650</v>
      </c>
      <c r="F28" s="2432"/>
      <c r="G28" s="2432"/>
      <c r="H28" s="2432"/>
      <c r="I28" s="2432"/>
      <c r="J28" s="2433">
        <v>1067.5</v>
      </c>
      <c r="K28" s="2433"/>
      <c r="L28" s="2433"/>
      <c r="M28" s="2433"/>
      <c r="N28" s="2433"/>
      <c r="O28" s="2434">
        <v>287133</v>
      </c>
      <c r="P28" s="2434"/>
      <c r="Q28" s="2434"/>
      <c r="R28" s="2434"/>
      <c r="S28" s="2434"/>
      <c r="T28" s="2434">
        <v>55822</v>
      </c>
      <c r="U28" s="2434"/>
      <c r="V28" s="2434"/>
      <c r="W28" s="2434"/>
      <c r="X28" s="2434"/>
      <c r="Y28" s="2433">
        <v>70.099999999999994</v>
      </c>
      <c r="Z28" s="2433"/>
      <c r="AA28" s="2433"/>
      <c r="AB28" s="2433"/>
      <c r="AC28" s="2433"/>
    </row>
    <row r="29" spans="1:31" ht="18.75" customHeight="1">
      <c r="A29" s="1289" t="s">
        <v>1212</v>
      </c>
      <c r="B29" s="1289"/>
      <c r="C29" s="315" t="s">
        <v>2417</v>
      </c>
      <c r="D29" s="442"/>
      <c r="E29" s="2431">
        <v>79343</v>
      </c>
      <c r="F29" s="2432"/>
      <c r="G29" s="2432"/>
      <c r="H29" s="2432"/>
      <c r="I29" s="2432"/>
      <c r="J29" s="2433">
        <v>1072.4000000000001</v>
      </c>
      <c r="K29" s="2433"/>
      <c r="L29" s="2433"/>
      <c r="M29" s="2433"/>
      <c r="N29" s="2433"/>
      <c r="O29" s="2434">
        <v>288834</v>
      </c>
      <c r="P29" s="2434"/>
      <c r="Q29" s="2434"/>
      <c r="R29" s="2434"/>
      <c r="S29" s="2434"/>
      <c r="T29" s="2434">
        <v>56344</v>
      </c>
      <c r="U29" s="2434"/>
      <c r="V29" s="2434"/>
      <c r="W29" s="2434"/>
      <c r="X29" s="2434"/>
      <c r="Y29" s="2433">
        <v>71</v>
      </c>
      <c r="Z29" s="2433"/>
      <c r="AA29" s="2433"/>
      <c r="AB29" s="2433"/>
      <c r="AC29" s="2433"/>
    </row>
    <row r="30" spans="1:31" ht="18.75" customHeight="1">
      <c r="A30" s="1289"/>
      <c r="B30" s="1289"/>
      <c r="C30" s="315">
        <v>2</v>
      </c>
      <c r="D30" s="442"/>
      <c r="E30" s="2431">
        <v>78905</v>
      </c>
      <c r="F30" s="2432"/>
      <c r="G30" s="2432"/>
      <c r="H30" s="2432"/>
      <c r="I30" s="2432"/>
      <c r="J30" s="2433">
        <v>1074.9000000000001</v>
      </c>
      <c r="K30" s="2433"/>
      <c r="L30" s="2433"/>
      <c r="M30" s="2433"/>
      <c r="N30" s="2433"/>
      <c r="O30" s="2434">
        <v>290042</v>
      </c>
      <c r="P30" s="2434"/>
      <c r="Q30" s="2434"/>
      <c r="R30" s="2434"/>
      <c r="S30" s="2434"/>
      <c r="T30" s="2434">
        <v>56309</v>
      </c>
      <c r="U30" s="2434"/>
      <c r="V30" s="2434"/>
      <c r="W30" s="2434"/>
      <c r="X30" s="2434"/>
      <c r="Y30" s="2433">
        <v>71.400000000000006</v>
      </c>
      <c r="Z30" s="2433"/>
      <c r="AA30" s="2433"/>
      <c r="AB30" s="2433"/>
      <c r="AC30" s="2433"/>
    </row>
    <row r="31" spans="1:31" ht="18.75" customHeight="1">
      <c r="A31" s="328"/>
      <c r="B31" s="328"/>
      <c r="C31" s="328"/>
      <c r="D31" s="404"/>
      <c r="E31" s="1276"/>
      <c r="F31" s="1276"/>
      <c r="G31" s="1276"/>
      <c r="H31" s="1276"/>
      <c r="I31" s="1276"/>
      <c r="J31" s="328"/>
      <c r="K31" s="328"/>
      <c r="L31" s="328"/>
      <c r="M31" s="328"/>
      <c r="N31" s="328"/>
      <c r="O31" s="328"/>
      <c r="P31" s="1276"/>
      <c r="Q31" s="1276"/>
      <c r="R31" s="1276"/>
      <c r="S31" s="1276"/>
      <c r="T31" s="1276"/>
      <c r="U31" s="328"/>
      <c r="V31" s="328"/>
      <c r="W31" s="328"/>
      <c r="X31" s="328"/>
      <c r="Y31" s="328"/>
      <c r="Z31" s="328"/>
      <c r="AA31" s="328"/>
      <c r="AB31" s="328"/>
      <c r="AC31" s="328"/>
    </row>
    <row r="32" spans="1:31" ht="13.5">
      <c r="A32" s="403" t="s">
        <v>3412</v>
      </c>
      <c r="B32" s="67"/>
      <c r="C32" s="68"/>
      <c r="D32" s="68"/>
      <c r="E32" s="68"/>
      <c r="F32" s="68"/>
      <c r="G32" s="68"/>
      <c r="H32" s="68"/>
      <c r="I32" s="68"/>
      <c r="J32" s="68"/>
      <c r="K32" s="68"/>
      <c r="L32" s="68"/>
      <c r="M32" s="68"/>
      <c r="N32" s="68"/>
      <c r="O32" s="68"/>
      <c r="P32" s="68"/>
      <c r="Q32" s="68"/>
      <c r="R32" s="68"/>
      <c r="S32" s="68"/>
      <c r="T32" s="68"/>
      <c r="V32" s="68"/>
      <c r="W32" s="68"/>
      <c r="X32" s="68"/>
      <c r="Y32" s="68"/>
      <c r="Z32" s="68"/>
      <c r="AA32" s="68"/>
      <c r="AB32" s="68"/>
      <c r="AC32" s="372" t="s">
        <v>3413</v>
      </c>
      <c r="AD32" s="401"/>
      <c r="AE32" s="401"/>
    </row>
    <row r="33" spans="1:31" ht="13.5">
      <c r="A33" s="434" t="s">
        <v>3414</v>
      </c>
      <c r="B33" s="410"/>
      <c r="C33" s="434"/>
      <c r="D33" s="434"/>
      <c r="E33" s="434"/>
      <c r="F33" s="434"/>
      <c r="G33" s="434"/>
      <c r="H33" s="434"/>
      <c r="I33" s="434"/>
      <c r="J33" s="434"/>
      <c r="K33" s="434"/>
      <c r="L33" s="434"/>
      <c r="M33" s="434"/>
      <c r="N33" s="434"/>
      <c r="O33" s="434"/>
      <c r="P33" s="434"/>
      <c r="Q33" s="434"/>
      <c r="R33" s="434"/>
      <c r="S33" s="434"/>
      <c r="T33" s="434"/>
      <c r="V33" s="401"/>
      <c r="W33" s="401"/>
      <c r="X33" s="401"/>
      <c r="Y33" s="401"/>
      <c r="Z33" s="401"/>
      <c r="AA33" s="401"/>
      <c r="AB33" s="401"/>
      <c r="AC33" s="379"/>
      <c r="AD33" s="401"/>
      <c r="AE33" s="401"/>
    </row>
    <row r="35" spans="1:31" ht="18.75" customHeight="1">
      <c r="A35" s="1271" t="s">
        <v>3415</v>
      </c>
      <c r="B35" s="1271"/>
      <c r="C35" s="1271"/>
      <c r="D35" s="1271"/>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42"/>
      <c r="AE35" s="42"/>
    </row>
    <row r="37" spans="1:31" ht="18.75" customHeight="1">
      <c r="I37" s="285"/>
      <c r="J37" s="285"/>
      <c r="K37" s="285"/>
      <c r="L37" s="285"/>
      <c r="M37" s="285"/>
      <c r="N37" s="285"/>
      <c r="O37" s="285"/>
      <c r="P37" s="285"/>
      <c r="Q37" s="285"/>
      <c r="R37" s="285"/>
      <c r="S37" s="285"/>
      <c r="T37" s="285"/>
      <c r="V37" s="59"/>
      <c r="W37" s="59"/>
      <c r="X37" s="59"/>
      <c r="Y37" s="59"/>
      <c r="Z37" s="59"/>
      <c r="AA37" s="59"/>
      <c r="AB37" s="59"/>
      <c r="AC37" s="383" t="s">
        <v>556</v>
      </c>
      <c r="AD37" s="401"/>
      <c r="AE37" s="401"/>
    </row>
    <row r="38" spans="1:31" ht="18.75" customHeight="1">
      <c r="A38" s="1262" t="s">
        <v>1258</v>
      </c>
      <c r="B38" s="1262"/>
      <c r="C38" s="1262"/>
      <c r="D38" s="1263"/>
      <c r="E38" s="1263"/>
      <c r="F38" s="1272" t="s">
        <v>3416</v>
      </c>
      <c r="G38" s="1273"/>
      <c r="H38" s="1273"/>
      <c r="I38" s="1273"/>
      <c r="J38" s="1273"/>
      <c r="K38" s="1274"/>
      <c r="L38" s="1272" t="s">
        <v>3417</v>
      </c>
      <c r="M38" s="1273"/>
      <c r="N38" s="1273"/>
      <c r="O38" s="1273"/>
      <c r="P38" s="1273"/>
      <c r="Q38" s="1274"/>
      <c r="R38" s="1273" t="s">
        <v>3418</v>
      </c>
      <c r="S38" s="1273"/>
      <c r="T38" s="1273"/>
      <c r="U38" s="1273"/>
      <c r="V38" s="1273"/>
      <c r="W38" s="1273"/>
      <c r="X38" s="1273"/>
      <c r="Y38" s="1273"/>
      <c r="Z38" s="1273"/>
      <c r="AA38" s="1273"/>
      <c r="AB38" s="1273"/>
      <c r="AC38" s="1273"/>
    </row>
    <row r="39" spans="1:31" ht="18.75" customHeight="1">
      <c r="A39" s="1262"/>
      <c r="B39" s="1262"/>
      <c r="C39" s="1262"/>
      <c r="D39" s="1263"/>
      <c r="E39" s="1263"/>
      <c r="F39" s="1275"/>
      <c r="G39" s="1276"/>
      <c r="H39" s="1276"/>
      <c r="I39" s="1276"/>
      <c r="J39" s="1276"/>
      <c r="K39" s="1282"/>
      <c r="L39" s="1275"/>
      <c r="M39" s="1276"/>
      <c r="N39" s="1276"/>
      <c r="O39" s="1276"/>
      <c r="P39" s="1276"/>
      <c r="Q39" s="1282"/>
      <c r="R39" s="1260" t="s">
        <v>3419</v>
      </c>
      <c r="S39" s="1261"/>
      <c r="T39" s="1261"/>
      <c r="U39" s="1261"/>
      <c r="V39" s="1261"/>
      <c r="W39" s="1262"/>
      <c r="X39" s="1260" t="s">
        <v>3420</v>
      </c>
      <c r="Y39" s="1261"/>
      <c r="Z39" s="1261"/>
      <c r="AA39" s="1261"/>
      <c r="AB39" s="1261"/>
      <c r="AC39" s="1261"/>
    </row>
    <row r="40" spans="1:31" s="401" customFormat="1" ht="18.75" customHeight="1">
      <c r="A40" s="68"/>
      <c r="B40" s="68"/>
      <c r="C40" s="68"/>
      <c r="D40" s="68"/>
      <c r="E40" s="66"/>
      <c r="F40" s="2435" t="s">
        <v>3421</v>
      </c>
      <c r="G40" s="2430"/>
      <c r="H40" s="2430"/>
      <c r="I40" s="2430"/>
      <c r="J40" s="2430"/>
      <c r="K40" s="2430"/>
      <c r="L40" s="2430" t="s">
        <v>3411</v>
      </c>
      <c r="M40" s="2430"/>
      <c r="N40" s="2430"/>
      <c r="O40" s="2430"/>
      <c r="P40" s="2430"/>
      <c r="Q40" s="2430"/>
      <c r="R40" s="2430" t="s">
        <v>3411</v>
      </c>
      <c r="S40" s="2430"/>
      <c r="T40" s="2430"/>
      <c r="U40" s="2430"/>
      <c r="V40" s="2430"/>
      <c r="W40" s="2430"/>
      <c r="X40" s="2430" t="s">
        <v>3411</v>
      </c>
      <c r="Y40" s="2430"/>
      <c r="Z40" s="2430"/>
      <c r="AA40" s="2430"/>
      <c r="AB40" s="2430"/>
      <c r="AC40" s="2430"/>
    </row>
    <row r="41" spans="1:31" s="413" customFormat="1" ht="18.75" customHeight="1">
      <c r="A41" s="1318" t="s">
        <v>2838</v>
      </c>
      <c r="B41" s="1318"/>
      <c r="C41" s="1318"/>
      <c r="D41" s="1318"/>
      <c r="E41" s="1323"/>
      <c r="F41" s="2436">
        <f>SUM(F42:K44)</f>
        <v>5232</v>
      </c>
      <c r="G41" s="2437"/>
      <c r="H41" s="2437"/>
      <c r="I41" s="2437"/>
      <c r="J41" s="2437"/>
      <c r="K41" s="2437"/>
      <c r="L41" s="2437">
        <f>SUM(L42:Q44)</f>
        <v>1125592</v>
      </c>
      <c r="M41" s="2437"/>
      <c r="N41" s="2437"/>
      <c r="O41" s="2437"/>
      <c r="P41" s="2437"/>
      <c r="Q41" s="2437"/>
      <c r="R41" s="2437">
        <f>SUM(R42:W44)</f>
        <v>525313</v>
      </c>
      <c r="S41" s="2437"/>
      <c r="T41" s="2437"/>
      <c r="U41" s="2437"/>
      <c r="V41" s="2437"/>
      <c r="W41" s="2437"/>
      <c r="X41" s="2437">
        <f>SUM(X42:AC44)</f>
        <v>600279</v>
      </c>
      <c r="Y41" s="2437"/>
      <c r="Z41" s="2437"/>
      <c r="AA41" s="2437"/>
      <c r="AB41" s="2437"/>
      <c r="AC41" s="2437"/>
    </row>
    <row r="42" spans="1:31" ht="18.75" customHeight="1">
      <c r="A42" s="1201" t="s">
        <v>3422</v>
      </c>
      <c r="B42" s="1201"/>
      <c r="C42" s="1201"/>
      <c r="D42" s="1201"/>
      <c r="E42" s="1281"/>
      <c r="F42" s="2440">
        <v>5214</v>
      </c>
      <c r="G42" s="2441"/>
      <c r="H42" s="2441"/>
      <c r="I42" s="2441"/>
      <c r="J42" s="2441"/>
      <c r="K42" s="2441"/>
      <c r="L42" s="2438">
        <v>1018320</v>
      </c>
      <c r="M42" s="2438"/>
      <c r="N42" s="2438"/>
      <c r="O42" s="2438"/>
      <c r="P42" s="2438"/>
      <c r="Q42" s="2438"/>
      <c r="R42" s="2439">
        <v>421817</v>
      </c>
      <c r="S42" s="2439"/>
      <c r="T42" s="2439"/>
      <c r="U42" s="2439"/>
      <c r="V42" s="2439"/>
      <c r="W42" s="2439"/>
      <c r="X42" s="2439">
        <v>596503</v>
      </c>
      <c r="Y42" s="2439"/>
      <c r="Z42" s="2439"/>
      <c r="AA42" s="2439"/>
      <c r="AB42" s="2439"/>
      <c r="AC42" s="2439"/>
    </row>
    <row r="43" spans="1:31" ht="18.75" customHeight="1">
      <c r="A43" s="1201" t="s">
        <v>3423</v>
      </c>
      <c r="B43" s="1201"/>
      <c r="C43" s="1201"/>
      <c r="D43" s="1201"/>
      <c r="E43" s="1281"/>
      <c r="F43" s="1505">
        <v>17</v>
      </c>
      <c r="G43" s="1506"/>
      <c r="H43" s="1506"/>
      <c r="I43" s="1506"/>
      <c r="J43" s="1506"/>
      <c r="K43" s="1506"/>
      <c r="L43" s="2438">
        <v>78999</v>
      </c>
      <c r="M43" s="2438"/>
      <c r="N43" s="2438"/>
      <c r="O43" s="2438"/>
      <c r="P43" s="2438"/>
      <c r="Q43" s="2438"/>
      <c r="R43" s="2438">
        <v>75223</v>
      </c>
      <c r="S43" s="2438"/>
      <c r="T43" s="2438"/>
      <c r="U43" s="2438"/>
      <c r="V43" s="2438"/>
      <c r="W43" s="2438"/>
      <c r="X43" s="2439">
        <v>3776</v>
      </c>
      <c r="Y43" s="2439"/>
      <c r="Z43" s="2439"/>
      <c r="AA43" s="2439"/>
      <c r="AB43" s="2439"/>
      <c r="AC43" s="2439"/>
    </row>
    <row r="44" spans="1:31" ht="18.75" customHeight="1">
      <c r="A44" s="1201" t="s">
        <v>3424</v>
      </c>
      <c r="B44" s="1201"/>
      <c r="C44" s="1201"/>
      <c r="D44" s="1201"/>
      <c r="E44" s="1281"/>
      <c r="F44" s="1505">
        <v>1</v>
      </c>
      <c r="G44" s="1506"/>
      <c r="H44" s="1506"/>
      <c r="I44" s="1506"/>
      <c r="J44" s="1506"/>
      <c r="K44" s="1506"/>
      <c r="L44" s="2438">
        <v>28273</v>
      </c>
      <c r="M44" s="2438"/>
      <c r="N44" s="2438"/>
      <c r="O44" s="2438"/>
      <c r="P44" s="2438"/>
      <c r="Q44" s="2438"/>
      <c r="R44" s="2438">
        <v>28273</v>
      </c>
      <c r="S44" s="2438"/>
      <c r="T44" s="2438"/>
      <c r="U44" s="2438"/>
      <c r="V44" s="2438"/>
      <c r="W44" s="2438"/>
      <c r="X44" s="2439">
        <v>0</v>
      </c>
      <c r="Y44" s="2439"/>
      <c r="Z44" s="2439"/>
      <c r="AA44" s="2439"/>
      <c r="AB44" s="2439"/>
      <c r="AC44" s="2439"/>
    </row>
    <row r="45" spans="1:31" ht="18.75" customHeight="1">
      <c r="A45" s="328"/>
      <c r="B45" s="328"/>
      <c r="C45" s="328"/>
      <c r="D45" s="328"/>
      <c r="E45" s="404"/>
      <c r="F45" s="1352"/>
      <c r="G45" s="1314"/>
      <c r="H45" s="1314"/>
      <c r="I45" s="1314"/>
      <c r="J45" s="1314"/>
      <c r="K45" s="1314"/>
      <c r="L45" s="1314"/>
      <c r="M45" s="1314"/>
      <c r="N45" s="1314"/>
      <c r="O45" s="1314"/>
      <c r="P45" s="1314"/>
      <c r="Q45" s="1314"/>
      <c r="R45" s="328"/>
      <c r="S45" s="328"/>
      <c r="T45" s="328"/>
      <c r="U45" s="328"/>
      <c r="V45" s="328"/>
      <c r="W45" s="328"/>
      <c r="X45" s="328"/>
      <c r="Y45" s="328"/>
      <c r="Z45" s="328"/>
      <c r="AA45" s="328"/>
      <c r="AB45" s="328"/>
      <c r="AC45" s="328"/>
    </row>
    <row r="46" spans="1:31" s="401" customFormat="1" ht="12" customHeight="1">
      <c r="A46" s="2421" t="s">
        <v>3425</v>
      </c>
      <c r="B46" s="2421"/>
      <c r="C46" s="2421"/>
      <c r="D46" s="2421"/>
      <c r="E46" s="2421"/>
      <c r="F46" s="2421"/>
      <c r="G46" s="2421"/>
      <c r="H46" s="2421"/>
      <c r="I46" s="2421"/>
      <c r="J46" s="2421"/>
      <c r="K46" s="2421"/>
      <c r="L46" s="2421"/>
      <c r="M46" s="2421"/>
      <c r="N46" s="2421"/>
      <c r="O46" s="2421"/>
      <c r="P46" s="2421"/>
      <c r="Q46" s="2421"/>
      <c r="R46" s="403"/>
      <c r="S46" s="403"/>
      <c r="T46" s="403"/>
      <c r="V46" s="68"/>
      <c r="W46" s="68"/>
      <c r="X46" s="68"/>
      <c r="Y46" s="68"/>
      <c r="Z46" s="68"/>
      <c r="AA46" s="68"/>
      <c r="AB46" s="68"/>
      <c r="AC46" s="372" t="s">
        <v>3426</v>
      </c>
    </row>
  </sheetData>
  <mergeCells count="131">
    <mergeCell ref="A46:Q46"/>
    <mergeCell ref="A44:E44"/>
    <mergeCell ref="F44:K44"/>
    <mergeCell ref="L44:Q44"/>
    <mergeCell ref="R44:W44"/>
    <mergeCell ref="X44:AC44"/>
    <mergeCell ref="F45:K45"/>
    <mergeCell ref="L45:Q45"/>
    <mergeCell ref="A42:E42"/>
    <mergeCell ref="F42:K42"/>
    <mergeCell ref="L42:Q42"/>
    <mergeCell ref="R42:W42"/>
    <mergeCell ref="X42:AC42"/>
    <mergeCell ref="A43:E43"/>
    <mergeCell ref="F43:K43"/>
    <mergeCell ref="L43:Q43"/>
    <mergeCell ref="R43:W43"/>
    <mergeCell ref="X43:AC43"/>
    <mergeCell ref="F40:K40"/>
    <mergeCell ref="L40:Q40"/>
    <mergeCell ref="R40:W40"/>
    <mergeCell ref="X40:AC40"/>
    <mergeCell ref="A41:E41"/>
    <mergeCell ref="F41:K41"/>
    <mergeCell ref="L41:Q41"/>
    <mergeCell ref="R41:W41"/>
    <mergeCell ref="X41:AC41"/>
    <mergeCell ref="E31:I31"/>
    <mergeCell ref="P31:T31"/>
    <mergeCell ref="A35:AC35"/>
    <mergeCell ref="A38:E39"/>
    <mergeCell ref="F38:K39"/>
    <mergeCell ref="L38:Q39"/>
    <mergeCell ref="R38:AC38"/>
    <mergeCell ref="R39:W39"/>
    <mergeCell ref="X39:AC39"/>
    <mergeCell ref="A30:B30"/>
    <mergeCell ref="E30:I30"/>
    <mergeCell ref="J30:N30"/>
    <mergeCell ref="O30:S30"/>
    <mergeCell ref="T30:X30"/>
    <mergeCell ref="Y30:AC30"/>
    <mergeCell ref="A29:B29"/>
    <mergeCell ref="E29:I29"/>
    <mergeCell ref="J29:N29"/>
    <mergeCell ref="O29:S29"/>
    <mergeCell ref="T29:X29"/>
    <mergeCell ref="Y29:AC29"/>
    <mergeCell ref="A28:B28"/>
    <mergeCell ref="E28:I28"/>
    <mergeCell ref="J28:N28"/>
    <mergeCell ref="O28:S28"/>
    <mergeCell ref="T28:X28"/>
    <mergeCell ref="Y28:AC28"/>
    <mergeCell ref="A27:B27"/>
    <mergeCell ref="E27:I27"/>
    <mergeCell ref="J27:N27"/>
    <mergeCell ref="O27:S27"/>
    <mergeCell ref="T27:X27"/>
    <mergeCell ref="Y27:AC27"/>
    <mergeCell ref="A26:B26"/>
    <mergeCell ref="E26:I26"/>
    <mergeCell ref="J26:N26"/>
    <mergeCell ref="O26:S26"/>
    <mergeCell ref="T26:X26"/>
    <mergeCell ref="Y26:AC26"/>
    <mergeCell ref="A25:B25"/>
    <mergeCell ref="E25:I25"/>
    <mergeCell ref="J25:N25"/>
    <mergeCell ref="O25:S25"/>
    <mergeCell ref="T25:X25"/>
    <mergeCell ref="Y25:AC25"/>
    <mergeCell ref="A24:B24"/>
    <mergeCell ref="E24:I24"/>
    <mergeCell ref="J24:N24"/>
    <mergeCell ref="O24:S24"/>
    <mergeCell ref="T24:X24"/>
    <mergeCell ref="Y24:AC24"/>
    <mergeCell ref="Y22:AC22"/>
    <mergeCell ref="A23:B23"/>
    <mergeCell ref="E23:I23"/>
    <mergeCell ref="J23:N23"/>
    <mergeCell ref="O23:S23"/>
    <mergeCell ref="T23:X23"/>
    <mergeCell ref="Y23:AC23"/>
    <mergeCell ref="E21:I21"/>
    <mergeCell ref="J21:N21"/>
    <mergeCell ref="O21:S21"/>
    <mergeCell ref="T21:X21"/>
    <mergeCell ref="Y21:AC21"/>
    <mergeCell ref="A22:B22"/>
    <mergeCell ref="E22:I22"/>
    <mergeCell ref="J22:N22"/>
    <mergeCell ref="O22:S22"/>
    <mergeCell ref="T22:X22"/>
    <mergeCell ref="B14:F14"/>
    <mergeCell ref="J14:P14"/>
    <mergeCell ref="U14:AA14"/>
    <mergeCell ref="A18:AC18"/>
    <mergeCell ref="A20:D20"/>
    <mergeCell ref="E20:I20"/>
    <mergeCell ref="J20:N20"/>
    <mergeCell ref="O20:S20"/>
    <mergeCell ref="T20:X20"/>
    <mergeCell ref="Y20:AC20"/>
    <mergeCell ref="B12:F12"/>
    <mergeCell ref="J12:P12"/>
    <mergeCell ref="U12:AA12"/>
    <mergeCell ref="B13:F13"/>
    <mergeCell ref="J13:P13"/>
    <mergeCell ref="U13:AA13"/>
    <mergeCell ref="B10:F10"/>
    <mergeCell ref="J10:P10"/>
    <mergeCell ref="U10:AA10"/>
    <mergeCell ref="B11:F11"/>
    <mergeCell ref="J11:P11"/>
    <mergeCell ref="U11:AA11"/>
    <mergeCell ref="A1:D1"/>
    <mergeCell ref="B8:F8"/>
    <mergeCell ref="J8:P8"/>
    <mergeCell ref="U8:AA8"/>
    <mergeCell ref="B9:F9"/>
    <mergeCell ref="J9:P9"/>
    <mergeCell ref="U9:AA9"/>
    <mergeCell ref="A2:AC2"/>
    <mergeCell ref="A5:G5"/>
    <mergeCell ref="H5:R5"/>
    <mergeCell ref="S5:AC5"/>
    <mergeCell ref="B7:F7"/>
    <mergeCell ref="J7:P7"/>
    <mergeCell ref="U7:AA7"/>
  </mergeCells>
  <phoneticPr fontId="4"/>
  <hyperlinks>
    <hyperlink ref="A1" location="P2細目次!A1" display="目次に戻る" xr:uid="{F788419C-C359-4D79-B339-A21CBEE602E4}"/>
  </hyperlinks>
  <pageMargins left="0.70866141732283472" right="0.70866141732283472" top="0.74803149606299213" bottom="0.74803149606299213" header="0.31496062992125984" footer="0.31496062992125984"/>
  <pageSetup paperSize="9" scale="97" firstPageNumber="0" orientation="portrait" r:id="rId1"/>
  <headerFooter differentFirst="1" scaleWithDoc="0">
    <oddFooter>&amp;C- &amp;P -</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427C5-267B-4B13-B498-43ABB72E709C}">
  <sheetPr>
    <tabColor theme="0"/>
    <pageSetUpPr fitToPage="1"/>
  </sheetPr>
  <dimension ref="A1:IU52"/>
  <sheetViews>
    <sheetView topLeftCell="A7" zoomScaleNormal="100" zoomScaleSheetLayoutView="100" workbookViewId="0">
      <selection activeCell="AL2" sqref="AL2:AR2"/>
    </sheetView>
  </sheetViews>
  <sheetFormatPr defaultColWidth="3.125" defaultRowHeight="18.75" customHeight="1"/>
  <cols>
    <col min="1" max="2" width="3.125" style="69"/>
    <col min="3" max="3" width="3.5" style="69" bestFit="1" customWidth="1"/>
    <col min="4" max="258" width="3.125" style="69"/>
    <col min="259" max="259" width="3.5" style="69" bestFit="1" customWidth="1"/>
    <col min="260" max="514" width="3.125" style="69"/>
    <col min="515" max="515" width="3.5" style="69" bestFit="1" customWidth="1"/>
    <col min="516" max="770" width="3.125" style="69"/>
    <col min="771" max="771" width="3.5" style="69" bestFit="1" customWidth="1"/>
    <col min="772" max="1026" width="3.125" style="69"/>
    <col min="1027" max="1027" width="3.5" style="69" bestFit="1" customWidth="1"/>
    <col min="1028" max="1282" width="3.125" style="69"/>
    <col min="1283" max="1283" width="3.5" style="69" bestFit="1" customWidth="1"/>
    <col min="1284" max="1538" width="3.125" style="69"/>
    <col min="1539" max="1539" width="3.5" style="69" bestFit="1" customWidth="1"/>
    <col min="1540" max="1794" width="3.125" style="69"/>
    <col min="1795" max="1795" width="3.5" style="69" bestFit="1" customWidth="1"/>
    <col min="1796" max="2050" width="3.125" style="69"/>
    <col min="2051" max="2051" width="3.5" style="69" bestFit="1" customWidth="1"/>
    <col min="2052" max="2306" width="3.125" style="69"/>
    <col min="2307" max="2307" width="3.5" style="69" bestFit="1" customWidth="1"/>
    <col min="2308" max="2562" width="3.125" style="69"/>
    <col min="2563" max="2563" width="3.5" style="69" bestFit="1" customWidth="1"/>
    <col min="2564" max="2818" width="3.125" style="69"/>
    <col min="2819" max="2819" width="3.5" style="69" bestFit="1" customWidth="1"/>
    <col min="2820" max="3074" width="3.125" style="69"/>
    <col min="3075" max="3075" width="3.5" style="69" bestFit="1" customWidth="1"/>
    <col min="3076" max="3330" width="3.125" style="69"/>
    <col min="3331" max="3331" width="3.5" style="69" bestFit="1" customWidth="1"/>
    <col min="3332" max="3586" width="3.125" style="69"/>
    <col min="3587" max="3587" width="3.5" style="69" bestFit="1" customWidth="1"/>
    <col min="3588" max="3842" width="3.125" style="69"/>
    <col min="3843" max="3843" width="3.5" style="69" bestFit="1" customWidth="1"/>
    <col min="3844" max="4098" width="3.125" style="69"/>
    <col min="4099" max="4099" width="3.5" style="69" bestFit="1" customWidth="1"/>
    <col min="4100" max="4354" width="3.125" style="69"/>
    <col min="4355" max="4355" width="3.5" style="69" bestFit="1" customWidth="1"/>
    <col min="4356" max="4610" width="3.125" style="69"/>
    <col min="4611" max="4611" width="3.5" style="69" bestFit="1" customWidth="1"/>
    <col min="4612" max="4866" width="3.125" style="69"/>
    <col min="4867" max="4867" width="3.5" style="69" bestFit="1" customWidth="1"/>
    <col min="4868" max="5122" width="3.125" style="69"/>
    <col min="5123" max="5123" width="3.5" style="69" bestFit="1" customWidth="1"/>
    <col min="5124" max="5378" width="3.125" style="69"/>
    <col min="5379" max="5379" width="3.5" style="69" bestFit="1" customWidth="1"/>
    <col min="5380" max="5634" width="3.125" style="69"/>
    <col min="5635" max="5635" width="3.5" style="69" bestFit="1" customWidth="1"/>
    <col min="5636" max="5890" width="3.125" style="69"/>
    <col min="5891" max="5891" width="3.5" style="69" bestFit="1" customWidth="1"/>
    <col min="5892" max="6146" width="3.125" style="69"/>
    <col min="6147" max="6147" width="3.5" style="69" bestFit="1" customWidth="1"/>
    <col min="6148" max="6402" width="3.125" style="69"/>
    <col min="6403" max="6403" width="3.5" style="69" bestFit="1" customWidth="1"/>
    <col min="6404" max="6658" width="3.125" style="69"/>
    <col min="6659" max="6659" width="3.5" style="69" bestFit="1" customWidth="1"/>
    <col min="6660" max="6914" width="3.125" style="69"/>
    <col min="6915" max="6915" width="3.5" style="69" bestFit="1" customWidth="1"/>
    <col min="6916" max="7170" width="3.125" style="69"/>
    <col min="7171" max="7171" width="3.5" style="69" bestFit="1" customWidth="1"/>
    <col min="7172" max="7426" width="3.125" style="69"/>
    <col min="7427" max="7427" width="3.5" style="69" bestFit="1" customWidth="1"/>
    <col min="7428" max="7682" width="3.125" style="69"/>
    <col min="7683" max="7683" width="3.5" style="69" bestFit="1" customWidth="1"/>
    <col min="7684" max="7938" width="3.125" style="69"/>
    <col min="7939" max="7939" width="3.5" style="69" bestFit="1" customWidth="1"/>
    <col min="7940" max="8194" width="3.125" style="69"/>
    <col min="8195" max="8195" width="3.5" style="69" bestFit="1" customWidth="1"/>
    <col min="8196" max="8450" width="3.125" style="69"/>
    <col min="8451" max="8451" width="3.5" style="69" bestFit="1" customWidth="1"/>
    <col min="8452" max="8706" width="3.125" style="69"/>
    <col min="8707" max="8707" width="3.5" style="69" bestFit="1" customWidth="1"/>
    <col min="8708" max="8962" width="3.125" style="69"/>
    <col min="8963" max="8963" width="3.5" style="69" bestFit="1" customWidth="1"/>
    <col min="8964" max="9218" width="3.125" style="69"/>
    <col min="9219" max="9219" width="3.5" style="69" bestFit="1" customWidth="1"/>
    <col min="9220" max="9474" width="3.125" style="69"/>
    <col min="9475" max="9475" width="3.5" style="69" bestFit="1" customWidth="1"/>
    <col min="9476" max="9730" width="3.125" style="69"/>
    <col min="9731" max="9731" width="3.5" style="69" bestFit="1" customWidth="1"/>
    <col min="9732" max="9986" width="3.125" style="69"/>
    <col min="9987" max="9987" width="3.5" style="69" bestFit="1" customWidth="1"/>
    <col min="9988" max="10242" width="3.125" style="69"/>
    <col min="10243" max="10243" width="3.5" style="69" bestFit="1" customWidth="1"/>
    <col min="10244" max="10498" width="3.125" style="69"/>
    <col min="10499" max="10499" width="3.5" style="69" bestFit="1" customWidth="1"/>
    <col min="10500" max="10754" width="3.125" style="69"/>
    <col min="10755" max="10755" width="3.5" style="69" bestFit="1" customWidth="1"/>
    <col min="10756" max="11010" width="3.125" style="69"/>
    <col min="11011" max="11011" width="3.5" style="69" bestFit="1" customWidth="1"/>
    <col min="11012" max="11266" width="3.125" style="69"/>
    <col min="11267" max="11267" width="3.5" style="69" bestFit="1" customWidth="1"/>
    <col min="11268" max="11522" width="3.125" style="69"/>
    <col min="11523" max="11523" width="3.5" style="69" bestFit="1" customWidth="1"/>
    <col min="11524" max="11778" width="3.125" style="69"/>
    <col min="11779" max="11779" width="3.5" style="69" bestFit="1" customWidth="1"/>
    <col min="11780" max="12034" width="3.125" style="69"/>
    <col min="12035" max="12035" width="3.5" style="69" bestFit="1" customWidth="1"/>
    <col min="12036" max="12290" width="3.125" style="69"/>
    <col min="12291" max="12291" width="3.5" style="69" bestFit="1" customWidth="1"/>
    <col min="12292" max="12546" width="3.125" style="69"/>
    <col min="12547" max="12547" width="3.5" style="69" bestFit="1" customWidth="1"/>
    <col min="12548" max="12802" width="3.125" style="69"/>
    <col min="12803" max="12803" width="3.5" style="69" bestFit="1" customWidth="1"/>
    <col min="12804" max="13058" width="3.125" style="69"/>
    <col min="13059" max="13059" width="3.5" style="69" bestFit="1" customWidth="1"/>
    <col min="13060" max="13314" width="3.125" style="69"/>
    <col min="13315" max="13315" width="3.5" style="69" bestFit="1" customWidth="1"/>
    <col min="13316" max="13570" width="3.125" style="69"/>
    <col min="13571" max="13571" width="3.5" style="69" bestFit="1" customWidth="1"/>
    <col min="13572" max="13826" width="3.125" style="69"/>
    <col min="13827" max="13827" width="3.5" style="69" bestFit="1" customWidth="1"/>
    <col min="13828" max="14082" width="3.125" style="69"/>
    <col min="14083" max="14083" width="3.5" style="69" bestFit="1" customWidth="1"/>
    <col min="14084" max="14338" width="3.125" style="69"/>
    <col min="14339" max="14339" width="3.5" style="69" bestFit="1" customWidth="1"/>
    <col min="14340" max="14594" width="3.125" style="69"/>
    <col min="14595" max="14595" width="3.5" style="69" bestFit="1" customWidth="1"/>
    <col min="14596" max="14850" width="3.125" style="69"/>
    <col min="14851" max="14851" width="3.5" style="69" bestFit="1" customWidth="1"/>
    <col min="14852" max="15106" width="3.125" style="69"/>
    <col min="15107" max="15107" width="3.5" style="69" bestFit="1" customWidth="1"/>
    <col min="15108" max="15362" width="3.125" style="69"/>
    <col min="15363" max="15363" width="3.5" style="69" bestFit="1" customWidth="1"/>
    <col min="15364" max="15618" width="3.125" style="69"/>
    <col min="15619" max="15619" width="3.5" style="69" bestFit="1" customWidth="1"/>
    <col min="15620" max="15874" width="3.125" style="69"/>
    <col min="15875" max="15875" width="3.5" style="69" bestFit="1" customWidth="1"/>
    <col min="15876" max="16130" width="3.125" style="69"/>
    <col min="16131" max="16131" width="3.5" style="69" bestFit="1" customWidth="1"/>
    <col min="16132" max="16384" width="3.125" style="69"/>
  </cols>
  <sheetData>
    <row r="1" spans="1:30" ht="13.5">
      <c r="A1" s="1544" t="s">
        <v>4602</v>
      </c>
      <c r="B1" s="1544"/>
      <c r="C1" s="1544"/>
      <c r="D1" s="1544"/>
    </row>
    <row r="2" spans="1:30" ht="18.75" customHeight="1">
      <c r="A2" s="2381" t="s">
        <v>3427</v>
      </c>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row>
    <row r="3" spans="1:30" ht="18.75" customHeight="1">
      <c r="A3" s="70"/>
      <c r="B3" s="70"/>
      <c r="C3" s="70"/>
      <c r="D3" s="70"/>
      <c r="E3" s="70"/>
      <c r="F3" s="70"/>
      <c r="G3" s="70"/>
      <c r="H3" s="70"/>
      <c r="I3" s="70"/>
      <c r="J3" s="70"/>
      <c r="K3" s="70"/>
      <c r="L3" s="70"/>
      <c r="M3" s="70"/>
      <c r="N3" s="70"/>
      <c r="O3" s="70"/>
      <c r="P3" s="70"/>
      <c r="Q3" s="70"/>
      <c r="R3" s="70"/>
      <c r="S3" s="70"/>
      <c r="T3" s="70"/>
      <c r="U3" s="70"/>
      <c r="V3" s="70"/>
      <c r="W3" s="70"/>
      <c r="X3" s="70"/>
      <c r="Y3" s="70"/>
      <c r="Z3" s="70"/>
      <c r="AA3" s="70"/>
    </row>
    <row r="4" spans="1:30" ht="18.75" customHeight="1">
      <c r="A4" s="1274" t="s">
        <v>2443</v>
      </c>
      <c r="B4" s="1198"/>
      <c r="C4" s="1198"/>
      <c r="D4" s="1198"/>
      <c r="E4" s="1198" t="s">
        <v>3428</v>
      </c>
      <c r="F4" s="1198"/>
      <c r="G4" s="1198"/>
      <c r="H4" s="1198"/>
      <c r="I4" s="1198" t="s">
        <v>3429</v>
      </c>
      <c r="J4" s="1198"/>
      <c r="K4" s="1198"/>
      <c r="L4" s="1198"/>
      <c r="M4" s="1198" t="s">
        <v>3430</v>
      </c>
      <c r="N4" s="1198"/>
      <c r="O4" s="1198"/>
      <c r="P4" s="1198"/>
      <c r="Q4" s="1778" t="s">
        <v>3431</v>
      </c>
      <c r="R4" s="1778"/>
      <c r="S4" s="1778"/>
      <c r="T4" s="1778"/>
      <c r="U4" s="1198" t="s">
        <v>3432</v>
      </c>
      <c r="V4" s="1198"/>
      <c r="W4" s="1198"/>
      <c r="X4" s="1198"/>
      <c r="Y4" s="1198" t="s">
        <v>3433</v>
      </c>
      <c r="Z4" s="1198"/>
      <c r="AA4" s="1198"/>
      <c r="AB4" s="1272"/>
      <c r="AD4" s="71"/>
    </row>
    <row r="5" spans="1:30" ht="18.75" customHeight="1">
      <c r="A5" s="1282"/>
      <c r="B5" s="1200"/>
      <c r="C5" s="1200"/>
      <c r="D5" s="1200"/>
      <c r="E5" s="1200"/>
      <c r="F5" s="1200"/>
      <c r="G5" s="1200"/>
      <c r="H5" s="1200"/>
      <c r="I5" s="1200"/>
      <c r="J5" s="1200"/>
      <c r="K5" s="1200"/>
      <c r="L5" s="1200"/>
      <c r="M5" s="1200"/>
      <c r="N5" s="1200"/>
      <c r="O5" s="1200"/>
      <c r="P5" s="1200"/>
      <c r="Q5" s="1779"/>
      <c r="R5" s="1779"/>
      <c r="S5" s="1779"/>
      <c r="T5" s="1779"/>
      <c r="U5" s="1200"/>
      <c r="V5" s="1200"/>
      <c r="W5" s="1200"/>
      <c r="X5" s="1200"/>
      <c r="Y5" s="1200"/>
      <c r="Z5" s="1200"/>
      <c r="AA5" s="1200"/>
      <c r="AB5" s="1275"/>
      <c r="AD5" s="71"/>
    </row>
    <row r="6" spans="1:30" s="72" customFormat="1" ht="18.75" customHeight="1">
      <c r="D6" s="73"/>
      <c r="E6" s="2435" t="s">
        <v>3399</v>
      </c>
      <c r="F6" s="2430"/>
      <c r="G6" s="2430"/>
      <c r="H6" s="2430"/>
      <c r="I6" s="2430" t="s">
        <v>435</v>
      </c>
      <c r="J6" s="2430"/>
      <c r="K6" s="2430"/>
      <c r="L6" s="2430"/>
      <c r="M6" s="2430" t="s">
        <v>3434</v>
      </c>
      <c r="N6" s="2430"/>
      <c r="O6" s="2430"/>
      <c r="P6" s="2430"/>
      <c r="Q6" s="2430" t="s">
        <v>3435</v>
      </c>
      <c r="R6" s="2430"/>
      <c r="S6" s="2430"/>
      <c r="T6" s="2430"/>
      <c r="U6" s="2430" t="s">
        <v>3434</v>
      </c>
      <c r="V6" s="2430"/>
      <c r="W6" s="2430"/>
      <c r="X6" s="2430"/>
      <c r="Y6" s="2430" t="s">
        <v>3436</v>
      </c>
      <c r="Z6" s="2430"/>
      <c r="AA6" s="2430"/>
      <c r="AB6" s="2430"/>
    </row>
    <row r="7" spans="1:30" ht="18.75" customHeight="1">
      <c r="A7" s="1289" t="s">
        <v>965</v>
      </c>
      <c r="B7" s="1289"/>
      <c r="C7" s="315">
        <v>24</v>
      </c>
      <c r="D7" s="344"/>
      <c r="E7" s="2442">
        <v>34631</v>
      </c>
      <c r="F7" s="2411"/>
      <c r="G7" s="2411"/>
      <c r="H7" s="2411"/>
      <c r="I7" s="2411">
        <v>80628</v>
      </c>
      <c r="J7" s="2411"/>
      <c r="K7" s="2411"/>
      <c r="L7" s="2411"/>
      <c r="M7" s="2411">
        <v>8890</v>
      </c>
      <c r="N7" s="2411"/>
      <c r="O7" s="2411"/>
      <c r="P7" s="2411"/>
      <c r="Q7" s="2411">
        <v>24355</v>
      </c>
      <c r="R7" s="2411"/>
      <c r="S7" s="2411"/>
      <c r="T7" s="2411"/>
      <c r="U7" s="2411">
        <v>10059</v>
      </c>
      <c r="V7" s="2411"/>
      <c r="W7" s="2411"/>
      <c r="X7" s="2411"/>
      <c r="Y7" s="2411">
        <v>442</v>
      </c>
      <c r="Z7" s="2411"/>
      <c r="AA7" s="2411"/>
      <c r="AB7" s="2411"/>
    </row>
    <row r="8" spans="1:30" ht="11.25" customHeight="1">
      <c r="A8" s="315"/>
      <c r="B8" s="315"/>
      <c r="C8" s="315"/>
      <c r="D8" s="344"/>
      <c r="E8" s="375"/>
      <c r="F8" s="369"/>
      <c r="G8" s="369"/>
      <c r="H8" s="369"/>
      <c r="I8" s="369"/>
      <c r="J8" s="369"/>
      <c r="K8" s="369"/>
      <c r="L8" s="369"/>
      <c r="M8" s="369"/>
      <c r="N8" s="369"/>
      <c r="O8" s="369"/>
      <c r="P8" s="369"/>
      <c r="Q8" s="369"/>
      <c r="R8" s="369"/>
      <c r="S8" s="369"/>
      <c r="T8" s="369"/>
      <c r="U8" s="2411"/>
      <c r="V8" s="2411"/>
      <c r="W8" s="2411"/>
      <c r="X8" s="2411"/>
      <c r="Y8" s="369"/>
      <c r="Z8" s="369"/>
      <c r="AA8" s="369"/>
      <c r="AB8" s="369"/>
    </row>
    <row r="9" spans="1:30" ht="18.75" customHeight="1">
      <c r="A9" s="1289"/>
      <c r="B9" s="1289"/>
      <c r="C9" s="315">
        <v>25</v>
      </c>
      <c r="D9" s="344"/>
      <c r="E9" s="2442">
        <v>34853</v>
      </c>
      <c r="F9" s="2411"/>
      <c r="G9" s="2411"/>
      <c r="H9" s="2411"/>
      <c r="I9" s="2411">
        <v>80130</v>
      </c>
      <c r="J9" s="2411"/>
      <c r="K9" s="2411"/>
      <c r="L9" s="2411"/>
      <c r="M9" s="2411">
        <v>8833</v>
      </c>
      <c r="N9" s="2411"/>
      <c r="O9" s="2411"/>
      <c r="P9" s="2411"/>
      <c r="Q9" s="2411">
        <v>24200</v>
      </c>
      <c r="R9" s="2411"/>
      <c r="S9" s="2411"/>
      <c r="T9" s="2411"/>
      <c r="U9" s="2411">
        <v>10021</v>
      </c>
      <c r="V9" s="2411"/>
      <c r="W9" s="2411"/>
      <c r="X9" s="2411"/>
      <c r="Y9" s="2411">
        <v>444</v>
      </c>
      <c r="Z9" s="2411"/>
      <c r="AA9" s="2411"/>
      <c r="AB9" s="2411"/>
    </row>
    <row r="10" spans="1:30" ht="11.25" customHeight="1">
      <c r="A10" s="315"/>
      <c r="B10" s="315"/>
      <c r="C10" s="315"/>
      <c r="D10" s="344"/>
      <c r="E10" s="375"/>
      <c r="F10" s="369"/>
      <c r="G10" s="369"/>
      <c r="H10" s="369"/>
      <c r="I10" s="369"/>
      <c r="J10" s="369"/>
      <c r="K10" s="369"/>
      <c r="L10" s="369"/>
      <c r="M10" s="369"/>
      <c r="N10" s="369"/>
      <c r="O10" s="369"/>
      <c r="P10" s="369"/>
      <c r="Q10" s="369"/>
      <c r="R10" s="369"/>
      <c r="S10" s="369"/>
      <c r="T10" s="369"/>
      <c r="U10" s="2411"/>
      <c r="V10" s="2411"/>
      <c r="W10" s="2411"/>
      <c r="X10" s="2411"/>
      <c r="Y10" s="369"/>
      <c r="Z10" s="369"/>
      <c r="AA10" s="369"/>
      <c r="AB10" s="369"/>
    </row>
    <row r="11" spans="1:30" ht="18.75" customHeight="1">
      <c r="A11" s="1289"/>
      <c r="B11" s="1289"/>
      <c r="C11" s="315">
        <v>26</v>
      </c>
      <c r="D11" s="344"/>
      <c r="E11" s="2442">
        <v>35153</v>
      </c>
      <c r="F11" s="2411"/>
      <c r="G11" s="2411"/>
      <c r="H11" s="2411"/>
      <c r="I11" s="2411">
        <v>79728</v>
      </c>
      <c r="J11" s="2411"/>
      <c r="K11" s="2411"/>
      <c r="L11" s="2411"/>
      <c r="M11" s="2411">
        <v>8658</v>
      </c>
      <c r="N11" s="2411"/>
      <c r="O11" s="2411"/>
      <c r="P11" s="2411"/>
      <c r="Q11" s="2411">
        <v>23720</v>
      </c>
      <c r="R11" s="2411"/>
      <c r="S11" s="2411"/>
      <c r="T11" s="2411"/>
      <c r="U11" s="2411">
        <v>9965</v>
      </c>
      <c r="V11" s="2411"/>
      <c r="W11" s="2411"/>
      <c r="X11" s="2411"/>
      <c r="Y11" s="2411">
        <v>446</v>
      </c>
      <c r="Z11" s="2411"/>
      <c r="AA11" s="2411"/>
      <c r="AB11" s="2411"/>
    </row>
    <row r="12" spans="1:30" ht="11.25" customHeight="1">
      <c r="A12" s="315"/>
      <c r="B12" s="315"/>
      <c r="C12" s="315"/>
      <c r="D12" s="344"/>
      <c r="E12" s="375"/>
      <c r="F12" s="369"/>
      <c r="G12" s="369"/>
      <c r="H12" s="369"/>
      <c r="I12" s="369"/>
      <c r="J12" s="369"/>
      <c r="K12" s="369"/>
      <c r="L12" s="369"/>
      <c r="M12" s="369"/>
      <c r="N12" s="369"/>
      <c r="O12" s="369"/>
      <c r="P12" s="369"/>
      <c r="Q12" s="369"/>
      <c r="R12" s="369"/>
      <c r="S12" s="369"/>
      <c r="T12" s="369"/>
      <c r="U12" s="2411"/>
      <c r="V12" s="2411"/>
      <c r="W12" s="2411"/>
      <c r="X12" s="2411"/>
      <c r="Y12" s="369"/>
      <c r="Z12" s="369"/>
      <c r="AA12" s="369"/>
      <c r="AB12" s="369"/>
    </row>
    <row r="13" spans="1:30" ht="18.75" customHeight="1">
      <c r="A13" s="1289"/>
      <c r="B13" s="1289"/>
      <c r="C13" s="315">
        <v>27</v>
      </c>
      <c r="D13" s="344"/>
      <c r="E13" s="2442">
        <v>35426</v>
      </c>
      <c r="F13" s="2411"/>
      <c r="G13" s="2411"/>
      <c r="H13" s="2411"/>
      <c r="I13" s="2411">
        <v>79414</v>
      </c>
      <c r="J13" s="2411"/>
      <c r="K13" s="2411"/>
      <c r="L13" s="2411"/>
      <c r="M13" s="2411">
        <v>8747</v>
      </c>
      <c r="N13" s="2411"/>
      <c r="O13" s="2411"/>
      <c r="P13" s="2411"/>
      <c r="Q13" s="2411">
        <v>23899</v>
      </c>
      <c r="R13" s="2411"/>
      <c r="S13" s="2411"/>
      <c r="T13" s="2411"/>
      <c r="U13" s="2411">
        <v>10183</v>
      </c>
      <c r="V13" s="2411"/>
      <c r="W13" s="2411"/>
      <c r="X13" s="2411"/>
      <c r="Y13" s="2411">
        <v>448</v>
      </c>
      <c r="Z13" s="2411"/>
      <c r="AA13" s="2411"/>
      <c r="AB13" s="2411"/>
    </row>
    <row r="14" spans="1:30" ht="11.25" customHeight="1">
      <c r="A14" s="315"/>
      <c r="B14" s="315"/>
      <c r="C14" s="315"/>
      <c r="D14" s="344"/>
      <c r="E14" s="375"/>
      <c r="F14" s="369"/>
      <c r="G14" s="369"/>
      <c r="H14" s="369"/>
      <c r="I14" s="369"/>
      <c r="J14" s="369"/>
      <c r="K14" s="369"/>
      <c r="L14" s="369"/>
      <c r="M14" s="369"/>
      <c r="N14" s="369"/>
      <c r="O14" s="369"/>
      <c r="P14" s="369"/>
      <c r="Q14" s="369"/>
      <c r="R14" s="369"/>
      <c r="S14" s="369"/>
      <c r="T14" s="369"/>
      <c r="U14" s="2411"/>
      <c r="V14" s="2411"/>
      <c r="W14" s="2411"/>
      <c r="X14" s="2411"/>
      <c r="Y14" s="369"/>
      <c r="Z14" s="369"/>
      <c r="AA14" s="369"/>
      <c r="AB14" s="369"/>
    </row>
    <row r="15" spans="1:30" ht="18.75" customHeight="1">
      <c r="A15" s="1289"/>
      <c r="B15" s="1289"/>
      <c r="C15" s="315">
        <v>28</v>
      </c>
      <c r="D15" s="344"/>
      <c r="E15" s="2442">
        <v>35871</v>
      </c>
      <c r="F15" s="2411"/>
      <c r="G15" s="2411"/>
      <c r="H15" s="2411"/>
      <c r="I15" s="2411">
        <v>79294</v>
      </c>
      <c r="J15" s="2411"/>
      <c r="K15" s="2411"/>
      <c r="L15" s="2411"/>
      <c r="M15" s="2411">
        <v>8728</v>
      </c>
      <c r="N15" s="2411"/>
      <c r="O15" s="2411"/>
      <c r="P15" s="2411"/>
      <c r="Q15" s="2411">
        <v>23912</v>
      </c>
      <c r="R15" s="2411"/>
      <c r="S15" s="2411"/>
      <c r="T15" s="2411"/>
      <c r="U15" s="1846">
        <v>10180</v>
      </c>
      <c r="V15" s="1846"/>
      <c r="W15" s="1846"/>
      <c r="X15" s="1846"/>
      <c r="Y15" s="2411">
        <v>451</v>
      </c>
      <c r="Z15" s="2411"/>
      <c r="AA15" s="2411"/>
      <c r="AB15" s="2411"/>
    </row>
    <row r="16" spans="1:30" ht="11.25" customHeight="1">
      <c r="A16" s="315"/>
      <c r="B16" s="315"/>
      <c r="C16" s="315"/>
      <c r="D16" s="344"/>
      <c r="E16" s="375"/>
      <c r="F16" s="369"/>
      <c r="G16" s="369"/>
      <c r="H16" s="369"/>
      <c r="I16" s="369"/>
      <c r="J16" s="369"/>
      <c r="K16" s="369"/>
      <c r="L16" s="369"/>
      <c r="M16" s="369"/>
      <c r="N16" s="369"/>
      <c r="O16" s="369"/>
      <c r="P16" s="369"/>
      <c r="Q16" s="369"/>
      <c r="R16" s="369"/>
      <c r="S16" s="369"/>
      <c r="T16" s="369"/>
      <c r="U16" s="1846"/>
      <c r="V16" s="1846"/>
      <c r="W16" s="1846"/>
      <c r="X16" s="1846"/>
      <c r="Y16" s="369"/>
      <c r="Z16" s="369"/>
      <c r="AA16" s="369"/>
      <c r="AB16" s="369"/>
    </row>
    <row r="17" spans="1:28" ht="18.75" customHeight="1">
      <c r="A17" s="1289"/>
      <c r="B17" s="1289"/>
      <c r="C17" s="315">
        <v>29</v>
      </c>
      <c r="D17" s="344"/>
      <c r="E17" s="2442">
        <v>36042</v>
      </c>
      <c r="F17" s="2411"/>
      <c r="G17" s="2411"/>
      <c r="H17" s="2411"/>
      <c r="I17" s="2411">
        <v>79042</v>
      </c>
      <c r="J17" s="2411"/>
      <c r="K17" s="2411"/>
      <c r="L17" s="2411"/>
      <c r="M17" s="2411">
        <v>8686</v>
      </c>
      <c r="N17" s="2411"/>
      <c r="O17" s="2411"/>
      <c r="P17" s="2411"/>
      <c r="Q17" s="2411">
        <v>23798</v>
      </c>
      <c r="R17" s="2411"/>
      <c r="S17" s="2411"/>
      <c r="T17" s="2411"/>
      <c r="U17" s="1846">
        <v>10149</v>
      </c>
      <c r="V17" s="1846"/>
      <c r="W17" s="1846"/>
      <c r="X17" s="1846"/>
      <c r="Y17" s="2411">
        <v>453</v>
      </c>
      <c r="Z17" s="2411"/>
      <c r="AA17" s="2411"/>
      <c r="AB17" s="2411"/>
    </row>
    <row r="18" spans="1:28" ht="11.25" customHeight="1">
      <c r="A18" s="315"/>
      <c r="B18" s="315"/>
      <c r="C18" s="315"/>
      <c r="D18" s="344"/>
      <c r="E18" s="375"/>
      <c r="F18" s="369"/>
      <c r="G18" s="369"/>
      <c r="H18" s="369"/>
      <c r="I18" s="369"/>
      <c r="J18" s="369"/>
      <c r="K18" s="369"/>
      <c r="L18" s="369"/>
      <c r="M18" s="369"/>
      <c r="N18" s="369"/>
      <c r="O18" s="369"/>
      <c r="P18" s="369"/>
      <c r="Q18" s="369"/>
      <c r="R18" s="369"/>
      <c r="S18" s="369"/>
      <c r="T18" s="369"/>
      <c r="U18" s="1846"/>
      <c r="V18" s="1846"/>
      <c r="W18" s="1846"/>
      <c r="X18" s="1846"/>
      <c r="Y18" s="369"/>
      <c r="Z18" s="369"/>
      <c r="AA18" s="369"/>
      <c r="AB18" s="369"/>
    </row>
    <row r="19" spans="1:28" ht="18.75" customHeight="1">
      <c r="A19" s="1289"/>
      <c r="B19" s="1289"/>
      <c r="C19" s="315">
        <v>30</v>
      </c>
      <c r="D19" s="344"/>
      <c r="E19" s="2442">
        <v>36435</v>
      </c>
      <c r="F19" s="2411"/>
      <c r="G19" s="2411"/>
      <c r="H19" s="2411"/>
      <c r="I19" s="2411">
        <v>78825</v>
      </c>
      <c r="J19" s="2411"/>
      <c r="K19" s="2411"/>
      <c r="L19" s="2411"/>
      <c r="M19" s="2411">
        <v>8635</v>
      </c>
      <c r="N19" s="2411"/>
      <c r="O19" s="2411"/>
      <c r="P19" s="2411"/>
      <c r="Q19" s="2411">
        <v>23658</v>
      </c>
      <c r="R19" s="2411"/>
      <c r="S19" s="2411"/>
      <c r="T19" s="2411"/>
      <c r="U19" s="1846">
        <v>10127</v>
      </c>
      <c r="V19" s="1846"/>
      <c r="W19" s="1846"/>
      <c r="X19" s="1846"/>
      <c r="Y19" s="2411">
        <v>455</v>
      </c>
      <c r="Z19" s="2411"/>
      <c r="AA19" s="2411"/>
      <c r="AB19" s="2411"/>
    </row>
    <row r="20" spans="1:28" ht="11.25" customHeight="1">
      <c r="A20" s="315"/>
      <c r="B20" s="315"/>
      <c r="C20" s="315"/>
      <c r="D20" s="344"/>
      <c r="E20" s="375"/>
      <c r="F20" s="369"/>
      <c r="G20" s="369"/>
      <c r="H20" s="369"/>
      <c r="I20" s="369"/>
      <c r="J20" s="369"/>
      <c r="K20" s="369"/>
      <c r="L20" s="369"/>
      <c r="M20" s="369"/>
      <c r="N20" s="369"/>
      <c r="O20" s="369"/>
      <c r="P20" s="369"/>
      <c r="Q20" s="369"/>
      <c r="R20" s="369"/>
      <c r="S20" s="369"/>
      <c r="T20" s="369"/>
      <c r="U20" s="1846"/>
      <c r="V20" s="1846"/>
      <c r="W20" s="1846"/>
      <c r="X20" s="1846"/>
      <c r="Y20" s="369"/>
      <c r="Z20" s="369"/>
      <c r="AA20" s="369"/>
      <c r="AB20" s="369"/>
    </row>
    <row r="21" spans="1:28" ht="18.75" customHeight="1">
      <c r="A21" s="1289" t="s">
        <v>1212</v>
      </c>
      <c r="B21" s="1289"/>
      <c r="C21" s="315" t="s">
        <v>2417</v>
      </c>
      <c r="D21" s="344"/>
      <c r="E21" s="2442">
        <v>36737</v>
      </c>
      <c r="F21" s="2411"/>
      <c r="G21" s="2411"/>
      <c r="H21" s="2411"/>
      <c r="I21" s="2411">
        <v>78559</v>
      </c>
      <c r="J21" s="2411"/>
      <c r="K21" s="2411"/>
      <c r="L21" s="2411"/>
      <c r="M21" s="2411">
        <v>8639</v>
      </c>
      <c r="N21" s="2411"/>
      <c r="O21" s="2411"/>
      <c r="P21" s="2411"/>
      <c r="Q21" s="2411">
        <v>23605</v>
      </c>
      <c r="R21" s="2411"/>
      <c r="S21" s="2411"/>
      <c r="T21" s="2411"/>
      <c r="U21" s="1846">
        <v>10465</v>
      </c>
      <c r="V21" s="1846"/>
      <c r="W21" s="1846"/>
      <c r="X21" s="1846"/>
      <c r="Y21" s="2411">
        <v>455</v>
      </c>
      <c r="Z21" s="2411"/>
      <c r="AA21" s="2411"/>
      <c r="AB21" s="2411"/>
    </row>
    <row r="22" spans="1:28" ht="11.25" customHeight="1">
      <c r="A22" s="315"/>
      <c r="B22" s="315"/>
      <c r="C22" s="315"/>
      <c r="D22" s="344"/>
      <c r="E22" s="375"/>
      <c r="F22" s="369"/>
      <c r="G22" s="369"/>
      <c r="H22" s="369"/>
      <c r="I22" s="369"/>
      <c r="J22" s="369"/>
      <c r="K22" s="369"/>
      <c r="L22" s="369"/>
      <c r="M22" s="369"/>
      <c r="N22" s="369"/>
      <c r="O22" s="369"/>
      <c r="P22" s="369"/>
      <c r="Q22" s="369"/>
      <c r="R22" s="369"/>
      <c r="S22" s="369"/>
      <c r="T22" s="369"/>
      <c r="U22" s="1846"/>
      <c r="V22" s="1846"/>
      <c r="W22" s="1846"/>
      <c r="X22" s="1846"/>
      <c r="Y22" s="369"/>
      <c r="Z22" s="369"/>
      <c r="AA22" s="369"/>
      <c r="AB22" s="369"/>
    </row>
    <row r="23" spans="1:28" ht="18.75" customHeight="1">
      <c r="A23" s="1289"/>
      <c r="B23" s="1289"/>
      <c r="C23" s="315">
        <v>2</v>
      </c>
      <c r="D23" s="344"/>
      <c r="E23" s="2442">
        <v>36948</v>
      </c>
      <c r="F23" s="2411"/>
      <c r="G23" s="2411"/>
      <c r="H23" s="2411"/>
      <c r="I23" s="2411">
        <v>78167</v>
      </c>
      <c r="J23" s="2411"/>
      <c r="K23" s="2411"/>
      <c r="L23" s="2411"/>
      <c r="M23" s="2411">
        <v>8756</v>
      </c>
      <c r="N23" s="2411"/>
      <c r="O23" s="2411"/>
      <c r="P23" s="2411"/>
      <c r="Q23" s="2411">
        <v>23989</v>
      </c>
      <c r="R23" s="2411"/>
      <c r="S23" s="2411"/>
      <c r="T23" s="2411"/>
      <c r="U23" s="1846">
        <v>10283</v>
      </c>
      <c r="V23" s="1846"/>
      <c r="W23" s="1846"/>
      <c r="X23" s="1846"/>
      <c r="Y23" s="2411">
        <v>458</v>
      </c>
      <c r="Z23" s="2411"/>
      <c r="AA23" s="2411"/>
      <c r="AB23" s="2411"/>
    </row>
    <row r="24" spans="1:28" ht="18.75" customHeight="1">
      <c r="A24" s="75"/>
      <c r="B24" s="75"/>
      <c r="C24" s="75"/>
      <c r="D24" s="76"/>
      <c r="E24" s="75"/>
      <c r="F24" s="75"/>
      <c r="G24" s="75"/>
      <c r="H24" s="75"/>
      <c r="I24" s="75"/>
      <c r="J24" s="75"/>
      <c r="K24" s="75"/>
      <c r="L24" s="75"/>
      <c r="M24" s="75"/>
      <c r="N24" s="75"/>
      <c r="O24" s="75"/>
      <c r="P24" s="75"/>
      <c r="Q24" s="75"/>
      <c r="R24" s="75"/>
      <c r="S24" s="75"/>
      <c r="T24" s="75"/>
      <c r="U24" s="75"/>
      <c r="V24" s="75"/>
      <c r="W24" s="75"/>
      <c r="X24" s="75"/>
      <c r="Y24" s="75"/>
      <c r="Z24" s="75"/>
      <c r="AA24" s="75"/>
      <c r="AB24" s="75"/>
    </row>
    <row r="25" spans="1:28" s="72" customFormat="1" ht="12">
      <c r="T25" s="2430" t="s">
        <v>3437</v>
      </c>
      <c r="U25" s="2430"/>
      <c r="V25" s="2430"/>
      <c r="W25" s="2430"/>
      <c r="X25" s="2430"/>
      <c r="Y25" s="2430"/>
      <c r="Z25" s="2430"/>
      <c r="AA25" s="2430"/>
      <c r="AB25" s="2430"/>
    </row>
    <row r="26" spans="1:28" ht="18.75" customHeight="1">
      <c r="T26" s="77"/>
      <c r="U26" s="77"/>
      <c r="V26" s="77"/>
      <c r="W26" s="77"/>
      <c r="X26" s="77"/>
      <c r="Y26" s="77"/>
      <c r="Z26" s="77"/>
      <c r="AA26" s="77"/>
    </row>
    <row r="27" spans="1:28" ht="18.75" customHeight="1">
      <c r="T27" s="77"/>
      <c r="U27" s="77"/>
      <c r="V27" s="77"/>
      <c r="W27" s="77"/>
      <c r="X27" s="77"/>
      <c r="Y27" s="77"/>
      <c r="Z27" s="77"/>
      <c r="AA27" s="77"/>
    </row>
    <row r="28" spans="1:28" ht="18.75" customHeight="1">
      <c r="A28" s="2381" t="s">
        <v>3383</v>
      </c>
      <c r="B28" s="2381"/>
      <c r="C28" s="2381"/>
      <c r="D28" s="2381"/>
      <c r="E28" s="2381"/>
      <c r="F28" s="2381"/>
      <c r="G28" s="2381"/>
      <c r="H28" s="2381"/>
      <c r="I28" s="2381"/>
      <c r="J28" s="2381"/>
      <c r="K28" s="2381"/>
      <c r="L28" s="2381"/>
      <c r="M28" s="2381"/>
      <c r="N28" s="2381"/>
      <c r="O28" s="2381"/>
      <c r="P28" s="2381"/>
      <c r="Q28" s="2381"/>
      <c r="R28" s="2381"/>
      <c r="S28" s="2381"/>
      <c r="T28" s="2381"/>
      <c r="U28" s="2381"/>
      <c r="V28" s="2381"/>
      <c r="W28" s="2381"/>
      <c r="X28" s="2381"/>
      <c r="Y28" s="2381"/>
      <c r="Z28" s="2381"/>
      <c r="AA28" s="2381"/>
      <c r="AB28" s="2381"/>
    </row>
    <row r="29" spans="1:28" ht="18.75" customHeight="1">
      <c r="Z29" s="72"/>
      <c r="AA29" s="72"/>
      <c r="AB29" s="78" t="s">
        <v>2811</v>
      </c>
    </row>
    <row r="30" spans="1:28" ht="18.75" customHeight="1">
      <c r="A30" s="1663" t="s">
        <v>3384</v>
      </c>
      <c r="B30" s="1268"/>
      <c r="C30" s="1268"/>
      <c r="D30" s="1268"/>
      <c r="E30" s="1268" t="s">
        <v>2838</v>
      </c>
      <c r="F30" s="1268"/>
      <c r="G30" s="1268"/>
      <c r="H30" s="1268"/>
      <c r="I30" s="1268"/>
      <c r="J30" s="1268" t="s">
        <v>3385</v>
      </c>
      <c r="K30" s="1268"/>
      <c r="L30" s="1268"/>
      <c r="M30" s="1268"/>
      <c r="N30" s="1268" t="s">
        <v>3386</v>
      </c>
      <c r="O30" s="1268"/>
      <c r="P30" s="1268"/>
      <c r="Q30" s="1268"/>
      <c r="R30" s="1268"/>
      <c r="S30" s="1268" t="s">
        <v>3387</v>
      </c>
      <c r="T30" s="1268"/>
      <c r="U30" s="1268"/>
      <c r="V30" s="1268"/>
      <c r="W30" s="1268"/>
      <c r="X30" s="1268" t="s">
        <v>1242</v>
      </c>
      <c r="Y30" s="1268"/>
      <c r="Z30" s="1268"/>
      <c r="AA30" s="1268"/>
      <c r="AB30" s="1664"/>
    </row>
    <row r="31" spans="1:28" ht="18.75" customHeight="1">
      <c r="A31" s="323"/>
      <c r="B31" s="323"/>
      <c r="C31" s="323"/>
      <c r="D31" s="359"/>
      <c r="E31" s="323"/>
      <c r="F31" s="323"/>
      <c r="G31" s="323"/>
      <c r="H31" s="323"/>
      <c r="I31" s="323"/>
      <c r="J31" s="323"/>
      <c r="K31" s="323"/>
      <c r="L31" s="323"/>
      <c r="M31" s="323"/>
      <c r="N31" s="323"/>
      <c r="O31" s="323"/>
      <c r="P31" s="323"/>
      <c r="Q31" s="323"/>
      <c r="S31" s="323"/>
      <c r="T31" s="323"/>
      <c r="U31" s="323"/>
      <c r="V31" s="323"/>
      <c r="X31" s="323"/>
      <c r="Y31" s="323"/>
      <c r="Z31" s="323"/>
      <c r="AA31" s="323"/>
    </row>
    <row r="32" spans="1:28" ht="18.75" customHeight="1">
      <c r="A32" s="1289" t="s">
        <v>2598</v>
      </c>
      <c r="B32" s="1289"/>
      <c r="C32" s="315">
        <v>24</v>
      </c>
      <c r="D32" s="439"/>
      <c r="E32" s="2442">
        <v>428</v>
      </c>
      <c r="F32" s="2411"/>
      <c r="G32" s="2411"/>
      <c r="H32" s="2411"/>
      <c r="I32" s="2411"/>
      <c r="J32" s="2411">
        <v>345</v>
      </c>
      <c r="K32" s="2411"/>
      <c r="L32" s="2411"/>
      <c r="M32" s="2411"/>
      <c r="N32" s="2411">
        <v>21</v>
      </c>
      <c r="O32" s="2411"/>
      <c r="P32" s="2411"/>
      <c r="Q32" s="2411"/>
      <c r="R32" s="2411"/>
      <c r="S32" s="2411">
        <v>12</v>
      </c>
      <c r="T32" s="2411"/>
      <c r="U32" s="2411"/>
      <c r="V32" s="2411"/>
      <c r="W32" s="2411"/>
      <c r="X32" s="2411">
        <v>50</v>
      </c>
      <c r="Y32" s="2411"/>
      <c r="Z32" s="2411"/>
      <c r="AA32" s="2411"/>
      <c r="AB32" s="2411"/>
    </row>
    <row r="33" spans="1:255" ht="11.25" customHeight="1">
      <c r="A33" s="315"/>
      <c r="B33" s="315"/>
      <c r="C33" s="315"/>
      <c r="D33" s="439"/>
      <c r="E33" s="375"/>
      <c r="F33" s="369"/>
      <c r="G33" s="369"/>
      <c r="H33" s="369"/>
      <c r="I33" s="369"/>
      <c r="J33" s="369"/>
      <c r="K33" s="369"/>
      <c r="L33" s="369"/>
      <c r="M33" s="369"/>
      <c r="N33" s="369"/>
      <c r="O33" s="369"/>
      <c r="P33" s="369"/>
      <c r="Q33" s="369"/>
      <c r="R33" s="369"/>
      <c r="S33" s="2411"/>
      <c r="T33" s="2411"/>
      <c r="U33" s="2411"/>
      <c r="V33" s="2411"/>
      <c r="W33" s="2411"/>
      <c r="X33" s="369"/>
      <c r="Y33" s="369"/>
      <c r="Z33" s="369"/>
      <c r="AA33" s="369"/>
      <c r="AB33" s="369"/>
    </row>
    <row r="34" spans="1:255" ht="18.75" customHeight="1">
      <c r="A34" s="315"/>
      <c r="B34" s="315"/>
      <c r="C34" s="315">
        <v>25</v>
      </c>
      <c r="D34" s="439"/>
      <c r="E34" s="2442">
        <v>489</v>
      </c>
      <c r="F34" s="2411"/>
      <c r="G34" s="2411"/>
      <c r="H34" s="2411"/>
      <c r="I34" s="2411"/>
      <c r="J34" s="2411">
        <v>417</v>
      </c>
      <c r="K34" s="2411"/>
      <c r="L34" s="2411"/>
      <c r="M34" s="2411"/>
      <c r="N34" s="2411">
        <v>26</v>
      </c>
      <c r="O34" s="2411"/>
      <c r="P34" s="2411"/>
      <c r="Q34" s="2411"/>
      <c r="R34" s="2411"/>
      <c r="S34" s="2411">
        <v>14</v>
      </c>
      <c r="T34" s="2411"/>
      <c r="U34" s="2411"/>
      <c r="V34" s="2411"/>
      <c r="W34" s="2411"/>
      <c r="X34" s="2411">
        <v>32</v>
      </c>
      <c r="Y34" s="2411"/>
      <c r="Z34" s="2411"/>
      <c r="AA34" s="2411"/>
      <c r="AB34" s="2411"/>
    </row>
    <row r="35" spans="1:255" ht="11.25" customHeight="1">
      <c r="A35" s="315"/>
      <c r="B35" s="315"/>
      <c r="C35" s="315"/>
      <c r="D35" s="439"/>
      <c r="E35" s="375"/>
      <c r="F35" s="369"/>
      <c r="G35" s="369"/>
      <c r="H35" s="369"/>
      <c r="I35" s="369"/>
      <c r="J35" s="369"/>
      <c r="K35" s="369"/>
      <c r="L35" s="369"/>
      <c r="M35" s="369"/>
      <c r="N35" s="369"/>
      <c r="O35" s="369"/>
      <c r="P35" s="369"/>
      <c r="Q35" s="369"/>
      <c r="R35" s="369"/>
      <c r="S35" s="2411"/>
      <c r="T35" s="2411"/>
      <c r="U35" s="2411"/>
      <c r="V35" s="2411"/>
      <c r="W35" s="2411"/>
      <c r="X35" s="369"/>
      <c r="Y35" s="369"/>
      <c r="Z35" s="369"/>
      <c r="AA35" s="369"/>
      <c r="AB35" s="369"/>
    </row>
    <row r="36" spans="1:255" ht="18.75" customHeight="1">
      <c r="A36" s="315"/>
      <c r="B36" s="315"/>
      <c r="C36" s="315">
        <v>26</v>
      </c>
      <c r="D36" s="439"/>
      <c r="E36" s="2442">
        <v>410</v>
      </c>
      <c r="F36" s="2411"/>
      <c r="G36" s="2411"/>
      <c r="H36" s="2411"/>
      <c r="I36" s="2411"/>
      <c r="J36" s="2411">
        <v>331</v>
      </c>
      <c r="K36" s="2411"/>
      <c r="L36" s="2411"/>
      <c r="M36" s="2411"/>
      <c r="N36" s="2411">
        <v>31</v>
      </c>
      <c r="O36" s="2411"/>
      <c r="P36" s="2411"/>
      <c r="Q36" s="2411"/>
      <c r="R36" s="2411"/>
      <c r="S36" s="2411">
        <v>6</v>
      </c>
      <c r="T36" s="2411"/>
      <c r="U36" s="2411"/>
      <c r="V36" s="2411"/>
      <c r="W36" s="2411"/>
      <c r="X36" s="2411">
        <v>42</v>
      </c>
      <c r="Y36" s="2411"/>
      <c r="Z36" s="2411"/>
      <c r="AA36" s="2411"/>
      <c r="AB36" s="2411"/>
    </row>
    <row r="37" spans="1:255" ht="11.25" customHeight="1">
      <c r="A37" s="315"/>
      <c r="B37" s="315"/>
      <c r="C37" s="315"/>
      <c r="D37" s="439"/>
      <c r="E37" s="375"/>
      <c r="F37" s="369"/>
      <c r="G37" s="369"/>
      <c r="H37" s="369"/>
      <c r="I37" s="369"/>
      <c r="J37" s="369"/>
      <c r="K37" s="369"/>
      <c r="L37" s="369"/>
      <c r="M37" s="369"/>
      <c r="N37" s="369"/>
      <c r="O37" s="369"/>
      <c r="P37" s="369"/>
      <c r="Q37" s="369"/>
      <c r="R37" s="369"/>
      <c r="S37" s="2411"/>
      <c r="T37" s="2411"/>
      <c r="U37" s="2411"/>
      <c r="V37" s="2411"/>
      <c r="W37" s="2411"/>
      <c r="X37" s="369"/>
      <c r="Y37" s="369"/>
      <c r="Z37" s="369"/>
      <c r="AA37" s="369"/>
      <c r="AB37" s="369"/>
    </row>
    <row r="38" spans="1:255" ht="18.75" customHeight="1">
      <c r="A38" s="315"/>
      <c r="B38" s="315"/>
      <c r="C38" s="315">
        <v>27</v>
      </c>
      <c r="D38" s="439"/>
      <c r="E38" s="2442">
        <v>482</v>
      </c>
      <c r="F38" s="2411"/>
      <c r="G38" s="2411"/>
      <c r="H38" s="2411"/>
      <c r="I38" s="2411"/>
      <c r="J38" s="2411">
        <v>420</v>
      </c>
      <c r="K38" s="2411"/>
      <c r="L38" s="2411"/>
      <c r="M38" s="2411"/>
      <c r="N38" s="2411">
        <v>13</v>
      </c>
      <c r="O38" s="2411"/>
      <c r="P38" s="2411"/>
      <c r="Q38" s="2411"/>
      <c r="R38" s="2411"/>
      <c r="S38" s="2411">
        <v>10</v>
      </c>
      <c r="T38" s="2411"/>
      <c r="U38" s="2411"/>
      <c r="V38" s="2411"/>
      <c r="W38" s="2411"/>
      <c r="X38" s="2411">
        <v>39</v>
      </c>
      <c r="Y38" s="2411"/>
      <c r="Z38" s="2411"/>
      <c r="AA38" s="2411"/>
      <c r="AB38" s="2411"/>
    </row>
    <row r="39" spans="1:255" ht="11.25" customHeight="1">
      <c r="A39" s="315"/>
      <c r="B39" s="315"/>
      <c r="C39" s="315"/>
      <c r="D39" s="439"/>
      <c r="E39" s="375"/>
      <c r="F39" s="369"/>
      <c r="G39" s="369"/>
      <c r="H39" s="369"/>
      <c r="I39" s="369"/>
      <c r="J39" s="369"/>
      <c r="K39" s="369"/>
      <c r="L39" s="369"/>
      <c r="M39" s="369"/>
      <c r="N39" s="369"/>
      <c r="O39" s="369"/>
      <c r="P39" s="369"/>
      <c r="Q39" s="369"/>
      <c r="R39" s="369"/>
      <c r="S39" s="2411"/>
      <c r="T39" s="2411"/>
      <c r="U39" s="2411"/>
      <c r="V39" s="2411"/>
      <c r="W39" s="2411"/>
      <c r="X39" s="369"/>
      <c r="Y39" s="369"/>
      <c r="Z39" s="369"/>
      <c r="AA39" s="369"/>
      <c r="AB39" s="369"/>
    </row>
    <row r="40" spans="1:255" ht="18.75" customHeight="1">
      <c r="A40" s="315"/>
      <c r="B40" s="315"/>
      <c r="C40" s="315">
        <v>28</v>
      </c>
      <c r="D40" s="439"/>
      <c r="E40" s="2442">
        <v>517</v>
      </c>
      <c r="F40" s="2411"/>
      <c r="G40" s="2411"/>
      <c r="H40" s="2411"/>
      <c r="I40" s="2411"/>
      <c r="J40" s="2411">
        <v>456</v>
      </c>
      <c r="K40" s="2411"/>
      <c r="L40" s="2411"/>
      <c r="M40" s="2411"/>
      <c r="N40" s="2411">
        <v>22</v>
      </c>
      <c r="O40" s="2411"/>
      <c r="P40" s="2411"/>
      <c r="Q40" s="2411"/>
      <c r="R40" s="2411"/>
      <c r="S40" s="2411">
        <v>10</v>
      </c>
      <c r="T40" s="2411"/>
      <c r="U40" s="2411"/>
      <c r="V40" s="2411"/>
      <c r="W40" s="2411"/>
      <c r="X40" s="2411">
        <v>29</v>
      </c>
      <c r="Y40" s="2411"/>
      <c r="Z40" s="2411"/>
      <c r="AA40" s="2411"/>
      <c r="AB40" s="2411"/>
    </row>
    <row r="41" spans="1:255" ht="11.25" customHeight="1">
      <c r="A41" s="315"/>
      <c r="B41" s="315"/>
      <c r="C41" s="315"/>
      <c r="D41" s="439"/>
      <c r="E41" s="375"/>
      <c r="F41" s="369"/>
      <c r="G41" s="369"/>
      <c r="H41" s="369"/>
      <c r="I41" s="369"/>
      <c r="J41" s="369"/>
      <c r="K41" s="369"/>
      <c r="L41" s="369"/>
      <c r="M41" s="369"/>
      <c r="N41" s="369"/>
      <c r="O41" s="369"/>
      <c r="P41" s="369"/>
      <c r="Q41" s="369"/>
      <c r="R41" s="369"/>
      <c r="S41" s="2411"/>
      <c r="T41" s="2411"/>
      <c r="U41" s="2411"/>
      <c r="V41" s="2411"/>
      <c r="W41" s="2411"/>
      <c r="X41" s="369"/>
      <c r="Y41" s="369"/>
      <c r="Z41" s="369"/>
      <c r="AA41" s="369"/>
      <c r="AB41" s="369"/>
    </row>
    <row r="42" spans="1:255" ht="18.75" customHeight="1">
      <c r="A42" s="315"/>
      <c r="B42" s="315"/>
      <c r="C42" s="315">
        <v>29</v>
      </c>
      <c r="D42" s="439"/>
      <c r="E42" s="2442">
        <v>434</v>
      </c>
      <c r="F42" s="2411"/>
      <c r="G42" s="2411"/>
      <c r="H42" s="2411"/>
      <c r="I42" s="2411"/>
      <c r="J42" s="2411">
        <v>370</v>
      </c>
      <c r="K42" s="2411"/>
      <c r="L42" s="2411"/>
      <c r="M42" s="2411"/>
      <c r="N42" s="2411">
        <v>18</v>
      </c>
      <c r="O42" s="2411"/>
      <c r="P42" s="2411"/>
      <c r="Q42" s="2411"/>
      <c r="R42" s="2411"/>
      <c r="S42" s="2411">
        <v>19</v>
      </c>
      <c r="T42" s="2411"/>
      <c r="U42" s="2411"/>
      <c r="V42" s="2411"/>
      <c r="W42" s="2411"/>
      <c r="X42" s="2411">
        <v>27</v>
      </c>
      <c r="Y42" s="2411"/>
      <c r="Z42" s="2411"/>
      <c r="AA42" s="2411"/>
      <c r="AB42" s="2411"/>
    </row>
    <row r="43" spans="1:255" ht="11.25" customHeight="1">
      <c r="A43" s="315"/>
      <c r="B43" s="315"/>
      <c r="C43" s="315"/>
      <c r="D43" s="439"/>
      <c r="E43" s="375"/>
      <c r="F43" s="369"/>
      <c r="G43" s="369"/>
      <c r="H43" s="369"/>
      <c r="I43" s="369"/>
      <c r="J43" s="369"/>
      <c r="K43" s="369"/>
      <c r="L43" s="369"/>
      <c r="M43" s="369"/>
      <c r="N43" s="369"/>
      <c r="O43" s="369"/>
      <c r="P43" s="369"/>
      <c r="Q43" s="369"/>
      <c r="R43" s="369"/>
      <c r="S43" s="2411"/>
      <c r="T43" s="2411"/>
      <c r="U43" s="2411"/>
      <c r="V43" s="2411"/>
      <c r="W43" s="2411"/>
      <c r="X43" s="369"/>
      <c r="Y43" s="369"/>
      <c r="Z43" s="369"/>
      <c r="AA43" s="369"/>
      <c r="AB43" s="369"/>
    </row>
    <row r="44" spans="1:255" ht="18.75" customHeight="1">
      <c r="A44" s="315"/>
      <c r="B44" s="315"/>
      <c r="C44" s="315">
        <v>30</v>
      </c>
      <c r="D44" s="439"/>
      <c r="E44" s="2442">
        <v>434</v>
      </c>
      <c r="F44" s="2411"/>
      <c r="G44" s="2411"/>
      <c r="H44" s="2411"/>
      <c r="I44" s="2411"/>
      <c r="J44" s="2411">
        <v>376</v>
      </c>
      <c r="K44" s="2411"/>
      <c r="L44" s="2411"/>
      <c r="M44" s="2411"/>
      <c r="N44" s="2411">
        <v>18</v>
      </c>
      <c r="O44" s="2411"/>
      <c r="P44" s="2411"/>
      <c r="Q44" s="2411"/>
      <c r="R44" s="2411"/>
      <c r="S44" s="2411">
        <v>7</v>
      </c>
      <c r="T44" s="2411"/>
      <c r="U44" s="2411"/>
      <c r="V44" s="2411"/>
      <c r="W44" s="2411"/>
      <c r="X44" s="2411">
        <v>33</v>
      </c>
      <c r="Y44" s="2411"/>
      <c r="Z44" s="2411"/>
      <c r="AA44" s="2411"/>
      <c r="AB44" s="2411"/>
    </row>
    <row r="45" spans="1:255" ht="11.25" customHeight="1">
      <c r="A45" s="315"/>
      <c r="B45" s="315"/>
      <c r="C45" s="315"/>
      <c r="D45" s="439"/>
      <c r="E45" s="375"/>
      <c r="F45" s="369"/>
      <c r="G45" s="369"/>
      <c r="H45" s="369"/>
      <c r="I45" s="369"/>
      <c r="J45" s="369"/>
      <c r="K45" s="369"/>
      <c r="L45" s="369"/>
      <c r="M45" s="369"/>
      <c r="N45" s="369"/>
      <c r="O45" s="369"/>
      <c r="P45" s="369"/>
      <c r="Q45" s="369"/>
      <c r="R45" s="369"/>
      <c r="S45" s="2411"/>
      <c r="T45" s="2411"/>
      <c r="U45" s="2411"/>
      <c r="V45" s="2411"/>
      <c r="W45" s="2411"/>
      <c r="X45" s="369"/>
      <c r="Y45" s="369"/>
      <c r="Z45" s="369"/>
      <c r="AA45" s="369"/>
      <c r="AB45" s="369"/>
    </row>
    <row r="46" spans="1:255" ht="18.75" customHeight="1">
      <c r="A46" s="2443" t="s">
        <v>1212</v>
      </c>
      <c r="B46" s="2443"/>
      <c r="C46" s="315" t="s">
        <v>2417</v>
      </c>
      <c r="D46" s="439"/>
      <c r="E46" s="2442">
        <v>416</v>
      </c>
      <c r="F46" s="2411"/>
      <c r="G46" s="2411"/>
      <c r="H46" s="2411"/>
      <c r="I46" s="2411"/>
      <c r="J46" s="2411">
        <v>355</v>
      </c>
      <c r="K46" s="2411"/>
      <c r="L46" s="2411"/>
      <c r="M46" s="2411"/>
      <c r="N46" s="2411">
        <v>10</v>
      </c>
      <c r="O46" s="2411"/>
      <c r="P46" s="2411"/>
      <c r="Q46" s="2411"/>
      <c r="R46" s="2411"/>
      <c r="S46" s="2411">
        <v>22</v>
      </c>
      <c r="T46" s="2411"/>
      <c r="U46" s="2411"/>
      <c r="V46" s="2411"/>
      <c r="W46" s="2411"/>
      <c r="X46" s="2411">
        <v>29</v>
      </c>
      <c r="Y46" s="2411"/>
      <c r="Z46" s="2411"/>
      <c r="AA46" s="2411"/>
      <c r="AB46" s="2411"/>
    </row>
    <row r="47" spans="1:255" ht="11.25" customHeight="1">
      <c r="A47" s="377"/>
      <c r="B47" s="377"/>
      <c r="C47" s="315"/>
      <c r="D47" s="439"/>
      <c r="E47" s="375"/>
      <c r="F47" s="369"/>
      <c r="G47" s="369"/>
      <c r="H47" s="369"/>
      <c r="I47" s="369"/>
      <c r="J47" s="369"/>
      <c r="K47" s="369"/>
      <c r="L47" s="369"/>
      <c r="M47" s="369"/>
      <c r="N47" s="369"/>
      <c r="O47" s="369"/>
      <c r="P47" s="369"/>
      <c r="Q47" s="369"/>
      <c r="R47" s="369"/>
      <c r="S47" s="2411"/>
      <c r="T47" s="2411"/>
      <c r="U47" s="2411"/>
      <c r="V47" s="2411"/>
      <c r="W47" s="2411"/>
      <c r="X47" s="369"/>
      <c r="Y47" s="369"/>
      <c r="Z47" s="369"/>
      <c r="AA47" s="369"/>
      <c r="AB47" s="369"/>
    </row>
    <row r="48" spans="1:255" ht="18.75" customHeight="1">
      <c r="A48" s="377"/>
      <c r="B48" s="377"/>
      <c r="C48" s="315">
        <v>2</v>
      </c>
      <c r="D48" s="439"/>
      <c r="E48" s="2442">
        <v>327</v>
      </c>
      <c r="F48" s="2411"/>
      <c r="G48" s="2411"/>
      <c r="H48" s="2411"/>
      <c r="I48" s="2411"/>
      <c r="J48" s="2411">
        <v>263</v>
      </c>
      <c r="K48" s="2411"/>
      <c r="L48" s="2411"/>
      <c r="M48" s="2411"/>
      <c r="N48" s="2411">
        <v>15</v>
      </c>
      <c r="O48" s="2411"/>
      <c r="P48" s="2411"/>
      <c r="Q48" s="2411"/>
      <c r="R48" s="2411"/>
      <c r="S48" s="2411">
        <v>24</v>
      </c>
      <c r="T48" s="2411"/>
      <c r="U48" s="2411"/>
      <c r="V48" s="2411"/>
      <c r="W48" s="2411"/>
      <c r="X48" s="2411">
        <v>25</v>
      </c>
      <c r="Y48" s="2411"/>
      <c r="Z48" s="2411"/>
      <c r="AA48" s="2411"/>
      <c r="AB48" s="2411"/>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c r="CJ48" s="80"/>
      <c r="CK48" s="80"/>
      <c r="CL48" s="80"/>
      <c r="CM48" s="80"/>
      <c r="CN48" s="80"/>
      <c r="CO48" s="80"/>
      <c r="CP48" s="80"/>
      <c r="CQ48" s="80"/>
      <c r="CR48" s="80"/>
      <c r="CS48" s="80"/>
      <c r="CT48" s="80"/>
      <c r="CU48" s="80"/>
      <c r="CV48" s="80"/>
      <c r="CW48" s="80"/>
      <c r="CX48" s="80"/>
      <c r="CY48" s="80"/>
      <c r="CZ48" s="80"/>
      <c r="DA48" s="80"/>
      <c r="DB48" s="80"/>
      <c r="DC48" s="80"/>
      <c r="DD48" s="80"/>
      <c r="DE48" s="80"/>
      <c r="DF48" s="80"/>
      <c r="DG48" s="80"/>
      <c r="DH48" s="80"/>
      <c r="DI48" s="80"/>
      <c r="DJ48" s="80"/>
      <c r="DK48" s="80"/>
      <c r="DL48" s="80"/>
      <c r="DM48" s="80"/>
      <c r="DN48" s="80"/>
      <c r="DO48" s="80"/>
      <c r="DP48" s="80"/>
      <c r="DQ48" s="80"/>
      <c r="DR48" s="80"/>
      <c r="DS48" s="80"/>
      <c r="DT48" s="80"/>
      <c r="DU48" s="80"/>
      <c r="DV48" s="80"/>
      <c r="DW48" s="80"/>
      <c r="DX48" s="80"/>
      <c r="DY48" s="80"/>
      <c r="DZ48" s="80"/>
      <c r="EA48" s="80"/>
      <c r="EB48" s="80"/>
      <c r="EC48" s="80"/>
      <c r="ED48" s="80"/>
      <c r="EE48" s="80"/>
      <c r="EF48" s="80"/>
      <c r="EG48" s="80"/>
      <c r="EH48" s="80"/>
      <c r="EI48" s="80"/>
      <c r="EJ48" s="80"/>
      <c r="EK48" s="80"/>
      <c r="EL48" s="80"/>
      <c r="EM48" s="80"/>
      <c r="EN48" s="80"/>
      <c r="EO48" s="80"/>
      <c r="EP48" s="80"/>
      <c r="EQ48" s="80"/>
      <c r="ER48" s="80"/>
      <c r="ES48" s="80"/>
      <c r="ET48" s="80"/>
      <c r="EU48" s="80"/>
      <c r="EV48" s="80"/>
      <c r="EW48" s="80"/>
      <c r="EX48" s="80"/>
      <c r="EY48" s="80"/>
      <c r="EZ48" s="80"/>
      <c r="FA48" s="80"/>
      <c r="FB48" s="80"/>
      <c r="FC48" s="80"/>
      <c r="FD48" s="80"/>
      <c r="FE48" s="80"/>
      <c r="FF48" s="80"/>
      <c r="FG48" s="80"/>
      <c r="FH48" s="80"/>
      <c r="FI48" s="80"/>
      <c r="FJ48" s="80"/>
      <c r="FK48" s="80"/>
      <c r="FL48" s="80"/>
      <c r="FM48" s="80"/>
      <c r="FN48" s="80"/>
      <c r="FO48" s="80"/>
      <c r="FP48" s="80"/>
      <c r="FQ48" s="80"/>
      <c r="FR48" s="80"/>
      <c r="FS48" s="80"/>
      <c r="FT48" s="80"/>
      <c r="FU48" s="80"/>
      <c r="FV48" s="80"/>
      <c r="FW48" s="80"/>
      <c r="FX48" s="80"/>
      <c r="FY48" s="80"/>
      <c r="FZ48" s="80"/>
      <c r="GA48" s="80"/>
      <c r="GB48" s="80"/>
      <c r="GC48" s="80"/>
      <c r="GD48" s="80"/>
      <c r="GE48" s="80"/>
      <c r="GF48" s="80"/>
      <c r="GG48" s="80"/>
      <c r="GH48" s="80"/>
      <c r="GI48" s="80"/>
      <c r="GJ48" s="80"/>
      <c r="GK48" s="80"/>
      <c r="GL48" s="80"/>
      <c r="GM48" s="80"/>
      <c r="GN48" s="80"/>
      <c r="GO48" s="80"/>
      <c r="GP48" s="80"/>
      <c r="GQ48" s="80"/>
      <c r="GR48" s="80"/>
      <c r="GS48" s="80"/>
      <c r="GT48" s="80"/>
      <c r="GU48" s="80"/>
      <c r="GV48" s="80"/>
      <c r="GW48" s="80"/>
      <c r="GX48" s="80"/>
      <c r="GY48" s="80"/>
      <c r="GZ48" s="80"/>
      <c r="HA48" s="80"/>
      <c r="HB48" s="80"/>
      <c r="HC48" s="80"/>
      <c r="HD48" s="80"/>
      <c r="HE48" s="80"/>
      <c r="HF48" s="80"/>
      <c r="HG48" s="80"/>
      <c r="HH48" s="80"/>
      <c r="HI48" s="80"/>
      <c r="HJ48" s="80"/>
      <c r="HK48" s="80"/>
      <c r="HL48" s="80"/>
      <c r="HM48" s="80"/>
      <c r="HN48" s="80"/>
      <c r="HO48" s="80"/>
      <c r="HP48" s="80"/>
      <c r="HQ48" s="80"/>
      <c r="HR48" s="80"/>
      <c r="HS48" s="80"/>
      <c r="HT48" s="80"/>
      <c r="HU48" s="80"/>
      <c r="HV48" s="80"/>
      <c r="HW48" s="80"/>
      <c r="HX48" s="80"/>
      <c r="HY48" s="80"/>
      <c r="HZ48" s="80"/>
      <c r="IA48" s="80"/>
      <c r="IB48" s="80"/>
      <c r="IC48" s="80"/>
      <c r="ID48" s="80"/>
      <c r="IE48" s="80"/>
      <c r="IF48" s="80"/>
      <c r="IG48" s="80"/>
      <c r="IH48" s="80"/>
      <c r="II48" s="80"/>
      <c r="IJ48" s="80"/>
      <c r="IK48" s="80"/>
      <c r="IL48" s="80"/>
      <c r="IM48" s="80"/>
      <c r="IN48" s="80"/>
      <c r="IO48" s="80"/>
      <c r="IP48" s="80"/>
      <c r="IQ48" s="80"/>
      <c r="IR48" s="80"/>
      <c r="IS48" s="80"/>
      <c r="IT48" s="80"/>
      <c r="IU48" s="80"/>
    </row>
    <row r="49" spans="1:28" ht="18.75" customHeight="1">
      <c r="A49" s="75"/>
      <c r="B49" s="75"/>
      <c r="C49" s="75"/>
      <c r="D49" s="81"/>
      <c r="E49" s="82"/>
      <c r="F49" s="75"/>
      <c r="G49" s="75"/>
      <c r="H49" s="75"/>
      <c r="I49" s="82"/>
      <c r="J49" s="82"/>
      <c r="K49" s="82"/>
      <c r="L49" s="82"/>
      <c r="M49" s="82"/>
      <c r="N49" s="82"/>
      <c r="O49" s="82"/>
      <c r="P49" s="82"/>
      <c r="Q49" s="75"/>
      <c r="R49" s="75"/>
      <c r="S49" s="75"/>
      <c r="T49" s="75"/>
      <c r="U49" s="75"/>
      <c r="V49" s="75"/>
      <c r="W49" s="75"/>
      <c r="X49" s="75"/>
      <c r="Y49" s="75"/>
      <c r="Z49" s="75"/>
      <c r="AA49" s="75"/>
      <c r="AB49" s="75"/>
    </row>
    <row r="50" spans="1:28" s="72" customFormat="1" ht="12">
      <c r="A50" s="2444"/>
      <c r="B50" s="2444"/>
      <c r="C50" s="2444"/>
      <c r="D50" s="2444"/>
      <c r="E50" s="2444"/>
      <c r="F50" s="2444"/>
      <c r="G50" s="2444"/>
      <c r="H50" s="2444"/>
      <c r="I50" s="2444"/>
      <c r="J50" s="2444"/>
      <c r="K50" s="2444"/>
      <c r="L50" s="2444"/>
      <c r="M50" s="2444"/>
      <c r="N50" s="2444"/>
      <c r="O50" s="2444"/>
      <c r="P50" s="2444"/>
      <c r="Q50" s="378"/>
      <c r="R50" s="378"/>
      <c r="S50" s="378"/>
      <c r="T50" s="2445" t="s">
        <v>3404</v>
      </c>
      <c r="U50" s="2445"/>
      <c r="V50" s="2445"/>
      <c r="W50" s="2445"/>
      <c r="X50" s="2445"/>
      <c r="Y50" s="2445"/>
      <c r="Z50" s="2445"/>
      <c r="AA50" s="2445"/>
      <c r="AB50" s="2445"/>
    </row>
    <row r="52" spans="1:28" ht="18.75" customHeight="1">
      <c r="A52" s="2446"/>
      <c r="B52" s="2446"/>
      <c r="C52" s="2446"/>
      <c r="D52" s="2446"/>
      <c r="E52" s="2446"/>
      <c r="F52" s="2446"/>
      <c r="G52" s="2446"/>
      <c r="H52" s="2446"/>
      <c r="I52" s="2446"/>
      <c r="J52" s="2446"/>
      <c r="K52" s="2446"/>
      <c r="L52" s="2446"/>
      <c r="M52" s="2446"/>
      <c r="N52" s="2446"/>
      <c r="O52" s="2446"/>
      <c r="P52" s="2446"/>
      <c r="Q52" s="380"/>
      <c r="R52" s="380"/>
      <c r="S52" s="380"/>
      <c r="T52" s="2447"/>
      <c r="U52" s="2448"/>
      <c r="V52" s="2448"/>
      <c r="W52" s="2448"/>
      <c r="X52" s="2448"/>
      <c r="Y52" s="2448"/>
      <c r="Z52" s="2448"/>
      <c r="AA52" s="2448"/>
      <c r="AB52" s="2448"/>
    </row>
  </sheetData>
  <mergeCells count="153">
    <mergeCell ref="A50:P50"/>
    <mergeCell ref="T50:AB50"/>
    <mergeCell ref="A52:P52"/>
    <mergeCell ref="T52:AB52"/>
    <mergeCell ref="X46:AB46"/>
    <mergeCell ref="S47:W47"/>
    <mergeCell ref="E48:I48"/>
    <mergeCell ref="J48:M48"/>
    <mergeCell ref="N48:R48"/>
    <mergeCell ref="S48:W48"/>
    <mergeCell ref="X48:AB48"/>
    <mergeCell ref="S45:W45"/>
    <mergeCell ref="A46:B46"/>
    <mergeCell ref="E46:I46"/>
    <mergeCell ref="J46:M46"/>
    <mergeCell ref="N46:R46"/>
    <mergeCell ref="S46:W46"/>
    <mergeCell ref="S43:W43"/>
    <mergeCell ref="E44:I44"/>
    <mergeCell ref="J44:M44"/>
    <mergeCell ref="N44:R44"/>
    <mergeCell ref="S44:W44"/>
    <mergeCell ref="X44:AB44"/>
    <mergeCell ref="S41:W41"/>
    <mergeCell ref="E42:I42"/>
    <mergeCell ref="J42:M42"/>
    <mergeCell ref="N42:R42"/>
    <mergeCell ref="S42:W42"/>
    <mergeCell ref="X42:AB42"/>
    <mergeCell ref="S39:W39"/>
    <mergeCell ref="E40:I40"/>
    <mergeCell ref="J40:M40"/>
    <mergeCell ref="N40:R40"/>
    <mergeCell ref="S40:W40"/>
    <mergeCell ref="X40:AB40"/>
    <mergeCell ref="S37:W37"/>
    <mergeCell ref="E38:I38"/>
    <mergeCell ref="J38:M38"/>
    <mergeCell ref="N38:R38"/>
    <mergeCell ref="S38:W38"/>
    <mergeCell ref="X38:AB38"/>
    <mergeCell ref="S35:W35"/>
    <mergeCell ref="E36:I36"/>
    <mergeCell ref="J36:M36"/>
    <mergeCell ref="N36:R36"/>
    <mergeCell ref="S36:W36"/>
    <mergeCell ref="X36:AB36"/>
    <mergeCell ref="E34:I34"/>
    <mergeCell ref="J34:M34"/>
    <mergeCell ref="N34:R34"/>
    <mergeCell ref="S34:W34"/>
    <mergeCell ref="X34:AB34"/>
    <mergeCell ref="A32:B32"/>
    <mergeCell ref="E32:I32"/>
    <mergeCell ref="J32:M32"/>
    <mergeCell ref="N32:R32"/>
    <mergeCell ref="S32:W32"/>
    <mergeCell ref="X32:AB32"/>
    <mergeCell ref="T25:AB25"/>
    <mergeCell ref="A28:AB28"/>
    <mergeCell ref="A30:D30"/>
    <mergeCell ref="E30:I30"/>
    <mergeCell ref="J30:M30"/>
    <mergeCell ref="N30:R30"/>
    <mergeCell ref="S30:W30"/>
    <mergeCell ref="X30:AB30"/>
    <mergeCell ref="S33:W33"/>
    <mergeCell ref="U22:X22"/>
    <mergeCell ref="A23:B23"/>
    <mergeCell ref="E23:H23"/>
    <mergeCell ref="I23:L23"/>
    <mergeCell ref="M23:P23"/>
    <mergeCell ref="Q23:T23"/>
    <mergeCell ref="U23:X23"/>
    <mergeCell ref="Y19:AB19"/>
    <mergeCell ref="U20:X20"/>
    <mergeCell ref="A21:B21"/>
    <mergeCell ref="E21:H21"/>
    <mergeCell ref="I21:L21"/>
    <mergeCell ref="M21:P21"/>
    <mergeCell ref="Q21:T21"/>
    <mergeCell ref="U21:X21"/>
    <mergeCell ref="Y21:AB21"/>
    <mergeCell ref="Y23:AB23"/>
    <mergeCell ref="U18:X18"/>
    <mergeCell ref="A19:B19"/>
    <mergeCell ref="E19:H19"/>
    <mergeCell ref="I19:L19"/>
    <mergeCell ref="M19:P19"/>
    <mergeCell ref="Q19:T19"/>
    <mergeCell ref="U19:X19"/>
    <mergeCell ref="Y15:AB15"/>
    <mergeCell ref="U16:X16"/>
    <mergeCell ref="A17:B17"/>
    <mergeCell ref="E17:H17"/>
    <mergeCell ref="I17:L17"/>
    <mergeCell ref="M17:P17"/>
    <mergeCell ref="Q17:T17"/>
    <mergeCell ref="U17:X17"/>
    <mergeCell ref="Y17:AB17"/>
    <mergeCell ref="U14:X14"/>
    <mergeCell ref="A15:B15"/>
    <mergeCell ref="E15:H15"/>
    <mergeCell ref="I15:L15"/>
    <mergeCell ref="M15:P15"/>
    <mergeCell ref="Q15:T15"/>
    <mergeCell ref="U15:X15"/>
    <mergeCell ref="Y11:AB11"/>
    <mergeCell ref="U12:X12"/>
    <mergeCell ref="A13:B13"/>
    <mergeCell ref="E13:H13"/>
    <mergeCell ref="I13:L13"/>
    <mergeCell ref="M13:P13"/>
    <mergeCell ref="Q13:T13"/>
    <mergeCell ref="U13:X13"/>
    <mergeCell ref="Y13:AB13"/>
    <mergeCell ref="U10:X10"/>
    <mergeCell ref="A11:B11"/>
    <mergeCell ref="E11:H11"/>
    <mergeCell ref="I11:L11"/>
    <mergeCell ref="M11:P11"/>
    <mergeCell ref="Q11:T11"/>
    <mergeCell ref="U11:X11"/>
    <mergeCell ref="Y7:AB7"/>
    <mergeCell ref="U8:X8"/>
    <mergeCell ref="A9:B9"/>
    <mergeCell ref="E9:H9"/>
    <mergeCell ref="I9:L9"/>
    <mergeCell ref="M9:P9"/>
    <mergeCell ref="Q9:T9"/>
    <mergeCell ref="U9:X9"/>
    <mergeCell ref="Y9:AB9"/>
    <mergeCell ref="A7:B7"/>
    <mergeCell ref="E7:H7"/>
    <mergeCell ref="I7:L7"/>
    <mergeCell ref="M7:P7"/>
    <mergeCell ref="Q7:T7"/>
    <mergeCell ref="U7:X7"/>
    <mergeCell ref="A1:D1"/>
    <mergeCell ref="E6:H6"/>
    <mergeCell ref="I6:L6"/>
    <mergeCell ref="M6:P6"/>
    <mergeCell ref="Q6:T6"/>
    <mergeCell ref="U6:X6"/>
    <mergeCell ref="Y6:AB6"/>
    <mergeCell ref="A2:AB2"/>
    <mergeCell ref="A4:D5"/>
    <mergeCell ref="E4:H5"/>
    <mergeCell ref="I4:L5"/>
    <mergeCell ref="M4:P5"/>
    <mergeCell ref="Q4:T5"/>
    <mergeCell ref="U4:X5"/>
    <mergeCell ref="Y4:AB5"/>
  </mergeCells>
  <phoneticPr fontId="4"/>
  <hyperlinks>
    <hyperlink ref="A1" location="P2細目次!A1" display="目次に戻る" xr:uid="{358A1DD3-185A-481E-AB3D-64E9634B15CC}"/>
  </hyperlinks>
  <pageMargins left="0.70866141732283472" right="0.70866141732283472" top="0.74803149606299213" bottom="0.74803149606299213" header="0.31496062992125984" footer="0.31496062992125984"/>
  <pageSetup paperSize="9" firstPageNumber="0" orientation="portrait" copies="2" r:id="rId1"/>
  <headerFooter differentFirst="1" scaleWithDoc="0">
    <oddFooter>&amp;C- &amp;P -</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C5DCB-5EE9-4B23-BA0C-7DC5C46601E8}">
  <sheetPr>
    <tabColor theme="0"/>
    <pageSetUpPr fitToPage="1"/>
  </sheetPr>
  <dimension ref="A1:AE44"/>
  <sheetViews>
    <sheetView zoomScaleNormal="100" zoomScaleSheetLayoutView="100" workbookViewId="0">
      <selection sqref="A1:D1"/>
    </sheetView>
  </sheetViews>
  <sheetFormatPr defaultColWidth="3.125" defaultRowHeight="18.75" customHeight="1"/>
  <cols>
    <col min="1" max="16384" width="3.125" style="286"/>
  </cols>
  <sheetData>
    <row r="1" spans="1:30" ht="13.5">
      <c r="A1" s="1544" t="s">
        <v>4602</v>
      </c>
      <c r="B1" s="1544"/>
      <c r="C1" s="1544"/>
      <c r="D1" s="1544"/>
    </row>
    <row r="2" spans="1:30" ht="20.25" customHeight="1">
      <c r="A2" s="1271" t="s">
        <v>3438</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row>
    <row r="3" spans="1:30" ht="20.25" customHeight="1">
      <c r="A3" s="1271" t="s">
        <v>3439</v>
      </c>
      <c r="B3" s="1271"/>
      <c r="C3" s="1271"/>
      <c r="D3" s="1271"/>
      <c r="E3" s="1271"/>
      <c r="F3" s="1271"/>
      <c r="G3" s="1271"/>
      <c r="H3" s="1271"/>
      <c r="I3" s="1271"/>
      <c r="J3" s="1271"/>
      <c r="K3" s="1271"/>
      <c r="L3" s="1271"/>
      <c r="M3" s="1271"/>
      <c r="N3" s="1271"/>
      <c r="O3" s="1271"/>
      <c r="P3" s="1271"/>
      <c r="Q3" s="1271"/>
      <c r="R3" s="1271"/>
      <c r="S3" s="1271"/>
      <c r="T3" s="1271"/>
      <c r="U3" s="1271"/>
      <c r="V3" s="1271"/>
      <c r="W3" s="1271"/>
      <c r="X3" s="1271"/>
      <c r="Y3" s="1271"/>
      <c r="Z3" s="1271"/>
      <c r="AA3" s="1271"/>
      <c r="AB3" s="1271"/>
      <c r="AC3" s="1271"/>
      <c r="AD3" s="1271"/>
    </row>
    <row r="4" spans="1:30" ht="18.75" customHeigh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row>
    <row r="5" spans="1:30" ht="18.75" customHeight="1">
      <c r="AD5" s="379" t="s">
        <v>1229</v>
      </c>
    </row>
    <row r="6" spans="1:30" ht="18.75" customHeight="1">
      <c r="A6" s="1494" t="s">
        <v>3440</v>
      </c>
      <c r="B6" s="1778"/>
      <c r="C6" s="1778"/>
      <c r="D6" s="1778"/>
      <c r="E6" s="1778"/>
      <c r="F6" s="1778"/>
      <c r="G6" s="1778"/>
      <c r="H6" s="1778"/>
      <c r="I6" s="1778"/>
      <c r="J6" s="1778"/>
      <c r="K6" s="1778"/>
      <c r="L6" s="1778"/>
      <c r="M6" s="1778" t="s">
        <v>1254</v>
      </c>
      <c r="N6" s="1778"/>
      <c r="O6" s="1778"/>
      <c r="P6" s="1778"/>
      <c r="Q6" s="1778"/>
      <c r="R6" s="1778"/>
      <c r="S6" s="1778" t="s">
        <v>1255</v>
      </c>
      <c r="T6" s="1778"/>
      <c r="U6" s="1778"/>
      <c r="V6" s="1778"/>
      <c r="W6" s="1778"/>
      <c r="X6" s="1778"/>
      <c r="Y6" s="1778" t="s">
        <v>3441</v>
      </c>
      <c r="Z6" s="1778"/>
      <c r="AA6" s="1778"/>
      <c r="AB6" s="1778"/>
      <c r="AC6" s="1778"/>
      <c r="AD6" s="1485"/>
    </row>
    <row r="7" spans="1:30" ht="18.75" customHeight="1">
      <c r="A7" s="1495"/>
      <c r="B7" s="1779"/>
      <c r="C7" s="1779"/>
      <c r="D7" s="1779"/>
      <c r="E7" s="1779"/>
      <c r="F7" s="1779"/>
      <c r="G7" s="1779"/>
      <c r="H7" s="1779"/>
      <c r="I7" s="1779"/>
      <c r="J7" s="1779"/>
      <c r="K7" s="1779"/>
      <c r="L7" s="1779"/>
      <c r="M7" s="1779"/>
      <c r="N7" s="1779"/>
      <c r="O7" s="1779"/>
      <c r="P7" s="1779"/>
      <c r="Q7" s="1779"/>
      <c r="R7" s="1779"/>
      <c r="S7" s="1779"/>
      <c r="T7" s="1779"/>
      <c r="U7" s="1779"/>
      <c r="V7" s="1779"/>
      <c r="W7" s="1779"/>
      <c r="X7" s="1779"/>
      <c r="Y7" s="1779"/>
      <c r="Z7" s="1779"/>
      <c r="AA7" s="1779"/>
      <c r="AB7" s="1779"/>
      <c r="AC7" s="1779"/>
      <c r="AD7" s="1487"/>
    </row>
    <row r="8" spans="1:30" s="401" customFormat="1" ht="18.75" customHeight="1">
      <c r="L8" s="83"/>
      <c r="M8" s="2450" t="s">
        <v>3399</v>
      </c>
      <c r="N8" s="2445"/>
      <c r="O8" s="2445"/>
      <c r="P8" s="2445"/>
      <c r="Q8" s="2445"/>
      <c r="R8" s="2445"/>
      <c r="S8" s="2445" t="s">
        <v>435</v>
      </c>
      <c r="T8" s="2445"/>
      <c r="U8" s="2445"/>
      <c r="V8" s="2445"/>
      <c r="W8" s="2445"/>
      <c r="X8" s="2445"/>
      <c r="Y8" s="2445" t="s">
        <v>435</v>
      </c>
      <c r="Z8" s="2445"/>
      <c r="AA8" s="2445"/>
      <c r="AB8" s="2445"/>
      <c r="AC8" s="2445"/>
      <c r="AD8" s="2445"/>
    </row>
    <row r="9" spans="1:30" ht="18.75" customHeight="1">
      <c r="A9" s="1761" t="s">
        <v>3442</v>
      </c>
      <c r="B9" s="1761"/>
      <c r="C9" s="1761"/>
      <c r="D9" s="1761"/>
      <c r="E9" s="1761"/>
      <c r="F9" s="1761"/>
      <c r="G9" s="1761"/>
      <c r="H9" s="1761"/>
      <c r="I9" s="1761"/>
      <c r="J9" s="1761"/>
      <c r="K9" s="1761"/>
      <c r="L9" s="2451"/>
      <c r="M9" s="1722">
        <v>33516</v>
      </c>
      <c r="N9" s="1665"/>
      <c r="O9" s="1665"/>
      <c r="P9" s="1665"/>
      <c r="Q9" s="1665"/>
      <c r="R9" s="1665"/>
      <c r="S9" s="1665">
        <v>77563</v>
      </c>
      <c r="T9" s="1665"/>
      <c r="U9" s="1665"/>
      <c r="V9" s="1665"/>
      <c r="W9" s="1665"/>
      <c r="X9" s="1665"/>
      <c r="Y9" s="2449">
        <v>2.3142100000000001</v>
      </c>
      <c r="Z9" s="2449"/>
      <c r="AA9" s="2449"/>
      <c r="AB9" s="2449"/>
      <c r="AC9" s="2449"/>
      <c r="AD9" s="2449"/>
    </row>
    <row r="10" spans="1:30" ht="18.75" customHeight="1">
      <c r="L10" s="442"/>
      <c r="M10" s="1722"/>
      <c r="N10" s="1665"/>
      <c r="O10" s="1665"/>
      <c r="P10" s="1665"/>
      <c r="Q10" s="1665"/>
      <c r="R10" s="1665"/>
      <c r="S10" s="1665"/>
      <c r="T10" s="1665"/>
      <c r="U10" s="1665"/>
      <c r="V10" s="1665"/>
      <c r="W10" s="1665"/>
      <c r="X10" s="1665"/>
      <c r="Y10" s="1665"/>
      <c r="Z10" s="1665"/>
      <c r="AA10" s="1665"/>
      <c r="AB10" s="1665"/>
      <c r="AC10" s="1665"/>
      <c r="AD10" s="1665"/>
    </row>
    <row r="11" spans="1:30" ht="18.75" customHeight="1">
      <c r="B11" s="1296" t="s">
        <v>3443</v>
      </c>
      <c r="C11" s="1296"/>
      <c r="D11" s="1296"/>
      <c r="E11" s="1296"/>
      <c r="F11" s="1296"/>
      <c r="G11" s="1296"/>
      <c r="H11" s="1296"/>
      <c r="I11" s="1296"/>
      <c r="J11" s="1296"/>
      <c r="K11" s="1296"/>
      <c r="L11" s="1515"/>
      <c r="M11" s="1722">
        <v>33292</v>
      </c>
      <c r="N11" s="1665"/>
      <c r="O11" s="1665"/>
      <c r="P11" s="1665"/>
      <c r="Q11" s="1665"/>
      <c r="R11" s="1665"/>
      <c r="S11" s="1665">
        <v>77184</v>
      </c>
      <c r="T11" s="1665"/>
      <c r="U11" s="1665"/>
      <c r="V11" s="1665"/>
      <c r="W11" s="1665"/>
      <c r="X11" s="1665"/>
      <c r="Y11" s="2449">
        <v>2.31839</v>
      </c>
      <c r="Z11" s="2449"/>
      <c r="AA11" s="2449"/>
      <c r="AB11" s="2449"/>
      <c r="AC11" s="2449"/>
      <c r="AD11" s="2449"/>
    </row>
    <row r="12" spans="1:30" ht="18.75" customHeight="1">
      <c r="L12" s="442"/>
      <c r="M12" s="1722"/>
      <c r="N12" s="1665"/>
      <c r="O12" s="1665"/>
      <c r="P12" s="1665"/>
      <c r="Q12" s="1665"/>
      <c r="R12" s="1665"/>
      <c r="S12" s="1665"/>
      <c r="T12" s="1665"/>
      <c r="U12" s="1665"/>
      <c r="V12" s="1665"/>
      <c r="W12" s="1665"/>
      <c r="X12" s="1665"/>
      <c r="Y12" s="1665"/>
      <c r="Z12" s="1665"/>
      <c r="AA12" s="1665"/>
      <c r="AB12" s="1665"/>
      <c r="AC12" s="1665"/>
      <c r="AD12" s="1665"/>
    </row>
    <row r="13" spans="1:30" ht="18.75" customHeight="1">
      <c r="C13" s="1296" t="s">
        <v>3444</v>
      </c>
      <c r="D13" s="1296"/>
      <c r="E13" s="1296"/>
      <c r="F13" s="1296"/>
      <c r="G13" s="1296"/>
      <c r="H13" s="1296"/>
      <c r="I13" s="1296"/>
      <c r="J13" s="1296"/>
      <c r="K13" s="1296"/>
      <c r="L13" s="1515"/>
      <c r="M13" s="1722">
        <v>32894</v>
      </c>
      <c r="N13" s="1665"/>
      <c r="O13" s="1665"/>
      <c r="P13" s="1665"/>
      <c r="Q13" s="1665"/>
      <c r="R13" s="1665"/>
      <c r="S13" s="1665">
        <v>76481</v>
      </c>
      <c r="T13" s="1665"/>
      <c r="U13" s="1665"/>
      <c r="V13" s="1665"/>
      <c r="W13" s="1665"/>
      <c r="X13" s="1665"/>
      <c r="Y13" s="2449">
        <v>2.3250700000000002</v>
      </c>
      <c r="Z13" s="2449"/>
      <c r="AA13" s="2449"/>
      <c r="AB13" s="2449"/>
      <c r="AC13" s="2449"/>
      <c r="AD13" s="2449"/>
    </row>
    <row r="14" spans="1:30" ht="18.75" customHeight="1">
      <c r="D14" s="1296" t="s">
        <v>2489</v>
      </c>
      <c r="E14" s="1296"/>
      <c r="F14" s="1296"/>
      <c r="G14" s="1296"/>
      <c r="H14" s="1296"/>
      <c r="I14" s="1296"/>
      <c r="J14" s="1296"/>
      <c r="K14" s="1296"/>
      <c r="L14" s="1515"/>
      <c r="M14" s="1722">
        <v>25297</v>
      </c>
      <c r="N14" s="1665"/>
      <c r="O14" s="1665"/>
      <c r="P14" s="1665"/>
      <c r="Q14" s="1665"/>
      <c r="R14" s="1665"/>
      <c r="S14" s="1665">
        <v>64217</v>
      </c>
      <c r="T14" s="1665"/>
      <c r="U14" s="1665"/>
      <c r="V14" s="1665"/>
      <c r="W14" s="1665"/>
      <c r="X14" s="1665"/>
      <c r="Y14" s="2449">
        <v>2.5385200000000001</v>
      </c>
      <c r="Z14" s="2449"/>
      <c r="AA14" s="2449"/>
      <c r="AB14" s="2449"/>
      <c r="AC14" s="2449"/>
      <c r="AD14" s="2449"/>
    </row>
    <row r="15" spans="1:30" ht="18.75" customHeight="1">
      <c r="D15" s="2452" t="s">
        <v>3445</v>
      </c>
      <c r="E15" s="2452"/>
      <c r="F15" s="2452"/>
      <c r="G15" s="2452"/>
      <c r="H15" s="2452"/>
      <c r="I15" s="2452"/>
      <c r="J15" s="2452"/>
      <c r="K15" s="2452"/>
      <c r="L15" s="1534"/>
      <c r="M15" s="1722">
        <v>569</v>
      </c>
      <c r="N15" s="1665"/>
      <c r="O15" s="1665"/>
      <c r="P15" s="1665"/>
      <c r="Q15" s="1665"/>
      <c r="R15" s="1665"/>
      <c r="S15" s="1665">
        <v>1060</v>
      </c>
      <c r="T15" s="1665"/>
      <c r="U15" s="1665"/>
      <c r="V15" s="1665"/>
      <c r="W15" s="1665"/>
      <c r="X15" s="1665"/>
      <c r="Y15" s="2449">
        <v>1.8629199999999999</v>
      </c>
      <c r="Z15" s="2449"/>
      <c r="AA15" s="2449"/>
      <c r="AB15" s="2449"/>
      <c r="AC15" s="2449"/>
      <c r="AD15" s="2449"/>
    </row>
    <row r="16" spans="1:30" ht="18.75" customHeight="1">
      <c r="D16" s="1296" t="s">
        <v>3446</v>
      </c>
      <c r="E16" s="1296"/>
      <c r="F16" s="1296"/>
      <c r="G16" s="1296"/>
      <c r="H16" s="1296"/>
      <c r="I16" s="1296"/>
      <c r="J16" s="1296"/>
      <c r="K16" s="1296"/>
      <c r="L16" s="1515"/>
      <c r="M16" s="1722">
        <v>6507</v>
      </c>
      <c r="N16" s="1665"/>
      <c r="O16" s="1665"/>
      <c r="P16" s="1665"/>
      <c r="Q16" s="1665"/>
      <c r="R16" s="1665"/>
      <c r="S16" s="1665">
        <v>10454</v>
      </c>
      <c r="T16" s="1665"/>
      <c r="U16" s="1665"/>
      <c r="V16" s="1665"/>
      <c r="W16" s="1665"/>
      <c r="X16" s="1665"/>
      <c r="Y16" s="2449">
        <v>1.6065799999999999</v>
      </c>
      <c r="Z16" s="2449"/>
      <c r="AA16" s="2449"/>
      <c r="AB16" s="2449"/>
      <c r="AC16" s="2449"/>
      <c r="AD16" s="2449"/>
    </row>
    <row r="17" spans="1:30" ht="18.75" customHeight="1">
      <c r="D17" s="1296" t="s">
        <v>3447</v>
      </c>
      <c r="E17" s="1296"/>
      <c r="F17" s="1296"/>
      <c r="G17" s="1296"/>
      <c r="H17" s="1296"/>
      <c r="I17" s="1296"/>
      <c r="J17" s="1296"/>
      <c r="K17" s="1296"/>
      <c r="L17" s="1515"/>
      <c r="M17" s="1722">
        <v>521</v>
      </c>
      <c r="N17" s="1665"/>
      <c r="O17" s="1665"/>
      <c r="P17" s="1665"/>
      <c r="Q17" s="1665"/>
      <c r="R17" s="1665"/>
      <c r="S17" s="1665">
        <v>750</v>
      </c>
      <c r="T17" s="1665"/>
      <c r="U17" s="1665"/>
      <c r="V17" s="1665"/>
      <c r="W17" s="1665"/>
      <c r="X17" s="1665"/>
      <c r="Y17" s="2449">
        <v>1.43954</v>
      </c>
      <c r="Z17" s="2449"/>
      <c r="AA17" s="2449"/>
      <c r="AB17" s="2449"/>
      <c r="AC17" s="2449"/>
      <c r="AD17" s="2449"/>
    </row>
    <row r="18" spans="1:30" ht="18.75" customHeight="1">
      <c r="L18" s="442"/>
      <c r="M18" s="1722"/>
      <c r="N18" s="1665"/>
      <c r="O18" s="1665"/>
      <c r="P18" s="1665"/>
      <c r="Q18" s="1665"/>
      <c r="R18" s="1665"/>
      <c r="S18" s="1665"/>
      <c r="T18" s="1665"/>
      <c r="U18" s="1665"/>
      <c r="V18" s="1665"/>
      <c r="W18" s="1665"/>
      <c r="X18" s="1665"/>
      <c r="Y18" s="1665"/>
      <c r="Z18" s="1665"/>
      <c r="AA18" s="1665"/>
      <c r="AB18" s="1665"/>
      <c r="AC18" s="1665"/>
      <c r="AD18" s="1665"/>
    </row>
    <row r="19" spans="1:30" ht="18.75" customHeight="1">
      <c r="C19" s="1296" t="s">
        <v>3448</v>
      </c>
      <c r="D19" s="1296"/>
      <c r="E19" s="1296"/>
      <c r="F19" s="1296"/>
      <c r="G19" s="1296"/>
      <c r="H19" s="1296"/>
      <c r="I19" s="1296"/>
      <c r="J19" s="1296"/>
      <c r="K19" s="1296"/>
      <c r="L19" s="1515"/>
      <c r="M19" s="1722">
        <v>398</v>
      </c>
      <c r="N19" s="1665"/>
      <c r="O19" s="1665"/>
      <c r="P19" s="1665"/>
      <c r="Q19" s="1665"/>
      <c r="R19" s="1665"/>
      <c r="S19" s="1665">
        <v>703</v>
      </c>
      <c r="T19" s="1665"/>
      <c r="U19" s="1665"/>
      <c r="V19" s="1665"/>
      <c r="W19" s="1665"/>
      <c r="X19" s="1665"/>
      <c r="Y19" s="2449">
        <v>1.76633</v>
      </c>
      <c r="Z19" s="2449"/>
      <c r="AA19" s="2449"/>
      <c r="AB19" s="2449"/>
      <c r="AC19" s="2449"/>
      <c r="AD19" s="2449"/>
    </row>
    <row r="20" spans="1:30" ht="18.75" customHeight="1">
      <c r="L20" s="442"/>
      <c r="M20" s="1722"/>
      <c r="N20" s="1665"/>
      <c r="O20" s="1665"/>
      <c r="P20" s="1665"/>
      <c r="Q20" s="1665"/>
      <c r="R20" s="1665"/>
      <c r="S20" s="1665"/>
      <c r="T20" s="1665"/>
      <c r="U20" s="1665"/>
      <c r="V20" s="1665"/>
      <c r="W20" s="1665"/>
      <c r="X20" s="1665"/>
      <c r="Y20" s="1665"/>
      <c r="Z20" s="1665"/>
      <c r="AA20" s="1665"/>
      <c r="AB20" s="1665"/>
      <c r="AC20" s="1665"/>
      <c r="AD20" s="1665"/>
    </row>
    <row r="21" spans="1:30" ht="18.75" customHeight="1">
      <c r="B21" s="1296" t="s">
        <v>3449</v>
      </c>
      <c r="C21" s="1296"/>
      <c r="D21" s="1296"/>
      <c r="E21" s="1296"/>
      <c r="F21" s="1296"/>
      <c r="G21" s="1296"/>
      <c r="H21" s="1296"/>
      <c r="I21" s="1296"/>
      <c r="J21" s="1296"/>
      <c r="K21" s="1296"/>
      <c r="L21" s="1515"/>
      <c r="M21" s="1722">
        <v>224</v>
      </c>
      <c r="N21" s="1665"/>
      <c r="O21" s="1665"/>
      <c r="P21" s="1665"/>
      <c r="Q21" s="1665"/>
      <c r="R21" s="1665"/>
      <c r="S21" s="1665">
        <v>379</v>
      </c>
      <c r="T21" s="1665"/>
      <c r="U21" s="1665"/>
      <c r="V21" s="1665"/>
      <c r="W21" s="1665"/>
      <c r="X21" s="1665"/>
      <c r="Y21" s="2449">
        <v>1.6919599999999999</v>
      </c>
      <c r="Z21" s="2449"/>
      <c r="AA21" s="2449"/>
      <c r="AB21" s="2449"/>
      <c r="AC21" s="2449"/>
      <c r="AD21" s="2449"/>
    </row>
    <row r="22" spans="1:30" ht="18.75" customHeight="1">
      <c r="A22" s="328"/>
      <c r="B22" s="328"/>
      <c r="C22" s="328"/>
      <c r="D22" s="328"/>
      <c r="E22" s="328"/>
      <c r="F22" s="328"/>
      <c r="G22" s="328"/>
      <c r="H22" s="328"/>
      <c r="I22" s="328"/>
      <c r="J22" s="328"/>
      <c r="K22" s="328"/>
      <c r="L22" s="404"/>
      <c r="M22" s="1275"/>
      <c r="N22" s="1276"/>
      <c r="O22" s="1276"/>
      <c r="P22" s="1276"/>
      <c r="Q22" s="1276"/>
      <c r="R22" s="1276"/>
      <c r="S22" s="1276"/>
      <c r="T22" s="1276"/>
      <c r="U22" s="1276"/>
      <c r="V22" s="1276"/>
      <c r="W22" s="1276"/>
      <c r="X22" s="1276"/>
      <c r="Y22" s="1276"/>
      <c r="Z22" s="1276"/>
      <c r="AA22" s="328"/>
      <c r="AB22" s="328"/>
      <c r="AC22" s="328"/>
      <c r="AD22" s="328"/>
    </row>
    <row r="23" spans="1:30" ht="13.5">
      <c r="A23" s="403" t="s">
        <v>3450</v>
      </c>
      <c r="B23" s="67"/>
      <c r="C23" s="67"/>
      <c r="D23" s="67"/>
      <c r="E23" s="67"/>
      <c r="F23" s="67"/>
      <c r="G23" s="67"/>
      <c r="H23" s="67"/>
      <c r="I23" s="67"/>
      <c r="J23" s="67"/>
      <c r="K23" s="67"/>
      <c r="L23" s="67"/>
      <c r="M23" s="67"/>
      <c r="N23" s="67"/>
      <c r="O23" s="67"/>
      <c r="P23" s="67"/>
      <c r="Q23" s="67"/>
      <c r="R23" s="67"/>
      <c r="S23" s="67"/>
      <c r="T23" s="67"/>
      <c r="U23" s="67"/>
      <c r="V23" s="67"/>
      <c r="W23" s="67"/>
      <c r="X23" s="67"/>
      <c r="Z23" s="403"/>
      <c r="AD23" s="372" t="s">
        <v>1202</v>
      </c>
    </row>
    <row r="24" spans="1:30" ht="13.5">
      <c r="A24" s="434" t="s">
        <v>3451</v>
      </c>
      <c r="B24" s="84"/>
      <c r="C24" s="84"/>
      <c r="D24" s="84"/>
      <c r="E24" s="84"/>
      <c r="F24" s="84"/>
      <c r="G24" s="84"/>
      <c r="H24" s="84"/>
      <c r="I24" s="84"/>
      <c r="J24" s="84"/>
      <c r="K24" s="84"/>
      <c r="L24" s="84"/>
      <c r="M24" s="84"/>
      <c r="N24" s="84"/>
      <c r="O24" s="84"/>
      <c r="P24" s="84"/>
      <c r="Q24" s="84"/>
      <c r="R24" s="84"/>
      <c r="S24" s="84"/>
      <c r="T24" s="84"/>
      <c r="U24" s="84"/>
      <c r="V24" s="84"/>
      <c r="W24" s="84"/>
      <c r="X24" s="84"/>
      <c r="Y24" s="410"/>
      <c r="Z24" s="410"/>
    </row>
    <row r="25" spans="1:30" ht="13.5">
      <c r="A25" s="434" t="s">
        <v>3452</v>
      </c>
      <c r="B25" s="84"/>
      <c r="C25" s="84"/>
      <c r="D25" s="84"/>
      <c r="E25" s="84"/>
      <c r="F25" s="84"/>
      <c r="G25" s="84"/>
      <c r="H25" s="84"/>
      <c r="I25" s="84"/>
      <c r="J25" s="84"/>
      <c r="K25" s="84"/>
      <c r="L25" s="84"/>
      <c r="M25" s="84"/>
      <c r="N25" s="84"/>
      <c r="O25" s="84"/>
      <c r="P25" s="84"/>
      <c r="Q25" s="84"/>
      <c r="R25" s="84"/>
      <c r="S25" s="84"/>
      <c r="T25" s="84"/>
      <c r="U25" s="84"/>
      <c r="V25" s="84"/>
      <c r="W25" s="84"/>
      <c r="X25" s="84"/>
      <c r="Y25" s="410"/>
      <c r="Z25" s="410"/>
    </row>
    <row r="27" spans="1:30" ht="18.75" customHeight="1">
      <c r="A27" s="1666" t="s">
        <v>5072</v>
      </c>
      <c r="B27" s="1666"/>
      <c r="C27" s="1666"/>
      <c r="D27" s="1666"/>
      <c r="E27" s="1666"/>
      <c r="F27" s="1666"/>
      <c r="G27" s="1666"/>
      <c r="H27" s="1666"/>
      <c r="I27" s="1666"/>
      <c r="J27" s="1666"/>
      <c r="K27" s="1666"/>
      <c r="L27" s="1666"/>
      <c r="M27" s="1666"/>
      <c r="N27" s="1666"/>
      <c r="O27" s="1666"/>
      <c r="P27" s="1666"/>
      <c r="Q27" s="1666"/>
      <c r="R27" s="1666"/>
      <c r="S27" s="1666"/>
      <c r="T27" s="1666"/>
      <c r="U27" s="1666"/>
      <c r="V27" s="1666"/>
      <c r="W27" s="1666"/>
      <c r="X27" s="1666"/>
      <c r="Y27" s="1666"/>
      <c r="Z27" s="1666"/>
      <c r="AA27" s="1666"/>
      <c r="AB27" s="1666"/>
      <c r="AC27" s="1666"/>
      <c r="AD27" s="1666"/>
    </row>
    <row r="28" spans="1:30" ht="18.75" customHeight="1">
      <c r="A28" s="1271" t="s">
        <v>5073</v>
      </c>
      <c r="B28" s="1271"/>
      <c r="C28" s="1271"/>
      <c r="D28" s="1271"/>
      <c r="E28" s="1271"/>
      <c r="F28" s="1271"/>
      <c r="G28" s="1271"/>
      <c r="H28" s="1271"/>
      <c r="I28" s="1271"/>
      <c r="J28" s="1271"/>
      <c r="K28" s="1271"/>
      <c r="L28" s="1271"/>
      <c r="M28" s="1271"/>
      <c r="N28" s="1271"/>
      <c r="O28" s="1271"/>
      <c r="P28" s="1271"/>
      <c r="Q28" s="1271"/>
      <c r="R28" s="1271"/>
      <c r="S28" s="1271"/>
      <c r="T28" s="1271"/>
      <c r="U28" s="1271"/>
      <c r="V28" s="1271"/>
      <c r="W28" s="1271"/>
      <c r="X28" s="1271"/>
      <c r="Y28" s="1271"/>
      <c r="Z28" s="1271"/>
      <c r="AA28" s="1271"/>
      <c r="AB28" s="1271"/>
      <c r="AC28" s="1271"/>
      <c r="AD28" s="1271"/>
    </row>
    <row r="30" spans="1:30" ht="18.75" customHeight="1">
      <c r="AD30" s="379" t="s">
        <v>1229</v>
      </c>
    </row>
    <row r="31" spans="1:30" ht="18.75" customHeight="1">
      <c r="A31" s="1262" t="s">
        <v>3440</v>
      </c>
      <c r="B31" s="1263"/>
      <c r="C31" s="1263"/>
      <c r="D31" s="1263"/>
      <c r="E31" s="1263"/>
      <c r="F31" s="1263"/>
      <c r="G31" s="1263"/>
      <c r="H31" s="1263"/>
      <c r="I31" s="1263"/>
      <c r="J31" s="1263"/>
      <c r="K31" s="1263"/>
      <c r="L31" s="1263"/>
      <c r="M31" s="1659" t="s">
        <v>3453</v>
      </c>
      <c r="N31" s="1756"/>
      <c r="O31" s="1756"/>
      <c r="P31" s="1756"/>
      <c r="Q31" s="1659" t="s">
        <v>3454</v>
      </c>
      <c r="R31" s="1756"/>
      <c r="S31" s="1756"/>
      <c r="T31" s="1757"/>
      <c r="U31" s="2453" t="s">
        <v>3455</v>
      </c>
      <c r="V31" s="2453"/>
      <c r="W31" s="2453"/>
      <c r="X31" s="2453"/>
      <c r="Y31" s="2453"/>
      <c r="Z31" s="2454" t="s">
        <v>3456</v>
      </c>
      <c r="AA31" s="2454"/>
      <c r="AB31" s="2454"/>
      <c r="AC31" s="2454"/>
      <c r="AD31" s="2455"/>
    </row>
    <row r="32" spans="1:30" s="401" customFormat="1" ht="18.75" customHeight="1">
      <c r="A32" s="68"/>
      <c r="B32" s="68"/>
      <c r="C32" s="68"/>
      <c r="D32" s="68"/>
      <c r="E32" s="68"/>
      <c r="F32" s="68"/>
      <c r="G32" s="68"/>
      <c r="H32" s="68"/>
      <c r="I32" s="68"/>
      <c r="J32" s="68"/>
      <c r="K32" s="68"/>
      <c r="L32" s="66"/>
      <c r="M32" s="2435" t="s">
        <v>646</v>
      </c>
      <c r="N32" s="2430"/>
      <c r="O32" s="2430"/>
      <c r="P32" s="2430"/>
      <c r="Q32" s="2430" t="s">
        <v>435</v>
      </c>
      <c r="R32" s="2430"/>
      <c r="S32" s="2430"/>
      <c r="T32" s="2430"/>
      <c r="U32" s="2445" t="s">
        <v>435</v>
      </c>
      <c r="V32" s="2445"/>
      <c r="W32" s="2445"/>
      <c r="X32" s="2445"/>
      <c r="Y32" s="2445"/>
      <c r="Z32" s="2445" t="s">
        <v>435</v>
      </c>
      <c r="AA32" s="2445"/>
      <c r="AB32" s="2445"/>
      <c r="AC32" s="2445"/>
      <c r="AD32" s="2445"/>
    </row>
    <row r="33" spans="1:31" ht="18.75" customHeight="1">
      <c r="B33" s="1761" t="s">
        <v>2838</v>
      </c>
      <c r="C33" s="1761"/>
      <c r="D33" s="1761"/>
      <c r="E33" s="1761"/>
      <c r="F33" s="1761"/>
      <c r="G33" s="1761"/>
      <c r="H33" s="1761"/>
      <c r="I33" s="1761"/>
      <c r="J33" s="1761"/>
      <c r="K33" s="1761"/>
      <c r="L33" s="2451"/>
      <c r="M33" s="1722">
        <v>15608</v>
      </c>
      <c r="N33" s="1593"/>
      <c r="O33" s="1593"/>
      <c r="P33" s="1593"/>
      <c r="Q33" s="1593">
        <v>34758</v>
      </c>
      <c r="R33" s="1593"/>
      <c r="S33" s="1593"/>
      <c r="T33" s="1593"/>
      <c r="U33" s="1593">
        <v>23199</v>
      </c>
      <c r="V33" s="1593"/>
      <c r="W33" s="1593"/>
      <c r="X33" s="1593"/>
      <c r="Y33" s="1593"/>
      <c r="Z33" s="2328">
        <f>Q33/M33</f>
        <v>2.2269349051768326</v>
      </c>
      <c r="AA33" s="2328"/>
      <c r="AB33" s="2328"/>
      <c r="AC33" s="2328"/>
      <c r="AD33" s="2328"/>
    </row>
    <row r="34" spans="1:31" ht="18.75" customHeight="1">
      <c r="L34" s="442"/>
      <c r="M34" s="1722"/>
      <c r="N34" s="1593"/>
      <c r="O34" s="1593"/>
      <c r="P34" s="1593"/>
      <c r="Q34" s="1593"/>
      <c r="R34" s="1593"/>
      <c r="S34" s="1593"/>
      <c r="T34" s="1593"/>
      <c r="U34" s="1593"/>
      <c r="V34" s="1593"/>
      <c r="W34" s="1593"/>
      <c r="X34" s="1593"/>
      <c r="Y34" s="1593"/>
      <c r="Z34" s="1289"/>
      <c r="AA34" s="1289"/>
      <c r="AB34" s="1289"/>
      <c r="AC34" s="1289"/>
      <c r="AD34" s="1289"/>
    </row>
    <row r="35" spans="1:31" ht="18.75" customHeight="1">
      <c r="C35" s="1296" t="s">
        <v>3457</v>
      </c>
      <c r="D35" s="1296"/>
      <c r="E35" s="1296"/>
      <c r="F35" s="1296"/>
      <c r="G35" s="1296"/>
      <c r="H35" s="1296"/>
      <c r="I35" s="1296"/>
      <c r="J35" s="1296"/>
      <c r="K35" s="1296"/>
      <c r="L35" s="1515"/>
      <c r="M35" s="1722">
        <v>13734</v>
      </c>
      <c r="N35" s="1593"/>
      <c r="O35" s="1593"/>
      <c r="P35" s="1593"/>
      <c r="Q35" s="1593">
        <v>31501</v>
      </c>
      <c r="R35" s="1593"/>
      <c r="S35" s="1593"/>
      <c r="T35" s="1593"/>
      <c r="U35" s="1593">
        <v>20781</v>
      </c>
      <c r="V35" s="1593"/>
      <c r="W35" s="1593"/>
      <c r="X35" s="1593"/>
      <c r="Y35" s="1593"/>
      <c r="Z35" s="2328">
        <f>Q35/M35</f>
        <v>2.2936507936507935</v>
      </c>
      <c r="AA35" s="2328"/>
      <c r="AB35" s="2328"/>
      <c r="AC35" s="2328"/>
      <c r="AD35" s="2328"/>
    </row>
    <row r="36" spans="1:31" ht="18.75" customHeight="1">
      <c r="C36" s="1296" t="s">
        <v>3458</v>
      </c>
      <c r="D36" s="1296"/>
      <c r="E36" s="1296"/>
      <c r="F36" s="1296"/>
      <c r="G36" s="1296"/>
      <c r="H36" s="1296"/>
      <c r="I36" s="1296"/>
      <c r="J36" s="1296"/>
      <c r="K36" s="1296"/>
      <c r="L36" s="1515"/>
      <c r="M36" s="1722">
        <v>152</v>
      </c>
      <c r="N36" s="1593"/>
      <c r="O36" s="1593"/>
      <c r="P36" s="1593"/>
      <c r="Q36" s="1593">
        <v>245</v>
      </c>
      <c r="R36" s="1593"/>
      <c r="S36" s="1593"/>
      <c r="T36" s="1593"/>
      <c r="U36" s="1593">
        <v>182</v>
      </c>
      <c r="V36" s="1593"/>
      <c r="W36" s="1593"/>
      <c r="X36" s="1593"/>
      <c r="Y36" s="1593"/>
      <c r="Z36" s="2328">
        <f>Q36/M36</f>
        <v>1.611842105263158</v>
      </c>
      <c r="AA36" s="2328"/>
      <c r="AB36" s="2328"/>
      <c r="AC36" s="2328"/>
      <c r="AD36" s="2328"/>
    </row>
    <row r="37" spans="1:31" ht="18.75" customHeight="1">
      <c r="C37" s="1296" t="s">
        <v>3386</v>
      </c>
      <c r="D37" s="1296"/>
      <c r="E37" s="1296"/>
      <c r="F37" s="1296"/>
      <c r="G37" s="1296"/>
      <c r="H37" s="1296"/>
      <c r="I37" s="1296"/>
      <c r="J37" s="1296"/>
      <c r="K37" s="1296"/>
      <c r="L37" s="1515"/>
      <c r="M37" s="1722">
        <v>1714</v>
      </c>
      <c r="N37" s="1593"/>
      <c r="O37" s="1593"/>
      <c r="P37" s="1593"/>
      <c r="Q37" s="1593">
        <v>2985</v>
      </c>
      <c r="R37" s="1593"/>
      <c r="S37" s="1593"/>
      <c r="T37" s="1593"/>
      <c r="U37" s="1593">
        <v>2225</v>
      </c>
      <c r="V37" s="1593"/>
      <c r="W37" s="1593"/>
      <c r="X37" s="1593"/>
      <c r="Y37" s="1593"/>
      <c r="Z37" s="2328">
        <f>Q37/M37</f>
        <v>1.7415402567094516</v>
      </c>
      <c r="AA37" s="2328"/>
      <c r="AB37" s="2328"/>
      <c r="AC37" s="2328"/>
      <c r="AD37" s="2328"/>
    </row>
    <row r="38" spans="1:31" ht="18.75" customHeight="1">
      <c r="C38" s="1828" t="s">
        <v>3459</v>
      </c>
      <c r="D38" s="1828"/>
      <c r="E38" s="1828"/>
      <c r="F38" s="1828"/>
      <c r="G38" s="1828"/>
      <c r="H38" s="1828"/>
      <c r="I38" s="1828"/>
      <c r="J38" s="1828"/>
      <c r="K38" s="1828"/>
      <c r="L38" s="2456"/>
      <c r="M38" s="1722"/>
      <c r="N38" s="1593"/>
      <c r="O38" s="1593"/>
      <c r="P38" s="1593"/>
      <c r="Q38" s="1593"/>
      <c r="R38" s="1593"/>
      <c r="S38" s="1593"/>
      <c r="T38" s="1593"/>
      <c r="U38" s="1593"/>
      <c r="V38" s="1593"/>
      <c r="W38" s="1593"/>
      <c r="X38" s="1593"/>
      <c r="Y38" s="1593"/>
      <c r="Z38" s="1289"/>
      <c r="AA38" s="1289"/>
      <c r="AB38" s="1289"/>
      <c r="AC38" s="1289"/>
      <c r="AD38" s="1289"/>
    </row>
    <row r="39" spans="1:31" ht="18.75" customHeight="1">
      <c r="C39" s="322"/>
      <c r="D39" s="1828" t="s">
        <v>3460</v>
      </c>
      <c r="E39" s="1828"/>
      <c r="F39" s="1828"/>
      <c r="G39" s="1828"/>
      <c r="H39" s="1828"/>
      <c r="I39" s="1828"/>
      <c r="J39" s="1828"/>
      <c r="K39" s="1828"/>
      <c r="L39" s="2456"/>
      <c r="M39" s="1722">
        <v>452</v>
      </c>
      <c r="N39" s="1593"/>
      <c r="O39" s="1593"/>
      <c r="P39" s="1593"/>
      <c r="Q39" s="1593">
        <v>663</v>
      </c>
      <c r="R39" s="1593"/>
      <c r="S39" s="1593"/>
      <c r="T39" s="1593"/>
      <c r="U39" s="1593">
        <v>516</v>
      </c>
      <c r="V39" s="1593"/>
      <c r="W39" s="1593"/>
      <c r="X39" s="1593"/>
      <c r="Y39" s="1593"/>
      <c r="Z39" s="2328">
        <f>Q39/M39</f>
        <v>1.4668141592920354</v>
      </c>
      <c r="AA39" s="2328"/>
      <c r="AB39" s="2328"/>
      <c r="AC39" s="2328"/>
      <c r="AD39" s="2328"/>
    </row>
    <row r="40" spans="1:31" ht="18.75" customHeight="1">
      <c r="C40" s="322"/>
      <c r="D40" s="1828" t="s">
        <v>3461</v>
      </c>
      <c r="E40" s="1828"/>
      <c r="F40" s="1828"/>
      <c r="G40" s="1828"/>
      <c r="H40" s="1828"/>
      <c r="I40" s="1828"/>
      <c r="J40" s="1828"/>
      <c r="K40" s="1828"/>
      <c r="L40" s="2456"/>
      <c r="M40" s="1722">
        <v>727</v>
      </c>
      <c r="N40" s="1593"/>
      <c r="O40" s="1593"/>
      <c r="P40" s="1593"/>
      <c r="Q40" s="1593">
        <v>1310</v>
      </c>
      <c r="R40" s="1593"/>
      <c r="S40" s="1593"/>
      <c r="T40" s="1593"/>
      <c r="U40" s="1593">
        <v>971</v>
      </c>
      <c r="V40" s="1593"/>
      <c r="W40" s="1593"/>
      <c r="X40" s="1593"/>
      <c r="Y40" s="1593"/>
      <c r="Z40" s="2328">
        <f>Q40/M40</f>
        <v>1.8019257221458047</v>
      </c>
      <c r="AA40" s="2328"/>
      <c r="AB40" s="2328"/>
      <c r="AC40" s="2328"/>
      <c r="AD40" s="2328"/>
    </row>
    <row r="41" spans="1:31" ht="18.75" customHeight="1">
      <c r="C41" s="322"/>
      <c r="D41" s="1828" t="s">
        <v>3462</v>
      </c>
      <c r="E41" s="1828"/>
      <c r="F41" s="1828"/>
      <c r="G41" s="1828"/>
      <c r="H41" s="1828"/>
      <c r="I41" s="1828"/>
      <c r="J41" s="1828"/>
      <c r="K41" s="1828"/>
      <c r="L41" s="2456"/>
      <c r="M41" s="1722">
        <v>535</v>
      </c>
      <c r="N41" s="1593"/>
      <c r="O41" s="1593"/>
      <c r="P41" s="1593"/>
      <c r="Q41" s="1593">
        <v>1012</v>
      </c>
      <c r="R41" s="1593"/>
      <c r="S41" s="1593"/>
      <c r="T41" s="1593"/>
      <c r="U41" s="1593">
        <v>738</v>
      </c>
      <c r="V41" s="1593"/>
      <c r="W41" s="1593"/>
      <c r="X41" s="1593"/>
      <c r="Y41" s="1593"/>
      <c r="Z41" s="2328">
        <f>Q41/M41</f>
        <v>1.891588785046729</v>
      </c>
      <c r="AA41" s="2328"/>
      <c r="AB41" s="2328"/>
      <c r="AC41" s="2328"/>
      <c r="AD41" s="2328"/>
    </row>
    <row r="42" spans="1:31" ht="18.75" customHeight="1">
      <c r="C42" s="1296" t="s">
        <v>1242</v>
      </c>
      <c r="D42" s="1296"/>
      <c r="E42" s="1296"/>
      <c r="F42" s="1296"/>
      <c r="G42" s="1296"/>
      <c r="H42" s="1296"/>
      <c r="I42" s="1296"/>
      <c r="J42" s="1296"/>
      <c r="K42" s="1296"/>
      <c r="L42" s="1515"/>
      <c r="M42" s="1722">
        <v>8</v>
      </c>
      <c r="N42" s="1593"/>
      <c r="O42" s="1593"/>
      <c r="P42" s="1593"/>
      <c r="Q42" s="1593">
        <v>27</v>
      </c>
      <c r="R42" s="1593"/>
      <c r="S42" s="1593"/>
      <c r="T42" s="1593"/>
      <c r="U42" s="1593">
        <v>11</v>
      </c>
      <c r="V42" s="1593"/>
      <c r="W42" s="1593"/>
      <c r="X42" s="1593"/>
      <c r="Y42" s="1593"/>
      <c r="Z42" s="2328">
        <f>Q42/M42</f>
        <v>3.375</v>
      </c>
      <c r="AA42" s="2328"/>
      <c r="AB42" s="2328"/>
      <c r="AC42" s="2328"/>
      <c r="AD42" s="2328"/>
    </row>
    <row r="43" spans="1:31" ht="18.75" customHeight="1">
      <c r="A43" s="328"/>
      <c r="B43" s="328"/>
      <c r="C43" s="328"/>
      <c r="D43" s="328"/>
      <c r="E43" s="328"/>
      <c r="F43" s="328"/>
      <c r="G43" s="328"/>
      <c r="H43" s="328"/>
      <c r="I43" s="328"/>
      <c r="J43" s="328"/>
      <c r="K43" s="328"/>
      <c r="L43" s="404"/>
      <c r="M43" s="1352"/>
      <c r="N43" s="1314"/>
      <c r="O43" s="1314"/>
      <c r="P43" s="1314"/>
      <c r="Q43" s="1314"/>
      <c r="R43" s="1314"/>
      <c r="S43" s="1314"/>
      <c r="T43" s="1314"/>
      <c r="U43" s="328"/>
      <c r="V43" s="328"/>
      <c r="W43" s="328"/>
      <c r="X43" s="328"/>
      <c r="Y43" s="328"/>
      <c r="Z43" s="1314"/>
      <c r="AA43" s="1314"/>
      <c r="AB43" s="1314"/>
      <c r="AC43" s="1314"/>
      <c r="AD43" s="1314"/>
    </row>
    <row r="44" spans="1:31" ht="13.5">
      <c r="A44" s="433" t="s">
        <v>3463</v>
      </c>
      <c r="B44" s="433"/>
      <c r="C44" s="433"/>
      <c r="D44" s="433"/>
      <c r="E44" s="433"/>
      <c r="F44" s="433"/>
      <c r="G44" s="433"/>
      <c r="H44" s="433"/>
      <c r="I44" s="433"/>
      <c r="J44" s="433"/>
      <c r="K44" s="433"/>
      <c r="L44" s="433"/>
      <c r="M44" s="433"/>
      <c r="N44" s="433"/>
      <c r="O44" s="433"/>
      <c r="P44" s="433"/>
      <c r="Q44" s="433"/>
      <c r="R44" s="433"/>
      <c r="S44" s="433"/>
      <c r="T44" s="433"/>
      <c r="U44" s="433"/>
      <c r="V44" s="433"/>
      <c r="W44" s="433"/>
      <c r="X44" s="433"/>
      <c r="AC44" s="403"/>
      <c r="AD44" s="396" t="s">
        <v>1202</v>
      </c>
      <c r="AE44" s="65"/>
    </row>
  </sheetData>
  <mergeCells count="122">
    <mergeCell ref="C42:L42"/>
    <mergeCell ref="M42:P42"/>
    <mergeCell ref="Q42:T42"/>
    <mergeCell ref="U42:Y42"/>
    <mergeCell ref="Z42:AD42"/>
    <mergeCell ref="M43:P43"/>
    <mergeCell ref="Q43:T43"/>
    <mergeCell ref="Z43:AD43"/>
    <mergeCell ref="D40:L40"/>
    <mergeCell ref="M40:P40"/>
    <mergeCell ref="Q40:T40"/>
    <mergeCell ref="U40:Y40"/>
    <mergeCell ref="Z40:AD40"/>
    <mergeCell ref="D41:L41"/>
    <mergeCell ref="M41:P41"/>
    <mergeCell ref="Q41:T41"/>
    <mergeCell ref="U41:Y41"/>
    <mergeCell ref="Z41:AD41"/>
    <mergeCell ref="C38:L38"/>
    <mergeCell ref="M38:P38"/>
    <mergeCell ref="Q38:T38"/>
    <mergeCell ref="U38:Y38"/>
    <mergeCell ref="Z38:AD38"/>
    <mergeCell ref="D39:L39"/>
    <mergeCell ref="M39:P39"/>
    <mergeCell ref="Q39:T39"/>
    <mergeCell ref="U39:Y39"/>
    <mergeCell ref="Z39:AD39"/>
    <mergeCell ref="C36:L36"/>
    <mergeCell ref="M36:P36"/>
    <mergeCell ref="Q36:T36"/>
    <mergeCell ref="U36:Y36"/>
    <mergeCell ref="Z36:AD36"/>
    <mergeCell ref="C37:L37"/>
    <mergeCell ref="M37:P37"/>
    <mergeCell ref="Q37:T37"/>
    <mergeCell ref="U37:Y37"/>
    <mergeCell ref="Z37:AD37"/>
    <mergeCell ref="M34:P34"/>
    <mergeCell ref="Q34:T34"/>
    <mergeCell ref="U34:Y34"/>
    <mergeCell ref="Z34:AD34"/>
    <mergeCell ref="C35:L35"/>
    <mergeCell ref="M35:P35"/>
    <mergeCell ref="Q35:T35"/>
    <mergeCell ref="U35:Y35"/>
    <mergeCell ref="Z35:AD35"/>
    <mergeCell ref="M32:P32"/>
    <mergeCell ref="Q32:T32"/>
    <mergeCell ref="U32:Y32"/>
    <mergeCell ref="Z32:AD32"/>
    <mergeCell ref="B33:L33"/>
    <mergeCell ref="M33:P33"/>
    <mergeCell ref="Q33:T33"/>
    <mergeCell ref="U33:Y33"/>
    <mergeCell ref="Z33:AD33"/>
    <mergeCell ref="M22:Z22"/>
    <mergeCell ref="A27:AD27"/>
    <mergeCell ref="A28:AD28"/>
    <mergeCell ref="A31:L31"/>
    <mergeCell ref="M31:P31"/>
    <mergeCell ref="Q31:T31"/>
    <mergeCell ref="U31:Y31"/>
    <mergeCell ref="Z31:AD31"/>
    <mergeCell ref="M20:R20"/>
    <mergeCell ref="S20:X20"/>
    <mergeCell ref="Y20:AD20"/>
    <mergeCell ref="B21:L21"/>
    <mergeCell ref="M21:R21"/>
    <mergeCell ref="S21:X21"/>
    <mergeCell ref="Y21:AD21"/>
    <mergeCell ref="M18:R18"/>
    <mergeCell ref="S18:X18"/>
    <mergeCell ref="Y18:AD18"/>
    <mergeCell ref="C19:L19"/>
    <mergeCell ref="M19:R19"/>
    <mergeCell ref="S19:X19"/>
    <mergeCell ref="Y19:AD19"/>
    <mergeCell ref="D16:L16"/>
    <mergeCell ref="M16:R16"/>
    <mergeCell ref="S16:X16"/>
    <mergeCell ref="Y16:AD16"/>
    <mergeCell ref="D17:L17"/>
    <mergeCell ref="M17:R17"/>
    <mergeCell ref="S17:X17"/>
    <mergeCell ref="Y17:AD17"/>
    <mergeCell ref="D14:L14"/>
    <mergeCell ref="M14:R14"/>
    <mergeCell ref="S14:X14"/>
    <mergeCell ref="Y14:AD14"/>
    <mergeCell ref="D15:L15"/>
    <mergeCell ref="M15:R15"/>
    <mergeCell ref="S15:X15"/>
    <mergeCell ref="Y15:AD15"/>
    <mergeCell ref="M12:R12"/>
    <mergeCell ref="S12:X12"/>
    <mergeCell ref="Y12:AD12"/>
    <mergeCell ref="C13:L13"/>
    <mergeCell ref="M13:R13"/>
    <mergeCell ref="S13:X13"/>
    <mergeCell ref="Y13:AD13"/>
    <mergeCell ref="B11:L11"/>
    <mergeCell ref="M11:R11"/>
    <mergeCell ref="S11:X11"/>
    <mergeCell ref="Y11:AD11"/>
    <mergeCell ref="M8:R8"/>
    <mergeCell ref="S8:X8"/>
    <mergeCell ref="Y8:AD8"/>
    <mergeCell ref="A9:L9"/>
    <mergeCell ref="M9:R9"/>
    <mergeCell ref="S9:X9"/>
    <mergeCell ref="Y9:AD9"/>
    <mergeCell ref="A2:AD2"/>
    <mergeCell ref="A3:AD3"/>
    <mergeCell ref="A6:L7"/>
    <mergeCell ref="M6:R7"/>
    <mergeCell ref="S6:X7"/>
    <mergeCell ref="Y6:AD7"/>
    <mergeCell ref="A1:D1"/>
    <mergeCell ref="M10:R10"/>
    <mergeCell ref="S10:X10"/>
    <mergeCell ref="Y10:AD10"/>
  </mergeCells>
  <phoneticPr fontId="4"/>
  <hyperlinks>
    <hyperlink ref="A1" location="P2細目次!A1" display="目次に戻る" xr:uid="{3882AB05-1D89-47E4-AB34-916B3D67301E}"/>
  </hyperlinks>
  <pageMargins left="0.70866141732283472" right="0.70866141732283472" top="0.74803149606299213" bottom="0.74803149606299213" header="0.31496062992125984" footer="0.31496062992125984"/>
  <pageSetup paperSize="9" scale="94" firstPageNumber="0" orientation="portrait" r:id="rId1"/>
  <headerFooter differentFirst="1" scaleWithDoc="0">
    <oddFooter>&amp;C- &amp;P -</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8BFE2-1633-4EC8-AAB3-2FB70936FE5A}">
  <sheetPr>
    <tabColor theme="0"/>
    <pageSetUpPr fitToPage="1"/>
  </sheetPr>
  <dimension ref="A1:AE49"/>
  <sheetViews>
    <sheetView zoomScaleNormal="100" zoomScaleSheetLayoutView="100" workbookViewId="0">
      <selection activeCell="AL2" sqref="AL2:AR2"/>
    </sheetView>
  </sheetViews>
  <sheetFormatPr defaultColWidth="3.375" defaultRowHeight="18.75" customHeight="1"/>
  <cols>
    <col min="1" max="29" width="3.375" style="286" customWidth="1"/>
    <col min="30" max="16384" width="3.375" style="286"/>
  </cols>
  <sheetData>
    <row r="1" spans="1:29" ht="13.5">
      <c r="A1" s="1544" t="s">
        <v>4602</v>
      </c>
      <c r="B1" s="1544"/>
      <c r="C1" s="1544"/>
      <c r="D1" s="1544"/>
    </row>
    <row r="2" spans="1:29" ht="22.5" customHeight="1">
      <c r="A2" s="1666" t="s">
        <v>3464</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row>
    <row r="3" spans="1:29" ht="18.75" customHeight="1">
      <c r="A3" s="1271" t="s">
        <v>3465</v>
      </c>
      <c r="B3" s="1271"/>
      <c r="C3" s="1271"/>
      <c r="D3" s="1271"/>
      <c r="E3" s="1271"/>
      <c r="F3" s="1271"/>
      <c r="G3" s="1271"/>
      <c r="H3" s="1271"/>
      <c r="I3" s="1271"/>
      <c r="J3" s="1271"/>
      <c r="K3" s="1271"/>
      <c r="L3" s="1271"/>
      <c r="M3" s="1271"/>
      <c r="N3" s="1271"/>
      <c r="O3" s="1271"/>
      <c r="P3" s="1271"/>
      <c r="Q3" s="1271"/>
      <c r="R3" s="1271"/>
      <c r="S3" s="1271"/>
      <c r="T3" s="1271"/>
      <c r="U3" s="1271"/>
      <c r="V3" s="1271"/>
      <c r="W3" s="1271"/>
      <c r="X3" s="1271"/>
      <c r="Y3" s="1271"/>
      <c r="Z3" s="1271"/>
      <c r="AA3" s="1271"/>
      <c r="AB3" s="1271"/>
      <c r="AC3" s="1271"/>
    </row>
    <row r="4" spans="1:29" ht="18.75" customHeight="1">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row>
    <row r="5" spans="1:29" ht="13.5">
      <c r="P5" s="2457" t="s">
        <v>3466</v>
      </c>
      <c r="Q5" s="2457"/>
      <c r="R5" s="2457"/>
      <c r="S5" s="2457"/>
      <c r="T5" s="2457"/>
      <c r="U5" s="2457"/>
      <c r="V5" s="2457"/>
      <c r="W5" s="2457"/>
      <c r="X5" s="2457"/>
      <c r="Y5" s="2457"/>
      <c r="Z5" s="2457"/>
      <c r="AA5" s="2457"/>
      <c r="AB5" s="2457"/>
      <c r="AC5" s="2457"/>
    </row>
    <row r="6" spans="1:29" ht="18.75" customHeight="1">
      <c r="A6" s="1757" t="s">
        <v>3467</v>
      </c>
      <c r="B6" s="1757"/>
      <c r="C6" s="1757"/>
      <c r="D6" s="1658"/>
      <c r="E6" s="1658"/>
      <c r="F6" s="2458" t="s">
        <v>4646</v>
      </c>
      <c r="G6" s="2459"/>
      <c r="H6" s="2459"/>
      <c r="I6" s="2460"/>
      <c r="J6" s="1263" t="s">
        <v>3468</v>
      </c>
      <c r="K6" s="1263"/>
      <c r="L6" s="1263"/>
      <c r="M6" s="1263"/>
      <c r="N6" s="1263"/>
      <c r="O6" s="1263"/>
      <c r="P6" s="1263"/>
      <c r="Q6" s="1263"/>
      <c r="R6" s="1263"/>
      <c r="S6" s="1263"/>
      <c r="T6" s="1263"/>
      <c r="U6" s="1263"/>
      <c r="V6" s="1263"/>
      <c r="W6" s="1263"/>
      <c r="X6" s="1263"/>
      <c r="Y6" s="1263"/>
      <c r="Z6" s="1263"/>
      <c r="AA6" s="1781" t="s">
        <v>3469</v>
      </c>
      <c r="AB6" s="1781"/>
      <c r="AC6" s="1255"/>
    </row>
    <row r="7" spans="1:29" ht="18.75" customHeight="1">
      <c r="A7" s="1757"/>
      <c r="B7" s="1757"/>
      <c r="C7" s="1757"/>
      <c r="D7" s="1658"/>
      <c r="E7" s="1658"/>
      <c r="F7" s="2461"/>
      <c r="G7" s="2462"/>
      <c r="H7" s="2462"/>
      <c r="I7" s="2463"/>
      <c r="J7" s="1781" t="s">
        <v>464</v>
      </c>
      <c r="K7" s="1781"/>
      <c r="L7" s="1781"/>
      <c r="M7" s="1781" t="s">
        <v>2489</v>
      </c>
      <c r="N7" s="1781"/>
      <c r="O7" s="1263"/>
      <c r="P7" s="2272" t="s">
        <v>3470</v>
      </c>
      <c r="Q7" s="2272"/>
      <c r="R7" s="2272"/>
      <c r="S7" s="2272"/>
      <c r="T7" s="2272"/>
      <c r="U7" s="1781" t="s">
        <v>3446</v>
      </c>
      <c r="V7" s="1781"/>
      <c r="W7" s="1781"/>
      <c r="X7" s="1255" t="s">
        <v>3447</v>
      </c>
      <c r="Y7" s="1256"/>
      <c r="Z7" s="1257"/>
      <c r="AA7" s="1781"/>
      <c r="AB7" s="1781"/>
      <c r="AC7" s="1255"/>
    </row>
    <row r="8" spans="1:29" ht="18.75" customHeight="1">
      <c r="A8" s="314"/>
      <c r="B8" s="314"/>
      <c r="C8" s="314"/>
      <c r="D8" s="314"/>
      <c r="E8" s="345"/>
      <c r="X8" s="1288"/>
      <c r="Y8" s="1288"/>
      <c r="Z8" s="1288"/>
      <c r="AA8" s="1288"/>
      <c r="AB8" s="1288"/>
      <c r="AC8" s="1288"/>
    </row>
    <row r="9" spans="1:29" ht="18.75" customHeight="1">
      <c r="A9" s="1296" t="s">
        <v>1121</v>
      </c>
      <c r="B9" s="1296"/>
      <c r="C9" s="1296"/>
      <c r="D9" s="1296"/>
      <c r="E9" s="1515"/>
      <c r="F9" s="2146">
        <v>12306</v>
      </c>
      <c r="G9" s="2147"/>
      <c r="H9" s="2147"/>
      <c r="I9" s="2137"/>
      <c r="J9" s="2137">
        <v>12233</v>
      </c>
      <c r="K9" s="2137"/>
      <c r="L9" s="2137"/>
      <c r="M9" s="2137">
        <v>11006</v>
      </c>
      <c r="N9" s="2137"/>
      <c r="O9" s="1662"/>
      <c r="P9" s="2137">
        <v>328</v>
      </c>
      <c r="Q9" s="2137"/>
      <c r="R9" s="2137"/>
      <c r="S9" s="2137"/>
      <c r="T9" s="2137"/>
      <c r="U9" s="2137">
        <v>876</v>
      </c>
      <c r="V9" s="2137"/>
      <c r="W9" s="2137"/>
      <c r="X9" s="2137">
        <v>23</v>
      </c>
      <c r="Y9" s="2137"/>
      <c r="Z9" s="2137"/>
      <c r="AA9" s="2137">
        <v>73</v>
      </c>
      <c r="AB9" s="2137"/>
      <c r="AC9" s="2137"/>
    </row>
    <row r="10" spans="1:29" ht="18.75" customHeight="1">
      <c r="B10" s="286">
        <v>0</v>
      </c>
      <c r="C10" s="286" t="s">
        <v>3471</v>
      </c>
      <c r="D10" s="286">
        <v>19</v>
      </c>
      <c r="E10" s="83" t="s">
        <v>2150</v>
      </c>
      <c r="F10" s="2146">
        <v>68</v>
      </c>
      <c r="G10" s="2147"/>
      <c r="H10" s="2147"/>
      <c r="I10" s="2137"/>
      <c r="J10" s="2137">
        <v>63</v>
      </c>
      <c r="K10" s="2137"/>
      <c r="L10" s="2137"/>
      <c r="M10" s="2137">
        <v>17</v>
      </c>
      <c r="N10" s="2137"/>
      <c r="O10" s="1662"/>
      <c r="P10" s="2137" t="s">
        <v>786</v>
      </c>
      <c r="Q10" s="2137"/>
      <c r="R10" s="2137"/>
      <c r="S10" s="2137"/>
      <c r="T10" s="2137"/>
      <c r="U10" s="2137">
        <v>45</v>
      </c>
      <c r="V10" s="2137"/>
      <c r="W10" s="2137"/>
      <c r="X10" s="2137">
        <v>1</v>
      </c>
      <c r="Y10" s="2137"/>
      <c r="Z10" s="2137"/>
      <c r="AA10" s="2137">
        <v>5</v>
      </c>
      <c r="AB10" s="2137"/>
      <c r="AC10" s="2137"/>
    </row>
    <row r="11" spans="1:29" ht="18.75" customHeight="1">
      <c r="B11" s="286">
        <v>20</v>
      </c>
      <c r="C11" s="286" t="s">
        <v>3471</v>
      </c>
      <c r="D11" s="286">
        <v>29</v>
      </c>
      <c r="E11" s="442"/>
      <c r="F11" s="2146">
        <v>214</v>
      </c>
      <c r="G11" s="2147"/>
      <c r="H11" s="2147"/>
      <c r="I11" s="2137"/>
      <c r="J11" s="2137">
        <v>203</v>
      </c>
      <c r="K11" s="2137"/>
      <c r="L11" s="2137"/>
      <c r="M11" s="2137">
        <v>59</v>
      </c>
      <c r="N11" s="2137"/>
      <c r="O11" s="1662"/>
      <c r="P11" s="2137">
        <v>2</v>
      </c>
      <c r="Q11" s="2137"/>
      <c r="R11" s="2137"/>
      <c r="S11" s="2137"/>
      <c r="T11" s="2137"/>
      <c r="U11" s="2137">
        <v>139</v>
      </c>
      <c r="V11" s="2137"/>
      <c r="W11" s="2137"/>
      <c r="X11" s="2137">
        <v>3</v>
      </c>
      <c r="Y11" s="2137"/>
      <c r="Z11" s="2137"/>
      <c r="AA11" s="2137">
        <v>11</v>
      </c>
      <c r="AB11" s="2137"/>
      <c r="AC11" s="2137"/>
    </row>
    <row r="12" spans="1:29" ht="18.75" customHeight="1">
      <c r="B12" s="286">
        <v>30</v>
      </c>
      <c r="C12" s="286" t="s">
        <v>3471</v>
      </c>
      <c r="D12" s="286">
        <v>39</v>
      </c>
      <c r="E12" s="442"/>
      <c r="F12" s="2146">
        <v>457</v>
      </c>
      <c r="G12" s="2147"/>
      <c r="H12" s="2147"/>
      <c r="I12" s="2137"/>
      <c r="J12" s="2137">
        <v>442</v>
      </c>
      <c r="K12" s="2137"/>
      <c r="L12" s="2137"/>
      <c r="M12" s="2137">
        <v>111</v>
      </c>
      <c r="N12" s="2137"/>
      <c r="O12" s="1662"/>
      <c r="P12" s="2137">
        <v>88</v>
      </c>
      <c r="Q12" s="2137"/>
      <c r="R12" s="2137"/>
      <c r="S12" s="2137"/>
      <c r="T12" s="2137"/>
      <c r="U12" s="2137">
        <v>238</v>
      </c>
      <c r="V12" s="2137"/>
      <c r="W12" s="2137"/>
      <c r="X12" s="2137">
        <v>5</v>
      </c>
      <c r="Y12" s="2137"/>
      <c r="Z12" s="2137"/>
      <c r="AA12" s="2137">
        <v>15</v>
      </c>
      <c r="AB12" s="2137"/>
      <c r="AC12" s="2137"/>
    </row>
    <row r="13" spans="1:29" ht="18.75" customHeight="1">
      <c r="B13" s="286">
        <v>40</v>
      </c>
      <c r="C13" s="286" t="s">
        <v>3471</v>
      </c>
      <c r="D13" s="286">
        <v>49</v>
      </c>
      <c r="E13" s="442"/>
      <c r="F13" s="2146">
        <v>474</v>
      </c>
      <c r="G13" s="2147"/>
      <c r="H13" s="2147"/>
      <c r="I13" s="2137"/>
      <c r="J13" s="2137">
        <v>465</v>
      </c>
      <c r="K13" s="2137"/>
      <c r="L13" s="2137"/>
      <c r="M13" s="2137">
        <v>277</v>
      </c>
      <c r="N13" s="2137"/>
      <c r="O13" s="1662"/>
      <c r="P13" s="2137">
        <v>59</v>
      </c>
      <c r="Q13" s="2137"/>
      <c r="R13" s="2137"/>
      <c r="S13" s="2137"/>
      <c r="T13" s="2137"/>
      <c r="U13" s="2137">
        <v>126</v>
      </c>
      <c r="V13" s="2137"/>
      <c r="W13" s="2137"/>
      <c r="X13" s="2137">
        <v>3</v>
      </c>
      <c r="Y13" s="2137"/>
      <c r="Z13" s="2137"/>
      <c r="AA13" s="2137">
        <v>9</v>
      </c>
      <c r="AB13" s="2137"/>
      <c r="AC13" s="2137"/>
    </row>
    <row r="14" spans="1:29" ht="18.75" customHeight="1">
      <c r="B14" s="286">
        <v>50</v>
      </c>
      <c r="C14" s="286" t="s">
        <v>3471</v>
      </c>
      <c r="D14" s="286">
        <v>59</v>
      </c>
      <c r="E14" s="442"/>
      <c r="F14" s="2146">
        <v>716</v>
      </c>
      <c r="G14" s="2147"/>
      <c r="H14" s="2147"/>
      <c r="I14" s="2137"/>
      <c r="J14" s="2137">
        <v>707</v>
      </c>
      <c r="K14" s="2137"/>
      <c r="L14" s="2137"/>
      <c r="M14" s="2137">
        <v>414</v>
      </c>
      <c r="N14" s="2137"/>
      <c r="O14" s="1662"/>
      <c r="P14" s="2137">
        <v>162</v>
      </c>
      <c r="Q14" s="2137"/>
      <c r="R14" s="2137"/>
      <c r="S14" s="2137"/>
      <c r="T14" s="2137"/>
      <c r="U14" s="2137">
        <v>130</v>
      </c>
      <c r="V14" s="2137"/>
      <c r="W14" s="2137"/>
      <c r="X14" s="2137">
        <v>1</v>
      </c>
      <c r="Y14" s="2137"/>
      <c r="Z14" s="2137"/>
      <c r="AA14" s="2137">
        <v>9</v>
      </c>
      <c r="AB14" s="2137"/>
      <c r="AC14" s="2137"/>
    </row>
    <row r="15" spans="1:29" ht="18.75" customHeight="1">
      <c r="B15" s="286">
        <v>60</v>
      </c>
      <c r="C15" s="286" t="s">
        <v>3471</v>
      </c>
      <c r="D15" s="286">
        <v>69</v>
      </c>
      <c r="E15" s="442"/>
      <c r="F15" s="2146">
        <v>699</v>
      </c>
      <c r="G15" s="2147"/>
      <c r="H15" s="2147"/>
      <c r="I15" s="2137"/>
      <c r="J15" s="2137">
        <v>691</v>
      </c>
      <c r="K15" s="2137"/>
      <c r="L15" s="2137"/>
      <c r="M15" s="2137">
        <v>614</v>
      </c>
      <c r="N15" s="2137"/>
      <c r="O15" s="1662"/>
      <c r="P15" s="2137">
        <v>12</v>
      </c>
      <c r="Q15" s="2137"/>
      <c r="R15" s="2137"/>
      <c r="S15" s="2137"/>
      <c r="T15" s="2137"/>
      <c r="U15" s="2137">
        <v>62</v>
      </c>
      <c r="V15" s="2137"/>
      <c r="W15" s="2137"/>
      <c r="X15" s="2137">
        <v>3</v>
      </c>
      <c r="Y15" s="2137"/>
      <c r="Z15" s="2137"/>
      <c r="AA15" s="2137">
        <v>8</v>
      </c>
      <c r="AB15" s="2137"/>
      <c r="AC15" s="2137"/>
    </row>
    <row r="16" spans="1:29" ht="18.75" customHeight="1">
      <c r="B16" s="286">
        <v>70</v>
      </c>
      <c r="C16" s="286" t="s">
        <v>3471</v>
      </c>
      <c r="D16" s="286">
        <v>79</v>
      </c>
      <c r="E16" s="442"/>
      <c r="F16" s="2146">
        <v>1089</v>
      </c>
      <c r="G16" s="2147"/>
      <c r="H16" s="2147"/>
      <c r="I16" s="2137"/>
      <c r="J16" s="2137">
        <v>1081</v>
      </c>
      <c r="K16" s="2137"/>
      <c r="L16" s="2137"/>
      <c r="M16" s="2137">
        <v>1027</v>
      </c>
      <c r="N16" s="2137"/>
      <c r="O16" s="1662"/>
      <c r="P16" s="2137">
        <v>5</v>
      </c>
      <c r="Q16" s="2137"/>
      <c r="R16" s="2137"/>
      <c r="S16" s="2137"/>
      <c r="T16" s="2137"/>
      <c r="U16" s="2137">
        <v>48</v>
      </c>
      <c r="V16" s="2137"/>
      <c r="W16" s="2137"/>
      <c r="X16" s="2137">
        <v>1</v>
      </c>
      <c r="Y16" s="2137"/>
      <c r="Z16" s="2137"/>
      <c r="AA16" s="2137">
        <v>8</v>
      </c>
      <c r="AB16" s="2137"/>
      <c r="AC16" s="2137"/>
    </row>
    <row r="17" spans="1:29" ht="18.75" customHeight="1">
      <c r="B17" s="286">
        <v>80</v>
      </c>
      <c r="C17" s="286" t="s">
        <v>3471</v>
      </c>
      <c r="D17" s="286">
        <v>89</v>
      </c>
      <c r="E17" s="442"/>
      <c r="F17" s="2146">
        <v>999</v>
      </c>
      <c r="G17" s="2147"/>
      <c r="H17" s="2147"/>
      <c r="I17" s="2137"/>
      <c r="J17" s="2137">
        <v>996</v>
      </c>
      <c r="K17" s="2137"/>
      <c r="L17" s="2137"/>
      <c r="M17" s="2137">
        <v>966</v>
      </c>
      <c r="N17" s="2137"/>
      <c r="O17" s="1662"/>
      <c r="P17" s="2137" t="s">
        <v>786</v>
      </c>
      <c r="Q17" s="2137"/>
      <c r="R17" s="2137"/>
      <c r="S17" s="2137"/>
      <c r="T17" s="2137"/>
      <c r="U17" s="2137">
        <v>29</v>
      </c>
      <c r="V17" s="2137"/>
      <c r="W17" s="2137"/>
      <c r="X17" s="2137">
        <v>1</v>
      </c>
      <c r="Y17" s="2137"/>
      <c r="Z17" s="2137"/>
      <c r="AA17" s="2137">
        <v>3</v>
      </c>
      <c r="AB17" s="2137"/>
      <c r="AC17" s="2137"/>
    </row>
    <row r="18" spans="1:29" ht="18.75" customHeight="1">
      <c r="B18" s="286">
        <v>90</v>
      </c>
      <c r="C18" s="286" t="s">
        <v>3471</v>
      </c>
      <c r="D18" s="286">
        <v>99</v>
      </c>
      <c r="E18" s="442"/>
      <c r="F18" s="2146">
        <v>1455</v>
      </c>
      <c r="G18" s="2147"/>
      <c r="H18" s="2147"/>
      <c r="I18" s="2137"/>
      <c r="J18" s="2137">
        <v>1450</v>
      </c>
      <c r="K18" s="2137"/>
      <c r="L18" s="2137"/>
      <c r="M18" s="2137">
        <v>1437</v>
      </c>
      <c r="N18" s="2137"/>
      <c r="O18" s="1662"/>
      <c r="P18" s="2137" t="s">
        <v>786</v>
      </c>
      <c r="Q18" s="2137"/>
      <c r="R18" s="2137"/>
      <c r="S18" s="2137"/>
      <c r="T18" s="2137"/>
      <c r="U18" s="2137">
        <v>13</v>
      </c>
      <c r="V18" s="2137"/>
      <c r="W18" s="2137"/>
      <c r="X18" s="2137" t="s">
        <v>786</v>
      </c>
      <c r="Y18" s="2137"/>
      <c r="Z18" s="2137"/>
      <c r="AA18" s="2137">
        <v>5</v>
      </c>
      <c r="AB18" s="2137"/>
      <c r="AC18" s="2137"/>
    </row>
    <row r="19" spans="1:29" ht="18.75" customHeight="1">
      <c r="B19" s="65">
        <v>100</v>
      </c>
      <c r="C19" s="286" t="s">
        <v>3471</v>
      </c>
      <c r="D19" s="65">
        <v>119</v>
      </c>
      <c r="E19" s="442"/>
      <c r="F19" s="2146">
        <v>1812</v>
      </c>
      <c r="G19" s="2147"/>
      <c r="H19" s="2147"/>
      <c r="I19" s="2137"/>
      <c r="J19" s="2137">
        <v>1812</v>
      </c>
      <c r="K19" s="2137"/>
      <c r="L19" s="2137"/>
      <c r="M19" s="2137">
        <v>1788</v>
      </c>
      <c r="N19" s="2137"/>
      <c r="O19" s="1662"/>
      <c r="P19" s="2137" t="s">
        <v>786</v>
      </c>
      <c r="Q19" s="2137"/>
      <c r="R19" s="2137"/>
      <c r="S19" s="2137"/>
      <c r="T19" s="2137"/>
      <c r="U19" s="2137">
        <v>21</v>
      </c>
      <c r="V19" s="2137"/>
      <c r="W19" s="2137"/>
      <c r="X19" s="2137">
        <v>3</v>
      </c>
      <c r="Y19" s="2137"/>
      <c r="Z19" s="2137"/>
      <c r="AA19" s="2137" t="s">
        <v>786</v>
      </c>
      <c r="AB19" s="2137"/>
      <c r="AC19" s="2137"/>
    </row>
    <row r="20" spans="1:29" ht="18.75" customHeight="1">
      <c r="B20" s="65">
        <v>120</v>
      </c>
      <c r="C20" s="286" t="s">
        <v>3471</v>
      </c>
      <c r="D20" s="65">
        <v>149</v>
      </c>
      <c r="E20" s="442"/>
      <c r="F20" s="2146">
        <v>2128</v>
      </c>
      <c r="G20" s="2147"/>
      <c r="H20" s="2147"/>
      <c r="I20" s="2137"/>
      <c r="J20" s="2137">
        <v>2128</v>
      </c>
      <c r="K20" s="2137"/>
      <c r="L20" s="2137"/>
      <c r="M20" s="2137">
        <v>2110</v>
      </c>
      <c r="N20" s="2137"/>
      <c r="O20" s="1662"/>
      <c r="P20" s="2137" t="s">
        <v>786</v>
      </c>
      <c r="Q20" s="2137"/>
      <c r="R20" s="2137"/>
      <c r="S20" s="2137"/>
      <c r="T20" s="2137"/>
      <c r="U20" s="2137">
        <v>17</v>
      </c>
      <c r="V20" s="2137"/>
      <c r="W20" s="2137"/>
      <c r="X20" s="2137">
        <v>1</v>
      </c>
      <c r="Y20" s="2137"/>
      <c r="Z20" s="2137"/>
      <c r="AA20" s="2137" t="s">
        <v>786</v>
      </c>
      <c r="AB20" s="2137"/>
      <c r="AC20" s="2137"/>
    </row>
    <row r="21" spans="1:29" ht="18.75" customHeight="1">
      <c r="B21" s="65">
        <v>150</v>
      </c>
      <c r="C21" s="286" t="s">
        <v>3471</v>
      </c>
      <c r="D21" s="65">
        <v>199</v>
      </c>
      <c r="E21" s="442"/>
      <c r="F21" s="2146">
        <v>1464</v>
      </c>
      <c r="G21" s="2147"/>
      <c r="H21" s="2147"/>
      <c r="I21" s="2137"/>
      <c r="J21" s="2137">
        <v>1464</v>
      </c>
      <c r="K21" s="2137"/>
      <c r="L21" s="2137"/>
      <c r="M21" s="2137">
        <v>1458</v>
      </c>
      <c r="N21" s="2137"/>
      <c r="O21" s="1662"/>
      <c r="P21" s="2137" t="s">
        <v>786</v>
      </c>
      <c r="Q21" s="2137"/>
      <c r="R21" s="2137"/>
      <c r="S21" s="2137"/>
      <c r="T21" s="2137"/>
      <c r="U21" s="2137">
        <v>6</v>
      </c>
      <c r="V21" s="2137"/>
      <c r="W21" s="2137"/>
      <c r="X21" s="2137" t="s">
        <v>786</v>
      </c>
      <c r="Y21" s="2137"/>
      <c r="Z21" s="2137"/>
      <c r="AA21" s="2137" t="s">
        <v>786</v>
      </c>
      <c r="AB21" s="2137"/>
      <c r="AC21" s="2137"/>
    </row>
    <row r="22" spans="1:29" ht="18.75" customHeight="1">
      <c r="B22" s="65">
        <v>200</v>
      </c>
      <c r="C22" s="286" t="s">
        <v>3471</v>
      </c>
      <c r="D22" s="65">
        <v>249</v>
      </c>
      <c r="E22" s="442"/>
      <c r="F22" s="2146">
        <v>442</v>
      </c>
      <c r="G22" s="2147"/>
      <c r="H22" s="2147"/>
      <c r="I22" s="2137"/>
      <c r="J22" s="2137">
        <v>442</v>
      </c>
      <c r="K22" s="2137"/>
      <c r="L22" s="2137"/>
      <c r="M22" s="2137">
        <v>440</v>
      </c>
      <c r="N22" s="2137"/>
      <c r="O22" s="1662"/>
      <c r="P22" s="2137" t="s">
        <v>786</v>
      </c>
      <c r="Q22" s="2137"/>
      <c r="R22" s="2137"/>
      <c r="S22" s="2137"/>
      <c r="T22" s="2137"/>
      <c r="U22" s="2137">
        <v>1</v>
      </c>
      <c r="V22" s="2137"/>
      <c r="W22" s="2137"/>
      <c r="X22" s="2137">
        <v>1</v>
      </c>
      <c r="Y22" s="2137"/>
      <c r="Z22" s="2137"/>
      <c r="AA22" s="2137" t="s">
        <v>786</v>
      </c>
      <c r="AB22" s="2137"/>
      <c r="AC22" s="2137"/>
    </row>
    <row r="23" spans="1:29" ht="18.75" customHeight="1">
      <c r="B23" s="65">
        <v>250</v>
      </c>
      <c r="C23" s="286" t="s">
        <v>2150</v>
      </c>
      <c r="D23" s="286" t="s">
        <v>3472</v>
      </c>
      <c r="E23" s="442"/>
      <c r="F23" s="2146">
        <v>289</v>
      </c>
      <c r="G23" s="2147"/>
      <c r="H23" s="2147"/>
      <c r="I23" s="2137"/>
      <c r="J23" s="2137">
        <v>289</v>
      </c>
      <c r="K23" s="2137"/>
      <c r="L23" s="2137"/>
      <c r="M23" s="2137">
        <v>288</v>
      </c>
      <c r="N23" s="2137"/>
      <c r="O23" s="1662"/>
      <c r="P23" s="2137" t="s">
        <v>786</v>
      </c>
      <c r="Q23" s="2137"/>
      <c r="R23" s="2137"/>
      <c r="S23" s="2137"/>
      <c r="T23" s="2137"/>
      <c r="U23" s="2137">
        <v>1</v>
      </c>
      <c r="V23" s="2137"/>
      <c r="W23" s="2137"/>
      <c r="X23" s="2137" t="s">
        <v>786</v>
      </c>
      <c r="Y23" s="2137"/>
      <c r="Z23" s="2137"/>
      <c r="AA23" s="2137" t="s">
        <v>786</v>
      </c>
      <c r="AB23" s="2137"/>
      <c r="AC23" s="2137"/>
    </row>
    <row r="24" spans="1:29" ht="18.75" customHeight="1">
      <c r="A24" s="328"/>
      <c r="B24" s="328"/>
      <c r="C24" s="328"/>
      <c r="D24" s="328"/>
      <c r="E24" s="404"/>
      <c r="F24" s="356"/>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row>
    <row r="25" spans="1:29" s="401" customFormat="1" ht="13.5" customHeight="1">
      <c r="A25" s="68" t="s">
        <v>4961</v>
      </c>
      <c r="B25" s="67"/>
      <c r="C25" s="67"/>
      <c r="D25" s="67"/>
      <c r="E25" s="67"/>
      <c r="F25" s="67"/>
      <c r="G25" s="67"/>
      <c r="H25" s="67"/>
      <c r="I25" s="67"/>
      <c r="J25" s="67"/>
      <c r="K25" s="67"/>
      <c r="L25" s="67"/>
      <c r="M25" s="67"/>
      <c r="N25" s="67"/>
      <c r="O25" s="67"/>
      <c r="P25" s="68"/>
      <c r="Q25" s="68"/>
      <c r="R25" s="68"/>
      <c r="S25" s="68"/>
      <c r="T25" s="68"/>
      <c r="U25" s="68"/>
      <c r="V25" s="68"/>
      <c r="W25" s="68"/>
      <c r="Y25" s="68"/>
      <c r="Z25" s="68"/>
      <c r="AA25" s="68"/>
      <c r="AB25" s="68"/>
      <c r="AC25" s="372" t="s">
        <v>3473</v>
      </c>
    </row>
    <row r="26" spans="1:29" s="401" customFormat="1" ht="12">
      <c r="A26" s="401" t="s">
        <v>3474</v>
      </c>
      <c r="B26" s="86"/>
      <c r="C26" s="86"/>
      <c r="D26" s="86"/>
      <c r="E26" s="86"/>
      <c r="F26" s="86"/>
      <c r="G26" s="86"/>
      <c r="H26" s="86"/>
      <c r="I26" s="86"/>
      <c r="J26" s="86"/>
      <c r="K26" s="86"/>
      <c r="L26" s="86"/>
      <c r="M26" s="86"/>
      <c r="N26" s="86"/>
      <c r="O26" s="86"/>
      <c r="Y26" s="379"/>
      <c r="Z26" s="379"/>
      <c r="AA26" s="379"/>
      <c r="AB26" s="379"/>
      <c r="AC26" s="379"/>
    </row>
    <row r="27" spans="1:29" ht="18.75" customHeight="1">
      <c r="A27" s="87"/>
      <c r="B27" s="87"/>
      <c r="C27" s="87"/>
      <c r="D27" s="87"/>
      <c r="E27" s="87"/>
      <c r="F27" s="87"/>
      <c r="G27" s="87"/>
      <c r="H27" s="87"/>
      <c r="I27" s="87"/>
      <c r="J27" s="87"/>
      <c r="K27" s="87"/>
      <c r="L27" s="87"/>
      <c r="M27" s="87"/>
      <c r="N27" s="87"/>
      <c r="O27" s="87"/>
    </row>
    <row r="28" spans="1:29" ht="21">
      <c r="A28" s="1666" t="s">
        <v>3475</v>
      </c>
      <c r="B28" s="1666"/>
      <c r="C28" s="1666"/>
      <c r="D28" s="1666"/>
      <c r="E28" s="1666"/>
      <c r="F28" s="1666"/>
      <c r="G28" s="1666"/>
      <c r="H28" s="1666"/>
      <c r="I28" s="1666"/>
      <c r="J28" s="1666"/>
      <c r="K28" s="1666"/>
      <c r="L28" s="1666"/>
      <c r="M28" s="1666"/>
      <c r="N28" s="1666"/>
      <c r="O28" s="1666"/>
      <c r="P28" s="1666"/>
      <c r="Q28" s="1666"/>
      <c r="R28" s="1666"/>
      <c r="S28" s="1666"/>
      <c r="T28" s="1666"/>
      <c r="U28" s="1666"/>
      <c r="V28" s="1666"/>
      <c r="W28" s="1666"/>
      <c r="X28" s="1666"/>
      <c r="Y28" s="1666"/>
      <c r="Z28" s="1666"/>
      <c r="AA28" s="1666"/>
      <c r="AB28" s="1666"/>
      <c r="AC28" s="1666"/>
    </row>
    <row r="29" spans="1:29" ht="21">
      <c r="A29" s="1271" t="s">
        <v>3476</v>
      </c>
      <c r="B29" s="1271"/>
      <c r="C29" s="1271"/>
      <c r="D29" s="1271"/>
      <c r="E29" s="1271"/>
      <c r="F29" s="1271"/>
      <c r="G29" s="1271"/>
      <c r="H29" s="1271"/>
      <c r="I29" s="1271"/>
      <c r="J29" s="1271"/>
      <c r="K29" s="1271"/>
      <c r="L29" s="1271"/>
      <c r="M29" s="1271"/>
      <c r="N29" s="1271"/>
      <c r="O29" s="1271"/>
      <c r="P29" s="1271"/>
      <c r="Q29" s="1271"/>
      <c r="R29" s="1271"/>
      <c r="S29" s="1271"/>
      <c r="T29" s="1271"/>
      <c r="U29" s="1271"/>
      <c r="V29" s="1271"/>
      <c r="W29" s="1271"/>
      <c r="X29" s="1271"/>
      <c r="Y29" s="1271"/>
      <c r="Z29" s="1271"/>
      <c r="AA29" s="1271"/>
      <c r="AB29" s="1271"/>
      <c r="AC29" s="1271"/>
    </row>
    <row r="30" spans="1:29" ht="13.5">
      <c r="X30" s="59"/>
      <c r="Y30" s="59"/>
      <c r="Z30" s="59"/>
      <c r="AA30" s="59"/>
      <c r="AB30" s="59"/>
      <c r="AC30" s="383" t="s">
        <v>3477</v>
      </c>
    </row>
    <row r="31" spans="1:29" ht="18.75" customHeight="1">
      <c r="A31" s="1306" t="s">
        <v>4647</v>
      </c>
      <c r="B31" s="1366"/>
      <c r="C31" s="1366"/>
      <c r="D31" s="1366"/>
      <c r="E31" s="1366"/>
      <c r="F31" s="1366"/>
      <c r="G31" s="1366"/>
      <c r="H31" s="1366"/>
      <c r="I31" s="1366"/>
      <c r="J31" s="1366"/>
      <c r="K31" s="1366"/>
      <c r="L31" s="1366"/>
      <c r="M31" s="1304" t="s">
        <v>4648</v>
      </c>
      <c r="N31" s="1305"/>
      <c r="O31" s="1305"/>
      <c r="P31" s="1305"/>
      <c r="Q31" s="1305"/>
      <c r="R31" s="1305"/>
      <c r="S31" s="1305"/>
      <c r="T31" s="1305"/>
      <c r="U31" s="1305"/>
      <c r="V31" s="1305"/>
      <c r="W31" s="1305"/>
      <c r="X31" s="1305"/>
      <c r="Y31" s="1305"/>
      <c r="Z31" s="1305"/>
      <c r="AA31" s="1305"/>
      <c r="AB31" s="1305"/>
      <c r="AC31" s="1305"/>
    </row>
    <row r="32" spans="1:29" ht="18.75" customHeight="1">
      <c r="A32" s="1273" t="s">
        <v>3478</v>
      </c>
      <c r="B32" s="1273"/>
      <c r="C32" s="1273"/>
      <c r="D32" s="1273"/>
      <c r="E32" s="1273"/>
      <c r="F32" s="1273"/>
      <c r="G32" s="1273"/>
      <c r="H32" s="1274"/>
      <c r="I32" s="1273" t="s">
        <v>3397</v>
      </c>
      <c r="J32" s="1273"/>
      <c r="K32" s="1273"/>
      <c r="L32" s="1274"/>
      <c r="M32" s="1272" t="s">
        <v>3479</v>
      </c>
      <c r="N32" s="1273"/>
      <c r="O32" s="1273"/>
      <c r="P32" s="1273"/>
      <c r="Q32" s="1273"/>
      <c r="R32" s="1273"/>
      <c r="S32" s="1273"/>
      <c r="T32" s="1273"/>
      <c r="U32" s="1273"/>
      <c r="V32" s="1836" t="s">
        <v>3480</v>
      </c>
      <c r="W32" s="1837"/>
      <c r="X32" s="1837"/>
      <c r="Y32" s="1838"/>
      <c r="Z32" s="1837" t="s">
        <v>1255</v>
      </c>
      <c r="AA32" s="1837"/>
      <c r="AB32" s="1837"/>
      <c r="AC32" s="1837"/>
    </row>
    <row r="33" spans="1:31" ht="18.75" customHeight="1">
      <c r="A33" s="1276"/>
      <c r="B33" s="1276"/>
      <c r="C33" s="1276"/>
      <c r="D33" s="1276"/>
      <c r="E33" s="1276"/>
      <c r="F33" s="1276"/>
      <c r="G33" s="1276"/>
      <c r="H33" s="1282"/>
      <c r="I33" s="1276"/>
      <c r="J33" s="1276"/>
      <c r="K33" s="1276"/>
      <c r="L33" s="1282"/>
      <c r="M33" s="1275"/>
      <c r="N33" s="1276"/>
      <c r="O33" s="1276"/>
      <c r="P33" s="1276"/>
      <c r="Q33" s="1276"/>
      <c r="R33" s="1276"/>
      <c r="S33" s="1276"/>
      <c r="T33" s="1276"/>
      <c r="U33" s="1276"/>
      <c r="V33" s="1839"/>
      <c r="W33" s="1840"/>
      <c r="X33" s="1840"/>
      <c r="Y33" s="1841"/>
      <c r="Z33" s="1840"/>
      <c r="AA33" s="1840"/>
      <c r="AB33" s="1840"/>
      <c r="AC33" s="1840"/>
      <c r="AD33" s="367"/>
    </row>
    <row r="34" spans="1:31" ht="18.75" customHeight="1">
      <c r="A34" s="322"/>
      <c r="B34" s="322"/>
      <c r="C34" s="322"/>
      <c r="D34" s="322"/>
      <c r="E34" s="322"/>
      <c r="F34" s="322"/>
      <c r="G34" s="322"/>
      <c r="H34" s="344"/>
      <c r="I34" s="2467" t="s">
        <v>3481</v>
      </c>
      <c r="J34" s="2467"/>
      <c r="K34" s="2467"/>
      <c r="L34" s="1290"/>
      <c r="M34" s="88"/>
      <c r="N34" s="89"/>
      <c r="O34" s="90"/>
      <c r="P34" s="90"/>
      <c r="Q34" s="90"/>
      <c r="R34" s="90"/>
      <c r="S34" s="90"/>
      <c r="T34" s="90"/>
      <c r="U34" s="90"/>
      <c r="V34" s="91"/>
      <c r="W34" s="390"/>
      <c r="X34" s="92"/>
      <c r="Y34" s="93" t="s">
        <v>646</v>
      </c>
      <c r="Z34" s="92"/>
      <c r="AA34" s="92"/>
      <c r="AB34" s="92"/>
      <c r="AC34" s="92" t="s">
        <v>435</v>
      </c>
    </row>
    <row r="35" spans="1:31" ht="18.75" customHeight="1">
      <c r="A35" s="1296" t="s">
        <v>3482</v>
      </c>
      <c r="B35" s="1296"/>
      <c r="C35" s="1296"/>
      <c r="D35" s="1296"/>
      <c r="E35" s="1296"/>
      <c r="F35" s="1296"/>
      <c r="G35" s="1296"/>
      <c r="H35" s="1515"/>
      <c r="I35" s="2465">
        <v>36530</v>
      </c>
      <c r="J35" s="2465"/>
      <c r="K35" s="2465"/>
      <c r="L35" s="1542"/>
      <c r="M35" s="1514" t="s">
        <v>3483</v>
      </c>
      <c r="N35" s="1296"/>
      <c r="O35" s="1296"/>
      <c r="P35" s="1296"/>
      <c r="Q35" s="1296"/>
      <c r="R35" s="1296"/>
      <c r="S35" s="1296"/>
      <c r="T35" s="1296"/>
      <c r="U35" s="1296"/>
      <c r="V35" s="2464">
        <v>32030</v>
      </c>
      <c r="W35" s="2465"/>
      <c r="X35" s="2465"/>
      <c r="Y35" s="2466"/>
      <c r="Z35" s="2146">
        <v>80050</v>
      </c>
      <c r="AA35" s="2137"/>
      <c r="AB35" s="2137"/>
      <c r="AC35" s="2137"/>
    </row>
    <row r="36" spans="1:31" ht="18.75" customHeight="1">
      <c r="A36" s="322"/>
      <c r="B36" s="322"/>
      <c r="C36" s="322"/>
      <c r="D36" s="322"/>
      <c r="E36" s="322"/>
      <c r="F36" s="322"/>
      <c r="G36" s="322"/>
      <c r="H36" s="344"/>
      <c r="I36" s="425"/>
      <c r="J36" s="425"/>
      <c r="K36" s="425"/>
      <c r="L36" s="443"/>
      <c r="M36" s="94"/>
      <c r="N36" s="95"/>
      <c r="O36" s="322"/>
      <c r="P36" s="322"/>
      <c r="Q36" s="322"/>
      <c r="R36" s="322"/>
      <c r="S36" s="322"/>
      <c r="T36" s="322"/>
      <c r="U36" s="322"/>
      <c r="V36" s="1514"/>
      <c r="W36" s="1296"/>
      <c r="X36" s="1296"/>
      <c r="Y36" s="1515"/>
      <c r="Z36" s="2464"/>
      <c r="AA36" s="2465"/>
      <c r="AB36" s="2465"/>
      <c r="AC36" s="2465"/>
    </row>
    <row r="37" spans="1:31" ht="18.75" customHeight="1">
      <c r="A37" s="322"/>
      <c r="B37" s="1296" t="s">
        <v>3484</v>
      </c>
      <c r="C37" s="1296"/>
      <c r="D37" s="1296"/>
      <c r="E37" s="1296"/>
      <c r="F37" s="1296"/>
      <c r="G37" s="1296"/>
      <c r="H37" s="1515"/>
      <c r="I37" s="2465">
        <v>31700</v>
      </c>
      <c r="J37" s="2465"/>
      <c r="K37" s="2465"/>
      <c r="L37" s="1542"/>
      <c r="M37" s="96"/>
      <c r="N37" s="1296" t="s">
        <v>3485</v>
      </c>
      <c r="O37" s="1296"/>
      <c r="P37" s="1296"/>
      <c r="Q37" s="1296"/>
      <c r="R37" s="1296"/>
      <c r="S37" s="1296"/>
      <c r="T37" s="1296"/>
      <c r="U37" s="1296"/>
      <c r="V37" s="2464">
        <v>9010</v>
      </c>
      <c r="W37" s="2465"/>
      <c r="X37" s="2465"/>
      <c r="Y37" s="2466"/>
      <c r="Z37" s="2146">
        <v>9010</v>
      </c>
      <c r="AA37" s="2147"/>
      <c r="AB37" s="2147"/>
      <c r="AC37" s="2147"/>
      <c r="AE37" s="346"/>
    </row>
    <row r="38" spans="1:31" ht="18.75" customHeight="1">
      <c r="A38" s="322"/>
      <c r="B38" s="322"/>
      <c r="C38" s="1828" t="s">
        <v>3486</v>
      </c>
      <c r="D38" s="1828"/>
      <c r="E38" s="1828"/>
      <c r="F38" s="1828"/>
      <c r="G38" s="1828"/>
      <c r="H38" s="2456"/>
      <c r="I38" s="1518">
        <v>31420</v>
      </c>
      <c r="J38" s="1518"/>
      <c r="K38" s="1518"/>
      <c r="L38" s="1542"/>
      <c r="M38" s="343"/>
      <c r="N38" s="322"/>
      <c r="O38" s="1828" t="s">
        <v>3487</v>
      </c>
      <c r="P38" s="1828"/>
      <c r="Q38" s="1828"/>
      <c r="R38" s="1828"/>
      <c r="S38" s="1828"/>
      <c r="T38" s="1828"/>
      <c r="U38" s="1828"/>
      <c r="V38" s="2464">
        <v>8900</v>
      </c>
      <c r="W38" s="2465"/>
      <c r="X38" s="2465"/>
      <c r="Y38" s="2466"/>
      <c r="Z38" s="2146">
        <v>8900</v>
      </c>
      <c r="AA38" s="2147"/>
      <c r="AB38" s="2147"/>
      <c r="AC38" s="2147"/>
    </row>
    <row r="39" spans="1:31" ht="18.75" customHeight="1">
      <c r="A39" s="322"/>
      <c r="B39" s="322"/>
      <c r="C39" s="1828" t="s">
        <v>3488</v>
      </c>
      <c r="D39" s="1828"/>
      <c r="E39" s="1828"/>
      <c r="F39" s="1828"/>
      <c r="G39" s="1828"/>
      <c r="H39" s="2456"/>
      <c r="I39" s="1518">
        <v>280</v>
      </c>
      <c r="J39" s="1518"/>
      <c r="K39" s="1518"/>
      <c r="L39" s="1542"/>
      <c r="M39" s="343"/>
      <c r="N39" s="322"/>
      <c r="O39" s="2452" t="s">
        <v>3489</v>
      </c>
      <c r="P39" s="2452"/>
      <c r="Q39" s="2452"/>
      <c r="R39" s="2452"/>
      <c r="S39" s="2452"/>
      <c r="T39" s="2452"/>
      <c r="U39" s="2452"/>
      <c r="V39" s="2464">
        <v>110</v>
      </c>
      <c r="W39" s="2465"/>
      <c r="X39" s="2465"/>
      <c r="Y39" s="2466"/>
      <c r="Z39" s="2146">
        <v>110</v>
      </c>
      <c r="AA39" s="2147"/>
      <c r="AB39" s="2147"/>
      <c r="AC39" s="2147"/>
    </row>
    <row r="40" spans="1:31" ht="18.75" customHeight="1">
      <c r="A40" s="322"/>
      <c r="B40" s="1296" t="s">
        <v>3490</v>
      </c>
      <c r="C40" s="1296"/>
      <c r="D40" s="1296"/>
      <c r="E40" s="1296"/>
      <c r="F40" s="1296"/>
      <c r="G40" s="1296"/>
      <c r="H40" s="1515"/>
      <c r="I40" s="1518">
        <v>4830</v>
      </c>
      <c r="J40" s="1518"/>
      <c r="K40" s="1518"/>
      <c r="L40" s="1542"/>
      <c r="M40" s="343"/>
      <c r="N40" s="1296" t="s">
        <v>3491</v>
      </c>
      <c r="O40" s="1296"/>
      <c r="P40" s="1296"/>
      <c r="Q40" s="1296"/>
      <c r="R40" s="1296"/>
      <c r="S40" s="1296"/>
      <c r="T40" s="1296"/>
      <c r="U40" s="1296"/>
      <c r="V40" s="2464">
        <v>22690</v>
      </c>
      <c r="W40" s="2465"/>
      <c r="X40" s="2465"/>
      <c r="Y40" s="2466"/>
      <c r="Z40" s="2146">
        <v>67120</v>
      </c>
      <c r="AA40" s="2147"/>
      <c r="AB40" s="2147"/>
      <c r="AC40" s="2147"/>
    </row>
    <row r="41" spans="1:31" ht="18.75" customHeight="1">
      <c r="A41" s="322"/>
      <c r="B41" s="322"/>
      <c r="C41" s="1828" t="s">
        <v>3492</v>
      </c>
      <c r="D41" s="1828"/>
      <c r="E41" s="1828"/>
      <c r="F41" s="1828"/>
      <c r="G41" s="1828"/>
      <c r="H41" s="2456"/>
      <c r="I41" s="1518">
        <v>30</v>
      </c>
      <c r="J41" s="1518"/>
      <c r="K41" s="1518"/>
      <c r="L41" s="1542"/>
      <c r="M41" s="343"/>
      <c r="N41" s="322"/>
      <c r="O41" s="1828" t="s">
        <v>3487</v>
      </c>
      <c r="P41" s="1828"/>
      <c r="Q41" s="1828"/>
      <c r="R41" s="1828"/>
      <c r="S41" s="1828"/>
      <c r="T41" s="1828"/>
      <c r="U41" s="1828"/>
      <c r="V41" s="2464">
        <v>22270</v>
      </c>
      <c r="W41" s="2465"/>
      <c r="X41" s="2465"/>
      <c r="Y41" s="2466"/>
      <c r="Z41" s="2146">
        <v>65790</v>
      </c>
      <c r="AA41" s="2147"/>
      <c r="AB41" s="2147"/>
      <c r="AC41" s="2147"/>
    </row>
    <row r="42" spans="1:31" ht="18.75" customHeight="1">
      <c r="A42" s="322"/>
      <c r="B42" s="322"/>
      <c r="C42" s="1828" t="s">
        <v>3493</v>
      </c>
      <c r="D42" s="1828"/>
      <c r="E42" s="1828"/>
      <c r="F42" s="1828"/>
      <c r="G42" s="1828"/>
      <c r="H42" s="2456"/>
      <c r="I42" s="1518">
        <v>4790</v>
      </c>
      <c r="J42" s="1518"/>
      <c r="K42" s="1518"/>
      <c r="L42" s="1542"/>
      <c r="M42" s="343"/>
      <c r="N42" s="322"/>
      <c r="O42" s="2452" t="s">
        <v>3489</v>
      </c>
      <c r="P42" s="2452"/>
      <c r="Q42" s="2452"/>
      <c r="R42" s="2452"/>
      <c r="S42" s="2452"/>
      <c r="T42" s="2452"/>
      <c r="U42" s="2452"/>
      <c r="V42" s="2464">
        <v>420</v>
      </c>
      <c r="W42" s="2465"/>
      <c r="X42" s="2465"/>
      <c r="Y42" s="2466"/>
      <c r="Z42" s="2146">
        <v>1330</v>
      </c>
      <c r="AA42" s="2147"/>
      <c r="AB42" s="2147"/>
      <c r="AC42" s="2147"/>
    </row>
    <row r="43" spans="1:31" ht="18.75" customHeight="1">
      <c r="A43" s="322"/>
      <c r="B43" s="322"/>
      <c r="C43" s="1828" t="s">
        <v>3494</v>
      </c>
      <c r="D43" s="1828"/>
      <c r="E43" s="1828"/>
      <c r="F43" s="1828"/>
      <c r="G43" s="1828"/>
      <c r="H43" s="2456"/>
      <c r="I43" s="2465">
        <v>10</v>
      </c>
      <c r="J43" s="2465"/>
      <c r="K43" s="2465"/>
      <c r="L43" s="1542"/>
      <c r="M43" s="96"/>
      <c r="N43" s="1296" t="s">
        <v>3495</v>
      </c>
      <c r="O43" s="1296"/>
      <c r="P43" s="1296"/>
      <c r="Q43" s="1296"/>
      <c r="R43" s="1296"/>
      <c r="S43" s="1296"/>
      <c r="T43" s="1296"/>
      <c r="U43" s="1296"/>
      <c r="V43" s="2464">
        <v>190</v>
      </c>
      <c r="W43" s="2465"/>
      <c r="X43" s="2465"/>
      <c r="Y43" s="2466"/>
      <c r="Z43" s="2146">
        <v>550</v>
      </c>
      <c r="AA43" s="2147"/>
      <c r="AB43" s="2147"/>
      <c r="AC43" s="2147"/>
    </row>
    <row r="44" spans="1:31" ht="18.75" customHeight="1">
      <c r="A44" s="322"/>
      <c r="B44" s="322"/>
      <c r="C44" s="322"/>
      <c r="D44" s="322"/>
      <c r="E44" s="322"/>
      <c r="F44" s="322"/>
      <c r="G44" s="322"/>
      <c r="H44" s="344"/>
      <c r="I44" s="388"/>
      <c r="J44" s="388"/>
      <c r="K44" s="388"/>
      <c r="L44" s="389"/>
      <c r="M44" s="97"/>
      <c r="N44" s="98"/>
      <c r="O44" s="322"/>
      <c r="P44" s="322"/>
      <c r="Q44" s="322"/>
      <c r="R44" s="322"/>
      <c r="S44" s="322"/>
      <c r="T44" s="322"/>
      <c r="U44" s="322"/>
      <c r="V44" s="1280"/>
      <c r="W44" s="1201"/>
      <c r="X44" s="1201"/>
      <c r="Y44" s="1281"/>
      <c r="Z44" s="2464"/>
      <c r="AA44" s="2465"/>
      <c r="AB44" s="2465"/>
      <c r="AC44" s="2465"/>
    </row>
    <row r="45" spans="1:31" ht="37.5" customHeight="1">
      <c r="A45" s="1761" t="s">
        <v>3496</v>
      </c>
      <c r="B45" s="1761"/>
      <c r="C45" s="1761"/>
      <c r="D45" s="1761"/>
      <c r="E45" s="1761"/>
      <c r="F45" s="1761"/>
      <c r="G45" s="1761"/>
      <c r="H45" s="2451"/>
      <c r="I45" s="2465">
        <v>30</v>
      </c>
      <c r="J45" s="2465"/>
      <c r="K45" s="2465"/>
      <c r="L45" s="1542"/>
      <c r="M45" s="1514" t="s">
        <v>3497</v>
      </c>
      <c r="N45" s="1296"/>
      <c r="O45" s="1296"/>
      <c r="P45" s="1296"/>
      <c r="Q45" s="1296"/>
      <c r="R45" s="1296"/>
      <c r="S45" s="1296"/>
      <c r="T45" s="1296"/>
      <c r="U45" s="1296"/>
      <c r="V45" s="2464">
        <v>140</v>
      </c>
      <c r="W45" s="2465"/>
      <c r="X45" s="2465"/>
      <c r="Y45" s="2466"/>
      <c r="Z45" s="2146">
        <v>3360</v>
      </c>
      <c r="AA45" s="2137"/>
      <c r="AB45" s="2137"/>
      <c r="AC45" s="2137"/>
    </row>
    <row r="46" spans="1:31" ht="18.75" customHeight="1">
      <c r="A46" s="324"/>
      <c r="B46" s="324"/>
      <c r="C46" s="324"/>
      <c r="D46" s="324"/>
      <c r="E46" s="324"/>
      <c r="F46" s="324"/>
      <c r="G46" s="324"/>
      <c r="H46" s="349"/>
      <c r="I46" s="306"/>
      <c r="J46" s="306"/>
      <c r="K46" s="306"/>
      <c r="L46" s="312"/>
      <c r="M46" s="305"/>
      <c r="N46" s="306"/>
      <c r="O46" s="306"/>
      <c r="P46" s="306"/>
      <c r="Q46" s="306"/>
      <c r="R46" s="306"/>
      <c r="S46" s="306"/>
      <c r="T46" s="306"/>
      <c r="U46" s="306"/>
      <c r="V46" s="305"/>
      <c r="W46" s="306"/>
      <c r="X46" s="306"/>
      <c r="Y46" s="312"/>
      <c r="Z46" s="306"/>
      <c r="AA46" s="306"/>
      <c r="AB46" s="306"/>
      <c r="AC46" s="306"/>
    </row>
    <row r="47" spans="1:31" s="401" customFormat="1" ht="12">
      <c r="A47" s="68" t="s">
        <v>3498</v>
      </c>
      <c r="B47" s="67"/>
      <c r="C47" s="67"/>
      <c r="D47" s="67"/>
      <c r="E47" s="67"/>
      <c r="F47" s="67"/>
      <c r="G47" s="67"/>
      <c r="H47" s="67"/>
      <c r="I47" s="67"/>
      <c r="J47" s="67"/>
      <c r="K47" s="67"/>
      <c r="L47" s="67"/>
      <c r="M47" s="67"/>
      <c r="N47" s="67"/>
      <c r="O47" s="67"/>
      <c r="P47" s="67"/>
      <c r="Q47" s="67"/>
      <c r="R47" s="67"/>
      <c r="S47" s="398"/>
      <c r="T47" s="398"/>
      <c r="U47" s="398"/>
      <c r="V47" s="398"/>
      <c r="X47" s="68"/>
      <c r="Y47" s="68"/>
      <c r="Z47" s="68"/>
      <c r="AA47" s="68"/>
      <c r="AB47" s="68"/>
      <c r="AC47" s="372" t="s">
        <v>3499</v>
      </c>
    </row>
    <row r="48" spans="1:31" s="401" customFormat="1" ht="12">
      <c r="A48" s="401" t="s">
        <v>3500</v>
      </c>
    </row>
    <row r="49" spans="1:4" s="401" customFormat="1" ht="13.5">
      <c r="A49" s="401" t="s">
        <v>3501</v>
      </c>
      <c r="D49" s="286"/>
    </row>
  </sheetData>
  <mergeCells count="180">
    <mergeCell ref="V44:Y44"/>
    <mergeCell ref="Z44:AC44"/>
    <mergeCell ref="A45:H45"/>
    <mergeCell ref="I45:L45"/>
    <mergeCell ref="M45:U45"/>
    <mergeCell ref="V45:Y45"/>
    <mergeCell ref="Z45:AC45"/>
    <mergeCell ref="C42:H42"/>
    <mergeCell ref="I42:L42"/>
    <mergeCell ref="O42:U42"/>
    <mergeCell ref="V42:Y42"/>
    <mergeCell ref="Z42:AC42"/>
    <mergeCell ref="C43:H43"/>
    <mergeCell ref="I43:L43"/>
    <mergeCell ref="N43:U43"/>
    <mergeCell ref="V43:Y43"/>
    <mergeCell ref="Z43:AC43"/>
    <mergeCell ref="B40:H40"/>
    <mergeCell ref="I40:L40"/>
    <mergeCell ref="N40:U40"/>
    <mergeCell ref="V40:Y40"/>
    <mergeCell ref="Z40:AC40"/>
    <mergeCell ref="C41:H41"/>
    <mergeCell ref="I41:L41"/>
    <mergeCell ref="O41:U41"/>
    <mergeCell ref="V41:Y41"/>
    <mergeCell ref="Z41:AC41"/>
    <mergeCell ref="C38:H38"/>
    <mergeCell ref="I38:L38"/>
    <mergeCell ref="O38:U38"/>
    <mergeCell ref="V38:Y38"/>
    <mergeCell ref="Z38:AC38"/>
    <mergeCell ref="C39:H39"/>
    <mergeCell ref="I39:L39"/>
    <mergeCell ref="O39:U39"/>
    <mergeCell ref="V39:Y39"/>
    <mergeCell ref="Z39:AC39"/>
    <mergeCell ref="V36:Y36"/>
    <mergeCell ref="Z36:AC36"/>
    <mergeCell ref="B37:H37"/>
    <mergeCell ref="I37:L37"/>
    <mergeCell ref="N37:U37"/>
    <mergeCell ref="V37:Y37"/>
    <mergeCell ref="Z37:AC37"/>
    <mergeCell ref="I34:L34"/>
    <mergeCell ref="A35:H35"/>
    <mergeCell ref="I35:L35"/>
    <mergeCell ref="M35:U35"/>
    <mergeCell ref="V35:Y35"/>
    <mergeCell ref="Z35:AC35"/>
    <mergeCell ref="AA23:AC23"/>
    <mergeCell ref="A28:AC28"/>
    <mergeCell ref="A29:AC29"/>
    <mergeCell ref="A31:L31"/>
    <mergeCell ref="M31:AC31"/>
    <mergeCell ref="A32:H33"/>
    <mergeCell ref="I32:L33"/>
    <mergeCell ref="M32:U33"/>
    <mergeCell ref="V32:Y33"/>
    <mergeCell ref="Z32:AC33"/>
    <mergeCell ref="F23:I23"/>
    <mergeCell ref="J23:L23"/>
    <mergeCell ref="M23:O23"/>
    <mergeCell ref="P23:T23"/>
    <mergeCell ref="U23:W23"/>
    <mergeCell ref="X23:Z23"/>
    <mergeCell ref="AA21:AC21"/>
    <mergeCell ref="F22:I22"/>
    <mergeCell ref="J22:L22"/>
    <mergeCell ref="M22:O22"/>
    <mergeCell ref="P22:T22"/>
    <mergeCell ref="U22:W22"/>
    <mergeCell ref="X22:Z22"/>
    <mergeCell ref="AA22:AC22"/>
    <mergeCell ref="F21:I21"/>
    <mergeCell ref="J21:L21"/>
    <mergeCell ref="M21:O21"/>
    <mergeCell ref="P21:T21"/>
    <mergeCell ref="U21:W21"/>
    <mergeCell ref="X21:Z21"/>
    <mergeCell ref="AA19:AC19"/>
    <mergeCell ref="F20:I20"/>
    <mergeCell ref="J20:L20"/>
    <mergeCell ref="M20:O20"/>
    <mergeCell ref="P20:T20"/>
    <mergeCell ref="U20:W20"/>
    <mergeCell ref="X20:Z20"/>
    <mergeCell ref="AA20:AC20"/>
    <mergeCell ref="F19:I19"/>
    <mergeCell ref="J19:L19"/>
    <mergeCell ref="M19:O19"/>
    <mergeCell ref="P19:T19"/>
    <mergeCell ref="U19:W19"/>
    <mergeCell ref="X19:Z19"/>
    <mergeCell ref="AA17:AC17"/>
    <mergeCell ref="F18:I18"/>
    <mergeCell ref="J18:L18"/>
    <mergeCell ref="M18:O18"/>
    <mergeCell ref="P18:T18"/>
    <mergeCell ref="U18:W18"/>
    <mergeCell ref="X18:Z18"/>
    <mergeCell ref="AA18:AC18"/>
    <mergeCell ref="F17:I17"/>
    <mergeCell ref="J17:L17"/>
    <mergeCell ref="M17:O17"/>
    <mergeCell ref="P17:T17"/>
    <mergeCell ref="U17:W17"/>
    <mergeCell ref="X17:Z17"/>
    <mergeCell ref="AA15:AC15"/>
    <mergeCell ref="F16:I16"/>
    <mergeCell ref="J16:L16"/>
    <mergeCell ref="M16:O16"/>
    <mergeCell ref="P16:T16"/>
    <mergeCell ref="U16:W16"/>
    <mergeCell ref="X16:Z16"/>
    <mergeCell ref="AA16:AC16"/>
    <mergeCell ref="F15:I15"/>
    <mergeCell ref="J15:L15"/>
    <mergeCell ref="M15:O15"/>
    <mergeCell ref="P15:T15"/>
    <mergeCell ref="U15:W15"/>
    <mergeCell ref="X15:Z15"/>
    <mergeCell ref="AA13:AC13"/>
    <mergeCell ref="F14:I14"/>
    <mergeCell ref="J14:L14"/>
    <mergeCell ref="M14:O14"/>
    <mergeCell ref="P14:T14"/>
    <mergeCell ref="U14:W14"/>
    <mergeCell ref="X14:Z14"/>
    <mergeCell ref="AA14:AC14"/>
    <mergeCell ref="F13:I13"/>
    <mergeCell ref="J13:L13"/>
    <mergeCell ref="M13:O13"/>
    <mergeCell ref="P13:T13"/>
    <mergeCell ref="U13:W13"/>
    <mergeCell ref="X13:Z13"/>
    <mergeCell ref="AA11:AC11"/>
    <mergeCell ref="F12:I12"/>
    <mergeCell ref="J12:L12"/>
    <mergeCell ref="M12:O12"/>
    <mergeCell ref="P12:T12"/>
    <mergeCell ref="U12:W12"/>
    <mergeCell ref="X12:Z12"/>
    <mergeCell ref="AA12:AC12"/>
    <mergeCell ref="F11:I11"/>
    <mergeCell ref="J11:L11"/>
    <mergeCell ref="M11:O11"/>
    <mergeCell ref="P11:T11"/>
    <mergeCell ref="U11:W11"/>
    <mergeCell ref="X11:Z11"/>
    <mergeCell ref="F10:I10"/>
    <mergeCell ref="J10:L10"/>
    <mergeCell ref="M10:O10"/>
    <mergeCell ref="P10:T10"/>
    <mergeCell ref="U10:W10"/>
    <mergeCell ref="X10:Z10"/>
    <mergeCell ref="AA10:AC10"/>
    <mergeCell ref="U7:W7"/>
    <mergeCell ref="X8:Z8"/>
    <mergeCell ref="AA8:AC8"/>
    <mergeCell ref="A1:D1"/>
    <mergeCell ref="A9:E9"/>
    <mergeCell ref="F9:I9"/>
    <mergeCell ref="J9:L9"/>
    <mergeCell ref="M9:O9"/>
    <mergeCell ref="P9:T9"/>
    <mergeCell ref="U9:W9"/>
    <mergeCell ref="X9:Z9"/>
    <mergeCell ref="A2:AC2"/>
    <mergeCell ref="A3:AC3"/>
    <mergeCell ref="P5:AC5"/>
    <mergeCell ref="A6:E7"/>
    <mergeCell ref="F6:I7"/>
    <mergeCell ref="J6:Z6"/>
    <mergeCell ref="AA6:AC7"/>
    <mergeCell ref="J7:L7"/>
    <mergeCell ref="M7:O7"/>
    <mergeCell ref="P7:T7"/>
    <mergeCell ref="AA9:AC9"/>
    <mergeCell ref="X7:Z7"/>
  </mergeCells>
  <phoneticPr fontId="4"/>
  <hyperlinks>
    <hyperlink ref="A1" location="P2細目次!A1" display="目次に戻る" xr:uid="{910D1B63-FA13-48A9-844D-9FEB2FB47D61}"/>
  </hyperlinks>
  <pageMargins left="0.70866141732283472" right="0.70866141732283472" top="0.74803149606299213" bottom="0.74803149606299213" header="0.31496062992125984" footer="0.31496062992125984"/>
  <pageSetup paperSize="9" scale="91" firstPageNumber="0" orientation="portrait" r:id="rId1"/>
  <headerFooter differentFirst="1" scaleWithDoc="0">
    <oddFooter>&amp;C- &amp;P -</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91156-0BD5-43C9-82CC-489DD708F1B5}">
  <sheetPr>
    <tabColor theme="0"/>
    <pageSetUpPr fitToPage="1"/>
  </sheetPr>
  <dimension ref="A1:AT70"/>
  <sheetViews>
    <sheetView topLeftCell="A34" zoomScaleNormal="100" zoomScaleSheetLayoutView="100" workbookViewId="0">
      <selection activeCell="AL2" sqref="AL2:AR2"/>
    </sheetView>
  </sheetViews>
  <sheetFormatPr defaultColWidth="3.375" defaultRowHeight="18.75" customHeight="1"/>
  <cols>
    <col min="1" max="32" width="3.375" style="286" customWidth="1"/>
    <col min="33" max="16384" width="3.375" style="286"/>
  </cols>
  <sheetData>
    <row r="1" spans="1:32" ht="13.5">
      <c r="A1" s="1544" t="s">
        <v>4602</v>
      </c>
      <c r="B1" s="1544"/>
      <c r="C1" s="1544"/>
      <c r="D1" s="1544"/>
    </row>
    <row r="2" spans="1:32" ht="22.5" customHeight="1">
      <c r="A2" s="1666" t="s">
        <v>3502</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row>
    <row r="3" spans="1:32" ht="18.75" customHeight="1">
      <c r="A3" s="1666"/>
      <c r="B3" s="1666"/>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row>
    <row r="5" spans="1:32" ht="13.5">
      <c r="Y5" s="2457" t="s">
        <v>3477</v>
      </c>
      <c r="Z5" s="2457"/>
      <c r="AA5" s="2457"/>
      <c r="AB5" s="2457"/>
      <c r="AC5" s="2457"/>
      <c r="AD5" s="2457"/>
      <c r="AE5" s="2457"/>
      <c r="AF5" s="2457"/>
    </row>
    <row r="6" spans="1:32" ht="18.75" customHeight="1">
      <c r="A6" s="1262" t="s">
        <v>1258</v>
      </c>
      <c r="B6" s="1263"/>
      <c r="C6" s="1263"/>
      <c r="D6" s="1263"/>
      <c r="E6" s="1263"/>
      <c r="F6" s="1263"/>
      <c r="G6" s="1263"/>
      <c r="H6" s="1263"/>
      <c r="I6" s="1263" t="s">
        <v>3503</v>
      </c>
      <c r="J6" s="1263"/>
      <c r="K6" s="1263"/>
      <c r="L6" s="1263"/>
      <c r="M6" s="1263" t="s">
        <v>640</v>
      </c>
      <c r="N6" s="1263"/>
      <c r="O6" s="1263"/>
      <c r="P6" s="1263"/>
      <c r="Q6" s="1263" t="s">
        <v>1255</v>
      </c>
      <c r="R6" s="1263"/>
      <c r="S6" s="1263"/>
      <c r="T6" s="1263"/>
      <c r="U6" s="1479" t="s">
        <v>4929</v>
      </c>
      <c r="V6" s="1480"/>
      <c r="W6" s="1480"/>
      <c r="X6" s="1481"/>
      <c r="Y6" s="1479" t="s">
        <v>3504</v>
      </c>
      <c r="Z6" s="1480"/>
      <c r="AA6" s="1480"/>
      <c r="AB6" s="1481"/>
      <c r="AC6" s="1479" t="s">
        <v>3505</v>
      </c>
      <c r="AD6" s="1480"/>
      <c r="AE6" s="1480"/>
      <c r="AF6" s="1480"/>
    </row>
    <row r="7" spans="1:32" ht="18.75" customHeight="1">
      <c r="A7" s="1262"/>
      <c r="B7" s="1263"/>
      <c r="C7" s="1263"/>
      <c r="D7" s="1263"/>
      <c r="E7" s="1263"/>
      <c r="F7" s="1263"/>
      <c r="G7" s="1263"/>
      <c r="H7" s="1263"/>
      <c r="I7" s="1263"/>
      <c r="J7" s="1263"/>
      <c r="K7" s="1263"/>
      <c r="L7" s="1263"/>
      <c r="M7" s="1263"/>
      <c r="N7" s="1263"/>
      <c r="O7" s="1263"/>
      <c r="P7" s="1263"/>
      <c r="Q7" s="1263"/>
      <c r="R7" s="1263"/>
      <c r="S7" s="1263"/>
      <c r="T7" s="1263"/>
      <c r="U7" s="2469"/>
      <c r="V7" s="2470"/>
      <c r="W7" s="2470"/>
      <c r="X7" s="2471"/>
      <c r="Y7" s="2469"/>
      <c r="Z7" s="2470"/>
      <c r="AA7" s="2470"/>
      <c r="AB7" s="2471"/>
      <c r="AC7" s="2469"/>
      <c r="AD7" s="2470"/>
      <c r="AE7" s="2470"/>
      <c r="AF7" s="2470"/>
    </row>
    <row r="8" spans="1:32" ht="18.75" customHeight="1">
      <c r="A8" s="1262"/>
      <c r="B8" s="1263"/>
      <c r="C8" s="1263"/>
      <c r="D8" s="1263"/>
      <c r="E8" s="1263"/>
      <c r="F8" s="1263"/>
      <c r="G8" s="1263"/>
      <c r="H8" s="1263"/>
      <c r="I8" s="1263"/>
      <c r="J8" s="1263"/>
      <c r="K8" s="1263"/>
      <c r="L8" s="1263"/>
      <c r="M8" s="1263"/>
      <c r="N8" s="1263"/>
      <c r="O8" s="1263"/>
      <c r="P8" s="1263"/>
      <c r="Q8" s="1263"/>
      <c r="R8" s="1263"/>
      <c r="S8" s="1263"/>
      <c r="T8" s="1263"/>
      <c r="U8" s="1482"/>
      <c r="V8" s="1483"/>
      <c r="W8" s="1483"/>
      <c r="X8" s="1484"/>
      <c r="Y8" s="1482"/>
      <c r="Z8" s="1483"/>
      <c r="AA8" s="1483"/>
      <c r="AB8" s="1484"/>
      <c r="AC8" s="1482"/>
      <c r="AD8" s="1483"/>
      <c r="AE8" s="1483"/>
      <c r="AF8" s="1483"/>
    </row>
    <row r="9" spans="1:32" s="401" customFormat="1" ht="18.75" customHeight="1">
      <c r="A9" s="68"/>
      <c r="B9" s="68"/>
      <c r="C9" s="68"/>
      <c r="D9" s="68"/>
      <c r="E9" s="68"/>
      <c r="F9" s="68"/>
      <c r="G9" s="68"/>
      <c r="H9" s="66"/>
      <c r="L9" s="379" t="s">
        <v>3399</v>
      </c>
      <c r="M9" s="379"/>
      <c r="N9" s="379"/>
      <c r="O9" s="2430" t="s">
        <v>646</v>
      </c>
      <c r="P9" s="2430"/>
      <c r="Q9" s="379"/>
      <c r="R9" s="379"/>
      <c r="S9" s="379"/>
      <c r="T9" s="379" t="s">
        <v>435</v>
      </c>
      <c r="U9" s="379"/>
      <c r="V9" s="379"/>
      <c r="W9" s="379"/>
      <c r="X9" s="379" t="s">
        <v>3506</v>
      </c>
      <c r="Y9" s="379"/>
      <c r="Z9" s="379"/>
      <c r="AA9" s="379"/>
      <c r="AB9" s="379" t="s">
        <v>3507</v>
      </c>
      <c r="AC9" s="379"/>
      <c r="AD9" s="379"/>
      <c r="AE9" s="379"/>
      <c r="AF9" s="379" t="s">
        <v>2150</v>
      </c>
    </row>
    <row r="10" spans="1:32" ht="18.75" customHeight="1">
      <c r="A10" s="1296" t="s">
        <v>1119</v>
      </c>
      <c r="B10" s="1296"/>
      <c r="C10" s="1296"/>
      <c r="D10" s="1296"/>
      <c r="E10" s="1296"/>
      <c r="F10" s="1296"/>
      <c r="G10" s="1296"/>
      <c r="H10" s="442"/>
      <c r="I10" s="2442">
        <v>31700</v>
      </c>
      <c r="J10" s="2411"/>
      <c r="K10" s="2411"/>
      <c r="L10" s="2411"/>
      <c r="M10" s="2411">
        <v>32000</v>
      </c>
      <c r="N10" s="2411"/>
      <c r="O10" s="2411"/>
      <c r="P10" s="2411"/>
      <c r="Q10" s="2411">
        <v>76790</v>
      </c>
      <c r="R10" s="2411"/>
      <c r="S10" s="2411"/>
      <c r="T10" s="2411"/>
      <c r="U10" s="2468">
        <v>4.8</v>
      </c>
      <c r="V10" s="2468"/>
      <c r="W10" s="2468"/>
      <c r="X10" s="2468"/>
      <c r="Y10" s="2468">
        <v>34.93</v>
      </c>
      <c r="Z10" s="2468"/>
      <c r="AA10" s="2468"/>
      <c r="AB10" s="2468"/>
      <c r="AC10" s="2468">
        <v>98.97</v>
      </c>
      <c r="AD10" s="2468"/>
      <c r="AE10" s="2468"/>
      <c r="AF10" s="2468"/>
    </row>
    <row r="11" spans="1:32" ht="18.75" customHeight="1">
      <c r="A11" s="322"/>
      <c r="B11" s="322"/>
      <c r="C11" s="1296" t="s">
        <v>2489</v>
      </c>
      <c r="D11" s="1296"/>
      <c r="E11" s="1296"/>
      <c r="F11" s="1296"/>
      <c r="G11" s="1296"/>
      <c r="H11" s="442"/>
      <c r="I11" s="2472">
        <v>24210</v>
      </c>
      <c r="J11" s="1202"/>
      <c r="K11" s="1202"/>
      <c r="L11" s="1202"/>
      <c r="M11" s="2473">
        <v>24490</v>
      </c>
      <c r="N11" s="2473"/>
      <c r="O11" s="2473"/>
      <c r="P11" s="2473"/>
      <c r="Q11" s="2473">
        <v>64080</v>
      </c>
      <c r="R11" s="2473"/>
      <c r="S11" s="2473"/>
      <c r="T11" s="2473"/>
      <c r="U11" s="2474">
        <v>5.38</v>
      </c>
      <c r="V11" s="2474"/>
      <c r="W11" s="2474"/>
      <c r="X11" s="2474"/>
      <c r="Y11" s="2474">
        <v>39.619999999999997</v>
      </c>
      <c r="Z11" s="2474"/>
      <c r="AA11" s="2474"/>
      <c r="AB11" s="2474"/>
      <c r="AC11" s="2474">
        <v>113.62</v>
      </c>
      <c r="AD11" s="2474"/>
      <c r="AE11" s="2474"/>
      <c r="AF11" s="2474"/>
    </row>
    <row r="12" spans="1:32" ht="18.75" customHeight="1">
      <c r="A12" s="322"/>
      <c r="B12" s="322"/>
      <c r="C12" s="1296" t="s">
        <v>3508</v>
      </c>
      <c r="D12" s="1296"/>
      <c r="E12" s="1296"/>
      <c r="F12" s="1296"/>
      <c r="G12" s="1296"/>
      <c r="H12" s="442"/>
      <c r="I12" s="2472">
        <v>6840</v>
      </c>
      <c r="J12" s="1202"/>
      <c r="K12" s="1202"/>
      <c r="L12" s="1202"/>
      <c r="M12" s="2473">
        <v>6860</v>
      </c>
      <c r="N12" s="2473"/>
      <c r="O12" s="2473"/>
      <c r="P12" s="2473"/>
      <c r="Q12" s="2473">
        <v>11870</v>
      </c>
      <c r="R12" s="2473"/>
      <c r="S12" s="2473"/>
      <c r="T12" s="2473"/>
      <c r="U12" s="2474">
        <v>2.72</v>
      </c>
      <c r="V12" s="2474"/>
      <c r="W12" s="2474"/>
      <c r="X12" s="2474"/>
      <c r="Y12" s="2474">
        <v>18.34</v>
      </c>
      <c r="Z12" s="2474"/>
      <c r="AA12" s="2474"/>
      <c r="AB12" s="2474"/>
      <c r="AC12" s="2474">
        <v>47.14</v>
      </c>
      <c r="AD12" s="2474"/>
      <c r="AE12" s="2474"/>
      <c r="AF12" s="2474"/>
    </row>
    <row r="13" spans="1:32" ht="18.75" customHeight="1">
      <c r="A13" s="322"/>
      <c r="B13" s="322"/>
      <c r="C13" s="322"/>
      <c r="D13" s="322"/>
      <c r="E13" s="322"/>
      <c r="F13" s="322"/>
      <c r="G13" s="322"/>
      <c r="H13" s="442"/>
    </row>
    <row r="14" spans="1:32" ht="18.75" customHeight="1">
      <c r="A14" s="322"/>
      <c r="B14" s="1828" t="s">
        <v>3487</v>
      </c>
      <c r="C14" s="1828"/>
      <c r="D14" s="1828"/>
      <c r="E14" s="1828"/>
      <c r="F14" s="1828"/>
      <c r="G14" s="1828"/>
      <c r="H14" s="442"/>
      <c r="I14" s="2472">
        <v>31180</v>
      </c>
      <c r="J14" s="1202"/>
      <c r="K14" s="1202"/>
      <c r="L14" s="1202"/>
      <c r="M14" s="2473">
        <v>31460</v>
      </c>
      <c r="N14" s="2473"/>
      <c r="O14" s="2473"/>
      <c r="P14" s="2473"/>
      <c r="Q14" s="2473">
        <v>75320</v>
      </c>
      <c r="R14" s="2473"/>
      <c r="S14" s="2473"/>
      <c r="T14" s="2473"/>
      <c r="U14" s="2474">
        <v>4.78</v>
      </c>
      <c r="V14" s="2474"/>
      <c r="W14" s="2474"/>
      <c r="X14" s="2474"/>
      <c r="Y14" s="2474">
        <v>34.79</v>
      </c>
      <c r="Z14" s="2474"/>
      <c r="AA14" s="2474"/>
      <c r="AB14" s="2474"/>
      <c r="AC14" s="2474">
        <v>98.28</v>
      </c>
      <c r="AD14" s="2474"/>
      <c r="AE14" s="2474"/>
      <c r="AF14" s="2474"/>
    </row>
    <row r="15" spans="1:32" ht="18.75" customHeight="1">
      <c r="A15" s="322"/>
      <c r="B15" s="381"/>
      <c r="C15" s="1828" t="s">
        <v>2489</v>
      </c>
      <c r="D15" s="1828"/>
      <c r="E15" s="1828"/>
      <c r="F15" s="1828"/>
      <c r="G15" s="1828"/>
      <c r="H15" s="442"/>
      <c r="I15" s="2472">
        <v>23720</v>
      </c>
      <c r="J15" s="1202"/>
      <c r="K15" s="1202"/>
      <c r="L15" s="1202"/>
      <c r="M15" s="2473">
        <v>23980</v>
      </c>
      <c r="N15" s="2473"/>
      <c r="O15" s="2473"/>
      <c r="P15" s="2473"/>
      <c r="Q15" s="2473">
        <v>62660</v>
      </c>
      <c r="R15" s="2473"/>
      <c r="S15" s="2473"/>
      <c r="T15" s="2473"/>
      <c r="U15" s="2474">
        <v>5.37</v>
      </c>
      <c r="V15" s="2474"/>
      <c r="W15" s="2474"/>
      <c r="X15" s="2474"/>
      <c r="Y15" s="2474">
        <v>39.549999999999997</v>
      </c>
      <c r="Z15" s="2474"/>
      <c r="AA15" s="2474"/>
      <c r="AB15" s="2474"/>
      <c r="AC15" s="2474">
        <v>113.23</v>
      </c>
      <c r="AD15" s="2474"/>
      <c r="AE15" s="2474"/>
      <c r="AF15" s="2474"/>
    </row>
    <row r="16" spans="1:32" ht="18.75" customHeight="1">
      <c r="A16" s="322"/>
      <c r="B16" s="381"/>
      <c r="C16" s="1828" t="s">
        <v>3508</v>
      </c>
      <c r="D16" s="1828"/>
      <c r="E16" s="1828"/>
      <c r="F16" s="1828"/>
      <c r="G16" s="1828"/>
      <c r="H16" s="442"/>
      <c r="I16" s="2472">
        <v>6810</v>
      </c>
      <c r="J16" s="1202"/>
      <c r="K16" s="1202"/>
      <c r="L16" s="1202"/>
      <c r="M16" s="2473">
        <v>6830</v>
      </c>
      <c r="N16" s="2473"/>
      <c r="O16" s="2473"/>
      <c r="P16" s="2473"/>
      <c r="Q16" s="2473">
        <v>11820</v>
      </c>
      <c r="R16" s="2473"/>
      <c r="S16" s="2473"/>
      <c r="T16" s="2473"/>
      <c r="U16" s="2474">
        <v>2.71</v>
      </c>
      <c r="V16" s="2474"/>
      <c r="W16" s="2474"/>
      <c r="X16" s="2474"/>
      <c r="Y16" s="2474">
        <v>18.21</v>
      </c>
      <c r="Z16" s="2474"/>
      <c r="AA16" s="2474"/>
      <c r="AB16" s="2474"/>
      <c r="AC16" s="2474">
        <v>46.23</v>
      </c>
      <c r="AD16" s="2474"/>
      <c r="AE16" s="2474"/>
      <c r="AF16" s="2474"/>
    </row>
    <row r="17" spans="1:32" ht="18.75" customHeight="1">
      <c r="A17" s="322"/>
      <c r="B17" s="381"/>
      <c r="C17" s="381"/>
      <c r="D17" s="381"/>
      <c r="E17" s="381"/>
      <c r="F17" s="381"/>
      <c r="G17" s="381"/>
      <c r="H17" s="442"/>
      <c r="I17" s="392"/>
      <c r="M17" s="393"/>
      <c r="N17" s="393"/>
      <c r="O17" s="393"/>
      <c r="P17" s="393"/>
      <c r="Q17" s="393"/>
      <c r="R17" s="393"/>
      <c r="S17" s="393"/>
      <c r="T17" s="393"/>
      <c r="U17" s="394"/>
      <c r="V17" s="394"/>
      <c r="W17" s="394"/>
      <c r="X17" s="394"/>
      <c r="Y17" s="394"/>
      <c r="Z17" s="394"/>
      <c r="AA17" s="394"/>
      <c r="AB17" s="394"/>
      <c r="AC17" s="394"/>
      <c r="AD17" s="394"/>
      <c r="AE17" s="394"/>
      <c r="AF17" s="394"/>
    </row>
    <row r="18" spans="1:32" ht="18.75" customHeight="1">
      <c r="A18" s="322"/>
      <c r="B18" s="1852" t="s">
        <v>3489</v>
      </c>
      <c r="C18" s="1852"/>
      <c r="D18" s="1852"/>
      <c r="E18" s="1852"/>
      <c r="F18" s="1852"/>
      <c r="G18" s="1852"/>
      <c r="H18" s="442"/>
      <c r="I18" s="2472">
        <v>520</v>
      </c>
      <c r="J18" s="1202"/>
      <c r="K18" s="1202"/>
      <c r="L18" s="1202"/>
      <c r="M18" s="2473">
        <v>540</v>
      </c>
      <c r="N18" s="2473"/>
      <c r="O18" s="2473"/>
      <c r="P18" s="2473"/>
      <c r="Q18" s="2473">
        <v>1470</v>
      </c>
      <c r="R18" s="2473"/>
      <c r="S18" s="2473"/>
      <c r="T18" s="2473"/>
      <c r="U18" s="2474">
        <v>5.85</v>
      </c>
      <c r="V18" s="2474"/>
      <c r="W18" s="2474"/>
      <c r="X18" s="2474"/>
      <c r="Y18" s="2474">
        <v>43.28</v>
      </c>
      <c r="Z18" s="2474"/>
      <c r="AA18" s="2474"/>
      <c r="AB18" s="2474"/>
      <c r="AC18" s="2474">
        <v>139.51</v>
      </c>
      <c r="AD18" s="2474"/>
      <c r="AE18" s="2474"/>
      <c r="AF18" s="2474"/>
    </row>
    <row r="19" spans="1:32" ht="18.75" customHeight="1">
      <c r="C19" s="1828" t="s">
        <v>2489</v>
      </c>
      <c r="D19" s="1828"/>
      <c r="E19" s="1828"/>
      <c r="F19" s="1828"/>
      <c r="G19" s="1828"/>
      <c r="H19" s="442"/>
      <c r="I19" s="2472">
        <v>500</v>
      </c>
      <c r="J19" s="1202"/>
      <c r="K19" s="1202"/>
      <c r="L19" s="1202"/>
      <c r="M19" s="2473">
        <v>510</v>
      </c>
      <c r="N19" s="2473"/>
      <c r="O19" s="2473"/>
      <c r="P19" s="2473"/>
      <c r="Q19" s="2473">
        <v>1420</v>
      </c>
      <c r="R19" s="2473"/>
      <c r="S19" s="2473"/>
      <c r="T19" s="2473"/>
      <c r="U19" s="2474">
        <v>5.88</v>
      </c>
      <c r="V19" s="2474"/>
      <c r="W19" s="2474"/>
      <c r="X19" s="2474"/>
      <c r="Y19" s="2474">
        <v>42.91</v>
      </c>
      <c r="Z19" s="2474"/>
      <c r="AA19" s="2474"/>
      <c r="AB19" s="2474"/>
      <c r="AC19" s="2474">
        <v>132.26</v>
      </c>
      <c r="AD19" s="2474"/>
      <c r="AE19" s="2474"/>
      <c r="AF19" s="2474"/>
    </row>
    <row r="20" spans="1:32" ht="18.75" customHeight="1">
      <c r="C20" s="1828" t="s">
        <v>3508</v>
      </c>
      <c r="D20" s="1828"/>
      <c r="E20" s="1828"/>
      <c r="F20" s="1828"/>
      <c r="G20" s="1828"/>
      <c r="H20" s="442"/>
      <c r="I20" s="2472">
        <v>30</v>
      </c>
      <c r="J20" s="1202"/>
      <c r="K20" s="1202"/>
      <c r="L20" s="1202"/>
      <c r="M20" s="2473">
        <v>30</v>
      </c>
      <c r="N20" s="2473"/>
      <c r="O20" s="2473"/>
      <c r="P20" s="2473"/>
      <c r="Q20" s="2473">
        <v>50</v>
      </c>
      <c r="R20" s="2473"/>
      <c r="S20" s="2473"/>
      <c r="T20" s="2473"/>
      <c r="U20" s="2474">
        <v>5.22</v>
      </c>
      <c r="V20" s="2474"/>
      <c r="W20" s="2474"/>
      <c r="X20" s="2474"/>
      <c r="Y20" s="2474">
        <v>49.76</v>
      </c>
      <c r="Z20" s="2474"/>
      <c r="AA20" s="2474"/>
      <c r="AB20" s="2474"/>
      <c r="AC20" s="2474">
        <v>267.06</v>
      </c>
      <c r="AD20" s="2474"/>
      <c r="AE20" s="2474"/>
      <c r="AF20" s="2474"/>
    </row>
    <row r="21" spans="1:32" ht="18.75" customHeight="1">
      <c r="A21" s="328"/>
      <c r="B21" s="1276"/>
      <c r="C21" s="1276"/>
      <c r="D21" s="1276"/>
      <c r="E21" s="1276"/>
      <c r="F21" s="1276"/>
      <c r="G21" s="1276"/>
      <c r="H21" s="404"/>
      <c r="I21" s="356"/>
      <c r="J21" s="328"/>
      <c r="K21" s="328"/>
      <c r="L21" s="328"/>
      <c r="M21" s="328"/>
      <c r="N21" s="328"/>
      <c r="O21" s="328"/>
      <c r="P21" s="328"/>
      <c r="Q21" s="328"/>
      <c r="R21" s="328"/>
      <c r="S21" s="328"/>
      <c r="T21" s="328"/>
      <c r="U21" s="328"/>
      <c r="V21" s="328"/>
      <c r="W21" s="328"/>
      <c r="X21" s="328"/>
      <c r="Y21" s="328"/>
      <c r="Z21" s="328"/>
      <c r="AA21" s="328"/>
      <c r="AB21" s="328"/>
      <c r="AC21" s="328"/>
      <c r="AD21" s="328"/>
      <c r="AE21" s="328"/>
      <c r="AF21" s="328"/>
    </row>
    <row r="22" spans="1:32" ht="13.5">
      <c r="C22" s="1201"/>
      <c r="D22" s="1201"/>
      <c r="E22" s="1201"/>
      <c r="F22" s="1201"/>
      <c r="G22" s="1201"/>
      <c r="X22" s="2475" t="s">
        <v>3499</v>
      </c>
      <c r="Y22" s="2475"/>
      <c r="Z22" s="2475"/>
      <c r="AA22" s="2475"/>
      <c r="AB22" s="2475"/>
      <c r="AC22" s="2475"/>
      <c r="AD22" s="2475"/>
      <c r="AE22" s="2475"/>
      <c r="AF22" s="2475"/>
    </row>
    <row r="23" spans="1:32" ht="18.75" customHeight="1">
      <c r="C23" s="1201"/>
      <c r="D23" s="1201"/>
      <c r="E23" s="1201"/>
      <c r="F23" s="1201"/>
      <c r="G23" s="1201"/>
    </row>
    <row r="24" spans="1:32" ht="18.75" customHeight="1">
      <c r="A24" s="1271" t="s">
        <v>3509</v>
      </c>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row>
    <row r="26" spans="1:32" ht="13.5">
      <c r="V26" s="2457" t="s">
        <v>3510</v>
      </c>
      <c r="W26" s="2457"/>
      <c r="X26" s="2457"/>
      <c r="Y26" s="2457"/>
      <c r="Z26" s="2457"/>
      <c r="AA26" s="2457"/>
      <c r="AB26" s="2457"/>
      <c r="AC26" s="2457"/>
      <c r="AD26" s="2457"/>
      <c r="AE26" s="2457"/>
      <c r="AF26" s="2457"/>
    </row>
    <row r="27" spans="1:32" ht="18.75" customHeight="1">
      <c r="A27" s="1504" t="s">
        <v>1119</v>
      </c>
      <c r="B27" s="1504"/>
      <c r="C27" s="1504"/>
      <c r="D27" s="1504"/>
      <c r="E27" s="1503"/>
      <c r="F27" s="1268" t="s">
        <v>3511</v>
      </c>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664"/>
    </row>
    <row r="28" spans="1:32" ht="18.75" customHeight="1">
      <c r="A28" s="1300"/>
      <c r="B28" s="1300"/>
      <c r="C28" s="1300"/>
      <c r="D28" s="1300"/>
      <c r="E28" s="1682"/>
      <c r="F28" s="2476"/>
      <c r="G28" s="2477"/>
      <c r="H28" s="2478"/>
      <c r="I28" s="2476">
        <v>1</v>
      </c>
      <c r="J28" s="2477"/>
      <c r="K28" s="2478"/>
      <c r="L28" s="2479">
        <v>10000</v>
      </c>
      <c r="M28" s="2480"/>
      <c r="N28" s="2480"/>
      <c r="O28" s="2479">
        <v>20000</v>
      </c>
      <c r="P28" s="2480"/>
      <c r="Q28" s="2480"/>
      <c r="R28" s="2479">
        <v>40000</v>
      </c>
      <c r="S28" s="2480"/>
      <c r="T28" s="2480"/>
      <c r="U28" s="2479">
        <v>60000</v>
      </c>
      <c r="V28" s="2480"/>
      <c r="W28" s="2480"/>
      <c r="X28" s="2479">
        <v>80000</v>
      </c>
      <c r="Y28" s="2480"/>
      <c r="Z28" s="2480"/>
      <c r="AA28" s="2479">
        <v>100000</v>
      </c>
      <c r="AB28" s="2480"/>
      <c r="AC28" s="2480"/>
      <c r="AD28" s="2479" t="s">
        <v>3512</v>
      </c>
      <c r="AE28" s="2480"/>
      <c r="AF28" s="2476"/>
    </row>
    <row r="29" spans="1:32" ht="18.75" customHeight="1">
      <c r="A29" s="1300"/>
      <c r="B29" s="1300"/>
      <c r="C29" s="1300"/>
      <c r="D29" s="1300"/>
      <c r="E29" s="1682"/>
      <c r="F29" s="2481" t="s">
        <v>3513</v>
      </c>
      <c r="G29" s="2482"/>
      <c r="H29" s="2483"/>
      <c r="I29" s="2484" t="s">
        <v>3471</v>
      </c>
      <c r="J29" s="2484"/>
      <c r="K29" s="2484"/>
      <c r="L29" s="2484" t="s">
        <v>3471</v>
      </c>
      <c r="M29" s="2484"/>
      <c r="N29" s="2484"/>
      <c r="O29" s="2484" t="s">
        <v>3471</v>
      </c>
      <c r="P29" s="2484"/>
      <c r="Q29" s="2484"/>
      <c r="R29" s="2484" t="s">
        <v>3471</v>
      </c>
      <c r="S29" s="2484"/>
      <c r="T29" s="2484"/>
      <c r="U29" s="2484" t="s">
        <v>3471</v>
      </c>
      <c r="V29" s="2484"/>
      <c r="W29" s="2484"/>
      <c r="X29" s="2484" t="s">
        <v>3471</v>
      </c>
      <c r="Y29" s="2484"/>
      <c r="Z29" s="2484"/>
      <c r="AA29" s="2484" t="s">
        <v>3471</v>
      </c>
      <c r="AB29" s="2484"/>
      <c r="AC29" s="2484"/>
      <c r="AD29" s="2484"/>
      <c r="AE29" s="2484"/>
      <c r="AF29" s="2481"/>
    </row>
    <row r="30" spans="1:32" ht="18.75" customHeight="1">
      <c r="A30" s="1340"/>
      <c r="B30" s="1340"/>
      <c r="C30" s="1340"/>
      <c r="D30" s="1340"/>
      <c r="E30" s="1341"/>
      <c r="F30" s="2485"/>
      <c r="G30" s="2294"/>
      <c r="H30" s="2486"/>
      <c r="I30" s="2487" t="s">
        <v>3514</v>
      </c>
      <c r="J30" s="2488"/>
      <c r="K30" s="2488"/>
      <c r="L30" s="2487" t="s">
        <v>3515</v>
      </c>
      <c r="M30" s="2488"/>
      <c r="N30" s="2488"/>
      <c r="O30" s="2487" t="s">
        <v>3516</v>
      </c>
      <c r="P30" s="2488"/>
      <c r="Q30" s="2488"/>
      <c r="R30" s="2487" t="s">
        <v>3517</v>
      </c>
      <c r="S30" s="2488"/>
      <c r="T30" s="2488"/>
      <c r="U30" s="2487" t="s">
        <v>3518</v>
      </c>
      <c r="V30" s="2488"/>
      <c r="W30" s="2488"/>
      <c r="X30" s="2487" t="s">
        <v>3519</v>
      </c>
      <c r="Y30" s="2488"/>
      <c r="Z30" s="2488"/>
      <c r="AA30" s="2487" t="s">
        <v>3512</v>
      </c>
      <c r="AB30" s="2488"/>
      <c r="AC30" s="2488"/>
      <c r="AD30" s="2488" t="s">
        <v>3472</v>
      </c>
      <c r="AE30" s="2488"/>
      <c r="AF30" s="2485"/>
    </row>
    <row r="31" spans="1:32" ht="18.75" customHeight="1">
      <c r="A31" s="314"/>
      <c r="B31" s="314"/>
      <c r="C31" s="314"/>
      <c r="D31" s="314"/>
      <c r="E31" s="345"/>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row>
    <row r="32" spans="1:32" ht="18.75" customHeight="1">
      <c r="A32" s="2490">
        <v>6810</v>
      </c>
      <c r="B32" s="2490"/>
      <c r="C32" s="2490"/>
      <c r="D32" s="1518"/>
      <c r="E32" s="1542"/>
      <c r="F32" s="2279">
        <v>50</v>
      </c>
      <c r="G32" s="2279"/>
      <c r="H32" s="2279"/>
      <c r="I32" s="2279">
        <v>90</v>
      </c>
      <c r="J32" s="2279"/>
      <c r="K32" s="2279"/>
      <c r="L32" s="2279">
        <v>540</v>
      </c>
      <c r="M32" s="2279"/>
      <c r="N32" s="2279"/>
      <c r="O32" s="2279">
        <v>680</v>
      </c>
      <c r="P32" s="2279"/>
      <c r="Q32" s="2279"/>
      <c r="R32" s="2279">
        <v>2610</v>
      </c>
      <c r="S32" s="2279"/>
      <c r="T32" s="2279"/>
      <c r="U32" s="2279">
        <v>2150</v>
      </c>
      <c r="V32" s="2279"/>
      <c r="W32" s="2279"/>
      <c r="X32" s="2279">
        <v>190</v>
      </c>
      <c r="Y32" s="2279"/>
      <c r="Z32" s="2279"/>
      <c r="AA32" s="2279">
        <v>70</v>
      </c>
      <c r="AB32" s="2279"/>
      <c r="AC32" s="2279"/>
      <c r="AD32" s="2279">
        <v>20</v>
      </c>
      <c r="AE32" s="2279"/>
      <c r="AF32" s="2279"/>
    </row>
    <row r="33" spans="1:46" ht="18.75" customHeight="1">
      <c r="A33" s="328"/>
      <c r="B33" s="328"/>
      <c r="C33" s="328"/>
      <c r="D33" s="328"/>
      <c r="E33" s="404"/>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row>
    <row r="34" spans="1:46" ht="13.5">
      <c r="A34" s="2489" t="s">
        <v>3498</v>
      </c>
      <c r="B34" s="2489"/>
      <c r="C34" s="2489"/>
      <c r="D34" s="2489"/>
      <c r="E34" s="2489"/>
      <c r="F34" s="2489"/>
      <c r="G34" s="2489"/>
      <c r="H34" s="2489"/>
      <c r="I34" s="2489"/>
      <c r="J34" s="2489"/>
      <c r="X34" s="2430" t="s">
        <v>3499</v>
      </c>
      <c r="Y34" s="2430"/>
      <c r="Z34" s="2430"/>
      <c r="AA34" s="2430"/>
      <c r="AB34" s="2430"/>
      <c r="AC34" s="2430"/>
      <c r="AD34" s="2430"/>
      <c r="AE34" s="2430"/>
      <c r="AF34" s="2430"/>
    </row>
    <row r="36" spans="1:46" ht="18.75" customHeight="1">
      <c r="A36" s="1271" t="s">
        <v>3520</v>
      </c>
      <c r="B36" s="1271"/>
      <c r="C36" s="1271"/>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row>
    <row r="38" spans="1:46" ht="18.75" customHeight="1">
      <c r="V38" s="2457" t="s">
        <v>3510</v>
      </c>
      <c r="W38" s="2457"/>
      <c r="X38" s="2457"/>
      <c r="Y38" s="2457"/>
      <c r="Z38" s="2457"/>
      <c r="AA38" s="2457"/>
      <c r="AB38" s="2457"/>
      <c r="AC38" s="2457"/>
      <c r="AD38" s="2457"/>
      <c r="AE38" s="2457"/>
      <c r="AF38" s="2457"/>
    </row>
    <row r="39" spans="1:46" ht="18.75" customHeight="1">
      <c r="A39" s="2491" t="s">
        <v>3521</v>
      </c>
      <c r="B39" s="2492"/>
      <c r="C39" s="2492"/>
      <c r="D39" s="2492"/>
      <c r="E39" s="2492"/>
      <c r="F39" s="2493" t="s">
        <v>3522</v>
      </c>
      <c r="G39" s="2494"/>
      <c r="H39" s="2494"/>
      <c r="I39" s="2494"/>
      <c r="J39" s="2493" t="s">
        <v>3523</v>
      </c>
      <c r="K39" s="1781"/>
      <c r="L39" s="2494"/>
      <c r="M39" s="2494"/>
      <c r="N39" s="2494"/>
      <c r="O39" s="2494"/>
      <c r="P39" s="2494"/>
      <c r="Q39" s="2494"/>
      <c r="R39" s="2493" t="s">
        <v>3524</v>
      </c>
      <c r="S39" s="1781"/>
      <c r="T39" s="1781"/>
      <c r="U39" s="1781"/>
      <c r="V39" s="1781"/>
      <c r="W39" s="2494"/>
      <c r="X39" s="2494"/>
      <c r="Y39" s="2494"/>
      <c r="Z39" s="2494"/>
      <c r="AA39" s="2494"/>
      <c r="AB39" s="2494"/>
      <c r="AC39" s="2494"/>
      <c r="AD39" s="2494"/>
      <c r="AE39" s="2494"/>
      <c r="AF39" s="2495"/>
    </row>
    <row r="40" spans="1:46" ht="18.75" customHeight="1">
      <c r="A40" s="2491"/>
      <c r="B40" s="2492"/>
      <c r="C40" s="2492"/>
      <c r="D40" s="2492"/>
      <c r="E40" s="2492"/>
      <c r="F40" s="2494"/>
      <c r="G40" s="2494"/>
      <c r="H40" s="2494"/>
      <c r="I40" s="2494"/>
      <c r="J40" s="2496" t="s">
        <v>3525</v>
      </c>
      <c r="K40" s="2494"/>
      <c r="L40" s="2494"/>
      <c r="M40" s="2494"/>
      <c r="N40" s="2497" t="s">
        <v>3526</v>
      </c>
      <c r="O40" s="2498"/>
      <c r="P40" s="2498"/>
      <c r="Q40" s="2498"/>
      <c r="R40" s="2496" t="s">
        <v>3527</v>
      </c>
      <c r="S40" s="2494"/>
      <c r="T40" s="2494"/>
      <c r="U40" s="2496" t="s">
        <v>3528</v>
      </c>
      <c r="V40" s="2494"/>
      <c r="W40" s="2494"/>
      <c r="X40" s="2504" t="s">
        <v>4930</v>
      </c>
      <c r="Y40" s="2505"/>
      <c r="Z40" s="2506"/>
      <c r="AA40" s="2496" t="s">
        <v>3529</v>
      </c>
      <c r="AB40" s="2494"/>
      <c r="AC40" s="2494"/>
      <c r="AD40" s="2499" t="s">
        <v>3530</v>
      </c>
      <c r="AE40" s="2494"/>
      <c r="AF40" s="2495"/>
    </row>
    <row r="41" spans="1:46" ht="18.75" customHeight="1">
      <c r="A41" s="2491"/>
      <c r="B41" s="2492"/>
      <c r="C41" s="2492"/>
      <c r="D41" s="2492"/>
      <c r="E41" s="2492"/>
      <c r="F41" s="2494"/>
      <c r="G41" s="2494"/>
      <c r="H41" s="2494"/>
      <c r="I41" s="2494"/>
      <c r="J41" s="2494"/>
      <c r="K41" s="2494"/>
      <c r="L41" s="2494"/>
      <c r="M41" s="2494"/>
      <c r="N41" s="2500" t="s">
        <v>3531</v>
      </c>
      <c r="O41" s="2501"/>
      <c r="P41" s="2501"/>
      <c r="Q41" s="2501"/>
      <c r="R41" s="2494"/>
      <c r="S41" s="2494"/>
      <c r="T41" s="2494"/>
      <c r="U41" s="2494"/>
      <c r="V41" s="2494"/>
      <c r="W41" s="2494"/>
      <c r="X41" s="2507" t="s">
        <v>4931</v>
      </c>
      <c r="Y41" s="2508"/>
      <c r="Z41" s="2509"/>
      <c r="AA41" s="2494"/>
      <c r="AB41" s="2494"/>
      <c r="AC41" s="2494"/>
      <c r="AD41" s="2494"/>
      <c r="AE41" s="2494"/>
      <c r="AF41" s="2495"/>
    </row>
    <row r="42" spans="1:46" ht="18.75" customHeight="1">
      <c r="A42" s="2491"/>
      <c r="B42" s="2492"/>
      <c r="C42" s="2492"/>
      <c r="D42" s="2492"/>
      <c r="E42" s="2492"/>
      <c r="F42" s="2494"/>
      <c r="G42" s="2494"/>
      <c r="H42" s="2494"/>
      <c r="I42" s="2494"/>
      <c r="J42" s="2494"/>
      <c r="K42" s="2494"/>
      <c r="L42" s="2494"/>
      <c r="M42" s="2494"/>
      <c r="N42" s="2502" t="s">
        <v>3532</v>
      </c>
      <c r="O42" s="2503"/>
      <c r="P42" s="2503"/>
      <c r="Q42" s="2503"/>
      <c r="R42" s="2494"/>
      <c r="S42" s="2494"/>
      <c r="T42" s="2494"/>
      <c r="U42" s="2494"/>
      <c r="V42" s="2494"/>
      <c r="W42" s="2494"/>
      <c r="X42" s="2510" t="s">
        <v>4932</v>
      </c>
      <c r="Y42" s="2511"/>
      <c r="Z42" s="2512"/>
      <c r="AA42" s="2494"/>
      <c r="AB42" s="2494"/>
      <c r="AC42" s="2494"/>
      <c r="AD42" s="2494"/>
      <c r="AE42" s="2494"/>
      <c r="AF42" s="2495"/>
    </row>
    <row r="43" spans="1:46" ht="18.75" customHeight="1">
      <c r="A43" s="68"/>
      <c r="B43" s="68"/>
      <c r="C43" s="68"/>
      <c r="D43" s="68"/>
      <c r="E43" s="66"/>
      <c r="F43" s="101"/>
      <c r="G43" s="68"/>
      <c r="H43" s="68"/>
      <c r="I43" s="68"/>
      <c r="J43" s="68"/>
      <c r="K43" s="68"/>
      <c r="L43" s="68"/>
      <c r="M43" s="68"/>
      <c r="N43" s="102"/>
      <c r="O43" s="68"/>
      <c r="P43" s="68"/>
      <c r="Q43" s="68"/>
      <c r="R43" s="68"/>
      <c r="S43" s="68"/>
      <c r="T43" s="68"/>
      <c r="U43" s="68"/>
      <c r="V43" s="68"/>
      <c r="W43" s="68"/>
      <c r="X43" s="103"/>
      <c r="Y43" s="68"/>
      <c r="Z43" s="68"/>
      <c r="AA43" s="68"/>
      <c r="AB43" s="68"/>
      <c r="AC43" s="68"/>
      <c r="AD43" s="68"/>
      <c r="AE43" s="68"/>
      <c r="AF43" s="68"/>
    </row>
    <row r="44" spans="1:46" ht="18.75" customHeight="1">
      <c r="A44" s="2456" t="s">
        <v>3533</v>
      </c>
      <c r="B44" s="2501"/>
      <c r="C44" s="2501"/>
      <c r="D44" s="2501"/>
      <c r="E44" s="2501"/>
      <c r="F44" s="2513">
        <v>31700</v>
      </c>
      <c r="G44" s="2501"/>
      <c r="H44" s="2501"/>
      <c r="I44" s="2514"/>
      <c r="J44" s="2515">
        <v>31180</v>
      </c>
      <c r="K44" s="1833"/>
      <c r="L44" s="1833"/>
      <c r="M44" s="1833"/>
      <c r="N44" s="2515">
        <v>520</v>
      </c>
      <c r="O44" s="1833"/>
      <c r="P44" s="1833"/>
      <c r="Q44" s="1833"/>
      <c r="R44" s="2515">
        <v>8740</v>
      </c>
      <c r="S44" s="1833"/>
      <c r="T44" s="1833"/>
      <c r="U44" s="2515">
        <v>15730</v>
      </c>
      <c r="V44" s="1833"/>
      <c r="W44" s="1833"/>
      <c r="X44" s="2515">
        <v>4730</v>
      </c>
      <c r="Y44" s="1833"/>
      <c r="Z44" s="1833"/>
      <c r="AA44" s="2515">
        <v>2480</v>
      </c>
      <c r="AB44" s="1833"/>
      <c r="AC44" s="1833"/>
      <c r="AD44" s="2515">
        <v>10</v>
      </c>
      <c r="AE44" s="1833"/>
      <c r="AF44" s="1833"/>
      <c r="AM44" s="104"/>
      <c r="AN44" s="104"/>
      <c r="AO44" s="104"/>
      <c r="AP44" s="104"/>
      <c r="AQ44" s="104"/>
      <c r="AR44" s="104"/>
      <c r="AS44" s="104"/>
      <c r="AT44" s="104"/>
    </row>
    <row r="45" spans="1:46" ht="18.75" customHeight="1">
      <c r="A45" s="2456" t="s">
        <v>3534</v>
      </c>
      <c r="B45" s="2501"/>
      <c r="C45" s="2501"/>
      <c r="D45" s="2501"/>
      <c r="E45" s="2501"/>
      <c r="F45" s="2516">
        <v>2170</v>
      </c>
      <c r="G45" s="1833"/>
      <c r="H45" s="1833"/>
      <c r="I45" s="1833"/>
      <c r="J45" s="2515">
        <v>2100</v>
      </c>
      <c r="K45" s="1833"/>
      <c r="L45" s="1833"/>
      <c r="M45" s="1833"/>
      <c r="N45" s="2515">
        <v>60</v>
      </c>
      <c r="O45" s="1833"/>
      <c r="P45" s="1833"/>
      <c r="Q45" s="1833"/>
      <c r="R45" s="2515">
        <v>1560</v>
      </c>
      <c r="S45" s="1833"/>
      <c r="T45" s="1833"/>
      <c r="U45" s="2515">
        <v>580</v>
      </c>
      <c r="V45" s="1833"/>
      <c r="W45" s="1833"/>
      <c r="X45" s="2517" t="s">
        <v>1282</v>
      </c>
      <c r="Y45" s="1833"/>
      <c r="Z45" s="1833"/>
      <c r="AA45" s="2517">
        <v>30</v>
      </c>
      <c r="AB45" s="1833"/>
      <c r="AC45" s="1833"/>
      <c r="AD45" s="2517" t="s">
        <v>1282</v>
      </c>
      <c r="AE45" s="1833"/>
      <c r="AF45" s="1833"/>
      <c r="AM45" s="104"/>
      <c r="AN45" s="104"/>
      <c r="AO45" s="104"/>
      <c r="AP45" s="104"/>
      <c r="AQ45" s="104"/>
      <c r="AR45" s="104"/>
      <c r="AS45" s="104"/>
      <c r="AT45" s="104"/>
    </row>
    <row r="46" spans="1:46" ht="18.75" customHeight="1">
      <c r="A46" s="2456" t="s">
        <v>3535</v>
      </c>
      <c r="B46" s="2501"/>
      <c r="C46" s="2501"/>
      <c r="D46" s="2501"/>
      <c r="E46" s="2501"/>
      <c r="F46" s="2516">
        <v>4140</v>
      </c>
      <c r="G46" s="1833"/>
      <c r="H46" s="1833"/>
      <c r="I46" s="1833"/>
      <c r="J46" s="2515">
        <v>4000</v>
      </c>
      <c r="K46" s="1833"/>
      <c r="L46" s="1833"/>
      <c r="M46" s="1833"/>
      <c r="N46" s="2515">
        <v>140</v>
      </c>
      <c r="O46" s="1833"/>
      <c r="P46" s="1833"/>
      <c r="Q46" s="1833"/>
      <c r="R46" s="2515">
        <v>1750</v>
      </c>
      <c r="S46" s="1833"/>
      <c r="T46" s="1833"/>
      <c r="U46" s="2515">
        <v>1600</v>
      </c>
      <c r="V46" s="1833"/>
      <c r="W46" s="1833"/>
      <c r="X46" s="2515">
        <v>710</v>
      </c>
      <c r="Y46" s="1833"/>
      <c r="Z46" s="1833"/>
      <c r="AA46" s="2517">
        <v>70</v>
      </c>
      <c r="AB46" s="1833"/>
      <c r="AC46" s="1833"/>
      <c r="AD46" s="2517">
        <v>10</v>
      </c>
      <c r="AE46" s="1833"/>
      <c r="AF46" s="1833"/>
      <c r="AM46" s="104"/>
      <c r="AN46" s="104"/>
      <c r="AO46" s="104"/>
      <c r="AP46" s="104"/>
      <c r="AQ46" s="104"/>
      <c r="AR46" s="104"/>
      <c r="AS46" s="104"/>
      <c r="AT46" s="104"/>
    </row>
    <row r="47" spans="1:46" ht="18.75" customHeight="1">
      <c r="A47" s="1852" t="s">
        <v>3536</v>
      </c>
      <c r="B47" s="1852"/>
      <c r="C47" s="1852"/>
      <c r="D47" s="1852"/>
      <c r="E47" s="2518"/>
      <c r="F47" s="2516">
        <v>6650</v>
      </c>
      <c r="G47" s="1833"/>
      <c r="H47" s="1833"/>
      <c r="I47" s="1833"/>
      <c r="J47" s="2515">
        <v>6520</v>
      </c>
      <c r="K47" s="1833"/>
      <c r="L47" s="1833"/>
      <c r="M47" s="1833"/>
      <c r="N47" s="2515">
        <v>130</v>
      </c>
      <c r="O47" s="1833"/>
      <c r="P47" s="1833"/>
      <c r="Q47" s="1833"/>
      <c r="R47" s="2515">
        <v>2010</v>
      </c>
      <c r="S47" s="1833"/>
      <c r="T47" s="1833"/>
      <c r="U47" s="2515">
        <v>2630</v>
      </c>
      <c r="V47" s="1833"/>
      <c r="W47" s="1833"/>
      <c r="X47" s="2515">
        <v>1520</v>
      </c>
      <c r="Y47" s="1833"/>
      <c r="Z47" s="1833"/>
      <c r="AA47" s="2515">
        <v>500</v>
      </c>
      <c r="AB47" s="1833"/>
      <c r="AC47" s="1833"/>
      <c r="AD47" s="2517" t="s">
        <v>1282</v>
      </c>
      <c r="AE47" s="1833"/>
      <c r="AF47" s="1833"/>
      <c r="AM47" s="104"/>
      <c r="AN47" s="104"/>
      <c r="AO47" s="104"/>
      <c r="AP47" s="104"/>
      <c r="AQ47" s="104"/>
      <c r="AR47" s="104"/>
      <c r="AS47" s="104"/>
      <c r="AT47" s="104"/>
    </row>
    <row r="48" spans="1:46" ht="18.75" customHeight="1">
      <c r="A48" s="2452" t="s">
        <v>3537</v>
      </c>
      <c r="B48" s="2519"/>
      <c r="C48" s="2519"/>
      <c r="D48" s="2519"/>
      <c r="E48" s="2520"/>
      <c r="F48" s="2516">
        <v>4220</v>
      </c>
      <c r="G48" s="1833"/>
      <c r="H48" s="1833"/>
      <c r="I48" s="1833"/>
      <c r="J48" s="2515">
        <v>4190</v>
      </c>
      <c r="K48" s="1833"/>
      <c r="L48" s="1833"/>
      <c r="M48" s="1833"/>
      <c r="N48" s="2515">
        <v>40</v>
      </c>
      <c r="O48" s="1833"/>
      <c r="P48" s="1833"/>
      <c r="Q48" s="1833"/>
      <c r="R48" s="2515">
        <v>720</v>
      </c>
      <c r="S48" s="1833"/>
      <c r="T48" s="1833"/>
      <c r="U48" s="2515">
        <v>2370</v>
      </c>
      <c r="V48" s="1833"/>
      <c r="W48" s="1833"/>
      <c r="X48" s="2515">
        <v>830</v>
      </c>
      <c r="Y48" s="1833"/>
      <c r="Z48" s="1833"/>
      <c r="AA48" s="2515">
        <v>310</v>
      </c>
      <c r="AB48" s="1833"/>
      <c r="AC48" s="1833"/>
      <c r="AD48" s="2517" t="s">
        <v>1282</v>
      </c>
      <c r="AE48" s="1833"/>
      <c r="AF48" s="1833"/>
      <c r="AM48" s="104"/>
      <c r="AN48" s="104"/>
      <c r="AO48" s="104"/>
      <c r="AP48" s="104"/>
      <c r="AQ48" s="104"/>
      <c r="AR48" s="104"/>
      <c r="AS48" s="104"/>
      <c r="AT48" s="104"/>
    </row>
    <row r="49" spans="1:46" ht="18.75" customHeight="1">
      <c r="A49" s="2456" t="s">
        <v>3538</v>
      </c>
      <c r="B49" s="2501"/>
      <c r="C49" s="2501"/>
      <c r="D49" s="2068"/>
      <c r="E49" s="2501"/>
      <c r="F49" s="2516">
        <v>3570</v>
      </c>
      <c r="G49" s="1833"/>
      <c r="H49" s="1833"/>
      <c r="I49" s="1833"/>
      <c r="J49" s="2515">
        <v>3530</v>
      </c>
      <c r="K49" s="1833"/>
      <c r="L49" s="1833"/>
      <c r="M49" s="1833"/>
      <c r="N49" s="2515">
        <v>40</v>
      </c>
      <c r="O49" s="1833"/>
      <c r="P49" s="1833"/>
      <c r="Q49" s="1833"/>
      <c r="R49" s="2515">
        <v>650</v>
      </c>
      <c r="S49" s="1833"/>
      <c r="T49" s="1833"/>
      <c r="U49" s="2515">
        <v>2200</v>
      </c>
      <c r="V49" s="1833"/>
      <c r="W49" s="1833"/>
      <c r="X49" s="2515">
        <v>390</v>
      </c>
      <c r="Y49" s="1833"/>
      <c r="Z49" s="1833"/>
      <c r="AA49" s="2515">
        <v>330</v>
      </c>
      <c r="AB49" s="1833"/>
      <c r="AC49" s="1833"/>
      <c r="AD49" s="2517" t="s">
        <v>1282</v>
      </c>
      <c r="AE49" s="1833"/>
      <c r="AF49" s="1833"/>
      <c r="AM49" s="104"/>
      <c r="AN49" s="104"/>
      <c r="AO49" s="104"/>
      <c r="AP49" s="104"/>
      <c r="AQ49" s="104"/>
      <c r="AR49" s="104"/>
      <c r="AS49" s="104"/>
      <c r="AT49" s="104"/>
    </row>
    <row r="50" spans="1:46" ht="18.75" customHeight="1">
      <c r="A50" s="2456" t="s">
        <v>3539</v>
      </c>
      <c r="B50" s="2501"/>
      <c r="C50" s="2501"/>
      <c r="D50" s="2501"/>
      <c r="E50" s="2501"/>
      <c r="F50" s="2516">
        <v>2220</v>
      </c>
      <c r="G50" s="1833"/>
      <c r="H50" s="1833"/>
      <c r="I50" s="1833"/>
      <c r="J50" s="2515">
        <v>2190</v>
      </c>
      <c r="K50" s="1833"/>
      <c r="L50" s="1833"/>
      <c r="M50" s="1833"/>
      <c r="N50" s="2515">
        <v>40</v>
      </c>
      <c r="O50" s="1833"/>
      <c r="P50" s="1833"/>
      <c r="Q50" s="1833"/>
      <c r="R50" s="2515">
        <v>510</v>
      </c>
      <c r="S50" s="1833"/>
      <c r="T50" s="1833"/>
      <c r="U50" s="2515">
        <v>1370</v>
      </c>
      <c r="V50" s="1833"/>
      <c r="W50" s="1833"/>
      <c r="X50" s="2515">
        <v>110</v>
      </c>
      <c r="Y50" s="1833"/>
      <c r="Z50" s="1833"/>
      <c r="AA50" s="2515">
        <v>230</v>
      </c>
      <c r="AB50" s="1833"/>
      <c r="AC50" s="1833"/>
      <c r="AD50" s="2517" t="s">
        <v>1282</v>
      </c>
      <c r="AE50" s="1833"/>
      <c r="AF50" s="1833"/>
      <c r="AM50" s="104"/>
      <c r="AN50" s="104"/>
      <c r="AO50" s="104"/>
      <c r="AP50" s="104"/>
      <c r="AQ50" s="104"/>
      <c r="AR50" s="104"/>
      <c r="AS50" s="104"/>
      <c r="AT50" s="104"/>
    </row>
    <row r="51" spans="1:46" ht="18.75" customHeight="1">
      <c r="A51" s="2452" t="s">
        <v>3540</v>
      </c>
      <c r="B51" s="2519"/>
      <c r="C51" s="2519"/>
      <c r="D51" s="2519"/>
      <c r="E51" s="2520"/>
      <c r="F51" s="2516">
        <v>2720</v>
      </c>
      <c r="G51" s="1833"/>
      <c r="H51" s="1833"/>
      <c r="I51" s="1833"/>
      <c r="J51" s="2515">
        <v>2690</v>
      </c>
      <c r="K51" s="1833"/>
      <c r="L51" s="1833"/>
      <c r="M51" s="1833"/>
      <c r="N51" s="2515">
        <v>20</v>
      </c>
      <c r="O51" s="1833"/>
      <c r="P51" s="1833"/>
      <c r="Q51" s="1833"/>
      <c r="R51" s="2515">
        <v>380</v>
      </c>
      <c r="S51" s="1833"/>
      <c r="T51" s="1833"/>
      <c r="U51" s="2515">
        <v>1510</v>
      </c>
      <c r="V51" s="1833"/>
      <c r="W51" s="1833"/>
      <c r="X51" s="2515">
        <v>710</v>
      </c>
      <c r="Y51" s="1833"/>
      <c r="Z51" s="1833"/>
      <c r="AA51" s="2515">
        <v>120</v>
      </c>
      <c r="AB51" s="1833"/>
      <c r="AC51" s="1833"/>
      <c r="AD51" s="2517" t="s">
        <v>1282</v>
      </c>
      <c r="AE51" s="1833"/>
      <c r="AF51" s="1833"/>
      <c r="AM51" s="104"/>
      <c r="AN51" s="104"/>
      <c r="AO51" s="104"/>
      <c r="AP51" s="104"/>
      <c r="AQ51" s="104"/>
      <c r="AR51" s="104"/>
      <c r="AS51" s="104"/>
      <c r="AT51" s="104"/>
    </row>
    <row r="52" spans="1:46" ht="18.75" customHeight="1">
      <c r="A52" s="2452" t="s">
        <v>3541</v>
      </c>
      <c r="B52" s="2519"/>
      <c r="C52" s="2519"/>
      <c r="D52" s="2519"/>
      <c r="E52" s="2520"/>
      <c r="F52" s="2516">
        <v>2680</v>
      </c>
      <c r="G52" s="1833"/>
      <c r="H52" s="1833"/>
      <c r="I52" s="1833"/>
      <c r="J52" s="2515">
        <v>2670</v>
      </c>
      <c r="K52" s="1833"/>
      <c r="L52" s="1833"/>
      <c r="M52" s="1833"/>
      <c r="N52" s="2515">
        <v>10</v>
      </c>
      <c r="O52" s="1833"/>
      <c r="P52" s="1833"/>
      <c r="Q52" s="1833"/>
      <c r="R52" s="2515">
        <v>390</v>
      </c>
      <c r="S52" s="1833"/>
      <c r="T52" s="1833"/>
      <c r="U52" s="2515">
        <v>1670</v>
      </c>
      <c r="V52" s="1833"/>
      <c r="W52" s="1833"/>
      <c r="X52" s="2515">
        <v>160</v>
      </c>
      <c r="Y52" s="1833"/>
      <c r="Z52" s="1833"/>
      <c r="AA52" s="2515">
        <v>460</v>
      </c>
      <c r="AB52" s="1833"/>
      <c r="AC52" s="1833"/>
      <c r="AD52" s="2517" t="s">
        <v>1282</v>
      </c>
      <c r="AE52" s="1833"/>
      <c r="AF52" s="1833"/>
      <c r="AM52" s="104"/>
      <c r="AN52" s="104"/>
      <c r="AO52" s="104"/>
      <c r="AP52" s="104"/>
      <c r="AQ52" s="104"/>
      <c r="AR52" s="104"/>
      <c r="AS52" s="104"/>
      <c r="AT52" s="104"/>
    </row>
    <row r="53" spans="1:46" ht="18.75" customHeight="1">
      <c r="A53" s="2522" t="s">
        <v>3542</v>
      </c>
      <c r="B53" s="2523"/>
      <c r="C53" s="2523"/>
      <c r="D53" s="2523"/>
      <c r="E53" s="2524"/>
      <c r="F53" s="2516">
        <v>1530</v>
      </c>
      <c r="G53" s="1833"/>
      <c r="H53" s="1833"/>
      <c r="I53" s="1833"/>
      <c r="J53" s="2515">
        <v>1510</v>
      </c>
      <c r="K53" s="1833"/>
      <c r="L53" s="1833"/>
      <c r="M53" s="1833"/>
      <c r="N53" s="2517">
        <v>20</v>
      </c>
      <c r="O53" s="1833"/>
      <c r="P53" s="1833"/>
      <c r="Q53" s="1833"/>
      <c r="R53" s="2517">
        <v>310</v>
      </c>
      <c r="S53" s="1833"/>
      <c r="T53" s="1833"/>
      <c r="U53" s="2515">
        <v>1090</v>
      </c>
      <c r="V53" s="1833"/>
      <c r="W53" s="1833"/>
      <c r="X53" s="2515">
        <v>30</v>
      </c>
      <c r="Y53" s="1833"/>
      <c r="Z53" s="1833"/>
      <c r="AA53" s="2515">
        <v>100</v>
      </c>
      <c r="AB53" s="1833"/>
      <c r="AC53" s="1833"/>
      <c r="AD53" s="2517" t="s">
        <v>1282</v>
      </c>
      <c r="AE53" s="1833"/>
      <c r="AF53" s="1833"/>
      <c r="AM53" s="104"/>
      <c r="AN53" s="104"/>
      <c r="AO53" s="104"/>
      <c r="AP53" s="104"/>
      <c r="AQ53" s="104"/>
      <c r="AR53" s="104"/>
      <c r="AS53" s="104"/>
      <c r="AT53" s="104"/>
    </row>
    <row r="54" spans="1:46" s="107" customFormat="1" ht="18.75" customHeight="1">
      <c r="A54" s="105"/>
      <c r="B54" s="105"/>
      <c r="C54" s="105"/>
      <c r="D54" s="105"/>
      <c r="E54" s="106"/>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row>
    <row r="55" spans="1:46" s="107" customFormat="1" ht="12">
      <c r="A55" s="2521" t="s">
        <v>3543</v>
      </c>
      <c r="B55" s="2521"/>
      <c r="C55" s="2521"/>
      <c r="D55" s="2521"/>
      <c r="E55" s="2521"/>
      <c r="F55" s="2521"/>
      <c r="G55" s="2521"/>
      <c r="H55" s="2521"/>
      <c r="I55" s="2521"/>
      <c r="X55" s="2430" t="s">
        <v>3499</v>
      </c>
      <c r="Y55" s="2430"/>
      <c r="Z55" s="2430"/>
      <c r="AA55" s="2430"/>
      <c r="AB55" s="2430"/>
      <c r="AC55" s="2430"/>
      <c r="AD55" s="2430"/>
      <c r="AE55" s="2430"/>
      <c r="AF55" s="2430"/>
    </row>
    <row r="56" spans="1:46" s="107" customFormat="1" ht="18.75" customHeight="1"/>
    <row r="57" spans="1:46" s="107" customFormat="1" ht="18.75" customHeight="1"/>
    <row r="58" spans="1:46" s="107" customFormat="1" ht="18.75" customHeight="1"/>
    <row r="59" spans="1:46" s="108" customFormat="1" ht="18.75" customHeight="1"/>
    <row r="60" spans="1:46" s="108" customFormat="1" ht="18.75" customHeight="1"/>
    <row r="61" spans="1:46" s="108" customFormat="1" ht="18.75" customHeight="1"/>
    <row r="62" spans="1:46" s="108" customFormat="1" ht="18.75" customHeight="1"/>
    <row r="63" spans="1:46" s="108" customFormat="1" ht="18.75" customHeight="1"/>
    <row r="64" spans="1:46" s="108" customFormat="1" ht="18.75" customHeight="1"/>
    <row r="65" spans="1:5" s="108" customFormat="1" ht="18.75" customHeight="1"/>
    <row r="66" spans="1:5" s="108" customFormat="1" ht="18.75" customHeight="1"/>
    <row r="67" spans="1:5" s="401" customFormat="1" ht="18.75" customHeight="1"/>
    <row r="70" spans="1:5" ht="18.75" customHeight="1">
      <c r="A70" s="1761"/>
      <c r="B70" s="1202"/>
      <c r="C70" s="1202"/>
      <c r="D70" s="1202"/>
      <c r="E70" s="1202"/>
    </row>
  </sheetData>
  <mergeCells count="231">
    <mergeCell ref="X53:Z53"/>
    <mergeCell ref="AA53:AC53"/>
    <mergeCell ref="AD53:AF53"/>
    <mergeCell ref="A55:I55"/>
    <mergeCell ref="X55:AF55"/>
    <mergeCell ref="A70:E70"/>
    <mergeCell ref="A53:E53"/>
    <mergeCell ref="F53:I53"/>
    <mergeCell ref="J53:M53"/>
    <mergeCell ref="N53:Q53"/>
    <mergeCell ref="R53:T53"/>
    <mergeCell ref="U53:W53"/>
    <mergeCell ref="A52:E52"/>
    <mergeCell ref="F52:I52"/>
    <mergeCell ref="J52:M52"/>
    <mergeCell ref="N52:Q52"/>
    <mergeCell ref="R52:T52"/>
    <mergeCell ref="U52:W52"/>
    <mergeCell ref="X52:Z52"/>
    <mergeCell ref="AA52:AC52"/>
    <mergeCell ref="AD52:AF52"/>
    <mergeCell ref="A51:E51"/>
    <mergeCell ref="F51:I51"/>
    <mergeCell ref="J51:M51"/>
    <mergeCell ref="N51:Q51"/>
    <mergeCell ref="R51:T51"/>
    <mergeCell ref="U51:W51"/>
    <mergeCell ref="X51:Z51"/>
    <mergeCell ref="AA51:AC51"/>
    <mergeCell ref="AD51:AF51"/>
    <mergeCell ref="X49:Z49"/>
    <mergeCell ref="AA49:AC49"/>
    <mergeCell ref="AD49:AF49"/>
    <mergeCell ref="A50:E50"/>
    <mergeCell ref="F50:I50"/>
    <mergeCell ref="J50:M50"/>
    <mergeCell ref="N50:Q50"/>
    <mergeCell ref="R50:T50"/>
    <mergeCell ref="U50:W50"/>
    <mergeCell ref="X50:Z50"/>
    <mergeCell ref="A49:E49"/>
    <mergeCell ref="F49:I49"/>
    <mergeCell ref="J49:M49"/>
    <mergeCell ref="N49:Q49"/>
    <mergeCell ref="R49:T49"/>
    <mergeCell ref="U49:W49"/>
    <mergeCell ref="AA50:AC50"/>
    <mergeCell ref="AD50:AF50"/>
    <mergeCell ref="A48:E48"/>
    <mergeCell ref="F48:I48"/>
    <mergeCell ref="J48:M48"/>
    <mergeCell ref="N48:Q48"/>
    <mergeCell ref="R48:T48"/>
    <mergeCell ref="U48:W48"/>
    <mergeCell ref="X48:Z48"/>
    <mergeCell ref="AA48:AC48"/>
    <mergeCell ref="AD48:AF48"/>
    <mergeCell ref="A47:E47"/>
    <mergeCell ref="F47:I47"/>
    <mergeCell ref="J47:M47"/>
    <mergeCell ref="N47:Q47"/>
    <mergeCell ref="R47:T47"/>
    <mergeCell ref="U47:W47"/>
    <mergeCell ref="X47:Z47"/>
    <mergeCell ref="AA47:AC47"/>
    <mergeCell ref="AD47:AF47"/>
    <mergeCell ref="A46:E46"/>
    <mergeCell ref="F46:I46"/>
    <mergeCell ref="J46:M46"/>
    <mergeCell ref="N46:Q46"/>
    <mergeCell ref="R46:T46"/>
    <mergeCell ref="U46:W46"/>
    <mergeCell ref="X46:Z46"/>
    <mergeCell ref="AA46:AC46"/>
    <mergeCell ref="AD46:AF46"/>
    <mergeCell ref="A45:E45"/>
    <mergeCell ref="F45:I45"/>
    <mergeCell ref="J45:M45"/>
    <mergeCell ref="N45:Q45"/>
    <mergeCell ref="R45:T45"/>
    <mergeCell ref="U45:W45"/>
    <mergeCell ref="X45:Z45"/>
    <mergeCell ref="AA45:AC45"/>
    <mergeCell ref="AD45:AF45"/>
    <mergeCell ref="A44:E44"/>
    <mergeCell ref="F44:I44"/>
    <mergeCell ref="J44:M44"/>
    <mergeCell ref="N44:Q44"/>
    <mergeCell ref="R44:T44"/>
    <mergeCell ref="U44:W44"/>
    <mergeCell ref="X44:Z44"/>
    <mergeCell ref="AA44:AC44"/>
    <mergeCell ref="AD44:AF44"/>
    <mergeCell ref="V38:AF38"/>
    <mergeCell ref="A39:E42"/>
    <mergeCell ref="F39:I42"/>
    <mergeCell ref="J39:Q39"/>
    <mergeCell ref="R39:AF39"/>
    <mergeCell ref="J40:M42"/>
    <mergeCell ref="N40:Q40"/>
    <mergeCell ref="R40:T42"/>
    <mergeCell ref="U40:W42"/>
    <mergeCell ref="AA40:AC42"/>
    <mergeCell ref="AD40:AF42"/>
    <mergeCell ref="N41:Q41"/>
    <mergeCell ref="N42:Q42"/>
    <mergeCell ref="X40:Z40"/>
    <mergeCell ref="X41:Z41"/>
    <mergeCell ref="X42:Z42"/>
    <mergeCell ref="A34:J34"/>
    <mergeCell ref="X34:AF34"/>
    <mergeCell ref="A32:E32"/>
    <mergeCell ref="F32:H32"/>
    <mergeCell ref="I32:K32"/>
    <mergeCell ref="L32:N32"/>
    <mergeCell ref="O32:Q32"/>
    <mergeCell ref="R32:T32"/>
    <mergeCell ref="A36:AF36"/>
    <mergeCell ref="O30:Q30"/>
    <mergeCell ref="R30:T30"/>
    <mergeCell ref="U30:W30"/>
    <mergeCell ref="X30:Z30"/>
    <mergeCell ref="AA30:AC30"/>
    <mergeCell ref="AD30:AF30"/>
    <mergeCell ref="U32:W32"/>
    <mergeCell ref="X32:Z32"/>
    <mergeCell ref="AA32:AC32"/>
    <mergeCell ref="AD32:AF32"/>
    <mergeCell ref="V26:AF26"/>
    <mergeCell ref="A27:E30"/>
    <mergeCell ref="F27:AF27"/>
    <mergeCell ref="F28:H28"/>
    <mergeCell ref="I28:K28"/>
    <mergeCell ref="L28:N28"/>
    <mergeCell ref="O28:Q28"/>
    <mergeCell ref="R28:T28"/>
    <mergeCell ref="U28:W28"/>
    <mergeCell ref="X28:Z28"/>
    <mergeCell ref="AA28:AC28"/>
    <mergeCell ref="AD28:AF28"/>
    <mergeCell ref="F29:H29"/>
    <mergeCell ref="I29:K29"/>
    <mergeCell ref="L29:N29"/>
    <mergeCell ref="O29:Q29"/>
    <mergeCell ref="R29:T29"/>
    <mergeCell ref="U29:W29"/>
    <mergeCell ref="X29:Z29"/>
    <mergeCell ref="AA29:AC29"/>
    <mergeCell ref="AD29:AF29"/>
    <mergeCell ref="F30:H30"/>
    <mergeCell ref="I30:K30"/>
    <mergeCell ref="L30:N30"/>
    <mergeCell ref="AC20:AF20"/>
    <mergeCell ref="B21:G21"/>
    <mergeCell ref="C22:G22"/>
    <mergeCell ref="X22:AF22"/>
    <mergeCell ref="C23:G23"/>
    <mergeCell ref="A24:AF24"/>
    <mergeCell ref="C20:G20"/>
    <mergeCell ref="I20:L20"/>
    <mergeCell ref="M20:P20"/>
    <mergeCell ref="Q20:T20"/>
    <mergeCell ref="U20:X20"/>
    <mergeCell ref="Y20:AB20"/>
    <mergeCell ref="AC18:AF18"/>
    <mergeCell ref="C19:G19"/>
    <mergeCell ref="I19:L19"/>
    <mergeCell ref="M19:P19"/>
    <mergeCell ref="Q19:T19"/>
    <mergeCell ref="U19:X19"/>
    <mergeCell ref="Y19:AB19"/>
    <mergeCell ref="AC19:AF19"/>
    <mergeCell ref="B18:G18"/>
    <mergeCell ref="I18:L18"/>
    <mergeCell ref="M18:P18"/>
    <mergeCell ref="Q18:T18"/>
    <mergeCell ref="U18:X18"/>
    <mergeCell ref="Y18:AB18"/>
    <mergeCell ref="AC15:AF15"/>
    <mergeCell ref="C16:G16"/>
    <mergeCell ref="I16:L16"/>
    <mergeCell ref="M16:P16"/>
    <mergeCell ref="Q16:T16"/>
    <mergeCell ref="U16:X16"/>
    <mergeCell ref="Y16:AB16"/>
    <mergeCell ref="AC16:AF16"/>
    <mergeCell ref="C15:G15"/>
    <mergeCell ref="I15:L15"/>
    <mergeCell ref="M15:P15"/>
    <mergeCell ref="Q15:T15"/>
    <mergeCell ref="U15:X15"/>
    <mergeCell ref="Y15:AB15"/>
    <mergeCell ref="C11:G11"/>
    <mergeCell ref="I11:L11"/>
    <mergeCell ref="M11:P11"/>
    <mergeCell ref="Q11:T11"/>
    <mergeCell ref="U11:X11"/>
    <mergeCell ref="Y11:AB11"/>
    <mergeCell ref="AC11:AF11"/>
    <mergeCell ref="AC12:AF12"/>
    <mergeCell ref="B14:G14"/>
    <mergeCell ref="I14:L14"/>
    <mergeCell ref="M14:P14"/>
    <mergeCell ref="Q14:T14"/>
    <mergeCell ref="U14:X14"/>
    <mergeCell ref="Y14:AB14"/>
    <mergeCell ref="AC14:AF14"/>
    <mergeCell ref="C12:G12"/>
    <mergeCell ref="I12:L12"/>
    <mergeCell ref="M12:P12"/>
    <mergeCell ref="Q12:T12"/>
    <mergeCell ref="U12:X12"/>
    <mergeCell ref="Y12:AB12"/>
    <mergeCell ref="A1:D1"/>
    <mergeCell ref="O9:P9"/>
    <mergeCell ref="A10:G10"/>
    <mergeCell ref="I10:L10"/>
    <mergeCell ref="M10:P10"/>
    <mergeCell ref="Q10:T10"/>
    <mergeCell ref="U10:X10"/>
    <mergeCell ref="A2:AF3"/>
    <mergeCell ref="Y5:AF5"/>
    <mergeCell ref="A6:H8"/>
    <mergeCell ref="I6:L8"/>
    <mergeCell ref="M6:P8"/>
    <mergeCell ref="Q6:T8"/>
    <mergeCell ref="U6:X8"/>
    <mergeCell ref="Y6:AB8"/>
    <mergeCell ref="AC6:AF8"/>
    <mergeCell ref="Y10:AB10"/>
    <mergeCell ref="AC10:AF10"/>
  </mergeCells>
  <phoneticPr fontId="4"/>
  <hyperlinks>
    <hyperlink ref="A1" location="P2細目次!A1" display="目次に戻る" xr:uid="{035F9E42-12D9-43D7-BEC9-9551B12FA604}"/>
  </hyperlinks>
  <pageMargins left="0.70866141732283472" right="0.70866141732283472" top="0.74803149606299213" bottom="0.74803149606299213" header="0.31496062992125984" footer="0.31496062992125984"/>
  <pageSetup paperSize="9" scale="81" firstPageNumber="0" orientation="portrait" r:id="rId1"/>
  <headerFooter differentFirst="1" scaleWithDoc="0">
    <oddFooter>&amp;C- &amp;P -</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6575D-DC7F-4322-8474-4B84C0A40921}">
  <sheetPr>
    <tabColor theme="0"/>
    <pageSetUpPr fitToPage="1"/>
  </sheetPr>
  <dimension ref="A1:AH41"/>
  <sheetViews>
    <sheetView topLeftCell="A25" zoomScaleNormal="100" zoomScaleSheetLayoutView="100" workbookViewId="0">
      <selection activeCell="AL2" sqref="AL2:AR2"/>
    </sheetView>
  </sheetViews>
  <sheetFormatPr defaultColWidth="3.125" defaultRowHeight="18.75" customHeight="1"/>
  <cols>
    <col min="1" max="34" width="3.125" style="286" customWidth="1"/>
    <col min="35" max="16384" width="3.125" style="286"/>
  </cols>
  <sheetData>
    <row r="1" spans="1:34" ht="13.5">
      <c r="A1" s="1544" t="s">
        <v>4602</v>
      </c>
      <c r="B1" s="1544"/>
      <c r="C1" s="1544"/>
      <c r="D1" s="1544"/>
    </row>
    <row r="2" spans="1:34" ht="18.75" customHeight="1">
      <c r="A2" s="1271" t="s">
        <v>3544</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row>
    <row r="4" spans="1:34" ht="13.5">
      <c r="V4" s="2457" t="s">
        <v>3545</v>
      </c>
      <c r="W4" s="2457"/>
      <c r="X4" s="2457"/>
      <c r="Y4" s="2457"/>
      <c r="Z4" s="2457"/>
      <c r="AA4" s="2457"/>
      <c r="AB4" s="2457"/>
      <c r="AC4" s="2457"/>
      <c r="AD4" s="2457"/>
      <c r="AE4" s="2457"/>
      <c r="AF4" s="2457"/>
      <c r="AG4" s="2457"/>
      <c r="AH4" s="1314"/>
    </row>
    <row r="5" spans="1:34" ht="18.75" customHeight="1">
      <c r="A5" s="2110" t="s">
        <v>3546</v>
      </c>
      <c r="B5" s="2110"/>
      <c r="C5" s="2110"/>
      <c r="D5" s="2110"/>
      <c r="E5" s="2110"/>
      <c r="F5" s="2111"/>
      <c r="G5" s="1658" t="s">
        <v>464</v>
      </c>
      <c r="H5" s="1658"/>
      <c r="I5" s="1658"/>
      <c r="J5" s="1658" t="s">
        <v>3547</v>
      </c>
      <c r="K5" s="1658"/>
      <c r="L5" s="1658"/>
      <c r="M5" s="1658"/>
      <c r="N5" s="1658"/>
      <c r="O5" s="1658"/>
      <c r="P5" s="1658"/>
      <c r="Q5" s="1658"/>
      <c r="R5" s="1658"/>
      <c r="S5" s="1658"/>
      <c r="T5" s="1658"/>
      <c r="U5" s="1658"/>
      <c r="V5" s="1658"/>
      <c r="W5" s="1658"/>
      <c r="X5" s="1658"/>
      <c r="Y5" s="1658"/>
      <c r="Z5" s="1658"/>
      <c r="AA5" s="1658"/>
      <c r="AB5" s="1658"/>
      <c r="AC5" s="1658"/>
      <c r="AD5" s="1658"/>
      <c r="AE5" s="1479" t="s">
        <v>4734</v>
      </c>
      <c r="AF5" s="1480"/>
      <c r="AG5" s="1480"/>
      <c r="AH5" s="1480"/>
    </row>
    <row r="6" spans="1:34" ht="18.75" customHeight="1">
      <c r="A6" s="1761"/>
      <c r="B6" s="1761"/>
      <c r="C6" s="1761"/>
      <c r="D6" s="1761"/>
      <c r="E6" s="1761"/>
      <c r="F6" s="2451"/>
      <c r="G6" s="1658"/>
      <c r="H6" s="1658"/>
      <c r="I6" s="1658"/>
      <c r="J6" s="1658" t="s">
        <v>464</v>
      </c>
      <c r="K6" s="1658"/>
      <c r="L6" s="1658"/>
      <c r="M6" s="1658" t="s">
        <v>2489</v>
      </c>
      <c r="N6" s="1658"/>
      <c r="O6" s="1658"/>
      <c r="P6" s="1658" t="s">
        <v>3548</v>
      </c>
      <c r="Q6" s="1658"/>
      <c r="R6" s="1658"/>
      <c r="S6" s="1658"/>
      <c r="T6" s="1658"/>
      <c r="U6" s="1658"/>
      <c r="V6" s="1658"/>
      <c r="W6" s="1658"/>
      <c r="X6" s="1658"/>
      <c r="Y6" s="1658"/>
      <c r="Z6" s="1658"/>
      <c r="AA6" s="1658"/>
      <c r="AB6" s="1658"/>
      <c r="AC6" s="1658"/>
      <c r="AD6" s="1658"/>
      <c r="AE6" s="2469"/>
      <c r="AF6" s="2470"/>
      <c r="AG6" s="2470"/>
      <c r="AH6" s="2470"/>
    </row>
    <row r="7" spans="1:34" ht="18.75" customHeight="1">
      <c r="A7" s="1761"/>
      <c r="B7" s="1761"/>
      <c r="C7" s="1761"/>
      <c r="D7" s="1761"/>
      <c r="E7" s="1761"/>
      <c r="F7" s="2451"/>
      <c r="G7" s="1658"/>
      <c r="H7" s="1658"/>
      <c r="I7" s="1658"/>
      <c r="J7" s="1658"/>
      <c r="K7" s="1658"/>
      <c r="L7" s="1658"/>
      <c r="M7" s="1658"/>
      <c r="N7" s="1658"/>
      <c r="O7" s="1658"/>
      <c r="P7" s="1676" t="s">
        <v>464</v>
      </c>
      <c r="Q7" s="1676"/>
      <c r="R7" s="1676"/>
      <c r="S7" s="1676" t="s">
        <v>3549</v>
      </c>
      <c r="T7" s="1676"/>
      <c r="U7" s="1676"/>
      <c r="V7" s="2525" t="s">
        <v>3550</v>
      </c>
      <c r="W7" s="2526"/>
      <c r="X7" s="2527"/>
      <c r="Y7" s="1676" t="s">
        <v>3551</v>
      </c>
      <c r="Z7" s="1676"/>
      <c r="AA7" s="1676"/>
      <c r="AB7" s="1676" t="s">
        <v>3447</v>
      </c>
      <c r="AC7" s="1676"/>
      <c r="AD7" s="1676"/>
      <c r="AE7" s="2469"/>
      <c r="AF7" s="2470"/>
      <c r="AG7" s="2470"/>
      <c r="AH7" s="2470"/>
    </row>
    <row r="8" spans="1:34" ht="18.75" customHeight="1">
      <c r="A8" s="2112"/>
      <c r="B8" s="2112"/>
      <c r="C8" s="2112"/>
      <c r="D8" s="2112"/>
      <c r="E8" s="2112"/>
      <c r="F8" s="2113"/>
      <c r="G8" s="1658"/>
      <c r="H8" s="1658"/>
      <c r="I8" s="1658"/>
      <c r="J8" s="1658"/>
      <c r="K8" s="1658"/>
      <c r="L8" s="1658"/>
      <c r="M8" s="1658"/>
      <c r="N8" s="1658"/>
      <c r="O8" s="1658"/>
      <c r="P8" s="1676"/>
      <c r="Q8" s="1676"/>
      <c r="R8" s="1676"/>
      <c r="S8" s="1676"/>
      <c r="T8" s="1676"/>
      <c r="U8" s="1676"/>
      <c r="V8" s="2528"/>
      <c r="W8" s="2529"/>
      <c r="X8" s="2530"/>
      <c r="Y8" s="1676"/>
      <c r="Z8" s="1676"/>
      <c r="AA8" s="1676"/>
      <c r="AB8" s="1676"/>
      <c r="AC8" s="1676"/>
      <c r="AD8" s="1676"/>
      <c r="AE8" s="1482"/>
      <c r="AF8" s="1483"/>
      <c r="AG8" s="1483"/>
      <c r="AH8" s="1483"/>
    </row>
    <row r="9" spans="1:34" ht="18.75" customHeight="1">
      <c r="A9" s="314"/>
      <c r="B9" s="314"/>
      <c r="C9" s="314"/>
      <c r="D9" s="314"/>
      <c r="E9" s="314"/>
      <c r="F9" s="345"/>
      <c r="G9" s="313"/>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row>
    <row r="10" spans="1:34" ht="18.75" customHeight="1">
      <c r="A10" s="1201" t="s">
        <v>3552</v>
      </c>
      <c r="B10" s="1201"/>
      <c r="C10" s="1201"/>
      <c r="D10" s="1201"/>
      <c r="E10" s="1201"/>
      <c r="F10" s="442"/>
      <c r="G10" s="2472">
        <v>31890</v>
      </c>
      <c r="H10" s="1289"/>
      <c r="I10" s="1289"/>
      <c r="J10" s="2473">
        <v>31700</v>
      </c>
      <c r="K10" s="1289"/>
      <c r="L10" s="1289"/>
      <c r="M10" s="2473">
        <v>24210</v>
      </c>
      <c r="N10" s="1289"/>
      <c r="O10" s="1289"/>
      <c r="P10" s="2411">
        <v>6840</v>
      </c>
      <c r="Q10" s="2411"/>
      <c r="R10" s="2411"/>
      <c r="S10" s="2411">
        <v>650</v>
      </c>
      <c r="T10" s="2411"/>
      <c r="U10" s="2411"/>
      <c r="V10" s="2411" t="s">
        <v>786</v>
      </c>
      <c r="W10" s="2411"/>
      <c r="X10" s="2411"/>
      <c r="Y10" s="2411">
        <v>5920</v>
      </c>
      <c r="Z10" s="2411"/>
      <c r="AA10" s="2411"/>
      <c r="AB10" s="2411">
        <v>260</v>
      </c>
      <c r="AC10" s="2411"/>
      <c r="AD10" s="2411"/>
      <c r="AE10" s="2411">
        <v>190</v>
      </c>
      <c r="AF10" s="2411"/>
      <c r="AG10" s="2411"/>
      <c r="AH10" s="2411"/>
    </row>
    <row r="11" spans="1:34" ht="18.75" customHeight="1">
      <c r="A11" s="1201">
        <v>100</v>
      </c>
      <c r="B11" s="1201"/>
      <c r="C11" s="1201" t="s">
        <v>3553</v>
      </c>
      <c r="D11" s="1201"/>
      <c r="E11" s="1201"/>
      <c r="F11" s="442"/>
      <c r="G11" s="2472">
        <v>1650</v>
      </c>
      <c r="H11" s="1289"/>
      <c r="I11" s="1289"/>
      <c r="J11" s="2473">
        <v>1650</v>
      </c>
      <c r="K11" s="1289"/>
      <c r="L11" s="1289"/>
      <c r="M11" s="2473">
        <v>980</v>
      </c>
      <c r="N11" s="1289"/>
      <c r="O11" s="1289"/>
      <c r="P11" s="2411">
        <v>680</v>
      </c>
      <c r="Q11" s="2411"/>
      <c r="R11" s="2411"/>
      <c r="S11" s="2411">
        <v>100</v>
      </c>
      <c r="T11" s="2411"/>
      <c r="U11" s="2411"/>
      <c r="V11" s="2109" t="s">
        <v>786</v>
      </c>
      <c r="W11" s="2109"/>
      <c r="X11" s="2109"/>
      <c r="Y11" s="2411">
        <v>560</v>
      </c>
      <c r="Z11" s="2411"/>
      <c r="AA11" s="2411"/>
      <c r="AB11" s="2109">
        <v>20</v>
      </c>
      <c r="AC11" s="2109"/>
      <c r="AD11" s="2109"/>
      <c r="AE11" s="2411" t="s">
        <v>786</v>
      </c>
      <c r="AF11" s="2411"/>
      <c r="AG11" s="2411"/>
      <c r="AH11" s="2411"/>
    </row>
    <row r="12" spans="1:34" ht="18.75" customHeight="1">
      <c r="A12" s="1201">
        <v>100</v>
      </c>
      <c r="B12" s="1201"/>
      <c r="C12" s="286" t="s">
        <v>3471</v>
      </c>
      <c r="D12" s="1201">
        <v>200</v>
      </c>
      <c r="E12" s="1201"/>
      <c r="F12" s="442"/>
      <c r="G12" s="2472">
        <v>3350</v>
      </c>
      <c r="H12" s="1289"/>
      <c r="I12" s="1289"/>
      <c r="J12" s="2473">
        <v>3350</v>
      </c>
      <c r="K12" s="1289"/>
      <c r="L12" s="1289"/>
      <c r="M12" s="2473">
        <v>2300</v>
      </c>
      <c r="N12" s="1289"/>
      <c r="O12" s="1289"/>
      <c r="P12" s="2473">
        <v>1050</v>
      </c>
      <c r="Q12" s="2473"/>
      <c r="R12" s="2473"/>
      <c r="S12" s="2473">
        <v>200</v>
      </c>
      <c r="T12" s="2473"/>
      <c r="U12" s="2473"/>
      <c r="V12" s="2109" t="s">
        <v>786</v>
      </c>
      <c r="W12" s="2109"/>
      <c r="X12" s="2109"/>
      <c r="Y12" s="2473">
        <v>850</v>
      </c>
      <c r="Z12" s="2473"/>
      <c r="AA12" s="2473"/>
      <c r="AB12" s="2109" t="s">
        <v>786</v>
      </c>
      <c r="AC12" s="2109"/>
      <c r="AD12" s="2109"/>
      <c r="AE12" s="2473" t="s">
        <v>1282</v>
      </c>
      <c r="AF12" s="2473"/>
      <c r="AG12" s="2473"/>
      <c r="AH12" s="2473"/>
    </row>
    <row r="13" spans="1:34" ht="18.75" customHeight="1">
      <c r="A13" s="1201">
        <v>200</v>
      </c>
      <c r="B13" s="1201"/>
      <c r="C13" s="286" t="s">
        <v>3471</v>
      </c>
      <c r="D13" s="1201">
        <v>300</v>
      </c>
      <c r="E13" s="1201"/>
      <c r="F13" s="442"/>
      <c r="G13" s="2472">
        <v>4560</v>
      </c>
      <c r="H13" s="1289"/>
      <c r="I13" s="1289"/>
      <c r="J13" s="2473">
        <v>4540</v>
      </c>
      <c r="K13" s="1289"/>
      <c r="L13" s="1289"/>
      <c r="M13" s="2473">
        <v>3570</v>
      </c>
      <c r="N13" s="2473"/>
      <c r="O13" s="2473"/>
      <c r="P13" s="2473">
        <v>970</v>
      </c>
      <c r="Q13" s="2473"/>
      <c r="R13" s="2473"/>
      <c r="S13" s="2473">
        <v>170</v>
      </c>
      <c r="T13" s="2473"/>
      <c r="U13" s="2473"/>
      <c r="V13" s="2109" t="s">
        <v>786</v>
      </c>
      <c r="W13" s="2109"/>
      <c r="X13" s="2109"/>
      <c r="Y13" s="2473">
        <v>690</v>
      </c>
      <c r="Z13" s="2473"/>
      <c r="AA13" s="2473"/>
      <c r="AB13" s="2473">
        <v>110</v>
      </c>
      <c r="AC13" s="2473"/>
      <c r="AD13" s="2473"/>
      <c r="AE13" s="2473">
        <v>20</v>
      </c>
      <c r="AF13" s="2473"/>
      <c r="AG13" s="2473"/>
      <c r="AH13" s="2473"/>
    </row>
    <row r="14" spans="1:34" ht="18.75" customHeight="1">
      <c r="A14" s="1201">
        <v>300</v>
      </c>
      <c r="B14" s="1201"/>
      <c r="C14" s="286" t="s">
        <v>3471</v>
      </c>
      <c r="D14" s="1201">
        <v>400</v>
      </c>
      <c r="E14" s="1201"/>
      <c r="F14" s="442"/>
      <c r="G14" s="2472">
        <v>4870</v>
      </c>
      <c r="H14" s="1289"/>
      <c r="I14" s="1289"/>
      <c r="J14" s="2473">
        <v>4790</v>
      </c>
      <c r="K14" s="1289"/>
      <c r="L14" s="1289"/>
      <c r="M14" s="2473">
        <v>3370</v>
      </c>
      <c r="N14" s="2473"/>
      <c r="O14" s="2473"/>
      <c r="P14" s="2473">
        <v>1420</v>
      </c>
      <c r="Q14" s="2473"/>
      <c r="R14" s="2473"/>
      <c r="S14" s="2473">
        <v>90</v>
      </c>
      <c r="T14" s="2473"/>
      <c r="U14" s="2473"/>
      <c r="V14" s="2109" t="s">
        <v>786</v>
      </c>
      <c r="W14" s="2109"/>
      <c r="X14" s="2109"/>
      <c r="Y14" s="2473">
        <v>1280</v>
      </c>
      <c r="Z14" s="2473"/>
      <c r="AA14" s="2473"/>
      <c r="AB14" s="2473">
        <v>40</v>
      </c>
      <c r="AC14" s="2473"/>
      <c r="AD14" s="2473"/>
      <c r="AE14" s="2473">
        <v>80</v>
      </c>
      <c r="AF14" s="2473"/>
      <c r="AG14" s="2473"/>
      <c r="AH14" s="2473"/>
    </row>
    <row r="15" spans="1:34" ht="18.75" customHeight="1">
      <c r="A15" s="1201">
        <v>400</v>
      </c>
      <c r="B15" s="1201"/>
      <c r="C15" s="286" t="s">
        <v>3471</v>
      </c>
      <c r="D15" s="1201">
        <v>500</v>
      </c>
      <c r="E15" s="1201"/>
      <c r="F15" s="442"/>
      <c r="G15" s="2472">
        <v>4240</v>
      </c>
      <c r="H15" s="1289"/>
      <c r="I15" s="1289"/>
      <c r="J15" s="2473">
        <v>4200</v>
      </c>
      <c r="K15" s="1289"/>
      <c r="L15" s="1289"/>
      <c r="M15" s="2473">
        <v>3330</v>
      </c>
      <c r="N15" s="2473"/>
      <c r="O15" s="2473"/>
      <c r="P15" s="2473">
        <v>870</v>
      </c>
      <c r="Q15" s="2473"/>
      <c r="R15" s="2473"/>
      <c r="S15" s="2473">
        <v>60</v>
      </c>
      <c r="T15" s="2473"/>
      <c r="U15" s="2473"/>
      <c r="V15" s="2109" t="s">
        <v>786</v>
      </c>
      <c r="W15" s="2109"/>
      <c r="X15" s="2109"/>
      <c r="Y15" s="2473">
        <v>780</v>
      </c>
      <c r="Z15" s="2473"/>
      <c r="AA15" s="2473"/>
      <c r="AB15" s="2473">
        <v>30</v>
      </c>
      <c r="AC15" s="2473"/>
      <c r="AD15" s="2473"/>
      <c r="AE15" s="2473">
        <v>40</v>
      </c>
      <c r="AF15" s="2473"/>
      <c r="AG15" s="2473"/>
      <c r="AH15" s="2473"/>
    </row>
    <row r="16" spans="1:34" ht="18.75" customHeight="1">
      <c r="A16" s="1201">
        <v>500</v>
      </c>
      <c r="B16" s="1201"/>
      <c r="C16" s="286" t="s">
        <v>3471</v>
      </c>
      <c r="D16" s="1201">
        <v>700</v>
      </c>
      <c r="E16" s="1201"/>
      <c r="F16" s="442"/>
      <c r="G16" s="2472">
        <v>4930</v>
      </c>
      <c r="H16" s="1289"/>
      <c r="I16" s="1289"/>
      <c r="J16" s="2473">
        <v>4910</v>
      </c>
      <c r="K16" s="1289"/>
      <c r="L16" s="1289"/>
      <c r="M16" s="2473">
        <v>4300</v>
      </c>
      <c r="N16" s="2473"/>
      <c r="O16" s="2473"/>
      <c r="P16" s="2473">
        <v>610</v>
      </c>
      <c r="Q16" s="2473"/>
      <c r="R16" s="2473"/>
      <c r="S16" s="2473">
        <v>20</v>
      </c>
      <c r="T16" s="2473"/>
      <c r="U16" s="2473"/>
      <c r="V16" s="2109" t="s">
        <v>786</v>
      </c>
      <c r="W16" s="2109"/>
      <c r="X16" s="2109"/>
      <c r="Y16" s="2473">
        <v>560</v>
      </c>
      <c r="Z16" s="2473"/>
      <c r="AA16" s="2473"/>
      <c r="AB16" s="2473">
        <v>30</v>
      </c>
      <c r="AC16" s="2473"/>
      <c r="AD16" s="2473"/>
      <c r="AE16" s="2473">
        <v>20</v>
      </c>
      <c r="AF16" s="2473"/>
      <c r="AG16" s="2473"/>
      <c r="AH16" s="2473"/>
    </row>
    <row r="17" spans="1:34" ht="18.75" customHeight="1">
      <c r="A17" s="1201">
        <v>700</v>
      </c>
      <c r="B17" s="1201"/>
      <c r="C17" s="286" t="s">
        <v>3471</v>
      </c>
      <c r="D17" s="2532">
        <v>1000</v>
      </c>
      <c r="E17" s="2532"/>
      <c r="F17" s="442"/>
      <c r="G17" s="2472">
        <v>3780</v>
      </c>
      <c r="H17" s="1289"/>
      <c r="I17" s="1289"/>
      <c r="J17" s="2473">
        <v>3750</v>
      </c>
      <c r="K17" s="1289"/>
      <c r="L17" s="1289"/>
      <c r="M17" s="2473">
        <v>3440</v>
      </c>
      <c r="N17" s="2473"/>
      <c r="O17" s="2473"/>
      <c r="P17" s="2473">
        <v>300</v>
      </c>
      <c r="Q17" s="2473"/>
      <c r="R17" s="2473"/>
      <c r="S17" s="2473">
        <v>10</v>
      </c>
      <c r="T17" s="2473"/>
      <c r="U17" s="2473"/>
      <c r="V17" s="2109" t="s">
        <v>786</v>
      </c>
      <c r="W17" s="2109"/>
      <c r="X17" s="2109"/>
      <c r="Y17" s="2473">
        <v>260</v>
      </c>
      <c r="Z17" s="2473"/>
      <c r="AA17" s="2473"/>
      <c r="AB17" s="2473">
        <v>30</v>
      </c>
      <c r="AC17" s="2473"/>
      <c r="AD17" s="2473"/>
      <c r="AE17" s="2473">
        <v>30</v>
      </c>
      <c r="AF17" s="2473"/>
      <c r="AG17" s="2473"/>
      <c r="AH17" s="2473"/>
    </row>
    <row r="18" spans="1:34" ht="18.75" customHeight="1">
      <c r="A18" s="2531">
        <v>1000</v>
      </c>
      <c r="B18" s="2531"/>
      <c r="C18" s="425" t="s">
        <v>3471</v>
      </c>
      <c r="D18" s="2532">
        <v>1500</v>
      </c>
      <c r="E18" s="2532"/>
      <c r="F18" s="442"/>
      <c r="G18" s="2472">
        <v>1400</v>
      </c>
      <c r="H18" s="1289"/>
      <c r="I18" s="1289"/>
      <c r="J18" s="2473">
        <v>1400</v>
      </c>
      <c r="K18" s="1289"/>
      <c r="L18" s="1289"/>
      <c r="M18" s="2473">
        <v>1290</v>
      </c>
      <c r="N18" s="2473"/>
      <c r="O18" s="2473"/>
      <c r="P18" s="2473">
        <v>110</v>
      </c>
      <c r="Q18" s="2473"/>
      <c r="R18" s="2473"/>
      <c r="S18" s="2473" t="s">
        <v>1282</v>
      </c>
      <c r="T18" s="2473"/>
      <c r="U18" s="2473"/>
      <c r="V18" s="2109" t="s">
        <v>786</v>
      </c>
      <c r="W18" s="2109"/>
      <c r="X18" s="2109"/>
      <c r="Y18" s="2473">
        <v>110</v>
      </c>
      <c r="Z18" s="2473"/>
      <c r="AA18" s="2473"/>
      <c r="AB18" s="2109" t="s">
        <v>786</v>
      </c>
      <c r="AC18" s="2109"/>
      <c r="AD18" s="2109"/>
      <c r="AE18" s="2473" t="s">
        <v>1282</v>
      </c>
      <c r="AF18" s="2473"/>
      <c r="AG18" s="2473"/>
      <c r="AH18" s="2473"/>
    </row>
    <row r="19" spans="1:34" ht="18.75" customHeight="1">
      <c r="A19" s="2531">
        <v>1500</v>
      </c>
      <c r="B19" s="2531"/>
      <c r="C19" s="1201" t="s">
        <v>3554</v>
      </c>
      <c r="D19" s="1201"/>
      <c r="E19" s="1201"/>
      <c r="F19" s="442"/>
      <c r="G19" s="2472">
        <v>420</v>
      </c>
      <c r="H19" s="1289"/>
      <c r="I19" s="1289"/>
      <c r="J19" s="2473">
        <v>420</v>
      </c>
      <c r="K19" s="1289"/>
      <c r="L19" s="1289"/>
      <c r="M19" s="2473">
        <v>420</v>
      </c>
      <c r="N19" s="2473"/>
      <c r="O19" s="2473"/>
      <c r="P19" s="2411" t="s">
        <v>786</v>
      </c>
      <c r="Q19" s="2411"/>
      <c r="R19" s="2411"/>
      <c r="S19" s="2411" t="s">
        <v>786</v>
      </c>
      <c r="T19" s="2411"/>
      <c r="U19" s="2411"/>
      <c r="V19" s="2109" t="s">
        <v>786</v>
      </c>
      <c r="W19" s="2109"/>
      <c r="X19" s="2109"/>
      <c r="Y19" s="2109" t="s">
        <v>786</v>
      </c>
      <c r="Z19" s="2109"/>
      <c r="AA19" s="2109"/>
      <c r="AB19" s="2109" t="s">
        <v>786</v>
      </c>
      <c r="AC19" s="2109"/>
      <c r="AD19" s="2109"/>
      <c r="AE19" s="2473" t="s">
        <v>786</v>
      </c>
      <c r="AF19" s="2473"/>
      <c r="AG19" s="2473"/>
      <c r="AH19" s="2473"/>
    </row>
    <row r="20" spans="1:34" ht="18.75" customHeight="1">
      <c r="A20" s="328"/>
      <c r="B20" s="328"/>
      <c r="C20" s="328"/>
      <c r="D20" s="328"/>
      <c r="E20" s="328"/>
      <c r="F20" s="404"/>
      <c r="G20" s="356"/>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row>
    <row r="21" spans="1:34" ht="13.5">
      <c r="A21" s="2489" t="s">
        <v>3555</v>
      </c>
      <c r="B21" s="2489"/>
      <c r="C21" s="2489"/>
      <c r="D21" s="2489"/>
      <c r="E21" s="2489"/>
      <c r="F21" s="2489"/>
      <c r="G21" s="2489"/>
      <c r="H21" s="2489"/>
      <c r="I21" s="2489"/>
      <c r="J21" s="2489"/>
      <c r="K21" s="2489"/>
      <c r="L21" s="2489"/>
      <c r="M21" s="2489"/>
      <c r="N21" s="2489"/>
      <c r="O21" s="2489"/>
      <c r="P21" s="2489"/>
      <c r="Q21" s="2489"/>
      <c r="R21" s="2489"/>
      <c r="S21" s="2489"/>
      <c r="T21" s="2489"/>
      <c r="U21" s="2489"/>
      <c r="V21" s="2489"/>
      <c r="W21" s="2489"/>
      <c r="Z21" s="2430" t="s">
        <v>3499</v>
      </c>
      <c r="AA21" s="2430"/>
      <c r="AB21" s="2430"/>
      <c r="AC21" s="2430"/>
      <c r="AD21" s="2430"/>
      <c r="AE21" s="2430"/>
      <c r="AF21" s="2430"/>
      <c r="AG21" s="2430"/>
      <c r="AH21" s="2430"/>
    </row>
    <row r="22" spans="1:34" ht="18.75" customHeight="1">
      <c r="H22" s="109"/>
    </row>
    <row r="23" spans="1:34" ht="18.75" customHeight="1">
      <c r="H23" s="109"/>
    </row>
    <row r="24" spans="1:34" ht="18.75" customHeight="1">
      <c r="H24" s="109"/>
    </row>
    <row r="25" spans="1:34" ht="18.75" customHeight="1">
      <c r="H25" s="109"/>
    </row>
    <row r="26" spans="1:34" ht="18.75" customHeight="1">
      <c r="A26" s="1271" t="s">
        <v>3556</v>
      </c>
      <c r="B26" s="1271"/>
      <c r="C26" s="1271"/>
      <c r="D26" s="1271"/>
      <c r="E26" s="1271"/>
      <c r="F26" s="1271"/>
      <c r="G26" s="1271"/>
      <c r="H26" s="1271"/>
      <c r="I26" s="1271"/>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1"/>
      <c r="AH26" s="1271"/>
    </row>
    <row r="28" spans="1:34" ht="13.5">
      <c r="AD28" s="2445" t="s">
        <v>3557</v>
      </c>
      <c r="AE28" s="2445"/>
      <c r="AF28" s="2445"/>
      <c r="AG28" s="2445"/>
      <c r="AH28" s="2445"/>
    </row>
    <row r="29" spans="1:34" ht="18.75" customHeight="1">
      <c r="A29" s="1273" t="s">
        <v>1204</v>
      </c>
      <c r="B29" s="1273"/>
      <c r="C29" s="1273"/>
      <c r="D29" s="1273"/>
      <c r="E29" s="1274"/>
      <c r="F29" s="1272" t="s">
        <v>464</v>
      </c>
      <c r="G29" s="1273"/>
      <c r="H29" s="1273"/>
      <c r="I29" s="1273"/>
      <c r="J29" s="1274"/>
      <c r="K29" s="1263" t="s">
        <v>3558</v>
      </c>
      <c r="L29" s="1263"/>
      <c r="M29" s="1263"/>
      <c r="N29" s="1263"/>
      <c r="O29" s="1263"/>
      <c r="P29" s="1263"/>
      <c r="Q29" s="1263"/>
      <c r="R29" s="1263"/>
      <c r="S29" s="1263"/>
      <c r="T29" s="1263"/>
      <c r="U29" s="1263"/>
      <c r="V29" s="1263"/>
      <c r="W29" s="1263" t="s">
        <v>3559</v>
      </c>
      <c r="X29" s="1263"/>
      <c r="Y29" s="1263"/>
      <c r="Z29" s="1263"/>
      <c r="AA29" s="1263"/>
      <c r="AB29" s="1263"/>
      <c r="AC29" s="1263"/>
      <c r="AD29" s="1263"/>
      <c r="AE29" s="1263"/>
      <c r="AF29" s="1263"/>
      <c r="AG29" s="1263"/>
      <c r="AH29" s="1260"/>
    </row>
    <row r="30" spans="1:34" ht="18.75" customHeight="1">
      <c r="A30" s="1201"/>
      <c r="B30" s="1201"/>
      <c r="C30" s="1201"/>
      <c r="D30" s="1201"/>
      <c r="E30" s="1281"/>
      <c r="F30" s="1280"/>
      <c r="G30" s="1201"/>
      <c r="H30" s="1201"/>
      <c r="I30" s="1201"/>
      <c r="J30" s="1281"/>
      <c r="K30" s="1781" t="s">
        <v>2489</v>
      </c>
      <c r="L30" s="1781"/>
      <c r="M30" s="1781"/>
      <c r="N30" s="1781" t="s">
        <v>3560</v>
      </c>
      <c r="O30" s="1781"/>
      <c r="P30" s="1781"/>
      <c r="Q30" s="1781" t="s">
        <v>3447</v>
      </c>
      <c r="R30" s="1781"/>
      <c r="S30" s="1781"/>
      <c r="T30" s="1781" t="s">
        <v>3561</v>
      </c>
      <c r="U30" s="1781"/>
      <c r="V30" s="1781"/>
      <c r="W30" s="1781" t="s">
        <v>3487</v>
      </c>
      <c r="X30" s="1781"/>
      <c r="Y30" s="1781"/>
      <c r="Z30" s="1781"/>
      <c r="AA30" s="1781" t="s">
        <v>3562</v>
      </c>
      <c r="AB30" s="1781"/>
      <c r="AC30" s="1781"/>
      <c r="AD30" s="1781"/>
      <c r="AE30" s="1836" t="s">
        <v>3563</v>
      </c>
      <c r="AF30" s="1837"/>
      <c r="AG30" s="1837"/>
      <c r="AH30" s="1837"/>
    </row>
    <row r="31" spans="1:34" ht="18.75" customHeight="1">
      <c r="A31" s="1276"/>
      <c r="B31" s="1276"/>
      <c r="C31" s="1276"/>
      <c r="D31" s="1276"/>
      <c r="E31" s="1282"/>
      <c r="F31" s="1275"/>
      <c r="G31" s="1276"/>
      <c r="H31" s="1276"/>
      <c r="I31" s="1276"/>
      <c r="J31" s="1282"/>
      <c r="K31" s="1781"/>
      <c r="L31" s="1781"/>
      <c r="M31" s="1781"/>
      <c r="N31" s="1781"/>
      <c r="O31" s="1781"/>
      <c r="P31" s="1781"/>
      <c r="Q31" s="1781"/>
      <c r="R31" s="1781"/>
      <c r="S31" s="1781"/>
      <c r="T31" s="1781"/>
      <c r="U31" s="1781"/>
      <c r="V31" s="1781"/>
      <c r="W31" s="1781"/>
      <c r="X31" s="1781"/>
      <c r="Y31" s="1781"/>
      <c r="Z31" s="1781"/>
      <c r="AA31" s="1781"/>
      <c r="AB31" s="1781"/>
      <c r="AC31" s="1781"/>
      <c r="AD31" s="1781"/>
      <c r="AE31" s="1839"/>
      <c r="AF31" s="1840"/>
      <c r="AG31" s="1840"/>
      <c r="AH31" s="1840"/>
    </row>
    <row r="32" spans="1:34" ht="18.75" customHeight="1">
      <c r="A32" s="314"/>
      <c r="B32" s="314"/>
      <c r="C32" s="314"/>
      <c r="D32" s="314"/>
      <c r="E32" s="345"/>
    </row>
    <row r="33" spans="1:34" ht="18.75" customHeight="1">
      <c r="A33" s="1289" t="s">
        <v>3564</v>
      </c>
      <c r="B33" s="1289"/>
      <c r="C33" s="405">
        <v>26</v>
      </c>
      <c r="D33" s="286" t="s">
        <v>3565</v>
      </c>
      <c r="E33" s="442"/>
      <c r="G33" s="2109">
        <v>517</v>
      </c>
      <c r="H33" s="2109"/>
      <c r="I33" s="2109"/>
      <c r="J33" s="2109"/>
      <c r="K33" s="2109">
        <v>207</v>
      </c>
      <c r="L33" s="2109"/>
      <c r="M33" s="2109"/>
      <c r="N33" s="2109">
        <v>155</v>
      </c>
      <c r="O33" s="2109"/>
      <c r="P33" s="2109"/>
      <c r="Q33" s="2109" t="s">
        <v>1282</v>
      </c>
      <c r="R33" s="2109"/>
      <c r="S33" s="2109"/>
      <c r="T33" s="2109">
        <v>155</v>
      </c>
      <c r="U33" s="2109"/>
      <c r="V33" s="2109"/>
      <c r="W33" s="2109">
        <v>513</v>
      </c>
      <c r="X33" s="2109"/>
      <c r="Y33" s="2109"/>
      <c r="Z33" s="2109"/>
      <c r="AA33" s="2109">
        <v>4</v>
      </c>
      <c r="AB33" s="2109"/>
      <c r="AC33" s="2109"/>
      <c r="AD33" s="2109"/>
      <c r="AE33" s="2109" t="s">
        <v>1282</v>
      </c>
      <c r="AF33" s="2109"/>
      <c r="AG33" s="2109"/>
      <c r="AH33" s="2109"/>
    </row>
    <row r="34" spans="1:34" ht="18.75" customHeight="1">
      <c r="A34" s="315"/>
      <c r="B34" s="315"/>
      <c r="C34" s="405">
        <v>27</v>
      </c>
      <c r="E34" s="442"/>
      <c r="G34" s="2109">
        <v>506</v>
      </c>
      <c r="H34" s="2109"/>
      <c r="I34" s="2109"/>
      <c r="J34" s="2109"/>
      <c r="K34" s="2109">
        <v>223</v>
      </c>
      <c r="L34" s="2109"/>
      <c r="M34" s="2109"/>
      <c r="N34" s="2109">
        <v>114</v>
      </c>
      <c r="O34" s="2109"/>
      <c r="P34" s="2109"/>
      <c r="Q34" s="2109">
        <v>3</v>
      </c>
      <c r="R34" s="2109"/>
      <c r="S34" s="2109"/>
      <c r="T34" s="2109">
        <v>166</v>
      </c>
      <c r="U34" s="2109"/>
      <c r="V34" s="2109"/>
      <c r="W34" s="2109">
        <v>497</v>
      </c>
      <c r="X34" s="2109"/>
      <c r="Y34" s="2109"/>
      <c r="Z34" s="2109"/>
      <c r="AA34" s="2109">
        <v>9</v>
      </c>
      <c r="AB34" s="2109"/>
      <c r="AC34" s="2109"/>
      <c r="AD34" s="2109"/>
      <c r="AE34" s="2109" t="s">
        <v>1282</v>
      </c>
      <c r="AF34" s="2109"/>
      <c r="AG34" s="2109"/>
      <c r="AH34" s="2109"/>
    </row>
    <row r="35" spans="1:34" ht="18.75" customHeight="1">
      <c r="A35" s="315"/>
      <c r="B35" s="315"/>
      <c r="C35" s="405">
        <v>28</v>
      </c>
      <c r="E35" s="442"/>
      <c r="G35" s="2109">
        <v>586</v>
      </c>
      <c r="H35" s="2109"/>
      <c r="I35" s="2109"/>
      <c r="J35" s="2109"/>
      <c r="K35" s="2109">
        <v>241</v>
      </c>
      <c r="L35" s="2109"/>
      <c r="M35" s="2109"/>
      <c r="N35" s="2109">
        <v>159</v>
      </c>
      <c r="O35" s="2109"/>
      <c r="P35" s="2109"/>
      <c r="Q35" s="2109">
        <v>1</v>
      </c>
      <c r="R35" s="2109"/>
      <c r="S35" s="2109"/>
      <c r="T35" s="2109">
        <v>185</v>
      </c>
      <c r="U35" s="2109"/>
      <c r="V35" s="2109"/>
      <c r="W35" s="2109">
        <v>565</v>
      </c>
      <c r="X35" s="2109"/>
      <c r="Y35" s="2109"/>
      <c r="Z35" s="2109"/>
      <c r="AA35" s="2109">
        <v>21</v>
      </c>
      <c r="AB35" s="2109"/>
      <c r="AC35" s="2109"/>
      <c r="AD35" s="2109"/>
      <c r="AE35" s="2109" t="s">
        <v>1282</v>
      </c>
      <c r="AF35" s="2109"/>
      <c r="AG35" s="2109"/>
      <c r="AH35" s="2109"/>
    </row>
    <row r="36" spans="1:34" ht="18.75" customHeight="1">
      <c r="A36" s="315"/>
      <c r="B36" s="315"/>
      <c r="C36" s="405">
        <v>29</v>
      </c>
      <c r="E36" s="442"/>
      <c r="G36" s="2109">
        <v>525</v>
      </c>
      <c r="H36" s="2109"/>
      <c r="I36" s="2109"/>
      <c r="J36" s="2109"/>
      <c r="K36" s="2109">
        <v>268</v>
      </c>
      <c r="L36" s="2109"/>
      <c r="M36" s="2109"/>
      <c r="N36" s="2109">
        <v>117</v>
      </c>
      <c r="O36" s="2109"/>
      <c r="P36" s="2109"/>
      <c r="Q36" s="2109" t="s">
        <v>1282</v>
      </c>
      <c r="R36" s="2109"/>
      <c r="S36" s="2109"/>
      <c r="T36" s="2109">
        <v>140</v>
      </c>
      <c r="U36" s="2109"/>
      <c r="V36" s="2109"/>
      <c r="W36" s="2109">
        <v>523</v>
      </c>
      <c r="X36" s="2109"/>
      <c r="Y36" s="2109"/>
      <c r="Z36" s="2109"/>
      <c r="AA36" s="2109">
        <v>2</v>
      </c>
      <c r="AB36" s="2109"/>
      <c r="AC36" s="2109"/>
      <c r="AD36" s="2109"/>
      <c r="AE36" s="2109" t="s">
        <v>1282</v>
      </c>
      <c r="AF36" s="2109"/>
      <c r="AG36" s="2109"/>
      <c r="AH36" s="2109"/>
    </row>
    <row r="37" spans="1:34" ht="18.75" customHeight="1">
      <c r="A37" s="315"/>
      <c r="B37" s="315"/>
      <c r="C37" s="405">
        <v>30</v>
      </c>
      <c r="E37" s="442"/>
      <c r="G37" s="2109">
        <v>499</v>
      </c>
      <c r="H37" s="2109"/>
      <c r="I37" s="2109"/>
      <c r="J37" s="2109"/>
      <c r="K37" s="2109">
        <v>255</v>
      </c>
      <c r="L37" s="2109"/>
      <c r="M37" s="2109"/>
      <c r="N37" s="2109">
        <v>114</v>
      </c>
      <c r="O37" s="2109"/>
      <c r="P37" s="2109"/>
      <c r="Q37" s="2109">
        <v>12</v>
      </c>
      <c r="R37" s="2109"/>
      <c r="S37" s="2109"/>
      <c r="T37" s="2109">
        <v>118</v>
      </c>
      <c r="U37" s="2109"/>
      <c r="V37" s="2109"/>
      <c r="W37" s="2109">
        <v>491</v>
      </c>
      <c r="X37" s="2109"/>
      <c r="Y37" s="2109"/>
      <c r="Z37" s="2109"/>
      <c r="AA37" s="2109">
        <v>8</v>
      </c>
      <c r="AB37" s="2109"/>
      <c r="AC37" s="2109"/>
      <c r="AD37" s="2109"/>
      <c r="AE37" s="2109" t="s">
        <v>1282</v>
      </c>
      <c r="AF37" s="2109"/>
      <c r="AG37" s="2109"/>
      <c r="AH37" s="2109"/>
    </row>
    <row r="38" spans="1:34" ht="18.75" customHeight="1">
      <c r="A38" s="1289" t="s">
        <v>1212</v>
      </c>
      <c r="B38" s="1289"/>
      <c r="C38" s="111" t="s">
        <v>2417</v>
      </c>
      <c r="E38" s="442"/>
      <c r="G38" s="2109">
        <v>464</v>
      </c>
      <c r="H38" s="2109"/>
      <c r="I38" s="2109"/>
      <c r="J38" s="2109"/>
      <c r="K38" s="2109">
        <v>259</v>
      </c>
      <c r="L38" s="2109"/>
      <c r="M38" s="2109"/>
      <c r="N38" s="2109">
        <v>100</v>
      </c>
      <c r="O38" s="2109"/>
      <c r="P38" s="2109"/>
      <c r="Q38" s="2109" t="s">
        <v>1282</v>
      </c>
      <c r="R38" s="2109"/>
      <c r="S38" s="2109"/>
      <c r="T38" s="2109">
        <v>105</v>
      </c>
      <c r="U38" s="2109"/>
      <c r="V38" s="2109"/>
      <c r="W38" s="2109">
        <v>461</v>
      </c>
      <c r="X38" s="2109"/>
      <c r="Y38" s="2109"/>
      <c r="Z38" s="2109"/>
      <c r="AA38" s="2109">
        <v>3</v>
      </c>
      <c r="AB38" s="2109"/>
      <c r="AC38" s="2109"/>
      <c r="AD38" s="2109"/>
      <c r="AE38" s="2109" t="s">
        <v>1282</v>
      </c>
      <c r="AF38" s="2109"/>
      <c r="AG38" s="2109"/>
      <c r="AH38" s="2109"/>
    </row>
    <row r="39" spans="1:34" ht="18.75" customHeight="1">
      <c r="A39" s="328"/>
      <c r="B39" s="328"/>
      <c r="C39" s="328"/>
      <c r="D39" s="328"/>
      <c r="E39" s="404"/>
      <c r="F39" s="356"/>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328"/>
      <c r="AE39" s="328"/>
      <c r="AF39" s="328"/>
      <c r="AG39" s="328"/>
      <c r="AH39" s="328"/>
    </row>
    <row r="40" spans="1:34" ht="13.5">
      <c r="A40" s="401" t="s">
        <v>3566</v>
      </c>
      <c r="M40" s="403"/>
      <c r="N40" s="403"/>
      <c r="O40" s="403"/>
      <c r="P40" s="403"/>
      <c r="Q40" s="403"/>
      <c r="R40" s="403"/>
      <c r="S40" s="403"/>
      <c r="T40" s="403"/>
      <c r="U40" s="403"/>
      <c r="V40" s="403"/>
      <c r="W40" s="403"/>
      <c r="X40" s="403"/>
      <c r="Y40" s="403"/>
      <c r="Z40" s="403"/>
      <c r="AA40" s="403"/>
      <c r="AB40" s="403"/>
      <c r="AC40" s="403"/>
      <c r="AD40" s="403"/>
      <c r="AE40" s="403"/>
      <c r="AF40" s="403"/>
      <c r="AG40" s="403"/>
      <c r="AH40" s="372" t="s">
        <v>3567</v>
      </c>
    </row>
    <row r="41" spans="1:34" ht="13.5">
      <c r="A41" s="401" t="s">
        <v>4649</v>
      </c>
      <c r="AH41" s="315" t="s">
        <v>3568</v>
      </c>
    </row>
  </sheetData>
  <mergeCells count="189">
    <mergeCell ref="AE38:AH38"/>
    <mergeCell ref="AA37:AD37"/>
    <mergeCell ref="AE37:AH37"/>
    <mergeCell ref="A38:B38"/>
    <mergeCell ref="G38:J38"/>
    <mergeCell ref="K38:M38"/>
    <mergeCell ref="N38:P38"/>
    <mergeCell ref="Q38:S38"/>
    <mergeCell ref="T38:V38"/>
    <mergeCell ref="W38:Z38"/>
    <mergeCell ref="AA38:AD38"/>
    <mergeCell ref="G37:J37"/>
    <mergeCell ref="K37:M37"/>
    <mergeCell ref="N37:P37"/>
    <mergeCell ref="Q37:S37"/>
    <mergeCell ref="T37:V37"/>
    <mergeCell ref="W37:Z37"/>
    <mergeCell ref="G36:J36"/>
    <mergeCell ref="K36:M36"/>
    <mergeCell ref="N36:P36"/>
    <mergeCell ref="Q36:S36"/>
    <mergeCell ref="T36:V36"/>
    <mergeCell ref="W36:Z36"/>
    <mergeCell ref="AA36:AD36"/>
    <mergeCell ref="AE36:AH36"/>
    <mergeCell ref="G35:J35"/>
    <mergeCell ref="K35:M35"/>
    <mergeCell ref="N35:P35"/>
    <mergeCell ref="Q35:S35"/>
    <mergeCell ref="T35:V35"/>
    <mergeCell ref="W35:Z35"/>
    <mergeCell ref="G34:J34"/>
    <mergeCell ref="K34:M34"/>
    <mergeCell ref="N34:P34"/>
    <mergeCell ref="Q34:S34"/>
    <mergeCell ref="T34:V34"/>
    <mergeCell ref="W34:Z34"/>
    <mergeCell ref="AA34:AD34"/>
    <mergeCell ref="AE34:AH34"/>
    <mergeCell ref="AA35:AD35"/>
    <mergeCell ref="AE35:AH35"/>
    <mergeCell ref="A33:B33"/>
    <mergeCell ref="G33:J33"/>
    <mergeCell ref="K33:M33"/>
    <mergeCell ref="N33:P33"/>
    <mergeCell ref="Q33:S33"/>
    <mergeCell ref="T33:V33"/>
    <mergeCell ref="W33:Z33"/>
    <mergeCell ref="AA33:AD33"/>
    <mergeCell ref="AE33:AH33"/>
    <mergeCell ref="A26:AH26"/>
    <mergeCell ref="AD28:AH28"/>
    <mergeCell ref="A29:E31"/>
    <mergeCell ref="F29:J31"/>
    <mergeCell ref="K29:V29"/>
    <mergeCell ref="W29:AH29"/>
    <mergeCell ref="K30:M31"/>
    <mergeCell ref="N30:P31"/>
    <mergeCell ref="Q30:S31"/>
    <mergeCell ref="T30:V31"/>
    <mergeCell ref="W30:Z31"/>
    <mergeCell ref="AA30:AD31"/>
    <mergeCell ref="AE30:AH31"/>
    <mergeCell ref="S19:U19"/>
    <mergeCell ref="V19:X19"/>
    <mergeCell ref="Y19:AA19"/>
    <mergeCell ref="AB19:AD19"/>
    <mergeCell ref="AE19:AH19"/>
    <mergeCell ref="A21:W21"/>
    <mergeCell ref="Z21:AH21"/>
    <mergeCell ref="A19:B19"/>
    <mergeCell ref="C19:E19"/>
    <mergeCell ref="G19:I19"/>
    <mergeCell ref="J19:L19"/>
    <mergeCell ref="M19:O19"/>
    <mergeCell ref="P19:R19"/>
    <mergeCell ref="P18:R18"/>
    <mergeCell ref="S18:U18"/>
    <mergeCell ref="V18:X18"/>
    <mergeCell ref="Y18:AA18"/>
    <mergeCell ref="AB18:AD18"/>
    <mergeCell ref="AE18:AH18"/>
    <mergeCell ref="S17:U17"/>
    <mergeCell ref="V17:X17"/>
    <mergeCell ref="Y17:AA17"/>
    <mergeCell ref="AB17:AD17"/>
    <mergeCell ref="AE17:AH17"/>
    <mergeCell ref="P17:R17"/>
    <mergeCell ref="A18:B18"/>
    <mergeCell ref="D18:E18"/>
    <mergeCell ref="G18:I18"/>
    <mergeCell ref="J18:L18"/>
    <mergeCell ref="M18:O18"/>
    <mergeCell ref="A17:B17"/>
    <mergeCell ref="D17:E17"/>
    <mergeCell ref="G17:I17"/>
    <mergeCell ref="J17:L17"/>
    <mergeCell ref="M17:O17"/>
    <mergeCell ref="P16:R16"/>
    <mergeCell ref="S16:U16"/>
    <mergeCell ref="V16:X16"/>
    <mergeCell ref="Y16:AA16"/>
    <mergeCell ref="AB16:AD16"/>
    <mergeCell ref="AE16:AH16"/>
    <mergeCell ref="S15:U15"/>
    <mergeCell ref="V15:X15"/>
    <mergeCell ref="Y15:AA15"/>
    <mergeCell ref="AB15:AD15"/>
    <mergeCell ref="AE15:AH15"/>
    <mergeCell ref="P15:R15"/>
    <mergeCell ref="A16:B16"/>
    <mergeCell ref="D16:E16"/>
    <mergeCell ref="G16:I16"/>
    <mergeCell ref="J16:L16"/>
    <mergeCell ref="M16:O16"/>
    <mergeCell ref="A15:B15"/>
    <mergeCell ref="D15:E15"/>
    <mergeCell ref="G15:I15"/>
    <mergeCell ref="J15:L15"/>
    <mergeCell ref="M15:O15"/>
    <mergeCell ref="P14:R14"/>
    <mergeCell ref="S14:U14"/>
    <mergeCell ref="V14:X14"/>
    <mergeCell ref="Y14:AA14"/>
    <mergeCell ref="AB14:AD14"/>
    <mergeCell ref="AE14:AH14"/>
    <mergeCell ref="S13:U13"/>
    <mergeCell ref="V13:X13"/>
    <mergeCell ref="Y13:AA13"/>
    <mergeCell ref="AB13:AD13"/>
    <mergeCell ref="AE13:AH13"/>
    <mergeCell ref="P13:R13"/>
    <mergeCell ref="A14:B14"/>
    <mergeCell ref="D14:E14"/>
    <mergeCell ref="G14:I14"/>
    <mergeCell ref="J14:L14"/>
    <mergeCell ref="M14:O14"/>
    <mergeCell ref="A13:B13"/>
    <mergeCell ref="D13:E13"/>
    <mergeCell ref="G13:I13"/>
    <mergeCell ref="J13:L13"/>
    <mergeCell ref="M13:O13"/>
    <mergeCell ref="V12:X12"/>
    <mergeCell ref="Y12:AA12"/>
    <mergeCell ref="AB12:AD12"/>
    <mergeCell ref="AE12:AH12"/>
    <mergeCell ref="S11:U11"/>
    <mergeCell ref="V11:X11"/>
    <mergeCell ref="Y11:AA11"/>
    <mergeCell ref="AB11:AD11"/>
    <mergeCell ref="AE11:AH11"/>
    <mergeCell ref="AB10:AD10"/>
    <mergeCell ref="AE10:AH10"/>
    <mergeCell ref="A11:B11"/>
    <mergeCell ref="C11:E11"/>
    <mergeCell ref="G11:I11"/>
    <mergeCell ref="J11:L11"/>
    <mergeCell ref="M11:O11"/>
    <mergeCell ref="P11:R11"/>
    <mergeCell ref="A10:E10"/>
    <mergeCell ref="G10:I10"/>
    <mergeCell ref="J10:L10"/>
    <mergeCell ref="M10:O10"/>
    <mergeCell ref="P10:R10"/>
    <mergeCell ref="S10:U10"/>
    <mergeCell ref="A12:B12"/>
    <mergeCell ref="D12:E12"/>
    <mergeCell ref="G12:I12"/>
    <mergeCell ref="J12:L12"/>
    <mergeCell ref="M12:O12"/>
    <mergeCell ref="P12:R12"/>
    <mergeCell ref="S12:U12"/>
    <mergeCell ref="A1:D1"/>
    <mergeCell ref="A2:AG2"/>
    <mergeCell ref="V4:AH4"/>
    <mergeCell ref="A5:F8"/>
    <mergeCell ref="G5:I8"/>
    <mergeCell ref="J5:AD5"/>
    <mergeCell ref="AE5:AH8"/>
    <mergeCell ref="J6:L8"/>
    <mergeCell ref="M6:O8"/>
    <mergeCell ref="P6:AD6"/>
    <mergeCell ref="P7:R8"/>
    <mergeCell ref="S7:U8"/>
    <mergeCell ref="V7:X8"/>
    <mergeCell ref="Y7:AA8"/>
    <mergeCell ref="AB7:AD8"/>
    <mergeCell ref="V10:X10"/>
    <mergeCell ref="Y10:AA10"/>
  </mergeCells>
  <phoneticPr fontId="4"/>
  <hyperlinks>
    <hyperlink ref="A1" location="P2細目次!A1" display="目次に戻る" xr:uid="{F8C89EED-2752-4145-9749-81284FEFC5AA}"/>
  </hyperlinks>
  <pageMargins left="0.70866141732283472" right="0.70866141732283472" top="0.74803149606299213" bottom="0.74803149606299213" header="0.31496062992125984" footer="0.31496062992125984"/>
  <pageSetup paperSize="9" scale="83" firstPageNumber="0" orientation="portrait" r:id="rId1"/>
  <headerFooter differentFirst="1" scaleWithDoc="0">
    <oddFooter>&amp;C- &amp;P -</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40FE7-BB4D-4C45-982C-F8DFE222DCC1}">
  <sheetPr>
    <tabColor theme="0"/>
    <pageSetUpPr fitToPage="1"/>
  </sheetPr>
  <dimension ref="A1:AH46"/>
  <sheetViews>
    <sheetView zoomScaleNormal="100" zoomScaleSheetLayoutView="100" workbookViewId="0">
      <selection activeCell="AL2" sqref="AL2:AR2"/>
    </sheetView>
  </sheetViews>
  <sheetFormatPr defaultColWidth="3.125" defaultRowHeight="18.75" customHeight="1"/>
  <cols>
    <col min="1" max="2" width="3.125" style="286"/>
    <col min="3" max="3" width="3.625" style="286" bestFit="1" customWidth="1"/>
    <col min="4" max="17" width="3.125" style="286"/>
    <col min="18" max="18" width="3.25" style="286" bestFit="1" customWidth="1"/>
    <col min="19" max="21" width="3.125" style="286"/>
    <col min="22" max="22" width="3.25" style="286" bestFit="1" customWidth="1"/>
    <col min="23" max="29" width="3.125" style="286"/>
    <col min="30" max="30" width="3.25" style="286" bestFit="1" customWidth="1"/>
    <col min="31" max="32" width="3.125" style="286"/>
    <col min="33" max="33" width="3.5" style="286" bestFit="1" customWidth="1"/>
    <col min="34" max="258" width="3.125" style="286"/>
    <col min="259" max="259" width="3.625" style="286" bestFit="1" customWidth="1"/>
    <col min="260" max="273" width="3.125" style="286"/>
    <col min="274" max="274" width="3.25" style="286" bestFit="1" customWidth="1"/>
    <col min="275" max="277" width="3.125" style="286"/>
    <col min="278" max="278" width="3.25" style="286" bestFit="1" customWidth="1"/>
    <col min="279" max="285" width="3.125" style="286"/>
    <col min="286" max="286" width="3.25" style="286" bestFit="1" customWidth="1"/>
    <col min="287" max="288" width="3.125" style="286"/>
    <col min="289" max="289" width="3.5" style="286" bestFit="1" customWidth="1"/>
    <col min="290" max="514" width="3.125" style="286"/>
    <col min="515" max="515" width="3.625" style="286" bestFit="1" customWidth="1"/>
    <col min="516" max="529" width="3.125" style="286"/>
    <col min="530" max="530" width="3.25" style="286" bestFit="1" customWidth="1"/>
    <col min="531" max="533" width="3.125" style="286"/>
    <col min="534" max="534" width="3.25" style="286" bestFit="1" customWidth="1"/>
    <col min="535" max="541" width="3.125" style="286"/>
    <col min="542" max="542" width="3.25" style="286" bestFit="1" customWidth="1"/>
    <col min="543" max="544" width="3.125" style="286"/>
    <col min="545" max="545" width="3.5" style="286" bestFit="1" customWidth="1"/>
    <col min="546" max="770" width="3.125" style="286"/>
    <col min="771" max="771" width="3.625" style="286" bestFit="1" customWidth="1"/>
    <col min="772" max="785" width="3.125" style="286"/>
    <col min="786" max="786" width="3.25" style="286" bestFit="1" customWidth="1"/>
    <col min="787" max="789" width="3.125" style="286"/>
    <col min="790" max="790" width="3.25" style="286" bestFit="1" customWidth="1"/>
    <col min="791" max="797" width="3.125" style="286"/>
    <col min="798" max="798" width="3.25" style="286" bestFit="1" customWidth="1"/>
    <col min="799" max="800" width="3.125" style="286"/>
    <col min="801" max="801" width="3.5" style="286" bestFit="1" customWidth="1"/>
    <col min="802" max="1026" width="3.125" style="286"/>
    <col min="1027" max="1027" width="3.625" style="286" bestFit="1" customWidth="1"/>
    <col min="1028" max="1041" width="3.125" style="286"/>
    <col min="1042" max="1042" width="3.25" style="286" bestFit="1" customWidth="1"/>
    <col min="1043" max="1045" width="3.125" style="286"/>
    <col min="1046" max="1046" width="3.25" style="286" bestFit="1" customWidth="1"/>
    <col min="1047" max="1053" width="3.125" style="286"/>
    <col min="1054" max="1054" width="3.25" style="286" bestFit="1" customWidth="1"/>
    <col min="1055" max="1056" width="3.125" style="286"/>
    <col min="1057" max="1057" width="3.5" style="286" bestFit="1" customWidth="1"/>
    <col min="1058" max="1282" width="3.125" style="286"/>
    <col min="1283" max="1283" width="3.625" style="286" bestFit="1" customWidth="1"/>
    <col min="1284" max="1297" width="3.125" style="286"/>
    <col min="1298" max="1298" width="3.25" style="286" bestFit="1" customWidth="1"/>
    <col min="1299" max="1301" width="3.125" style="286"/>
    <col min="1302" max="1302" width="3.25" style="286" bestFit="1" customWidth="1"/>
    <col min="1303" max="1309" width="3.125" style="286"/>
    <col min="1310" max="1310" width="3.25" style="286" bestFit="1" customWidth="1"/>
    <col min="1311" max="1312" width="3.125" style="286"/>
    <col min="1313" max="1313" width="3.5" style="286" bestFit="1" customWidth="1"/>
    <col min="1314" max="1538" width="3.125" style="286"/>
    <col min="1539" max="1539" width="3.625" style="286" bestFit="1" customWidth="1"/>
    <col min="1540" max="1553" width="3.125" style="286"/>
    <col min="1554" max="1554" width="3.25" style="286" bestFit="1" customWidth="1"/>
    <col min="1555" max="1557" width="3.125" style="286"/>
    <col min="1558" max="1558" width="3.25" style="286" bestFit="1" customWidth="1"/>
    <col min="1559" max="1565" width="3.125" style="286"/>
    <col min="1566" max="1566" width="3.25" style="286" bestFit="1" customWidth="1"/>
    <col min="1567" max="1568" width="3.125" style="286"/>
    <col min="1569" max="1569" width="3.5" style="286" bestFit="1" customWidth="1"/>
    <col min="1570" max="1794" width="3.125" style="286"/>
    <col min="1795" max="1795" width="3.625" style="286" bestFit="1" customWidth="1"/>
    <col min="1796" max="1809" width="3.125" style="286"/>
    <col min="1810" max="1810" width="3.25" style="286" bestFit="1" customWidth="1"/>
    <col min="1811" max="1813" width="3.125" style="286"/>
    <col min="1814" max="1814" width="3.25" style="286" bestFit="1" customWidth="1"/>
    <col min="1815" max="1821" width="3.125" style="286"/>
    <col min="1822" max="1822" width="3.25" style="286" bestFit="1" customWidth="1"/>
    <col min="1823" max="1824" width="3.125" style="286"/>
    <col min="1825" max="1825" width="3.5" style="286" bestFit="1" customWidth="1"/>
    <col min="1826" max="2050" width="3.125" style="286"/>
    <col min="2051" max="2051" width="3.625" style="286" bestFit="1" customWidth="1"/>
    <col min="2052" max="2065" width="3.125" style="286"/>
    <col min="2066" max="2066" width="3.25" style="286" bestFit="1" customWidth="1"/>
    <col min="2067" max="2069" width="3.125" style="286"/>
    <col min="2070" max="2070" width="3.25" style="286" bestFit="1" customWidth="1"/>
    <col min="2071" max="2077" width="3.125" style="286"/>
    <col min="2078" max="2078" width="3.25" style="286" bestFit="1" customWidth="1"/>
    <col min="2079" max="2080" width="3.125" style="286"/>
    <col min="2081" max="2081" width="3.5" style="286" bestFit="1" customWidth="1"/>
    <col min="2082" max="2306" width="3.125" style="286"/>
    <col min="2307" max="2307" width="3.625" style="286" bestFit="1" customWidth="1"/>
    <col min="2308" max="2321" width="3.125" style="286"/>
    <col min="2322" max="2322" width="3.25" style="286" bestFit="1" customWidth="1"/>
    <col min="2323" max="2325" width="3.125" style="286"/>
    <col min="2326" max="2326" width="3.25" style="286" bestFit="1" customWidth="1"/>
    <col min="2327" max="2333" width="3.125" style="286"/>
    <col min="2334" max="2334" width="3.25" style="286" bestFit="1" customWidth="1"/>
    <col min="2335" max="2336" width="3.125" style="286"/>
    <col min="2337" max="2337" width="3.5" style="286" bestFit="1" customWidth="1"/>
    <col min="2338" max="2562" width="3.125" style="286"/>
    <col min="2563" max="2563" width="3.625" style="286" bestFit="1" customWidth="1"/>
    <col min="2564" max="2577" width="3.125" style="286"/>
    <col min="2578" max="2578" width="3.25" style="286" bestFit="1" customWidth="1"/>
    <col min="2579" max="2581" width="3.125" style="286"/>
    <col min="2582" max="2582" width="3.25" style="286" bestFit="1" customWidth="1"/>
    <col min="2583" max="2589" width="3.125" style="286"/>
    <col min="2590" max="2590" width="3.25" style="286" bestFit="1" customWidth="1"/>
    <col min="2591" max="2592" width="3.125" style="286"/>
    <col min="2593" max="2593" width="3.5" style="286" bestFit="1" customWidth="1"/>
    <col min="2594" max="2818" width="3.125" style="286"/>
    <col min="2819" max="2819" width="3.625" style="286" bestFit="1" customWidth="1"/>
    <col min="2820" max="2833" width="3.125" style="286"/>
    <col min="2834" max="2834" width="3.25" style="286" bestFit="1" customWidth="1"/>
    <col min="2835" max="2837" width="3.125" style="286"/>
    <col min="2838" max="2838" width="3.25" style="286" bestFit="1" customWidth="1"/>
    <col min="2839" max="2845" width="3.125" style="286"/>
    <col min="2846" max="2846" width="3.25" style="286" bestFit="1" customWidth="1"/>
    <col min="2847" max="2848" width="3.125" style="286"/>
    <col min="2849" max="2849" width="3.5" style="286" bestFit="1" customWidth="1"/>
    <col min="2850" max="3074" width="3.125" style="286"/>
    <col min="3075" max="3075" width="3.625" style="286" bestFit="1" customWidth="1"/>
    <col min="3076" max="3089" width="3.125" style="286"/>
    <col min="3090" max="3090" width="3.25" style="286" bestFit="1" customWidth="1"/>
    <col min="3091" max="3093" width="3.125" style="286"/>
    <col min="3094" max="3094" width="3.25" style="286" bestFit="1" customWidth="1"/>
    <col min="3095" max="3101" width="3.125" style="286"/>
    <col min="3102" max="3102" width="3.25" style="286" bestFit="1" customWidth="1"/>
    <col min="3103" max="3104" width="3.125" style="286"/>
    <col min="3105" max="3105" width="3.5" style="286" bestFit="1" customWidth="1"/>
    <col min="3106" max="3330" width="3.125" style="286"/>
    <col min="3331" max="3331" width="3.625" style="286" bestFit="1" customWidth="1"/>
    <col min="3332" max="3345" width="3.125" style="286"/>
    <col min="3346" max="3346" width="3.25" style="286" bestFit="1" customWidth="1"/>
    <col min="3347" max="3349" width="3.125" style="286"/>
    <col min="3350" max="3350" width="3.25" style="286" bestFit="1" customWidth="1"/>
    <col min="3351" max="3357" width="3.125" style="286"/>
    <col min="3358" max="3358" width="3.25" style="286" bestFit="1" customWidth="1"/>
    <col min="3359" max="3360" width="3.125" style="286"/>
    <col min="3361" max="3361" width="3.5" style="286" bestFit="1" customWidth="1"/>
    <col min="3362" max="3586" width="3.125" style="286"/>
    <col min="3587" max="3587" width="3.625" style="286" bestFit="1" customWidth="1"/>
    <col min="3588" max="3601" width="3.125" style="286"/>
    <col min="3602" max="3602" width="3.25" style="286" bestFit="1" customWidth="1"/>
    <col min="3603" max="3605" width="3.125" style="286"/>
    <col min="3606" max="3606" width="3.25" style="286" bestFit="1" customWidth="1"/>
    <col min="3607" max="3613" width="3.125" style="286"/>
    <col min="3614" max="3614" width="3.25" style="286" bestFit="1" customWidth="1"/>
    <col min="3615" max="3616" width="3.125" style="286"/>
    <col min="3617" max="3617" width="3.5" style="286" bestFit="1" customWidth="1"/>
    <col min="3618" max="3842" width="3.125" style="286"/>
    <col min="3843" max="3843" width="3.625" style="286" bestFit="1" customWidth="1"/>
    <col min="3844" max="3857" width="3.125" style="286"/>
    <col min="3858" max="3858" width="3.25" style="286" bestFit="1" customWidth="1"/>
    <col min="3859" max="3861" width="3.125" style="286"/>
    <col min="3862" max="3862" width="3.25" style="286" bestFit="1" customWidth="1"/>
    <col min="3863" max="3869" width="3.125" style="286"/>
    <col min="3870" max="3870" width="3.25" style="286" bestFit="1" customWidth="1"/>
    <col min="3871" max="3872" width="3.125" style="286"/>
    <col min="3873" max="3873" width="3.5" style="286" bestFit="1" customWidth="1"/>
    <col min="3874" max="4098" width="3.125" style="286"/>
    <col min="4099" max="4099" width="3.625" style="286" bestFit="1" customWidth="1"/>
    <col min="4100" max="4113" width="3.125" style="286"/>
    <col min="4114" max="4114" width="3.25" style="286" bestFit="1" customWidth="1"/>
    <col min="4115" max="4117" width="3.125" style="286"/>
    <col min="4118" max="4118" width="3.25" style="286" bestFit="1" customWidth="1"/>
    <col min="4119" max="4125" width="3.125" style="286"/>
    <col min="4126" max="4126" width="3.25" style="286" bestFit="1" customWidth="1"/>
    <col min="4127" max="4128" width="3.125" style="286"/>
    <col min="4129" max="4129" width="3.5" style="286" bestFit="1" customWidth="1"/>
    <col min="4130" max="4354" width="3.125" style="286"/>
    <col min="4355" max="4355" width="3.625" style="286" bestFit="1" customWidth="1"/>
    <col min="4356" max="4369" width="3.125" style="286"/>
    <col min="4370" max="4370" width="3.25" style="286" bestFit="1" customWidth="1"/>
    <col min="4371" max="4373" width="3.125" style="286"/>
    <col min="4374" max="4374" width="3.25" style="286" bestFit="1" customWidth="1"/>
    <col min="4375" max="4381" width="3.125" style="286"/>
    <col min="4382" max="4382" width="3.25" style="286" bestFit="1" customWidth="1"/>
    <col min="4383" max="4384" width="3.125" style="286"/>
    <col min="4385" max="4385" width="3.5" style="286" bestFit="1" customWidth="1"/>
    <col min="4386" max="4610" width="3.125" style="286"/>
    <col min="4611" max="4611" width="3.625" style="286" bestFit="1" customWidth="1"/>
    <col min="4612" max="4625" width="3.125" style="286"/>
    <col min="4626" max="4626" width="3.25" style="286" bestFit="1" customWidth="1"/>
    <col min="4627" max="4629" width="3.125" style="286"/>
    <col min="4630" max="4630" width="3.25" style="286" bestFit="1" customWidth="1"/>
    <col min="4631" max="4637" width="3.125" style="286"/>
    <col min="4638" max="4638" width="3.25" style="286" bestFit="1" customWidth="1"/>
    <col min="4639" max="4640" width="3.125" style="286"/>
    <col min="4641" max="4641" width="3.5" style="286" bestFit="1" customWidth="1"/>
    <col min="4642" max="4866" width="3.125" style="286"/>
    <col min="4867" max="4867" width="3.625" style="286" bestFit="1" customWidth="1"/>
    <col min="4868" max="4881" width="3.125" style="286"/>
    <col min="4882" max="4882" width="3.25" style="286" bestFit="1" customWidth="1"/>
    <col min="4883" max="4885" width="3.125" style="286"/>
    <col min="4886" max="4886" width="3.25" style="286" bestFit="1" customWidth="1"/>
    <col min="4887" max="4893" width="3.125" style="286"/>
    <col min="4894" max="4894" width="3.25" style="286" bestFit="1" customWidth="1"/>
    <col min="4895" max="4896" width="3.125" style="286"/>
    <col min="4897" max="4897" width="3.5" style="286" bestFit="1" customWidth="1"/>
    <col min="4898" max="5122" width="3.125" style="286"/>
    <col min="5123" max="5123" width="3.625" style="286" bestFit="1" customWidth="1"/>
    <col min="5124" max="5137" width="3.125" style="286"/>
    <col min="5138" max="5138" width="3.25" style="286" bestFit="1" customWidth="1"/>
    <col min="5139" max="5141" width="3.125" style="286"/>
    <col min="5142" max="5142" width="3.25" style="286" bestFit="1" customWidth="1"/>
    <col min="5143" max="5149" width="3.125" style="286"/>
    <col min="5150" max="5150" width="3.25" style="286" bestFit="1" customWidth="1"/>
    <col min="5151" max="5152" width="3.125" style="286"/>
    <col min="5153" max="5153" width="3.5" style="286" bestFit="1" customWidth="1"/>
    <col min="5154" max="5378" width="3.125" style="286"/>
    <col min="5379" max="5379" width="3.625" style="286" bestFit="1" customWidth="1"/>
    <col min="5380" max="5393" width="3.125" style="286"/>
    <col min="5394" max="5394" width="3.25" style="286" bestFit="1" customWidth="1"/>
    <col min="5395" max="5397" width="3.125" style="286"/>
    <col min="5398" max="5398" width="3.25" style="286" bestFit="1" customWidth="1"/>
    <col min="5399" max="5405" width="3.125" style="286"/>
    <col min="5406" max="5406" width="3.25" style="286" bestFit="1" customWidth="1"/>
    <col min="5407" max="5408" width="3.125" style="286"/>
    <col min="5409" max="5409" width="3.5" style="286" bestFit="1" customWidth="1"/>
    <col min="5410" max="5634" width="3.125" style="286"/>
    <col min="5635" max="5635" width="3.625" style="286" bestFit="1" customWidth="1"/>
    <col min="5636" max="5649" width="3.125" style="286"/>
    <col min="5650" max="5650" width="3.25" style="286" bestFit="1" customWidth="1"/>
    <col min="5651" max="5653" width="3.125" style="286"/>
    <col min="5654" max="5654" width="3.25" style="286" bestFit="1" customWidth="1"/>
    <col min="5655" max="5661" width="3.125" style="286"/>
    <col min="5662" max="5662" width="3.25" style="286" bestFit="1" customWidth="1"/>
    <col min="5663" max="5664" width="3.125" style="286"/>
    <col min="5665" max="5665" width="3.5" style="286" bestFit="1" customWidth="1"/>
    <col min="5666" max="5890" width="3.125" style="286"/>
    <col min="5891" max="5891" width="3.625" style="286" bestFit="1" customWidth="1"/>
    <col min="5892" max="5905" width="3.125" style="286"/>
    <col min="5906" max="5906" width="3.25" style="286" bestFit="1" customWidth="1"/>
    <col min="5907" max="5909" width="3.125" style="286"/>
    <col min="5910" max="5910" width="3.25" style="286" bestFit="1" customWidth="1"/>
    <col min="5911" max="5917" width="3.125" style="286"/>
    <col min="5918" max="5918" width="3.25" style="286" bestFit="1" customWidth="1"/>
    <col min="5919" max="5920" width="3.125" style="286"/>
    <col min="5921" max="5921" width="3.5" style="286" bestFit="1" customWidth="1"/>
    <col min="5922" max="6146" width="3.125" style="286"/>
    <col min="6147" max="6147" width="3.625" style="286" bestFit="1" customWidth="1"/>
    <col min="6148" max="6161" width="3.125" style="286"/>
    <col min="6162" max="6162" width="3.25" style="286" bestFit="1" customWidth="1"/>
    <col min="6163" max="6165" width="3.125" style="286"/>
    <col min="6166" max="6166" width="3.25" style="286" bestFit="1" customWidth="1"/>
    <col min="6167" max="6173" width="3.125" style="286"/>
    <col min="6174" max="6174" width="3.25" style="286" bestFit="1" customWidth="1"/>
    <col min="6175" max="6176" width="3.125" style="286"/>
    <col min="6177" max="6177" width="3.5" style="286" bestFit="1" customWidth="1"/>
    <col min="6178" max="6402" width="3.125" style="286"/>
    <col min="6403" max="6403" width="3.625" style="286" bestFit="1" customWidth="1"/>
    <col min="6404" max="6417" width="3.125" style="286"/>
    <col min="6418" max="6418" width="3.25" style="286" bestFit="1" customWidth="1"/>
    <col min="6419" max="6421" width="3.125" style="286"/>
    <col min="6422" max="6422" width="3.25" style="286" bestFit="1" customWidth="1"/>
    <col min="6423" max="6429" width="3.125" style="286"/>
    <col min="6430" max="6430" width="3.25" style="286" bestFit="1" customWidth="1"/>
    <col min="6431" max="6432" width="3.125" style="286"/>
    <col min="6433" max="6433" width="3.5" style="286" bestFit="1" customWidth="1"/>
    <col min="6434" max="6658" width="3.125" style="286"/>
    <col min="6659" max="6659" width="3.625" style="286" bestFit="1" customWidth="1"/>
    <col min="6660" max="6673" width="3.125" style="286"/>
    <col min="6674" max="6674" width="3.25" style="286" bestFit="1" customWidth="1"/>
    <col min="6675" max="6677" width="3.125" style="286"/>
    <col min="6678" max="6678" width="3.25" style="286" bestFit="1" customWidth="1"/>
    <col min="6679" max="6685" width="3.125" style="286"/>
    <col min="6686" max="6686" width="3.25" style="286" bestFit="1" customWidth="1"/>
    <col min="6687" max="6688" width="3.125" style="286"/>
    <col min="6689" max="6689" width="3.5" style="286" bestFit="1" customWidth="1"/>
    <col min="6690" max="6914" width="3.125" style="286"/>
    <col min="6915" max="6915" width="3.625" style="286" bestFit="1" customWidth="1"/>
    <col min="6916" max="6929" width="3.125" style="286"/>
    <col min="6930" max="6930" width="3.25" style="286" bestFit="1" customWidth="1"/>
    <col min="6931" max="6933" width="3.125" style="286"/>
    <col min="6934" max="6934" width="3.25" style="286" bestFit="1" customWidth="1"/>
    <col min="6935" max="6941" width="3.125" style="286"/>
    <col min="6942" max="6942" width="3.25" style="286" bestFit="1" customWidth="1"/>
    <col min="6943" max="6944" width="3.125" style="286"/>
    <col min="6945" max="6945" width="3.5" style="286" bestFit="1" customWidth="1"/>
    <col min="6946" max="7170" width="3.125" style="286"/>
    <col min="7171" max="7171" width="3.625" style="286" bestFit="1" customWidth="1"/>
    <col min="7172" max="7185" width="3.125" style="286"/>
    <col min="7186" max="7186" width="3.25" style="286" bestFit="1" customWidth="1"/>
    <col min="7187" max="7189" width="3.125" style="286"/>
    <col min="7190" max="7190" width="3.25" style="286" bestFit="1" customWidth="1"/>
    <col min="7191" max="7197" width="3.125" style="286"/>
    <col min="7198" max="7198" width="3.25" style="286" bestFit="1" customWidth="1"/>
    <col min="7199" max="7200" width="3.125" style="286"/>
    <col min="7201" max="7201" width="3.5" style="286" bestFit="1" customWidth="1"/>
    <col min="7202" max="7426" width="3.125" style="286"/>
    <col min="7427" max="7427" width="3.625" style="286" bestFit="1" customWidth="1"/>
    <col min="7428" max="7441" width="3.125" style="286"/>
    <col min="7442" max="7442" width="3.25" style="286" bestFit="1" customWidth="1"/>
    <col min="7443" max="7445" width="3.125" style="286"/>
    <col min="7446" max="7446" width="3.25" style="286" bestFit="1" customWidth="1"/>
    <col min="7447" max="7453" width="3.125" style="286"/>
    <col min="7454" max="7454" width="3.25" style="286" bestFit="1" customWidth="1"/>
    <col min="7455" max="7456" width="3.125" style="286"/>
    <col min="7457" max="7457" width="3.5" style="286" bestFit="1" customWidth="1"/>
    <col min="7458" max="7682" width="3.125" style="286"/>
    <col min="7683" max="7683" width="3.625" style="286" bestFit="1" customWidth="1"/>
    <col min="7684" max="7697" width="3.125" style="286"/>
    <col min="7698" max="7698" width="3.25" style="286" bestFit="1" customWidth="1"/>
    <col min="7699" max="7701" width="3.125" style="286"/>
    <col min="7702" max="7702" width="3.25" style="286" bestFit="1" customWidth="1"/>
    <col min="7703" max="7709" width="3.125" style="286"/>
    <col min="7710" max="7710" width="3.25" style="286" bestFit="1" customWidth="1"/>
    <col min="7711" max="7712" width="3.125" style="286"/>
    <col min="7713" max="7713" width="3.5" style="286" bestFit="1" customWidth="1"/>
    <col min="7714" max="7938" width="3.125" style="286"/>
    <col min="7939" max="7939" width="3.625" style="286" bestFit="1" customWidth="1"/>
    <col min="7940" max="7953" width="3.125" style="286"/>
    <col min="7954" max="7954" width="3.25" style="286" bestFit="1" customWidth="1"/>
    <col min="7955" max="7957" width="3.125" style="286"/>
    <col min="7958" max="7958" width="3.25" style="286" bestFit="1" customWidth="1"/>
    <col min="7959" max="7965" width="3.125" style="286"/>
    <col min="7966" max="7966" width="3.25" style="286" bestFit="1" customWidth="1"/>
    <col min="7967" max="7968" width="3.125" style="286"/>
    <col min="7969" max="7969" width="3.5" style="286" bestFit="1" customWidth="1"/>
    <col min="7970" max="8194" width="3.125" style="286"/>
    <col min="8195" max="8195" width="3.625" style="286" bestFit="1" customWidth="1"/>
    <col min="8196" max="8209" width="3.125" style="286"/>
    <col min="8210" max="8210" width="3.25" style="286" bestFit="1" customWidth="1"/>
    <col min="8211" max="8213" width="3.125" style="286"/>
    <col min="8214" max="8214" width="3.25" style="286" bestFit="1" customWidth="1"/>
    <col min="8215" max="8221" width="3.125" style="286"/>
    <col min="8222" max="8222" width="3.25" style="286" bestFit="1" customWidth="1"/>
    <col min="8223" max="8224" width="3.125" style="286"/>
    <col min="8225" max="8225" width="3.5" style="286" bestFit="1" customWidth="1"/>
    <col min="8226" max="8450" width="3.125" style="286"/>
    <col min="8451" max="8451" width="3.625" style="286" bestFit="1" customWidth="1"/>
    <col min="8452" max="8465" width="3.125" style="286"/>
    <col min="8466" max="8466" width="3.25" style="286" bestFit="1" customWidth="1"/>
    <col min="8467" max="8469" width="3.125" style="286"/>
    <col min="8470" max="8470" width="3.25" style="286" bestFit="1" customWidth="1"/>
    <col min="8471" max="8477" width="3.125" style="286"/>
    <col min="8478" max="8478" width="3.25" style="286" bestFit="1" customWidth="1"/>
    <col min="8479" max="8480" width="3.125" style="286"/>
    <col min="8481" max="8481" width="3.5" style="286" bestFit="1" customWidth="1"/>
    <col min="8482" max="8706" width="3.125" style="286"/>
    <col min="8707" max="8707" width="3.625" style="286" bestFit="1" customWidth="1"/>
    <col min="8708" max="8721" width="3.125" style="286"/>
    <col min="8722" max="8722" width="3.25" style="286" bestFit="1" customWidth="1"/>
    <col min="8723" max="8725" width="3.125" style="286"/>
    <col min="8726" max="8726" width="3.25" style="286" bestFit="1" customWidth="1"/>
    <col min="8727" max="8733" width="3.125" style="286"/>
    <col min="8734" max="8734" width="3.25" style="286" bestFit="1" customWidth="1"/>
    <col min="8735" max="8736" width="3.125" style="286"/>
    <col min="8737" max="8737" width="3.5" style="286" bestFit="1" customWidth="1"/>
    <col min="8738" max="8962" width="3.125" style="286"/>
    <col min="8963" max="8963" width="3.625" style="286" bestFit="1" customWidth="1"/>
    <col min="8964" max="8977" width="3.125" style="286"/>
    <col min="8978" max="8978" width="3.25" style="286" bestFit="1" customWidth="1"/>
    <col min="8979" max="8981" width="3.125" style="286"/>
    <col min="8982" max="8982" width="3.25" style="286" bestFit="1" customWidth="1"/>
    <col min="8983" max="8989" width="3.125" style="286"/>
    <col min="8990" max="8990" width="3.25" style="286" bestFit="1" customWidth="1"/>
    <col min="8991" max="8992" width="3.125" style="286"/>
    <col min="8993" max="8993" width="3.5" style="286" bestFit="1" customWidth="1"/>
    <col min="8994" max="9218" width="3.125" style="286"/>
    <col min="9219" max="9219" width="3.625" style="286" bestFit="1" customWidth="1"/>
    <col min="9220" max="9233" width="3.125" style="286"/>
    <col min="9234" max="9234" width="3.25" style="286" bestFit="1" customWidth="1"/>
    <col min="9235" max="9237" width="3.125" style="286"/>
    <col min="9238" max="9238" width="3.25" style="286" bestFit="1" customWidth="1"/>
    <col min="9239" max="9245" width="3.125" style="286"/>
    <col min="9246" max="9246" width="3.25" style="286" bestFit="1" customWidth="1"/>
    <col min="9247" max="9248" width="3.125" style="286"/>
    <col min="9249" max="9249" width="3.5" style="286" bestFit="1" customWidth="1"/>
    <col min="9250" max="9474" width="3.125" style="286"/>
    <col min="9475" max="9475" width="3.625" style="286" bestFit="1" customWidth="1"/>
    <col min="9476" max="9489" width="3.125" style="286"/>
    <col min="9490" max="9490" width="3.25" style="286" bestFit="1" customWidth="1"/>
    <col min="9491" max="9493" width="3.125" style="286"/>
    <col min="9494" max="9494" width="3.25" style="286" bestFit="1" customWidth="1"/>
    <col min="9495" max="9501" width="3.125" style="286"/>
    <col min="9502" max="9502" width="3.25" style="286" bestFit="1" customWidth="1"/>
    <col min="9503" max="9504" width="3.125" style="286"/>
    <col min="9505" max="9505" width="3.5" style="286" bestFit="1" customWidth="1"/>
    <col min="9506" max="9730" width="3.125" style="286"/>
    <col min="9731" max="9731" width="3.625" style="286" bestFit="1" customWidth="1"/>
    <col min="9732" max="9745" width="3.125" style="286"/>
    <col min="9746" max="9746" width="3.25" style="286" bestFit="1" customWidth="1"/>
    <col min="9747" max="9749" width="3.125" style="286"/>
    <col min="9750" max="9750" width="3.25" style="286" bestFit="1" customWidth="1"/>
    <col min="9751" max="9757" width="3.125" style="286"/>
    <col min="9758" max="9758" width="3.25" style="286" bestFit="1" customWidth="1"/>
    <col min="9759" max="9760" width="3.125" style="286"/>
    <col min="9761" max="9761" width="3.5" style="286" bestFit="1" customWidth="1"/>
    <col min="9762" max="9986" width="3.125" style="286"/>
    <col min="9987" max="9987" width="3.625" style="286" bestFit="1" customWidth="1"/>
    <col min="9988" max="10001" width="3.125" style="286"/>
    <col min="10002" max="10002" width="3.25" style="286" bestFit="1" customWidth="1"/>
    <col min="10003" max="10005" width="3.125" style="286"/>
    <col min="10006" max="10006" width="3.25" style="286" bestFit="1" customWidth="1"/>
    <col min="10007" max="10013" width="3.125" style="286"/>
    <col min="10014" max="10014" width="3.25" style="286" bestFit="1" customWidth="1"/>
    <col min="10015" max="10016" width="3.125" style="286"/>
    <col min="10017" max="10017" width="3.5" style="286" bestFit="1" customWidth="1"/>
    <col min="10018" max="10242" width="3.125" style="286"/>
    <col min="10243" max="10243" width="3.625" style="286" bestFit="1" customWidth="1"/>
    <col min="10244" max="10257" width="3.125" style="286"/>
    <col min="10258" max="10258" width="3.25" style="286" bestFit="1" customWidth="1"/>
    <col min="10259" max="10261" width="3.125" style="286"/>
    <col min="10262" max="10262" width="3.25" style="286" bestFit="1" customWidth="1"/>
    <col min="10263" max="10269" width="3.125" style="286"/>
    <col min="10270" max="10270" width="3.25" style="286" bestFit="1" customWidth="1"/>
    <col min="10271" max="10272" width="3.125" style="286"/>
    <col min="10273" max="10273" width="3.5" style="286" bestFit="1" customWidth="1"/>
    <col min="10274" max="10498" width="3.125" style="286"/>
    <col min="10499" max="10499" width="3.625" style="286" bestFit="1" customWidth="1"/>
    <col min="10500" max="10513" width="3.125" style="286"/>
    <col min="10514" max="10514" width="3.25" style="286" bestFit="1" customWidth="1"/>
    <col min="10515" max="10517" width="3.125" style="286"/>
    <col min="10518" max="10518" width="3.25" style="286" bestFit="1" customWidth="1"/>
    <col min="10519" max="10525" width="3.125" style="286"/>
    <col min="10526" max="10526" width="3.25" style="286" bestFit="1" customWidth="1"/>
    <col min="10527" max="10528" width="3.125" style="286"/>
    <col min="10529" max="10529" width="3.5" style="286" bestFit="1" customWidth="1"/>
    <col min="10530" max="10754" width="3.125" style="286"/>
    <col min="10755" max="10755" width="3.625" style="286" bestFit="1" customWidth="1"/>
    <col min="10756" max="10769" width="3.125" style="286"/>
    <col min="10770" max="10770" width="3.25" style="286" bestFit="1" customWidth="1"/>
    <col min="10771" max="10773" width="3.125" style="286"/>
    <col min="10774" max="10774" width="3.25" style="286" bestFit="1" customWidth="1"/>
    <col min="10775" max="10781" width="3.125" style="286"/>
    <col min="10782" max="10782" width="3.25" style="286" bestFit="1" customWidth="1"/>
    <col min="10783" max="10784" width="3.125" style="286"/>
    <col min="10785" max="10785" width="3.5" style="286" bestFit="1" customWidth="1"/>
    <col min="10786" max="11010" width="3.125" style="286"/>
    <col min="11011" max="11011" width="3.625" style="286" bestFit="1" customWidth="1"/>
    <col min="11012" max="11025" width="3.125" style="286"/>
    <col min="11026" max="11026" width="3.25" style="286" bestFit="1" customWidth="1"/>
    <col min="11027" max="11029" width="3.125" style="286"/>
    <col min="11030" max="11030" width="3.25" style="286" bestFit="1" customWidth="1"/>
    <col min="11031" max="11037" width="3.125" style="286"/>
    <col min="11038" max="11038" width="3.25" style="286" bestFit="1" customWidth="1"/>
    <col min="11039" max="11040" width="3.125" style="286"/>
    <col min="11041" max="11041" width="3.5" style="286" bestFit="1" customWidth="1"/>
    <col min="11042" max="11266" width="3.125" style="286"/>
    <col min="11267" max="11267" width="3.625" style="286" bestFit="1" customWidth="1"/>
    <col min="11268" max="11281" width="3.125" style="286"/>
    <col min="11282" max="11282" width="3.25" style="286" bestFit="1" customWidth="1"/>
    <col min="11283" max="11285" width="3.125" style="286"/>
    <col min="11286" max="11286" width="3.25" style="286" bestFit="1" customWidth="1"/>
    <col min="11287" max="11293" width="3.125" style="286"/>
    <col min="11294" max="11294" width="3.25" style="286" bestFit="1" customWidth="1"/>
    <col min="11295" max="11296" width="3.125" style="286"/>
    <col min="11297" max="11297" width="3.5" style="286" bestFit="1" customWidth="1"/>
    <col min="11298" max="11522" width="3.125" style="286"/>
    <col min="11523" max="11523" width="3.625" style="286" bestFit="1" customWidth="1"/>
    <col min="11524" max="11537" width="3.125" style="286"/>
    <col min="11538" max="11538" width="3.25" style="286" bestFit="1" customWidth="1"/>
    <col min="11539" max="11541" width="3.125" style="286"/>
    <col min="11542" max="11542" width="3.25" style="286" bestFit="1" customWidth="1"/>
    <col min="11543" max="11549" width="3.125" style="286"/>
    <col min="11550" max="11550" width="3.25" style="286" bestFit="1" customWidth="1"/>
    <col min="11551" max="11552" width="3.125" style="286"/>
    <col min="11553" max="11553" width="3.5" style="286" bestFit="1" customWidth="1"/>
    <col min="11554" max="11778" width="3.125" style="286"/>
    <col min="11779" max="11779" width="3.625" style="286" bestFit="1" customWidth="1"/>
    <col min="11780" max="11793" width="3.125" style="286"/>
    <col min="11794" max="11794" width="3.25" style="286" bestFit="1" customWidth="1"/>
    <col min="11795" max="11797" width="3.125" style="286"/>
    <col min="11798" max="11798" width="3.25" style="286" bestFit="1" customWidth="1"/>
    <col min="11799" max="11805" width="3.125" style="286"/>
    <col min="11806" max="11806" width="3.25" style="286" bestFit="1" customWidth="1"/>
    <col min="11807" max="11808" width="3.125" style="286"/>
    <col min="11809" max="11809" width="3.5" style="286" bestFit="1" customWidth="1"/>
    <col min="11810" max="12034" width="3.125" style="286"/>
    <col min="12035" max="12035" width="3.625" style="286" bestFit="1" customWidth="1"/>
    <col min="12036" max="12049" width="3.125" style="286"/>
    <col min="12050" max="12050" width="3.25" style="286" bestFit="1" customWidth="1"/>
    <col min="12051" max="12053" width="3.125" style="286"/>
    <col min="12054" max="12054" width="3.25" style="286" bestFit="1" customWidth="1"/>
    <col min="12055" max="12061" width="3.125" style="286"/>
    <col min="12062" max="12062" width="3.25" style="286" bestFit="1" customWidth="1"/>
    <col min="12063" max="12064" width="3.125" style="286"/>
    <col min="12065" max="12065" width="3.5" style="286" bestFit="1" customWidth="1"/>
    <col min="12066" max="12290" width="3.125" style="286"/>
    <col min="12291" max="12291" width="3.625" style="286" bestFit="1" customWidth="1"/>
    <col min="12292" max="12305" width="3.125" style="286"/>
    <col min="12306" max="12306" width="3.25" style="286" bestFit="1" customWidth="1"/>
    <col min="12307" max="12309" width="3.125" style="286"/>
    <col min="12310" max="12310" width="3.25" style="286" bestFit="1" customWidth="1"/>
    <col min="12311" max="12317" width="3.125" style="286"/>
    <col min="12318" max="12318" width="3.25" style="286" bestFit="1" customWidth="1"/>
    <col min="12319" max="12320" width="3.125" style="286"/>
    <col min="12321" max="12321" width="3.5" style="286" bestFit="1" customWidth="1"/>
    <col min="12322" max="12546" width="3.125" style="286"/>
    <col min="12547" max="12547" width="3.625" style="286" bestFit="1" customWidth="1"/>
    <col min="12548" max="12561" width="3.125" style="286"/>
    <col min="12562" max="12562" width="3.25" style="286" bestFit="1" customWidth="1"/>
    <col min="12563" max="12565" width="3.125" style="286"/>
    <col min="12566" max="12566" width="3.25" style="286" bestFit="1" customWidth="1"/>
    <col min="12567" max="12573" width="3.125" style="286"/>
    <col min="12574" max="12574" width="3.25" style="286" bestFit="1" customWidth="1"/>
    <col min="12575" max="12576" width="3.125" style="286"/>
    <col min="12577" max="12577" width="3.5" style="286" bestFit="1" customWidth="1"/>
    <col min="12578" max="12802" width="3.125" style="286"/>
    <col min="12803" max="12803" width="3.625" style="286" bestFit="1" customWidth="1"/>
    <col min="12804" max="12817" width="3.125" style="286"/>
    <col min="12818" max="12818" width="3.25" style="286" bestFit="1" customWidth="1"/>
    <col min="12819" max="12821" width="3.125" style="286"/>
    <col min="12822" max="12822" width="3.25" style="286" bestFit="1" customWidth="1"/>
    <col min="12823" max="12829" width="3.125" style="286"/>
    <col min="12830" max="12830" width="3.25" style="286" bestFit="1" customWidth="1"/>
    <col min="12831" max="12832" width="3.125" style="286"/>
    <col min="12833" max="12833" width="3.5" style="286" bestFit="1" customWidth="1"/>
    <col min="12834" max="13058" width="3.125" style="286"/>
    <col min="13059" max="13059" width="3.625" style="286" bestFit="1" customWidth="1"/>
    <col min="13060" max="13073" width="3.125" style="286"/>
    <col min="13074" max="13074" width="3.25" style="286" bestFit="1" customWidth="1"/>
    <col min="13075" max="13077" width="3.125" style="286"/>
    <col min="13078" max="13078" width="3.25" style="286" bestFit="1" customWidth="1"/>
    <col min="13079" max="13085" width="3.125" style="286"/>
    <col min="13086" max="13086" width="3.25" style="286" bestFit="1" customWidth="1"/>
    <col min="13087" max="13088" width="3.125" style="286"/>
    <col min="13089" max="13089" width="3.5" style="286" bestFit="1" customWidth="1"/>
    <col min="13090" max="13314" width="3.125" style="286"/>
    <col min="13315" max="13315" width="3.625" style="286" bestFit="1" customWidth="1"/>
    <col min="13316" max="13329" width="3.125" style="286"/>
    <col min="13330" max="13330" width="3.25" style="286" bestFit="1" customWidth="1"/>
    <col min="13331" max="13333" width="3.125" style="286"/>
    <col min="13334" max="13334" width="3.25" style="286" bestFit="1" customWidth="1"/>
    <col min="13335" max="13341" width="3.125" style="286"/>
    <col min="13342" max="13342" width="3.25" style="286" bestFit="1" customWidth="1"/>
    <col min="13343" max="13344" width="3.125" style="286"/>
    <col min="13345" max="13345" width="3.5" style="286" bestFit="1" customWidth="1"/>
    <col min="13346" max="13570" width="3.125" style="286"/>
    <col min="13571" max="13571" width="3.625" style="286" bestFit="1" customWidth="1"/>
    <col min="13572" max="13585" width="3.125" style="286"/>
    <col min="13586" max="13586" width="3.25" style="286" bestFit="1" customWidth="1"/>
    <col min="13587" max="13589" width="3.125" style="286"/>
    <col min="13590" max="13590" width="3.25" style="286" bestFit="1" customWidth="1"/>
    <col min="13591" max="13597" width="3.125" style="286"/>
    <col min="13598" max="13598" width="3.25" style="286" bestFit="1" customWidth="1"/>
    <col min="13599" max="13600" width="3.125" style="286"/>
    <col min="13601" max="13601" width="3.5" style="286" bestFit="1" customWidth="1"/>
    <col min="13602" max="13826" width="3.125" style="286"/>
    <col min="13827" max="13827" width="3.625" style="286" bestFit="1" customWidth="1"/>
    <col min="13828" max="13841" width="3.125" style="286"/>
    <col min="13842" max="13842" width="3.25" style="286" bestFit="1" customWidth="1"/>
    <col min="13843" max="13845" width="3.125" style="286"/>
    <col min="13846" max="13846" width="3.25" style="286" bestFit="1" customWidth="1"/>
    <col min="13847" max="13853" width="3.125" style="286"/>
    <col min="13854" max="13854" width="3.25" style="286" bestFit="1" customWidth="1"/>
    <col min="13855" max="13856" width="3.125" style="286"/>
    <col min="13857" max="13857" width="3.5" style="286" bestFit="1" customWidth="1"/>
    <col min="13858" max="14082" width="3.125" style="286"/>
    <col min="14083" max="14083" width="3.625" style="286" bestFit="1" customWidth="1"/>
    <col min="14084" max="14097" width="3.125" style="286"/>
    <col min="14098" max="14098" width="3.25" style="286" bestFit="1" customWidth="1"/>
    <col min="14099" max="14101" width="3.125" style="286"/>
    <col min="14102" max="14102" width="3.25" style="286" bestFit="1" customWidth="1"/>
    <col min="14103" max="14109" width="3.125" style="286"/>
    <col min="14110" max="14110" width="3.25" style="286" bestFit="1" customWidth="1"/>
    <col min="14111" max="14112" width="3.125" style="286"/>
    <col min="14113" max="14113" width="3.5" style="286" bestFit="1" customWidth="1"/>
    <col min="14114" max="14338" width="3.125" style="286"/>
    <col min="14339" max="14339" width="3.625" style="286" bestFit="1" customWidth="1"/>
    <col min="14340" max="14353" width="3.125" style="286"/>
    <col min="14354" max="14354" width="3.25" style="286" bestFit="1" customWidth="1"/>
    <col min="14355" max="14357" width="3.125" style="286"/>
    <col min="14358" max="14358" width="3.25" style="286" bestFit="1" customWidth="1"/>
    <col min="14359" max="14365" width="3.125" style="286"/>
    <col min="14366" max="14366" width="3.25" style="286" bestFit="1" customWidth="1"/>
    <col min="14367" max="14368" width="3.125" style="286"/>
    <col min="14369" max="14369" width="3.5" style="286" bestFit="1" customWidth="1"/>
    <col min="14370" max="14594" width="3.125" style="286"/>
    <col min="14595" max="14595" width="3.625" style="286" bestFit="1" customWidth="1"/>
    <col min="14596" max="14609" width="3.125" style="286"/>
    <col min="14610" max="14610" width="3.25" style="286" bestFit="1" customWidth="1"/>
    <col min="14611" max="14613" width="3.125" style="286"/>
    <col min="14614" max="14614" width="3.25" style="286" bestFit="1" customWidth="1"/>
    <col min="14615" max="14621" width="3.125" style="286"/>
    <col min="14622" max="14622" width="3.25" style="286" bestFit="1" customWidth="1"/>
    <col min="14623" max="14624" width="3.125" style="286"/>
    <col min="14625" max="14625" width="3.5" style="286" bestFit="1" customWidth="1"/>
    <col min="14626" max="14850" width="3.125" style="286"/>
    <col min="14851" max="14851" width="3.625" style="286" bestFit="1" customWidth="1"/>
    <col min="14852" max="14865" width="3.125" style="286"/>
    <col min="14866" max="14866" width="3.25" style="286" bestFit="1" customWidth="1"/>
    <col min="14867" max="14869" width="3.125" style="286"/>
    <col min="14870" max="14870" width="3.25" style="286" bestFit="1" customWidth="1"/>
    <col min="14871" max="14877" width="3.125" style="286"/>
    <col min="14878" max="14878" width="3.25" style="286" bestFit="1" customWidth="1"/>
    <col min="14879" max="14880" width="3.125" style="286"/>
    <col min="14881" max="14881" width="3.5" style="286" bestFit="1" customWidth="1"/>
    <col min="14882" max="15106" width="3.125" style="286"/>
    <col min="15107" max="15107" width="3.625" style="286" bestFit="1" customWidth="1"/>
    <col min="15108" max="15121" width="3.125" style="286"/>
    <col min="15122" max="15122" width="3.25" style="286" bestFit="1" customWidth="1"/>
    <col min="15123" max="15125" width="3.125" style="286"/>
    <col min="15126" max="15126" width="3.25" style="286" bestFit="1" customWidth="1"/>
    <col min="15127" max="15133" width="3.125" style="286"/>
    <col min="15134" max="15134" width="3.25" style="286" bestFit="1" customWidth="1"/>
    <col min="15135" max="15136" width="3.125" style="286"/>
    <col min="15137" max="15137" width="3.5" style="286" bestFit="1" customWidth="1"/>
    <col min="15138" max="15362" width="3.125" style="286"/>
    <col min="15363" max="15363" width="3.625" style="286" bestFit="1" customWidth="1"/>
    <col min="15364" max="15377" width="3.125" style="286"/>
    <col min="15378" max="15378" width="3.25" style="286" bestFit="1" customWidth="1"/>
    <col min="15379" max="15381" width="3.125" style="286"/>
    <col min="15382" max="15382" width="3.25" style="286" bestFit="1" customWidth="1"/>
    <col min="15383" max="15389" width="3.125" style="286"/>
    <col min="15390" max="15390" width="3.25" style="286" bestFit="1" customWidth="1"/>
    <col min="15391" max="15392" width="3.125" style="286"/>
    <col min="15393" max="15393" width="3.5" style="286" bestFit="1" customWidth="1"/>
    <col min="15394" max="15618" width="3.125" style="286"/>
    <col min="15619" max="15619" width="3.625" style="286" bestFit="1" customWidth="1"/>
    <col min="15620" max="15633" width="3.125" style="286"/>
    <col min="15634" max="15634" width="3.25" style="286" bestFit="1" customWidth="1"/>
    <col min="15635" max="15637" width="3.125" style="286"/>
    <col min="15638" max="15638" width="3.25" style="286" bestFit="1" customWidth="1"/>
    <col min="15639" max="15645" width="3.125" style="286"/>
    <col min="15646" max="15646" width="3.25" style="286" bestFit="1" customWidth="1"/>
    <col min="15647" max="15648" width="3.125" style="286"/>
    <col min="15649" max="15649" width="3.5" style="286" bestFit="1" customWidth="1"/>
    <col min="15650" max="15874" width="3.125" style="286"/>
    <col min="15875" max="15875" width="3.625" style="286" bestFit="1" customWidth="1"/>
    <col min="15876" max="15889" width="3.125" style="286"/>
    <col min="15890" max="15890" width="3.25" style="286" bestFit="1" customWidth="1"/>
    <col min="15891" max="15893" width="3.125" style="286"/>
    <col min="15894" max="15894" width="3.25" style="286" bestFit="1" customWidth="1"/>
    <col min="15895" max="15901" width="3.125" style="286"/>
    <col min="15902" max="15902" width="3.25" style="286" bestFit="1" customWidth="1"/>
    <col min="15903" max="15904" width="3.125" style="286"/>
    <col min="15905" max="15905" width="3.5" style="286" bestFit="1" customWidth="1"/>
    <col min="15906" max="16130" width="3.125" style="286"/>
    <col min="16131" max="16131" width="3.625" style="286" bestFit="1" customWidth="1"/>
    <col min="16132" max="16145" width="3.125" style="286"/>
    <col min="16146" max="16146" width="3.25" style="286" bestFit="1" customWidth="1"/>
    <col min="16147" max="16149" width="3.125" style="286"/>
    <col min="16150" max="16150" width="3.25" style="286" bestFit="1" customWidth="1"/>
    <col min="16151" max="16157" width="3.125" style="286"/>
    <col min="16158" max="16158" width="3.25" style="286" bestFit="1" customWidth="1"/>
    <col min="16159" max="16160" width="3.125" style="286"/>
    <col min="16161" max="16161" width="3.5" style="286" bestFit="1" customWidth="1"/>
    <col min="16162" max="16384" width="3.125" style="286"/>
  </cols>
  <sheetData>
    <row r="1" spans="1:34" ht="13.5">
      <c r="A1" s="1544" t="s">
        <v>4602</v>
      </c>
      <c r="B1" s="1544"/>
      <c r="C1" s="1544"/>
      <c r="D1" s="1544"/>
    </row>
    <row r="2" spans="1:34" s="42" customFormat="1" ht="18.75" customHeight="1">
      <c r="A2" s="1271" t="s">
        <v>3569</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299"/>
    </row>
    <row r="4" spans="1:34" ht="13.5">
      <c r="AG4" s="315" t="s">
        <v>3557</v>
      </c>
      <c r="AH4" s="315"/>
    </row>
    <row r="5" spans="1:34" ht="18.75" customHeight="1">
      <c r="A5" s="1273" t="s">
        <v>639</v>
      </c>
      <c r="B5" s="1273"/>
      <c r="C5" s="1273"/>
      <c r="D5" s="1274"/>
      <c r="E5" s="1272" t="s">
        <v>464</v>
      </c>
      <c r="F5" s="1273"/>
      <c r="G5" s="1273"/>
      <c r="H5" s="1273"/>
      <c r="I5" s="1274"/>
      <c r="J5" s="1272" t="s">
        <v>3570</v>
      </c>
      <c r="K5" s="1273"/>
      <c r="L5" s="1273"/>
      <c r="M5" s="1273"/>
      <c r="N5" s="1273"/>
      <c r="O5" s="2533" t="s">
        <v>3571</v>
      </c>
      <c r="P5" s="2534"/>
      <c r="Q5" s="2534"/>
      <c r="R5" s="2535"/>
      <c r="S5" s="2525" t="s">
        <v>3572</v>
      </c>
      <c r="T5" s="2539"/>
      <c r="U5" s="2539"/>
      <c r="V5" s="2540"/>
      <c r="W5" s="1272" t="s">
        <v>3573</v>
      </c>
      <c r="X5" s="1288"/>
      <c r="Y5" s="1288"/>
      <c r="Z5" s="1288"/>
      <c r="AA5" s="1485" t="s">
        <v>3574</v>
      </c>
      <c r="AB5" s="1288"/>
      <c r="AC5" s="1288"/>
      <c r="AD5" s="1516"/>
      <c r="AE5" s="1485" t="s">
        <v>749</v>
      </c>
      <c r="AF5" s="1486"/>
      <c r="AG5" s="1486"/>
      <c r="AH5" s="285"/>
    </row>
    <row r="6" spans="1:34" ht="18.75" customHeight="1">
      <c r="A6" s="1276"/>
      <c r="B6" s="1276"/>
      <c r="C6" s="1276"/>
      <c r="D6" s="1282"/>
      <c r="E6" s="1275"/>
      <c r="F6" s="1276"/>
      <c r="G6" s="1276"/>
      <c r="H6" s="1276"/>
      <c r="I6" s="1282"/>
      <c r="J6" s="1275"/>
      <c r="K6" s="1276"/>
      <c r="L6" s="1276"/>
      <c r="M6" s="1276"/>
      <c r="N6" s="1276"/>
      <c r="O6" s="2536"/>
      <c r="P6" s="2537"/>
      <c r="Q6" s="2537"/>
      <c r="R6" s="2538"/>
      <c r="S6" s="2541"/>
      <c r="T6" s="2542"/>
      <c r="U6" s="2542"/>
      <c r="V6" s="2543"/>
      <c r="W6" s="1352"/>
      <c r="X6" s="1314"/>
      <c r="Y6" s="1314"/>
      <c r="Z6" s="1314"/>
      <c r="AA6" s="1352"/>
      <c r="AB6" s="1314"/>
      <c r="AC6" s="1314"/>
      <c r="AD6" s="1353"/>
      <c r="AE6" s="1487"/>
      <c r="AF6" s="1295"/>
      <c r="AG6" s="1295"/>
      <c r="AH6" s="285"/>
    </row>
    <row r="7" spans="1:34" ht="18.75" customHeight="1">
      <c r="A7" s="314"/>
      <c r="B7" s="314"/>
      <c r="C7" s="314"/>
      <c r="D7" s="345"/>
      <c r="E7" s="314"/>
      <c r="F7" s="314"/>
    </row>
    <row r="8" spans="1:34" ht="18.75" customHeight="1">
      <c r="A8" s="1289" t="s">
        <v>2598</v>
      </c>
      <c r="B8" s="1289"/>
      <c r="C8" s="315">
        <v>26</v>
      </c>
      <c r="D8" s="442" t="s">
        <v>1113</v>
      </c>
      <c r="G8" s="1289">
        <v>479</v>
      </c>
      <c r="H8" s="1289"/>
      <c r="I8" s="1289"/>
      <c r="J8" s="315"/>
      <c r="K8" s="1289">
        <v>388</v>
      </c>
      <c r="L8" s="1289"/>
      <c r="M8" s="1289"/>
      <c r="N8" s="1289"/>
      <c r="O8" s="315"/>
      <c r="P8" s="315"/>
      <c r="R8" s="315">
        <v>1</v>
      </c>
      <c r="S8" s="315"/>
      <c r="U8" s="315"/>
      <c r="V8" s="315">
        <v>2</v>
      </c>
      <c r="X8" s="315"/>
      <c r="Y8" s="1289">
        <v>84</v>
      </c>
      <c r="Z8" s="1289"/>
      <c r="AB8" s="315"/>
      <c r="AC8" s="315"/>
      <c r="AD8" s="315" t="s">
        <v>1282</v>
      </c>
      <c r="AE8" s="315"/>
      <c r="AF8" s="315"/>
      <c r="AG8" s="315">
        <v>4</v>
      </c>
      <c r="AH8" s="315"/>
    </row>
    <row r="9" spans="1:34" ht="18.75" customHeight="1">
      <c r="A9" s="315"/>
      <c r="B9" s="315"/>
      <c r="C9" s="315">
        <v>27</v>
      </c>
      <c r="D9" s="442"/>
      <c r="G9" s="1289">
        <v>451</v>
      </c>
      <c r="H9" s="1289"/>
      <c r="I9" s="1289"/>
      <c r="J9" s="315"/>
      <c r="K9" s="1289">
        <v>364</v>
      </c>
      <c r="L9" s="1289"/>
      <c r="M9" s="1289"/>
      <c r="N9" s="1289"/>
      <c r="O9" s="315"/>
      <c r="P9" s="315"/>
      <c r="R9" s="315" t="s">
        <v>1282</v>
      </c>
      <c r="S9" s="315"/>
      <c r="U9" s="315"/>
      <c r="V9" s="315">
        <v>6</v>
      </c>
      <c r="X9" s="315"/>
      <c r="Y9" s="1289">
        <v>63</v>
      </c>
      <c r="Z9" s="1289"/>
      <c r="AB9" s="315"/>
      <c r="AC9" s="315"/>
      <c r="AD9" s="315">
        <v>1</v>
      </c>
      <c r="AE9" s="315"/>
      <c r="AF9" s="315"/>
      <c r="AG9" s="315">
        <v>17</v>
      </c>
      <c r="AH9" s="315"/>
    </row>
    <row r="10" spans="1:34" ht="18.75" customHeight="1">
      <c r="A10" s="315"/>
      <c r="B10" s="315"/>
      <c r="C10" s="315">
        <v>28</v>
      </c>
      <c r="D10" s="442"/>
      <c r="G10" s="1289">
        <v>515</v>
      </c>
      <c r="H10" s="1289"/>
      <c r="I10" s="1289"/>
      <c r="J10" s="315"/>
      <c r="K10" s="1289">
        <v>433</v>
      </c>
      <c r="L10" s="1289"/>
      <c r="M10" s="1289"/>
      <c r="N10" s="1289"/>
      <c r="O10" s="315"/>
      <c r="P10" s="315"/>
      <c r="R10" s="315" t="s">
        <v>1282</v>
      </c>
      <c r="S10" s="315"/>
      <c r="U10" s="315"/>
      <c r="V10" s="315">
        <v>5</v>
      </c>
      <c r="X10" s="315"/>
      <c r="Y10" s="1289">
        <v>70</v>
      </c>
      <c r="Z10" s="1289"/>
      <c r="AB10" s="315"/>
      <c r="AC10" s="315"/>
      <c r="AD10" s="315" t="s">
        <v>1282</v>
      </c>
      <c r="AE10" s="315"/>
      <c r="AF10" s="315"/>
      <c r="AG10" s="315">
        <v>7</v>
      </c>
      <c r="AH10" s="315"/>
    </row>
    <row r="11" spans="1:34" ht="18.75" customHeight="1">
      <c r="A11" s="315"/>
      <c r="B11" s="315"/>
      <c r="C11" s="315">
        <v>29</v>
      </c>
      <c r="D11" s="442"/>
      <c r="G11" s="1289">
        <v>553</v>
      </c>
      <c r="H11" s="1289"/>
      <c r="I11" s="1289"/>
      <c r="J11" s="315"/>
      <c r="K11" s="1289">
        <v>451</v>
      </c>
      <c r="L11" s="1289"/>
      <c r="M11" s="1289"/>
      <c r="N11" s="1289"/>
      <c r="O11" s="315"/>
      <c r="P11" s="315"/>
      <c r="R11" s="315" t="s">
        <v>1282</v>
      </c>
      <c r="S11" s="315"/>
      <c r="U11" s="315"/>
      <c r="V11" s="315">
        <v>9</v>
      </c>
      <c r="X11" s="315"/>
      <c r="Y11" s="1289">
        <v>82</v>
      </c>
      <c r="Z11" s="1289"/>
      <c r="AB11" s="315"/>
      <c r="AC11" s="315"/>
      <c r="AD11" s="315">
        <v>2</v>
      </c>
      <c r="AE11" s="315"/>
      <c r="AF11" s="315"/>
      <c r="AG11" s="315">
        <v>9</v>
      </c>
      <c r="AH11" s="315"/>
    </row>
    <row r="12" spans="1:34" ht="18.75" customHeight="1">
      <c r="A12" s="315"/>
      <c r="B12" s="315"/>
      <c r="C12" s="315">
        <v>30</v>
      </c>
      <c r="D12" s="442"/>
      <c r="G12" s="1289">
        <v>452</v>
      </c>
      <c r="H12" s="1289"/>
      <c r="I12" s="1289"/>
      <c r="J12" s="315"/>
      <c r="K12" s="1289">
        <v>368</v>
      </c>
      <c r="L12" s="1289"/>
      <c r="M12" s="1289"/>
      <c r="N12" s="1289"/>
      <c r="O12" s="315"/>
      <c r="P12" s="315"/>
      <c r="R12" s="315" t="s">
        <v>1282</v>
      </c>
      <c r="S12" s="315"/>
      <c r="U12" s="315"/>
      <c r="V12" s="315">
        <v>3</v>
      </c>
      <c r="X12" s="315"/>
      <c r="Y12" s="1289">
        <v>78</v>
      </c>
      <c r="Z12" s="1289"/>
      <c r="AB12" s="315"/>
      <c r="AC12" s="315"/>
      <c r="AD12" s="315" t="s">
        <v>786</v>
      </c>
      <c r="AE12" s="315"/>
      <c r="AF12" s="315"/>
      <c r="AG12" s="315">
        <v>3</v>
      </c>
      <c r="AH12" s="315"/>
    </row>
    <row r="13" spans="1:34" ht="18.75" customHeight="1">
      <c r="A13" s="1289" t="s">
        <v>1212</v>
      </c>
      <c r="B13" s="1289"/>
      <c r="C13" s="315" t="s">
        <v>2417</v>
      </c>
      <c r="D13" s="442"/>
      <c r="G13" s="1289">
        <v>443</v>
      </c>
      <c r="H13" s="1289"/>
      <c r="I13" s="1289"/>
      <c r="J13" s="315"/>
      <c r="K13" s="1289">
        <v>385</v>
      </c>
      <c r="L13" s="1289"/>
      <c r="M13" s="1289"/>
      <c r="N13" s="1289"/>
      <c r="O13" s="315"/>
      <c r="P13" s="315"/>
      <c r="R13" s="315" t="s">
        <v>1282</v>
      </c>
      <c r="S13" s="315"/>
      <c r="U13" s="315"/>
      <c r="V13" s="315">
        <v>1</v>
      </c>
      <c r="X13" s="315"/>
      <c r="Y13" s="1289">
        <v>54</v>
      </c>
      <c r="Z13" s="1289"/>
      <c r="AB13" s="315"/>
      <c r="AC13" s="315"/>
      <c r="AD13" s="315" t="s">
        <v>786</v>
      </c>
      <c r="AE13" s="315"/>
      <c r="AF13" s="315"/>
      <c r="AG13" s="315">
        <v>3</v>
      </c>
      <c r="AH13" s="315"/>
    </row>
    <row r="14" spans="1:34" ht="18.75" customHeight="1">
      <c r="A14" s="328"/>
      <c r="B14" s="328"/>
      <c r="C14" s="328"/>
      <c r="D14" s="404"/>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row>
    <row r="15" spans="1:34" ht="13.5">
      <c r="A15" s="401" t="s">
        <v>3566</v>
      </c>
      <c r="X15" s="308"/>
      <c r="Y15" s="308"/>
      <c r="Z15" s="308"/>
      <c r="AB15" s="308"/>
      <c r="AC15" s="308"/>
      <c r="AD15" s="308"/>
      <c r="AE15" s="308"/>
      <c r="AF15" s="308"/>
      <c r="AG15" s="308" t="s">
        <v>3575</v>
      </c>
      <c r="AH15" s="315"/>
    </row>
    <row r="16" spans="1:34" ht="18.75" customHeight="1">
      <c r="A16" s="401" t="s">
        <v>4649</v>
      </c>
    </row>
    <row r="17" spans="1:33" ht="18.75" customHeight="1">
      <c r="A17" s="401"/>
    </row>
    <row r="18" spans="1:33" ht="18.75" customHeight="1">
      <c r="A18" s="401"/>
    </row>
    <row r="20" spans="1:33" s="42" customFormat="1" ht="18.75" customHeight="1">
      <c r="A20" s="2252" t="s">
        <v>3576</v>
      </c>
      <c r="B20" s="2252"/>
      <c r="C20" s="2252"/>
      <c r="D20" s="2252"/>
      <c r="E20" s="2252"/>
      <c r="F20" s="2252"/>
      <c r="G20" s="2252"/>
      <c r="H20" s="2252"/>
      <c r="I20" s="2252"/>
      <c r="J20" s="2252"/>
      <c r="K20" s="2252"/>
      <c r="L20" s="2252"/>
      <c r="M20" s="2252"/>
      <c r="N20" s="2252"/>
      <c r="O20" s="2252"/>
      <c r="P20" s="2252"/>
      <c r="Q20" s="2252"/>
      <c r="R20" s="2252"/>
      <c r="S20" s="2252"/>
      <c r="T20" s="2252"/>
      <c r="U20" s="2252"/>
      <c r="V20" s="2252"/>
      <c r="W20" s="2252"/>
      <c r="X20" s="2252"/>
      <c r="Y20" s="2252"/>
      <c r="Z20" s="2252"/>
      <c r="AA20" s="2252"/>
      <c r="AB20" s="2252"/>
      <c r="AC20" s="2252"/>
      <c r="AD20" s="2252"/>
      <c r="AE20" s="2252"/>
      <c r="AF20" s="2252"/>
      <c r="AG20" s="2252"/>
    </row>
    <row r="22" spans="1:33" ht="13.5">
      <c r="Y22" s="1289" t="s">
        <v>3577</v>
      </c>
      <c r="Z22" s="1289"/>
      <c r="AA22" s="1289"/>
      <c r="AB22" s="1289"/>
      <c r="AC22" s="1289"/>
      <c r="AD22" s="1289"/>
      <c r="AE22" s="1289"/>
      <c r="AF22" s="1289"/>
      <c r="AG22" s="1289"/>
    </row>
    <row r="23" spans="1:33" ht="21" customHeight="1">
      <c r="A23" s="1273"/>
      <c r="B23" s="1273"/>
      <c r="C23" s="1273"/>
      <c r="D23" s="1274"/>
      <c r="E23" s="1263" t="s">
        <v>3578</v>
      </c>
      <c r="F23" s="1263"/>
      <c r="G23" s="1260" t="s">
        <v>3579</v>
      </c>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2"/>
      <c r="AF23" s="2355" t="s">
        <v>3580</v>
      </c>
      <c r="AG23" s="2356"/>
    </row>
    <row r="24" spans="1:33" ht="21" customHeight="1">
      <c r="A24" s="1201" t="s">
        <v>1204</v>
      </c>
      <c r="B24" s="1201"/>
      <c r="C24" s="1201"/>
      <c r="D24" s="1281"/>
      <c r="E24" s="1263"/>
      <c r="F24" s="1263"/>
      <c r="G24" s="1263" t="s">
        <v>3578</v>
      </c>
      <c r="H24" s="1263"/>
      <c r="I24" s="1260" t="s">
        <v>3581</v>
      </c>
      <c r="J24" s="1261"/>
      <c r="K24" s="1261"/>
      <c r="L24" s="1261"/>
      <c r="M24" s="1261"/>
      <c r="N24" s="1261"/>
      <c r="O24" s="1261"/>
      <c r="P24" s="1261"/>
      <c r="Q24" s="1261"/>
      <c r="R24" s="1261"/>
      <c r="S24" s="1261"/>
      <c r="T24" s="1261"/>
      <c r="U24" s="1261"/>
      <c r="V24" s="1261"/>
      <c r="W24" s="1262"/>
      <c r="X24" s="1676" t="s">
        <v>3582</v>
      </c>
      <c r="Y24" s="1781"/>
      <c r="Z24" s="1676" t="s">
        <v>3583</v>
      </c>
      <c r="AA24" s="1781"/>
      <c r="AB24" s="1676" t="s">
        <v>3584</v>
      </c>
      <c r="AC24" s="1676"/>
      <c r="AD24" s="2317" t="s">
        <v>3585</v>
      </c>
      <c r="AE24" s="2546"/>
      <c r="AF24" s="2544"/>
      <c r="AG24" s="2545"/>
    </row>
    <row r="25" spans="1:33" ht="21" customHeight="1">
      <c r="A25" s="1201"/>
      <c r="B25" s="1201"/>
      <c r="C25" s="1201"/>
      <c r="D25" s="1281"/>
      <c r="E25" s="1263"/>
      <c r="F25" s="1263"/>
      <c r="G25" s="1263"/>
      <c r="H25" s="1263"/>
      <c r="I25" s="2551" t="s">
        <v>3586</v>
      </c>
      <c r="J25" s="1381"/>
      <c r="K25" s="2551" t="s">
        <v>3587</v>
      </c>
      <c r="L25" s="1381"/>
      <c r="M25" s="2551" t="s">
        <v>3588</v>
      </c>
      <c r="N25" s="1381"/>
      <c r="O25" s="2551" t="s">
        <v>3589</v>
      </c>
      <c r="P25" s="1381"/>
      <c r="Q25" s="2553" t="s">
        <v>3590</v>
      </c>
      <c r="R25" s="2551" t="s">
        <v>3591</v>
      </c>
      <c r="S25" s="1516"/>
      <c r="T25" s="2551" t="s">
        <v>3592</v>
      </c>
      <c r="U25" s="1381"/>
      <c r="V25" s="2553" t="s">
        <v>3593</v>
      </c>
      <c r="W25" s="2553" t="s">
        <v>3594</v>
      </c>
      <c r="X25" s="1781"/>
      <c r="Y25" s="1781"/>
      <c r="Z25" s="1781"/>
      <c r="AA25" s="1781"/>
      <c r="AB25" s="1676"/>
      <c r="AC25" s="1676"/>
      <c r="AD25" s="2547"/>
      <c r="AE25" s="2548"/>
      <c r="AF25" s="2544"/>
      <c r="AG25" s="2545"/>
    </row>
    <row r="26" spans="1:33" ht="21" customHeight="1">
      <c r="A26" s="1276"/>
      <c r="B26" s="1276"/>
      <c r="C26" s="1276"/>
      <c r="D26" s="1282"/>
      <c r="E26" s="1263"/>
      <c r="F26" s="1263"/>
      <c r="G26" s="1263"/>
      <c r="H26" s="1263"/>
      <c r="I26" s="2552"/>
      <c r="J26" s="1385"/>
      <c r="K26" s="2552"/>
      <c r="L26" s="1385"/>
      <c r="M26" s="2552"/>
      <c r="N26" s="1385"/>
      <c r="O26" s="2552"/>
      <c r="P26" s="1385"/>
      <c r="Q26" s="2553"/>
      <c r="R26" s="2552"/>
      <c r="S26" s="1353"/>
      <c r="T26" s="2552"/>
      <c r="U26" s="1385"/>
      <c r="V26" s="2553"/>
      <c r="W26" s="2553"/>
      <c r="X26" s="1781"/>
      <c r="Y26" s="1781"/>
      <c r="Z26" s="1781"/>
      <c r="AA26" s="1781"/>
      <c r="AB26" s="1676"/>
      <c r="AC26" s="1676"/>
      <c r="AD26" s="2549"/>
      <c r="AE26" s="2550"/>
      <c r="AF26" s="2358"/>
      <c r="AG26" s="2359"/>
    </row>
    <row r="27" spans="1:33" ht="18.75" customHeight="1">
      <c r="A27" s="314"/>
      <c r="B27" s="314"/>
      <c r="C27" s="314"/>
      <c r="D27" s="345"/>
    </row>
    <row r="28" spans="1:33" ht="18.75" customHeight="1">
      <c r="A28" s="1289" t="s">
        <v>2598</v>
      </c>
      <c r="B28" s="1289"/>
      <c r="C28" s="315">
        <v>15</v>
      </c>
      <c r="D28" s="442" t="s">
        <v>1113</v>
      </c>
      <c r="E28" s="2554">
        <v>27660</v>
      </c>
      <c r="F28" s="2555"/>
      <c r="G28" s="2556">
        <v>12050</v>
      </c>
      <c r="H28" s="2555"/>
      <c r="I28" s="2556">
        <v>9340</v>
      </c>
      <c r="J28" s="2556"/>
      <c r="K28" s="2557">
        <v>1820</v>
      </c>
      <c r="L28" s="2557"/>
      <c r="M28" s="2557">
        <v>3700</v>
      </c>
      <c r="N28" s="2557"/>
      <c r="O28" s="2557">
        <v>4540</v>
      </c>
      <c r="P28" s="2557"/>
      <c r="Q28" s="406">
        <v>740</v>
      </c>
      <c r="R28" s="2557">
        <v>1110</v>
      </c>
      <c r="S28" s="1202"/>
      <c r="T28" s="2557">
        <v>6900</v>
      </c>
      <c r="U28" s="2557"/>
      <c r="V28" s="406">
        <v>370</v>
      </c>
      <c r="W28" s="406">
        <v>160</v>
      </c>
      <c r="X28" s="2557">
        <v>5630</v>
      </c>
      <c r="Y28" s="2555"/>
      <c r="Z28" s="2557">
        <v>3380</v>
      </c>
      <c r="AA28" s="2555"/>
      <c r="AB28" s="2557">
        <v>3900</v>
      </c>
      <c r="AC28" s="2555"/>
      <c r="AD28" s="2557">
        <v>2240</v>
      </c>
      <c r="AE28" s="1202"/>
      <c r="AF28" s="2557">
        <v>15290</v>
      </c>
      <c r="AG28" s="2555"/>
    </row>
    <row r="29" spans="1:33" ht="18.75" customHeight="1">
      <c r="C29" s="315">
        <v>20</v>
      </c>
      <c r="D29" s="442"/>
      <c r="E29" s="2554">
        <v>29000</v>
      </c>
      <c r="F29" s="2555"/>
      <c r="G29" s="2556">
        <v>15200</v>
      </c>
      <c r="H29" s="2555"/>
      <c r="I29" s="2556">
        <v>11930</v>
      </c>
      <c r="J29" s="2556"/>
      <c r="K29" s="2557">
        <v>2430</v>
      </c>
      <c r="L29" s="2557"/>
      <c r="M29" s="2557">
        <v>4540</v>
      </c>
      <c r="N29" s="2557"/>
      <c r="O29" s="2557">
        <v>5590</v>
      </c>
      <c r="P29" s="2557"/>
      <c r="Q29" s="406">
        <v>650</v>
      </c>
      <c r="R29" s="2557">
        <v>1340</v>
      </c>
      <c r="S29" s="1202"/>
      <c r="T29" s="2557">
        <v>9170</v>
      </c>
      <c r="U29" s="2557"/>
      <c r="V29" s="406">
        <v>260</v>
      </c>
      <c r="W29" s="406">
        <v>180</v>
      </c>
      <c r="X29" s="2557">
        <v>7870</v>
      </c>
      <c r="Y29" s="2555"/>
      <c r="Z29" s="2557">
        <v>4430</v>
      </c>
      <c r="AA29" s="2555"/>
      <c r="AB29" s="2557">
        <v>5800</v>
      </c>
      <c r="AC29" s="2555"/>
      <c r="AD29" s="2557">
        <v>2660</v>
      </c>
      <c r="AE29" s="1202"/>
      <c r="AF29" s="2557">
        <v>13290</v>
      </c>
      <c r="AG29" s="2555"/>
    </row>
    <row r="30" spans="1:33" ht="18.75" customHeight="1">
      <c r="C30" s="315">
        <v>25</v>
      </c>
      <c r="D30" s="442"/>
      <c r="E30" s="2554">
        <v>30190</v>
      </c>
      <c r="F30" s="2555"/>
      <c r="G30" s="2556">
        <v>16850</v>
      </c>
      <c r="H30" s="2555"/>
      <c r="I30" s="2556">
        <v>14060</v>
      </c>
      <c r="J30" s="2556"/>
      <c r="K30" s="2557">
        <v>3610</v>
      </c>
      <c r="L30" s="2557"/>
      <c r="M30" s="2557">
        <v>6410</v>
      </c>
      <c r="N30" s="2557"/>
      <c r="O30" s="2557">
        <v>7180</v>
      </c>
      <c r="P30" s="2557"/>
      <c r="Q30" s="406">
        <v>960</v>
      </c>
      <c r="R30" s="2557">
        <v>1770</v>
      </c>
      <c r="S30" s="1202"/>
      <c r="T30" s="2557">
        <v>10290</v>
      </c>
      <c r="U30" s="2557"/>
      <c r="V30" s="406">
        <v>360</v>
      </c>
      <c r="W30" s="406">
        <v>200</v>
      </c>
      <c r="X30" s="2557">
        <v>7840</v>
      </c>
      <c r="Y30" s="2555"/>
      <c r="Z30" s="2557">
        <v>4590</v>
      </c>
      <c r="AA30" s="2555"/>
      <c r="AB30" s="2557">
        <v>6430</v>
      </c>
      <c r="AC30" s="2555"/>
      <c r="AD30" s="2557">
        <v>3010</v>
      </c>
      <c r="AE30" s="1202"/>
      <c r="AF30" s="2557">
        <v>13250</v>
      </c>
      <c r="AG30" s="2555"/>
    </row>
    <row r="31" spans="1:33" ht="18.75" customHeight="1">
      <c r="C31" s="315">
        <v>30</v>
      </c>
      <c r="D31" s="442"/>
      <c r="E31" s="2554">
        <v>31700</v>
      </c>
      <c r="F31" s="2555"/>
      <c r="G31" s="2556">
        <v>16980</v>
      </c>
      <c r="H31" s="2555"/>
      <c r="I31" s="2556">
        <v>14750</v>
      </c>
      <c r="J31" s="2556"/>
      <c r="K31" s="2557">
        <v>3980</v>
      </c>
      <c r="L31" s="2557"/>
      <c r="M31" s="2557">
        <v>5910</v>
      </c>
      <c r="N31" s="2557"/>
      <c r="O31" s="2557">
        <v>7150</v>
      </c>
      <c r="P31" s="2557"/>
      <c r="Q31" s="406">
        <v>940</v>
      </c>
      <c r="R31" s="2557">
        <v>1710</v>
      </c>
      <c r="S31" s="1202"/>
      <c r="T31" s="2557">
        <v>11500</v>
      </c>
      <c r="U31" s="2557"/>
      <c r="V31" s="406">
        <v>300</v>
      </c>
      <c r="W31" s="406">
        <v>210</v>
      </c>
      <c r="X31" s="2557">
        <v>6930</v>
      </c>
      <c r="Y31" s="2555"/>
      <c r="Z31" s="2557">
        <v>4610</v>
      </c>
      <c r="AA31" s="2555"/>
      <c r="AB31" s="2557">
        <v>6350</v>
      </c>
      <c r="AC31" s="2555"/>
      <c r="AD31" s="2557">
        <v>2730</v>
      </c>
      <c r="AE31" s="1202"/>
      <c r="AF31" s="2557">
        <v>14080</v>
      </c>
      <c r="AG31" s="2555"/>
    </row>
    <row r="32" spans="1:33" ht="18.75" customHeight="1">
      <c r="A32" s="328"/>
      <c r="B32" s="328"/>
      <c r="C32" s="328"/>
      <c r="D32" s="404"/>
      <c r="E32" s="356"/>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row>
    <row r="33" spans="1:33" ht="13.5">
      <c r="A33" s="1291" t="s">
        <v>3595</v>
      </c>
      <c r="B33" s="1421"/>
      <c r="C33" s="1421"/>
      <c r="D33" s="1421"/>
      <c r="E33" s="1421"/>
      <c r="F33" s="1421"/>
      <c r="G33" s="1421"/>
      <c r="H33" s="1421"/>
      <c r="I33" s="1421"/>
      <c r="J33" s="1421"/>
      <c r="K33" s="1421"/>
      <c r="L33" s="1421"/>
      <c r="M33" s="1421"/>
      <c r="N33" s="1421"/>
      <c r="O33" s="1421"/>
      <c r="P33" s="1421"/>
      <c r="Q33" s="1421"/>
      <c r="R33" s="1421"/>
      <c r="S33" s="1421"/>
      <c r="Z33" s="1277" t="s">
        <v>3499</v>
      </c>
      <c r="AA33" s="1277"/>
      <c r="AB33" s="1277"/>
      <c r="AC33" s="1277"/>
      <c r="AD33" s="1277"/>
      <c r="AE33" s="1277"/>
      <c r="AF33" s="1277"/>
      <c r="AG33" s="1277"/>
    </row>
    <row r="34" spans="1:33" ht="18.75" customHeight="1">
      <c r="A34" s="458"/>
      <c r="B34" s="458"/>
      <c r="C34" s="458"/>
      <c r="D34" s="458"/>
      <c r="E34" s="458"/>
      <c r="F34" s="458"/>
      <c r="G34" s="458"/>
      <c r="H34" s="458"/>
      <c r="I34" s="458"/>
      <c r="J34" s="458"/>
      <c r="K34" s="458"/>
      <c r="L34" s="458"/>
      <c r="M34" s="458"/>
      <c r="N34" s="458"/>
      <c r="O34" s="458"/>
      <c r="P34" s="458"/>
      <c r="Q34" s="458"/>
      <c r="R34" s="458"/>
      <c r="S34" s="458"/>
      <c r="Z34" s="315"/>
      <c r="AA34" s="315"/>
      <c r="AB34" s="315"/>
      <c r="AC34" s="315"/>
      <c r="AD34" s="315"/>
      <c r="AE34" s="315"/>
      <c r="AF34" s="315"/>
      <c r="AG34" s="315"/>
    </row>
    <row r="35" spans="1:33" ht="18.75" customHeight="1">
      <c r="A35" s="458"/>
      <c r="B35" s="458"/>
      <c r="C35" s="458"/>
      <c r="D35" s="458"/>
      <c r="E35" s="458"/>
      <c r="F35" s="458"/>
      <c r="G35" s="458"/>
      <c r="H35" s="458"/>
      <c r="I35" s="458"/>
      <c r="J35" s="458"/>
      <c r="K35" s="458"/>
      <c r="L35" s="458"/>
      <c r="M35" s="458"/>
      <c r="N35" s="458"/>
      <c r="O35" s="458"/>
      <c r="P35" s="458"/>
      <c r="Q35" s="458"/>
      <c r="R35" s="458"/>
      <c r="S35" s="458"/>
      <c r="Z35" s="315"/>
      <c r="AA35" s="315"/>
      <c r="AB35" s="315"/>
      <c r="AC35" s="315"/>
      <c r="AD35" s="315"/>
      <c r="AE35" s="315"/>
      <c r="AF35" s="315"/>
      <c r="AG35" s="315"/>
    </row>
    <row r="36" spans="1:33" ht="18.75" customHeight="1">
      <c r="A36" s="458"/>
      <c r="B36" s="458"/>
      <c r="C36" s="458"/>
      <c r="D36" s="458"/>
      <c r="E36" s="458"/>
      <c r="F36" s="458"/>
      <c r="G36" s="458"/>
      <c r="H36" s="458"/>
      <c r="I36" s="458"/>
      <c r="J36" s="458"/>
      <c r="K36" s="458"/>
      <c r="L36" s="458"/>
      <c r="M36" s="458"/>
      <c r="N36" s="458"/>
      <c r="O36" s="458"/>
      <c r="P36" s="458"/>
      <c r="Q36" s="458"/>
      <c r="R36" s="458"/>
      <c r="S36" s="458"/>
      <c r="Z36" s="315"/>
      <c r="AA36" s="315"/>
      <c r="AB36" s="315"/>
      <c r="AC36" s="315"/>
      <c r="AD36" s="315"/>
      <c r="AE36" s="315"/>
      <c r="AF36" s="315"/>
      <c r="AG36" s="315"/>
    </row>
    <row r="37" spans="1:33" s="42" customFormat="1" ht="18.75" customHeight="1">
      <c r="A37" s="1666" t="s">
        <v>3596</v>
      </c>
      <c r="B37" s="1271"/>
      <c r="C37" s="1271"/>
      <c r="D37" s="1271"/>
      <c r="E37" s="1271"/>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row>
    <row r="38" spans="1:33" ht="18.75" customHeight="1">
      <c r="A38" s="285"/>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row>
    <row r="39" spans="1:33" ht="13.5">
      <c r="X39" s="1350" t="s">
        <v>3510</v>
      </c>
      <c r="Y39" s="1350"/>
      <c r="Z39" s="1350"/>
      <c r="AA39" s="1350"/>
      <c r="AB39" s="1350"/>
      <c r="AC39" s="1350"/>
      <c r="AD39" s="1350"/>
      <c r="AE39" s="1350"/>
      <c r="AF39" s="1350"/>
      <c r="AG39" s="1350"/>
    </row>
    <row r="40" spans="1:33" ht="18.75" customHeight="1">
      <c r="A40" s="1262" t="s">
        <v>448</v>
      </c>
      <c r="B40" s="1263"/>
      <c r="C40" s="1263"/>
      <c r="D40" s="1263"/>
      <c r="E40" s="1263"/>
      <c r="F40" s="1263" t="s">
        <v>3597</v>
      </c>
      <c r="G40" s="1263"/>
      <c r="H40" s="1263"/>
      <c r="I40" s="1263"/>
      <c r="J40" s="1263"/>
      <c r="K40" s="1263"/>
      <c r="L40" s="1263"/>
      <c r="M40" s="1263"/>
      <c r="N40" s="1263"/>
      <c r="O40" s="1263"/>
      <c r="P40" s="1263"/>
      <c r="Q40" s="1263"/>
      <c r="R40" s="1263"/>
      <c r="S40" s="1658" t="s">
        <v>3598</v>
      </c>
      <c r="T40" s="1658"/>
      <c r="U40" s="1658"/>
      <c r="V40" s="1658" t="s">
        <v>3599</v>
      </c>
      <c r="W40" s="1658"/>
      <c r="X40" s="1658"/>
      <c r="Y40" s="1263" t="s">
        <v>3600</v>
      </c>
      <c r="Z40" s="1263"/>
      <c r="AA40" s="1263"/>
      <c r="AB40" s="1658" t="s">
        <v>3601</v>
      </c>
      <c r="AC40" s="1263"/>
      <c r="AD40" s="1263"/>
      <c r="AE40" s="1263" t="s">
        <v>1242</v>
      </c>
      <c r="AF40" s="1263"/>
      <c r="AG40" s="1260"/>
    </row>
    <row r="41" spans="1:33" ht="18.75" customHeight="1">
      <c r="A41" s="1262"/>
      <c r="B41" s="1263"/>
      <c r="C41" s="1263"/>
      <c r="D41" s="1263"/>
      <c r="E41" s="1263"/>
      <c r="F41" s="1272" t="s">
        <v>464</v>
      </c>
      <c r="G41" s="1273"/>
      <c r="H41" s="1273"/>
      <c r="I41" s="1274"/>
      <c r="J41" s="1485" t="s">
        <v>3602</v>
      </c>
      <c r="K41" s="1273"/>
      <c r="L41" s="1273"/>
      <c r="M41" s="1273"/>
      <c r="N41" s="1274"/>
      <c r="O41" s="1263" t="s">
        <v>3603</v>
      </c>
      <c r="P41" s="1263"/>
      <c r="Q41" s="1263"/>
      <c r="R41" s="1263"/>
      <c r="S41" s="1658"/>
      <c r="T41" s="1658"/>
      <c r="U41" s="1658"/>
      <c r="V41" s="1658"/>
      <c r="W41" s="1658"/>
      <c r="X41" s="1658"/>
      <c r="Y41" s="1263"/>
      <c r="Z41" s="1263"/>
      <c r="AA41" s="1263"/>
      <c r="AB41" s="1263"/>
      <c r="AC41" s="1263"/>
      <c r="AD41" s="1263"/>
      <c r="AE41" s="1263"/>
      <c r="AF41" s="1263"/>
      <c r="AG41" s="1260"/>
    </row>
    <row r="42" spans="1:33" ht="18.75" customHeight="1">
      <c r="A42" s="1262"/>
      <c r="B42" s="1263"/>
      <c r="C42" s="1263"/>
      <c r="D42" s="1263"/>
      <c r="E42" s="1263"/>
      <c r="F42" s="1275"/>
      <c r="G42" s="1276"/>
      <c r="H42" s="1276"/>
      <c r="I42" s="1282"/>
      <c r="J42" s="1275"/>
      <c r="K42" s="1276"/>
      <c r="L42" s="1276"/>
      <c r="M42" s="1276"/>
      <c r="N42" s="1282"/>
      <c r="O42" s="1263"/>
      <c r="P42" s="1263"/>
      <c r="Q42" s="1263"/>
      <c r="R42" s="1263"/>
      <c r="S42" s="1658"/>
      <c r="T42" s="1658"/>
      <c r="U42" s="1658"/>
      <c r="V42" s="1658"/>
      <c r="W42" s="1658"/>
      <c r="X42" s="1658"/>
      <c r="Y42" s="1263"/>
      <c r="Z42" s="1263"/>
      <c r="AA42" s="1263"/>
      <c r="AB42" s="1263"/>
      <c r="AC42" s="1263"/>
      <c r="AD42" s="1263"/>
      <c r="AE42" s="1263"/>
      <c r="AF42" s="1263"/>
      <c r="AG42" s="1260"/>
    </row>
    <row r="44" spans="1:33" ht="18.75" customHeight="1">
      <c r="A44" s="2558">
        <v>24210</v>
      </c>
      <c r="B44" s="2558"/>
      <c r="C44" s="2558"/>
      <c r="D44" s="2558"/>
      <c r="E44" s="2558"/>
      <c r="F44" s="2558">
        <v>6140</v>
      </c>
      <c r="G44" s="2558"/>
      <c r="H44" s="2558"/>
      <c r="I44" s="1202"/>
      <c r="J44" s="2558">
        <v>420</v>
      </c>
      <c r="K44" s="2558"/>
      <c r="L44" s="2558"/>
      <c r="M44" s="2558"/>
      <c r="N44" s="2558"/>
      <c r="O44" s="2558">
        <v>5720</v>
      </c>
      <c r="P44" s="2558"/>
      <c r="Q44" s="2558"/>
      <c r="R44" s="2558"/>
      <c r="S44" s="2558">
        <v>2920</v>
      </c>
      <c r="T44" s="2558"/>
      <c r="U44" s="2558"/>
      <c r="V44" s="2558">
        <v>8360</v>
      </c>
      <c r="W44" s="2558"/>
      <c r="X44" s="2558"/>
      <c r="Y44" s="2558">
        <v>3880</v>
      </c>
      <c r="Z44" s="2558"/>
      <c r="AA44" s="2558"/>
      <c r="AB44" s="2558">
        <v>1880</v>
      </c>
      <c r="AC44" s="2558"/>
      <c r="AD44" s="2558"/>
      <c r="AE44" s="2558">
        <v>1030</v>
      </c>
      <c r="AF44" s="2558"/>
      <c r="AG44" s="2558"/>
    </row>
    <row r="45" spans="1:33" ht="18.75" customHeight="1">
      <c r="A45" s="328"/>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328"/>
      <c r="AE45" s="328"/>
      <c r="AF45" s="328"/>
      <c r="AG45" s="328"/>
    </row>
    <row r="46" spans="1:33" ht="13.5">
      <c r="Y46" s="1277" t="s">
        <v>3499</v>
      </c>
      <c r="Z46" s="1277"/>
      <c r="AA46" s="1277"/>
      <c r="AB46" s="1277"/>
      <c r="AC46" s="1277"/>
      <c r="AD46" s="1277"/>
      <c r="AE46" s="1277"/>
      <c r="AF46" s="1277"/>
      <c r="AG46" s="1277"/>
    </row>
  </sheetData>
  <mergeCells count="130">
    <mergeCell ref="S44:U44"/>
    <mergeCell ref="V44:X44"/>
    <mergeCell ref="Y44:AA44"/>
    <mergeCell ref="AB44:AD44"/>
    <mergeCell ref="AE44:AG44"/>
    <mergeCell ref="Y46:AG46"/>
    <mergeCell ref="J41:N42"/>
    <mergeCell ref="O41:R42"/>
    <mergeCell ref="A44:E44"/>
    <mergeCell ref="F44:I44"/>
    <mergeCell ref="J44:N44"/>
    <mergeCell ref="O44:R44"/>
    <mergeCell ref="A37:AG37"/>
    <mergeCell ref="X39:AG39"/>
    <mergeCell ref="A40:E42"/>
    <mergeCell ref="F40:R40"/>
    <mergeCell ref="S40:U42"/>
    <mergeCell ref="V40:X42"/>
    <mergeCell ref="Y40:AA42"/>
    <mergeCell ref="AB40:AD42"/>
    <mergeCell ref="AE40:AG42"/>
    <mergeCell ref="F41:I42"/>
    <mergeCell ref="Z31:AA31"/>
    <mergeCell ref="AB31:AC31"/>
    <mergeCell ref="AD31:AE31"/>
    <mergeCell ref="AF31:AG31"/>
    <mergeCell ref="A33:S33"/>
    <mergeCell ref="Z33:AG33"/>
    <mergeCell ref="AF30:AG30"/>
    <mergeCell ref="E31:F31"/>
    <mergeCell ref="G31:H31"/>
    <mergeCell ref="I31:J31"/>
    <mergeCell ref="K31:L31"/>
    <mergeCell ref="M31:N31"/>
    <mergeCell ref="O31:P31"/>
    <mergeCell ref="R31:S31"/>
    <mergeCell ref="T31:U31"/>
    <mergeCell ref="X31:Y31"/>
    <mergeCell ref="R30:S30"/>
    <mergeCell ref="T30:U30"/>
    <mergeCell ref="X30:Y30"/>
    <mergeCell ref="Z30:AA30"/>
    <mergeCell ref="AB30:AC30"/>
    <mergeCell ref="AD30:AE30"/>
    <mergeCell ref="AB29:AC29"/>
    <mergeCell ref="AD29:AE29"/>
    <mergeCell ref="AF29:AG29"/>
    <mergeCell ref="E30:F30"/>
    <mergeCell ref="G30:H30"/>
    <mergeCell ref="I30:J30"/>
    <mergeCell ref="K30:L30"/>
    <mergeCell ref="M30:N30"/>
    <mergeCell ref="O30:P30"/>
    <mergeCell ref="A28:B28"/>
    <mergeCell ref="E28:F28"/>
    <mergeCell ref="G28:H28"/>
    <mergeCell ref="I28:J28"/>
    <mergeCell ref="K28:L28"/>
    <mergeCell ref="M28:N28"/>
    <mergeCell ref="O28:P28"/>
    <mergeCell ref="AF28:AG28"/>
    <mergeCell ref="E29:F29"/>
    <mergeCell ref="G29:H29"/>
    <mergeCell ref="I29:J29"/>
    <mergeCell ref="K29:L29"/>
    <mergeCell ref="M29:N29"/>
    <mergeCell ref="O29:P29"/>
    <mergeCell ref="R29:S29"/>
    <mergeCell ref="T29:U29"/>
    <mergeCell ref="X29:Y29"/>
    <mergeCell ref="R28:S28"/>
    <mergeCell ref="T28:U28"/>
    <mergeCell ref="X28:Y28"/>
    <mergeCell ref="Z28:AA28"/>
    <mergeCell ref="AB28:AC28"/>
    <mergeCell ref="AD28:AE28"/>
    <mergeCell ref="Z29:AA29"/>
    <mergeCell ref="A20:AG20"/>
    <mergeCell ref="Y22:AG22"/>
    <mergeCell ref="A23:D23"/>
    <mergeCell ref="E23:F26"/>
    <mergeCell ref="G23:AE23"/>
    <mergeCell ref="AF23:AG26"/>
    <mergeCell ref="A24:D25"/>
    <mergeCell ref="G24:H26"/>
    <mergeCell ref="I24:W24"/>
    <mergeCell ref="X24:Y26"/>
    <mergeCell ref="Z24:AA26"/>
    <mergeCell ref="AB24:AC26"/>
    <mergeCell ref="AD24:AE26"/>
    <mergeCell ref="I25:J26"/>
    <mergeCell ref="K25:L26"/>
    <mergeCell ref="M25:N26"/>
    <mergeCell ref="O25:P26"/>
    <mergeCell ref="Q25:Q26"/>
    <mergeCell ref="R25:S26"/>
    <mergeCell ref="T25:U26"/>
    <mergeCell ref="V25:V26"/>
    <mergeCell ref="W25:W26"/>
    <mergeCell ref="A26:D26"/>
    <mergeCell ref="G12:I12"/>
    <mergeCell ref="K12:N12"/>
    <mergeCell ref="Y12:Z12"/>
    <mergeCell ref="A13:B13"/>
    <mergeCell ref="G13:I13"/>
    <mergeCell ref="K13:N13"/>
    <mergeCell ref="Y13:Z13"/>
    <mergeCell ref="G10:I10"/>
    <mergeCell ref="K10:N10"/>
    <mergeCell ref="Y10:Z10"/>
    <mergeCell ref="G11:I11"/>
    <mergeCell ref="K11:N11"/>
    <mergeCell ref="Y11:Z11"/>
    <mergeCell ref="A1:D1"/>
    <mergeCell ref="A8:B8"/>
    <mergeCell ref="G8:I8"/>
    <mergeCell ref="K8:N8"/>
    <mergeCell ref="Y8:Z8"/>
    <mergeCell ref="G9:I9"/>
    <mergeCell ref="K9:N9"/>
    <mergeCell ref="Y9:Z9"/>
    <mergeCell ref="A2:AG2"/>
    <mergeCell ref="A5:D6"/>
    <mergeCell ref="E5:I6"/>
    <mergeCell ref="J5:N6"/>
    <mergeCell ref="O5:R6"/>
    <mergeCell ref="S5:V6"/>
    <mergeCell ref="W5:Z6"/>
    <mergeCell ref="AA5:AD6"/>
    <mergeCell ref="AE5:AG6"/>
  </mergeCells>
  <phoneticPr fontId="4"/>
  <hyperlinks>
    <hyperlink ref="A1" location="P2細目次!A1" display="目次に戻る" xr:uid="{AAC1B333-A64A-44D9-BE35-F3210173C230}"/>
  </hyperlinks>
  <pageMargins left="0.70866141732283472" right="0.70866141732283472" top="0.74803149606299213" bottom="0.74803149606299213" header="0.31496062992125984" footer="0.31496062992125984"/>
  <pageSetup paperSize="9" scale="85" firstPageNumber="0" orientation="portrait" r:id="rId1"/>
  <headerFooter differentFirst="1" scaleWithDoc="0">
    <oddFooter>&amp;C- &amp;P -</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B83FD-75E3-4414-BE1F-9513848ACD6D}">
  <sheetPr>
    <tabColor theme="0"/>
    <pageSetUpPr fitToPage="1"/>
  </sheetPr>
  <dimension ref="A1:Q58"/>
  <sheetViews>
    <sheetView topLeftCell="A25" zoomScaleNormal="100" zoomScaleSheetLayoutView="100" workbookViewId="0">
      <selection activeCell="AL2" sqref="AL2:AR2"/>
    </sheetView>
  </sheetViews>
  <sheetFormatPr defaultRowHeight="13.5"/>
  <cols>
    <col min="1" max="1" width="8.125" style="286" bestFit="1" customWidth="1"/>
    <col min="2" max="3" width="13" style="286" bestFit="1" customWidth="1"/>
    <col min="4" max="4" width="15.125" style="286" bestFit="1" customWidth="1"/>
    <col min="5" max="11" width="9" style="286"/>
    <col min="12" max="17" width="0" style="286" hidden="1" customWidth="1"/>
    <col min="18" max="249" width="9" style="286"/>
    <col min="250" max="250" width="8.125" style="286" bestFit="1" customWidth="1"/>
    <col min="251" max="252" width="13" style="286" bestFit="1" customWidth="1"/>
    <col min="253" max="253" width="15.125" style="286" bestFit="1" customWidth="1"/>
    <col min="254" max="260" width="9" style="286"/>
    <col min="261" max="261" width="9.125" style="286" customWidth="1"/>
    <col min="262" max="505" width="9" style="286"/>
    <col min="506" max="506" width="8.125" style="286" bestFit="1" customWidth="1"/>
    <col min="507" max="508" width="13" style="286" bestFit="1" customWidth="1"/>
    <col min="509" max="509" width="15.125" style="286" bestFit="1" customWidth="1"/>
    <col min="510" max="516" width="9" style="286"/>
    <col min="517" max="517" width="9.125" style="286" customWidth="1"/>
    <col min="518" max="761" width="9" style="286"/>
    <col min="762" max="762" width="8.125" style="286" bestFit="1" customWidth="1"/>
    <col min="763" max="764" width="13" style="286" bestFit="1" customWidth="1"/>
    <col min="765" max="765" width="15.125" style="286" bestFit="1" customWidth="1"/>
    <col min="766" max="772" width="9" style="286"/>
    <col min="773" max="773" width="9.125" style="286" customWidth="1"/>
    <col min="774" max="1017" width="9" style="286"/>
    <col min="1018" max="1018" width="8.125" style="286" bestFit="1" customWidth="1"/>
    <col min="1019" max="1020" width="13" style="286" bestFit="1" customWidth="1"/>
    <col min="1021" max="1021" width="15.125" style="286" bestFit="1" customWidth="1"/>
    <col min="1022" max="1028" width="9" style="286"/>
    <col min="1029" max="1029" width="9.125" style="286" customWidth="1"/>
    <col min="1030" max="1273" width="9" style="286"/>
    <col min="1274" max="1274" width="8.125" style="286" bestFit="1" customWidth="1"/>
    <col min="1275" max="1276" width="13" style="286" bestFit="1" customWidth="1"/>
    <col min="1277" max="1277" width="15.125" style="286" bestFit="1" customWidth="1"/>
    <col min="1278" max="1284" width="9" style="286"/>
    <col min="1285" max="1285" width="9.125" style="286" customWidth="1"/>
    <col min="1286" max="1529" width="9" style="286"/>
    <col min="1530" max="1530" width="8.125" style="286" bestFit="1" customWidth="1"/>
    <col min="1531" max="1532" width="13" style="286" bestFit="1" customWidth="1"/>
    <col min="1533" max="1533" width="15.125" style="286" bestFit="1" customWidth="1"/>
    <col min="1534" max="1540" width="9" style="286"/>
    <col min="1541" max="1541" width="9.125" style="286" customWidth="1"/>
    <col min="1542" max="1785" width="9" style="286"/>
    <col min="1786" max="1786" width="8.125" style="286" bestFit="1" customWidth="1"/>
    <col min="1787" max="1788" width="13" style="286" bestFit="1" customWidth="1"/>
    <col min="1789" max="1789" width="15.125" style="286" bestFit="1" customWidth="1"/>
    <col min="1790" max="1796" width="9" style="286"/>
    <col min="1797" max="1797" width="9.125" style="286" customWidth="1"/>
    <col min="1798" max="2041" width="9" style="286"/>
    <col min="2042" max="2042" width="8.125" style="286" bestFit="1" customWidth="1"/>
    <col min="2043" max="2044" width="13" style="286" bestFit="1" customWidth="1"/>
    <col min="2045" max="2045" width="15.125" style="286" bestFit="1" customWidth="1"/>
    <col min="2046" max="2052" width="9" style="286"/>
    <col min="2053" max="2053" width="9.125" style="286" customWidth="1"/>
    <col min="2054" max="2297" width="9" style="286"/>
    <col min="2298" max="2298" width="8.125" style="286" bestFit="1" customWidth="1"/>
    <col min="2299" max="2300" width="13" style="286" bestFit="1" customWidth="1"/>
    <col min="2301" max="2301" width="15.125" style="286" bestFit="1" customWidth="1"/>
    <col min="2302" max="2308" width="9" style="286"/>
    <col min="2309" max="2309" width="9.125" style="286" customWidth="1"/>
    <col min="2310" max="2553" width="9" style="286"/>
    <col min="2554" max="2554" width="8.125" style="286" bestFit="1" customWidth="1"/>
    <col min="2555" max="2556" width="13" style="286" bestFit="1" customWidth="1"/>
    <col min="2557" max="2557" width="15.125" style="286" bestFit="1" customWidth="1"/>
    <col min="2558" max="2564" width="9" style="286"/>
    <col min="2565" max="2565" width="9.125" style="286" customWidth="1"/>
    <col min="2566" max="2809" width="9" style="286"/>
    <col min="2810" max="2810" width="8.125" style="286" bestFit="1" customWidth="1"/>
    <col min="2811" max="2812" width="13" style="286" bestFit="1" customWidth="1"/>
    <col min="2813" max="2813" width="15.125" style="286" bestFit="1" customWidth="1"/>
    <col min="2814" max="2820" width="9" style="286"/>
    <col min="2821" max="2821" width="9.125" style="286" customWidth="1"/>
    <col min="2822" max="3065" width="9" style="286"/>
    <col min="3066" max="3066" width="8.125" style="286" bestFit="1" customWidth="1"/>
    <col min="3067" max="3068" width="13" style="286" bestFit="1" customWidth="1"/>
    <col min="3069" max="3069" width="15.125" style="286" bestFit="1" customWidth="1"/>
    <col min="3070" max="3076" width="9" style="286"/>
    <col min="3077" max="3077" width="9.125" style="286" customWidth="1"/>
    <col min="3078" max="3321" width="9" style="286"/>
    <col min="3322" max="3322" width="8.125" style="286" bestFit="1" customWidth="1"/>
    <col min="3323" max="3324" width="13" style="286" bestFit="1" customWidth="1"/>
    <col min="3325" max="3325" width="15.125" style="286" bestFit="1" customWidth="1"/>
    <col min="3326" max="3332" width="9" style="286"/>
    <col min="3333" max="3333" width="9.125" style="286" customWidth="1"/>
    <col min="3334" max="3577" width="9" style="286"/>
    <col min="3578" max="3578" width="8.125" style="286" bestFit="1" customWidth="1"/>
    <col min="3579" max="3580" width="13" style="286" bestFit="1" customWidth="1"/>
    <col min="3581" max="3581" width="15.125" style="286" bestFit="1" customWidth="1"/>
    <col min="3582" max="3588" width="9" style="286"/>
    <col min="3589" max="3589" width="9.125" style="286" customWidth="1"/>
    <col min="3590" max="3833" width="9" style="286"/>
    <col min="3834" max="3834" width="8.125" style="286" bestFit="1" customWidth="1"/>
    <col min="3835" max="3836" width="13" style="286" bestFit="1" customWidth="1"/>
    <col min="3837" max="3837" width="15.125" style="286" bestFit="1" customWidth="1"/>
    <col min="3838" max="3844" width="9" style="286"/>
    <col min="3845" max="3845" width="9.125" style="286" customWidth="1"/>
    <col min="3846" max="4089" width="9" style="286"/>
    <col min="4090" max="4090" width="8.125" style="286" bestFit="1" customWidth="1"/>
    <col min="4091" max="4092" width="13" style="286" bestFit="1" customWidth="1"/>
    <col min="4093" max="4093" width="15.125" style="286" bestFit="1" customWidth="1"/>
    <col min="4094" max="4100" width="9" style="286"/>
    <col min="4101" max="4101" width="9.125" style="286" customWidth="1"/>
    <col min="4102" max="4345" width="9" style="286"/>
    <col min="4346" max="4346" width="8.125" style="286" bestFit="1" customWidth="1"/>
    <col min="4347" max="4348" width="13" style="286" bestFit="1" customWidth="1"/>
    <col min="4349" max="4349" width="15.125" style="286" bestFit="1" customWidth="1"/>
    <col min="4350" max="4356" width="9" style="286"/>
    <col min="4357" max="4357" width="9.125" style="286" customWidth="1"/>
    <col min="4358" max="4601" width="9" style="286"/>
    <col min="4602" max="4602" width="8.125" style="286" bestFit="1" customWidth="1"/>
    <col min="4603" max="4604" width="13" style="286" bestFit="1" customWidth="1"/>
    <col min="4605" max="4605" width="15.125" style="286" bestFit="1" customWidth="1"/>
    <col min="4606" max="4612" width="9" style="286"/>
    <col min="4613" max="4613" width="9.125" style="286" customWidth="1"/>
    <col min="4614" max="4857" width="9" style="286"/>
    <col min="4858" max="4858" width="8.125" style="286" bestFit="1" customWidth="1"/>
    <col min="4859" max="4860" width="13" style="286" bestFit="1" customWidth="1"/>
    <col min="4861" max="4861" width="15.125" style="286" bestFit="1" customWidth="1"/>
    <col min="4862" max="4868" width="9" style="286"/>
    <col min="4869" max="4869" width="9.125" style="286" customWidth="1"/>
    <col min="4870" max="5113" width="9" style="286"/>
    <col min="5114" max="5114" width="8.125" style="286" bestFit="1" customWidth="1"/>
    <col min="5115" max="5116" width="13" style="286" bestFit="1" customWidth="1"/>
    <col min="5117" max="5117" width="15.125" style="286" bestFit="1" customWidth="1"/>
    <col min="5118" max="5124" width="9" style="286"/>
    <col min="5125" max="5125" width="9.125" style="286" customWidth="1"/>
    <col min="5126" max="5369" width="9" style="286"/>
    <col min="5370" max="5370" width="8.125" style="286" bestFit="1" customWidth="1"/>
    <col min="5371" max="5372" width="13" style="286" bestFit="1" customWidth="1"/>
    <col min="5373" max="5373" width="15.125" style="286" bestFit="1" customWidth="1"/>
    <col min="5374" max="5380" width="9" style="286"/>
    <col min="5381" max="5381" width="9.125" style="286" customWidth="1"/>
    <col min="5382" max="5625" width="9" style="286"/>
    <col min="5626" max="5626" width="8.125" style="286" bestFit="1" customWidth="1"/>
    <col min="5627" max="5628" width="13" style="286" bestFit="1" customWidth="1"/>
    <col min="5629" max="5629" width="15.125" style="286" bestFit="1" customWidth="1"/>
    <col min="5630" max="5636" width="9" style="286"/>
    <col min="5637" max="5637" width="9.125" style="286" customWidth="1"/>
    <col min="5638" max="5881" width="9" style="286"/>
    <col min="5882" max="5882" width="8.125" style="286" bestFit="1" customWidth="1"/>
    <col min="5883" max="5884" width="13" style="286" bestFit="1" customWidth="1"/>
    <col min="5885" max="5885" width="15.125" style="286" bestFit="1" customWidth="1"/>
    <col min="5886" max="5892" width="9" style="286"/>
    <col min="5893" max="5893" width="9.125" style="286" customWidth="1"/>
    <col min="5894" max="6137" width="9" style="286"/>
    <col min="6138" max="6138" width="8.125" style="286" bestFit="1" customWidth="1"/>
    <col min="6139" max="6140" width="13" style="286" bestFit="1" customWidth="1"/>
    <col min="6141" max="6141" width="15.125" style="286" bestFit="1" customWidth="1"/>
    <col min="6142" max="6148" width="9" style="286"/>
    <col min="6149" max="6149" width="9.125" style="286" customWidth="1"/>
    <col min="6150" max="6393" width="9" style="286"/>
    <col min="6394" max="6394" width="8.125" style="286" bestFit="1" customWidth="1"/>
    <col min="6395" max="6396" width="13" style="286" bestFit="1" customWidth="1"/>
    <col min="6397" max="6397" width="15.125" style="286" bestFit="1" customWidth="1"/>
    <col min="6398" max="6404" width="9" style="286"/>
    <col min="6405" max="6405" width="9.125" style="286" customWidth="1"/>
    <col min="6406" max="6649" width="9" style="286"/>
    <col min="6650" max="6650" width="8.125" style="286" bestFit="1" customWidth="1"/>
    <col min="6651" max="6652" width="13" style="286" bestFit="1" customWidth="1"/>
    <col min="6653" max="6653" width="15.125" style="286" bestFit="1" customWidth="1"/>
    <col min="6654" max="6660" width="9" style="286"/>
    <col min="6661" max="6661" width="9.125" style="286" customWidth="1"/>
    <col min="6662" max="6905" width="9" style="286"/>
    <col min="6906" max="6906" width="8.125" style="286" bestFit="1" customWidth="1"/>
    <col min="6907" max="6908" width="13" style="286" bestFit="1" customWidth="1"/>
    <col min="6909" max="6909" width="15.125" style="286" bestFit="1" customWidth="1"/>
    <col min="6910" max="6916" width="9" style="286"/>
    <col min="6917" max="6917" width="9.125" style="286" customWidth="1"/>
    <col min="6918" max="7161" width="9" style="286"/>
    <col min="7162" max="7162" width="8.125" style="286" bestFit="1" customWidth="1"/>
    <col min="7163" max="7164" width="13" style="286" bestFit="1" customWidth="1"/>
    <col min="7165" max="7165" width="15.125" style="286" bestFit="1" customWidth="1"/>
    <col min="7166" max="7172" width="9" style="286"/>
    <col min="7173" max="7173" width="9.125" style="286" customWidth="1"/>
    <col min="7174" max="7417" width="9" style="286"/>
    <col min="7418" max="7418" width="8.125" style="286" bestFit="1" customWidth="1"/>
    <col min="7419" max="7420" width="13" style="286" bestFit="1" customWidth="1"/>
    <col min="7421" max="7421" width="15.125" style="286" bestFit="1" customWidth="1"/>
    <col min="7422" max="7428" width="9" style="286"/>
    <col min="7429" max="7429" width="9.125" style="286" customWidth="1"/>
    <col min="7430" max="7673" width="9" style="286"/>
    <col min="7674" max="7674" width="8.125" style="286" bestFit="1" customWidth="1"/>
    <col min="7675" max="7676" width="13" style="286" bestFit="1" customWidth="1"/>
    <col min="7677" max="7677" width="15.125" style="286" bestFit="1" customWidth="1"/>
    <col min="7678" max="7684" width="9" style="286"/>
    <col min="7685" max="7685" width="9.125" style="286" customWidth="1"/>
    <col min="7686" max="7929" width="9" style="286"/>
    <col min="7930" max="7930" width="8.125" style="286" bestFit="1" customWidth="1"/>
    <col min="7931" max="7932" width="13" style="286" bestFit="1" customWidth="1"/>
    <col min="7933" max="7933" width="15.125" style="286" bestFit="1" customWidth="1"/>
    <col min="7934" max="7940" width="9" style="286"/>
    <col min="7941" max="7941" width="9.125" style="286" customWidth="1"/>
    <col min="7942" max="8185" width="9" style="286"/>
    <col min="8186" max="8186" width="8.125" style="286" bestFit="1" customWidth="1"/>
    <col min="8187" max="8188" width="13" style="286" bestFit="1" customWidth="1"/>
    <col min="8189" max="8189" width="15.125" style="286" bestFit="1" customWidth="1"/>
    <col min="8190" max="8196" width="9" style="286"/>
    <col min="8197" max="8197" width="9.125" style="286" customWidth="1"/>
    <col min="8198" max="8441" width="9" style="286"/>
    <col min="8442" max="8442" width="8.125" style="286" bestFit="1" customWidth="1"/>
    <col min="8443" max="8444" width="13" style="286" bestFit="1" customWidth="1"/>
    <col min="8445" max="8445" width="15.125" style="286" bestFit="1" customWidth="1"/>
    <col min="8446" max="8452" width="9" style="286"/>
    <col min="8453" max="8453" width="9.125" style="286" customWidth="1"/>
    <col min="8454" max="8697" width="9" style="286"/>
    <col min="8698" max="8698" width="8.125" style="286" bestFit="1" customWidth="1"/>
    <col min="8699" max="8700" width="13" style="286" bestFit="1" customWidth="1"/>
    <col min="8701" max="8701" width="15.125" style="286" bestFit="1" customWidth="1"/>
    <col min="8702" max="8708" width="9" style="286"/>
    <col min="8709" max="8709" width="9.125" style="286" customWidth="1"/>
    <col min="8710" max="8953" width="9" style="286"/>
    <col min="8954" max="8954" width="8.125" style="286" bestFit="1" customWidth="1"/>
    <col min="8955" max="8956" width="13" style="286" bestFit="1" customWidth="1"/>
    <col min="8957" max="8957" width="15.125" style="286" bestFit="1" customWidth="1"/>
    <col min="8958" max="8964" width="9" style="286"/>
    <col min="8965" max="8965" width="9.125" style="286" customWidth="1"/>
    <col min="8966" max="9209" width="9" style="286"/>
    <col min="9210" max="9210" width="8.125" style="286" bestFit="1" customWidth="1"/>
    <col min="9211" max="9212" width="13" style="286" bestFit="1" customWidth="1"/>
    <col min="9213" max="9213" width="15.125" style="286" bestFit="1" customWidth="1"/>
    <col min="9214" max="9220" width="9" style="286"/>
    <col min="9221" max="9221" width="9.125" style="286" customWidth="1"/>
    <col min="9222" max="9465" width="9" style="286"/>
    <col min="9466" max="9466" width="8.125" style="286" bestFit="1" customWidth="1"/>
    <col min="9467" max="9468" width="13" style="286" bestFit="1" customWidth="1"/>
    <col min="9469" max="9469" width="15.125" style="286" bestFit="1" customWidth="1"/>
    <col min="9470" max="9476" width="9" style="286"/>
    <col min="9477" max="9477" width="9.125" style="286" customWidth="1"/>
    <col min="9478" max="9721" width="9" style="286"/>
    <col min="9722" max="9722" width="8.125" style="286" bestFit="1" customWidth="1"/>
    <col min="9723" max="9724" width="13" style="286" bestFit="1" customWidth="1"/>
    <col min="9725" max="9725" width="15.125" style="286" bestFit="1" customWidth="1"/>
    <col min="9726" max="9732" width="9" style="286"/>
    <col min="9733" max="9733" width="9.125" style="286" customWidth="1"/>
    <col min="9734" max="9977" width="9" style="286"/>
    <col min="9978" max="9978" width="8.125" style="286" bestFit="1" customWidth="1"/>
    <col min="9979" max="9980" width="13" style="286" bestFit="1" customWidth="1"/>
    <col min="9981" max="9981" width="15.125" style="286" bestFit="1" customWidth="1"/>
    <col min="9982" max="9988" width="9" style="286"/>
    <col min="9989" max="9989" width="9.125" style="286" customWidth="1"/>
    <col min="9990" max="10233" width="9" style="286"/>
    <col min="10234" max="10234" width="8.125" style="286" bestFit="1" customWidth="1"/>
    <col min="10235" max="10236" width="13" style="286" bestFit="1" customWidth="1"/>
    <col min="10237" max="10237" width="15.125" style="286" bestFit="1" customWidth="1"/>
    <col min="10238" max="10244" width="9" style="286"/>
    <col min="10245" max="10245" width="9.125" style="286" customWidth="1"/>
    <col min="10246" max="10489" width="9" style="286"/>
    <col min="10490" max="10490" width="8.125" style="286" bestFit="1" customWidth="1"/>
    <col min="10491" max="10492" width="13" style="286" bestFit="1" customWidth="1"/>
    <col min="10493" max="10493" width="15.125" style="286" bestFit="1" customWidth="1"/>
    <col min="10494" max="10500" width="9" style="286"/>
    <col min="10501" max="10501" width="9.125" style="286" customWidth="1"/>
    <col min="10502" max="10745" width="9" style="286"/>
    <col min="10746" max="10746" width="8.125" style="286" bestFit="1" customWidth="1"/>
    <col min="10747" max="10748" width="13" style="286" bestFit="1" customWidth="1"/>
    <col min="10749" max="10749" width="15.125" style="286" bestFit="1" customWidth="1"/>
    <col min="10750" max="10756" width="9" style="286"/>
    <col min="10757" max="10757" width="9.125" style="286" customWidth="1"/>
    <col min="10758" max="11001" width="9" style="286"/>
    <col min="11002" max="11002" width="8.125" style="286" bestFit="1" customWidth="1"/>
    <col min="11003" max="11004" width="13" style="286" bestFit="1" customWidth="1"/>
    <col min="11005" max="11005" width="15.125" style="286" bestFit="1" customWidth="1"/>
    <col min="11006" max="11012" width="9" style="286"/>
    <col min="11013" max="11013" width="9.125" style="286" customWidth="1"/>
    <col min="11014" max="11257" width="9" style="286"/>
    <col min="11258" max="11258" width="8.125" style="286" bestFit="1" customWidth="1"/>
    <col min="11259" max="11260" width="13" style="286" bestFit="1" customWidth="1"/>
    <col min="11261" max="11261" width="15.125" style="286" bestFit="1" customWidth="1"/>
    <col min="11262" max="11268" width="9" style="286"/>
    <col min="11269" max="11269" width="9.125" style="286" customWidth="1"/>
    <col min="11270" max="11513" width="9" style="286"/>
    <col min="11514" max="11514" width="8.125" style="286" bestFit="1" customWidth="1"/>
    <col min="11515" max="11516" width="13" style="286" bestFit="1" customWidth="1"/>
    <col min="11517" max="11517" width="15.125" style="286" bestFit="1" customWidth="1"/>
    <col min="11518" max="11524" width="9" style="286"/>
    <col min="11525" max="11525" width="9.125" style="286" customWidth="1"/>
    <col min="11526" max="11769" width="9" style="286"/>
    <col min="11770" max="11770" width="8.125" style="286" bestFit="1" customWidth="1"/>
    <col min="11771" max="11772" width="13" style="286" bestFit="1" customWidth="1"/>
    <col min="11773" max="11773" width="15.125" style="286" bestFit="1" customWidth="1"/>
    <col min="11774" max="11780" width="9" style="286"/>
    <col min="11781" max="11781" width="9.125" style="286" customWidth="1"/>
    <col min="11782" max="12025" width="9" style="286"/>
    <col min="12026" max="12026" width="8.125" style="286" bestFit="1" customWidth="1"/>
    <col min="12027" max="12028" width="13" style="286" bestFit="1" customWidth="1"/>
    <col min="12029" max="12029" width="15.125" style="286" bestFit="1" customWidth="1"/>
    <col min="12030" max="12036" width="9" style="286"/>
    <col min="12037" max="12037" width="9.125" style="286" customWidth="1"/>
    <col min="12038" max="12281" width="9" style="286"/>
    <col min="12282" max="12282" width="8.125" style="286" bestFit="1" customWidth="1"/>
    <col min="12283" max="12284" width="13" style="286" bestFit="1" customWidth="1"/>
    <col min="12285" max="12285" width="15.125" style="286" bestFit="1" customWidth="1"/>
    <col min="12286" max="12292" width="9" style="286"/>
    <col min="12293" max="12293" width="9.125" style="286" customWidth="1"/>
    <col min="12294" max="12537" width="9" style="286"/>
    <col min="12538" max="12538" width="8.125" style="286" bestFit="1" customWidth="1"/>
    <col min="12539" max="12540" width="13" style="286" bestFit="1" customWidth="1"/>
    <col min="12541" max="12541" width="15.125" style="286" bestFit="1" customWidth="1"/>
    <col min="12542" max="12548" width="9" style="286"/>
    <col min="12549" max="12549" width="9.125" style="286" customWidth="1"/>
    <col min="12550" max="12793" width="9" style="286"/>
    <col min="12794" max="12794" width="8.125" style="286" bestFit="1" customWidth="1"/>
    <col min="12795" max="12796" width="13" style="286" bestFit="1" customWidth="1"/>
    <col min="12797" max="12797" width="15.125" style="286" bestFit="1" customWidth="1"/>
    <col min="12798" max="12804" width="9" style="286"/>
    <col min="12805" max="12805" width="9.125" style="286" customWidth="1"/>
    <col min="12806" max="13049" width="9" style="286"/>
    <col min="13050" max="13050" width="8.125" style="286" bestFit="1" customWidth="1"/>
    <col min="13051" max="13052" width="13" style="286" bestFit="1" customWidth="1"/>
    <col min="13053" max="13053" width="15.125" style="286" bestFit="1" customWidth="1"/>
    <col min="13054" max="13060" width="9" style="286"/>
    <col min="13061" max="13061" width="9.125" style="286" customWidth="1"/>
    <col min="13062" max="13305" width="9" style="286"/>
    <col min="13306" max="13306" width="8.125" style="286" bestFit="1" customWidth="1"/>
    <col min="13307" max="13308" width="13" style="286" bestFit="1" customWidth="1"/>
    <col min="13309" max="13309" width="15.125" style="286" bestFit="1" customWidth="1"/>
    <col min="13310" max="13316" width="9" style="286"/>
    <col min="13317" max="13317" width="9.125" style="286" customWidth="1"/>
    <col min="13318" max="13561" width="9" style="286"/>
    <col min="13562" max="13562" width="8.125" style="286" bestFit="1" customWidth="1"/>
    <col min="13563" max="13564" width="13" style="286" bestFit="1" customWidth="1"/>
    <col min="13565" max="13565" width="15.125" style="286" bestFit="1" customWidth="1"/>
    <col min="13566" max="13572" width="9" style="286"/>
    <col min="13573" max="13573" width="9.125" style="286" customWidth="1"/>
    <col min="13574" max="13817" width="9" style="286"/>
    <col min="13818" max="13818" width="8.125" style="286" bestFit="1" customWidth="1"/>
    <col min="13819" max="13820" width="13" style="286" bestFit="1" customWidth="1"/>
    <col min="13821" max="13821" width="15.125" style="286" bestFit="1" customWidth="1"/>
    <col min="13822" max="13828" width="9" style="286"/>
    <col min="13829" max="13829" width="9.125" style="286" customWidth="1"/>
    <col min="13830" max="14073" width="9" style="286"/>
    <col min="14074" max="14074" width="8.125" style="286" bestFit="1" customWidth="1"/>
    <col min="14075" max="14076" width="13" style="286" bestFit="1" customWidth="1"/>
    <col min="14077" max="14077" width="15.125" style="286" bestFit="1" customWidth="1"/>
    <col min="14078" max="14084" width="9" style="286"/>
    <col min="14085" max="14085" width="9.125" style="286" customWidth="1"/>
    <col min="14086" max="14329" width="9" style="286"/>
    <col min="14330" max="14330" width="8.125" style="286" bestFit="1" customWidth="1"/>
    <col min="14331" max="14332" width="13" style="286" bestFit="1" customWidth="1"/>
    <col min="14333" max="14333" width="15.125" style="286" bestFit="1" customWidth="1"/>
    <col min="14334" max="14340" width="9" style="286"/>
    <col min="14341" max="14341" width="9.125" style="286" customWidth="1"/>
    <col min="14342" max="14585" width="9" style="286"/>
    <col min="14586" max="14586" width="8.125" style="286" bestFit="1" customWidth="1"/>
    <col min="14587" max="14588" width="13" style="286" bestFit="1" customWidth="1"/>
    <col min="14589" max="14589" width="15.125" style="286" bestFit="1" customWidth="1"/>
    <col min="14590" max="14596" width="9" style="286"/>
    <col min="14597" max="14597" width="9.125" style="286" customWidth="1"/>
    <col min="14598" max="14841" width="9" style="286"/>
    <col min="14842" max="14842" width="8.125" style="286" bestFit="1" customWidth="1"/>
    <col min="14843" max="14844" width="13" style="286" bestFit="1" customWidth="1"/>
    <col min="14845" max="14845" width="15.125" style="286" bestFit="1" customWidth="1"/>
    <col min="14846" max="14852" width="9" style="286"/>
    <col min="14853" max="14853" width="9.125" style="286" customWidth="1"/>
    <col min="14854" max="15097" width="9" style="286"/>
    <col min="15098" max="15098" width="8.125" style="286" bestFit="1" customWidth="1"/>
    <col min="15099" max="15100" width="13" style="286" bestFit="1" customWidth="1"/>
    <col min="15101" max="15101" width="15.125" style="286" bestFit="1" customWidth="1"/>
    <col min="15102" max="15108" width="9" style="286"/>
    <col min="15109" max="15109" width="9.125" style="286" customWidth="1"/>
    <col min="15110" max="15353" width="9" style="286"/>
    <col min="15354" max="15354" width="8.125" style="286" bestFit="1" customWidth="1"/>
    <col min="15355" max="15356" width="13" style="286" bestFit="1" customWidth="1"/>
    <col min="15357" max="15357" width="15.125" style="286" bestFit="1" customWidth="1"/>
    <col min="15358" max="15364" width="9" style="286"/>
    <col min="15365" max="15365" width="9.125" style="286" customWidth="1"/>
    <col min="15366" max="15609" width="9" style="286"/>
    <col min="15610" max="15610" width="8.125" style="286" bestFit="1" customWidth="1"/>
    <col min="15611" max="15612" width="13" style="286" bestFit="1" customWidth="1"/>
    <col min="15613" max="15613" width="15.125" style="286" bestFit="1" customWidth="1"/>
    <col min="15614" max="15620" width="9" style="286"/>
    <col min="15621" max="15621" width="9.125" style="286" customWidth="1"/>
    <col min="15622" max="15865" width="9" style="286"/>
    <col min="15866" max="15866" width="8.125" style="286" bestFit="1" customWidth="1"/>
    <col min="15867" max="15868" width="13" style="286" bestFit="1" customWidth="1"/>
    <col min="15869" max="15869" width="15.125" style="286" bestFit="1" customWidth="1"/>
    <col min="15870" max="15876" width="9" style="286"/>
    <col min="15877" max="15877" width="9.125" style="286" customWidth="1"/>
    <col min="15878" max="16121" width="9" style="286"/>
    <col min="16122" max="16122" width="8.125" style="286" bestFit="1" customWidth="1"/>
    <col min="16123" max="16124" width="13" style="286" bestFit="1" customWidth="1"/>
    <col min="16125" max="16125" width="15.125" style="286" bestFit="1" customWidth="1"/>
    <col min="16126" max="16132" width="9" style="286"/>
    <col min="16133" max="16133" width="9.125" style="286" customWidth="1"/>
    <col min="16134" max="16384" width="9" style="286"/>
  </cols>
  <sheetData>
    <row r="1" spans="1:17">
      <c r="A1" s="1544" t="s">
        <v>4602</v>
      </c>
      <c r="B1" s="1544"/>
      <c r="C1" s="1544"/>
      <c r="D1" s="1544"/>
    </row>
    <row r="2" spans="1:17" ht="42">
      <c r="A2" s="1254" t="s">
        <v>3607</v>
      </c>
      <c r="B2" s="1254"/>
      <c r="C2" s="1254"/>
      <c r="D2" s="1254"/>
      <c r="E2" s="1254"/>
      <c r="F2" s="1254"/>
      <c r="G2" s="1254"/>
      <c r="H2" s="1254"/>
      <c r="I2" s="1254"/>
      <c r="J2" s="1254"/>
      <c r="L2" s="307" t="s">
        <v>1113</v>
      </c>
      <c r="M2" s="112" t="s">
        <v>3604</v>
      </c>
      <c r="N2" s="112" t="s">
        <v>3605</v>
      </c>
      <c r="O2" s="112" t="s">
        <v>3606</v>
      </c>
    </row>
    <row r="3" spans="1:17">
      <c r="L3" s="364" t="s">
        <v>3608</v>
      </c>
      <c r="M3" s="113">
        <v>5713</v>
      </c>
      <c r="N3" s="113">
        <v>3674</v>
      </c>
      <c r="O3" s="113">
        <v>4088</v>
      </c>
    </row>
    <row r="4" spans="1:17">
      <c r="L4" s="364" t="s">
        <v>3609</v>
      </c>
      <c r="M4" s="113">
        <v>5267</v>
      </c>
      <c r="N4" s="113">
        <v>3256</v>
      </c>
      <c r="O4" s="113">
        <v>3802</v>
      </c>
    </row>
    <row r="5" spans="1:17">
      <c r="L5" s="364" t="s">
        <v>3610</v>
      </c>
      <c r="M5" s="113">
        <v>4794</v>
      </c>
      <c r="N5" s="113">
        <v>3094</v>
      </c>
      <c r="O5" s="113">
        <v>3168</v>
      </c>
    </row>
    <row r="6" spans="1:17">
      <c r="L6" s="364" t="s">
        <v>3611</v>
      </c>
      <c r="M6" s="113">
        <v>4066</v>
      </c>
      <c r="N6" s="113">
        <v>2614</v>
      </c>
      <c r="O6" s="113">
        <v>3020</v>
      </c>
    </row>
    <row r="7" spans="1:17">
      <c r="L7" s="364" t="s">
        <v>2536</v>
      </c>
      <c r="M7" s="113">
        <v>3594</v>
      </c>
      <c r="N7" s="113">
        <v>2177</v>
      </c>
      <c r="O7" s="113">
        <v>2907</v>
      </c>
    </row>
    <row r="8" spans="1:17">
      <c r="L8" s="364" t="s">
        <v>979</v>
      </c>
      <c r="M8" s="113">
        <f>'P132'!E21</f>
        <v>3496</v>
      </c>
      <c r="N8" s="113">
        <f>'P132'!E44</f>
        <v>2106</v>
      </c>
      <c r="O8" s="113">
        <f>'P132'!E67</f>
        <v>2672</v>
      </c>
    </row>
    <row r="12" spans="1:17">
      <c r="L12" s="315"/>
    </row>
    <row r="13" spans="1:17">
      <c r="L13" s="315"/>
    </row>
    <row r="14" spans="1:17" ht="18.75">
      <c r="L14" s="315"/>
      <c r="P14" s="58"/>
      <c r="Q14" s="58"/>
    </row>
    <row r="15" spans="1:17">
      <c r="L15" s="315"/>
    </row>
    <row r="16" spans="1:17">
      <c r="L16" s="315"/>
      <c r="M16" s="426"/>
      <c r="N16" s="426"/>
      <c r="O16" s="426"/>
    </row>
    <row r="17" spans="12:15">
      <c r="L17" s="315"/>
      <c r="M17" s="425"/>
      <c r="N17" s="354"/>
      <c r="O17" s="354"/>
    </row>
    <row r="34" spans="15:17">
      <c r="O34" s="1201" t="s">
        <v>3612</v>
      </c>
      <c r="P34" s="1201"/>
    </row>
    <row r="35" spans="15:17">
      <c r="O35" s="307" t="s">
        <v>3613</v>
      </c>
      <c r="P35" s="369">
        <f>'P135'!H25</f>
        <v>8372</v>
      </c>
      <c r="Q35" s="286">
        <f t="shared" ref="Q35:Q49" si="0">P35/$P$50*100</f>
        <v>2.6268147204538255</v>
      </c>
    </row>
    <row r="36" spans="15:17">
      <c r="O36" s="307" t="s">
        <v>3614</v>
      </c>
      <c r="P36" s="369">
        <f>'P135'!K25</f>
        <v>7107</v>
      </c>
      <c r="Q36" s="286">
        <f t="shared" si="0"/>
        <v>2.2299059028028352</v>
      </c>
    </row>
    <row r="37" spans="15:17">
      <c r="O37" s="307" t="s">
        <v>3615</v>
      </c>
      <c r="P37" s="369">
        <f>'P135'!N25</f>
        <v>19226</v>
      </c>
      <c r="Q37" s="286">
        <f t="shared" si="0"/>
        <v>6.0323865044726759</v>
      </c>
    </row>
    <row r="38" spans="15:17">
      <c r="O38" s="307" t="s">
        <v>3616</v>
      </c>
      <c r="P38" s="360">
        <f>'P135'!Q25</f>
        <v>30259</v>
      </c>
      <c r="Q38" s="286">
        <f t="shared" si="0"/>
        <v>9.4941216705939198</v>
      </c>
    </row>
    <row r="39" spans="15:17">
      <c r="O39" s="307" t="s">
        <v>3617</v>
      </c>
      <c r="P39" s="369">
        <f>'P135'!T25</f>
        <v>13331</v>
      </c>
      <c r="Q39" s="286">
        <f t="shared" si="0"/>
        <v>4.1827600380279435</v>
      </c>
    </row>
    <row r="40" spans="15:17">
      <c r="O40" s="307" t="s">
        <v>3618</v>
      </c>
      <c r="P40" s="375">
        <f>'P135'!W25</f>
        <v>15411</v>
      </c>
      <c r="Q40" s="286">
        <f t="shared" si="0"/>
        <v>4.8353848132959749</v>
      </c>
    </row>
    <row r="41" spans="15:17">
      <c r="O41" s="307" t="s">
        <v>3619</v>
      </c>
      <c r="P41" s="360">
        <f>'P135'!Z25</f>
        <v>6777</v>
      </c>
      <c r="Q41" s="286">
        <f t="shared" si="0"/>
        <v>2.1263644721112729</v>
      </c>
    </row>
    <row r="42" spans="15:17">
      <c r="O42" s="307" t="s">
        <v>3620</v>
      </c>
      <c r="P42" s="369">
        <f>'P135'!E49</f>
        <v>15789</v>
      </c>
      <c r="Q42" s="286">
        <f t="shared" si="0"/>
        <v>4.953986815724492</v>
      </c>
    </row>
    <row r="43" spans="15:17">
      <c r="O43" s="307" t="s">
        <v>3621</v>
      </c>
      <c r="P43" s="369">
        <f>'P135'!H49</f>
        <v>2791</v>
      </c>
      <c r="Q43" s="286">
        <f t="shared" si="0"/>
        <v>0.87570949412167054</v>
      </c>
    </row>
    <row r="44" spans="15:17">
      <c r="O44" s="307" t="s">
        <v>3622</v>
      </c>
      <c r="P44" s="369">
        <f>'P135'!K49</f>
        <v>77624</v>
      </c>
      <c r="Q44" s="286">
        <f t="shared" si="0"/>
        <v>24.355454593945023</v>
      </c>
    </row>
    <row r="45" spans="15:17">
      <c r="O45" s="283" t="s">
        <v>3623</v>
      </c>
      <c r="P45" s="369">
        <f>'P135'!N49</f>
        <v>712</v>
      </c>
      <c r="Q45" s="286">
        <f t="shared" si="0"/>
        <v>0.22339848076482605</v>
      </c>
    </row>
    <row r="46" spans="15:17">
      <c r="O46" s="307" t="s">
        <v>3624</v>
      </c>
      <c r="P46" s="360">
        <f>'P135'!Q49</f>
        <v>107687</v>
      </c>
      <c r="Q46" s="286">
        <f t="shared" si="0"/>
        <v>33.78807892994638</v>
      </c>
    </row>
    <row r="47" spans="15:17">
      <c r="O47" s="307" t="s">
        <v>3625</v>
      </c>
      <c r="P47" s="369">
        <f>'P135'!T49</f>
        <v>12118</v>
      </c>
      <c r="Q47" s="286">
        <f t="shared" si="0"/>
        <v>3.8021668397586543</v>
      </c>
    </row>
    <row r="48" spans="15:17">
      <c r="O48" s="307" t="s">
        <v>3626</v>
      </c>
      <c r="P48" s="426">
        <f>'P135'!W49</f>
        <v>717</v>
      </c>
      <c r="Q48" s="286">
        <f t="shared" si="0"/>
        <v>0.22496729032075879</v>
      </c>
    </row>
    <row r="49" spans="1:17">
      <c r="O49" s="307" t="s">
        <v>3627</v>
      </c>
      <c r="P49" s="426">
        <f>'P135'!Z49</f>
        <v>792</v>
      </c>
      <c r="Q49" s="286">
        <f t="shared" si="0"/>
        <v>0.24849943365975033</v>
      </c>
    </row>
    <row r="50" spans="1:17">
      <c r="O50" s="307" t="s">
        <v>3628</v>
      </c>
      <c r="P50" s="426">
        <f>SUM(P35:P49)</f>
        <v>318713</v>
      </c>
    </row>
    <row r="58" spans="1:17">
      <c r="A58" s="369"/>
      <c r="B58" s="369"/>
      <c r="C58" s="369"/>
    </row>
  </sheetData>
  <mergeCells count="3">
    <mergeCell ref="O34:P34"/>
    <mergeCell ref="A1:D1"/>
    <mergeCell ref="A2:J2"/>
  </mergeCells>
  <phoneticPr fontId="4"/>
  <hyperlinks>
    <hyperlink ref="A1" location="P2細目次!A1" display="目次に戻る" xr:uid="{DA38FD16-E7A6-438E-8A0B-81EC123F220F}"/>
  </hyperlinks>
  <pageMargins left="0.70866141732283472" right="0.70866141732283472" top="0.74803149606299213" bottom="0.74803149606299213" header="0.31496062992125984" footer="0.31496062992125984"/>
  <pageSetup paperSize="9" scale="86" firstPageNumber="0" orientation="portrait" r:id="rId1"/>
  <headerFooter differentFirst="1" scaleWithDoc="0">
    <oddFooter>&amp;C- &amp;P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7D86F-C832-4984-8734-348390A504CF}">
  <sheetPr codeName="Sheet10">
    <tabColor theme="0"/>
    <pageSetUpPr fitToPage="1"/>
  </sheetPr>
  <dimension ref="A1:AI50"/>
  <sheetViews>
    <sheetView zoomScaleNormal="100" zoomScaleSheetLayoutView="100" workbookViewId="0">
      <selection activeCell="AL2" sqref="AL2:AR2"/>
    </sheetView>
  </sheetViews>
  <sheetFormatPr defaultColWidth="3.125" defaultRowHeight="18.75" customHeight="1"/>
  <cols>
    <col min="1" max="2" width="3.125" style="286"/>
    <col min="3" max="4" width="3.125" style="286" customWidth="1"/>
    <col min="5" max="16384" width="3.125" style="286"/>
  </cols>
  <sheetData>
    <row r="1" spans="1:35" ht="13.5">
      <c r="A1" s="1176" t="s">
        <v>4602</v>
      </c>
      <c r="B1" s="1176"/>
      <c r="C1" s="1176"/>
      <c r="D1" s="1176"/>
    </row>
    <row r="2" spans="1:35" s="42" customFormat="1" ht="21">
      <c r="A2" s="1271" t="s">
        <v>401</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row>
    <row r="3" spans="1:35" ht="18.75" customHeight="1">
      <c r="A3" s="286" t="s">
        <v>402</v>
      </c>
    </row>
    <row r="4" spans="1:35" ht="18.75" customHeight="1">
      <c r="A4" s="1261" t="s">
        <v>403</v>
      </c>
      <c r="B4" s="1261"/>
      <c r="C4" s="1261"/>
      <c r="D4" s="1261"/>
      <c r="E4" s="1261"/>
      <c r="F4" s="1261"/>
      <c r="G4" s="1261"/>
      <c r="H4" s="1261"/>
      <c r="I4" s="1261"/>
      <c r="J4" s="1261"/>
      <c r="K4" s="1261"/>
      <c r="L4" s="1261"/>
      <c r="M4" s="1261"/>
      <c r="N4" s="1262"/>
      <c r="O4" s="1272" t="s">
        <v>404</v>
      </c>
      <c r="P4" s="1273"/>
      <c r="Q4" s="1273"/>
      <c r="R4" s="1273"/>
      <c r="S4" s="1273"/>
      <c r="T4" s="1273"/>
      <c r="U4" s="1273"/>
      <c r="V4" s="1273"/>
      <c r="W4" s="1273"/>
      <c r="X4" s="1273"/>
      <c r="Y4" s="1273"/>
      <c r="Z4" s="1273"/>
      <c r="AA4" s="1273"/>
      <c r="AB4" s="1274"/>
      <c r="AC4" s="1272" t="s">
        <v>405</v>
      </c>
      <c r="AD4" s="1273"/>
      <c r="AE4" s="1273"/>
      <c r="AF4" s="1273"/>
      <c r="AG4" s="1273"/>
    </row>
    <row r="5" spans="1:35" ht="18.75" customHeight="1">
      <c r="A5" s="1261" t="s">
        <v>406</v>
      </c>
      <c r="B5" s="1261"/>
      <c r="C5" s="1261"/>
      <c r="D5" s="1261"/>
      <c r="E5" s="1261"/>
      <c r="F5" s="1261"/>
      <c r="G5" s="1262"/>
      <c r="H5" s="1260" t="s">
        <v>407</v>
      </c>
      <c r="I5" s="1261"/>
      <c r="J5" s="1261"/>
      <c r="K5" s="1261"/>
      <c r="L5" s="1261"/>
      <c r="M5" s="1261"/>
      <c r="N5" s="1262"/>
      <c r="O5" s="1260" t="s">
        <v>408</v>
      </c>
      <c r="P5" s="1261"/>
      <c r="Q5" s="1261"/>
      <c r="R5" s="1261"/>
      <c r="S5" s="1261"/>
      <c r="T5" s="1261"/>
      <c r="U5" s="1262"/>
      <c r="V5" s="1260" t="s">
        <v>409</v>
      </c>
      <c r="W5" s="1261"/>
      <c r="X5" s="1261"/>
      <c r="Y5" s="1261"/>
      <c r="Z5" s="1261"/>
      <c r="AA5" s="1261"/>
      <c r="AB5" s="1262"/>
      <c r="AC5" s="1275"/>
      <c r="AD5" s="1276"/>
      <c r="AE5" s="1276"/>
      <c r="AF5" s="1276"/>
      <c r="AG5" s="1276"/>
    </row>
    <row r="6" spans="1:35" ht="18.75" customHeight="1">
      <c r="A6" s="1277" t="s">
        <v>410</v>
      </c>
      <c r="B6" s="1277"/>
      <c r="C6" s="1277"/>
      <c r="D6" s="1277"/>
      <c r="E6" s="1277"/>
      <c r="F6" s="1277"/>
      <c r="G6" s="1277"/>
      <c r="H6" s="1278" t="s">
        <v>411</v>
      </c>
      <c r="I6" s="1278"/>
      <c r="J6" s="1278"/>
      <c r="K6" s="1278"/>
      <c r="L6" s="1278"/>
      <c r="M6" s="1278"/>
      <c r="N6" s="1278"/>
      <c r="O6" s="1278" t="s">
        <v>412</v>
      </c>
      <c r="P6" s="1278"/>
      <c r="Q6" s="1278"/>
      <c r="R6" s="1278"/>
      <c r="S6" s="1278"/>
      <c r="T6" s="1278"/>
      <c r="U6" s="1278"/>
      <c r="V6" s="1278" t="s">
        <v>412</v>
      </c>
      <c r="W6" s="1278"/>
      <c r="X6" s="1278"/>
      <c r="Y6" s="1278"/>
      <c r="Z6" s="1278"/>
      <c r="AA6" s="1278"/>
      <c r="AB6" s="1278"/>
      <c r="AC6" s="1279" t="s">
        <v>413</v>
      </c>
      <c r="AD6" s="1277"/>
      <c r="AE6" s="1277"/>
      <c r="AF6" s="1277"/>
      <c r="AG6" s="1277"/>
    </row>
    <row r="7" spans="1:35" ht="18.75" customHeight="1">
      <c r="A7" s="1201" t="s">
        <v>414</v>
      </c>
      <c r="B7" s="1201"/>
      <c r="C7" s="1201"/>
      <c r="D7" s="1201"/>
      <c r="E7" s="1201"/>
      <c r="F7" s="1201"/>
      <c r="G7" s="1201"/>
      <c r="H7" s="1199" t="s">
        <v>415</v>
      </c>
      <c r="I7" s="1199"/>
      <c r="J7" s="1199"/>
      <c r="K7" s="1199"/>
      <c r="L7" s="1199"/>
      <c r="M7" s="1199"/>
      <c r="N7" s="1199"/>
      <c r="O7" s="1280">
        <v>24.81</v>
      </c>
      <c r="P7" s="1201"/>
      <c r="Q7" s="1201"/>
      <c r="R7" s="1201"/>
      <c r="S7" s="1201"/>
      <c r="T7" s="1201"/>
      <c r="U7" s="1281"/>
      <c r="V7" s="1280">
        <v>20.81</v>
      </c>
      <c r="W7" s="1201"/>
      <c r="X7" s="1201"/>
      <c r="Y7" s="1201"/>
      <c r="Z7" s="1201"/>
      <c r="AA7" s="1201"/>
      <c r="AB7" s="1281"/>
      <c r="AC7" s="1283">
        <v>193.05</v>
      </c>
      <c r="AD7" s="1284"/>
      <c r="AE7" s="1284"/>
      <c r="AF7" s="1284"/>
      <c r="AG7" s="1284"/>
      <c r="AH7" s="250"/>
      <c r="AI7" s="250"/>
    </row>
    <row r="8" spans="1:35" ht="18.75" customHeight="1">
      <c r="A8" s="1276" t="s">
        <v>416</v>
      </c>
      <c r="B8" s="1276"/>
      <c r="C8" s="1276"/>
      <c r="D8" s="1276"/>
      <c r="E8" s="1276"/>
      <c r="F8" s="1276"/>
      <c r="G8" s="1276"/>
      <c r="H8" s="1200" t="s">
        <v>417</v>
      </c>
      <c r="I8" s="1200"/>
      <c r="J8" s="1200"/>
      <c r="K8" s="1200"/>
      <c r="L8" s="1200"/>
      <c r="M8" s="1200"/>
      <c r="N8" s="1200"/>
      <c r="O8" s="1275"/>
      <c r="P8" s="1276"/>
      <c r="Q8" s="1276"/>
      <c r="R8" s="1276"/>
      <c r="S8" s="1276"/>
      <c r="T8" s="1276"/>
      <c r="U8" s="1282"/>
      <c r="V8" s="1275"/>
      <c r="W8" s="1276"/>
      <c r="X8" s="1276"/>
      <c r="Y8" s="1276"/>
      <c r="Z8" s="1276"/>
      <c r="AA8" s="1276"/>
      <c r="AB8" s="1282"/>
      <c r="AC8" s="1285"/>
      <c r="AD8" s="1286"/>
      <c r="AE8" s="1286"/>
      <c r="AF8" s="1286"/>
      <c r="AG8" s="1286"/>
      <c r="AH8" s="250"/>
      <c r="AI8" s="250"/>
    </row>
    <row r="9" spans="1:35" ht="13.5">
      <c r="Q9" s="314"/>
      <c r="R9" s="314"/>
      <c r="S9" s="314"/>
      <c r="T9" s="314"/>
      <c r="U9" s="314"/>
      <c r="V9" s="314"/>
      <c r="W9" s="314"/>
      <c r="X9" s="314"/>
      <c r="Y9" s="314"/>
      <c r="Z9" s="314"/>
      <c r="AA9" s="314"/>
      <c r="AB9" s="314"/>
      <c r="AC9" s="314"/>
      <c r="AD9" s="314"/>
      <c r="AG9" s="315" t="s">
        <v>418</v>
      </c>
    </row>
    <row r="11" spans="1:35" s="42" customFormat="1" ht="21">
      <c r="A11" s="1271" t="s">
        <v>419</v>
      </c>
      <c r="B11" s="1271"/>
      <c r="C11" s="1271"/>
      <c r="D11" s="1271"/>
      <c r="E11" s="1271"/>
      <c r="F11" s="1271"/>
      <c r="G11" s="1271"/>
      <c r="H11" s="1271"/>
      <c r="I11" s="1271"/>
      <c r="J11" s="1271"/>
      <c r="K11" s="1271"/>
      <c r="L11" s="1271"/>
      <c r="M11" s="1271"/>
      <c r="N11" s="1271"/>
      <c r="O11" s="1271"/>
      <c r="P11" s="1271"/>
      <c r="Q11" s="1271"/>
      <c r="R11" s="1271"/>
      <c r="S11" s="1271"/>
      <c r="T11" s="1271"/>
      <c r="U11" s="1271"/>
      <c r="V11" s="1271"/>
      <c r="W11" s="1271"/>
      <c r="X11" s="1271"/>
      <c r="Y11" s="1271"/>
      <c r="Z11" s="1271"/>
      <c r="AA11" s="1271"/>
      <c r="AB11" s="1271"/>
      <c r="AC11" s="1271"/>
      <c r="AD11" s="1271"/>
      <c r="AE11" s="1271"/>
      <c r="AF11" s="1271"/>
      <c r="AG11" s="1271"/>
    </row>
    <row r="13" spans="1:35" ht="18.75" customHeight="1">
      <c r="A13" s="1261" t="s">
        <v>420</v>
      </c>
      <c r="B13" s="1261"/>
      <c r="C13" s="1261"/>
      <c r="D13" s="1261"/>
      <c r="E13" s="1262"/>
      <c r="F13" s="1260" t="s">
        <v>421</v>
      </c>
      <c r="G13" s="1261"/>
      <c r="H13" s="1261"/>
      <c r="I13" s="1261"/>
      <c r="J13" s="1261"/>
      <c r="K13" s="1261"/>
      <c r="L13" s="1263" t="s">
        <v>422</v>
      </c>
      <c r="M13" s="1263"/>
      <c r="N13" s="1263"/>
      <c r="O13" s="1263"/>
      <c r="P13" s="1263"/>
      <c r="Q13" s="1263"/>
      <c r="R13" s="1263"/>
      <c r="S13" s="1260" t="s">
        <v>423</v>
      </c>
      <c r="T13" s="1261"/>
      <c r="U13" s="1261"/>
      <c r="V13" s="1261"/>
      <c r="W13" s="1261"/>
      <c r="X13" s="1261"/>
      <c r="Y13" s="1261"/>
      <c r="Z13" s="1261"/>
      <c r="AA13" s="1261"/>
      <c r="AB13" s="1261"/>
      <c r="AC13" s="1261"/>
      <c r="AD13" s="1261"/>
      <c r="AE13" s="1261"/>
      <c r="AF13" s="1261"/>
      <c r="AG13" s="1261"/>
    </row>
    <row r="14" spans="1:35" ht="18.75" customHeight="1">
      <c r="A14" s="1273"/>
      <c r="B14" s="1273"/>
      <c r="C14" s="1273"/>
      <c r="D14" s="1273"/>
      <c r="E14" s="1273"/>
      <c r="F14" s="1277" t="s">
        <v>424</v>
      </c>
      <c r="G14" s="1277"/>
      <c r="H14" s="1277"/>
      <c r="I14" s="1277"/>
      <c r="J14" s="1277"/>
      <c r="K14" s="1277"/>
      <c r="L14" s="1290" t="s">
        <v>425</v>
      </c>
      <c r="M14" s="1278"/>
      <c r="N14" s="1278"/>
      <c r="O14" s="1278"/>
      <c r="P14" s="1278"/>
      <c r="Q14" s="1278"/>
      <c r="R14" s="1279"/>
      <c r="S14" s="1291" t="s">
        <v>4661</v>
      </c>
      <c r="T14" s="1291"/>
      <c r="U14" s="1291"/>
      <c r="V14" s="1291"/>
      <c r="W14" s="1291"/>
      <c r="X14" s="1291"/>
      <c r="Y14" s="1291"/>
      <c r="Z14" s="1291"/>
      <c r="AA14" s="1291"/>
      <c r="AB14" s="1291"/>
      <c r="AC14" s="1291"/>
      <c r="AD14" s="1291"/>
      <c r="AE14" s="1291"/>
      <c r="AF14" s="1291"/>
      <c r="AG14" s="1291"/>
      <c r="AH14" s="9"/>
      <c r="AI14" s="9"/>
    </row>
    <row r="15" spans="1:35" ht="18.75" customHeight="1">
      <c r="A15" s="1294" t="s">
        <v>426</v>
      </c>
      <c r="B15" s="1294"/>
      <c r="C15" s="1294"/>
      <c r="D15" s="1294"/>
      <c r="E15" s="1294"/>
      <c r="F15" s="1201" t="s">
        <v>427</v>
      </c>
      <c r="G15" s="1201"/>
      <c r="H15" s="1201"/>
      <c r="I15" s="1201"/>
      <c r="J15" s="1201"/>
      <c r="K15" s="1201"/>
      <c r="L15" s="1201">
        <v>107.751</v>
      </c>
      <c r="M15" s="1201"/>
      <c r="N15" s="1201"/>
      <c r="O15" s="1201"/>
      <c r="P15" s="1201"/>
      <c r="Q15" s="1201"/>
      <c r="R15" s="1201"/>
      <c r="S15" s="1292"/>
      <c r="T15" s="1292"/>
      <c r="U15" s="1292"/>
      <c r="V15" s="1292"/>
      <c r="W15" s="1292"/>
      <c r="X15" s="1292"/>
      <c r="Y15" s="1292"/>
      <c r="Z15" s="1292"/>
      <c r="AA15" s="1292"/>
      <c r="AB15" s="1292"/>
      <c r="AC15" s="1292"/>
      <c r="AD15" s="1292"/>
      <c r="AE15" s="1292"/>
      <c r="AF15" s="1292"/>
      <c r="AG15" s="1292"/>
      <c r="AH15" s="9"/>
      <c r="AI15" s="9"/>
    </row>
    <row r="16" spans="1:35" ht="18.75" customHeight="1">
      <c r="A16" s="1294"/>
      <c r="B16" s="1294"/>
      <c r="C16" s="1294"/>
      <c r="D16" s="1294"/>
      <c r="E16" s="1294"/>
      <c r="F16" s="1201"/>
      <c r="G16" s="1201"/>
      <c r="H16" s="1201"/>
      <c r="I16" s="1201"/>
      <c r="J16" s="1201"/>
      <c r="K16" s="1201"/>
      <c r="L16" s="1201"/>
      <c r="M16" s="1201"/>
      <c r="N16" s="1201"/>
      <c r="O16" s="1201"/>
      <c r="P16" s="1201"/>
      <c r="Q16" s="1201"/>
      <c r="R16" s="1201"/>
      <c r="S16" s="1292"/>
      <c r="T16" s="1292"/>
      <c r="U16" s="1292"/>
      <c r="V16" s="1292"/>
      <c r="W16" s="1292"/>
      <c r="X16" s="1292"/>
      <c r="Y16" s="1292"/>
      <c r="Z16" s="1292"/>
      <c r="AA16" s="1292"/>
      <c r="AB16" s="1292"/>
      <c r="AC16" s="1292"/>
      <c r="AD16" s="1292"/>
      <c r="AE16" s="1292"/>
      <c r="AF16" s="1292"/>
      <c r="AG16" s="1292"/>
      <c r="AH16" s="9"/>
      <c r="AI16" s="9"/>
    </row>
    <row r="17" spans="1:35" ht="18.75" customHeight="1">
      <c r="A17" s="1294"/>
      <c r="B17" s="1294"/>
      <c r="C17" s="1294"/>
      <c r="D17" s="1294"/>
      <c r="E17" s="1294"/>
      <c r="F17" s="1201" t="s">
        <v>428</v>
      </c>
      <c r="G17" s="1201"/>
      <c r="H17" s="1201"/>
      <c r="I17" s="1201"/>
      <c r="J17" s="1201"/>
      <c r="K17" s="1201"/>
      <c r="L17" s="1201"/>
      <c r="M17" s="1201"/>
      <c r="N17" s="1201"/>
      <c r="O17" s="1201"/>
      <c r="P17" s="1201"/>
      <c r="Q17" s="1201"/>
      <c r="R17" s="1201"/>
      <c r="S17" s="1292"/>
      <c r="T17" s="1292"/>
      <c r="U17" s="1292"/>
      <c r="V17" s="1292"/>
      <c r="W17" s="1292"/>
      <c r="X17" s="1292"/>
      <c r="Y17" s="1292"/>
      <c r="Z17" s="1292"/>
      <c r="AA17" s="1292"/>
      <c r="AB17" s="1292"/>
      <c r="AC17" s="1292"/>
      <c r="AD17" s="1292"/>
      <c r="AE17" s="1292"/>
      <c r="AF17" s="1292"/>
      <c r="AG17" s="1292"/>
      <c r="AH17" s="9"/>
      <c r="AI17" s="9"/>
    </row>
    <row r="18" spans="1:35" ht="18.75" customHeight="1">
      <c r="A18" s="1295"/>
      <c r="B18" s="1295"/>
      <c r="C18" s="1295"/>
      <c r="D18" s="1295"/>
      <c r="E18" s="1295"/>
      <c r="F18" s="1276"/>
      <c r="G18" s="1276"/>
      <c r="H18" s="1276"/>
      <c r="I18" s="1276"/>
      <c r="J18" s="1276"/>
      <c r="K18" s="1276"/>
      <c r="L18" s="1276"/>
      <c r="M18" s="1276"/>
      <c r="N18" s="1276"/>
      <c r="O18" s="1276"/>
      <c r="P18" s="1276"/>
      <c r="Q18" s="1276"/>
      <c r="R18" s="1276"/>
      <c r="S18" s="1293"/>
      <c r="T18" s="1293"/>
      <c r="U18" s="1293"/>
      <c r="V18" s="1293"/>
      <c r="W18" s="1293"/>
      <c r="X18" s="1293"/>
      <c r="Y18" s="1293"/>
      <c r="Z18" s="1293"/>
      <c r="AA18" s="1293"/>
      <c r="AB18" s="1293"/>
      <c r="AC18" s="1293"/>
      <c r="AD18" s="1293"/>
      <c r="AE18" s="1293"/>
      <c r="AF18" s="1293"/>
      <c r="AG18" s="1293"/>
      <c r="AH18" s="9"/>
      <c r="AI18" s="9"/>
    </row>
    <row r="19" spans="1:35" ht="13.5">
      <c r="AG19" s="315" t="s">
        <v>429</v>
      </c>
    </row>
    <row r="21" spans="1:35" s="42" customFormat="1" ht="21">
      <c r="A21" s="1271" t="s">
        <v>430</v>
      </c>
      <c r="B21" s="1271"/>
      <c r="C21" s="1271"/>
      <c r="D21" s="1271"/>
      <c r="E21" s="1271"/>
      <c r="F21" s="1271"/>
      <c r="G21" s="1271"/>
      <c r="H21" s="1271"/>
      <c r="I21" s="1271"/>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271"/>
    </row>
    <row r="23" spans="1:35" ht="18.75" customHeight="1">
      <c r="A23" s="1261" t="s">
        <v>431</v>
      </c>
      <c r="B23" s="1261"/>
      <c r="C23" s="1261"/>
      <c r="D23" s="1261"/>
      <c r="E23" s="1261"/>
      <c r="F23" s="1261"/>
      <c r="G23" s="1261"/>
      <c r="H23" s="1261"/>
      <c r="I23" s="1261"/>
      <c r="J23" s="1261"/>
      <c r="K23" s="1261"/>
      <c r="L23" s="1261"/>
      <c r="M23" s="1261"/>
      <c r="N23" s="1261"/>
      <c r="O23" s="1261"/>
      <c r="P23" s="1261"/>
      <c r="Q23" s="1261"/>
      <c r="R23" s="1262"/>
      <c r="S23" s="1263" t="s">
        <v>432</v>
      </c>
      <c r="T23" s="1263"/>
      <c r="U23" s="1263"/>
      <c r="V23" s="1263"/>
      <c r="W23" s="1263"/>
      <c r="X23" s="1263"/>
      <c r="Y23" s="1263"/>
      <c r="Z23" s="1263" t="s">
        <v>433</v>
      </c>
      <c r="AA23" s="1263"/>
      <c r="AB23" s="1263"/>
      <c r="AC23" s="1263"/>
      <c r="AD23" s="1263" t="s">
        <v>434</v>
      </c>
      <c r="AE23" s="1263"/>
      <c r="AF23" s="1263"/>
      <c r="AG23" s="1260"/>
    </row>
    <row r="24" spans="1:35" ht="18.75" customHeight="1">
      <c r="S24" s="1287"/>
      <c r="T24" s="1288"/>
      <c r="U24" s="1288"/>
      <c r="V24" s="1288"/>
      <c r="W24" s="1288"/>
      <c r="X24" s="1288"/>
      <c r="Y24" s="1288"/>
      <c r="Z24" s="1289" t="s">
        <v>413</v>
      </c>
      <c r="AA24" s="1289"/>
      <c r="AB24" s="1289"/>
      <c r="AC24" s="1289"/>
      <c r="AD24" s="1289" t="s">
        <v>435</v>
      </c>
      <c r="AE24" s="1289"/>
      <c r="AF24" s="1289"/>
      <c r="AG24" s="1289"/>
    </row>
    <row r="25" spans="1:35" ht="18.75" customHeight="1">
      <c r="B25" s="1296" t="s">
        <v>436</v>
      </c>
      <c r="C25" s="1296"/>
      <c r="D25" s="1296"/>
      <c r="E25" s="1296"/>
      <c r="F25" s="1296"/>
      <c r="G25" s="1296"/>
      <c r="H25" s="1296"/>
      <c r="I25" s="1296"/>
      <c r="J25" s="1296"/>
      <c r="K25" s="1296"/>
      <c r="L25" s="1296"/>
      <c r="M25" s="1296"/>
      <c r="N25" s="1296"/>
      <c r="O25" s="1296"/>
      <c r="P25" s="1296"/>
      <c r="Q25" s="1296"/>
      <c r="S25" s="351"/>
      <c r="T25" s="1297">
        <v>15797</v>
      </c>
      <c r="U25" s="1297"/>
      <c r="V25" s="1297"/>
      <c r="W25" s="1297"/>
      <c r="X25" s="1297"/>
      <c r="Z25" s="1201">
        <v>55.66</v>
      </c>
      <c r="AA25" s="1201"/>
      <c r="AB25" s="1201"/>
      <c r="AC25" s="1201"/>
      <c r="AD25" s="1298">
        <v>26379</v>
      </c>
      <c r="AE25" s="1298"/>
      <c r="AF25" s="1298"/>
      <c r="AG25" s="1298"/>
    </row>
    <row r="26" spans="1:35" ht="18.75" customHeight="1">
      <c r="B26" s="1296" t="s">
        <v>437</v>
      </c>
      <c r="C26" s="1296"/>
      <c r="D26" s="1296"/>
      <c r="E26" s="1296"/>
      <c r="F26" s="1296"/>
      <c r="G26" s="1296"/>
      <c r="H26" s="1296"/>
      <c r="I26" s="1296"/>
      <c r="J26" s="1296"/>
      <c r="K26" s="1296"/>
      <c r="L26" s="1296"/>
      <c r="M26" s="1296"/>
      <c r="N26" s="1296"/>
      <c r="O26" s="1296"/>
      <c r="P26" s="1296"/>
      <c r="Q26" s="1296"/>
      <c r="S26" s="351"/>
      <c r="T26" s="1297">
        <v>18415</v>
      </c>
      <c r="U26" s="1297"/>
      <c r="V26" s="1297"/>
      <c r="W26" s="1297"/>
      <c r="X26" s="1297"/>
      <c r="Z26" s="1201" t="s">
        <v>438</v>
      </c>
      <c r="AA26" s="1201"/>
      <c r="AB26" s="1201"/>
      <c r="AC26" s="1201"/>
      <c r="AD26" s="1300" t="s">
        <v>439</v>
      </c>
      <c r="AE26" s="1300"/>
      <c r="AF26" s="1300"/>
      <c r="AG26" s="1300"/>
    </row>
    <row r="27" spans="1:35" ht="18.75" customHeight="1">
      <c r="B27" s="1296" t="s">
        <v>440</v>
      </c>
      <c r="C27" s="1296"/>
      <c r="D27" s="1296"/>
      <c r="E27" s="1296"/>
      <c r="F27" s="1296"/>
      <c r="G27" s="1296"/>
      <c r="H27" s="1296"/>
      <c r="I27" s="1296"/>
      <c r="J27" s="1296"/>
      <c r="K27" s="1296"/>
      <c r="L27" s="1296"/>
      <c r="M27" s="1296"/>
      <c r="N27" s="1296"/>
      <c r="O27" s="1296"/>
      <c r="P27" s="1296"/>
      <c r="Q27" s="1296"/>
      <c r="S27" s="351"/>
      <c r="T27" s="1297">
        <v>19815</v>
      </c>
      <c r="U27" s="1297"/>
      <c r="V27" s="1297"/>
      <c r="W27" s="1297"/>
      <c r="X27" s="1297"/>
      <c r="Z27" s="1201">
        <v>50.12</v>
      </c>
      <c r="AA27" s="1201"/>
      <c r="AB27" s="1201"/>
      <c r="AC27" s="1201"/>
      <c r="AD27" s="1298">
        <v>31061</v>
      </c>
      <c r="AE27" s="1298"/>
      <c r="AF27" s="1298"/>
      <c r="AG27" s="1298"/>
    </row>
    <row r="28" spans="1:35" ht="18.75" customHeight="1">
      <c r="B28" s="1296" t="s">
        <v>441</v>
      </c>
      <c r="C28" s="1296"/>
      <c r="D28" s="1296"/>
      <c r="E28" s="1296"/>
      <c r="F28" s="1296"/>
      <c r="G28" s="1296"/>
      <c r="H28" s="1296"/>
      <c r="I28" s="1296"/>
      <c r="J28" s="1296"/>
      <c r="K28" s="1296"/>
      <c r="L28" s="1296"/>
      <c r="M28" s="1296"/>
      <c r="N28" s="1296"/>
      <c r="O28" s="1296"/>
      <c r="P28" s="1296"/>
      <c r="Q28" s="1296"/>
      <c r="S28" s="351"/>
      <c r="T28" s="1299">
        <v>20728</v>
      </c>
      <c r="U28" s="1299"/>
      <c r="V28" s="1299"/>
      <c r="W28" s="1299"/>
      <c r="X28" s="1299"/>
      <c r="Z28" s="1201">
        <v>134.06</v>
      </c>
      <c r="AA28" s="1201"/>
      <c r="AB28" s="1201"/>
      <c r="AC28" s="1201"/>
      <c r="AD28" s="1298">
        <v>44123</v>
      </c>
      <c r="AE28" s="1298"/>
      <c r="AF28" s="1298"/>
      <c r="AG28" s="1298"/>
    </row>
    <row r="29" spans="1:35" ht="18.75" customHeight="1">
      <c r="B29" s="1296" t="s">
        <v>442</v>
      </c>
      <c r="C29" s="1296"/>
      <c r="D29" s="1296"/>
      <c r="E29" s="1296"/>
      <c r="F29" s="1296"/>
      <c r="G29" s="1296"/>
      <c r="H29" s="1296"/>
      <c r="I29" s="1296"/>
      <c r="J29" s="1296"/>
      <c r="K29" s="1296"/>
      <c r="L29" s="1296"/>
      <c r="M29" s="1296"/>
      <c r="N29" s="1296"/>
      <c r="O29" s="1296"/>
      <c r="P29" s="1296"/>
      <c r="Q29" s="1296"/>
      <c r="S29" s="351"/>
      <c r="T29" s="1299">
        <v>32417</v>
      </c>
      <c r="U29" s="1299"/>
      <c r="V29" s="1299"/>
      <c r="W29" s="1299"/>
      <c r="X29" s="1299"/>
      <c r="Z29" s="1284">
        <v>134.6</v>
      </c>
      <c r="AA29" s="1284"/>
      <c r="AB29" s="1284"/>
      <c r="AC29" s="1284"/>
      <c r="AD29" s="1303" t="s">
        <v>438</v>
      </c>
      <c r="AE29" s="1303"/>
      <c r="AF29" s="1303"/>
      <c r="AG29" s="1303"/>
    </row>
    <row r="30" spans="1:35" ht="18.75" customHeight="1">
      <c r="B30" s="1296" t="s">
        <v>443</v>
      </c>
      <c r="C30" s="1296"/>
      <c r="D30" s="1296"/>
      <c r="E30" s="1296"/>
      <c r="F30" s="1296"/>
      <c r="G30" s="1296"/>
      <c r="H30" s="1296"/>
      <c r="I30" s="1296"/>
      <c r="J30" s="1296"/>
      <c r="K30" s="1296"/>
      <c r="L30" s="1296"/>
      <c r="M30" s="1296"/>
      <c r="N30" s="1296"/>
      <c r="O30" s="1296"/>
      <c r="P30" s="1296"/>
      <c r="Q30" s="1296"/>
      <c r="S30" s="351"/>
      <c r="T30" s="1297">
        <v>38353</v>
      </c>
      <c r="U30" s="1297"/>
      <c r="V30" s="1297"/>
      <c r="W30" s="1297"/>
      <c r="X30" s="1297"/>
      <c r="Z30" s="1201">
        <v>193.16</v>
      </c>
      <c r="AA30" s="1201"/>
      <c r="AB30" s="1201"/>
      <c r="AC30" s="1201"/>
      <c r="AD30" s="1298">
        <v>84982</v>
      </c>
      <c r="AE30" s="1298"/>
      <c r="AF30" s="1298"/>
      <c r="AG30" s="1298"/>
    </row>
    <row r="31" spans="1:35" ht="18.75" customHeight="1">
      <c r="B31" s="1296" t="s">
        <v>444</v>
      </c>
      <c r="C31" s="1296"/>
      <c r="D31" s="1296"/>
      <c r="E31" s="1296"/>
      <c r="F31" s="1296"/>
      <c r="G31" s="1296"/>
      <c r="H31" s="1296"/>
      <c r="I31" s="1296"/>
      <c r="J31" s="1296"/>
      <c r="K31" s="1296"/>
      <c r="L31" s="1296"/>
      <c r="M31" s="1296"/>
      <c r="N31" s="1296"/>
      <c r="O31" s="1296"/>
      <c r="P31" s="1296"/>
      <c r="Q31" s="1296"/>
      <c r="S31" s="351"/>
      <c r="T31" s="1299">
        <v>40087</v>
      </c>
      <c r="U31" s="1299"/>
      <c r="V31" s="1299"/>
      <c r="W31" s="1299"/>
      <c r="X31" s="1299"/>
      <c r="Z31" s="1201">
        <v>193.18</v>
      </c>
      <c r="AA31" s="1201"/>
      <c r="AB31" s="1201"/>
      <c r="AC31" s="1201"/>
      <c r="AD31" s="1201" t="s">
        <v>438</v>
      </c>
      <c r="AE31" s="1201"/>
      <c r="AF31" s="1201"/>
      <c r="AG31" s="1201"/>
    </row>
    <row r="32" spans="1:35" ht="18.75" customHeight="1">
      <c r="A32" s="328"/>
      <c r="B32" s="1301" t="s">
        <v>442</v>
      </c>
      <c r="C32" s="1301"/>
      <c r="D32" s="1301"/>
      <c r="E32" s="1301"/>
      <c r="F32" s="1301"/>
      <c r="G32" s="1301"/>
      <c r="H32" s="1301"/>
      <c r="I32" s="1301"/>
      <c r="J32" s="1301"/>
      <c r="K32" s="1301"/>
      <c r="L32" s="1301"/>
      <c r="M32" s="1301"/>
      <c r="N32" s="1301"/>
      <c r="O32" s="1301"/>
      <c r="P32" s="1301"/>
      <c r="Q32" s="1301"/>
      <c r="R32" s="328"/>
      <c r="S32" s="356"/>
      <c r="T32" s="1302">
        <v>41913</v>
      </c>
      <c r="U32" s="1302"/>
      <c r="V32" s="1302"/>
      <c r="W32" s="1302"/>
      <c r="X32" s="1302"/>
      <c r="Y32" s="328"/>
      <c r="Z32" s="1276">
        <v>193.05</v>
      </c>
      <c r="AA32" s="1276"/>
      <c r="AB32" s="1276"/>
      <c r="AC32" s="1276"/>
      <c r="AD32" s="1276" t="s">
        <v>438</v>
      </c>
      <c r="AE32" s="1276"/>
      <c r="AF32" s="1276"/>
      <c r="AG32" s="1276"/>
    </row>
    <row r="33" spans="1:35" ht="18.75" customHeight="1">
      <c r="A33" s="1202"/>
      <c r="B33" s="1202"/>
      <c r="C33" s="1202"/>
      <c r="D33" s="1202"/>
      <c r="E33" s="1202"/>
      <c r="F33" s="1202"/>
      <c r="G33" s="1202"/>
      <c r="H33" s="1202"/>
      <c r="I33" s="1202"/>
      <c r="J33" s="1202"/>
      <c r="K33" s="1202"/>
      <c r="L33" s="1202"/>
      <c r="M33" s="1202"/>
      <c r="N33" s="1202"/>
      <c r="O33" s="1202"/>
      <c r="P33" s="1202"/>
      <c r="Q33" s="1202"/>
      <c r="R33" s="1202"/>
      <c r="S33" s="1202"/>
      <c r="T33" s="1202"/>
      <c r="U33" s="1202"/>
      <c r="V33" s="1202"/>
      <c r="W33" s="1202"/>
      <c r="X33" s="1202"/>
      <c r="Y33" s="1202"/>
      <c r="Z33" s="1202"/>
      <c r="AA33" s="1202"/>
      <c r="AB33" s="1202"/>
      <c r="AC33" s="1202"/>
      <c r="AD33" s="1202"/>
      <c r="AE33" s="1202"/>
      <c r="AF33" s="1202"/>
      <c r="AG33" s="1202"/>
      <c r="AH33" s="1202"/>
      <c r="AI33" s="1202"/>
    </row>
    <row r="34" spans="1:35" s="42" customFormat="1" ht="21">
      <c r="A34" s="1271" t="s">
        <v>445</v>
      </c>
      <c r="B34" s="1271"/>
      <c r="C34" s="1271"/>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row>
    <row r="35" spans="1:35" ht="18.75" customHeight="1">
      <c r="Z35" s="328"/>
      <c r="AA35" s="328"/>
      <c r="AB35" s="328"/>
      <c r="AC35" s="328"/>
      <c r="AD35" s="328"/>
      <c r="AG35" s="407" t="s">
        <v>446</v>
      </c>
    </row>
    <row r="36" spans="1:35" ht="18.75" customHeight="1">
      <c r="A36" s="1261" t="s">
        <v>447</v>
      </c>
      <c r="B36" s="1261"/>
      <c r="C36" s="1261"/>
      <c r="D36" s="1261"/>
      <c r="E36" s="1261"/>
      <c r="F36" s="1262"/>
      <c r="G36" s="1263" t="s">
        <v>448</v>
      </c>
      <c r="H36" s="1263"/>
      <c r="I36" s="1263"/>
      <c r="J36" s="1263" t="s">
        <v>449</v>
      </c>
      <c r="K36" s="1263"/>
      <c r="L36" s="1263"/>
      <c r="M36" s="1263" t="s">
        <v>450</v>
      </c>
      <c r="N36" s="1263"/>
      <c r="O36" s="1263"/>
      <c r="P36" s="1263" t="s">
        <v>451</v>
      </c>
      <c r="Q36" s="1263"/>
      <c r="R36" s="1263"/>
      <c r="S36" s="1263" t="s">
        <v>452</v>
      </c>
      <c r="T36" s="1263"/>
      <c r="U36" s="1263"/>
      <c r="V36" s="1263" t="s">
        <v>453</v>
      </c>
      <c r="W36" s="1263"/>
      <c r="X36" s="1263"/>
      <c r="Y36" s="1263" t="s">
        <v>454</v>
      </c>
      <c r="Z36" s="1263"/>
      <c r="AA36" s="1263"/>
      <c r="AB36" s="1304" t="s">
        <v>4600</v>
      </c>
      <c r="AC36" s="1305"/>
      <c r="AD36" s="1306"/>
      <c r="AE36" s="1305" t="s">
        <v>1242</v>
      </c>
      <c r="AF36" s="1305"/>
      <c r="AG36" s="1305"/>
    </row>
    <row r="37" spans="1:35" ht="18.75" customHeight="1">
      <c r="F37" s="345"/>
      <c r="G37" s="1287"/>
      <c r="H37" s="1288"/>
      <c r="I37" s="1288"/>
      <c r="J37" s="1288"/>
      <c r="K37" s="1288"/>
      <c r="L37" s="1288"/>
      <c r="M37" s="1288"/>
      <c r="N37" s="1288"/>
      <c r="O37" s="1288"/>
      <c r="P37" s="1288"/>
      <c r="Q37" s="1288"/>
      <c r="R37" s="1288"/>
      <c r="S37" s="1288"/>
      <c r="T37" s="1288"/>
      <c r="U37" s="1288"/>
      <c r="V37" s="1288"/>
      <c r="W37" s="1288"/>
      <c r="X37" s="1288"/>
      <c r="Y37" s="1288"/>
      <c r="Z37" s="1288"/>
      <c r="AA37" s="1288"/>
      <c r="AB37" s="1288"/>
      <c r="AC37" s="1288"/>
      <c r="AD37" s="1288"/>
      <c r="AE37" s="1288"/>
      <c r="AF37" s="1288"/>
      <c r="AG37" s="1288"/>
    </row>
    <row r="38" spans="1:35" ht="18.75" customHeight="1">
      <c r="A38" s="133"/>
      <c r="B38" s="1308" t="s">
        <v>456</v>
      </c>
      <c r="C38" s="1308"/>
      <c r="D38" s="315">
        <v>24</v>
      </c>
      <c r="E38" s="458" t="s">
        <v>457</v>
      </c>
      <c r="F38" s="117"/>
      <c r="G38" s="1309">
        <v>19318</v>
      </c>
      <c r="H38" s="1310"/>
      <c r="I38" s="1310"/>
      <c r="J38" s="1310">
        <v>92.2</v>
      </c>
      <c r="K38" s="1310"/>
      <c r="L38" s="1310"/>
      <c r="M38" s="1310">
        <v>880</v>
      </c>
      <c r="N38" s="1310"/>
      <c r="O38" s="1310"/>
      <c r="P38" s="1310">
        <v>959.4</v>
      </c>
      <c r="Q38" s="1310"/>
      <c r="R38" s="1310"/>
      <c r="S38" s="1310">
        <v>17.5</v>
      </c>
      <c r="T38" s="1310"/>
      <c r="U38" s="1310"/>
      <c r="V38" s="1310">
        <v>4922.6000000000004</v>
      </c>
      <c r="W38" s="1310"/>
      <c r="X38" s="1310"/>
      <c r="Y38" s="1310">
        <v>101.7</v>
      </c>
      <c r="Z38" s="1310"/>
      <c r="AA38" s="1310"/>
      <c r="AB38" s="1310">
        <v>805.5</v>
      </c>
      <c r="AC38" s="1310"/>
      <c r="AD38" s="1310"/>
      <c r="AE38" s="1307">
        <v>11539.1</v>
      </c>
      <c r="AF38" s="1307"/>
      <c r="AG38" s="1307"/>
    </row>
    <row r="39" spans="1:35" ht="18.75" customHeight="1">
      <c r="A39" s="133"/>
      <c r="B39" s="1308"/>
      <c r="C39" s="1308"/>
      <c r="D39" s="315">
        <v>25</v>
      </c>
      <c r="E39" s="315"/>
      <c r="F39" s="441"/>
      <c r="G39" s="1309">
        <v>19318</v>
      </c>
      <c r="H39" s="1310"/>
      <c r="I39" s="1310"/>
      <c r="J39" s="1310">
        <v>90.7</v>
      </c>
      <c r="K39" s="1310"/>
      <c r="L39" s="1310"/>
      <c r="M39" s="1310">
        <v>870.2</v>
      </c>
      <c r="N39" s="1310"/>
      <c r="O39" s="1310"/>
      <c r="P39" s="1310">
        <v>992.3</v>
      </c>
      <c r="Q39" s="1310"/>
      <c r="R39" s="1310"/>
      <c r="S39" s="1310">
        <v>17.5</v>
      </c>
      <c r="T39" s="1310"/>
      <c r="U39" s="1310"/>
      <c r="V39" s="1310">
        <v>4900.3999999999996</v>
      </c>
      <c r="W39" s="1310"/>
      <c r="X39" s="1310"/>
      <c r="Y39" s="1310">
        <v>103.2</v>
      </c>
      <c r="Z39" s="1310"/>
      <c r="AA39" s="1310"/>
      <c r="AB39" s="1310">
        <v>801.2</v>
      </c>
      <c r="AC39" s="1310"/>
      <c r="AD39" s="1310"/>
      <c r="AE39" s="1307">
        <v>11542.6</v>
      </c>
      <c r="AF39" s="1307"/>
      <c r="AG39" s="1307"/>
    </row>
    <row r="40" spans="1:35" ht="18.75" customHeight="1">
      <c r="A40" s="133"/>
      <c r="B40" s="1308"/>
      <c r="C40" s="1308"/>
      <c r="D40" s="315">
        <v>26</v>
      </c>
      <c r="E40" s="315"/>
      <c r="F40" s="441"/>
      <c r="G40" s="1309">
        <v>19318</v>
      </c>
      <c r="H40" s="1310"/>
      <c r="I40" s="1310"/>
      <c r="J40" s="1310">
        <v>90.5</v>
      </c>
      <c r="K40" s="1310"/>
      <c r="L40" s="1310"/>
      <c r="M40" s="1310">
        <v>864.9</v>
      </c>
      <c r="N40" s="1310"/>
      <c r="O40" s="1310"/>
      <c r="P40" s="1310">
        <v>1047.4000000000001</v>
      </c>
      <c r="Q40" s="1310"/>
      <c r="R40" s="1310"/>
      <c r="S40" s="1310">
        <v>19.7</v>
      </c>
      <c r="T40" s="1310"/>
      <c r="U40" s="1310"/>
      <c r="V40" s="1310">
        <v>4867</v>
      </c>
      <c r="W40" s="1310"/>
      <c r="X40" s="1310"/>
      <c r="Y40" s="1310">
        <v>103</v>
      </c>
      <c r="Z40" s="1310"/>
      <c r="AA40" s="1310"/>
      <c r="AB40" s="1310">
        <v>806.4</v>
      </c>
      <c r="AC40" s="1310"/>
      <c r="AD40" s="1310"/>
      <c r="AE40" s="1307">
        <v>11519.1</v>
      </c>
      <c r="AF40" s="1307"/>
      <c r="AG40" s="1307"/>
    </row>
    <row r="41" spans="1:35" ht="18.75" customHeight="1">
      <c r="A41" s="133"/>
      <c r="B41" s="1308"/>
      <c r="C41" s="1308"/>
      <c r="D41" s="315">
        <v>27</v>
      </c>
      <c r="E41" s="315"/>
      <c r="F41" s="441"/>
      <c r="G41" s="1309">
        <v>19305</v>
      </c>
      <c r="H41" s="1310"/>
      <c r="I41" s="1310"/>
      <c r="J41" s="1310">
        <v>90.3</v>
      </c>
      <c r="K41" s="1310"/>
      <c r="L41" s="1310"/>
      <c r="M41" s="1310">
        <v>845</v>
      </c>
      <c r="N41" s="1310"/>
      <c r="O41" s="1310"/>
      <c r="P41" s="1310">
        <v>1051.4000000000001</v>
      </c>
      <c r="Q41" s="1310"/>
      <c r="R41" s="1310"/>
      <c r="S41" s="1310">
        <v>19.7</v>
      </c>
      <c r="T41" s="1310"/>
      <c r="U41" s="1310"/>
      <c r="V41" s="1310">
        <v>4865.1000000000004</v>
      </c>
      <c r="W41" s="1310"/>
      <c r="X41" s="1310"/>
      <c r="Y41" s="1310">
        <v>103.4</v>
      </c>
      <c r="Z41" s="1310"/>
      <c r="AA41" s="1310"/>
      <c r="AB41" s="1310">
        <v>813.6</v>
      </c>
      <c r="AC41" s="1310"/>
      <c r="AD41" s="1310"/>
      <c r="AE41" s="1307">
        <v>11516.5</v>
      </c>
      <c r="AF41" s="1307"/>
      <c r="AG41" s="1307"/>
    </row>
    <row r="42" spans="1:35" ht="18.75" customHeight="1">
      <c r="A42" s="133"/>
      <c r="B42" s="1308"/>
      <c r="C42" s="1308"/>
      <c r="D42" s="315">
        <v>28</v>
      </c>
      <c r="E42" s="315"/>
      <c r="F42" s="441"/>
      <c r="G42" s="1309">
        <v>19305</v>
      </c>
      <c r="H42" s="1310"/>
      <c r="I42" s="1310"/>
      <c r="J42" s="1310">
        <v>90.3</v>
      </c>
      <c r="K42" s="1310"/>
      <c r="L42" s="1310"/>
      <c r="M42" s="1310">
        <v>814</v>
      </c>
      <c r="N42" s="1310"/>
      <c r="O42" s="1310"/>
      <c r="P42" s="1310">
        <v>1056</v>
      </c>
      <c r="Q42" s="1310"/>
      <c r="R42" s="1310"/>
      <c r="S42" s="1310">
        <v>19.8</v>
      </c>
      <c r="T42" s="1310"/>
      <c r="U42" s="1310"/>
      <c r="V42" s="1310">
        <v>4898.5</v>
      </c>
      <c r="W42" s="1310"/>
      <c r="X42" s="1310"/>
      <c r="Y42" s="1310">
        <v>103.4</v>
      </c>
      <c r="Z42" s="1310"/>
      <c r="AA42" s="1310"/>
      <c r="AB42" s="1310">
        <v>806.4</v>
      </c>
      <c r="AC42" s="1310"/>
      <c r="AD42" s="1310"/>
      <c r="AE42" s="1307">
        <v>11516.6</v>
      </c>
      <c r="AF42" s="1307"/>
      <c r="AG42" s="1307"/>
    </row>
    <row r="43" spans="1:35" ht="18.75" customHeight="1">
      <c r="A43" s="133"/>
      <c r="B43" s="1308"/>
      <c r="C43" s="1308"/>
      <c r="D43" s="315">
        <v>29</v>
      </c>
      <c r="E43" s="315"/>
      <c r="F43" s="441"/>
      <c r="G43" s="1309">
        <v>19305</v>
      </c>
      <c r="H43" s="1310"/>
      <c r="I43" s="1310"/>
      <c r="J43" s="1310">
        <v>89.8</v>
      </c>
      <c r="K43" s="1310"/>
      <c r="L43" s="1310"/>
      <c r="M43" s="1310">
        <v>797.8</v>
      </c>
      <c r="N43" s="1310"/>
      <c r="O43" s="1310"/>
      <c r="P43" s="1310">
        <v>1058.9000000000001</v>
      </c>
      <c r="Q43" s="1310"/>
      <c r="R43" s="1310"/>
      <c r="S43" s="1310">
        <v>19.8</v>
      </c>
      <c r="T43" s="1310"/>
      <c r="U43" s="1310"/>
      <c r="V43" s="1310">
        <v>4908.2</v>
      </c>
      <c r="W43" s="1310"/>
      <c r="X43" s="1310"/>
      <c r="Y43" s="1310">
        <v>102.4</v>
      </c>
      <c r="Z43" s="1310"/>
      <c r="AA43" s="1310"/>
      <c r="AB43" s="1310">
        <v>817.5</v>
      </c>
      <c r="AC43" s="1310"/>
      <c r="AD43" s="1310"/>
      <c r="AE43" s="1307">
        <v>11510.6</v>
      </c>
      <c r="AF43" s="1307"/>
      <c r="AG43" s="1307"/>
    </row>
    <row r="44" spans="1:35" ht="18.75" customHeight="1">
      <c r="A44" s="133"/>
      <c r="B44" s="1308"/>
      <c r="C44" s="1308"/>
      <c r="D44" s="315">
        <v>30</v>
      </c>
      <c r="E44" s="315"/>
      <c r="F44" s="441"/>
      <c r="G44" s="1309">
        <v>19305</v>
      </c>
      <c r="H44" s="1310"/>
      <c r="I44" s="1310"/>
      <c r="J44" s="1310">
        <v>89.8</v>
      </c>
      <c r="K44" s="1310"/>
      <c r="L44" s="1310"/>
      <c r="M44" s="1310">
        <v>794</v>
      </c>
      <c r="N44" s="1310"/>
      <c r="O44" s="1310"/>
      <c r="P44" s="1310">
        <v>1063.7</v>
      </c>
      <c r="Q44" s="1310"/>
      <c r="R44" s="1310"/>
      <c r="S44" s="1310">
        <v>19.8</v>
      </c>
      <c r="T44" s="1310"/>
      <c r="U44" s="1310"/>
      <c r="V44" s="1310">
        <v>4906.6000000000004</v>
      </c>
      <c r="W44" s="1310"/>
      <c r="X44" s="1310"/>
      <c r="Y44" s="1310">
        <v>102.2</v>
      </c>
      <c r="Z44" s="1310"/>
      <c r="AA44" s="1310"/>
      <c r="AB44" s="1310">
        <v>813.2</v>
      </c>
      <c r="AC44" s="1310"/>
      <c r="AD44" s="1310"/>
      <c r="AE44" s="1307">
        <v>11515.7</v>
      </c>
      <c r="AF44" s="1307"/>
      <c r="AG44" s="1307"/>
    </row>
    <row r="45" spans="1:35" ht="18.75" customHeight="1">
      <c r="A45" s="133"/>
      <c r="B45" s="1308" t="s">
        <v>458</v>
      </c>
      <c r="C45" s="1308"/>
      <c r="D45" s="315" t="s">
        <v>459</v>
      </c>
      <c r="E45" s="315"/>
      <c r="F45" s="441"/>
      <c r="G45" s="1309">
        <v>19305</v>
      </c>
      <c r="H45" s="1310"/>
      <c r="I45" s="1310"/>
      <c r="J45" s="1310">
        <v>89.6</v>
      </c>
      <c r="K45" s="1310"/>
      <c r="L45" s="1310"/>
      <c r="M45" s="1310">
        <v>789.6</v>
      </c>
      <c r="N45" s="1310"/>
      <c r="O45" s="1310"/>
      <c r="P45" s="1310">
        <v>1069.2</v>
      </c>
      <c r="Q45" s="1310"/>
      <c r="R45" s="1310"/>
      <c r="S45" s="1310">
        <v>19.8</v>
      </c>
      <c r="T45" s="1310"/>
      <c r="U45" s="1310"/>
      <c r="V45" s="1310">
        <v>4903.3</v>
      </c>
      <c r="W45" s="1310"/>
      <c r="X45" s="1310"/>
      <c r="Y45" s="1310">
        <v>102.1</v>
      </c>
      <c r="Z45" s="1310"/>
      <c r="AA45" s="1310"/>
      <c r="AB45" s="1310">
        <v>815.8</v>
      </c>
      <c r="AC45" s="1310"/>
      <c r="AD45" s="1310"/>
      <c r="AE45" s="1307">
        <v>11515.6</v>
      </c>
      <c r="AF45" s="1307"/>
      <c r="AG45" s="1307"/>
    </row>
    <row r="46" spans="1:35" ht="18.75" customHeight="1">
      <c r="A46" s="133"/>
      <c r="B46" s="1308"/>
      <c r="C46" s="1308"/>
      <c r="D46" s="315">
        <v>2</v>
      </c>
      <c r="E46" s="315"/>
      <c r="F46" s="441"/>
      <c r="G46" s="1309">
        <v>19305</v>
      </c>
      <c r="H46" s="1310"/>
      <c r="I46" s="1310"/>
      <c r="J46" s="1310">
        <v>88.8</v>
      </c>
      <c r="K46" s="1310"/>
      <c r="L46" s="1310"/>
      <c r="M46" s="1310">
        <v>786.6</v>
      </c>
      <c r="N46" s="1310"/>
      <c r="O46" s="1310"/>
      <c r="P46" s="1310">
        <v>1076.9000000000001</v>
      </c>
      <c r="Q46" s="1310"/>
      <c r="R46" s="1310"/>
      <c r="S46" s="1310">
        <v>19.8</v>
      </c>
      <c r="T46" s="1310"/>
      <c r="U46" s="1310"/>
      <c r="V46" s="1310">
        <v>4903.2</v>
      </c>
      <c r="W46" s="1310"/>
      <c r="X46" s="1310"/>
      <c r="Y46" s="1310">
        <v>102</v>
      </c>
      <c r="Z46" s="1310"/>
      <c r="AA46" s="1310"/>
      <c r="AB46" s="1310">
        <v>811.8</v>
      </c>
      <c r="AC46" s="1310"/>
      <c r="AD46" s="1310"/>
      <c r="AE46" s="1307">
        <v>11515.9</v>
      </c>
      <c r="AF46" s="1307"/>
      <c r="AG46" s="1307"/>
    </row>
    <row r="47" spans="1:35" ht="18.75" customHeight="1">
      <c r="A47" s="133"/>
      <c r="B47" s="1308"/>
      <c r="C47" s="1308"/>
      <c r="D47" s="315">
        <v>3</v>
      </c>
      <c r="E47" s="315"/>
      <c r="F47" s="441"/>
      <c r="G47" s="1311">
        <v>19305</v>
      </c>
      <c r="H47" s="1312"/>
      <c r="I47" s="1312"/>
      <c r="J47" s="1313">
        <v>87.1</v>
      </c>
      <c r="K47" s="1313"/>
      <c r="L47" s="1313"/>
      <c r="M47" s="1313">
        <v>782.4</v>
      </c>
      <c r="N47" s="1313"/>
      <c r="O47" s="1313"/>
      <c r="P47" s="1313">
        <v>1080.9000000000001</v>
      </c>
      <c r="Q47" s="1313"/>
      <c r="R47" s="1313"/>
      <c r="S47" s="1313">
        <v>20.2</v>
      </c>
      <c r="T47" s="1313"/>
      <c r="U47" s="1313"/>
      <c r="V47" s="1313">
        <v>4901.3</v>
      </c>
      <c r="W47" s="1313"/>
      <c r="X47" s="1313"/>
      <c r="Y47" s="1313">
        <v>101.2</v>
      </c>
      <c r="Z47" s="1313"/>
      <c r="AA47" s="1313"/>
      <c r="AB47" s="1313">
        <v>816.4</v>
      </c>
      <c r="AC47" s="1313"/>
      <c r="AD47" s="1313"/>
      <c r="AE47" s="1315">
        <v>11515.5</v>
      </c>
      <c r="AF47" s="1315"/>
      <c r="AG47" s="1315"/>
      <c r="AI47" s="251"/>
    </row>
    <row r="48" spans="1:35" ht="18.75" customHeight="1">
      <c r="A48" s="329"/>
      <c r="B48" s="329"/>
      <c r="C48" s="329"/>
      <c r="D48" s="329"/>
      <c r="E48" s="329"/>
      <c r="F48" s="404"/>
      <c r="G48" s="1316"/>
      <c r="H48" s="1317"/>
      <c r="I48" s="1317"/>
      <c r="J48" s="1314"/>
      <c r="K48" s="1314"/>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row>
    <row r="49" spans="1:33" ht="14.25" customHeight="1">
      <c r="A49" s="252" t="s">
        <v>460</v>
      </c>
      <c r="B49" s="253"/>
      <c r="C49" s="253"/>
      <c r="D49" s="253"/>
      <c r="E49" s="253"/>
      <c r="F49" s="253"/>
      <c r="G49" s="253"/>
      <c r="H49" s="253"/>
      <c r="I49" s="253"/>
      <c r="J49" s="253"/>
      <c r="K49" s="253"/>
      <c r="L49" s="253"/>
      <c r="M49" s="253"/>
      <c r="N49" s="253"/>
      <c r="O49" s="253"/>
      <c r="P49" s="253"/>
      <c r="Q49" s="254"/>
      <c r="S49" s="255"/>
      <c r="T49" s="255"/>
      <c r="U49" s="255"/>
      <c r="V49" s="255"/>
      <c r="W49" s="255"/>
      <c r="X49" s="255"/>
      <c r="Y49" s="255"/>
      <c r="Z49" s="255"/>
      <c r="AA49" s="255"/>
      <c r="AB49" s="255"/>
      <c r="AC49" s="255"/>
      <c r="AD49" s="255"/>
      <c r="AG49" s="256" t="s">
        <v>461</v>
      </c>
    </row>
    <row r="50" spans="1:33" ht="13.5">
      <c r="A50" s="107" t="s">
        <v>4662</v>
      </c>
      <c r="B50" s="257"/>
      <c r="C50" s="257"/>
      <c r="D50" s="257"/>
      <c r="E50" s="257"/>
      <c r="F50" s="257"/>
      <c r="G50" s="257"/>
      <c r="H50" s="257"/>
      <c r="I50" s="257"/>
      <c r="J50" s="257"/>
      <c r="K50" s="257"/>
      <c r="L50" s="257"/>
      <c r="M50" s="257"/>
      <c r="N50" s="257"/>
      <c r="O50" s="257"/>
      <c r="P50" s="257"/>
      <c r="Q50" s="258"/>
      <c r="R50" s="39"/>
      <c r="S50" s="259"/>
      <c r="T50" s="259"/>
      <c r="U50" s="259"/>
      <c r="V50" s="259"/>
      <c r="W50" s="259"/>
      <c r="X50" s="39"/>
      <c r="Y50" s="39"/>
      <c r="Z50" s="39"/>
      <c r="AA50" s="39"/>
      <c r="AB50" s="39"/>
      <c r="AC50" s="39"/>
      <c r="AD50" s="39"/>
    </row>
  </sheetData>
  <mergeCells count="207">
    <mergeCell ref="AE46:AG46"/>
    <mergeCell ref="B47:C47"/>
    <mergeCell ref="G47:I47"/>
    <mergeCell ref="J47:L47"/>
    <mergeCell ref="M47:O47"/>
    <mergeCell ref="P47:R47"/>
    <mergeCell ref="S47:U47"/>
    <mergeCell ref="Y48:AA48"/>
    <mergeCell ref="AB48:AD48"/>
    <mergeCell ref="AE48:AG48"/>
    <mergeCell ref="V47:X47"/>
    <mergeCell ref="Y47:AA47"/>
    <mergeCell ref="AB47:AD47"/>
    <mergeCell ref="AE47:AG47"/>
    <mergeCell ref="G48:I48"/>
    <mergeCell ref="J48:L48"/>
    <mergeCell ref="M48:O48"/>
    <mergeCell ref="P48:R48"/>
    <mergeCell ref="S48:U48"/>
    <mergeCell ref="V48:X48"/>
    <mergeCell ref="B46:C46"/>
    <mergeCell ref="G46:I46"/>
    <mergeCell ref="J46:L46"/>
    <mergeCell ref="M46:O46"/>
    <mergeCell ref="P46:R46"/>
    <mergeCell ref="S46:U46"/>
    <mergeCell ref="V46:X46"/>
    <mergeCell ref="Y46:AA46"/>
    <mergeCell ref="AB46:AD46"/>
    <mergeCell ref="AE44:AG44"/>
    <mergeCell ref="B45:C45"/>
    <mergeCell ref="G45:I45"/>
    <mergeCell ref="J45:L45"/>
    <mergeCell ref="M45:O45"/>
    <mergeCell ref="P45:R45"/>
    <mergeCell ref="S45:U45"/>
    <mergeCell ref="V45:X45"/>
    <mergeCell ref="Y45:AA45"/>
    <mergeCell ref="AB45:AD45"/>
    <mergeCell ref="AE45:AG45"/>
    <mergeCell ref="B44:C44"/>
    <mergeCell ref="G44:I44"/>
    <mergeCell ref="J44:L44"/>
    <mergeCell ref="M44:O44"/>
    <mergeCell ref="P44:R44"/>
    <mergeCell ref="S44:U44"/>
    <mergeCell ref="V44:X44"/>
    <mergeCell ref="Y44:AA44"/>
    <mergeCell ref="AB44:AD44"/>
    <mergeCell ref="AE42:AG42"/>
    <mergeCell ref="B43:C43"/>
    <mergeCell ref="G43:I43"/>
    <mergeCell ref="J43:L43"/>
    <mergeCell ref="M43:O43"/>
    <mergeCell ref="P43:R43"/>
    <mergeCell ref="S43:U43"/>
    <mergeCell ref="V43:X43"/>
    <mergeCell ref="Y43:AA43"/>
    <mergeCell ref="AB43:AD43"/>
    <mergeCell ref="AE43:AG43"/>
    <mergeCell ref="B42:C42"/>
    <mergeCell ref="G42:I42"/>
    <mergeCell ref="J42:L42"/>
    <mergeCell ref="M42:O42"/>
    <mergeCell ref="P42:R42"/>
    <mergeCell ref="S42:U42"/>
    <mergeCell ref="V42:X42"/>
    <mergeCell ref="Y42:AA42"/>
    <mergeCell ref="AB42:AD42"/>
    <mergeCell ref="AE40:AG40"/>
    <mergeCell ref="B41:C41"/>
    <mergeCell ref="G41:I41"/>
    <mergeCell ref="J41:L41"/>
    <mergeCell ref="M41:O41"/>
    <mergeCell ref="P41:R41"/>
    <mergeCell ref="S41:U41"/>
    <mergeCell ref="V41:X41"/>
    <mergeCell ref="Y41:AA41"/>
    <mergeCell ref="AB41:AD41"/>
    <mergeCell ref="AE41:AG41"/>
    <mergeCell ref="B40:C40"/>
    <mergeCell ref="G40:I40"/>
    <mergeCell ref="J40:L40"/>
    <mergeCell ref="M40:O40"/>
    <mergeCell ref="P40:R40"/>
    <mergeCell ref="S40:U40"/>
    <mergeCell ref="V40:X40"/>
    <mergeCell ref="Y40:AA40"/>
    <mergeCell ref="AB40:AD40"/>
    <mergeCell ref="AE38:AG38"/>
    <mergeCell ref="B39:C39"/>
    <mergeCell ref="G39:I39"/>
    <mergeCell ref="J39:L39"/>
    <mergeCell ref="M39:O39"/>
    <mergeCell ref="P39:R39"/>
    <mergeCell ref="S39:U39"/>
    <mergeCell ref="V39:X39"/>
    <mergeCell ref="Y39:AA39"/>
    <mergeCell ref="AB39:AD39"/>
    <mergeCell ref="AE39:AG39"/>
    <mergeCell ref="B38:C38"/>
    <mergeCell ref="G38:I38"/>
    <mergeCell ref="J38:L38"/>
    <mergeCell ref="M38:O38"/>
    <mergeCell ref="P38:R38"/>
    <mergeCell ref="S38:U38"/>
    <mergeCell ref="V38:X38"/>
    <mergeCell ref="Y38:AA38"/>
    <mergeCell ref="AB38:AD38"/>
    <mergeCell ref="G37:I37"/>
    <mergeCell ref="J37:L37"/>
    <mergeCell ref="M37:O37"/>
    <mergeCell ref="P37:R37"/>
    <mergeCell ref="S37:U37"/>
    <mergeCell ref="V37:X37"/>
    <mergeCell ref="Y37:AA37"/>
    <mergeCell ref="AB37:AD37"/>
    <mergeCell ref="AE37:AG37"/>
    <mergeCell ref="A33:T33"/>
    <mergeCell ref="U33:AA33"/>
    <mergeCell ref="AB33:AE33"/>
    <mergeCell ref="AF33:AI33"/>
    <mergeCell ref="A34:AG34"/>
    <mergeCell ref="A36:F36"/>
    <mergeCell ref="G36:I36"/>
    <mergeCell ref="J36:L36"/>
    <mergeCell ref="M36:O36"/>
    <mergeCell ref="P36:R36"/>
    <mergeCell ref="S36:U36"/>
    <mergeCell ref="V36:X36"/>
    <mergeCell ref="Y36:AA36"/>
    <mergeCell ref="AB36:AD36"/>
    <mergeCell ref="AE36:AG36"/>
    <mergeCell ref="B31:Q31"/>
    <mergeCell ref="T31:X31"/>
    <mergeCell ref="Z31:AC31"/>
    <mergeCell ref="AD31:AG31"/>
    <mergeCell ref="B32:Q32"/>
    <mergeCell ref="T32:X32"/>
    <mergeCell ref="Z32:AC32"/>
    <mergeCell ref="AD32:AG32"/>
    <mergeCell ref="B29:Q29"/>
    <mergeCell ref="T29:X29"/>
    <mergeCell ref="Z29:AC29"/>
    <mergeCell ref="AD29:AG29"/>
    <mergeCell ref="B30:Q30"/>
    <mergeCell ref="T30:X30"/>
    <mergeCell ref="Z30:AC30"/>
    <mergeCell ref="AD30:AG30"/>
    <mergeCell ref="B27:Q27"/>
    <mergeCell ref="T27:X27"/>
    <mergeCell ref="Z27:AC27"/>
    <mergeCell ref="AD27:AG27"/>
    <mergeCell ref="B28:Q28"/>
    <mergeCell ref="T28:X28"/>
    <mergeCell ref="Z28:AC28"/>
    <mergeCell ref="AD28:AG28"/>
    <mergeCell ref="B25:Q25"/>
    <mergeCell ref="T25:X25"/>
    <mergeCell ref="Z25:AC25"/>
    <mergeCell ref="AD25:AG25"/>
    <mergeCell ref="B26:Q26"/>
    <mergeCell ref="T26:X26"/>
    <mergeCell ref="Z26:AC26"/>
    <mergeCell ref="AD26:AG26"/>
    <mergeCell ref="A21:AG21"/>
    <mergeCell ref="A23:R23"/>
    <mergeCell ref="S23:Y23"/>
    <mergeCell ref="Z23:AC23"/>
    <mergeCell ref="AD23:AG23"/>
    <mergeCell ref="S24:Y24"/>
    <mergeCell ref="Z24:AC24"/>
    <mergeCell ref="AD24:AG24"/>
    <mergeCell ref="A14:E14"/>
    <mergeCell ref="F14:K14"/>
    <mergeCell ref="L14:R14"/>
    <mergeCell ref="S14:AG18"/>
    <mergeCell ref="A15:E18"/>
    <mergeCell ref="F15:K16"/>
    <mergeCell ref="L15:R18"/>
    <mergeCell ref="F17:K18"/>
    <mergeCell ref="A8:G8"/>
    <mergeCell ref="H8:N8"/>
    <mergeCell ref="A11:AG11"/>
    <mergeCell ref="A13:E13"/>
    <mergeCell ref="F13:K13"/>
    <mergeCell ref="L13:R13"/>
    <mergeCell ref="S13:AG13"/>
    <mergeCell ref="A6:G6"/>
    <mergeCell ref="H6:N6"/>
    <mergeCell ref="O6:U6"/>
    <mergeCell ref="V6:AB6"/>
    <mergeCell ref="AC6:AG6"/>
    <mergeCell ref="A7:G7"/>
    <mergeCell ref="H7:N7"/>
    <mergeCell ref="O7:U8"/>
    <mergeCell ref="V7:AB8"/>
    <mergeCell ref="AC7:AG8"/>
    <mergeCell ref="A2:AG2"/>
    <mergeCell ref="A4:N4"/>
    <mergeCell ref="O4:AB4"/>
    <mergeCell ref="AC4:AG5"/>
    <mergeCell ref="A5:G5"/>
    <mergeCell ref="H5:N5"/>
    <mergeCell ref="O5:U5"/>
    <mergeCell ref="V5:AB5"/>
    <mergeCell ref="A1:D1"/>
  </mergeCells>
  <phoneticPr fontId="4"/>
  <hyperlinks>
    <hyperlink ref="A1" location="P2細目次!A1" display="目次に戻る" xr:uid="{0887CCC4-B209-4609-926F-2DF3F4BC8003}"/>
  </hyperlinks>
  <pageMargins left="0.70866141732283472" right="0.70866141732283472" top="0.74803149606299213" bottom="0.74803149606299213" header="0.31496062992125984" footer="0.31496062992125984"/>
  <pageSetup paperSize="9" scale="86" firstPageNumber="0" orientation="portrait" r:id="rId1"/>
  <headerFooter differentFirst="1" scaleWithDoc="0">
    <oddFooter>&amp;C- &amp;P -</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C57FC-91A9-4B5A-A6EB-68A8EBCF45DC}">
  <sheetPr>
    <tabColor theme="0"/>
    <pageSetUpPr fitToPage="1"/>
  </sheetPr>
  <dimension ref="A1:AC65"/>
  <sheetViews>
    <sheetView topLeftCell="A30" zoomScaleNormal="100" zoomScaleSheetLayoutView="100" workbookViewId="0">
      <selection activeCell="AL2" sqref="AL2:AR2"/>
    </sheetView>
  </sheetViews>
  <sheetFormatPr defaultColWidth="3.625" defaultRowHeight="18.75" customHeight="1"/>
  <cols>
    <col min="1" max="16384" width="3.625" style="286"/>
  </cols>
  <sheetData>
    <row r="1" spans="1:28" ht="13.5">
      <c r="A1" s="1544" t="s">
        <v>4602</v>
      </c>
      <c r="B1" s="1544"/>
      <c r="C1" s="1544"/>
      <c r="D1" s="1544"/>
    </row>
    <row r="2" spans="1:28" s="42" customFormat="1" ht="18.75" customHeight="1">
      <c r="A2" s="1271" t="s">
        <v>3629</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row>
    <row r="4" spans="1:28" ht="13.5">
      <c r="X4" s="328"/>
      <c r="Y4" s="328"/>
      <c r="Z4" s="328"/>
      <c r="AA4" s="328"/>
      <c r="AB4" s="407" t="s">
        <v>3630</v>
      </c>
    </row>
    <row r="5" spans="1:28" ht="18.75" customHeight="1">
      <c r="A5" s="1261" t="s">
        <v>639</v>
      </c>
      <c r="B5" s="1261"/>
      <c r="C5" s="1261"/>
      <c r="D5" s="1262"/>
      <c r="E5" s="1260" t="s">
        <v>448</v>
      </c>
      <c r="F5" s="1261"/>
      <c r="G5" s="1262"/>
      <c r="H5" s="1260" t="s">
        <v>3631</v>
      </c>
      <c r="I5" s="1261"/>
      <c r="J5" s="1262"/>
      <c r="K5" s="1260" t="s">
        <v>3632</v>
      </c>
      <c r="L5" s="1261"/>
      <c r="M5" s="1262"/>
      <c r="N5" s="1261" t="s">
        <v>3633</v>
      </c>
      <c r="O5" s="1261"/>
      <c r="P5" s="1262"/>
      <c r="Q5" s="1260" t="s">
        <v>3634</v>
      </c>
      <c r="R5" s="1261"/>
      <c r="S5" s="1262"/>
      <c r="T5" s="2559" t="s">
        <v>3635</v>
      </c>
      <c r="U5" s="2560"/>
      <c r="V5" s="2561"/>
      <c r="W5" s="1260" t="s">
        <v>3636</v>
      </c>
      <c r="X5" s="1261"/>
      <c r="Y5" s="1262"/>
      <c r="Z5" s="116" t="s">
        <v>3637</v>
      </c>
      <c r="AA5" s="432"/>
      <c r="AB5" s="432"/>
    </row>
    <row r="6" spans="1:28" ht="18.75" customHeight="1">
      <c r="D6" s="311"/>
      <c r="E6" s="285"/>
      <c r="F6" s="285"/>
      <c r="G6" s="315"/>
      <c r="J6" s="315" t="s">
        <v>3638</v>
      </c>
      <c r="M6" s="315" t="s">
        <v>3638</v>
      </c>
      <c r="P6" s="315" t="s">
        <v>3638</v>
      </c>
      <c r="S6" s="315" t="s">
        <v>3639</v>
      </c>
      <c r="T6" s="315"/>
      <c r="U6" s="315"/>
      <c r="V6" s="315" t="s">
        <v>3639</v>
      </c>
      <c r="Y6" s="315" t="s">
        <v>3638</v>
      </c>
      <c r="AB6" s="315" t="s">
        <v>3638</v>
      </c>
    </row>
    <row r="7" spans="1:28" ht="11.25" customHeight="1">
      <c r="D7" s="311"/>
      <c r="E7" s="285"/>
      <c r="F7" s="285"/>
      <c r="G7" s="315"/>
      <c r="J7" s="315"/>
      <c r="M7" s="315"/>
      <c r="P7" s="315"/>
      <c r="S7" s="315"/>
      <c r="T7" s="315"/>
      <c r="U7" s="315"/>
      <c r="V7" s="315"/>
      <c r="Y7" s="315"/>
      <c r="AB7" s="315"/>
    </row>
    <row r="8" spans="1:28" ht="18.75" customHeight="1">
      <c r="A8" s="1289" t="s">
        <v>965</v>
      </c>
      <c r="B8" s="1289"/>
      <c r="C8" s="315">
        <v>24</v>
      </c>
      <c r="D8" s="117" t="s">
        <v>1113</v>
      </c>
      <c r="E8" s="1332">
        <v>39</v>
      </c>
      <c r="F8" s="1289"/>
      <c r="G8" s="1289"/>
      <c r="H8" s="1289">
        <v>14</v>
      </c>
      <c r="I8" s="1289"/>
      <c r="J8" s="1289"/>
      <c r="K8" s="1289">
        <v>10</v>
      </c>
      <c r="L8" s="1289"/>
      <c r="M8" s="1289"/>
      <c r="N8" s="1289">
        <v>4</v>
      </c>
      <c r="O8" s="1289"/>
      <c r="P8" s="1289"/>
      <c r="Q8" s="1289">
        <v>7</v>
      </c>
      <c r="R8" s="1289"/>
      <c r="S8" s="1289"/>
      <c r="T8" s="1289" t="s">
        <v>1282</v>
      </c>
      <c r="U8" s="1289"/>
      <c r="V8" s="1289"/>
      <c r="W8" s="1289">
        <v>3</v>
      </c>
      <c r="X8" s="1289"/>
      <c r="Y8" s="1289"/>
      <c r="Z8" s="1289">
        <v>1</v>
      </c>
      <c r="AA8" s="1289"/>
      <c r="AB8" s="1289"/>
    </row>
    <row r="9" spans="1:28" ht="11.25" customHeight="1">
      <c r="A9" s="315"/>
      <c r="B9" s="315"/>
      <c r="C9" s="315"/>
      <c r="D9" s="117"/>
      <c r="E9" s="409"/>
      <c r="F9" s="315"/>
      <c r="G9" s="315"/>
      <c r="H9" s="315"/>
      <c r="I9" s="315"/>
      <c r="J9" s="315"/>
      <c r="K9" s="315"/>
      <c r="L9" s="315"/>
      <c r="M9" s="315"/>
      <c r="N9" s="315"/>
      <c r="O9" s="315"/>
      <c r="P9" s="315"/>
      <c r="Q9" s="315"/>
      <c r="R9" s="315"/>
      <c r="S9" s="315"/>
      <c r="T9" s="315"/>
      <c r="U9" s="315"/>
      <c r="V9" s="315"/>
      <c r="W9" s="315"/>
      <c r="X9" s="315"/>
      <c r="Y9" s="315"/>
      <c r="Z9" s="315"/>
      <c r="AA9" s="315"/>
      <c r="AB9" s="315"/>
    </row>
    <row r="10" spans="1:28" ht="18.75" customHeight="1">
      <c r="A10" s="1289"/>
      <c r="B10" s="1289"/>
      <c r="C10" s="315">
        <v>25</v>
      </c>
      <c r="D10" s="442"/>
      <c r="E10" s="1332">
        <v>39</v>
      </c>
      <c r="F10" s="1289"/>
      <c r="G10" s="1289"/>
      <c r="H10" s="1289">
        <v>14</v>
      </c>
      <c r="I10" s="1289"/>
      <c r="J10" s="1289"/>
      <c r="K10" s="1289">
        <v>10</v>
      </c>
      <c r="L10" s="1289"/>
      <c r="M10" s="1289"/>
      <c r="N10" s="1289">
        <v>4</v>
      </c>
      <c r="O10" s="1289"/>
      <c r="P10" s="1289"/>
      <c r="Q10" s="1289">
        <v>7</v>
      </c>
      <c r="R10" s="1289"/>
      <c r="S10" s="1289"/>
      <c r="T10" s="1289" t="s">
        <v>1282</v>
      </c>
      <c r="U10" s="1289"/>
      <c r="V10" s="1289"/>
      <c r="W10" s="1289">
        <v>3</v>
      </c>
      <c r="X10" s="1289"/>
      <c r="Y10" s="1289"/>
      <c r="Z10" s="1289">
        <v>1</v>
      </c>
      <c r="AA10" s="1289"/>
      <c r="AB10" s="1289"/>
    </row>
    <row r="11" spans="1:28" ht="11.25" customHeight="1">
      <c r="A11" s="315"/>
      <c r="B11" s="315"/>
      <c r="C11" s="315"/>
      <c r="D11" s="442"/>
      <c r="E11" s="409"/>
      <c r="F11" s="315"/>
      <c r="G11" s="315"/>
      <c r="H11" s="315"/>
      <c r="I11" s="315"/>
      <c r="J11" s="315"/>
      <c r="K11" s="315"/>
      <c r="L11" s="315"/>
      <c r="M11" s="315"/>
      <c r="N11" s="315"/>
      <c r="O11" s="315"/>
      <c r="P11" s="315"/>
      <c r="Q11" s="315"/>
      <c r="R11" s="315"/>
      <c r="S11" s="315"/>
      <c r="T11" s="315"/>
      <c r="U11" s="315"/>
      <c r="V11" s="315"/>
      <c r="W11" s="315"/>
      <c r="X11" s="315"/>
      <c r="Y11" s="315"/>
      <c r="Z11" s="315"/>
      <c r="AA11" s="315"/>
      <c r="AB11" s="315"/>
    </row>
    <row r="12" spans="1:28" ht="18.75" customHeight="1">
      <c r="A12" s="1289"/>
      <c r="B12" s="1289"/>
      <c r="C12" s="315">
        <v>26</v>
      </c>
      <c r="D12" s="442"/>
      <c r="E12" s="1332">
        <v>39</v>
      </c>
      <c r="F12" s="1289"/>
      <c r="G12" s="1289"/>
      <c r="H12" s="1289">
        <v>14</v>
      </c>
      <c r="I12" s="1289"/>
      <c r="J12" s="1289"/>
      <c r="K12" s="1289">
        <v>10</v>
      </c>
      <c r="L12" s="1289"/>
      <c r="M12" s="1289"/>
      <c r="N12" s="1289">
        <v>4</v>
      </c>
      <c r="O12" s="1289"/>
      <c r="P12" s="1289"/>
      <c r="Q12" s="1289">
        <v>7</v>
      </c>
      <c r="R12" s="1289"/>
      <c r="S12" s="1289"/>
      <c r="T12" s="1289" t="s">
        <v>1282</v>
      </c>
      <c r="U12" s="1289"/>
      <c r="V12" s="1289"/>
      <c r="W12" s="1289">
        <v>3</v>
      </c>
      <c r="X12" s="1289"/>
      <c r="Y12" s="1289"/>
      <c r="Z12" s="1289">
        <v>1</v>
      </c>
      <c r="AA12" s="1289"/>
      <c r="AB12" s="1289"/>
    </row>
    <row r="13" spans="1:28" ht="11.25" customHeight="1">
      <c r="A13" s="315"/>
      <c r="B13" s="315"/>
      <c r="C13" s="315"/>
      <c r="D13" s="442"/>
      <c r="E13" s="409"/>
      <c r="F13" s="315"/>
      <c r="G13" s="315"/>
      <c r="H13" s="315"/>
      <c r="I13" s="315"/>
      <c r="J13" s="315"/>
      <c r="K13" s="315"/>
      <c r="L13" s="315"/>
      <c r="M13" s="315"/>
      <c r="N13" s="315"/>
      <c r="O13" s="315"/>
      <c r="P13" s="315"/>
      <c r="Q13" s="315"/>
      <c r="R13" s="315"/>
      <c r="S13" s="315"/>
      <c r="T13" s="315"/>
      <c r="U13" s="315"/>
      <c r="V13" s="315"/>
      <c r="W13" s="315"/>
      <c r="X13" s="315"/>
      <c r="Y13" s="315"/>
      <c r="Z13" s="315"/>
      <c r="AA13" s="315"/>
      <c r="AB13" s="315"/>
    </row>
    <row r="14" spans="1:28" ht="18.75" customHeight="1">
      <c r="A14" s="1289"/>
      <c r="B14" s="1289"/>
      <c r="C14" s="315">
        <v>27</v>
      </c>
      <c r="D14" s="442"/>
      <c r="E14" s="1332">
        <v>39</v>
      </c>
      <c r="F14" s="1289"/>
      <c r="G14" s="1289"/>
      <c r="H14" s="1289">
        <v>14</v>
      </c>
      <c r="I14" s="1289"/>
      <c r="J14" s="1289"/>
      <c r="K14" s="1289">
        <v>10</v>
      </c>
      <c r="L14" s="1289"/>
      <c r="M14" s="1289"/>
      <c r="N14" s="1289">
        <v>4</v>
      </c>
      <c r="O14" s="1289"/>
      <c r="P14" s="1289"/>
      <c r="Q14" s="1289">
        <v>7</v>
      </c>
      <c r="R14" s="1289"/>
      <c r="S14" s="1289"/>
      <c r="T14" s="1289" t="s">
        <v>1282</v>
      </c>
      <c r="U14" s="1289"/>
      <c r="V14" s="1289"/>
      <c r="W14" s="1289">
        <v>3</v>
      </c>
      <c r="X14" s="1289"/>
      <c r="Y14" s="1289"/>
      <c r="Z14" s="1289">
        <v>1</v>
      </c>
      <c r="AA14" s="1289"/>
      <c r="AB14" s="1289"/>
    </row>
    <row r="15" spans="1:28" ht="11.25" customHeight="1">
      <c r="A15" s="315"/>
      <c r="B15" s="315"/>
      <c r="C15" s="315"/>
      <c r="D15" s="442"/>
      <c r="E15" s="409"/>
      <c r="F15" s="315"/>
      <c r="G15" s="315"/>
      <c r="H15" s="315"/>
      <c r="I15" s="315"/>
      <c r="J15" s="315"/>
      <c r="K15" s="315"/>
      <c r="L15" s="315"/>
      <c r="M15" s="315"/>
      <c r="N15" s="315"/>
      <c r="O15" s="315"/>
      <c r="P15" s="315"/>
      <c r="Q15" s="315"/>
      <c r="R15" s="315"/>
      <c r="S15" s="315"/>
      <c r="T15" s="315"/>
      <c r="U15" s="315"/>
      <c r="V15" s="315"/>
      <c r="W15" s="315"/>
      <c r="X15" s="315"/>
      <c r="Y15" s="315"/>
      <c r="Z15" s="315"/>
      <c r="AA15" s="315"/>
      <c r="AB15" s="315"/>
    </row>
    <row r="16" spans="1:28" ht="18.75" customHeight="1">
      <c r="A16" s="1289"/>
      <c r="B16" s="1289"/>
      <c r="C16" s="315">
        <v>28</v>
      </c>
      <c r="D16" s="442"/>
      <c r="E16" s="1332">
        <v>39</v>
      </c>
      <c r="F16" s="1289"/>
      <c r="G16" s="1289"/>
      <c r="H16" s="1289">
        <v>14</v>
      </c>
      <c r="I16" s="1289"/>
      <c r="J16" s="1289"/>
      <c r="K16" s="1289">
        <v>10</v>
      </c>
      <c r="L16" s="1289"/>
      <c r="M16" s="1289"/>
      <c r="N16" s="1289">
        <v>4</v>
      </c>
      <c r="O16" s="1289"/>
      <c r="P16" s="1289"/>
      <c r="Q16" s="1289">
        <v>7</v>
      </c>
      <c r="R16" s="1289"/>
      <c r="S16" s="1289"/>
      <c r="T16" s="1289" t="s">
        <v>1282</v>
      </c>
      <c r="U16" s="1289"/>
      <c r="V16" s="1289"/>
      <c r="W16" s="1289">
        <v>3</v>
      </c>
      <c r="X16" s="1289"/>
      <c r="Y16" s="1289"/>
      <c r="Z16" s="1289">
        <v>1</v>
      </c>
      <c r="AA16" s="1289"/>
      <c r="AB16" s="1289"/>
    </row>
    <row r="17" spans="1:29" ht="11.25" customHeight="1">
      <c r="A17" s="315"/>
      <c r="B17" s="315"/>
      <c r="C17" s="315"/>
      <c r="D17" s="442"/>
      <c r="E17" s="409"/>
      <c r="F17" s="315"/>
      <c r="G17" s="315"/>
      <c r="H17" s="315"/>
      <c r="I17" s="315"/>
      <c r="J17" s="315"/>
      <c r="K17" s="315"/>
      <c r="L17" s="315"/>
      <c r="M17" s="315"/>
      <c r="N17" s="315"/>
      <c r="O17" s="315"/>
      <c r="P17" s="315"/>
      <c r="Q17" s="315"/>
      <c r="R17" s="315"/>
      <c r="S17" s="315"/>
      <c r="T17" s="315"/>
      <c r="U17" s="315"/>
      <c r="V17" s="315"/>
      <c r="W17" s="315"/>
      <c r="X17" s="315"/>
      <c r="Y17" s="315"/>
      <c r="Z17" s="315"/>
      <c r="AA17" s="315"/>
      <c r="AB17" s="315"/>
    </row>
    <row r="18" spans="1:29" ht="18.75" customHeight="1">
      <c r="A18" s="1289"/>
      <c r="B18" s="1289"/>
      <c r="C18" s="315">
        <v>29</v>
      </c>
      <c r="D18" s="442"/>
      <c r="E18" s="1332">
        <v>39</v>
      </c>
      <c r="F18" s="1289"/>
      <c r="G18" s="1289"/>
      <c r="H18" s="1289">
        <v>14</v>
      </c>
      <c r="I18" s="1289"/>
      <c r="J18" s="1289"/>
      <c r="K18" s="1289">
        <v>10</v>
      </c>
      <c r="L18" s="1289"/>
      <c r="M18" s="1289"/>
      <c r="N18" s="1289">
        <v>4</v>
      </c>
      <c r="O18" s="1289"/>
      <c r="P18" s="1289"/>
      <c r="Q18" s="1289">
        <v>7</v>
      </c>
      <c r="R18" s="1289"/>
      <c r="S18" s="1289"/>
      <c r="T18" s="1289" t="s">
        <v>1282</v>
      </c>
      <c r="U18" s="1289"/>
      <c r="V18" s="1289"/>
      <c r="W18" s="1289">
        <v>3</v>
      </c>
      <c r="X18" s="1289"/>
      <c r="Y18" s="1289"/>
      <c r="Z18" s="1289">
        <v>1</v>
      </c>
      <c r="AA18" s="1289"/>
      <c r="AB18" s="1289"/>
    </row>
    <row r="19" spans="1:29" ht="11.25" customHeight="1">
      <c r="A19" s="315"/>
      <c r="B19" s="315"/>
      <c r="C19" s="315"/>
      <c r="D19" s="442"/>
      <c r="E19" s="409"/>
      <c r="F19" s="315"/>
      <c r="G19" s="315"/>
      <c r="H19" s="315"/>
      <c r="I19" s="315"/>
      <c r="J19" s="315"/>
      <c r="K19" s="315"/>
      <c r="L19" s="315"/>
      <c r="M19" s="315"/>
      <c r="N19" s="315"/>
      <c r="O19" s="315"/>
      <c r="P19" s="315"/>
      <c r="Q19" s="315"/>
      <c r="R19" s="315"/>
      <c r="S19" s="315"/>
      <c r="T19" s="315"/>
      <c r="U19" s="315"/>
      <c r="V19" s="315"/>
      <c r="W19" s="315"/>
      <c r="X19" s="315"/>
      <c r="Y19" s="315"/>
      <c r="Z19" s="315"/>
      <c r="AA19" s="315"/>
      <c r="AB19" s="315"/>
    </row>
    <row r="20" spans="1:29" ht="18.75" customHeight="1">
      <c r="A20" s="1289"/>
      <c r="B20" s="1289"/>
      <c r="C20" s="315">
        <v>30</v>
      </c>
      <c r="D20" s="442"/>
      <c r="E20" s="1332">
        <v>39</v>
      </c>
      <c r="F20" s="1289"/>
      <c r="G20" s="1289"/>
      <c r="H20" s="1289">
        <v>14</v>
      </c>
      <c r="I20" s="1289"/>
      <c r="J20" s="1289"/>
      <c r="K20" s="1289">
        <v>10</v>
      </c>
      <c r="L20" s="1289"/>
      <c r="M20" s="1289"/>
      <c r="N20" s="1289">
        <v>4</v>
      </c>
      <c r="O20" s="1289"/>
      <c r="P20" s="1289"/>
      <c r="Q20" s="1289">
        <v>6</v>
      </c>
      <c r="R20" s="1289"/>
      <c r="S20" s="1289"/>
      <c r="T20" s="1289">
        <v>1</v>
      </c>
      <c r="U20" s="1289"/>
      <c r="V20" s="1289"/>
      <c r="W20" s="1289">
        <v>3</v>
      </c>
      <c r="X20" s="1289"/>
      <c r="Y20" s="1289"/>
      <c r="Z20" s="1289">
        <v>1</v>
      </c>
      <c r="AA20" s="1289"/>
      <c r="AB20" s="1289"/>
    </row>
    <row r="21" spans="1:29" ht="7.5" customHeight="1">
      <c r="A21" s="315"/>
      <c r="B21" s="315"/>
      <c r="C21" s="315"/>
      <c r="D21" s="442"/>
      <c r="E21" s="409"/>
      <c r="F21" s="315"/>
      <c r="G21" s="315"/>
      <c r="H21" s="315"/>
      <c r="I21" s="315"/>
      <c r="J21" s="315"/>
      <c r="K21" s="315"/>
      <c r="L21" s="315"/>
      <c r="M21" s="315"/>
      <c r="N21" s="315"/>
      <c r="O21" s="315"/>
      <c r="P21" s="315"/>
      <c r="Q21" s="315"/>
      <c r="R21" s="315"/>
      <c r="S21" s="315"/>
      <c r="T21" s="315"/>
      <c r="U21" s="315"/>
      <c r="V21" s="315"/>
      <c r="W21" s="315"/>
      <c r="X21" s="315"/>
      <c r="Y21" s="315"/>
      <c r="Z21" s="315"/>
      <c r="AA21" s="315"/>
      <c r="AB21" s="315"/>
    </row>
    <row r="22" spans="1:29" ht="18.75" customHeight="1">
      <c r="A22" s="1289" t="s">
        <v>1212</v>
      </c>
      <c r="B22" s="1289"/>
      <c r="C22" s="315" t="s">
        <v>2417</v>
      </c>
      <c r="D22" s="442"/>
      <c r="E22" s="1332">
        <v>37</v>
      </c>
      <c r="F22" s="1289"/>
      <c r="G22" s="1289"/>
      <c r="H22" s="1289">
        <v>12</v>
      </c>
      <c r="I22" s="1289"/>
      <c r="J22" s="1289"/>
      <c r="K22" s="1289">
        <v>10</v>
      </c>
      <c r="L22" s="1289"/>
      <c r="M22" s="1289"/>
      <c r="N22" s="1289">
        <v>4</v>
      </c>
      <c r="O22" s="1289"/>
      <c r="P22" s="1289"/>
      <c r="Q22" s="1289">
        <v>6</v>
      </c>
      <c r="R22" s="1289"/>
      <c r="S22" s="1289"/>
      <c r="T22" s="1289">
        <v>1</v>
      </c>
      <c r="U22" s="1289"/>
      <c r="V22" s="1289"/>
      <c r="W22" s="1289">
        <v>3</v>
      </c>
      <c r="X22" s="1289"/>
      <c r="Y22" s="1289"/>
      <c r="Z22" s="1289">
        <v>1</v>
      </c>
      <c r="AA22" s="1289"/>
      <c r="AB22" s="1289"/>
    </row>
    <row r="23" spans="1:29" ht="7.5" customHeight="1">
      <c r="A23" s="315"/>
      <c r="B23" s="315"/>
      <c r="C23" s="315"/>
      <c r="D23" s="442"/>
      <c r="E23" s="409"/>
      <c r="F23" s="315"/>
      <c r="G23" s="315"/>
      <c r="H23" s="315"/>
      <c r="I23" s="315"/>
      <c r="J23" s="315"/>
      <c r="K23" s="315"/>
      <c r="L23" s="315"/>
      <c r="M23" s="315"/>
      <c r="N23" s="315"/>
      <c r="O23" s="315"/>
      <c r="P23" s="315"/>
      <c r="Q23" s="315"/>
      <c r="R23" s="315"/>
      <c r="S23" s="315"/>
      <c r="T23" s="315"/>
      <c r="U23" s="315"/>
      <c r="V23" s="315"/>
      <c r="W23" s="315"/>
      <c r="X23" s="315"/>
      <c r="Y23" s="315"/>
      <c r="Z23" s="315"/>
      <c r="AA23" s="315"/>
      <c r="AB23" s="315"/>
    </row>
    <row r="24" spans="1:29" ht="18.75" customHeight="1">
      <c r="A24" s="1289"/>
      <c r="B24" s="1289"/>
      <c r="C24" s="315">
        <v>2</v>
      </c>
      <c r="D24" s="442"/>
      <c r="E24" s="1332">
        <v>37</v>
      </c>
      <c r="F24" s="1289"/>
      <c r="G24" s="1289"/>
      <c r="H24" s="1289">
        <v>12</v>
      </c>
      <c r="I24" s="1289"/>
      <c r="J24" s="1289"/>
      <c r="K24" s="1289">
        <v>10</v>
      </c>
      <c r="L24" s="1289"/>
      <c r="M24" s="1289"/>
      <c r="N24" s="1289">
        <v>4</v>
      </c>
      <c r="O24" s="1289"/>
      <c r="P24" s="1289"/>
      <c r="Q24" s="1289">
        <v>5</v>
      </c>
      <c r="R24" s="1289"/>
      <c r="S24" s="1289"/>
      <c r="T24" s="1289">
        <v>2</v>
      </c>
      <c r="U24" s="1289"/>
      <c r="V24" s="1289"/>
      <c r="W24" s="1289">
        <v>3</v>
      </c>
      <c r="X24" s="1289"/>
      <c r="Y24" s="1289"/>
      <c r="Z24" s="1289">
        <v>1</v>
      </c>
      <c r="AA24" s="1289"/>
      <c r="AB24" s="1289"/>
    </row>
    <row r="25" spans="1:29" ht="7.5" customHeight="1">
      <c r="A25" s="315"/>
      <c r="B25" s="315"/>
      <c r="C25" s="315"/>
      <c r="D25" s="442"/>
      <c r="E25" s="409"/>
      <c r="F25" s="315"/>
      <c r="G25" s="315"/>
      <c r="H25" s="315"/>
      <c r="I25" s="315"/>
      <c r="J25" s="315"/>
      <c r="K25" s="315"/>
      <c r="L25" s="315"/>
      <c r="M25" s="315"/>
      <c r="N25" s="315"/>
      <c r="O25" s="315"/>
      <c r="P25" s="315"/>
      <c r="Q25" s="315"/>
      <c r="R25" s="315"/>
      <c r="S25" s="315"/>
      <c r="T25" s="315"/>
      <c r="U25" s="315"/>
      <c r="V25" s="315"/>
      <c r="W25" s="315"/>
      <c r="X25" s="315"/>
      <c r="Y25" s="315"/>
      <c r="Z25" s="315"/>
      <c r="AA25" s="315"/>
      <c r="AB25" s="315"/>
    </row>
    <row r="26" spans="1:29" ht="18.75" customHeight="1">
      <c r="A26" s="1289"/>
      <c r="B26" s="1289"/>
      <c r="C26" s="315">
        <v>3</v>
      </c>
      <c r="D26" s="442"/>
      <c r="E26" s="1332">
        <v>36</v>
      </c>
      <c r="F26" s="1289"/>
      <c r="G26" s="1289"/>
      <c r="H26" s="1289">
        <v>12</v>
      </c>
      <c r="I26" s="1289"/>
      <c r="J26" s="1289"/>
      <c r="K26" s="1289">
        <v>9</v>
      </c>
      <c r="L26" s="1289"/>
      <c r="M26" s="1289"/>
      <c r="N26" s="1289">
        <v>4</v>
      </c>
      <c r="O26" s="1289"/>
      <c r="P26" s="1289"/>
      <c r="Q26" s="1289">
        <v>5</v>
      </c>
      <c r="R26" s="1289"/>
      <c r="S26" s="1289"/>
      <c r="T26" s="1289">
        <v>2</v>
      </c>
      <c r="U26" s="1289"/>
      <c r="V26" s="1289"/>
      <c r="W26" s="1289">
        <v>3</v>
      </c>
      <c r="X26" s="1289"/>
      <c r="Y26" s="1289"/>
      <c r="Z26" s="1289">
        <v>1</v>
      </c>
      <c r="AA26" s="1289"/>
      <c r="AB26" s="1289"/>
    </row>
    <row r="27" spans="1:29" ht="7.5" customHeight="1">
      <c r="A27" s="328"/>
      <c r="B27" s="328"/>
      <c r="C27" s="328"/>
      <c r="D27" s="404"/>
      <c r="E27" s="1349"/>
      <c r="F27" s="1350"/>
      <c r="G27" s="1350"/>
      <c r="H27" s="1350"/>
      <c r="I27" s="1350"/>
      <c r="J27" s="1350"/>
      <c r="K27" s="1350"/>
      <c r="L27" s="1350"/>
      <c r="M27" s="1350"/>
      <c r="N27" s="1350"/>
      <c r="O27" s="1350"/>
      <c r="P27" s="1350"/>
      <c r="Q27" s="1350"/>
      <c r="R27" s="1350"/>
      <c r="S27" s="1350"/>
      <c r="T27" s="1350"/>
      <c r="U27" s="1350"/>
      <c r="V27" s="1350"/>
      <c r="W27" s="1350"/>
      <c r="X27" s="1350"/>
      <c r="Y27" s="1350"/>
      <c r="Z27" s="1350"/>
      <c r="AA27" s="1350"/>
      <c r="AB27" s="1350"/>
    </row>
    <row r="28" spans="1:29" ht="13.5">
      <c r="A28" s="2421" t="s">
        <v>3640</v>
      </c>
      <c r="B28" s="2421"/>
      <c r="C28" s="2421"/>
      <c r="D28" s="2421"/>
      <c r="E28" s="2421"/>
      <c r="F28" s="2421"/>
      <c r="G28" s="2421"/>
      <c r="H28" s="2421"/>
      <c r="I28" s="2421"/>
      <c r="J28" s="2421"/>
      <c r="K28" s="2421"/>
      <c r="L28" s="2421"/>
      <c r="M28" s="2421"/>
      <c r="N28" s="318"/>
      <c r="O28" s="318"/>
      <c r="T28" s="314"/>
      <c r="U28" s="314"/>
      <c r="V28" s="314"/>
      <c r="W28" s="314"/>
      <c r="X28" s="314"/>
      <c r="Y28" s="314"/>
      <c r="Z28" s="314"/>
      <c r="AA28" s="314"/>
      <c r="AB28" s="308" t="s">
        <v>3641</v>
      </c>
    </row>
    <row r="29" spans="1:29" ht="13.5">
      <c r="A29" s="2562" t="s">
        <v>3642</v>
      </c>
      <c r="B29" s="2562"/>
      <c r="C29" s="2562"/>
      <c r="D29" s="2562"/>
      <c r="E29" s="2562"/>
      <c r="F29" s="2562"/>
      <c r="G29" s="2562"/>
      <c r="H29" s="2562"/>
      <c r="I29" s="2562"/>
      <c r="J29" s="2562"/>
      <c r="K29" s="2562"/>
      <c r="L29" s="2562"/>
      <c r="M29" s="2562"/>
      <c r="N29" s="2562"/>
      <c r="O29" s="2562"/>
      <c r="P29" s="2562"/>
      <c r="S29" s="315"/>
      <c r="T29" s="315"/>
      <c r="U29" s="315"/>
      <c r="V29" s="315"/>
      <c r="W29" s="315"/>
      <c r="X29" s="315"/>
      <c r="Y29" s="315"/>
      <c r="Z29" s="315"/>
      <c r="AA29" s="315"/>
      <c r="AB29" s="315"/>
      <c r="AC29" s="315"/>
    </row>
    <row r="30" spans="1:29" ht="18.75" customHeight="1">
      <c r="A30" s="318"/>
      <c r="B30" s="318"/>
      <c r="C30" s="318"/>
      <c r="D30" s="318"/>
      <c r="E30" s="318"/>
      <c r="F30" s="318"/>
      <c r="G30" s="318"/>
      <c r="H30" s="318"/>
      <c r="I30" s="318"/>
      <c r="J30" s="318"/>
      <c r="K30" s="318"/>
      <c r="L30" s="318"/>
      <c r="M30" s="318"/>
      <c r="N30" s="318"/>
      <c r="O30" s="318"/>
      <c r="P30" s="318"/>
      <c r="S30" s="315"/>
      <c r="T30" s="315"/>
      <c r="U30" s="315"/>
      <c r="V30" s="315"/>
      <c r="W30" s="315"/>
      <c r="X30" s="315"/>
      <c r="Y30" s="315"/>
      <c r="Z30" s="315"/>
      <c r="AA30" s="315"/>
      <c r="AB30" s="315"/>
      <c r="AC30" s="315"/>
    </row>
    <row r="31" spans="1:29" ht="18.75" customHeight="1">
      <c r="A31" s="318"/>
      <c r="B31" s="318"/>
      <c r="C31" s="318"/>
      <c r="D31" s="318"/>
      <c r="E31" s="318"/>
      <c r="F31" s="318"/>
      <c r="G31" s="318"/>
      <c r="H31" s="318"/>
      <c r="I31" s="318"/>
      <c r="J31" s="318"/>
      <c r="K31" s="318"/>
      <c r="L31" s="318"/>
      <c r="M31" s="318"/>
      <c r="N31" s="318"/>
      <c r="O31" s="318"/>
      <c r="P31" s="318"/>
      <c r="S31" s="315"/>
      <c r="T31" s="315"/>
      <c r="U31" s="315"/>
      <c r="V31" s="315"/>
      <c r="W31" s="315"/>
      <c r="X31" s="315"/>
      <c r="Y31" s="315"/>
      <c r="Z31" s="315"/>
      <c r="AA31" s="315"/>
      <c r="AB31" s="315"/>
      <c r="AC31" s="315"/>
    </row>
    <row r="32" spans="1:29" s="42" customFormat="1" ht="18.75" customHeight="1">
      <c r="A32" s="1271" t="s">
        <v>3643</v>
      </c>
      <c r="B32" s="1271"/>
      <c r="C32" s="1271"/>
      <c r="D32" s="1271"/>
      <c r="E32" s="1271"/>
      <c r="F32" s="1271"/>
      <c r="G32" s="1271"/>
      <c r="H32" s="1271"/>
      <c r="I32" s="1271"/>
      <c r="J32" s="1271"/>
      <c r="K32" s="1271"/>
      <c r="L32" s="1271"/>
      <c r="M32" s="1271"/>
      <c r="N32" s="1271"/>
      <c r="O32" s="1271"/>
      <c r="P32" s="1271"/>
      <c r="Q32" s="1271"/>
      <c r="R32" s="1271"/>
      <c r="S32" s="1271"/>
      <c r="T32" s="1271"/>
      <c r="U32" s="1271"/>
      <c r="V32" s="1271"/>
      <c r="W32" s="1271"/>
      <c r="X32" s="1271"/>
      <c r="Y32" s="1271"/>
      <c r="Z32" s="1271"/>
      <c r="AA32" s="1271"/>
      <c r="AB32" s="1271"/>
    </row>
    <row r="34" spans="1:28" ht="13.5">
      <c r="AB34" s="315" t="s">
        <v>3644</v>
      </c>
    </row>
    <row r="35" spans="1:28" ht="18.75" customHeight="1">
      <c r="A35" s="1262" t="s">
        <v>3645</v>
      </c>
      <c r="B35" s="1263"/>
      <c r="C35" s="1263"/>
      <c r="D35" s="1263"/>
      <c r="E35" s="1263"/>
      <c r="F35" s="1263" t="s">
        <v>1121</v>
      </c>
      <c r="G35" s="1263"/>
      <c r="H35" s="1260" t="s">
        <v>3646</v>
      </c>
      <c r="I35" s="1261"/>
      <c r="J35" s="1261"/>
      <c r="K35" s="1261"/>
      <c r="L35" s="1261"/>
      <c r="M35" s="1261"/>
      <c r="N35" s="1261"/>
      <c r="O35" s="1261"/>
      <c r="P35" s="1261"/>
      <c r="Q35" s="1261"/>
      <c r="R35" s="1261"/>
      <c r="S35" s="1261"/>
      <c r="T35" s="1261"/>
      <c r="U35" s="1261"/>
      <c r="V35" s="1262"/>
      <c r="W35" s="1263" t="s">
        <v>3647</v>
      </c>
      <c r="X35" s="1263"/>
      <c r="Y35" s="1263"/>
      <c r="Z35" s="1263" t="s">
        <v>3648</v>
      </c>
      <c r="AA35" s="1263"/>
      <c r="AB35" s="1260"/>
    </row>
    <row r="36" spans="1:28" ht="18.75" customHeight="1">
      <c r="A36" s="1262"/>
      <c r="B36" s="1263"/>
      <c r="C36" s="1263"/>
      <c r="D36" s="1263"/>
      <c r="E36" s="1263"/>
      <c r="F36" s="1263"/>
      <c r="G36" s="1263"/>
      <c r="H36" s="1263" t="s">
        <v>3649</v>
      </c>
      <c r="I36" s="1263"/>
      <c r="J36" s="1263" t="s">
        <v>3394</v>
      </c>
      <c r="K36" s="1263"/>
      <c r="L36" s="1263" t="s">
        <v>3650</v>
      </c>
      <c r="M36" s="1263"/>
      <c r="N36" s="1260" t="s">
        <v>3651</v>
      </c>
      <c r="O36" s="1262"/>
      <c r="P36" s="1263" t="s">
        <v>3652</v>
      </c>
      <c r="Q36" s="1263"/>
      <c r="R36" s="1263" t="s">
        <v>3653</v>
      </c>
      <c r="S36" s="1263"/>
      <c r="T36" s="1664" t="s">
        <v>3654</v>
      </c>
      <c r="U36" s="2047"/>
      <c r="V36" s="1663"/>
      <c r="W36" s="1263"/>
      <c r="X36" s="1263"/>
      <c r="Y36" s="1263"/>
      <c r="Z36" s="1263"/>
      <c r="AA36" s="1263"/>
      <c r="AB36" s="1260"/>
    </row>
    <row r="37" spans="1:28" ht="18.75" customHeight="1">
      <c r="E37" s="442"/>
      <c r="F37" s="1279" t="s">
        <v>435</v>
      </c>
      <c r="G37" s="1277"/>
      <c r="H37" s="1277" t="s">
        <v>435</v>
      </c>
      <c r="I37" s="1277"/>
      <c r="J37" s="1277" t="s">
        <v>435</v>
      </c>
      <c r="K37" s="1277"/>
      <c r="L37" s="1277" t="s">
        <v>435</v>
      </c>
      <c r="M37" s="1277"/>
      <c r="N37" s="1277" t="s">
        <v>435</v>
      </c>
      <c r="O37" s="1277"/>
      <c r="P37" s="1277" t="s">
        <v>435</v>
      </c>
      <c r="Q37" s="1277"/>
      <c r="R37" s="1277" t="s">
        <v>435</v>
      </c>
      <c r="S37" s="1277"/>
      <c r="T37" s="1277" t="s">
        <v>435</v>
      </c>
      <c r="U37" s="1277"/>
      <c r="V37" s="1277"/>
      <c r="W37" s="1277" t="s">
        <v>3655</v>
      </c>
      <c r="X37" s="1277"/>
      <c r="Y37" s="1277"/>
      <c r="Z37" s="1277" t="s">
        <v>435</v>
      </c>
      <c r="AA37" s="1277"/>
      <c r="AB37" s="1277"/>
    </row>
    <row r="38" spans="1:28" ht="7.5" customHeight="1">
      <c r="E38" s="442"/>
      <c r="F38" s="409"/>
      <c r="G38" s="315"/>
      <c r="H38" s="315"/>
      <c r="I38" s="315"/>
      <c r="J38" s="315"/>
      <c r="K38" s="315"/>
      <c r="L38" s="315"/>
      <c r="M38" s="315"/>
      <c r="N38" s="315"/>
      <c r="O38" s="315"/>
      <c r="P38" s="315"/>
      <c r="Q38" s="315"/>
      <c r="R38" s="315"/>
      <c r="S38" s="315"/>
      <c r="T38" s="315"/>
      <c r="U38" s="315"/>
      <c r="V38" s="315"/>
      <c r="W38" s="315"/>
      <c r="X38" s="315"/>
      <c r="Y38" s="315"/>
      <c r="Z38" s="315"/>
      <c r="AA38" s="315"/>
      <c r="AB38" s="315"/>
    </row>
    <row r="39" spans="1:28" s="413" customFormat="1" ht="18.75" customHeight="1">
      <c r="A39" s="1510" t="s">
        <v>2838</v>
      </c>
      <c r="B39" s="1510"/>
      <c r="C39" s="1510"/>
      <c r="D39" s="1510"/>
      <c r="E39" s="1511"/>
      <c r="F39" s="2405">
        <f>SUM(H39:V39)</f>
        <v>3496</v>
      </c>
      <c r="G39" s="2406"/>
      <c r="H39" s="1424">
        <f>SUM(H41:I63)</f>
        <v>524</v>
      </c>
      <c r="I39" s="1424"/>
      <c r="J39" s="1424">
        <f>SUM(J41:K63)</f>
        <v>572</v>
      </c>
      <c r="K39" s="1424"/>
      <c r="L39" s="1424">
        <f>SUM(L41:M63)</f>
        <v>533</v>
      </c>
      <c r="M39" s="1424"/>
      <c r="N39" s="1424">
        <f>SUM(N41:O63)</f>
        <v>543</v>
      </c>
      <c r="O39" s="1424"/>
      <c r="P39" s="1424">
        <f>SUM(P41:Q63)</f>
        <v>627</v>
      </c>
      <c r="Q39" s="1424"/>
      <c r="R39" s="1424">
        <f>SUM(R41:S63)</f>
        <v>614</v>
      </c>
      <c r="S39" s="1424"/>
      <c r="T39" s="1424">
        <f>SUM(T41:V63)</f>
        <v>83</v>
      </c>
      <c r="U39" s="1424"/>
      <c r="V39" s="1424"/>
      <c r="W39" s="1424">
        <f>SUM(W41:Y63)</f>
        <v>149</v>
      </c>
      <c r="X39" s="1424"/>
      <c r="Y39" s="1424"/>
      <c r="Z39" s="1424">
        <f>SUM(Z41:AB63)</f>
        <v>257</v>
      </c>
      <c r="AA39" s="1424"/>
      <c r="AB39" s="1424"/>
    </row>
    <row r="40" spans="1:28" s="413" customFormat="1" ht="7.5" customHeight="1">
      <c r="A40" s="341"/>
      <c r="B40" s="341"/>
      <c r="C40" s="341"/>
      <c r="D40" s="341"/>
      <c r="E40" s="342"/>
      <c r="F40" s="411"/>
      <c r="G40" s="412"/>
    </row>
    <row r="41" spans="1:28" ht="18.75" customHeight="1">
      <c r="A41" s="1296" t="s">
        <v>3656</v>
      </c>
      <c r="B41" s="1296"/>
      <c r="C41" s="1296"/>
      <c r="D41" s="1296"/>
      <c r="E41" s="1515"/>
      <c r="F41" s="2405">
        <f>SUM(H41:V41)</f>
        <v>605</v>
      </c>
      <c r="G41" s="2406"/>
      <c r="H41" s="1202">
        <v>92</v>
      </c>
      <c r="I41" s="1202"/>
      <c r="J41" s="1202">
        <v>105</v>
      </c>
      <c r="K41" s="1202"/>
      <c r="L41" s="1202">
        <v>92</v>
      </c>
      <c r="M41" s="1202"/>
      <c r="N41" s="1202">
        <v>92</v>
      </c>
      <c r="O41" s="1202"/>
      <c r="P41" s="1202">
        <v>103</v>
      </c>
      <c r="Q41" s="1202"/>
      <c r="R41" s="1202">
        <v>105</v>
      </c>
      <c r="S41" s="1202"/>
      <c r="T41" s="1289">
        <v>16</v>
      </c>
      <c r="U41" s="1289"/>
      <c r="V41" s="1289"/>
      <c r="W41" s="1202">
        <v>21</v>
      </c>
      <c r="X41" s="1202"/>
      <c r="Y41" s="1202"/>
      <c r="Z41" s="1202">
        <v>37</v>
      </c>
      <c r="AA41" s="1202"/>
      <c r="AB41" s="1202"/>
    </row>
    <row r="42" spans="1:28" ht="7.5" customHeight="1">
      <c r="A42" s="322"/>
      <c r="B42" s="322"/>
      <c r="C42" s="322"/>
      <c r="D42" s="322"/>
      <c r="E42" s="344"/>
      <c r="F42" s="411"/>
      <c r="G42" s="412"/>
      <c r="T42" s="315"/>
      <c r="U42" s="315"/>
      <c r="V42" s="315"/>
    </row>
    <row r="43" spans="1:28" ht="18.75" customHeight="1">
      <c r="A43" s="1296" t="s">
        <v>3657</v>
      </c>
      <c r="B43" s="1296"/>
      <c r="C43" s="1296"/>
      <c r="D43" s="1296"/>
      <c r="E43" s="1515"/>
      <c r="F43" s="2405">
        <f t="shared" ref="F43:F63" si="0">SUM(H43:V43)</f>
        <v>40</v>
      </c>
      <c r="G43" s="2406"/>
      <c r="H43" s="1202">
        <v>6</v>
      </c>
      <c r="I43" s="1202"/>
      <c r="J43" s="1202">
        <v>3</v>
      </c>
      <c r="K43" s="1202"/>
      <c r="L43" s="1202">
        <v>3</v>
      </c>
      <c r="M43" s="1202"/>
      <c r="N43" s="1202">
        <v>12</v>
      </c>
      <c r="O43" s="1202"/>
      <c r="P43" s="1202">
        <v>7</v>
      </c>
      <c r="Q43" s="1202"/>
      <c r="R43" s="1202">
        <v>9</v>
      </c>
      <c r="S43" s="1202"/>
      <c r="T43" s="2279" t="s">
        <v>1126</v>
      </c>
      <c r="U43" s="2279"/>
      <c r="V43" s="2279"/>
      <c r="W43" s="1202">
        <v>4</v>
      </c>
      <c r="X43" s="1202"/>
      <c r="Y43" s="1202"/>
      <c r="Z43" s="1202">
        <v>9</v>
      </c>
      <c r="AA43" s="1202"/>
      <c r="AB43" s="1202"/>
    </row>
    <row r="44" spans="1:28" ht="7.5" customHeight="1">
      <c r="A44" s="322"/>
      <c r="B44" s="322"/>
      <c r="C44" s="322"/>
      <c r="D44" s="322"/>
      <c r="E44" s="344"/>
      <c r="F44" s="411"/>
      <c r="G44" s="412"/>
      <c r="T44" s="365"/>
      <c r="U44" s="365"/>
      <c r="V44" s="365"/>
    </row>
    <row r="45" spans="1:28" ht="18.75" customHeight="1">
      <c r="A45" s="1296" t="s">
        <v>3658</v>
      </c>
      <c r="B45" s="1296"/>
      <c r="C45" s="1296"/>
      <c r="D45" s="1296"/>
      <c r="E45" s="1515"/>
      <c r="F45" s="2405">
        <f t="shared" si="0"/>
        <v>67</v>
      </c>
      <c r="G45" s="2406"/>
      <c r="H45" s="1202">
        <v>8</v>
      </c>
      <c r="I45" s="1202"/>
      <c r="J45" s="1202">
        <v>16</v>
      </c>
      <c r="K45" s="1202"/>
      <c r="L45" s="1202">
        <v>6</v>
      </c>
      <c r="M45" s="1202"/>
      <c r="N45" s="1202">
        <v>15</v>
      </c>
      <c r="O45" s="1202"/>
      <c r="P45" s="1202">
        <v>10</v>
      </c>
      <c r="Q45" s="1202"/>
      <c r="R45" s="1202">
        <v>12</v>
      </c>
      <c r="S45" s="1202"/>
      <c r="T45" s="2279" t="s">
        <v>1126</v>
      </c>
      <c r="U45" s="2279"/>
      <c r="V45" s="2279"/>
      <c r="W45" s="1202">
        <v>6</v>
      </c>
      <c r="X45" s="1202"/>
      <c r="Y45" s="1202"/>
      <c r="Z45" s="1202">
        <v>14</v>
      </c>
      <c r="AA45" s="1202"/>
      <c r="AB45" s="1202"/>
    </row>
    <row r="46" spans="1:28" ht="7.5" customHeight="1">
      <c r="A46" s="322"/>
      <c r="B46" s="322"/>
      <c r="C46" s="322"/>
      <c r="D46" s="322"/>
      <c r="E46" s="344"/>
      <c r="F46" s="411"/>
      <c r="G46" s="412"/>
      <c r="T46" s="365"/>
      <c r="U46" s="365"/>
      <c r="V46" s="365"/>
    </row>
    <row r="47" spans="1:28" ht="18.75" customHeight="1">
      <c r="A47" s="1296" t="s">
        <v>3659</v>
      </c>
      <c r="B47" s="1296"/>
      <c r="C47" s="1296"/>
      <c r="D47" s="1296"/>
      <c r="E47" s="1515"/>
      <c r="F47" s="2405">
        <f t="shared" si="0"/>
        <v>551</v>
      </c>
      <c r="G47" s="2406"/>
      <c r="H47" s="1202">
        <v>74</v>
      </c>
      <c r="I47" s="1202"/>
      <c r="J47" s="1202">
        <v>82</v>
      </c>
      <c r="K47" s="1202"/>
      <c r="L47" s="1202">
        <v>92</v>
      </c>
      <c r="M47" s="1202"/>
      <c r="N47" s="1202">
        <v>96</v>
      </c>
      <c r="O47" s="1202"/>
      <c r="P47" s="1202">
        <v>97</v>
      </c>
      <c r="Q47" s="1202"/>
      <c r="R47" s="1202">
        <v>103</v>
      </c>
      <c r="S47" s="1202"/>
      <c r="T47" s="1289">
        <v>7</v>
      </c>
      <c r="U47" s="1289"/>
      <c r="V47" s="1289"/>
      <c r="W47" s="1202">
        <v>21</v>
      </c>
      <c r="X47" s="1202"/>
      <c r="Y47" s="1202"/>
      <c r="Z47" s="1202">
        <v>33</v>
      </c>
      <c r="AA47" s="1202"/>
      <c r="AB47" s="1202"/>
    </row>
    <row r="48" spans="1:28" ht="7.5" customHeight="1">
      <c r="A48" s="322"/>
      <c r="B48" s="322"/>
      <c r="C48" s="322"/>
      <c r="D48" s="322"/>
      <c r="E48" s="344"/>
      <c r="F48" s="411"/>
      <c r="G48" s="412"/>
      <c r="T48" s="315"/>
      <c r="U48" s="315"/>
      <c r="V48" s="315"/>
    </row>
    <row r="49" spans="1:28" ht="18.75" customHeight="1">
      <c r="A49" s="1296" t="s">
        <v>3660</v>
      </c>
      <c r="B49" s="1296"/>
      <c r="C49" s="1296"/>
      <c r="D49" s="1296"/>
      <c r="E49" s="1515"/>
      <c r="F49" s="2405">
        <f t="shared" si="0"/>
        <v>108</v>
      </c>
      <c r="G49" s="2406"/>
      <c r="H49" s="1202">
        <v>21</v>
      </c>
      <c r="I49" s="1202"/>
      <c r="J49" s="1202">
        <v>16</v>
      </c>
      <c r="K49" s="1202"/>
      <c r="L49" s="1202">
        <v>15</v>
      </c>
      <c r="M49" s="1202"/>
      <c r="N49" s="1202">
        <v>15</v>
      </c>
      <c r="O49" s="1202"/>
      <c r="P49" s="1202">
        <v>16</v>
      </c>
      <c r="Q49" s="1202"/>
      <c r="R49" s="1202">
        <v>18</v>
      </c>
      <c r="S49" s="1202"/>
      <c r="T49" s="1289">
        <v>7</v>
      </c>
      <c r="U49" s="1289"/>
      <c r="V49" s="1289"/>
      <c r="W49" s="1202">
        <v>8</v>
      </c>
      <c r="X49" s="1202"/>
      <c r="Y49" s="1202"/>
      <c r="Z49" s="1202">
        <v>13</v>
      </c>
      <c r="AA49" s="1202"/>
      <c r="AB49" s="1202"/>
    </row>
    <row r="50" spans="1:28" ht="7.5" customHeight="1">
      <c r="A50" s="322"/>
      <c r="B50" s="322"/>
      <c r="C50" s="322"/>
      <c r="D50" s="322"/>
      <c r="E50" s="344"/>
      <c r="F50" s="411"/>
      <c r="G50" s="412"/>
      <c r="T50" s="315"/>
      <c r="U50" s="315"/>
      <c r="V50" s="315"/>
    </row>
    <row r="51" spans="1:28" ht="18.75" customHeight="1">
      <c r="A51" s="1296" t="s">
        <v>3661</v>
      </c>
      <c r="B51" s="1296"/>
      <c r="C51" s="1296"/>
      <c r="D51" s="1296"/>
      <c r="E51" s="1515"/>
      <c r="F51" s="2405">
        <f t="shared" si="0"/>
        <v>145</v>
      </c>
      <c r="G51" s="2406"/>
      <c r="H51" s="1202">
        <v>15</v>
      </c>
      <c r="I51" s="1202"/>
      <c r="J51" s="1202">
        <v>22</v>
      </c>
      <c r="K51" s="1202"/>
      <c r="L51" s="1202">
        <v>25</v>
      </c>
      <c r="M51" s="1202"/>
      <c r="N51" s="1202">
        <v>21</v>
      </c>
      <c r="O51" s="1202"/>
      <c r="P51" s="1202">
        <v>23</v>
      </c>
      <c r="Q51" s="1202"/>
      <c r="R51" s="1202">
        <v>32</v>
      </c>
      <c r="S51" s="1202"/>
      <c r="T51" s="1289">
        <v>7</v>
      </c>
      <c r="U51" s="1289"/>
      <c r="V51" s="1289"/>
      <c r="W51" s="1202">
        <v>8</v>
      </c>
      <c r="X51" s="1202"/>
      <c r="Y51" s="1202"/>
      <c r="Z51" s="1202">
        <v>14</v>
      </c>
      <c r="AA51" s="1202"/>
      <c r="AB51" s="1202"/>
    </row>
    <row r="52" spans="1:28" ht="7.5" customHeight="1">
      <c r="A52" s="322"/>
      <c r="B52" s="322"/>
      <c r="C52" s="322"/>
      <c r="D52" s="322"/>
      <c r="E52" s="344"/>
      <c r="F52" s="411"/>
      <c r="G52" s="412"/>
      <c r="T52" s="315"/>
      <c r="U52" s="315"/>
      <c r="V52" s="315"/>
    </row>
    <row r="53" spans="1:28" ht="18.75" customHeight="1">
      <c r="A53" s="1296" t="s">
        <v>3662</v>
      </c>
      <c r="B53" s="1296"/>
      <c r="C53" s="1296"/>
      <c r="D53" s="1296"/>
      <c r="E53" s="1515"/>
      <c r="F53" s="2405">
        <f t="shared" si="0"/>
        <v>518</v>
      </c>
      <c r="G53" s="2406"/>
      <c r="H53" s="1202">
        <v>81</v>
      </c>
      <c r="I53" s="1202"/>
      <c r="J53" s="1202">
        <v>80</v>
      </c>
      <c r="K53" s="1202"/>
      <c r="L53" s="1202">
        <v>69</v>
      </c>
      <c r="M53" s="1202"/>
      <c r="N53" s="1202">
        <v>83</v>
      </c>
      <c r="O53" s="1202"/>
      <c r="P53" s="1202">
        <v>108</v>
      </c>
      <c r="Q53" s="1202"/>
      <c r="R53" s="1202">
        <v>92</v>
      </c>
      <c r="S53" s="1202"/>
      <c r="T53" s="1289">
        <v>5</v>
      </c>
      <c r="U53" s="1289"/>
      <c r="V53" s="1289"/>
      <c r="W53" s="1202">
        <v>19</v>
      </c>
      <c r="X53" s="1202"/>
      <c r="Y53" s="1202"/>
      <c r="Z53" s="1202">
        <v>31</v>
      </c>
      <c r="AA53" s="1202"/>
      <c r="AB53" s="1202"/>
    </row>
    <row r="54" spans="1:28" ht="7.5" customHeight="1">
      <c r="A54" s="322"/>
      <c r="B54" s="322"/>
      <c r="C54" s="322"/>
      <c r="D54" s="322"/>
      <c r="E54" s="344"/>
      <c r="F54" s="411"/>
      <c r="G54" s="412"/>
      <c r="T54" s="315"/>
      <c r="U54" s="315"/>
      <c r="V54" s="315"/>
    </row>
    <row r="55" spans="1:28" ht="18.75" customHeight="1">
      <c r="A55" s="1296" t="s">
        <v>3663</v>
      </c>
      <c r="B55" s="1296"/>
      <c r="C55" s="1296"/>
      <c r="D55" s="1296"/>
      <c r="E55" s="1515"/>
      <c r="F55" s="2405">
        <f t="shared" si="0"/>
        <v>243</v>
      </c>
      <c r="G55" s="2406"/>
      <c r="H55" s="1202">
        <v>37</v>
      </c>
      <c r="I55" s="1202"/>
      <c r="J55" s="1202">
        <v>41</v>
      </c>
      <c r="K55" s="1202"/>
      <c r="L55" s="1202">
        <v>37</v>
      </c>
      <c r="M55" s="1202"/>
      <c r="N55" s="1202">
        <v>41</v>
      </c>
      <c r="O55" s="1202"/>
      <c r="P55" s="1202">
        <v>39</v>
      </c>
      <c r="Q55" s="1202"/>
      <c r="R55" s="1202">
        <v>34</v>
      </c>
      <c r="S55" s="1202"/>
      <c r="T55" s="1289">
        <v>14</v>
      </c>
      <c r="U55" s="1289"/>
      <c r="V55" s="1289"/>
      <c r="W55" s="1202">
        <v>11</v>
      </c>
      <c r="X55" s="1202"/>
      <c r="Y55" s="1202"/>
      <c r="Z55" s="1202">
        <v>17</v>
      </c>
      <c r="AA55" s="1202"/>
      <c r="AB55" s="1202"/>
    </row>
    <row r="56" spans="1:28" ht="7.5" customHeight="1">
      <c r="A56" s="322"/>
      <c r="B56" s="322"/>
      <c r="C56" s="322"/>
      <c r="D56" s="322"/>
      <c r="E56" s="344"/>
      <c r="F56" s="411"/>
      <c r="G56" s="412"/>
      <c r="T56" s="315"/>
      <c r="U56" s="315"/>
      <c r="V56" s="315"/>
    </row>
    <row r="57" spans="1:28" ht="18.75" customHeight="1">
      <c r="A57" s="1296" t="s">
        <v>3664</v>
      </c>
      <c r="B57" s="1296"/>
      <c r="C57" s="1296"/>
      <c r="D57" s="1296"/>
      <c r="E57" s="1515"/>
      <c r="F57" s="2405">
        <f t="shared" si="0"/>
        <v>424</v>
      </c>
      <c r="G57" s="2406"/>
      <c r="H57" s="1202">
        <v>62</v>
      </c>
      <c r="I57" s="1202"/>
      <c r="J57" s="1202">
        <v>64</v>
      </c>
      <c r="K57" s="1202"/>
      <c r="L57" s="1202">
        <v>71</v>
      </c>
      <c r="M57" s="1202"/>
      <c r="N57" s="1202">
        <v>59</v>
      </c>
      <c r="O57" s="1202"/>
      <c r="P57" s="1202">
        <v>78</v>
      </c>
      <c r="Q57" s="1202"/>
      <c r="R57" s="1202">
        <v>81</v>
      </c>
      <c r="S57" s="1202"/>
      <c r="T57" s="1289">
        <v>9</v>
      </c>
      <c r="U57" s="1289"/>
      <c r="V57" s="1289"/>
      <c r="W57" s="1202">
        <v>15</v>
      </c>
      <c r="X57" s="1202"/>
      <c r="Y57" s="1202"/>
      <c r="Z57" s="1202">
        <v>25</v>
      </c>
      <c r="AA57" s="1202"/>
      <c r="AB57" s="1202"/>
    </row>
    <row r="58" spans="1:28" ht="7.5" customHeight="1">
      <c r="A58" s="322"/>
      <c r="B58" s="322"/>
      <c r="C58" s="322"/>
      <c r="D58" s="322"/>
      <c r="E58" s="344"/>
      <c r="F58" s="411"/>
      <c r="G58" s="412"/>
      <c r="T58" s="315"/>
      <c r="U58" s="315"/>
      <c r="V58" s="315"/>
    </row>
    <row r="59" spans="1:28" ht="18.75" customHeight="1">
      <c r="A59" s="1296" t="s">
        <v>3665</v>
      </c>
      <c r="B59" s="1296"/>
      <c r="C59" s="1296"/>
      <c r="D59" s="1296"/>
      <c r="E59" s="1515"/>
      <c r="F59" s="2405">
        <f t="shared" si="0"/>
        <v>698</v>
      </c>
      <c r="G59" s="2406"/>
      <c r="H59" s="1202">
        <v>118</v>
      </c>
      <c r="I59" s="1202"/>
      <c r="J59" s="1202">
        <v>125</v>
      </c>
      <c r="K59" s="1202"/>
      <c r="L59" s="1202">
        <v>109</v>
      </c>
      <c r="M59" s="1202"/>
      <c r="N59" s="1202">
        <v>91</v>
      </c>
      <c r="O59" s="1202"/>
      <c r="P59" s="1202">
        <v>132</v>
      </c>
      <c r="Q59" s="1202"/>
      <c r="R59" s="1202">
        <v>109</v>
      </c>
      <c r="S59" s="1202"/>
      <c r="T59" s="1289">
        <v>14</v>
      </c>
      <c r="U59" s="1289"/>
      <c r="V59" s="1289"/>
      <c r="W59" s="1202">
        <v>24</v>
      </c>
      <c r="X59" s="1202"/>
      <c r="Y59" s="1202"/>
      <c r="Z59" s="1202">
        <v>38</v>
      </c>
      <c r="AA59" s="1202"/>
      <c r="AB59" s="1202"/>
    </row>
    <row r="60" spans="1:28" ht="7.5" customHeight="1">
      <c r="A60" s="322"/>
      <c r="B60" s="322"/>
      <c r="C60" s="322"/>
      <c r="D60" s="322"/>
      <c r="E60" s="344"/>
      <c r="F60" s="411"/>
      <c r="G60" s="412"/>
      <c r="T60" s="315"/>
      <c r="U60" s="315"/>
      <c r="V60" s="315"/>
    </row>
    <row r="61" spans="1:28" ht="18.75" customHeight="1">
      <c r="A61" s="1296" t="s">
        <v>3666</v>
      </c>
      <c r="B61" s="1296"/>
      <c r="C61" s="1296"/>
      <c r="D61" s="1296"/>
      <c r="E61" s="1515"/>
      <c r="F61" s="2405">
        <f t="shared" si="0"/>
        <v>70</v>
      </c>
      <c r="G61" s="2406"/>
      <c r="H61" s="1202">
        <v>7</v>
      </c>
      <c r="I61" s="1202"/>
      <c r="J61" s="1202">
        <v>14</v>
      </c>
      <c r="K61" s="1202"/>
      <c r="L61" s="1202">
        <v>10</v>
      </c>
      <c r="M61" s="1202"/>
      <c r="N61" s="1202">
        <v>11</v>
      </c>
      <c r="O61" s="1202"/>
      <c r="P61" s="1202">
        <v>8</v>
      </c>
      <c r="Q61" s="1202"/>
      <c r="R61" s="1202">
        <v>18</v>
      </c>
      <c r="S61" s="1202"/>
      <c r="T61" s="1289">
        <v>2</v>
      </c>
      <c r="U61" s="1289"/>
      <c r="V61" s="1289"/>
      <c r="W61" s="1202">
        <v>7</v>
      </c>
      <c r="X61" s="1202"/>
      <c r="Y61" s="1202"/>
      <c r="Z61" s="1202">
        <v>15</v>
      </c>
      <c r="AA61" s="1202"/>
      <c r="AB61" s="1202"/>
    </row>
    <row r="62" spans="1:28" ht="7.5" customHeight="1">
      <c r="A62" s="322"/>
      <c r="B62" s="322"/>
      <c r="C62" s="322"/>
      <c r="D62" s="322"/>
      <c r="E62" s="344"/>
      <c r="F62" s="411"/>
      <c r="G62" s="412"/>
      <c r="T62" s="315"/>
      <c r="U62" s="315"/>
      <c r="V62" s="315"/>
    </row>
    <row r="63" spans="1:28" ht="18.75" customHeight="1">
      <c r="A63" s="1296" t="s">
        <v>3667</v>
      </c>
      <c r="B63" s="1296"/>
      <c r="C63" s="1296"/>
      <c r="D63" s="1296"/>
      <c r="E63" s="1515"/>
      <c r="F63" s="2405">
        <f t="shared" si="0"/>
        <v>27</v>
      </c>
      <c r="G63" s="2406"/>
      <c r="H63" s="1202">
        <v>3</v>
      </c>
      <c r="I63" s="1202"/>
      <c r="J63" s="1202">
        <v>4</v>
      </c>
      <c r="K63" s="1202"/>
      <c r="L63" s="1202">
        <v>4</v>
      </c>
      <c r="M63" s="1202"/>
      <c r="N63" s="1202">
        <v>7</v>
      </c>
      <c r="O63" s="1202"/>
      <c r="P63" s="1202">
        <v>6</v>
      </c>
      <c r="Q63" s="1202"/>
      <c r="R63" s="1202">
        <v>1</v>
      </c>
      <c r="S63" s="1202"/>
      <c r="T63" s="2279">
        <v>2</v>
      </c>
      <c r="U63" s="2279"/>
      <c r="V63" s="2279"/>
      <c r="W63" s="1202">
        <v>5</v>
      </c>
      <c r="X63" s="1202"/>
      <c r="Y63" s="1202"/>
      <c r="Z63" s="1202">
        <v>11</v>
      </c>
      <c r="AA63" s="1202"/>
      <c r="AB63" s="1202"/>
    </row>
    <row r="64" spans="1:28" ht="7.5" customHeight="1">
      <c r="A64" s="328"/>
      <c r="B64" s="328"/>
      <c r="C64" s="328"/>
      <c r="D64" s="328"/>
      <c r="E64" s="404"/>
      <c r="F64" s="1352"/>
      <c r="G64" s="1314"/>
      <c r="H64" s="1314"/>
      <c r="I64" s="1314"/>
      <c r="J64" s="1314"/>
      <c r="K64" s="1314"/>
      <c r="L64" s="1314"/>
      <c r="M64" s="1314"/>
      <c r="N64" s="1314"/>
      <c r="O64" s="1314"/>
      <c r="P64" s="1314"/>
      <c r="Q64" s="1314"/>
      <c r="R64" s="1314"/>
      <c r="S64" s="1314"/>
      <c r="T64" s="1314"/>
      <c r="U64" s="1314"/>
      <c r="V64" s="1314"/>
      <c r="W64" s="1314"/>
      <c r="X64" s="1314"/>
      <c r="Y64" s="1314"/>
      <c r="Z64" s="1314"/>
      <c r="AA64" s="1314"/>
      <c r="AB64" s="1314"/>
    </row>
    <row r="65" spans="28:28" ht="13.5">
      <c r="AB65" s="315" t="s">
        <v>3641</v>
      </c>
    </row>
  </sheetData>
  <mergeCells count="286">
    <mergeCell ref="R64:S64"/>
    <mergeCell ref="T64:V64"/>
    <mergeCell ref="W64:Y64"/>
    <mergeCell ref="Z64:AB64"/>
    <mergeCell ref="F64:G64"/>
    <mergeCell ref="H64:I64"/>
    <mergeCell ref="J64:K64"/>
    <mergeCell ref="L64:M64"/>
    <mergeCell ref="N64:O64"/>
    <mergeCell ref="P64:Q64"/>
    <mergeCell ref="N63:O63"/>
    <mergeCell ref="P63:Q63"/>
    <mergeCell ref="R63:S63"/>
    <mergeCell ref="T63:V63"/>
    <mergeCell ref="W63:Y63"/>
    <mergeCell ref="Z63:AB63"/>
    <mergeCell ref="P61:Q61"/>
    <mergeCell ref="R61:S61"/>
    <mergeCell ref="T61:V61"/>
    <mergeCell ref="W61:Y61"/>
    <mergeCell ref="Z61:AB61"/>
    <mergeCell ref="N61:O61"/>
    <mergeCell ref="A63:E63"/>
    <mergeCell ref="F63:G63"/>
    <mergeCell ref="H63:I63"/>
    <mergeCell ref="J63:K63"/>
    <mergeCell ref="L63:M63"/>
    <mergeCell ref="A61:E61"/>
    <mergeCell ref="F61:G61"/>
    <mergeCell ref="H61:I61"/>
    <mergeCell ref="J61:K61"/>
    <mergeCell ref="L61:M61"/>
    <mergeCell ref="N59:O59"/>
    <mergeCell ref="P59:Q59"/>
    <mergeCell ref="R59:S59"/>
    <mergeCell ref="T59:V59"/>
    <mergeCell ref="W59:Y59"/>
    <mergeCell ref="Z59:AB59"/>
    <mergeCell ref="P57:Q57"/>
    <mergeCell ref="R57:S57"/>
    <mergeCell ref="T57:V57"/>
    <mergeCell ref="W57:Y57"/>
    <mergeCell ref="Z57:AB57"/>
    <mergeCell ref="N57:O57"/>
    <mergeCell ref="A59:E59"/>
    <mergeCell ref="F59:G59"/>
    <mergeCell ref="H59:I59"/>
    <mergeCell ref="J59:K59"/>
    <mergeCell ref="L59:M59"/>
    <mergeCell ref="A57:E57"/>
    <mergeCell ref="F57:G57"/>
    <mergeCell ref="H57:I57"/>
    <mergeCell ref="J57:K57"/>
    <mergeCell ref="L57:M57"/>
    <mergeCell ref="Z49:AB49"/>
    <mergeCell ref="N49:O49"/>
    <mergeCell ref="A55:E55"/>
    <mergeCell ref="F55:G55"/>
    <mergeCell ref="H55:I55"/>
    <mergeCell ref="J55:K55"/>
    <mergeCell ref="L55:M55"/>
    <mergeCell ref="A53:E53"/>
    <mergeCell ref="F53:G53"/>
    <mergeCell ref="H53:I53"/>
    <mergeCell ref="J53:K53"/>
    <mergeCell ref="L53:M53"/>
    <mergeCell ref="N55:O55"/>
    <mergeCell ref="P55:Q55"/>
    <mergeCell ref="R55:S55"/>
    <mergeCell ref="T55:V55"/>
    <mergeCell ref="W55:Y55"/>
    <mergeCell ref="Z55:AB55"/>
    <mergeCell ref="P53:Q53"/>
    <mergeCell ref="R53:S53"/>
    <mergeCell ref="T53:V53"/>
    <mergeCell ref="W53:Y53"/>
    <mergeCell ref="Z53:AB53"/>
    <mergeCell ref="N53:O53"/>
    <mergeCell ref="T45:V45"/>
    <mergeCell ref="W45:Y45"/>
    <mergeCell ref="Z45:AB45"/>
    <mergeCell ref="N45:O45"/>
    <mergeCell ref="A51:E51"/>
    <mergeCell ref="F51:G51"/>
    <mergeCell ref="H51:I51"/>
    <mergeCell ref="J51:K51"/>
    <mergeCell ref="L51:M51"/>
    <mergeCell ref="A49:E49"/>
    <mergeCell ref="F49:G49"/>
    <mergeCell ref="H49:I49"/>
    <mergeCell ref="J49:K49"/>
    <mergeCell ref="L49:M49"/>
    <mergeCell ref="N51:O51"/>
    <mergeCell ref="P51:Q51"/>
    <mergeCell ref="R51:S51"/>
    <mergeCell ref="T51:V51"/>
    <mergeCell ref="W51:Y51"/>
    <mergeCell ref="Z51:AB51"/>
    <mergeCell ref="P49:Q49"/>
    <mergeCell ref="R49:S49"/>
    <mergeCell ref="T49:V49"/>
    <mergeCell ref="W49:Y49"/>
    <mergeCell ref="P41:Q41"/>
    <mergeCell ref="R41:S41"/>
    <mergeCell ref="T41:V41"/>
    <mergeCell ref="W41:Y41"/>
    <mergeCell ref="Z41:AB41"/>
    <mergeCell ref="N41:O41"/>
    <mergeCell ref="A47:E47"/>
    <mergeCell ref="F47:G47"/>
    <mergeCell ref="H47:I47"/>
    <mergeCell ref="J47:K47"/>
    <mergeCell ref="L47:M47"/>
    <mergeCell ref="A45:E45"/>
    <mergeCell ref="F45:G45"/>
    <mergeCell ref="H45:I45"/>
    <mergeCell ref="J45:K45"/>
    <mergeCell ref="L45:M45"/>
    <mergeCell ref="N47:O47"/>
    <mergeCell ref="P47:Q47"/>
    <mergeCell ref="R47:S47"/>
    <mergeCell ref="T47:V47"/>
    <mergeCell ref="W47:Y47"/>
    <mergeCell ref="Z47:AB47"/>
    <mergeCell ref="P45:Q45"/>
    <mergeCell ref="R45:S45"/>
    <mergeCell ref="T39:V39"/>
    <mergeCell ref="W39:Y39"/>
    <mergeCell ref="Z39:AB39"/>
    <mergeCell ref="P37:Q37"/>
    <mergeCell ref="R37:S37"/>
    <mergeCell ref="T37:V37"/>
    <mergeCell ref="W37:Y37"/>
    <mergeCell ref="Z37:AB37"/>
    <mergeCell ref="A43:E43"/>
    <mergeCell ref="F43:G43"/>
    <mergeCell ref="H43:I43"/>
    <mergeCell ref="J43:K43"/>
    <mergeCell ref="L43:M43"/>
    <mergeCell ref="A41:E41"/>
    <mergeCell ref="F41:G41"/>
    <mergeCell ref="H41:I41"/>
    <mergeCell ref="J41:K41"/>
    <mergeCell ref="L41:M41"/>
    <mergeCell ref="N43:O43"/>
    <mergeCell ref="P43:Q43"/>
    <mergeCell ref="R43:S43"/>
    <mergeCell ref="T43:V43"/>
    <mergeCell ref="W43:Y43"/>
    <mergeCell ref="Z43:AB43"/>
    <mergeCell ref="A39:E39"/>
    <mergeCell ref="F39:G39"/>
    <mergeCell ref="H39:I39"/>
    <mergeCell ref="J39:K39"/>
    <mergeCell ref="L39:M39"/>
    <mergeCell ref="L36:M36"/>
    <mergeCell ref="N36:O36"/>
    <mergeCell ref="P36:Q36"/>
    <mergeCell ref="R36:S36"/>
    <mergeCell ref="N39:O39"/>
    <mergeCell ref="P39:Q39"/>
    <mergeCell ref="R39:S39"/>
    <mergeCell ref="F37:G37"/>
    <mergeCell ref="H37:I37"/>
    <mergeCell ref="J37:K37"/>
    <mergeCell ref="L37:M37"/>
    <mergeCell ref="N37:O37"/>
    <mergeCell ref="E27:G27"/>
    <mergeCell ref="H27:J27"/>
    <mergeCell ref="K27:M27"/>
    <mergeCell ref="N27:P27"/>
    <mergeCell ref="Q27:S27"/>
    <mergeCell ref="T27:V27"/>
    <mergeCell ref="W27:Y27"/>
    <mergeCell ref="Z27:AB27"/>
    <mergeCell ref="T36:V36"/>
    <mergeCell ref="A28:M28"/>
    <mergeCell ref="A29:P29"/>
    <mergeCell ref="A32:AB32"/>
    <mergeCell ref="A35:E36"/>
    <mergeCell ref="F35:G36"/>
    <mergeCell ref="H35:V35"/>
    <mergeCell ref="W35:Y36"/>
    <mergeCell ref="Z35:AB36"/>
    <mergeCell ref="H36:I36"/>
    <mergeCell ref="J36:K36"/>
    <mergeCell ref="T24:V24"/>
    <mergeCell ref="W24:Y24"/>
    <mergeCell ref="Z24:AB24"/>
    <mergeCell ref="A26:B26"/>
    <mergeCell ref="E26:G26"/>
    <mergeCell ref="H26:J26"/>
    <mergeCell ref="K26:M26"/>
    <mergeCell ref="N26:P26"/>
    <mergeCell ref="Q26:S26"/>
    <mergeCell ref="T26:V26"/>
    <mergeCell ref="A24:B24"/>
    <mergeCell ref="E24:G24"/>
    <mergeCell ref="H24:J24"/>
    <mergeCell ref="K24:M24"/>
    <mergeCell ref="N24:P24"/>
    <mergeCell ref="Q24:S24"/>
    <mergeCell ref="W26:Y26"/>
    <mergeCell ref="Z26:AB26"/>
    <mergeCell ref="A22:B22"/>
    <mergeCell ref="E22:G22"/>
    <mergeCell ref="H22:J22"/>
    <mergeCell ref="K22:M22"/>
    <mergeCell ref="N22:P22"/>
    <mergeCell ref="Q22:S22"/>
    <mergeCell ref="T22:V22"/>
    <mergeCell ref="W22:Y22"/>
    <mergeCell ref="Z22:AB22"/>
    <mergeCell ref="A20:B20"/>
    <mergeCell ref="E20:G20"/>
    <mergeCell ref="H20:J20"/>
    <mergeCell ref="K20:M20"/>
    <mergeCell ref="N20:P20"/>
    <mergeCell ref="Q20:S20"/>
    <mergeCell ref="T20:V20"/>
    <mergeCell ref="W20:Y20"/>
    <mergeCell ref="Z20:AB20"/>
    <mergeCell ref="T16:V16"/>
    <mergeCell ref="W16:Y16"/>
    <mergeCell ref="Z16:AB16"/>
    <mergeCell ref="A18:B18"/>
    <mergeCell ref="E18:G18"/>
    <mergeCell ref="H18:J18"/>
    <mergeCell ref="K18:M18"/>
    <mergeCell ref="N18:P18"/>
    <mergeCell ref="Q18:S18"/>
    <mergeCell ref="T18:V18"/>
    <mergeCell ref="A16:B16"/>
    <mergeCell ref="E16:G16"/>
    <mergeCell ref="H16:J16"/>
    <mergeCell ref="K16:M16"/>
    <mergeCell ref="N16:P16"/>
    <mergeCell ref="Q16:S16"/>
    <mergeCell ref="W18:Y18"/>
    <mergeCell ref="Z18:AB18"/>
    <mergeCell ref="A14:B14"/>
    <mergeCell ref="E14:G14"/>
    <mergeCell ref="H14:J14"/>
    <mergeCell ref="K14:M14"/>
    <mergeCell ref="N14:P14"/>
    <mergeCell ref="Q14:S14"/>
    <mergeCell ref="T14:V14"/>
    <mergeCell ref="W14:Y14"/>
    <mergeCell ref="Z14:AB14"/>
    <mergeCell ref="A12:B12"/>
    <mergeCell ref="E12:G12"/>
    <mergeCell ref="H12:J12"/>
    <mergeCell ref="K12:M12"/>
    <mergeCell ref="N12:P12"/>
    <mergeCell ref="Q12:S12"/>
    <mergeCell ref="T12:V12"/>
    <mergeCell ref="W12:Y12"/>
    <mergeCell ref="Z12:AB12"/>
    <mergeCell ref="T8:V8"/>
    <mergeCell ref="W8:Y8"/>
    <mergeCell ref="Z8:AB8"/>
    <mergeCell ref="A10:B10"/>
    <mergeCell ref="E10:G10"/>
    <mergeCell ref="H10:J10"/>
    <mergeCell ref="K10:M10"/>
    <mergeCell ref="N10:P10"/>
    <mergeCell ref="Q10:S10"/>
    <mergeCell ref="T10:V10"/>
    <mergeCell ref="A8:B8"/>
    <mergeCell ref="E8:G8"/>
    <mergeCell ref="H8:J8"/>
    <mergeCell ref="K8:M8"/>
    <mergeCell ref="N8:P8"/>
    <mergeCell ref="Q8:S8"/>
    <mergeCell ref="W10:Y10"/>
    <mergeCell ref="Z10:AB10"/>
    <mergeCell ref="A1:D1"/>
    <mergeCell ref="A2:AB2"/>
    <mergeCell ref="A5:D5"/>
    <mergeCell ref="E5:G5"/>
    <mergeCell ref="H5:J5"/>
    <mergeCell ref="K5:M5"/>
    <mergeCell ref="N5:P5"/>
    <mergeCell ref="Q5:S5"/>
    <mergeCell ref="T5:V5"/>
    <mergeCell ref="W5:Y5"/>
  </mergeCells>
  <phoneticPr fontId="4"/>
  <hyperlinks>
    <hyperlink ref="A1" location="P2細目次!A1" display="目次に戻る" xr:uid="{27495FDA-07C5-47D2-BC04-4DD9BF2C2A89}"/>
  </hyperlinks>
  <pageMargins left="0.70866141732283472" right="0.70866141732283472" top="0.74803149606299213" bottom="0.74803149606299213" header="0.31496062992125984" footer="0.31496062992125984"/>
  <pageSetup paperSize="9" scale="87" firstPageNumber="0" orientation="portrait" r:id="rId1"/>
  <headerFooter differentFirst="1" scaleWithDoc="0">
    <oddFooter>&amp;C- &amp;P -</oddFooter>
  </headerFooter>
  <ignoredErrors>
    <ignoredError sqref="F41:G63" formulaRange="1"/>
  </ignoredError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982FD-F592-4971-8C45-2983B8954138}">
  <sheetPr>
    <tabColor theme="0"/>
    <pageSetUpPr fitToPage="1"/>
  </sheetPr>
  <dimension ref="A1:Z51"/>
  <sheetViews>
    <sheetView topLeftCell="A9" zoomScaleNormal="100" zoomScaleSheetLayoutView="100" workbookViewId="0">
      <selection activeCell="AL2" sqref="AL2:AR2"/>
    </sheetView>
  </sheetViews>
  <sheetFormatPr defaultColWidth="3.125" defaultRowHeight="18.75" customHeight="1"/>
  <cols>
    <col min="1" max="16384" width="3.125" style="286"/>
  </cols>
  <sheetData>
    <row r="1" spans="1:26" ht="13.5">
      <c r="A1" s="1544" t="s">
        <v>4602</v>
      </c>
      <c r="B1" s="1544"/>
      <c r="C1" s="1544"/>
      <c r="D1" s="1544"/>
    </row>
    <row r="2" spans="1:26" s="42" customFormat="1" ht="18.75" customHeight="1">
      <c r="A2" s="1271" t="s">
        <v>3668</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row>
    <row r="4" spans="1:26" ht="13.5">
      <c r="Z4" s="315" t="s">
        <v>3644</v>
      </c>
    </row>
    <row r="5" spans="1:26" ht="18.75" customHeight="1">
      <c r="A5" s="1262" t="s">
        <v>3669</v>
      </c>
      <c r="B5" s="1263"/>
      <c r="C5" s="1263"/>
      <c r="D5" s="1263"/>
      <c r="E5" s="1263"/>
      <c r="F5" s="1263" t="s">
        <v>464</v>
      </c>
      <c r="G5" s="1263"/>
      <c r="H5" s="1263"/>
      <c r="I5" s="1263" t="s">
        <v>3670</v>
      </c>
      <c r="J5" s="1263"/>
      <c r="K5" s="1263"/>
      <c r="L5" s="1263"/>
      <c r="M5" s="1263"/>
      <c r="N5" s="1263"/>
      <c r="O5" s="1263"/>
      <c r="P5" s="1263"/>
      <c r="Q5" s="1263"/>
      <c r="R5" s="1263"/>
      <c r="S5" s="1263"/>
      <c r="T5" s="1263"/>
      <c r="U5" s="1263" t="s">
        <v>3647</v>
      </c>
      <c r="V5" s="1263"/>
      <c r="W5" s="1263"/>
      <c r="X5" s="1263" t="s">
        <v>3648</v>
      </c>
      <c r="Y5" s="1263"/>
      <c r="Z5" s="1260"/>
    </row>
    <row r="6" spans="1:26" ht="18.75" customHeight="1">
      <c r="A6" s="1262"/>
      <c r="B6" s="1263"/>
      <c r="C6" s="1263"/>
      <c r="D6" s="1263"/>
      <c r="E6" s="1263"/>
      <c r="F6" s="1263"/>
      <c r="G6" s="1263"/>
      <c r="H6" s="1263"/>
      <c r="I6" s="1263" t="s">
        <v>3671</v>
      </c>
      <c r="J6" s="1263"/>
      <c r="K6" s="1263"/>
      <c r="L6" s="1263" t="s">
        <v>3672</v>
      </c>
      <c r="M6" s="1263"/>
      <c r="N6" s="1263"/>
      <c r="O6" s="1263" t="s">
        <v>3673</v>
      </c>
      <c r="P6" s="1263"/>
      <c r="Q6" s="1263"/>
      <c r="R6" s="1268" t="s">
        <v>3654</v>
      </c>
      <c r="S6" s="1268"/>
      <c r="T6" s="1268"/>
      <c r="U6" s="1263"/>
      <c r="V6" s="1263"/>
      <c r="W6" s="1263"/>
      <c r="X6" s="1263"/>
      <c r="Y6" s="1263"/>
      <c r="Z6" s="1260"/>
    </row>
    <row r="7" spans="1:26" ht="18.75" customHeight="1">
      <c r="E7" s="442"/>
      <c r="F7" s="1279" t="s">
        <v>435</v>
      </c>
      <c r="G7" s="1277"/>
      <c r="H7" s="1277"/>
      <c r="I7" s="1277" t="s">
        <v>435</v>
      </c>
      <c r="J7" s="1277"/>
      <c r="K7" s="1277"/>
      <c r="L7" s="1277" t="s">
        <v>435</v>
      </c>
      <c r="M7" s="1277"/>
      <c r="N7" s="1277"/>
      <c r="O7" s="1277" t="s">
        <v>435</v>
      </c>
      <c r="P7" s="1277"/>
      <c r="Q7" s="1277"/>
      <c r="R7" s="1277" t="s">
        <v>435</v>
      </c>
      <c r="S7" s="1277"/>
      <c r="T7" s="1277"/>
      <c r="U7" s="1277" t="s">
        <v>3655</v>
      </c>
      <c r="V7" s="1277"/>
      <c r="W7" s="1277"/>
      <c r="X7" s="1277" t="s">
        <v>435</v>
      </c>
      <c r="Y7" s="1277"/>
      <c r="Z7" s="1277"/>
    </row>
    <row r="8" spans="1:26" ht="11.25" customHeight="1">
      <c r="E8" s="442"/>
      <c r="F8" s="409"/>
      <c r="G8" s="315"/>
      <c r="H8" s="315"/>
      <c r="I8" s="315"/>
      <c r="J8" s="315"/>
      <c r="K8" s="315"/>
      <c r="L8" s="315"/>
      <c r="M8" s="315"/>
      <c r="N8" s="315"/>
      <c r="O8" s="315"/>
      <c r="P8" s="315"/>
      <c r="Q8" s="315"/>
      <c r="R8" s="315"/>
      <c r="S8" s="315"/>
      <c r="T8" s="315"/>
      <c r="U8" s="315"/>
      <c r="V8" s="315"/>
      <c r="W8" s="315"/>
      <c r="X8" s="315"/>
      <c r="Y8" s="315"/>
      <c r="Z8" s="315"/>
    </row>
    <row r="9" spans="1:26" s="413" customFormat="1" ht="18.75" customHeight="1">
      <c r="A9" s="1510" t="s">
        <v>2838</v>
      </c>
      <c r="B9" s="1510"/>
      <c r="C9" s="1510"/>
      <c r="D9" s="1510"/>
      <c r="E9" s="1511"/>
      <c r="F9" s="2405">
        <f>SUM(I9:T9)</f>
        <v>1716</v>
      </c>
      <c r="G9" s="2409"/>
      <c r="H9" s="2409"/>
      <c r="I9" s="2563">
        <f>SUM(I11:K25)</f>
        <v>512</v>
      </c>
      <c r="J9" s="2563"/>
      <c r="K9" s="2563"/>
      <c r="L9" s="2563">
        <f>SUM(L11:N25)</f>
        <v>557</v>
      </c>
      <c r="M9" s="2563"/>
      <c r="N9" s="2563"/>
      <c r="O9" s="2563">
        <f>SUM(O11:Q25)</f>
        <v>599</v>
      </c>
      <c r="P9" s="2563"/>
      <c r="Q9" s="2563"/>
      <c r="R9" s="2564">
        <f>SUM(R11:R25)</f>
        <v>48</v>
      </c>
      <c r="S9" s="2564"/>
      <c r="T9" s="2564"/>
      <c r="U9" s="2564">
        <f>SUM(U11:U25)</f>
        <v>65</v>
      </c>
      <c r="V9" s="2564"/>
      <c r="W9" s="2564"/>
      <c r="X9" s="2564">
        <f>SUM(X11:X25)</f>
        <v>166</v>
      </c>
      <c r="Y9" s="2564"/>
      <c r="Z9" s="2564"/>
    </row>
    <row r="10" spans="1:26" s="413" customFormat="1" ht="11.25" customHeight="1">
      <c r="A10" s="341"/>
      <c r="B10" s="341"/>
      <c r="C10" s="341"/>
      <c r="D10" s="341"/>
      <c r="E10" s="342"/>
      <c r="F10" s="411"/>
      <c r="G10" s="371"/>
      <c r="H10" s="371"/>
      <c r="I10" s="414"/>
      <c r="J10" s="414"/>
      <c r="K10" s="414"/>
      <c r="L10" s="414"/>
      <c r="M10" s="414"/>
      <c r="N10" s="414"/>
      <c r="O10" s="414"/>
      <c r="P10" s="414"/>
      <c r="Q10" s="414"/>
      <c r="R10" s="415"/>
      <c r="S10" s="415"/>
      <c r="T10" s="415"/>
      <c r="U10" s="415"/>
      <c r="V10" s="415"/>
      <c r="W10" s="415"/>
      <c r="X10" s="415"/>
      <c r="Y10" s="415"/>
      <c r="Z10" s="415"/>
    </row>
    <row r="11" spans="1:26" ht="18.75" customHeight="1">
      <c r="A11" s="1296" t="s">
        <v>3674</v>
      </c>
      <c r="B11" s="1296"/>
      <c r="C11" s="1296"/>
      <c r="D11" s="1296"/>
      <c r="E11" s="1515"/>
      <c r="F11" s="2566">
        <v>490</v>
      </c>
      <c r="G11" s="2563"/>
      <c r="H11" s="2563"/>
      <c r="I11" s="2565">
        <v>143</v>
      </c>
      <c r="J11" s="2565"/>
      <c r="K11" s="2565"/>
      <c r="L11" s="2565">
        <v>155</v>
      </c>
      <c r="M11" s="2565"/>
      <c r="N11" s="2565"/>
      <c r="O11" s="2565">
        <v>179</v>
      </c>
      <c r="P11" s="2565"/>
      <c r="Q11" s="2565"/>
      <c r="R11" s="2565">
        <v>13</v>
      </c>
      <c r="S11" s="2565"/>
      <c r="T11" s="2565"/>
      <c r="U11" s="2565">
        <v>15</v>
      </c>
      <c r="V11" s="2565"/>
      <c r="W11" s="2565"/>
      <c r="X11" s="2565">
        <v>35</v>
      </c>
      <c r="Y11" s="2565"/>
      <c r="Z11" s="2565"/>
    </row>
    <row r="12" spans="1:26" ht="11.25" customHeight="1">
      <c r="A12" s="322"/>
      <c r="B12" s="322"/>
      <c r="C12" s="322"/>
      <c r="D12" s="322"/>
      <c r="E12" s="344"/>
      <c r="F12" s="417"/>
      <c r="G12" s="414"/>
      <c r="H12" s="414"/>
      <c r="I12" s="416"/>
      <c r="J12" s="416"/>
      <c r="K12" s="416"/>
      <c r="L12" s="416"/>
      <c r="M12" s="416"/>
      <c r="N12" s="416"/>
      <c r="O12" s="416"/>
      <c r="P12" s="416"/>
      <c r="Q12" s="416"/>
      <c r="R12" s="416"/>
      <c r="S12" s="416"/>
      <c r="T12" s="416"/>
      <c r="U12" s="416"/>
      <c r="V12" s="416"/>
      <c r="W12" s="416"/>
      <c r="X12" s="416"/>
      <c r="Y12" s="416"/>
      <c r="Z12" s="416"/>
    </row>
    <row r="13" spans="1:26" ht="18.75" customHeight="1">
      <c r="A13" s="1296" t="s">
        <v>3675</v>
      </c>
      <c r="B13" s="1296"/>
      <c r="C13" s="1296"/>
      <c r="D13" s="1296"/>
      <c r="E13" s="1515"/>
      <c r="F13" s="2566">
        <v>40</v>
      </c>
      <c r="G13" s="2563"/>
      <c r="H13" s="2563"/>
      <c r="I13" s="2565">
        <v>15</v>
      </c>
      <c r="J13" s="2565"/>
      <c r="K13" s="2565"/>
      <c r="L13" s="2565">
        <v>7</v>
      </c>
      <c r="M13" s="2565"/>
      <c r="N13" s="2565"/>
      <c r="O13" s="2565">
        <v>18</v>
      </c>
      <c r="P13" s="2565"/>
      <c r="Q13" s="2565"/>
      <c r="R13" s="2565">
        <v>0</v>
      </c>
      <c r="S13" s="2565"/>
      <c r="T13" s="2565"/>
      <c r="U13" s="2565">
        <v>3</v>
      </c>
      <c r="V13" s="2565"/>
      <c r="W13" s="2565"/>
      <c r="X13" s="2565">
        <v>16</v>
      </c>
      <c r="Y13" s="2565"/>
      <c r="Z13" s="2565"/>
    </row>
    <row r="14" spans="1:26" ht="11.25" customHeight="1">
      <c r="A14" s="322"/>
      <c r="B14" s="322"/>
      <c r="C14" s="322"/>
      <c r="D14" s="322"/>
      <c r="E14" s="344"/>
      <c r="F14" s="417"/>
      <c r="G14" s="414"/>
      <c r="H14" s="414"/>
      <c r="I14" s="416"/>
      <c r="J14" s="416"/>
      <c r="K14" s="416"/>
      <c r="L14" s="416"/>
      <c r="M14" s="416"/>
      <c r="N14" s="416"/>
      <c r="O14" s="416"/>
      <c r="P14" s="416"/>
      <c r="Q14" s="416"/>
      <c r="R14" s="416"/>
      <c r="S14" s="416"/>
      <c r="T14" s="416"/>
      <c r="U14" s="416"/>
      <c r="V14" s="416"/>
      <c r="W14" s="416"/>
      <c r="X14" s="416"/>
      <c r="Y14" s="416"/>
      <c r="Z14" s="416"/>
    </row>
    <row r="15" spans="1:26" ht="18.75" customHeight="1">
      <c r="A15" s="1296" t="s">
        <v>3676</v>
      </c>
      <c r="B15" s="1296"/>
      <c r="C15" s="1296"/>
      <c r="D15" s="1296"/>
      <c r="E15" s="1515"/>
      <c r="F15" s="2566">
        <v>110</v>
      </c>
      <c r="G15" s="2563"/>
      <c r="H15" s="2563"/>
      <c r="I15" s="2565">
        <v>26</v>
      </c>
      <c r="J15" s="2565"/>
      <c r="K15" s="2565"/>
      <c r="L15" s="2565">
        <v>42</v>
      </c>
      <c r="M15" s="2565"/>
      <c r="N15" s="2565"/>
      <c r="O15" s="2565">
        <v>34</v>
      </c>
      <c r="P15" s="2565"/>
      <c r="Q15" s="2565"/>
      <c r="R15" s="2565">
        <v>8</v>
      </c>
      <c r="S15" s="2565"/>
      <c r="T15" s="2565"/>
      <c r="U15" s="2565">
        <v>6</v>
      </c>
      <c r="V15" s="2565"/>
      <c r="W15" s="2565"/>
      <c r="X15" s="2565">
        <v>19</v>
      </c>
      <c r="Y15" s="2565"/>
      <c r="Z15" s="2565"/>
    </row>
    <row r="16" spans="1:26" ht="11.25" customHeight="1">
      <c r="A16" s="322"/>
      <c r="B16" s="322"/>
      <c r="C16" s="322"/>
      <c r="D16" s="322"/>
      <c r="E16" s="344"/>
      <c r="F16" s="417"/>
      <c r="G16" s="414"/>
      <c r="H16" s="414"/>
      <c r="I16" s="416"/>
      <c r="J16" s="416"/>
      <c r="K16" s="416"/>
      <c r="L16" s="416"/>
      <c r="M16" s="416"/>
      <c r="N16" s="416"/>
      <c r="O16" s="416"/>
      <c r="P16" s="416"/>
      <c r="Q16" s="416"/>
      <c r="R16" s="416"/>
      <c r="S16" s="416"/>
      <c r="T16" s="416"/>
      <c r="U16" s="416"/>
      <c r="V16" s="416"/>
      <c r="W16" s="416"/>
      <c r="X16" s="416"/>
      <c r="Y16" s="416"/>
      <c r="Z16" s="416"/>
    </row>
    <row r="17" spans="1:26" ht="18.75" customHeight="1">
      <c r="A17" s="1296" t="s">
        <v>3677</v>
      </c>
      <c r="B17" s="1296"/>
      <c r="C17" s="1296"/>
      <c r="D17" s="1296"/>
      <c r="E17" s="1515"/>
      <c r="F17" s="2566">
        <v>335</v>
      </c>
      <c r="G17" s="2563"/>
      <c r="H17" s="2563"/>
      <c r="I17" s="2565">
        <v>99</v>
      </c>
      <c r="J17" s="2565"/>
      <c r="K17" s="2565"/>
      <c r="L17" s="2565">
        <v>113</v>
      </c>
      <c r="M17" s="2565"/>
      <c r="N17" s="2565"/>
      <c r="O17" s="2565">
        <v>113</v>
      </c>
      <c r="P17" s="2565"/>
      <c r="Q17" s="2565"/>
      <c r="R17" s="2565">
        <v>10</v>
      </c>
      <c r="S17" s="2565"/>
      <c r="T17" s="2565"/>
      <c r="U17" s="2565">
        <v>11</v>
      </c>
      <c r="V17" s="2565"/>
      <c r="W17" s="2565"/>
      <c r="X17" s="2565">
        <v>25</v>
      </c>
      <c r="Y17" s="2565"/>
      <c r="Z17" s="2565"/>
    </row>
    <row r="18" spans="1:26" ht="11.25" customHeight="1">
      <c r="A18" s="322"/>
      <c r="B18" s="322"/>
      <c r="C18" s="322"/>
      <c r="D18" s="322"/>
      <c r="E18" s="344"/>
      <c r="F18" s="417"/>
      <c r="G18" s="414"/>
      <c r="H18" s="414"/>
      <c r="I18" s="416"/>
      <c r="J18" s="416"/>
      <c r="K18" s="416"/>
      <c r="L18" s="416"/>
      <c r="M18" s="416"/>
      <c r="N18" s="416"/>
      <c r="O18" s="416"/>
      <c r="P18" s="416"/>
      <c r="Q18" s="416"/>
      <c r="R18" s="416"/>
      <c r="S18" s="416"/>
      <c r="T18" s="416"/>
      <c r="U18" s="416"/>
      <c r="V18" s="416"/>
      <c r="W18" s="416"/>
      <c r="X18" s="416"/>
      <c r="Y18" s="416"/>
      <c r="Z18" s="416"/>
    </row>
    <row r="19" spans="1:26" ht="18.75" customHeight="1">
      <c r="A19" s="1296" t="s">
        <v>3678</v>
      </c>
      <c r="B19" s="1296"/>
      <c r="C19" s="1296"/>
      <c r="D19" s="1296"/>
      <c r="E19" s="1515"/>
      <c r="F19" s="2566">
        <v>420</v>
      </c>
      <c r="G19" s="2563"/>
      <c r="H19" s="2563"/>
      <c r="I19" s="2565">
        <v>123</v>
      </c>
      <c r="J19" s="2565"/>
      <c r="K19" s="2565"/>
      <c r="L19" s="2565">
        <v>146</v>
      </c>
      <c r="M19" s="2565"/>
      <c r="N19" s="2565"/>
      <c r="O19" s="2565">
        <v>141</v>
      </c>
      <c r="P19" s="2565"/>
      <c r="Q19" s="2565"/>
      <c r="R19" s="2565">
        <v>10</v>
      </c>
      <c r="S19" s="2565"/>
      <c r="T19" s="2565"/>
      <c r="U19" s="2565">
        <v>15</v>
      </c>
      <c r="V19" s="2565"/>
      <c r="W19" s="2565"/>
      <c r="X19" s="2565">
        <v>31</v>
      </c>
      <c r="Y19" s="2565"/>
      <c r="Z19" s="2565"/>
    </row>
    <row r="20" spans="1:26" ht="11.25" customHeight="1">
      <c r="A20" s="322"/>
      <c r="B20" s="322"/>
      <c r="C20" s="322"/>
      <c r="D20" s="322"/>
      <c r="E20" s="344"/>
      <c r="F20" s="417"/>
      <c r="G20" s="414"/>
      <c r="H20" s="414"/>
      <c r="I20" s="416"/>
      <c r="J20" s="416"/>
      <c r="K20" s="416"/>
      <c r="L20" s="416"/>
      <c r="M20" s="416"/>
      <c r="N20" s="416"/>
      <c r="O20" s="416"/>
      <c r="P20" s="416"/>
      <c r="Q20" s="416"/>
      <c r="R20" s="416"/>
      <c r="S20" s="416"/>
      <c r="T20" s="416"/>
      <c r="U20" s="416"/>
      <c r="V20" s="416"/>
      <c r="W20" s="416"/>
      <c r="X20" s="416"/>
      <c r="Y20" s="416"/>
      <c r="Z20" s="416"/>
    </row>
    <row r="21" spans="1:26" ht="18.75" customHeight="1">
      <c r="A21" s="1296" t="s">
        <v>3679</v>
      </c>
      <c r="B21" s="1296"/>
      <c r="C21" s="1296"/>
      <c r="D21" s="1296"/>
      <c r="E21" s="1515"/>
      <c r="F21" s="2566">
        <v>273</v>
      </c>
      <c r="G21" s="2563"/>
      <c r="H21" s="2563"/>
      <c r="I21" s="2565">
        <v>89</v>
      </c>
      <c r="J21" s="2565"/>
      <c r="K21" s="2565"/>
      <c r="L21" s="2565">
        <v>82</v>
      </c>
      <c r="M21" s="2565"/>
      <c r="N21" s="2565"/>
      <c r="O21" s="2565">
        <v>97</v>
      </c>
      <c r="P21" s="2565"/>
      <c r="Q21" s="2565"/>
      <c r="R21" s="2565">
        <v>5</v>
      </c>
      <c r="S21" s="2565"/>
      <c r="T21" s="2565"/>
      <c r="U21" s="2565">
        <v>11</v>
      </c>
      <c r="V21" s="2565"/>
      <c r="W21" s="2565"/>
      <c r="X21" s="2565">
        <v>23</v>
      </c>
      <c r="Y21" s="2565"/>
      <c r="Z21" s="2565"/>
    </row>
    <row r="22" spans="1:26" ht="11.25" customHeight="1">
      <c r="A22" s="322"/>
      <c r="B22" s="322"/>
      <c r="C22" s="322"/>
      <c r="D22" s="322"/>
      <c r="E22" s="344"/>
      <c r="F22" s="417"/>
      <c r="G22" s="414"/>
      <c r="H22" s="414"/>
      <c r="I22" s="416"/>
      <c r="J22" s="416"/>
      <c r="K22" s="416"/>
      <c r="L22" s="416"/>
      <c r="M22" s="416"/>
      <c r="N22" s="416"/>
      <c r="O22" s="416"/>
      <c r="P22" s="416"/>
      <c r="Q22" s="416"/>
      <c r="R22" s="416"/>
      <c r="S22" s="416"/>
      <c r="T22" s="416"/>
      <c r="U22" s="416"/>
      <c r="V22" s="416"/>
      <c r="W22" s="416"/>
      <c r="X22" s="416"/>
      <c r="Y22" s="416"/>
      <c r="Z22" s="416"/>
    </row>
    <row r="23" spans="1:26" ht="18.75" customHeight="1">
      <c r="A23" s="1296" t="s">
        <v>3680</v>
      </c>
      <c r="B23" s="1296"/>
      <c r="C23" s="1296"/>
      <c r="D23" s="1296"/>
      <c r="E23" s="1515"/>
      <c r="F23" s="2566">
        <v>48</v>
      </c>
      <c r="G23" s="2563"/>
      <c r="H23" s="2563"/>
      <c r="I23" s="2565">
        <v>17</v>
      </c>
      <c r="J23" s="2565"/>
      <c r="K23" s="2565"/>
      <c r="L23" s="2565">
        <v>12</v>
      </c>
      <c r="M23" s="2565"/>
      <c r="N23" s="2565"/>
      <c r="O23" s="2565">
        <v>17</v>
      </c>
      <c r="P23" s="2565"/>
      <c r="Q23" s="2565"/>
      <c r="R23" s="2565">
        <v>2</v>
      </c>
      <c r="S23" s="2565"/>
      <c r="T23" s="2565"/>
      <c r="U23" s="2565">
        <v>4</v>
      </c>
      <c r="V23" s="2565"/>
      <c r="W23" s="2565"/>
      <c r="X23" s="2565">
        <v>17</v>
      </c>
      <c r="Y23" s="2565"/>
      <c r="Z23" s="2565"/>
    </row>
    <row r="24" spans="1:26" ht="11.25" customHeight="1">
      <c r="A24" s="322"/>
      <c r="B24" s="322"/>
      <c r="C24" s="322"/>
      <c r="D24" s="322"/>
      <c r="E24" s="344"/>
      <c r="F24" s="417"/>
      <c r="G24" s="414"/>
      <c r="H24" s="414"/>
      <c r="I24" s="416"/>
      <c r="J24" s="416"/>
      <c r="K24" s="416"/>
      <c r="L24" s="416"/>
      <c r="M24" s="416"/>
      <c r="N24" s="416"/>
      <c r="O24" s="416"/>
      <c r="P24" s="416"/>
      <c r="Q24" s="416"/>
      <c r="R24" s="416"/>
      <c r="S24" s="416"/>
      <c r="T24" s="416"/>
      <c r="U24" s="416"/>
      <c r="V24" s="416"/>
      <c r="W24" s="416"/>
      <c r="X24" s="416"/>
      <c r="Y24" s="416"/>
      <c r="Z24" s="416"/>
    </row>
    <row r="25" spans="1:26" ht="18.75" customHeight="1">
      <c r="A25" s="1296" t="s">
        <v>3681</v>
      </c>
      <c r="B25" s="1296"/>
      <c r="C25" s="1296"/>
      <c r="D25" s="1296"/>
      <c r="E25" s="1515"/>
      <c r="F25" s="2566">
        <f>SUM(I25:R25)</f>
        <v>0</v>
      </c>
      <c r="G25" s="2563"/>
      <c r="H25" s="2563"/>
      <c r="I25" s="1289"/>
      <c r="J25" s="1289"/>
      <c r="K25" s="1289"/>
      <c r="L25" s="1289"/>
      <c r="M25" s="1289"/>
      <c r="N25" s="1289"/>
      <c r="O25" s="1289"/>
      <c r="P25" s="1289"/>
      <c r="Q25" s="1289"/>
      <c r="R25" s="2565"/>
      <c r="S25" s="2565"/>
      <c r="T25" s="2565"/>
      <c r="U25" s="1289"/>
      <c r="V25" s="1289"/>
      <c r="W25" s="1289"/>
      <c r="X25" s="1289"/>
      <c r="Y25" s="1289"/>
      <c r="Z25" s="1289"/>
    </row>
    <row r="26" spans="1:26" ht="11.25" customHeight="1">
      <c r="A26" s="328"/>
      <c r="B26" s="328"/>
      <c r="C26" s="328"/>
      <c r="D26" s="328"/>
      <c r="E26" s="404"/>
      <c r="F26" s="356"/>
      <c r="G26" s="328"/>
      <c r="H26" s="328"/>
      <c r="I26" s="328"/>
      <c r="J26" s="328"/>
      <c r="K26" s="328"/>
      <c r="L26" s="328"/>
      <c r="M26" s="328"/>
      <c r="N26" s="328"/>
      <c r="O26" s="328"/>
      <c r="P26" s="328"/>
      <c r="Q26" s="328"/>
      <c r="R26" s="328"/>
      <c r="S26" s="328"/>
      <c r="T26" s="328"/>
      <c r="U26" s="328"/>
      <c r="V26" s="328"/>
      <c r="W26" s="328"/>
      <c r="X26" s="328"/>
      <c r="Y26" s="328"/>
      <c r="Z26" s="328"/>
    </row>
    <row r="27" spans="1:26" ht="13.5">
      <c r="A27" s="403" t="s">
        <v>4652</v>
      </c>
      <c r="B27" s="403"/>
      <c r="C27" s="403"/>
      <c r="D27" s="403"/>
      <c r="E27" s="403"/>
      <c r="F27" s="403"/>
      <c r="G27" s="403"/>
      <c r="H27" s="403"/>
      <c r="S27" s="314"/>
      <c r="T27" s="314"/>
      <c r="U27" s="314"/>
      <c r="V27" s="314"/>
      <c r="W27" s="314"/>
      <c r="X27" s="314"/>
      <c r="Z27" s="308" t="s">
        <v>3641</v>
      </c>
    </row>
    <row r="30" spans="1:26" ht="18.75" customHeight="1">
      <c r="A30" s="285"/>
      <c r="B30" s="285"/>
      <c r="C30" s="285"/>
      <c r="D30" s="285"/>
      <c r="E30" s="285"/>
      <c r="F30" s="285"/>
      <c r="G30" s="285"/>
      <c r="H30" s="285"/>
      <c r="I30" s="285"/>
      <c r="J30" s="285"/>
      <c r="K30" s="285"/>
      <c r="L30" s="285"/>
      <c r="M30" s="285"/>
      <c r="N30" s="285"/>
      <c r="O30" s="285"/>
      <c r="P30" s="285"/>
      <c r="Q30" s="285"/>
      <c r="R30" s="285"/>
      <c r="S30" s="285"/>
      <c r="T30" s="285"/>
      <c r="U30" s="285"/>
      <c r="V30" s="285"/>
      <c r="W30" s="285"/>
      <c r="X30" s="285"/>
    </row>
    <row r="35" spans="1:24" ht="18.75" customHeight="1">
      <c r="E35" s="315"/>
      <c r="F35" s="315"/>
      <c r="G35" s="315"/>
      <c r="H35" s="315"/>
      <c r="I35" s="315"/>
      <c r="J35" s="315"/>
      <c r="K35" s="315"/>
      <c r="L35" s="315"/>
      <c r="M35" s="315"/>
      <c r="N35" s="315"/>
      <c r="O35" s="315"/>
      <c r="P35" s="315"/>
      <c r="Q35" s="315"/>
      <c r="R35" s="315"/>
      <c r="S35" s="315"/>
      <c r="T35" s="315"/>
      <c r="U35" s="315"/>
      <c r="V35" s="315"/>
      <c r="W35" s="315"/>
      <c r="X35" s="315"/>
    </row>
    <row r="36" spans="1:24" ht="18.75" customHeight="1">
      <c r="A36" s="315"/>
      <c r="E36" s="335"/>
      <c r="F36" s="119"/>
      <c r="G36" s="119"/>
      <c r="H36" s="119"/>
      <c r="I36" s="335"/>
      <c r="J36" s="335"/>
    </row>
    <row r="37" spans="1:24" ht="18.75" customHeight="1">
      <c r="A37" s="315"/>
      <c r="E37" s="335"/>
      <c r="F37" s="119"/>
      <c r="G37" s="119"/>
      <c r="H37" s="119"/>
      <c r="I37" s="335"/>
      <c r="J37" s="335"/>
    </row>
    <row r="38" spans="1:24" ht="18.75" customHeight="1">
      <c r="A38" s="315"/>
      <c r="E38" s="335"/>
      <c r="F38" s="119"/>
      <c r="G38" s="119"/>
      <c r="H38" s="119"/>
      <c r="I38" s="335"/>
      <c r="J38" s="335"/>
    </row>
    <row r="39" spans="1:24" ht="18.75" customHeight="1">
      <c r="A39" s="315"/>
      <c r="E39" s="335"/>
      <c r="F39" s="119"/>
      <c r="G39" s="119"/>
      <c r="H39" s="119"/>
      <c r="I39" s="335"/>
      <c r="J39" s="335"/>
    </row>
    <row r="40" spans="1:24" ht="18.75" customHeight="1">
      <c r="A40" s="315"/>
      <c r="E40" s="335"/>
      <c r="F40" s="119"/>
      <c r="G40" s="119"/>
      <c r="H40" s="119"/>
      <c r="I40" s="335"/>
      <c r="J40" s="335"/>
    </row>
    <row r="41" spans="1:24" ht="18.75" customHeight="1">
      <c r="A41" s="315"/>
      <c r="E41" s="335"/>
      <c r="F41" s="119"/>
      <c r="G41" s="119"/>
      <c r="H41" s="119"/>
      <c r="I41" s="335"/>
      <c r="J41" s="335"/>
    </row>
    <row r="42" spans="1:24" ht="18.75" customHeight="1">
      <c r="A42" s="315"/>
      <c r="E42" s="335"/>
      <c r="F42" s="119"/>
      <c r="G42" s="119"/>
      <c r="H42" s="119"/>
      <c r="I42" s="335"/>
      <c r="J42" s="335"/>
    </row>
    <row r="43" spans="1:24" ht="18.75" customHeight="1">
      <c r="A43" s="315"/>
      <c r="E43" s="335"/>
      <c r="F43" s="119"/>
      <c r="G43" s="119"/>
      <c r="H43" s="119"/>
      <c r="I43" s="335"/>
      <c r="J43" s="335"/>
    </row>
    <row r="44" spans="1:24" ht="18.75" customHeight="1">
      <c r="A44" s="315"/>
      <c r="E44" s="335"/>
      <c r="F44" s="119"/>
      <c r="G44" s="119"/>
      <c r="H44" s="119"/>
      <c r="I44" s="335"/>
      <c r="J44" s="335"/>
      <c r="U44" s="120"/>
      <c r="V44" s="120"/>
      <c r="W44" s="120"/>
    </row>
    <row r="45" spans="1:24" ht="18.75" customHeight="1">
      <c r="A45" s="315"/>
      <c r="E45" s="335"/>
      <c r="F45" s="119"/>
      <c r="G45" s="119"/>
      <c r="H45" s="119"/>
      <c r="I45" s="335"/>
      <c r="J45" s="335"/>
      <c r="U45" s="120"/>
      <c r="V45" s="120"/>
      <c r="W45" s="120"/>
    </row>
    <row r="46" spans="1:24" ht="18.75" customHeight="1">
      <c r="F46" s="326"/>
      <c r="G46" s="326"/>
      <c r="H46" s="326"/>
    </row>
    <row r="47" spans="1:24" ht="18.75" customHeight="1">
      <c r="A47" s="9"/>
    </row>
    <row r="48" spans="1:24" ht="18.75" customHeight="1">
      <c r="A48" s="9"/>
    </row>
    <row r="49" spans="1:1" ht="18.75" customHeight="1">
      <c r="A49" s="9"/>
    </row>
    <row r="50" spans="1:1" ht="18.75" customHeight="1">
      <c r="A50" s="9"/>
    </row>
    <row r="51" spans="1:1" ht="18.75" customHeight="1">
      <c r="A51" s="9"/>
    </row>
  </sheetData>
  <mergeCells count="90">
    <mergeCell ref="U23:W23"/>
    <mergeCell ref="X23:Z23"/>
    <mergeCell ref="A25:E25"/>
    <mergeCell ref="F25:H25"/>
    <mergeCell ref="I25:K25"/>
    <mergeCell ref="L25:N25"/>
    <mergeCell ref="O25:Q25"/>
    <mergeCell ref="R25:T25"/>
    <mergeCell ref="U25:W25"/>
    <mergeCell ref="X25:Z25"/>
    <mergeCell ref="A23:E23"/>
    <mergeCell ref="F23:H23"/>
    <mergeCell ref="I23:K23"/>
    <mergeCell ref="L23:N23"/>
    <mergeCell ref="O23:Q23"/>
    <mergeCell ref="R23:T23"/>
    <mergeCell ref="U19:W19"/>
    <mergeCell ref="X19:Z19"/>
    <mergeCell ref="A21:E21"/>
    <mergeCell ref="F21:H21"/>
    <mergeCell ref="I21:K21"/>
    <mergeCell ref="L21:N21"/>
    <mergeCell ref="O21:Q21"/>
    <mergeCell ref="R21:T21"/>
    <mergeCell ref="U21:W21"/>
    <mergeCell ref="X21:Z21"/>
    <mergeCell ref="A19:E19"/>
    <mergeCell ref="F19:H19"/>
    <mergeCell ref="I19:K19"/>
    <mergeCell ref="L19:N19"/>
    <mergeCell ref="O19:Q19"/>
    <mergeCell ref="R19:T19"/>
    <mergeCell ref="U15:W15"/>
    <mergeCell ref="X15:Z15"/>
    <mergeCell ref="A17:E17"/>
    <mergeCell ref="F17:H17"/>
    <mergeCell ref="I17:K17"/>
    <mergeCell ref="L17:N17"/>
    <mergeCell ref="O17:Q17"/>
    <mergeCell ref="R17:T17"/>
    <mergeCell ref="U17:W17"/>
    <mergeCell ref="X17:Z17"/>
    <mergeCell ref="A15:E15"/>
    <mergeCell ref="F15:H15"/>
    <mergeCell ref="I15:K15"/>
    <mergeCell ref="L15:N15"/>
    <mergeCell ref="O15:Q15"/>
    <mergeCell ref="R15:T15"/>
    <mergeCell ref="U11:W11"/>
    <mergeCell ref="X11:Z11"/>
    <mergeCell ref="A13:E13"/>
    <mergeCell ref="F13:H13"/>
    <mergeCell ref="I13:K13"/>
    <mergeCell ref="L13:N13"/>
    <mergeCell ref="O13:Q13"/>
    <mergeCell ref="R13:T13"/>
    <mergeCell ref="U13:W13"/>
    <mergeCell ref="X13:Z13"/>
    <mergeCell ref="A11:E11"/>
    <mergeCell ref="F11:H11"/>
    <mergeCell ref="I11:K11"/>
    <mergeCell ref="L11:N11"/>
    <mergeCell ref="O11:Q11"/>
    <mergeCell ref="R11:T11"/>
    <mergeCell ref="X7:Z7"/>
    <mergeCell ref="A9:E9"/>
    <mergeCell ref="F9:H9"/>
    <mergeCell ref="I9:K9"/>
    <mergeCell ref="L9:N9"/>
    <mergeCell ref="O9:Q9"/>
    <mergeCell ref="R9:T9"/>
    <mergeCell ref="U9:W9"/>
    <mergeCell ref="X9:Z9"/>
    <mergeCell ref="F7:H7"/>
    <mergeCell ref="I7:K7"/>
    <mergeCell ref="L7:N7"/>
    <mergeCell ref="O7:Q7"/>
    <mergeCell ref="R7:T7"/>
    <mergeCell ref="U7:W7"/>
    <mergeCell ref="A1:D1"/>
    <mergeCell ref="A2:Z2"/>
    <mergeCell ref="A5:E6"/>
    <mergeCell ref="F5:H6"/>
    <mergeCell ref="I5:T5"/>
    <mergeCell ref="U5:W6"/>
    <mergeCell ref="X5:Z6"/>
    <mergeCell ref="I6:K6"/>
    <mergeCell ref="L6:N6"/>
    <mergeCell ref="O6:Q6"/>
    <mergeCell ref="R6:T6"/>
  </mergeCells>
  <phoneticPr fontId="4"/>
  <hyperlinks>
    <hyperlink ref="A1" location="P2細目次!A1" display="目次に戻る" xr:uid="{78BC36FB-34A6-4219-8896-479699873C72}"/>
  </hyperlinks>
  <pageMargins left="0.70866141732283472" right="0.70866141732283472" top="0.74803149606299213" bottom="0.74803149606299213" header="0.31496062992125984" footer="0.31496062992125984"/>
  <pageSetup paperSize="9" firstPageNumber="0" orientation="portrait" r:id="rId1"/>
  <headerFooter differentFirst="1" scaleWithDoc="0">
    <oddFooter>&amp;C- &amp;P -</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AB490-6A1B-4391-836E-D4D31873FD2A}">
  <sheetPr>
    <tabColor theme="0"/>
    <pageSetUpPr fitToPage="1"/>
  </sheetPr>
  <dimension ref="A1:AM51"/>
  <sheetViews>
    <sheetView topLeftCell="A37" zoomScaleNormal="100" zoomScaleSheetLayoutView="100" workbookViewId="0">
      <selection activeCell="AL2" sqref="AL2:AR2"/>
    </sheetView>
  </sheetViews>
  <sheetFormatPr defaultColWidth="3.125" defaultRowHeight="18.75" customHeight="1"/>
  <cols>
    <col min="1" max="1" width="3.125" style="286"/>
    <col min="2" max="3" width="3.125" style="286" customWidth="1"/>
    <col min="4" max="12" width="3.125" style="286"/>
    <col min="13" max="22" width="3.125" style="286" customWidth="1"/>
    <col min="23" max="23" width="3.125" style="286"/>
    <col min="24" max="24" width="3.125" style="286" customWidth="1"/>
    <col min="25" max="27" width="3.125" style="286"/>
    <col min="28" max="28" width="3.125" style="286" customWidth="1"/>
    <col min="29" max="16384" width="3.125" style="286"/>
  </cols>
  <sheetData>
    <row r="1" spans="1:39" ht="13.5">
      <c r="A1" s="1544" t="s">
        <v>4602</v>
      </c>
      <c r="B1" s="1544"/>
      <c r="C1" s="1544"/>
      <c r="D1" s="1544"/>
    </row>
    <row r="2" spans="1:39" s="42" customFormat="1" ht="18.75" customHeight="1">
      <c r="A2" s="1271" t="s">
        <v>3682</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row>
    <row r="3" spans="1:39" ht="18.75"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row>
    <row r="4" spans="1:39" ht="13.5">
      <c r="AB4" s="315" t="s">
        <v>3630</v>
      </c>
    </row>
    <row r="5" spans="1:39" ht="18.75" customHeight="1">
      <c r="A5" s="1262" t="s">
        <v>3683</v>
      </c>
      <c r="B5" s="1262"/>
      <c r="C5" s="1262"/>
      <c r="D5" s="1263"/>
      <c r="E5" s="1272" t="s">
        <v>3684</v>
      </c>
      <c r="F5" s="1273"/>
      <c r="G5" s="1273"/>
      <c r="H5" s="1274"/>
      <c r="I5" s="1260" t="s">
        <v>3685</v>
      </c>
      <c r="J5" s="1261"/>
      <c r="K5" s="1261"/>
      <c r="L5" s="1261"/>
      <c r="M5" s="1261"/>
      <c r="N5" s="1261"/>
      <c r="O5" s="1261"/>
      <c r="P5" s="1261"/>
      <c r="Q5" s="1261"/>
      <c r="R5" s="1261"/>
      <c r="S5" s="1261"/>
      <c r="T5" s="1261"/>
      <c r="U5" s="1261"/>
      <c r="V5" s="1262"/>
      <c r="W5" s="1260" t="s">
        <v>3686</v>
      </c>
      <c r="X5" s="1261"/>
      <c r="Y5" s="1261"/>
      <c r="Z5" s="1261"/>
      <c r="AA5" s="1261"/>
      <c r="AB5" s="1261"/>
    </row>
    <row r="6" spans="1:39" ht="18.75" customHeight="1">
      <c r="A6" s="1262"/>
      <c r="B6" s="1262"/>
      <c r="C6" s="1262"/>
      <c r="D6" s="1263"/>
      <c r="E6" s="1280"/>
      <c r="F6" s="1201"/>
      <c r="G6" s="1201"/>
      <c r="H6" s="1281"/>
      <c r="I6" s="1272" t="s">
        <v>464</v>
      </c>
      <c r="J6" s="1274"/>
      <c r="K6" s="1260" t="s">
        <v>3687</v>
      </c>
      <c r="L6" s="1261"/>
      <c r="M6" s="1261"/>
      <c r="N6" s="1262"/>
      <c r="O6" s="1260" t="s">
        <v>3688</v>
      </c>
      <c r="P6" s="1261"/>
      <c r="Q6" s="1261"/>
      <c r="R6" s="1262"/>
      <c r="S6" s="1260" t="s">
        <v>3689</v>
      </c>
      <c r="T6" s="1261"/>
      <c r="U6" s="1261"/>
      <c r="V6" s="1261"/>
      <c r="W6" s="1263" t="s">
        <v>464</v>
      </c>
      <c r="X6" s="1263"/>
      <c r="Y6" s="1263" t="s">
        <v>644</v>
      </c>
      <c r="Z6" s="1263"/>
      <c r="AA6" s="1263" t="s">
        <v>645</v>
      </c>
      <c r="AB6" s="1260"/>
    </row>
    <row r="7" spans="1:39" ht="18.75" customHeight="1">
      <c r="A7" s="1262"/>
      <c r="B7" s="1262"/>
      <c r="C7" s="1262"/>
      <c r="D7" s="1263"/>
      <c r="E7" s="1275"/>
      <c r="F7" s="1276"/>
      <c r="G7" s="1276"/>
      <c r="H7" s="1282"/>
      <c r="I7" s="1275"/>
      <c r="J7" s="1282"/>
      <c r="K7" s="1260" t="s">
        <v>644</v>
      </c>
      <c r="L7" s="1262"/>
      <c r="M7" s="1260" t="s">
        <v>645</v>
      </c>
      <c r="N7" s="1262"/>
      <c r="O7" s="1260" t="s">
        <v>644</v>
      </c>
      <c r="P7" s="1262"/>
      <c r="Q7" s="1263" t="s">
        <v>645</v>
      </c>
      <c r="R7" s="1263"/>
      <c r="S7" s="1263" t="s">
        <v>644</v>
      </c>
      <c r="T7" s="1263"/>
      <c r="U7" s="1263" t="s">
        <v>645</v>
      </c>
      <c r="V7" s="1263"/>
      <c r="W7" s="1263"/>
      <c r="X7" s="1263"/>
      <c r="Y7" s="1263"/>
      <c r="Z7" s="1263"/>
      <c r="AA7" s="1263"/>
      <c r="AB7" s="1260"/>
      <c r="AD7" s="1201"/>
      <c r="AE7" s="1201"/>
      <c r="AF7" s="1201"/>
      <c r="AG7" s="1201"/>
      <c r="AH7" s="1201"/>
      <c r="AI7" s="1201"/>
      <c r="AK7" s="1201"/>
      <c r="AL7" s="1201"/>
      <c r="AM7" s="1201"/>
    </row>
    <row r="8" spans="1:39" ht="18.75" customHeight="1">
      <c r="A8" s="314"/>
      <c r="B8" s="314"/>
      <c r="C8" s="314"/>
      <c r="D8" s="345"/>
      <c r="E8" s="1279" t="s">
        <v>3639</v>
      </c>
      <c r="F8" s="1277"/>
      <c r="G8" s="1277"/>
      <c r="H8" s="1277"/>
      <c r="I8" s="1277" t="s">
        <v>435</v>
      </c>
      <c r="J8" s="1277"/>
      <c r="K8" s="315"/>
      <c r="L8" s="315" t="s">
        <v>962</v>
      </c>
      <c r="M8" s="315"/>
      <c r="N8" s="315" t="s">
        <v>962</v>
      </c>
      <c r="O8" s="315"/>
      <c r="P8" s="315" t="s">
        <v>962</v>
      </c>
      <c r="Q8" s="315"/>
      <c r="R8" s="315" t="s">
        <v>962</v>
      </c>
      <c r="S8" s="315"/>
      <c r="T8" s="315" t="s">
        <v>962</v>
      </c>
      <c r="U8" s="315"/>
      <c r="V8" s="315" t="s">
        <v>962</v>
      </c>
      <c r="W8" s="315"/>
      <c r="X8" s="315" t="s">
        <v>962</v>
      </c>
      <c r="Y8" s="315"/>
      <c r="Z8" s="315" t="s">
        <v>435</v>
      </c>
      <c r="AA8" s="315"/>
      <c r="AB8" s="315" t="s">
        <v>435</v>
      </c>
      <c r="AD8" s="285"/>
      <c r="AE8" s="285"/>
      <c r="AF8" s="285"/>
      <c r="AG8" s="285"/>
      <c r="AH8" s="285"/>
      <c r="AI8" s="285"/>
      <c r="AK8" s="1201"/>
      <c r="AL8" s="1201"/>
      <c r="AM8" s="1201"/>
    </row>
    <row r="9" spans="1:39" ht="11.25" customHeight="1">
      <c r="D9" s="442"/>
      <c r="E9" s="409"/>
      <c r="F9" s="315"/>
      <c r="G9" s="315"/>
      <c r="H9" s="315"/>
      <c r="I9" s="315"/>
      <c r="J9" s="315"/>
      <c r="K9" s="315"/>
      <c r="L9" s="315"/>
      <c r="M9" s="315"/>
      <c r="N9" s="315"/>
      <c r="O9" s="315"/>
      <c r="P9" s="315"/>
      <c r="Q9" s="315"/>
      <c r="R9" s="315"/>
      <c r="S9" s="315"/>
      <c r="T9" s="315"/>
      <c r="U9" s="315"/>
      <c r="V9" s="315"/>
      <c r="W9" s="315"/>
      <c r="X9" s="315"/>
      <c r="Y9" s="315"/>
      <c r="Z9" s="315"/>
      <c r="AA9" s="315"/>
      <c r="AB9" s="315"/>
      <c r="AD9" s="285"/>
      <c r="AE9" s="285"/>
      <c r="AF9" s="285"/>
      <c r="AG9" s="285"/>
      <c r="AH9" s="285"/>
      <c r="AI9" s="285"/>
      <c r="AK9" s="285"/>
      <c r="AL9" s="285"/>
      <c r="AM9" s="285"/>
    </row>
    <row r="10" spans="1:39" ht="18.75" customHeight="1">
      <c r="A10" s="1289" t="s">
        <v>456</v>
      </c>
      <c r="B10" s="1289"/>
      <c r="C10" s="315">
        <v>24</v>
      </c>
      <c r="D10" s="442" t="s">
        <v>457</v>
      </c>
      <c r="E10" s="1971">
        <v>7</v>
      </c>
      <c r="F10" s="1294"/>
      <c r="G10" s="1294"/>
      <c r="H10" s="1294"/>
      <c r="I10" s="2567">
        <f>SUM(K10:V10)</f>
        <v>892</v>
      </c>
      <c r="J10" s="2567"/>
      <c r="K10" s="1400">
        <f>1+101</f>
        <v>102</v>
      </c>
      <c r="L10" s="1400"/>
      <c r="M10" s="2567">
        <v>115</v>
      </c>
      <c r="N10" s="2567"/>
      <c r="O10" s="1289">
        <f>7+162</f>
        <v>169</v>
      </c>
      <c r="P10" s="1289"/>
      <c r="Q10" s="1289">
        <f>6+162</f>
        <v>168</v>
      </c>
      <c r="R10" s="1289"/>
      <c r="S10" s="1289">
        <f>8+158</f>
        <v>166</v>
      </c>
      <c r="T10" s="1289"/>
      <c r="U10" s="1289">
        <f>4+168</f>
        <v>172</v>
      </c>
      <c r="V10" s="1289"/>
      <c r="W10" s="1289">
        <f t="shared" ref="W10:W24" si="0">SUM(Y10:AA10)</f>
        <v>62</v>
      </c>
      <c r="X10" s="1289"/>
      <c r="Y10" s="1289">
        <v>7</v>
      </c>
      <c r="Z10" s="1289"/>
      <c r="AA10" s="1289">
        <f>4+51</f>
        <v>55</v>
      </c>
      <c r="AB10" s="1289"/>
      <c r="AD10" s="315"/>
      <c r="AE10" s="315"/>
      <c r="AF10" s="315"/>
      <c r="AG10" s="315"/>
      <c r="AH10" s="315"/>
      <c r="AI10" s="315"/>
      <c r="AK10" s="315"/>
      <c r="AL10" s="315"/>
      <c r="AM10" s="315"/>
    </row>
    <row r="11" spans="1:39" ht="11.25" customHeight="1">
      <c r="A11" s="315"/>
      <c r="B11" s="315"/>
      <c r="C11" s="315"/>
      <c r="D11" s="442"/>
      <c r="E11" s="418"/>
      <c r="F11" s="320"/>
      <c r="G11" s="320"/>
      <c r="H11" s="320"/>
      <c r="I11" s="419"/>
      <c r="J11" s="419"/>
      <c r="K11" s="335"/>
      <c r="L11" s="335"/>
      <c r="M11" s="419"/>
      <c r="N11" s="419"/>
      <c r="O11" s="315"/>
      <c r="P11" s="315"/>
      <c r="Q11" s="315"/>
      <c r="R11" s="315"/>
      <c r="S11" s="315"/>
      <c r="T11" s="315"/>
      <c r="U11" s="315"/>
      <c r="V11" s="315"/>
      <c r="W11" s="315"/>
      <c r="X11" s="315"/>
      <c r="Y11" s="315"/>
      <c r="Z11" s="315"/>
      <c r="AA11" s="315"/>
      <c r="AB11" s="315"/>
      <c r="AD11" s="315"/>
      <c r="AE11" s="315"/>
      <c r="AF11" s="315"/>
      <c r="AG11" s="315"/>
      <c r="AH11" s="315"/>
      <c r="AI11" s="315"/>
      <c r="AK11" s="315"/>
      <c r="AL11" s="315"/>
      <c r="AM11" s="315"/>
    </row>
    <row r="12" spans="1:39" ht="18.75" customHeight="1">
      <c r="A12" s="1289"/>
      <c r="B12" s="1289"/>
      <c r="C12" s="315">
        <v>25</v>
      </c>
      <c r="D12" s="442"/>
      <c r="E12" s="1971">
        <v>7</v>
      </c>
      <c r="F12" s="1294"/>
      <c r="G12" s="1294"/>
      <c r="H12" s="1294"/>
      <c r="I12" s="2567">
        <f t="shared" ref="I12:I24" si="1">SUM(K12:U12)</f>
        <v>862</v>
      </c>
      <c r="J12" s="2567"/>
      <c r="K12" s="1400">
        <v>140</v>
      </c>
      <c r="L12" s="1400"/>
      <c r="M12" s="2567">
        <v>117</v>
      </c>
      <c r="N12" s="2567"/>
      <c r="O12" s="1289">
        <v>123</v>
      </c>
      <c r="P12" s="1289"/>
      <c r="Q12" s="1289">
        <v>144</v>
      </c>
      <c r="R12" s="1289"/>
      <c r="S12" s="1289">
        <v>174</v>
      </c>
      <c r="T12" s="1289"/>
      <c r="U12" s="1289">
        <v>164</v>
      </c>
      <c r="V12" s="1289"/>
      <c r="W12" s="1289">
        <f t="shared" si="0"/>
        <v>58</v>
      </c>
      <c r="X12" s="1289"/>
      <c r="Y12" s="1289">
        <v>6</v>
      </c>
      <c r="Z12" s="1289"/>
      <c r="AA12" s="1289">
        <v>52</v>
      </c>
      <c r="AB12" s="1289"/>
      <c r="AD12" s="335"/>
    </row>
    <row r="13" spans="1:39" ht="11.25" customHeight="1">
      <c r="A13" s="315"/>
      <c r="B13" s="315"/>
      <c r="C13" s="315"/>
      <c r="D13" s="442"/>
      <c r="E13" s="418"/>
      <c r="F13" s="320"/>
      <c r="G13" s="320"/>
      <c r="H13" s="320"/>
      <c r="I13" s="419"/>
      <c r="J13" s="419"/>
      <c r="K13" s="335"/>
      <c r="L13" s="335"/>
      <c r="M13" s="419"/>
      <c r="N13" s="419"/>
      <c r="O13" s="315"/>
      <c r="P13" s="315"/>
      <c r="Q13" s="315"/>
      <c r="R13" s="315"/>
      <c r="S13" s="315"/>
      <c r="T13" s="315"/>
      <c r="U13" s="315"/>
      <c r="V13" s="315"/>
      <c r="W13" s="315"/>
      <c r="X13" s="315"/>
      <c r="Y13" s="315"/>
      <c r="Z13" s="315"/>
      <c r="AA13" s="315"/>
      <c r="AB13" s="315"/>
      <c r="AD13" s="335"/>
    </row>
    <row r="14" spans="1:39" ht="18.75" customHeight="1">
      <c r="A14" s="1289"/>
      <c r="B14" s="1289"/>
      <c r="C14" s="315">
        <v>26</v>
      </c>
      <c r="D14" s="442"/>
      <c r="E14" s="1971">
        <v>7</v>
      </c>
      <c r="F14" s="1294"/>
      <c r="G14" s="1294"/>
      <c r="H14" s="1294"/>
      <c r="I14" s="2567">
        <f t="shared" si="1"/>
        <v>846</v>
      </c>
      <c r="J14" s="2567"/>
      <c r="K14" s="1400">
        <v>135</v>
      </c>
      <c r="L14" s="1400"/>
      <c r="M14" s="2567">
        <v>122</v>
      </c>
      <c r="N14" s="2567"/>
      <c r="O14" s="1289">
        <v>174</v>
      </c>
      <c r="P14" s="1289"/>
      <c r="Q14" s="1289">
        <v>140</v>
      </c>
      <c r="R14" s="1289"/>
      <c r="S14" s="1289">
        <v>133</v>
      </c>
      <c r="T14" s="1289"/>
      <c r="U14" s="1289">
        <v>142</v>
      </c>
      <c r="V14" s="1289"/>
      <c r="W14" s="1289">
        <f t="shared" si="0"/>
        <v>57</v>
      </c>
      <c r="X14" s="1289"/>
      <c r="Y14" s="1289">
        <v>8</v>
      </c>
      <c r="Z14" s="1289"/>
      <c r="AA14" s="1289">
        <v>49</v>
      </c>
      <c r="AB14" s="1289"/>
      <c r="AD14" s="335"/>
    </row>
    <row r="15" spans="1:39" ht="11.25" customHeight="1">
      <c r="A15" s="315"/>
      <c r="B15" s="315"/>
      <c r="C15" s="315"/>
      <c r="D15" s="442"/>
      <c r="E15" s="418"/>
      <c r="F15" s="320"/>
      <c r="G15" s="320"/>
      <c r="H15" s="320"/>
      <c r="I15" s="419"/>
      <c r="J15" s="419"/>
      <c r="K15" s="335"/>
      <c r="L15" s="335"/>
      <c r="M15" s="419"/>
      <c r="N15" s="419"/>
      <c r="O15" s="315"/>
      <c r="P15" s="315"/>
      <c r="Q15" s="315"/>
      <c r="R15" s="315"/>
      <c r="S15" s="315"/>
      <c r="T15" s="315"/>
      <c r="U15" s="315"/>
      <c r="V15" s="315"/>
      <c r="W15" s="315"/>
      <c r="X15" s="315"/>
      <c r="Y15" s="315"/>
      <c r="Z15" s="315"/>
      <c r="AA15" s="315"/>
      <c r="AB15" s="315"/>
      <c r="AD15" s="335"/>
    </row>
    <row r="16" spans="1:39" ht="18.75" customHeight="1">
      <c r="A16" s="1289"/>
      <c r="B16" s="1289"/>
      <c r="C16" s="315">
        <v>27</v>
      </c>
      <c r="D16" s="442"/>
      <c r="E16" s="1971">
        <v>7</v>
      </c>
      <c r="F16" s="1294"/>
      <c r="G16" s="1294"/>
      <c r="H16" s="1294"/>
      <c r="I16" s="2567">
        <f t="shared" si="1"/>
        <v>881</v>
      </c>
      <c r="J16" s="2567"/>
      <c r="K16" s="1400">
        <v>144</v>
      </c>
      <c r="L16" s="1400"/>
      <c r="M16" s="2567">
        <v>116</v>
      </c>
      <c r="N16" s="2567"/>
      <c r="O16" s="1289">
        <v>155</v>
      </c>
      <c r="P16" s="1289"/>
      <c r="Q16" s="1289">
        <v>145</v>
      </c>
      <c r="R16" s="1289"/>
      <c r="S16" s="1289">
        <v>178</v>
      </c>
      <c r="T16" s="1289"/>
      <c r="U16" s="1289">
        <v>143</v>
      </c>
      <c r="V16" s="1289"/>
      <c r="W16" s="1289">
        <f t="shared" si="0"/>
        <v>59</v>
      </c>
      <c r="X16" s="1289"/>
      <c r="Y16" s="1289">
        <v>8</v>
      </c>
      <c r="Z16" s="1289"/>
      <c r="AA16" s="1289">
        <v>51</v>
      </c>
      <c r="AB16" s="1289"/>
      <c r="AD16" s="335"/>
    </row>
    <row r="17" spans="1:38" ht="11.25" customHeight="1">
      <c r="A17" s="315"/>
      <c r="B17" s="315"/>
      <c r="C17" s="315"/>
      <c r="D17" s="442"/>
      <c r="E17" s="418"/>
      <c r="F17" s="320"/>
      <c r="G17" s="320"/>
      <c r="H17" s="320"/>
      <c r="I17" s="419"/>
      <c r="J17" s="419"/>
      <c r="K17" s="335"/>
      <c r="L17" s="335"/>
      <c r="M17" s="419"/>
      <c r="N17" s="419"/>
      <c r="O17" s="315"/>
      <c r="P17" s="315"/>
      <c r="Q17" s="315"/>
      <c r="R17" s="315"/>
      <c r="S17" s="315"/>
      <c r="T17" s="315"/>
      <c r="U17" s="315"/>
      <c r="V17" s="315"/>
      <c r="W17" s="315"/>
      <c r="X17" s="315"/>
      <c r="Y17" s="315"/>
      <c r="Z17" s="315"/>
      <c r="AA17" s="315"/>
      <c r="AB17" s="315"/>
      <c r="AD17" s="335"/>
    </row>
    <row r="18" spans="1:38" ht="18.75" customHeight="1">
      <c r="A18" s="1289"/>
      <c r="B18" s="1289"/>
      <c r="C18" s="315">
        <v>28</v>
      </c>
      <c r="D18" s="442"/>
      <c r="E18" s="1971">
        <v>7</v>
      </c>
      <c r="F18" s="1294"/>
      <c r="G18" s="1294"/>
      <c r="H18" s="1294"/>
      <c r="I18" s="2567">
        <f t="shared" si="1"/>
        <v>828</v>
      </c>
      <c r="J18" s="2567"/>
      <c r="K18" s="1400">
        <v>121</v>
      </c>
      <c r="L18" s="1400"/>
      <c r="M18" s="2567">
        <v>107</v>
      </c>
      <c r="N18" s="2567"/>
      <c r="O18" s="1289">
        <v>167</v>
      </c>
      <c r="P18" s="1289"/>
      <c r="Q18" s="1289">
        <v>131</v>
      </c>
      <c r="R18" s="1289"/>
      <c r="S18" s="1289">
        <v>157</v>
      </c>
      <c r="T18" s="1289"/>
      <c r="U18" s="1289">
        <v>145</v>
      </c>
      <c r="V18" s="1289"/>
      <c r="W18" s="1289">
        <f t="shared" si="0"/>
        <v>54</v>
      </c>
      <c r="X18" s="1289"/>
      <c r="Y18" s="1289">
        <v>7</v>
      </c>
      <c r="Z18" s="1289"/>
      <c r="AA18" s="1289">
        <v>47</v>
      </c>
      <c r="AB18" s="1289"/>
      <c r="AD18" s="335"/>
    </row>
    <row r="19" spans="1:38" ht="11.25" customHeight="1">
      <c r="A19" s="315"/>
      <c r="B19" s="315"/>
      <c r="C19" s="315"/>
      <c r="D19" s="442"/>
      <c r="E19" s="418"/>
      <c r="F19" s="320"/>
      <c r="G19" s="320"/>
      <c r="H19" s="320"/>
      <c r="I19" s="419"/>
      <c r="J19" s="419"/>
      <c r="K19" s="335"/>
      <c r="L19" s="335"/>
      <c r="M19" s="419"/>
      <c r="N19" s="419"/>
      <c r="O19" s="315"/>
      <c r="P19" s="315"/>
      <c r="Q19" s="315"/>
      <c r="R19" s="315"/>
      <c r="S19" s="315"/>
      <c r="T19" s="315"/>
      <c r="U19" s="315"/>
      <c r="V19" s="315"/>
      <c r="W19" s="315"/>
      <c r="X19" s="315"/>
      <c r="Y19" s="315"/>
      <c r="Z19" s="315"/>
      <c r="AA19" s="315"/>
      <c r="AB19" s="315"/>
      <c r="AD19" s="335"/>
    </row>
    <row r="20" spans="1:38" ht="18.75" customHeight="1">
      <c r="A20" s="1289"/>
      <c r="B20" s="1289"/>
      <c r="C20" s="315">
        <v>29</v>
      </c>
      <c r="D20" s="442"/>
      <c r="E20" s="1971">
        <v>7</v>
      </c>
      <c r="F20" s="1294"/>
      <c r="G20" s="1294"/>
      <c r="H20" s="1294"/>
      <c r="I20" s="2567">
        <f t="shared" si="1"/>
        <v>807</v>
      </c>
      <c r="J20" s="2567"/>
      <c r="K20" s="1400">
        <v>134</v>
      </c>
      <c r="L20" s="1400"/>
      <c r="M20" s="2567">
        <v>112</v>
      </c>
      <c r="N20" s="2567"/>
      <c r="O20" s="1289">
        <v>145</v>
      </c>
      <c r="P20" s="1289"/>
      <c r="Q20" s="1289">
        <v>118</v>
      </c>
      <c r="R20" s="1289"/>
      <c r="S20" s="1289">
        <v>164</v>
      </c>
      <c r="T20" s="1289"/>
      <c r="U20" s="1289">
        <v>134</v>
      </c>
      <c r="V20" s="1289"/>
      <c r="W20" s="1289">
        <f t="shared" si="0"/>
        <v>79</v>
      </c>
      <c r="X20" s="1289"/>
      <c r="Y20" s="1289">
        <v>11</v>
      </c>
      <c r="Z20" s="1289"/>
      <c r="AA20" s="1289">
        <v>68</v>
      </c>
      <c r="AB20" s="1289"/>
      <c r="AD20" s="335"/>
    </row>
    <row r="21" spans="1:38" ht="11.25" customHeight="1">
      <c r="A21" s="315"/>
      <c r="B21" s="315"/>
      <c r="C21" s="315"/>
      <c r="D21" s="442"/>
      <c r="E21" s="418"/>
      <c r="F21" s="320"/>
      <c r="G21" s="320"/>
      <c r="H21" s="320"/>
      <c r="I21" s="419"/>
      <c r="J21" s="419"/>
      <c r="K21" s="335"/>
      <c r="L21" s="335"/>
      <c r="M21" s="419"/>
      <c r="N21" s="419"/>
      <c r="O21" s="315"/>
      <c r="P21" s="315"/>
      <c r="Q21" s="315"/>
      <c r="R21" s="315"/>
      <c r="S21" s="315"/>
      <c r="T21" s="315"/>
      <c r="U21" s="315"/>
      <c r="V21" s="315"/>
      <c r="W21" s="315"/>
      <c r="X21" s="315"/>
      <c r="Y21" s="315"/>
      <c r="Z21" s="315"/>
      <c r="AA21" s="315"/>
      <c r="AB21" s="315"/>
      <c r="AD21" s="335"/>
    </row>
    <row r="22" spans="1:38" ht="18.75" customHeight="1">
      <c r="A22" s="1289"/>
      <c r="B22" s="1289"/>
      <c r="C22" s="315">
        <v>30</v>
      </c>
      <c r="D22" s="442"/>
      <c r="E22" s="1971">
        <v>6</v>
      </c>
      <c r="F22" s="1294"/>
      <c r="G22" s="1294"/>
      <c r="H22" s="1294"/>
      <c r="I22" s="2567">
        <f t="shared" si="1"/>
        <v>576</v>
      </c>
      <c r="J22" s="2567"/>
      <c r="K22" s="1400">
        <v>89</v>
      </c>
      <c r="L22" s="1400"/>
      <c r="M22" s="2567">
        <v>94</v>
      </c>
      <c r="N22" s="2567"/>
      <c r="O22" s="1289">
        <v>117</v>
      </c>
      <c r="P22" s="1289"/>
      <c r="Q22" s="1289">
        <v>90</v>
      </c>
      <c r="R22" s="1289"/>
      <c r="S22" s="1289">
        <v>113</v>
      </c>
      <c r="T22" s="1289"/>
      <c r="U22" s="1289">
        <v>73</v>
      </c>
      <c r="V22" s="1289"/>
      <c r="W22" s="1289">
        <f t="shared" si="0"/>
        <v>65</v>
      </c>
      <c r="X22" s="1289"/>
      <c r="Y22" s="2279">
        <v>11</v>
      </c>
      <c r="Z22" s="2279"/>
      <c r="AA22" s="1289">
        <v>54</v>
      </c>
      <c r="AB22" s="1289"/>
      <c r="AD22" s="335"/>
    </row>
    <row r="23" spans="1:38" ht="11.25" customHeight="1">
      <c r="A23" s="315"/>
      <c r="B23" s="315"/>
      <c r="C23" s="315"/>
      <c r="D23" s="442"/>
      <c r="E23" s="418"/>
      <c r="F23" s="320"/>
      <c r="G23" s="320"/>
      <c r="H23" s="320"/>
      <c r="I23" s="419"/>
      <c r="J23" s="419"/>
      <c r="K23" s="335"/>
      <c r="L23" s="335"/>
      <c r="M23" s="419"/>
      <c r="N23" s="419"/>
      <c r="O23" s="315"/>
      <c r="P23" s="315"/>
      <c r="Q23" s="315"/>
      <c r="R23" s="315"/>
      <c r="S23" s="315"/>
      <c r="T23" s="315"/>
      <c r="U23" s="315"/>
      <c r="V23" s="315"/>
      <c r="W23" s="315"/>
      <c r="X23" s="315"/>
      <c r="Y23" s="365"/>
      <c r="Z23" s="365"/>
      <c r="AA23" s="315"/>
      <c r="AB23" s="315"/>
      <c r="AD23" s="335"/>
    </row>
    <row r="24" spans="1:38" ht="18.75" customHeight="1">
      <c r="A24" s="1289" t="s">
        <v>458</v>
      </c>
      <c r="B24" s="1289"/>
      <c r="C24" s="315" t="s">
        <v>2417</v>
      </c>
      <c r="D24" s="442"/>
      <c r="E24" s="1971">
        <v>6</v>
      </c>
      <c r="F24" s="1294"/>
      <c r="G24" s="1294"/>
      <c r="H24" s="1294"/>
      <c r="I24" s="2567">
        <f t="shared" si="1"/>
        <v>622</v>
      </c>
      <c r="J24" s="2567"/>
      <c r="K24" s="1400">
        <v>104</v>
      </c>
      <c r="L24" s="1400"/>
      <c r="M24" s="2567">
        <v>97</v>
      </c>
      <c r="N24" s="2567"/>
      <c r="O24" s="1289">
        <v>107</v>
      </c>
      <c r="P24" s="1289"/>
      <c r="Q24" s="1289">
        <v>102</v>
      </c>
      <c r="R24" s="1289"/>
      <c r="S24" s="1289">
        <v>120</v>
      </c>
      <c r="T24" s="1289"/>
      <c r="U24" s="1289">
        <v>92</v>
      </c>
      <c r="V24" s="1289"/>
      <c r="W24" s="1289">
        <f t="shared" si="0"/>
        <v>70</v>
      </c>
      <c r="X24" s="1289"/>
      <c r="Y24" s="2279">
        <v>11</v>
      </c>
      <c r="Z24" s="2279"/>
      <c r="AA24" s="1289">
        <v>59</v>
      </c>
      <c r="AB24" s="1289"/>
      <c r="AD24" s="335"/>
    </row>
    <row r="25" spans="1:38" ht="11.25" customHeight="1">
      <c r="A25" s="315"/>
      <c r="B25" s="315"/>
      <c r="C25" s="315"/>
      <c r="D25" s="442"/>
      <c r="E25" s="418"/>
      <c r="F25" s="320"/>
      <c r="G25" s="320"/>
      <c r="H25" s="320"/>
      <c r="I25" s="419"/>
      <c r="J25" s="419"/>
      <c r="K25" s="335"/>
      <c r="L25" s="335"/>
      <c r="M25" s="419"/>
      <c r="N25" s="419"/>
      <c r="O25" s="315"/>
      <c r="P25" s="315"/>
      <c r="Q25" s="315"/>
      <c r="R25" s="315"/>
      <c r="S25" s="315"/>
      <c r="T25" s="315"/>
      <c r="U25" s="315"/>
      <c r="V25" s="315"/>
      <c r="W25" s="315"/>
      <c r="X25" s="315"/>
      <c r="Y25" s="365"/>
      <c r="Z25" s="365"/>
      <c r="AA25" s="315"/>
      <c r="AB25" s="315"/>
      <c r="AD25" s="335"/>
    </row>
    <row r="26" spans="1:38" ht="18.75" customHeight="1">
      <c r="A26" s="1289"/>
      <c r="B26" s="1289"/>
      <c r="C26" s="315">
        <v>2</v>
      </c>
      <c r="D26" s="442"/>
      <c r="E26" s="1971">
        <v>5</v>
      </c>
      <c r="F26" s="1294"/>
      <c r="G26" s="1294"/>
      <c r="H26" s="1294"/>
      <c r="I26" s="2567">
        <v>542</v>
      </c>
      <c r="J26" s="2567"/>
      <c r="K26" s="1400">
        <v>80</v>
      </c>
      <c r="L26" s="1400"/>
      <c r="M26" s="2567">
        <v>78</v>
      </c>
      <c r="N26" s="2567"/>
      <c r="O26" s="1289">
        <v>104</v>
      </c>
      <c r="P26" s="1289"/>
      <c r="Q26" s="1289">
        <v>100</v>
      </c>
      <c r="R26" s="1289"/>
      <c r="S26" s="1289">
        <v>89</v>
      </c>
      <c r="T26" s="1289"/>
      <c r="U26" s="1289">
        <v>91</v>
      </c>
      <c r="V26" s="1289"/>
      <c r="W26" s="1289">
        <v>56</v>
      </c>
      <c r="X26" s="1289"/>
      <c r="Y26" s="2279">
        <v>9</v>
      </c>
      <c r="Z26" s="2279"/>
      <c r="AA26" s="1289">
        <v>47</v>
      </c>
      <c r="AB26" s="1289"/>
      <c r="AD26" s="335"/>
    </row>
    <row r="27" spans="1:38" ht="11.25" customHeight="1">
      <c r="A27" s="315"/>
      <c r="B27" s="315"/>
      <c r="C27" s="315"/>
      <c r="D27" s="442"/>
      <c r="E27" s="418"/>
      <c r="F27" s="320"/>
      <c r="G27" s="320"/>
      <c r="H27" s="320"/>
      <c r="I27" s="419"/>
      <c r="J27" s="419"/>
      <c r="K27" s="335"/>
      <c r="L27" s="335"/>
      <c r="M27" s="419"/>
      <c r="N27" s="419"/>
      <c r="O27" s="315"/>
      <c r="P27" s="315"/>
      <c r="Q27" s="315"/>
      <c r="R27" s="315"/>
      <c r="S27" s="315"/>
      <c r="T27" s="315"/>
      <c r="U27" s="315"/>
      <c r="V27" s="315"/>
      <c r="W27" s="315"/>
      <c r="X27" s="315"/>
      <c r="Y27" s="365"/>
      <c r="Z27" s="365"/>
      <c r="AA27" s="315"/>
      <c r="AB27" s="315"/>
      <c r="AD27" s="335"/>
    </row>
    <row r="28" spans="1:38" ht="18.75" customHeight="1">
      <c r="A28" s="1289"/>
      <c r="B28" s="1289"/>
      <c r="C28" s="315">
        <v>3</v>
      </c>
      <c r="D28" s="442"/>
      <c r="E28" s="1971">
        <v>5</v>
      </c>
      <c r="F28" s="1294"/>
      <c r="G28" s="1294"/>
      <c r="H28" s="1294"/>
      <c r="I28" s="2567">
        <v>543</v>
      </c>
      <c r="J28" s="2567"/>
      <c r="K28" s="1400">
        <v>88</v>
      </c>
      <c r="L28" s="1400"/>
      <c r="M28" s="2567">
        <v>76</v>
      </c>
      <c r="N28" s="2567"/>
      <c r="O28" s="1289">
        <v>76</v>
      </c>
      <c r="P28" s="1289"/>
      <c r="Q28" s="1289">
        <v>90</v>
      </c>
      <c r="R28" s="1289"/>
      <c r="S28" s="1289">
        <v>110</v>
      </c>
      <c r="T28" s="1289"/>
      <c r="U28" s="1289">
        <v>103</v>
      </c>
      <c r="V28" s="1289"/>
      <c r="W28" s="1289">
        <v>55</v>
      </c>
      <c r="X28" s="1289"/>
      <c r="Y28" s="2279">
        <v>8</v>
      </c>
      <c r="Z28" s="2279"/>
      <c r="AA28" s="1289">
        <v>47</v>
      </c>
      <c r="AB28" s="1289"/>
      <c r="AD28" s="335"/>
      <c r="AL28" s="120"/>
    </row>
    <row r="29" spans="1:38" ht="11.25" customHeight="1">
      <c r="A29" s="328"/>
      <c r="B29" s="328"/>
      <c r="C29" s="328"/>
      <c r="D29" s="404"/>
      <c r="E29" s="356"/>
      <c r="F29" s="328"/>
      <c r="G29" s="328"/>
      <c r="H29" s="328"/>
      <c r="I29" s="122"/>
      <c r="J29" s="122"/>
      <c r="K29" s="122"/>
      <c r="L29" s="122"/>
      <c r="M29" s="122"/>
      <c r="N29" s="122"/>
      <c r="O29" s="122"/>
      <c r="P29" s="122"/>
      <c r="Q29" s="122"/>
      <c r="R29" s="328"/>
      <c r="S29" s="328"/>
      <c r="T29" s="328"/>
      <c r="U29" s="328"/>
      <c r="V29" s="328"/>
      <c r="W29" s="328"/>
      <c r="X29" s="328"/>
      <c r="Y29" s="328"/>
      <c r="Z29" s="328"/>
      <c r="AA29" s="328"/>
      <c r="AB29" s="328"/>
      <c r="AD29" s="335"/>
      <c r="AL29" s="120"/>
    </row>
    <row r="30" spans="1:38" ht="18.75" customHeight="1">
      <c r="A30" s="2421" t="s">
        <v>3640</v>
      </c>
      <c r="B30" s="2421"/>
      <c r="C30" s="2421"/>
      <c r="D30" s="2421"/>
      <c r="E30" s="2421"/>
      <c r="F30" s="2421"/>
      <c r="G30" s="2421"/>
      <c r="H30" s="2421"/>
      <c r="I30" s="2421"/>
      <c r="J30" s="2421"/>
      <c r="K30" s="2421"/>
      <c r="L30" s="2421"/>
      <c r="M30" s="2421"/>
      <c r="N30" s="2421"/>
      <c r="O30" s="2421"/>
      <c r="P30" s="430"/>
      <c r="Q30" s="430"/>
      <c r="R30" s="430"/>
      <c r="S30" s="430"/>
      <c r="T30" s="430"/>
      <c r="U30" s="430"/>
      <c r="V30" s="430"/>
      <c r="X30" s="314"/>
      <c r="Y30" s="314"/>
      <c r="Z30" s="314"/>
      <c r="AA30" s="314"/>
      <c r="AB30" s="308" t="s">
        <v>3641</v>
      </c>
    </row>
    <row r="31" spans="1:38" ht="18.75" customHeight="1">
      <c r="A31" s="318"/>
      <c r="B31" s="318"/>
      <c r="C31" s="318"/>
    </row>
    <row r="32" spans="1:38" ht="18.75" customHeight="1">
      <c r="A32" s="318"/>
      <c r="B32" s="318"/>
      <c r="C32" s="318"/>
    </row>
    <row r="34" spans="1:28" s="42" customFormat="1" ht="18.75" customHeight="1">
      <c r="A34" s="1271" t="s">
        <v>3690</v>
      </c>
      <c r="B34" s="1271"/>
      <c r="C34" s="1271"/>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row>
    <row r="35" spans="1:28" ht="18.75" customHeight="1">
      <c r="A35" s="285"/>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row>
    <row r="36" spans="1:28" ht="18.75" customHeight="1">
      <c r="AB36" s="315" t="s">
        <v>3630</v>
      </c>
    </row>
    <row r="37" spans="1:28" ht="18.75" customHeight="1">
      <c r="A37" s="1262" t="s">
        <v>1204</v>
      </c>
      <c r="B37" s="1263"/>
      <c r="C37" s="1263"/>
      <c r="D37" s="1263"/>
      <c r="E37" s="1263" t="s">
        <v>3684</v>
      </c>
      <c r="F37" s="1263"/>
      <c r="G37" s="1263"/>
      <c r="H37" s="1263"/>
      <c r="I37" s="1263" t="s">
        <v>3685</v>
      </c>
      <c r="J37" s="1263"/>
      <c r="K37" s="1263"/>
      <c r="L37" s="1263"/>
      <c r="M37" s="1263"/>
      <c r="N37" s="1263"/>
      <c r="O37" s="1263"/>
      <c r="P37" s="1263"/>
      <c r="Q37" s="1263"/>
      <c r="R37" s="1263"/>
      <c r="S37" s="1263"/>
      <c r="T37" s="1263"/>
      <c r="U37" s="1263"/>
      <c r="V37" s="1263"/>
      <c r="W37" s="1263" t="s">
        <v>3691</v>
      </c>
      <c r="X37" s="1263"/>
      <c r="Y37" s="1263"/>
      <c r="Z37" s="1263"/>
      <c r="AA37" s="1263"/>
      <c r="AB37" s="1260"/>
    </row>
    <row r="38" spans="1:28" ht="18.75" customHeight="1">
      <c r="A38" s="1262"/>
      <c r="B38" s="1263"/>
      <c r="C38" s="1263"/>
      <c r="D38" s="1263"/>
      <c r="E38" s="1263"/>
      <c r="F38" s="1263"/>
      <c r="G38" s="1263"/>
      <c r="H38" s="1263"/>
      <c r="I38" s="1263" t="s">
        <v>1121</v>
      </c>
      <c r="J38" s="1263"/>
      <c r="K38" s="1263" t="s">
        <v>3692</v>
      </c>
      <c r="L38" s="1263"/>
      <c r="M38" s="1263" t="s">
        <v>3693</v>
      </c>
      <c r="N38" s="1263"/>
      <c r="O38" s="1263" t="s">
        <v>3694</v>
      </c>
      <c r="P38" s="1263"/>
      <c r="Q38" s="1263" t="s">
        <v>3695</v>
      </c>
      <c r="R38" s="1263"/>
      <c r="S38" s="1263" t="s">
        <v>3696</v>
      </c>
      <c r="T38" s="1263"/>
      <c r="U38" s="1263" t="s">
        <v>3697</v>
      </c>
      <c r="V38" s="1263"/>
      <c r="W38" s="1263" t="s">
        <v>1121</v>
      </c>
      <c r="X38" s="1263"/>
      <c r="Y38" s="1263" t="s">
        <v>644</v>
      </c>
      <c r="Z38" s="1263"/>
      <c r="AA38" s="1263" t="s">
        <v>645</v>
      </c>
      <c r="AB38" s="1260"/>
    </row>
    <row r="39" spans="1:28" ht="18.75" customHeight="1">
      <c r="A39" s="1262"/>
      <c r="B39" s="1263"/>
      <c r="C39" s="1263"/>
      <c r="D39" s="1263"/>
      <c r="E39" s="1263"/>
      <c r="F39" s="1263"/>
      <c r="G39" s="1263"/>
      <c r="H39" s="1263"/>
      <c r="I39" s="1263"/>
      <c r="J39" s="1263"/>
      <c r="K39" s="307" t="s">
        <v>644</v>
      </c>
      <c r="L39" s="112" t="s">
        <v>645</v>
      </c>
      <c r="M39" s="307" t="s">
        <v>644</v>
      </c>
      <c r="N39" s="307" t="s">
        <v>645</v>
      </c>
      <c r="O39" s="112" t="s">
        <v>644</v>
      </c>
      <c r="P39" s="307" t="s">
        <v>645</v>
      </c>
      <c r="Q39" s="307" t="s">
        <v>644</v>
      </c>
      <c r="R39" s="112" t="s">
        <v>645</v>
      </c>
      <c r="S39" s="307" t="s">
        <v>644</v>
      </c>
      <c r="T39" s="307" t="s">
        <v>645</v>
      </c>
      <c r="U39" s="307" t="s">
        <v>644</v>
      </c>
      <c r="V39" s="307" t="s">
        <v>645</v>
      </c>
      <c r="W39" s="1263"/>
      <c r="X39" s="1263"/>
      <c r="Y39" s="1263"/>
      <c r="Z39" s="1263"/>
      <c r="AA39" s="1263"/>
      <c r="AB39" s="1260"/>
    </row>
    <row r="40" spans="1:28" ht="18.75" customHeight="1">
      <c r="D40" s="442"/>
      <c r="E40" s="1332" t="s">
        <v>3639</v>
      </c>
      <c r="F40" s="1289"/>
      <c r="G40" s="1289"/>
      <c r="H40" s="1289"/>
      <c r="I40" s="1289" t="s">
        <v>435</v>
      </c>
      <c r="J40" s="1289"/>
      <c r="K40" s="315" t="s">
        <v>962</v>
      </c>
      <c r="L40" s="315" t="s">
        <v>2063</v>
      </c>
      <c r="M40" s="315" t="s">
        <v>962</v>
      </c>
      <c r="N40" s="315" t="s">
        <v>962</v>
      </c>
      <c r="O40" s="315" t="s">
        <v>2063</v>
      </c>
      <c r="P40" s="315" t="s">
        <v>962</v>
      </c>
      <c r="Q40" s="315" t="s">
        <v>962</v>
      </c>
      <c r="R40" s="315" t="s">
        <v>2063</v>
      </c>
      <c r="S40" s="315" t="s">
        <v>962</v>
      </c>
      <c r="T40" s="315" t="s">
        <v>962</v>
      </c>
      <c r="U40" s="315" t="s">
        <v>962</v>
      </c>
      <c r="V40" s="315" t="s">
        <v>962</v>
      </c>
      <c r="X40" s="315" t="s">
        <v>435</v>
      </c>
      <c r="Z40" s="315" t="s">
        <v>435</v>
      </c>
      <c r="AB40" s="315" t="s">
        <v>435</v>
      </c>
    </row>
    <row r="41" spans="1:28" ht="11.25" customHeight="1">
      <c r="D41" s="442"/>
      <c r="E41" s="409"/>
      <c r="F41" s="315"/>
      <c r="G41" s="315"/>
      <c r="H41" s="315"/>
      <c r="I41" s="315"/>
      <c r="J41" s="315"/>
      <c r="K41" s="315"/>
      <c r="L41" s="315"/>
      <c r="M41" s="315"/>
      <c r="N41" s="315"/>
      <c r="O41" s="315"/>
      <c r="P41" s="315"/>
      <c r="Q41" s="315"/>
      <c r="R41" s="315"/>
      <c r="S41" s="315"/>
      <c r="T41" s="315"/>
      <c r="U41" s="315"/>
      <c r="V41" s="315"/>
      <c r="X41" s="315"/>
      <c r="Z41" s="315"/>
      <c r="AB41" s="315"/>
    </row>
    <row r="42" spans="1:28" ht="18.75" customHeight="1">
      <c r="A42" s="1289" t="s">
        <v>684</v>
      </c>
      <c r="B42" s="1289"/>
      <c r="C42" s="315">
        <v>30</v>
      </c>
      <c r="D42" s="442" t="s">
        <v>457</v>
      </c>
      <c r="E42" s="1971">
        <v>1</v>
      </c>
      <c r="F42" s="1294"/>
      <c r="G42" s="1294"/>
      <c r="H42" s="1294"/>
      <c r="I42" s="2567">
        <f>SUM(K42:V42)</f>
        <v>265</v>
      </c>
      <c r="J42" s="2567"/>
      <c r="K42" s="419">
        <v>2</v>
      </c>
      <c r="L42" s="123">
        <v>1</v>
      </c>
      <c r="M42" s="419">
        <v>6</v>
      </c>
      <c r="N42" s="419">
        <v>5</v>
      </c>
      <c r="O42" s="123">
        <v>8</v>
      </c>
      <c r="P42" s="335">
        <v>9</v>
      </c>
      <c r="Q42" s="315">
        <v>33</v>
      </c>
      <c r="R42" s="286">
        <v>42</v>
      </c>
      <c r="S42" s="315">
        <v>39</v>
      </c>
      <c r="T42" s="315">
        <v>41</v>
      </c>
      <c r="U42" s="315">
        <v>34</v>
      </c>
      <c r="V42" s="315">
        <v>45</v>
      </c>
      <c r="W42" s="1289">
        <f>SUM(Y42:AA42)</f>
        <v>24</v>
      </c>
      <c r="X42" s="1289"/>
      <c r="Y42" s="1202">
        <v>12</v>
      </c>
      <c r="Z42" s="1202"/>
      <c r="AA42" s="1202">
        <v>12</v>
      </c>
      <c r="AB42" s="1202"/>
    </row>
    <row r="43" spans="1:28" ht="11.25" customHeight="1">
      <c r="B43" s="315"/>
      <c r="C43" s="315"/>
      <c r="D43" s="442"/>
      <c r="E43" s="418"/>
      <c r="F43" s="320"/>
      <c r="G43" s="320"/>
      <c r="H43" s="320"/>
      <c r="I43" s="419"/>
      <c r="J43" s="419"/>
      <c r="K43" s="419"/>
      <c r="L43" s="123"/>
      <c r="M43" s="419"/>
      <c r="N43" s="419"/>
      <c r="O43" s="123"/>
      <c r="P43" s="335"/>
      <c r="Q43" s="315"/>
      <c r="S43" s="315"/>
      <c r="T43" s="315"/>
      <c r="U43" s="315"/>
      <c r="V43" s="315"/>
      <c r="W43" s="315"/>
      <c r="X43" s="315"/>
    </row>
    <row r="44" spans="1:28" ht="18.75" customHeight="1">
      <c r="A44" s="1289" t="s">
        <v>3698</v>
      </c>
      <c r="B44" s="1289"/>
      <c r="C44" s="315" t="s">
        <v>2417</v>
      </c>
      <c r="D44" s="442"/>
      <c r="E44" s="1971">
        <v>1</v>
      </c>
      <c r="F44" s="1294"/>
      <c r="G44" s="1294"/>
      <c r="H44" s="1294"/>
      <c r="I44" s="2567">
        <f>SUM(K44:V44)</f>
        <v>272</v>
      </c>
      <c r="J44" s="2567"/>
      <c r="K44" s="419">
        <v>1</v>
      </c>
      <c r="L44" s="123">
        <v>2</v>
      </c>
      <c r="M44" s="419">
        <v>5</v>
      </c>
      <c r="N44" s="419">
        <v>7</v>
      </c>
      <c r="O44" s="123">
        <v>8</v>
      </c>
      <c r="P44" s="335">
        <v>10</v>
      </c>
      <c r="Q44" s="315">
        <v>36</v>
      </c>
      <c r="R44" s="286">
        <v>47</v>
      </c>
      <c r="S44" s="315">
        <v>37</v>
      </c>
      <c r="T44" s="315">
        <v>37</v>
      </c>
      <c r="U44" s="315">
        <v>41</v>
      </c>
      <c r="V44" s="315">
        <v>41</v>
      </c>
      <c r="W44" s="1289">
        <f>SUM(Y44:AA44)</f>
        <v>40</v>
      </c>
      <c r="X44" s="1289"/>
      <c r="Y44" s="1202">
        <v>3</v>
      </c>
      <c r="Z44" s="1202"/>
      <c r="AA44" s="1202">
        <v>37</v>
      </c>
      <c r="AB44" s="1202"/>
    </row>
    <row r="45" spans="1:28" ht="11.25" customHeight="1">
      <c r="B45" s="315"/>
      <c r="C45" s="315"/>
      <c r="D45" s="442"/>
      <c r="E45" s="418"/>
      <c r="F45" s="320"/>
      <c r="G45" s="320"/>
      <c r="H45" s="320"/>
      <c r="I45" s="419"/>
      <c r="J45" s="419"/>
      <c r="K45" s="419"/>
      <c r="L45" s="123"/>
      <c r="M45" s="419"/>
      <c r="N45" s="419"/>
      <c r="O45" s="123"/>
      <c r="P45" s="335"/>
      <c r="Q45" s="315"/>
      <c r="S45" s="315"/>
      <c r="T45" s="315"/>
      <c r="U45" s="315"/>
      <c r="V45" s="315"/>
      <c r="W45" s="315"/>
      <c r="X45" s="315"/>
    </row>
    <row r="46" spans="1:28" ht="18.75" customHeight="1">
      <c r="B46" s="315"/>
      <c r="C46" s="315">
        <v>2</v>
      </c>
      <c r="D46" s="442"/>
      <c r="E46" s="1971">
        <v>2</v>
      </c>
      <c r="F46" s="1294"/>
      <c r="G46" s="1294"/>
      <c r="H46" s="1294"/>
      <c r="I46" s="2567">
        <f>SUM(K46:V46)</f>
        <v>424</v>
      </c>
      <c r="J46" s="2567"/>
      <c r="K46" s="419">
        <v>4</v>
      </c>
      <c r="L46" s="123">
        <v>3</v>
      </c>
      <c r="M46" s="419">
        <v>12</v>
      </c>
      <c r="N46" s="419">
        <v>12</v>
      </c>
      <c r="O46" s="123">
        <v>16</v>
      </c>
      <c r="P46" s="335">
        <v>16</v>
      </c>
      <c r="Q46" s="315">
        <v>46</v>
      </c>
      <c r="R46" s="286">
        <v>65</v>
      </c>
      <c r="S46" s="315">
        <v>54</v>
      </c>
      <c r="T46" s="315">
        <v>69</v>
      </c>
      <c r="U46" s="315">
        <v>67</v>
      </c>
      <c r="V46" s="315">
        <v>60</v>
      </c>
      <c r="W46" s="1289">
        <f>SUM(Y46:AA46)</f>
        <v>75</v>
      </c>
      <c r="X46" s="1289"/>
      <c r="Y46" s="1202">
        <v>5</v>
      </c>
      <c r="Z46" s="1202"/>
      <c r="AA46" s="1202">
        <v>70</v>
      </c>
      <c r="AB46" s="1202"/>
    </row>
    <row r="47" spans="1:28" ht="11.25" customHeight="1">
      <c r="B47" s="315"/>
      <c r="C47" s="315"/>
      <c r="D47" s="442"/>
      <c r="E47" s="418"/>
      <c r="F47" s="320"/>
      <c r="G47" s="320"/>
      <c r="H47" s="320"/>
      <c r="I47" s="419"/>
      <c r="J47" s="419"/>
      <c r="K47" s="419"/>
      <c r="L47" s="123"/>
      <c r="M47" s="419"/>
      <c r="N47" s="419"/>
      <c r="O47" s="123"/>
      <c r="P47" s="335"/>
      <c r="Q47" s="315"/>
      <c r="S47" s="315"/>
      <c r="T47" s="315"/>
      <c r="U47" s="315"/>
      <c r="V47" s="315"/>
      <c r="W47" s="315"/>
      <c r="X47" s="315"/>
    </row>
    <row r="48" spans="1:28" ht="18.75" customHeight="1">
      <c r="C48" s="286">
        <v>3</v>
      </c>
      <c r="D48" s="442"/>
      <c r="E48" s="1280">
        <v>2</v>
      </c>
      <c r="F48" s="1201"/>
      <c r="G48" s="1201"/>
      <c r="H48" s="1201"/>
      <c r="I48" s="1289">
        <v>432</v>
      </c>
      <c r="J48" s="1289"/>
      <c r="K48" s="286">
        <v>5</v>
      </c>
      <c r="L48" s="286">
        <v>4</v>
      </c>
      <c r="M48" s="286">
        <v>12</v>
      </c>
      <c r="N48" s="286">
        <v>11</v>
      </c>
      <c r="O48" s="286">
        <v>17</v>
      </c>
      <c r="P48" s="286">
        <v>18</v>
      </c>
      <c r="Q48" s="286">
        <v>60</v>
      </c>
      <c r="R48" s="286">
        <v>66</v>
      </c>
      <c r="S48" s="286">
        <v>46</v>
      </c>
      <c r="T48" s="286">
        <v>70</v>
      </c>
      <c r="U48" s="286">
        <v>55</v>
      </c>
      <c r="V48" s="286">
        <v>68</v>
      </c>
      <c r="W48" s="1289">
        <v>74</v>
      </c>
      <c r="X48" s="1289"/>
      <c r="Y48" s="1202">
        <v>5</v>
      </c>
      <c r="Z48" s="1202"/>
      <c r="AA48" s="1202">
        <v>69</v>
      </c>
      <c r="AB48" s="1202"/>
    </row>
    <row r="49" spans="1:28" ht="11.25" customHeight="1">
      <c r="A49" s="328"/>
      <c r="B49" s="328"/>
      <c r="C49" s="328"/>
      <c r="D49" s="328"/>
      <c r="E49" s="356"/>
      <c r="F49" s="328"/>
      <c r="G49" s="328"/>
      <c r="H49" s="328"/>
      <c r="I49" s="122"/>
      <c r="J49" s="122"/>
      <c r="K49" s="122"/>
      <c r="L49" s="122"/>
      <c r="M49" s="122"/>
      <c r="N49" s="122"/>
      <c r="O49" s="122"/>
      <c r="P49" s="122"/>
      <c r="Q49" s="122"/>
      <c r="R49" s="328"/>
      <c r="S49" s="328"/>
      <c r="T49" s="328"/>
      <c r="U49" s="328"/>
      <c r="V49" s="328"/>
      <c r="W49" s="328"/>
      <c r="X49" s="328"/>
      <c r="Y49" s="328"/>
      <c r="Z49" s="328"/>
      <c r="AA49" s="328"/>
      <c r="AB49" s="328"/>
    </row>
    <row r="50" spans="1:28" ht="13.5">
      <c r="A50" s="430"/>
      <c r="B50" s="430"/>
      <c r="C50" s="430"/>
      <c r="D50" s="314"/>
      <c r="E50" s="314"/>
      <c r="F50" s="314"/>
      <c r="G50" s="314"/>
      <c r="H50" s="314"/>
      <c r="I50" s="314"/>
      <c r="J50" s="314"/>
      <c r="K50" s="314"/>
      <c r="L50" s="314"/>
      <c r="M50" s="314"/>
      <c r="N50" s="314"/>
      <c r="O50" s="314"/>
      <c r="P50" s="314"/>
      <c r="Q50" s="314"/>
      <c r="R50" s="314"/>
      <c r="S50" s="314"/>
      <c r="T50" s="314"/>
      <c r="U50" s="314"/>
      <c r="V50" s="314"/>
      <c r="W50" s="314"/>
      <c r="Y50" s="314"/>
      <c r="Z50" s="314"/>
      <c r="AA50" s="314"/>
      <c r="AB50" s="308" t="s">
        <v>3699</v>
      </c>
    </row>
    <row r="51" spans="1:28" ht="18.75" customHeight="1">
      <c r="A51" s="9"/>
      <c r="B51" s="9"/>
      <c r="C51" s="9"/>
    </row>
  </sheetData>
  <mergeCells count="187">
    <mergeCell ref="E46:H46"/>
    <mergeCell ref="I46:J46"/>
    <mergeCell ref="W46:X46"/>
    <mergeCell ref="Y46:Z46"/>
    <mergeCell ref="AA46:AB46"/>
    <mergeCell ref="E48:H48"/>
    <mergeCell ref="I48:J48"/>
    <mergeCell ref="W48:X48"/>
    <mergeCell ref="Y48:Z48"/>
    <mergeCell ref="AA48:AB48"/>
    <mergeCell ref="Y42:Z42"/>
    <mergeCell ref="AA42:AB42"/>
    <mergeCell ref="A44:B44"/>
    <mergeCell ref="E44:H44"/>
    <mergeCell ref="I44:J44"/>
    <mergeCell ref="W44:X44"/>
    <mergeCell ref="Y44:Z44"/>
    <mergeCell ref="AA44:AB44"/>
    <mergeCell ref="E40:H40"/>
    <mergeCell ref="I40:J40"/>
    <mergeCell ref="A42:B42"/>
    <mergeCell ref="E42:H42"/>
    <mergeCell ref="I42:J42"/>
    <mergeCell ref="W42:X42"/>
    <mergeCell ref="Q38:R38"/>
    <mergeCell ref="S38:T38"/>
    <mergeCell ref="U38:V38"/>
    <mergeCell ref="W38:X39"/>
    <mergeCell ref="Y38:Z39"/>
    <mergeCell ref="AA38:AB39"/>
    <mergeCell ref="A30:O30"/>
    <mergeCell ref="A34:AB34"/>
    <mergeCell ref="A37:D39"/>
    <mergeCell ref="E37:H39"/>
    <mergeCell ref="I37:V37"/>
    <mergeCell ref="W37:AB37"/>
    <mergeCell ref="I38:J39"/>
    <mergeCell ref="K38:L38"/>
    <mergeCell ref="M38:N38"/>
    <mergeCell ref="O38:P38"/>
    <mergeCell ref="Q28:R28"/>
    <mergeCell ref="S28:T28"/>
    <mergeCell ref="U28:V28"/>
    <mergeCell ref="W28:X28"/>
    <mergeCell ref="Y28:Z28"/>
    <mergeCell ref="AA28:AB28"/>
    <mergeCell ref="A28:B28"/>
    <mergeCell ref="E28:H28"/>
    <mergeCell ref="I28:J28"/>
    <mergeCell ref="K28:L28"/>
    <mergeCell ref="M28:N28"/>
    <mergeCell ref="O28:P28"/>
    <mergeCell ref="Q26:R26"/>
    <mergeCell ref="S26:T26"/>
    <mergeCell ref="U26:V26"/>
    <mergeCell ref="W26:X26"/>
    <mergeCell ref="Y26:Z26"/>
    <mergeCell ref="AA26:AB26"/>
    <mergeCell ref="A26:B26"/>
    <mergeCell ref="E26:H26"/>
    <mergeCell ref="I26:J26"/>
    <mergeCell ref="K26:L26"/>
    <mergeCell ref="M26:N26"/>
    <mergeCell ref="O26:P26"/>
    <mergeCell ref="Q24:R24"/>
    <mergeCell ref="S24:T24"/>
    <mergeCell ref="U24:V24"/>
    <mergeCell ref="W24:X24"/>
    <mergeCell ref="Y24:Z24"/>
    <mergeCell ref="AA24:AB24"/>
    <mergeCell ref="A24:B24"/>
    <mergeCell ref="E24:H24"/>
    <mergeCell ref="I24:J24"/>
    <mergeCell ref="K24:L24"/>
    <mergeCell ref="M24:N24"/>
    <mergeCell ref="O24:P24"/>
    <mergeCell ref="Q22:R22"/>
    <mergeCell ref="S22:T22"/>
    <mergeCell ref="U22:V22"/>
    <mergeCell ref="W22:X22"/>
    <mergeCell ref="Y22:Z22"/>
    <mergeCell ref="AA22:AB22"/>
    <mergeCell ref="A22:B22"/>
    <mergeCell ref="E22:H22"/>
    <mergeCell ref="I22:J22"/>
    <mergeCell ref="K22:L22"/>
    <mergeCell ref="M22:N22"/>
    <mergeCell ref="O22:P22"/>
    <mergeCell ref="Q20:R20"/>
    <mergeCell ref="S20:T20"/>
    <mergeCell ref="U20:V20"/>
    <mergeCell ref="W20:X20"/>
    <mergeCell ref="Y20:Z20"/>
    <mergeCell ref="AA20:AB20"/>
    <mergeCell ref="A20:B20"/>
    <mergeCell ref="E20:H20"/>
    <mergeCell ref="I20:J20"/>
    <mergeCell ref="K20:L20"/>
    <mergeCell ref="M20:N20"/>
    <mergeCell ref="O20:P20"/>
    <mergeCell ref="W18:X18"/>
    <mergeCell ref="Y18:Z18"/>
    <mergeCell ref="AA18:AB18"/>
    <mergeCell ref="A18:B18"/>
    <mergeCell ref="E18:H18"/>
    <mergeCell ref="I18:J18"/>
    <mergeCell ref="K18:L18"/>
    <mergeCell ref="M18:N18"/>
    <mergeCell ref="O18:P18"/>
    <mergeCell ref="A16:B16"/>
    <mergeCell ref="E16:H16"/>
    <mergeCell ref="I16:J16"/>
    <mergeCell ref="K16:L16"/>
    <mergeCell ref="M16:N16"/>
    <mergeCell ref="O16:P16"/>
    <mergeCell ref="Q18:R18"/>
    <mergeCell ref="S18:T18"/>
    <mergeCell ref="U18:V18"/>
    <mergeCell ref="U14:V14"/>
    <mergeCell ref="W14:X14"/>
    <mergeCell ref="Y14:Z14"/>
    <mergeCell ref="AA14:AB14"/>
    <mergeCell ref="U12:V12"/>
    <mergeCell ref="W12:X12"/>
    <mergeCell ref="Y12:Z12"/>
    <mergeCell ref="AA12:AB12"/>
    <mergeCell ref="Q16:R16"/>
    <mergeCell ref="S16:T16"/>
    <mergeCell ref="U16:V16"/>
    <mergeCell ref="W16:X16"/>
    <mergeCell ref="Y16:Z16"/>
    <mergeCell ref="AA16:AB16"/>
    <mergeCell ref="A14:B14"/>
    <mergeCell ref="E14:H14"/>
    <mergeCell ref="I14:J14"/>
    <mergeCell ref="K14:L14"/>
    <mergeCell ref="M14:N14"/>
    <mergeCell ref="O14:P14"/>
    <mergeCell ref="Y10:Z10"/>
    <mergeCell ref="AA10:AB10"/>
    <mergeCell ref="A12:B12"/>
    <mergeCell ref="E12:H12"/>
    <mergeCell ref="I12:J12"/>
    <mergeCell ref="K12:L12"/>
    <mergeCell ref="M12:N12"/>
    <mergeCell ref="O12:P12"/>
    <mergeCell ref="Q12:R12"/>
    <mergeCell ref="S12:T12"/>
    <mergeCell ref="M10:N10"/>
    <mergeCell ref="O10:P10"/>
    <mergeCell ref="Q10:R10"/>
    <mergeCell ref="S10:T10"/>
    <mergeCell ref="U10:V10"/>
    <mergeCell ref="W10:X10"/>
    <mergeCell ref="Q14:R14"/>
    <mergeCell ref="S14:T14"/>
    <mergeCell ref="E8:H8"/>
    <mergeCell ref="I8:J8"/>
    <mergeCell ref="A10:B10"/>
    <mergeCell ref="E10:H10"/>
    <mergeCell ref="I10:J10"/>
    <mergeCell ref="K10:L10"/>
    <mergeCell ref="AD7:AE7"/>
    <mergeCell ref="AF7:AG7"/>
    <mergeCell ref="AH7:AI7"/>
    <mergeCell ref="AK7:AK8"/>
    <mergeCell ref="AL7:AL8"/>
    <mergeCell ref="AM7:AM8"/>
    <mergeCell ref="Y6:Z7"/>
    <mergeCell ref="AA6:AB7"/>
    <mergeCell ref="K7:L7"/>
    <mergeCell ref="M7:N7"/>
    <mergeCell ref="O7:P7"/>
    <mergeCell ref="Q7:R7"/>
    <mergeCell ref="S7:T7"/>
    <mergeCell ref="U7:V7"/>
    <mergeCell ref="A1:D1"/>
    <mergeCell ref="A2:AB2"/>
    <mergeCell ref="A5:D7"/>
    <mergeCell ref="E5:H7"/>
    <mergeCell ref="I5:V5"/>
    <mergeCell ref="W5:AB5"/>
    <mergeCell ref="I6:J7"/>
    <mergeCell ref="K6:N6"/>
    <mergeCell ref="O6:R6"/>
    <mergeCell ref="S6:V6"/>
    <mergeCell ref="W6:X7"/>
  </mergeCells>
  <phoneticPr fontId="4"/>
  <hyperlinks>
    <hyperlink ref="A1" location="P2細目次!A1" display="目次に戻る" xr:uid="{92D55FF4-D9A3-46B1-9AC7-CB075687A7AB}"/>
  </hyperlinks>
  <pageMargins left="0.70866141732283472" right="0.70866141732283472" top="0.74803149606299213" bottom="0.74803149606299213" header="0.31496062992125984" footer="0.31496062992125984"/>
  <pageSetup paperSize="9" firstPageNumber="0" orientation="portrait" r:id="rId1"/>
  <headerFooter differentFirst="1" scaleWithDoc="0">
    <oddFooter>&amp;C- &amp;P -</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E4C5E-295A-4817-8941-D136A717A301}">
  <sheetPr>
    <tabColor theme="0"/>
    <pageSetUpPr fitToPage="1"/>
  </sheetPr>
  <dimension ref="A1:Y70"/>
  <sheetViews>
    <sheetView zoomScaleNormal="100" zoomScaleSheetLayoutView="100" workbookViewId="0">
      <selection activeCell="N55" sqref="N55:P55"/>
    </sheetView>
  </sheetViews>
  <sheetFormatPr defaultColWidth="4.375" defaultRowHeight="18.75" customHeight="1"/>
  <cols>
    <col min="1" max="16384" width="4.375" style="286"/>
  </cols>
  <sheetData>
    <row r="1" spans="1:25" ht="13.5">
      <c r="A1" s="1544" t="s">
        <v>4602</v>
      </c>
      <c r="B1" s="1544"/>
      <c r="C1" s="1544"/>
      <c r="D1" s="1544"/>
    </row>
    <row r="2" spans="1:25" s="42" customFormat="1" ht="18.75" customHeight="1">
      <c r="A2" s="1271" t="s">
        <v>3700</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row>
    <row r="4" spans="1:25" ht="13.5">
      <c r="Y4" s="315" t="s">
        <v>3630</v>
      </c>
    </row>
    <row r="5" spans="1:25" ht="18.75" customHeight="1">
      <c r="A5" s="1262" t="s">
        <v>639</v>
      </c>
      <c r="B5" s="1262"/>
      <c r="C5" s="1262"/>
      <c r="D5" s="1263"/>
      <c r="E5" s="1262" t="s">
        <v>3701</v>
      </c>
      <c r="F5" s="1263"/>
      <c r="G5" s="1263"/>
      <c r="H5" s="1263"/>
      <c r="I5" s="1263"/>
      <c r="J5" s="1263"/>
      <c r="K5" s="1263"/>
      <c r="L5" s="1263"/>
      <c r="M5" s="1263"/>
      <c r="N5" s="1263" t="s">
        <v>3686</v>
      </c>
      <c r="O5" s="1263"/>
      <c r="P5" s="1263"/>
      <c r="Q5" s="1263"/>
      <c r="R5" s="1263"/>
      <c r="S5" s="1263"/>
      <c r="T5" s="1263"/>
      <c r="U5" s="1263"/>
      <c r="V5" s="1263"/>
      <c r="W5" s="1263" t="s">
        <v>3647</v>
      </c>
      <c r="X5" s="1263"/>
      <c r="Y5" s="1260"/>
    </row>
    <row r="6" spans="1:25" ht="18.75" customHeight="1">
      <c r="A6" s="1262"/>
      <c r="B6" s="1262"/>
      <c r="C6" s="1262"/>
      <c r="D6" s="1263"/>
      <c r="E6" s="1262" t="s">
        <v>464</v>
      </c>
      <c r="F6" s="1263"/>
      <c r="G6" s="1263"/>
      <c r="H6" s="1263" t="s">
        <v>644</v>
      </c>
      <c r="I6" s="1263"/>
      <c r="J6" s="1263"/>
      <c r="K6" s="1263" t="s">
        <v>645</v>
      </c>
      <c r="L6" s="1263"/>
      <c r="M6" s="1263"/>
      <c r="N6" s="1263" t="s">
        <v>464</v>
      </c>
      <c r="O6" s="1263"/>
      <c r="P6" s="1263"/>
      <c r="Q6" s="1263" t="s">
        <v>644</v>
      </c>
      <c r="R6" s="1263"/>
      <c r="S6" s="1263"/>
      <c r="T6" s="1263" t="s">
        <v>645</v>
      </c>
      <c r="U6" s="1263"/>
      <c r="V6" s="1263"/>
      <c r="W6" s="1263"/>
      <c r="X6" s="1263"/>
      <c r="Y6" s="1260"/>
    </row>
    <row r="7" spans="1:25" ht="18.75" customHeight="1">
      <c r="A7" s="314"/>
      <c r="B7" s="314"/>
      <c r="C7" s="314"/>
      <c r="D7" s="345"/>
      <c r="E7" s="1279" t="s">
        <v>435</v>
      </c>
      <c r="F7" s="1277"/>
      <c r="G7" s="1277"/>
      <c r="H7" s="1277" t="s">
        <v>435</v>
      </c>
      <c r="I7" s="1277"/>
      <c r="J7" s="1277"/>
      <c r="K7" s="1277" t="s">
        <v>435</v>
      </c>
      <c r="L7" s="1277"/>
      <c r="M7" s="1277"/>
      <c r="N7" s="1277" t="s">
        <v>435</v>
      </c>
      <c r="O7" s="1277"/>
      <c r="P7" s="1277"/>
      <c r="Q7" s="1277" t="s">
        <v>435</v>
      </c>
      <c r="R7" s="1277"/>
      <c r="S7" s="1277"/>
      <c r="T7" s="1277" t="s">
        <v>435</v>
      </c>
      <c r="U7" s="1277"/>
      <c r="V7" s="1277"/>
      <c r="W7" s="1277" t="s">
        <v>3655</v>
      </c>
      <c r="X7" s="1277"/>
      <c r="Y7" s="1277"/>
    </row>
    <row r="8" spans="1:25" ht="7.5" customHeight="1">
      <c r="D8" s="442"/>
      <c r="E8" s="409"/>
      <c r="F8" s="315"/>
      <c r="G8" s="315"/>
      <c r="H8" s="315"/>
      <c r="I8" s="315"/>
      <c r="J8" s="315"/>
      <c r="K8" s="315"/>
      <c r="L8" s="315"/>
      <c r="M8" s="315"/>
      <c r="N8" s="315"/>
      <c r="O8" s="315"/>
      <c r="P8" s="315"/>
      <c r="Q8" s="315"/>
      <c r="R8" s="315"/>
      <c r="S8" s="315"/>
      <c r="T8" s="315"/>
      <c r="U8" s="315"/>
      <c r="V8" s="315"/>
      <c r="W8" s="315"/>
      <c r="X8" s="315"/>
      <c r="Y8" s="315"/>
    </row>
    <row r="9" spans="1:25" ht="18.75" customHeight="1">
      <c r="A9" s="1289" t="s">
        <v>965</v>
      </c>
      <c r="B9" s="1289"/>
      <c r="C9" s="315">
        <v>27</v>
      </c>
      <c r="D9" s="117" t="s">
        <v>1113</v>
      </c>
      <c r="E9" s="2568">
        <v>3594</v>
      </c>
      <c r="F9" s="1630"/>
      <c r="G9" s="1630"/>
      <c r="H9" s="1630">
        <v>1855</v>
      </c>
      <c r="I9" s="1630"/>
      <c r="J9" s="1630"/>
      <c r="K9" s="1630">
        <v>1739</v>
      </c>
      <c r="L9" s="1630"/>
      <c r="M9" s="1630"/>
      <c r="N9" s="1630">
        <v>260</v>
      </c>
      <c r="O9" s="1630"/>
      <c r="P9" s="1630"/>
      <c r="Q9" s="1630">
        <v>114</v>
      </c>
      <c r="R9" s="1630"/>
      <c r="S9" s="1630"/>
      <c r="T9" s="1630">
        <v>146</v>
      </c>
      <c r="U9" s="1630"/>
      <c r="V9" s="1630"/>
      <c r="W9" s="1630">
        <v>145</v>
      </c>
      <c r="X9" s="1630"/>
      <c r="Y9" s="1630"/>
    </row>
    <row r="10" spans="1:25" ht="7.5" customHeight="1">
      <c r="A10" s="315"/>
      <c r="B10" s="315"/>
      <c r="C10" s="315"/>
      <c r="D10" s="117"/>
      <c r="E10" s="420"/>
      <c r="F10" s="421"/>
      <c r="G10" s="421"/>
      <c r="H10" s="421"/>
      <c r="I10" s="421"/>
      <c r="J10" s="421"/>
      <c r="K10" s="421"/>
      <c r="L10" s="421"/>
      <c r="M10" s="421"/>
      <c r="N10" s="421"/>
      <c r="O10" s="421"/>
      <c r="P10" s="421"/>
      <c r="Q10" s="421"/>
      <c r="R10" s="421"/>
      <c r="S10" s="421"/>
      <c r="T10" s="421"/>
      <c r="U10" s="421"/>
      <c r="V10" s="421"/>
      <c r="W10" s="421"/>
      <c r="X10" s="421"/>
      <c r="Y10" s="421"/>
    </row>
    <row r="11" spans="1:25" ht="18.75" customHeight="1">
      <c r="A11" s="1289"/>
      <c r="B11" s="1289"/>
      <c r="C11" s="315">
        <v>28</v>
      </c>
      <c r="D11" s="442"/>
      <c r="E11" s="2568">
        <v>3567</v>
      </c>
      <c r="F11" s="1630"/>
      <c r="G11" s="1630"/>
      <c r="H11" s="1630">
        <v>1852</v>
      </c>
      <c r="I11" s="1630"/>
      <c r="J11" s="1630"/>
      <c r="K11" s="1630">
        <v>1715</v>
      </c>
      <c r="L11" s="1630"/>
      <c r="M11" s="1630"/>
      <c r="N11" s="1630">
        <v>255</v>
      </c>
      <c r="O11" s="1630"/>
      <c r="P11" s="1630"/>
      <c r="Q11" s="1630">
        <v>110</v>
      </c>
      <c r="R11" s="1630"/>
      <c r="S11" s="1630"/>
      <c r="T11" s="1630">
        <v>145</v>
      </c>
      <c r="U11" s="1630"/>
      <c r="V11" s="1630"/>
      <c r="W11" s="1630">
        <v>145</v>
      </c>
      <c r="X11" s="1630"/>
      <c r="Y11" s="1630"/>
    </row>
    <row r="12" spans="1:25" ht="7.5" customHeight="1">
      <c r="A12" s="315"/>
      <c r="B12" s="315"/>
      <c r="C12" s="315"/>
      <c r="D12" s="442"/>
      <c r="E12" s="420"/>
      <c r="F12" s="421"/>
      <c r="G12" s="421"/>
      <c r="H12" s="421"/>
      <c r="I12" s="421"/>
      <c r="J12" s="421"/>
      <c r="K12" s="421"/>
      <c r="L12" s="421"/>
      <c r="M12" s="421"/>
      <c r="N12" s="421"/>
      <c r="O12" s="421"/>
      <c r="P12" s="421"/>
      <c r="Q12" s="421"/>
      <c r="R12" s="421"/>
      <c r="S12" s="421"/>
      <c r="T12" s="421"/>
      <c r="U12" s="421"/>
      <c r="V12" s="421"/>
      <c r="W12" s="421"/>
      <c r="X12" s="421"/>
      <c r="Y12" s="421"/>
    </row>
    <row r="13" spans="1:25" ht="18.75" customHeight="1">
      <c r="A13" s="1289"/>
      <c r="B13" s="1289"/>
      <c r="C13" s="315">
        <v>29</v>
      </c>
      <c r="D13" s="442"/>
      <c r="E13" s="2568">
        <v>3611</v>
      </c>
      <c r="F13" s="1630"/>
      <c r="G13" s="1630"/>
      <c r="H13" s="1630">
        <v>1889</v>
      </c>
      <c r="I13" s="1630"/>
      <c r="J13" s="1630"/>
      <c r="K13" s="1630">
        <v>1722</v>
      </c>
      <c r="L13" s="1630"/>
      <c r="M13" s="1630"/>
      <c r="N13" s="1630">
        <v>256</v>
      </c>
      <c r="O13" s="1630"/>
      <c r="P13" s="1630"/>
      <c r="Q13" s="1630">
        <v>110</v>
      </c>
      <c r="R13" s="1630"/>
      <c r="S13" s="1630"/>
      <c r="T13" s="1630">
        <v>146</v>
      </c>
      <c r="U13" s="1630"/>
      <c r="V13" s="1630"/>
      <c r="W13" s="1630">
        <v>150</v>
      </c>
      <c r="X13" s="1630"/>
      <c r="Y13" s="1630"/>
    </row>
    <row r="14" spans="1:25" ht="7.5" customHeight="1">
      <c r="A14" s="315"/>
      <c r="B14" s="315"/>
      <c r="C14" s="315"/>
      <c r="D14" s="442"/>
      <c r="E14" s="420"/>
      <c r="F14" s="421"/>
      <c r="G14" s="421"/>
      <c r="H14" s="421"/>
      <c r="I14" s="421"/>
      <c r="J14" s="421"/>
      <c r="K14" s="421"/>
      <c r="L14" s="421"/>
      <c r="M14" s="421"/>
      <c r="N14" s="421"/>
      <c r="O14" s="421"/>
      <c r="P14" s="421"/>
      <c r="Q14" s="421"/>
      <c r="R14" s="421"/>
      <c r="S14" s="421"/>
      <c r="T14" s="421"/>
      <c r="U14" s="421"/>
      <c r="V14" s="421"/>
      <c r="W14" s="421"/>
      <c r="X14" s="421"/>
      <c r="Y14" s="421"/>
    </row>
    <row r="15" spans="1:25" ht="18.75" customHeight="1">
      <c r="A15" s="1289"/>
      <c r="B15" s="1289"/>
      <c r="C15" s="315">
        <v>30</v>
      </c>
      <c r="D15" s="442"/>
      <c r="E15" s="2568">
        <v>3608</v>
      </c>
      <c r="F15" s="1630"/>
      <c r="G15" s="1630"/>
      <c r="H15" s="1630">
        <v>1889</v>
      </c>
      <c r="I15" s="1630"/>
      <c r="J15" s="1630"/>
      <c r="K15" s="1630">
        <v>1719</v>
      </c>
      <c r="L15" s="1630"/>
      <c r="M15" s="1630"/>
      <c r="N15" s="1630">
        <v>258</v>
      </c>
      <c r="O15" s="1630"/>
      <c r="P15" s="1630"/>
      <c r="Q15" s="1630">
        <v>112</v>
      </c>
      <c r="R15" s="1630"/>
      <c r="S15" s="1630"/>
      <c r="T15" s="1630">
        <v>146</v>
      </c>
      <c r="U15" s="1630"/>
      <c r="V15" s="1630"/>
      <c r="W15" s="1630">
        <v>148</v>
      </c>
      <c r="X15" s="1630"/>
      <c r="Y15" s="1630"/>
    </row>
    <row r="16" spans="1:25" ht="7.5" customHeight="1">
      <c r="A16" s="315"/>
      <c r="B16" s="315"/>
      <c r="C16" s="315"/>
      <c r="D16" s="442"/>
      <c r="E16" s="420"/>
      <c r="F16" s="421"/>
      <c r="G16" s="421"/>
      <c r="H16" s="421"/>
      <c r="I16" s="421"/>
      <c r="J16" s="421"/>
      <c r="K16" s="421"/>
      <c r="L16" s="421"/>
      <c r="M16" s="421"/>
      <c r="N16" s="421"/>
      <c r="O16" s="421"/>
      <c r="P16" s="421"/>
      <c r="Q16" s="421"/>
      <c r="R16" s="421"/>
      <c r="S16" s="421"/>
      <c r="T16" s="421"/>
      <c r="U16" s="421"/>
      <c r="V16" s="421"/>
      <c r="W16" s="421"/>
      <c r="X16" s="421"/>
      <c r="Y16" s="421"/>
    </row>
    <row r="17" spans="1:25" ht="18.75" customHeight="1">
      <c r="A17" s="1289" t="s">
        <v>1212</v>
      </c>
      <c r="B17" s="1289"/>
      <c r="C17" s="315" t="s">
        <v>2417</v>
      </c>
      <c r="D17" s="442"/>
      <c r="E17" s="2568">
        <v>3519</v>
      </c>
      <c r="F17" s="1630"/>
      <c r="G17" s="1630"/>
      <c r="H17" s="1630">
        <v>1808</v>
      </c>
      <c r="I17" s="1630"/>
      <c r="J17" s="1630"/>
      <c r="K17" s="1630">
        <v>1711</v>
      </c>
      <c r="L17" s="1630"/>
      <c r="M17" s="1630"/>
      <c r="N17" s="1630">
        <v>236</v>
      </c>
      <c r="O17" s="1630"/>
      <c r="P17" s="1630"/>
      <c r="Q17" s="1630">
        <v>103</v>
      </c>
      <c r="R17" s="1630"/>
      <c r="S17" s="1630"/>
      <c r="T17" s="1630">
        <v>133</v>
      </c>
      <c r="U17" s="1630"/>
      <c r="V17" s="1630"/>
      <c r="W17" s="1630">
        <v>146</v>
      </c>
      <c r="X17" s="1630"/>
      <c r="Y17" s="1630"/>
    </row>
    <row r="18" spans="1:25" ht="7.5" customHeight="1">
      <c r="A18" s="315"/>
      <c r="B18" s="315"/>
      <c r="C18" s="315"/>
      <c r="D18" s="442"/>
      <c r="E18" s="420"/>
      <c r="F18" s="421"/>
      <c r="G18" s="421"/>
      <c r="H18" s="421"/>
      <c r="I18" s="421"/>
      <c r="J18" s="421"/>
      <c r="K18" s="421"/>
      <c r="L18" s="421"/>
      <c r="M18" s="421"/>
      <c r="N18" s="421"/>
      <c r="O18" s="421"/>
      <c r="P18" s="421"/>
      <c r="Q18" s="421"/>
      <c r="R18" s="421"/>
      <c r="S18" s="421"/>
      <c r="T18" s="421"/>
      <c r="U18" s="421"/>
      <c r="V18" s="421"/>
      <c r="W18" s="421"/>
      <c r="X18" s="421"/>
      <c r="Y18" s="421"/>
    </row>
    <row r="19" spans="1:25" ht="18.75" customHeight="1">
      <c r="A19" s="1289"/>
      <c r="B19" s="1289"/>
      <c r="C19" s="315">
        <v>2</v>
      </c>
      <c r="D19" s="442"/>
      <c r="E19" s="2568">
        <v>3510</v>
      </c>
      <c r="F19" s="1630"/>
      <c r="G19" s="1630"/>
      <c r="H19" s="1630">
        <v>1849</v>
      </c>
      <c r="I19" s="1630"/>
      <c r="J19" s="1630"/>
      <c r="K19" s="1630">
        <v>1661</v>
      </c>
      <c r="L19" s="1630"/>
      <c r="M19" s="1630"/>
      <c r="N19" s="1630">
        <v>248</v>
      </c>
      <c r="O19" s="1630"/>
      <c r="P19" s="1630"/>
      <c r="Q19" s="1630">
        <v>105</v>
      </c>
      <c r="R19" s="1630"/>
      <c r="S19" s="1630"/>
      <c r="T19" s="1630">
        <v>143</v>
      </c>
      <c r="U19" s="1630"/>
      <c r="V19" s="1630"/>
      <c r="W19" s="1630">
        <v>148</v>
      </c>
      <c r="X19" s="1630"/>
      <c r="Y19" s="1630"/>
    </row>
    <row r="20" spans="1:25" ht="7.5" customHeight="1">
      <c r="A20" s="315"/>
      <c r="B20" s="315"/>
      <c r="C20" s="315"/>
      <c r="D20" s="442"/>
      <c r="E20" s="420"/>
      <c r="F20" s="421"/>
      <c r="G20" s="421"/>
      <c r="H20" s="421"/>
      <c r="I20" s="421"/>
      <c r="J20" s="421"/>
      <c r="K20" s="421"/>
      <c r="L20" s="421"/>
      <c r="M20" s="421"/>
      <c r="N20" s="421"/>
      <c r="O20" s="421"/>
      <c r="P20" s="421"/>
      <c r="Q20" s="421"/>
      <c r="R20" s="421"/>
      <c r="S20" s="421"/>
      <c r="T20" s="421"/>
      <c r="U20" s="421"/>
      <c r="V20" s="421"/>
      <c r="W20" s="421"/>
      <c r="X20" s="421"/>
      <c r="Y20" s="421"/>
    </row>
    <row r="21" spans="1:25" ht="18.75" customHeight="1">
      <c r="A21" s="1289"/>
      <c r="B21" s="1289"/>
      <c r="C21" s="315">
        <v>3</v>
      </c>
      <c r="D21" s="442"/>
      <c r="E21" s="2568">
        <v>3496</v>
      </c>
      <c r="F21" s="1630"/>
      <c r="G21" s="1630"/>
      <c r="H21" s="1630">
        <v>1849</v>
      </c>
      <c r="I21" s="1630"/>
      <c r="J21" s="1630"/>
      <c r="K21" s="1630">
        <v>1647</v>
      </c>
      <c r="L21" s="1630"/>
      <c r="M21" s="1630"/>
      <c r="N21" s="1630">
        <v>257</v>
      </c>
      <c r="O21" s="1630"/>
      <c r="P21" s="1630"/>
      <c r="Q21" s="1630">
        <v>107</v>
      </c>
      <c r="R21" s="1630"/>
      <c r="S21" s="1630"/>
      <c r="T21" s="1630">
        <v>150</v>
      </c>
      <c r="U21" s="1630"/>
      <c r="V21" s="1630"/>
      <c r="W21" s="1630">
        <v>149</v>
      </c>
      <c r="X21" s="1630"/>
      <c r="Y21" s="1630"/>
    </row>
    <row r="22" spans="1:25" ht="7.5" customHeight="1">
      <c r="A22" s="328"/>
      <c r="B22" s="328"/>
      <c r="C22" s="328"/>
      <c r="D22" s="404"/>
      <c r="E22" s="356"/>
      <c r="F22" s="328"/>
      <c r="G22" s="328"/>
      <c r="H22" s="328"/>
      <c r="I22" s="328"/>
      <c r="J22" s="328"/>
      <c r="K22" s="328"/>
      <c r="L22" s="328"/>
      <c r="M22" s="328"/>
      <c r="N22" s="328"/>
      <c r="O22" s="328"/>
      <c r="P22" s="328"/>
      <c r="Q22" s="328"/>
      <c r="R22" s="328"/>
      <c r="S22" s="328"/>
      <c r="T22" s="328"/>
      <c r="U22" s="328"/>
      <c r="V22" s="328"/>
      <c r="W22" s="328"/>
      <c r="X22" s="328"/>
      <c r="Y22" s="328"/>
    </row>
    <row r="23" spans="1:25" ht="13.5">
      <c r="R23" s="314"/>
      <c r="S23" s="314"/>
      <c r="T23" s="314"/>
      <c r="U23" s="314"/>
      <c r="V23" s="314"/>
      <c r="W23" s="314"/>
      <c r="Y23" s="308" t="s">
        <v>3641</v>
      </c>
    </row>
    <row r="25" spans="1:25" s="42" customFormat="1" ht="18.75" customHeight="1">
      <c r="A25" s="1271" t="s">
        <v>3702</v>
      </c>
      <c r="B25" s="1271"/>
      <c r="C25" s="1271"/>
      <c r="D25" s="1271"/>
      <c r="E25" s="1271"/>
      <c r="F25" s="1271"/>
      <c r="G25" s="1271"/>
      <c r="H25" s="1271"/>
      <c r="I25" s="1271"/>
      <c r="J25" s="1271"/>
      <c r="K25" s="1271"/>
      <c r="L25" s="1271"/>
      <c r="M25" s="1271"/>
      <c r="N25" s="1271"/>
      <c r="O25" s="1271"/>
      <c r="P25" s="1271"/>
      <c r="Q25" s="1271"/>
      <c r="R25" s="1271"/>
      <c r="S25" s="1271"/>
      <c r="T25" s="1271"/>
      <c r="U25" s="1271"/>
      <c r="V25" s="1271"/>
      <c r="W25" s="1271"/>
      <c r="X25" s="1271"/>
      <c r="Y25" s="1271"/>
    </row>
    <row r="26" spans="1:25" ht="18.75" customHeight="1">
      <c r="T26" s="1201"/>
      <c r="U26" s="1201"/>
      <c r="V26" s="1201"/>
      <c r="W26" s="1201"/>
    </row>
    <row r="27" spans="1:25" ht="13.5">
      <c r="U27" s="328"/>
      <c r="V27" s="328"/>
      <c r="Y27" s="407" t="s">
        <v>3630</v>
      </c>
    </row>
    <row r="28" spans="1:25" ht="18.75" customHeight="1">
      <c r="A28" s="1262" t="s">
        <v>639</v>
      </c>
      <c r="B28" s="1262"/>
      <c r="C28" s="1262"/>
      <c r="D28" s="1263"/>
      <c r="E28" s="1260" t="s">
        <v>3703</v>
      </c>
      <c r="F28" s="1261"/>
      <c r="G28" s="1261"/>
      <c r="H28" s="1261"/>
      <c r="I28" s="1261"/>
      <c r="J28" s="1261"/>
      <c r="K28" s="1261"/>
      <c r="L28" s="1261"/>
      <c r="M28" s="1262"/>
      <c r="N28" s="1260" t="s">
        <v>3686</v>
      </c>
      <c r="O28" s="1261"/>
      <c r="P28" s="1261"/>
      <c r="Q28" s="1261"/>
      <c r="R28" s="1261"/>
      <c r="S28" s="1261"/>
      <c r="T28" s="1261"/>
      <c r="U28" s="1261"/>
      <c r="V28" s="1262"/>
      <c r="W28" s="1272" t="s">
        <v>3647</v>
      </c>
      <c r="X28" s="1273"/>
      <c r="Y28" s="1273"/>
    </row>
    <row r="29" spans="1:25" ht="18.75" customHeight="1">
      <c r="A29" s="1262"/>
      <c r="B29" s="1262"/>
      <c r="C29" s="1262"/>
      <c r="D29" s="1263"/>
      <c r="E29" s="1260" t="s">
        <v>464</v>
      </c>
      <c r="F29" s="1261"/>
      <c r="G29" s="1262"/>
      <c r="H29" s="1260" t="s">
        <v>644</v>
      </c>
      <c r="I29" s="1261"/>
      <c r="J29" s="1262"/>
      <c r="K29" s="1260" t="s">
        <v>645</v>
      </c>
      <c r="L29" s="1261"/>
      <c r="M29" s="1262"/>
      <c r="N29" s="1260" t="s">
        <v>464</v>
      </c>
      <c r="O29" s="1261"/>
      <c r="P29" s="1262"/>
      <c r="Q29" s="1260" t="s">
        <v>644</v>
      </c>
      <c r="R29" s="1261"/>
      <c r="S29" s="1261"/>
      <c r="T29" s="1261" t="s">
        <v>645</v>
      </c>
      <c r="U29" s="1261"/>
      <c r="V29" s="1262"/>
      <c r="W29" s="1275"/>
      <c r="X29" s="1276"/>
      <c r="Y29" s="1276"/>
    </row>
    <row r="30" spans="1:25" ht="18.75" customHeight="1">
      <c r="D30" s="442"/>
      <c r="E30" s="1279" t="s">
        <v>435</v>
      </c>
      <c r="F30" s="1277"/>
      <c r="G30" s="1277"/>
      <c r="H30" s="1277" t="s">
        <v>435</v>
      </c>
      <c r="I30" s="1277"/>
      <c r="J30" s="1277"/>
      <c r="K30" s="1277" t="s">
        <v>435</v>
      </c>
      <c r="L30" s="1277"/>
      <c r="M30" s="1277"/>
      <c r="N30" s="1277" t="s">
        <v>435</v>
      </c>
      <c r="O30" s="1277"/>
      <c r="P30" s="1277"/>
      <c r="Q30" s="1277" t="s">
        <v>435</v>
      </c>
      <c r="R30" s="1277"/>
      <c r="S30" s="1277"/>
      <c r="T30" s="1277" t="s">
        <v>435</v>
      </c>
      <c r="U30" s="1277"/>
      <c r="V30" s="1277"/>
      <c r="W30" s="1277" t="s">
        <v>3655</v>
      </c>
      <c r="X30" s="1277"/>
      <c r="Y30" s="1277"/>
    </row>
    <row r="31" spans="1:25" ht="7.5" customHeight="1">
      <c r="D31" s="442"/>
      <c r="E31" s="409"/>
      <c r="F31" s="315"/>
      <c r="G31" s="315"/>
      <c r="H31" s="315"/>
      <c r="I31" s="315"/>
      <c r="J31" s="315"/>
      <c r="K31" s="315"/>
      <c r="L31" s="315"/>
      <c r="M31" s="315"/>
      <c r="N31" s="315"/>
      <c r="O31" s="315"/>
      <c r="P31" s="315"/>
      <c r="Q31" s="315"/>
      <c r="R31" s="315"/>
      <c r="S31" s="315"/>
      <c r="T31" s="315"/>
      <c r="U31" s="315"/>
      <c r="V31" s="315"/>
      <c r="W31" s="315"/>
      <c r="X31" s="315"/>
      <c r="Y31" s="315"/>
    </row>
    <row r="32" spans="1:25" ht="18.75" customHeight="1">
      <c r="A32" s="1289" t="s">
        <v>965</v>
      </c>
      <c r="B32" s="1289"/>
      <c r="C32" s="315">
        <v>27</v>
      </c>
      <c r="D32" s="442" t="s">
        <v>1113</v>
      </c>
      <c r="E32" s="2568">
        <v>2177</v>
      </c>
      <c r="F32" s="1630"/>
      <c r="G32" s="1630"/>
      <c r="H32" s="1630">
        <v>1143</v>
      </c>
      <c r="I32" s="1630"/>
      <c r="J32" s="1630"/>
      <c r="K32" s="1630">
        <v>1034</v>
      </c>
      <c r="L32" s="1630"/>
      <c r="M32" s="1630"/>
      <c r="N32" s="1630">
        <v>243</v>
      </c>
      <c r="O32" s="1630"/>
      <c r="P32" s="1630"/>
      <c r="Q32" s="1630">
        <v>146</v>
      </c>
      <c r="R32" s="1630"/>
      <c r="S32" s="1630"/>
      <c r="T32" s="1630">
        <v>97</v>
      </c>
      <c r="U32" s="1630"/>
      <c r="V32" s="1630"/>
      <c r="W32" s="1630">
        <v>78</v>
      </c>
      <c r="X32" s="1630"/>
      <c r="Y32" s="1630"/>
    </row>
    <row r="33" spans="1:25" ht="7.5" customHeight="1">
      <c r="A33" s="315"/>
      <c r="B33" s="315"/>
      <c r="C33" s="315"/>
      <c r="D33" s="442"/>
      <c r="E33" s="420"/>
      <c r="F33" s="421"/>
      <c r="G33" s="421"/>
      <c r="H33" s="421"/>
      <c r="I33" s="421"/>
      <c r="J33" s="421"/>
      <c r="K33" s="421"/>
      <c r="L33" s="421"/>
      <c r="M33" s="421"/>
      <c r="N33" s="421"/>
      <c r="O33" s="421"/>
      <c r="P33" s="421"/>
      <c r="Q33" s="421"/>
      <c r="R33" s="421"/>
      <c r="S33" s="421"/>
      <c r="T33" s="421"/>
      <c r="U33" s="421"/>
      <c r="V33" s="421"/>
      <c r="W33" s="421"/>
      <c r="X33" s="421"/>
      <c r="Y33" s="421"/>
    </row>
    <row r="34" spans="1:25" ht="18.75" customHeight="1">
      <c r="A34" s="1289"/>
      <c r="B34" s="1289"/>
      <c r="C34" s="286">
        <v>28</v>
      </c>
      <c r="D34" s="442"/>
      <c r="E34" s="2568">
        <v>2196</v>
      </c>
      <c r="F34" s="1630"/>
      <c r="G34" s="1630"/>
      <c r="H34" s="1630">
        <v>1147</v>
      </c>
      <c r="I34" s="1630"/>
      <c r="J34" s="1630"/>
      <c r="K34" s="1630">
        <v>1049</v>
      </c>
      <c r="L34" s="1630"/>
      <c r="M34" s="1630"/>
      <c r="N34" s="1630">
        <v>235</v>
      </c>
      <c r="O34" s="1630"/>
      <c r="P34" s="1630"/>
      <c r="Q34" s="1630">
        <v>139</v>
      </c>
      <c r="R34" s="1630"/>
      <c r="S34" s="1630"/>
      <c r="T34" s="1630">
        <v>96</v>
      </c>
      <c r="U34" s="1630"/>
      <c r="V34" s="1630"/>
      <c r="W34" s="1630">
        <v>77</v>
      </c>
      <c r="X34" s="1630"/>
      <c r="Y34" s="1630"/>
    </row>
    <row r="35" spans="1:25" ht="7.5" customHeight="1">
      <c r="A35" s="315"/>
      <c r="B35" s="315"/>
      <c r="D35" s="442"/>
      <c r="E35" s="420"/>
      <c r="F35" s="421"/>
      <c r="G35" s="421"/>
      <c r="H35" s="421"/>
      <c r="I35" s="421"/>
      <c r="J35" s="421"/>
      <c r="K35" s="421"/>
      <c r="L35" s="421"/>
      <c r="M35" s="421"/>
      <c r="N35" s="421"/>
      <c r="O35" s="421"/>
      <c r="P35" s="421"/>
      <c r="Q35" s="421"/>
      <c r="R35" s="421"/>
      <c r="S35" s="421"/>
      <c r="T35" s="421"/>
      <c r="U35" s="421"/>
      <c r="V35" s="421"/>
      <c r="W35" s="421"/>
      <c r="X35" s="421"/>
      <c r="Y35" s="421"/>
    </row>
    <row r="36" spans="1:25" ht="18.75" customHeight="1">
      <c r="A36" s="1289"/>
      <c r="B36" s="1289"/>
      <c r="C36" s="286">
        <v>29</v>
      </c>
      <c r="D36" s="442"/>
      <c r="E36" s="2568">
        <v>2092</v>
      </c>
      <c r="F36" s="1630"/>
      <c r="G36" s="1630"/>
      <c r="H36" s="1630">
        <v>1090</v>
      </c>
      <c r="I36" s="1630"/>
      <c r="J36" s="1630"/>
      <c r="K36" s="1630">
        <v>1002</v>
      </c>
      <c r="L36" s="1630"/>
      <c r="M36" s="1630"/>
      <c r="N36" s="1630">
        <v>242</v>
      </c>
      <c r="O36" s="1630"/>
      <c r="P36" s="1630"/>
      <c r="Q36" s="1630">
        <v>140</v>
      </c>
      <c r="R36" s="1630"/>
      <c r="S36" s="1630"/>
      <c r="T36" s="1630">
        <v>102</v>
      </c>
      <c r="U36" s="1630"/>
      <c r="V36" s="1630"/>
      <c r="W36" s="1630">
        <v>77</v>
      </c>
      <c r="X36" s="1630"/>
      <c r="Y36" s="1630"/>
    </row>
    <row r="37" spans="1:25" ht="7.5" customHeight="1">
      <c r="A37" s="315"/>
      <c r="B37" s="315"/>
      <c r="D37" s="442"/>
      <c r="E37" s="420"/>
      <c r="F37" s="421"/>
      <c r="G37" s="421"/>
      <c r="H37" s="421"/>
      <c r="I37" s="421"/>
      <c r="J37" s="421"/>
      <c r="K37" s="421"/>
      <c r="L37" s="421"/>
      <c r="M37" s="421"/>
      <c r="N37" s="421"/>
      <c r="O37" s="421"/>
      <c r="P37" s="421"/>
      <c r="Q37" s="421"/>
      <c r="R37" s="421"/>
      <c r="S37" s="421"/>
      <c r="T37" s="421"/>
      <c r="U37" s="421"/>
      <c r="V37" s="421"/>
      <c r="W37" s="421"/>
      <c r="X37" s="421"/>
      <c r="Y37" s="421"/>
    </row>
    <row r="38" spans="1:25" ht="18.75" customHeight="1">
      <c r="A38" s="1289"/>
      <c r="B38" s="1289"/>
      <c r="C38" s="286">
        <v>30</v>
      </c>
      <c r="D38" s="442"/>
      <c r="E38" s="2568">
        <v>2108</v>
      </c>
      <c r="F38" s="1630"/>
      <c r="G38" s="1630"/>
      <c r="H38" s="1630">
        <v>1101</v>
      </c>
      <c r="I38" s="1630"/>
      <c r="J38" s="1630"/>
      <c r="K38" s="1630">
        <v>1007</v>
      </c>
      <c r="L38" s="1630"/>
      <c r="M38" s="1630"/>
      <c r="N38" s="1630">
        <v>254</v>
      </c>
      <c r="O38" s="1630"/>
      <c r="P38" s="1630"/>
      <c r="Q38" s="1630">
        <v>151</v>
      </c>
      <c r="R38" s="1630"/>
      <c r="S38" s="1630"/>
      <c r="T38" s="1630">
        <v>103</v>
      </c>
      <c r="U38" s="1630"/>
      <c r="V38" s="1630"/>
      <c r="W38" s="1630">
        <v>81</v>
      </c>
      <c r="X38" s="1630"/>
      <c r="Y38" s="1630"/>
    </row>
    <row r="39" spans="1:25" ht="7.5" customHeight="1">
      <c r="A39" s="315"/>
      <c r="B39" s="315"/>
      <c r="D39" s="442"/>
      <c r="E39" s="420"/>
      <c r="F39" s="421"/>
      <c r="G39" s="421"/>
      <c r="H39" s="421"/>
      <c r="I39" s="421"/>
      <c r="J39" s="421"/>
      <c r="K39" s="421"/>
      <c r="L39" s="421"/>
      <c r="M39" s="421"/>
      <c r="N39" s="421"/>
      <c r="O39" s="421"/>
      <c r="P39" s="421"/>
      <c r="Q39" s="421"/>
      <c r="R39" s="421"/>
      <c r="S39" s="421"/>
      <c r="T39" s="421"/>
      <c r="U39" s="421"/>
      <c r="V39" s="421"/>
      <c r="W39" s="421"/>
      <c r="X39" s="421"/>
      <c r="Y39" s="421"/>
    </row>
    <row r="40" spans="1:25" ht="18.75" customHeight="1">
      <c r="A40" s="1289" t="s">
        <v>1212</v>
      </c>
      <c r="B40" s="1289"/>
      <c r="C40" s="315" t="s">
        <v>3704</v>
      </c>
      <c r="D40" s="442"/>
      <c r="E40" s="2568">
        <v>2122</v>
      </c>
      <c r="F40" s="1630"/>
      <c r="G40" s="1630"/>
      <c r="H40" s="1630">
        <v>1130</v>
      </c>
      <c r="I40" s="1630"/>
      <c r="J40" s="1630"/>
      <c r="K40" s="1630">
        <v>992</v>
      </c>
      <c r="L40" s="1630"/>
      <c r="M40" s="1630"/>
      <c r="N40" s="1630">
        <v>250</v>
      </c>
      <c r="O40" s="1630"/>
      <c r="P40" s="1630"/>
      <c r="Q40" s="1630">
        <v>150</v>
      </c>
      <c r="R40" s="1630"/>
      <c r="S40" s="1630"/>
      <c r="T40" s="1630">
        <v>100</v>
      </c>
      <c r="U40" s="1630"/>
      <c r="V40" s="1630"/>
      <c r="W40" s="1630">
        <v>81</v>
      </c>
      <c r="X40" s="1630"/>
      <c r="Y40" s="1630"/>
    </row>
    <row r="41" spans="1:25" ht="7.5" customHeight="1">
      <c r="A41" s="315"/>
      <c r="B41" s="315"/>
      <c r="C41" s="315"/>
      <c r="D41" s="442"/>
      <c r="E41" s="420"/>
      <c r="F41" s="421"/>
      <c r="G41" s="421"/>
      <c r="H41" s="421"/>
      <c r="I41" s="421"/>
      <c r="J41" s="421"/>
      <c r="K41" s="421"/>
      <c r="L41" s="421"/>
      <c r="M41" s="421"/>
      <c r="N41" s="421"/>
      <c r="O41" s="421"/>
      <c r="P41" s="421"/>
      <c r="Q41" s="421"/>
      <c r="R41" s="421"/>
      <c r="S41" s="421"/>
      <c r="T41" s="421"/>
      <c r="U41" s="421"/>
      <c r="V41" s="421"/>
      <c r="W41" s="421"/>
      <c r="X41" s="421"/>
      <c r="Y41" s="421"/>
    </row>
    <row r="42" spans="1:25" ht="18.75" customHeight="1">
      <c r="A42" s="1289"/>
      <c r="B42" s="1289"/>
      <c r="C42" s="315">
        <v>2</v>
      </c>
      <c r="D42" s="442"/>
      <c r="E42" s="2568">
        <v>2150</v>
      </c>
      <c r="F42" s="1630"/>
      <c r="G42" s="1630"/>
      <c r="H42" s="1630">
        <v>1125</v>
      </c>
      <c r="I42" s="1630"/>
      <c r="J42" s="1630"/>
      <c r="K42" s="1630">
        <v>1025</v>
      </c>
      <c r="L42" s="1630"/>
      <c r="M42" s="1630"/>
      <c r="N42" s="1630">
        <v>260</v>
      </c>
      <c r="O42" s="1630"/>
      <c r="P42" s="1630"/>
      <c r="Q42" s="1630">
        <v>158</v>
      </c>
      <c r="R42" s="1630"/>
      <c r="S42" s="1630"/>
      <c r="T42" s="1630">
        <v>102</v>
      </c>
      <c r="U42" s="1630"/>
      <c r="V42" s="1630"/>
      <c r="W42" s="1630">
        <v>83</v>
      </c>
      <c r="X42" s="1630"/>
      <c r="Y42" s="1630"/>
    </row>
    <row r="43" spans="1:25" ht="7.5" customHeight="1">
      <c r="A43" s="315"/>
      <c r="B43" s="315"/>
      <c r="C43" s="315"/>
      <c r="D43" s="442"/>
      <c r="E43" s="420"/>
      <c r="F43" s="421"/>
      <c r="G43" s="421"/>
      <c r="H43" s="421"/>
      <c r="I43" s="421"/>
      <c r="J43" s="421"/>
      <c r="K43" s="421"/>
      <c r="L43" s="421"/>
      <c r="M43" s="421"/>
      <c r="N43" s="421"/>
      <c r="O43" s="421"/>
      <c r="P43" s="421"/>
      <c r="Q43" s="421"/>
      <c r="R43" s="421"/>
      <c r="S43" s="421"/>
      <c r="T43" s="421"/>
      <c r="U43" s="421"/>
      <c r="V43" s="421"/>
      <c r="W43" s="421"/>
      <c r="X43" s="421"/>
      <c r="Y43" s="421"/>
    </row>
    <row r="44" spans="1:25" ht="18.75" customHeight="1">
      <c r="A44" s="1289"/>
      <c r="B44" s="1289"/>
      <c r="C44" s="315">
        <v>3</v>
      </c>
      <c r="D44" s="442"/>
      <c r="E44" s="2568">
        <v>2106</v>
      </c>
      <c r="F44" s="1630"/>
      <c r="G44" s="1630"/>
      <c r="H44" s="1630">
        <v>1064</v>
      </c>
      <c r="I44" s="1630"/>
      <c r="J44" s="1630"/>
      <c r="K44" s="1630">
        <v>1042</v>
      </c>
      <c r="L44" s="1630"/>
      <c r="M44" s="1630"/>
      <c r="N44" s="1630">
        <v>256</v>
      </c>
      <c r="O44" s="1630"/>
      <c r="P44" s="1630"/>
      <c r="Q44" s="1630">
        <v>142</v>
      </c>
      <c r="R44" s="1630"/>
      <c r="S44" s="1630"/>
      <c r="T44" s="1630">
        <v>114</v>
      </c>
      <c r="U44" s="1630"/>
      <c r="V44" s="1630"/>
      <c r="W44" s="1630">
        <v>80</v>
      </c>
      <c r="X44" s="1630"/>
      <c r="Y44" s="1630"/>
    </row>
    <row r="45" spans="1:25" ht="7.5" customHeight="1">
      <c r="A45" s="328"/>
      <c r="B45" s="328"/>
      <c r="C45" s="328"/>
      <c r="D45" s="404"/>
      <c r="E45" s="356"/>
      <c r="F45" s="328"/>
      <c r="G45" s="328"/>
      <c r="H45" s="328"/>
      <c r="I45" s="328"/>
      <c r="J45" s="328"/>
      <c r="K45" s="328"/>
      <c r="L45" s="328"/>
      <c r="M45" s="328"/>
      <c r="N45" s="328"/>
      <c r="O45" s="328"/>
      <c r="P45" s="328"/>
      <c r="Q45" s="328"/>
      <c r="R45" s="328"/>
      <c r="S45" s="328"/>
      <c r="T45" s="328"/>
      <c r="U45" s="328"/>
      <c r="V45" s="328"/>
      <c r="W45" s="328"/>
      <c r="X45" s="328"/>
    </row>
    <row r="46" spans="1:25" ht="13.5" customHeight="1">
      <c r="A46" s="65" t="s">
        <v>3640</v>
      </c>
      <c r="I46" s="318"/>
      <c r="J46" s="318"/>
      <c r="R46" s="314"/>
      <c r="S46" s="314"/>
      <c r="T46" s="314"/>
      <c r="U46" s="314"/>
      <c r="V46" s="314"/>
      <c r="W46" s="314"/>
      <c r="Y46" s="308" t="s">
        <v>3705</v>
      </c>
    </row>
    <row r="48" spans="1:25" s="42" customFormat="1" ht="18.75" customHeight="1">
      <c r="A48" s="1271" t="s">
        <v>3706</v>
      </c>
      <c r="B48" s="1271"/>
      <c r="C48" s="1271"/>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row>
    <row r="49" spans="1:25" ht="18.75" customHeight="1">
      <c r="T49" s="1201"/>
      <c r="U49" s="1201"/>
      <c r="V49" s="1201"/>
      <c r="W49" s="1201"/>
    </row>
    <row r="50" spans="1:25" ht="13.5">
      <c r="Y50" s="315" t="s">
        <v>3630</v>
      </c>
    </row>
    <row r="51" spans="1:25" ht="18.75" customHeight="1">
      <c r="A51" s="1262" t="s">
        <v>639</v>
      </c>
      <c r="B51" s="1262"/>
      <c r="C51" s="1262"/>
      <c r="D51" s="1263"/>
      <c r="E51" s="1263" t="s">
        <v>3703</v>
      </c>
      <c r="F51" s="1263"/>
      <c r="G51" s="1263"/>
      <c r="H51" s="1263"/>
      <c r="I51" s="1263"/>
      <c r="J51" s="1263"/>
      <c r="K51" s="1263"/>
      <c r="L51" s="1263"/>
      <c r="M51" s="1263"/>
      <c r="N51" s="1263" t="s">
        <v>3703</v>
      </c>
      <c r="O51" s="1263"/>
      <c r="P51" s="1263"/>
      <c r="Q51" s="1263"/>
      <c r="R51" s="1263"/>
      <c r="S51" s="1263"/>
      <c r="T51" s="1263" t="s">
        <v>3686</v>
      </c>
      <c r="U51" s="1263"/>
      <c r="V51" s="1263"/>
      <c r="W51" s="1263"/>
      <c r="X51" s="1263"/>
      <c r="Y51" s="1260"/>
    </row>
    <row r="52" spans="1:25" ht="18.75" customHeight="1">
      <c r="A52" s="1262"/>
      <c r="B52" s="1262"/>
      <c r="C52" s="1262"/>
      <c r="D52" s="1263"/>
      <c r="E52" s="1263" t="s">
        <v>464</v>
      </c>
      <c r="F52" s="1263"/>
      <c r="G52" s="1263"/>
      <c r="H52" s="1263" t="s">
        <v>644</v>
      </c>
      <c r="I52" s="1263"/>
      <c r="J52" s="1263"/>
      <c r="K52" s="1263" t="s">
        <v>645</v>
      </c>
      <c r="L52" s="1263"/>
      <c r="M52" s="1263"/>
      <c r="N52" s="1263" t="s">
        <v>3707</v>
      </c>
      <c r="O52" s="1263"/>
      <c r="P52" s="1263"/>
      <c r="Q52" s="307"/>
      <c r="R52" s="307" t="s">
        <v>3708</v>
      </c>
      <c r="S52" s="307"/>
      <c r="T52" s="307"/>
      <c r="U52" s="307" t="s">
        <v>3707</v>
      </c>
      <c r="V52" s="307"/>
      <c r="W52" s="307"/>
      <c r="X52" s="307" t="s">
        <v>3708</v>
      </c>
      <c r="Y52" s="116"/>
    </row>
    <row r="53" spans="1:25" ht="18.75" customHeight="1">
      <c r="D53" s="442"/>
      <c r="E53" s="1279" t="s">
        <v>435</v>
      </c>
      <c r="F53" s="1277"/>
      <c r="G53" s="1277"/>
      <c r="H53" s="1277" t="s">
        <v>435</v>
      </c>
      <c r="I53" s="1277"/>
      <c r="J53" s="1277"/>
      <c r="K53" s="1277" t="s">
        <v>435</v>
      </c>
      <c r="L53" s="1277"/>
      <c r="M53" s="1277"/>
      <c r="N53" s="1277" t="s">
        <v>435</v>
      </c>
      <c r="O53" s="1277"/>
      <c r="P53" s="1277"/>
      <c r="Q53" s="1277" t="s">
        <v>435</v>
      </c>
      <c r="R53" s="1277"/>
      <c r="S53" s="1277"/>
      <c r="T53" s="1277" t="s">
        <v>435</v>
      </c>
      <c r="U53" s="1277"/>
      <c r="V53" s="1277"/>
      <c r="W53" s="1277" t="s">
        <v>435</v>
      </c>
      <c r="X53" s="1277"/>
      <c r="Y53" s="1277"/>
    </row>
    <row r="54" spans="1:25" ht="7.5" customHeight="1">
      <c r="D54" s="442"/>
      <c r="E54" s="409"/>
      <c r="F54" s="315"/>
      <c r="G54" s="315"/>
      <c r="H54" s="315"/>
      <c r="I54" s="315"/>
      <c r="J54" s="315"/>
      <c r="K54" s="315"/>
      <c r="L54" s="315"/>
      <c r="M54" s="315"/>
      <c r="N54" s="315"/>
      <c r="O54" s="315"/>
      <c r="P54" s="315"/>
      <c r="Q54" s="315"/>
      <c r="R54" s="315"/>
      <c r="S54" s="315"/>
      <c r="T54" s="315"/>
      <c r="U54" s="315"/>
      <c r="V54" s="315"/>
      <c r="W54" s="315"/>
      <c r="X54" s="315"/>
      <c r="Y54" s="315"/>
    </row>
    <row r="55" spans="1:25" ht="18.75" customHeight="1">
      <c r="A55" s="1289" t="s">
        <v>965</v>
      </c>
      <c r="B55" s="1289"/>
      <c r="C55" s="315">
        <v>27</v>
      </c>
      <c r="D55" s="442" t="s">
        <v>1113</v>
      </c>
      <c r="E55" s="2568">
        <v>2907</v>
      </c>
      <c r="F55" s="1630"/>
      <c r="G55" s="1630"/>
      <c r="H55" s="1630">
        <v>1544</v>
      </c>
      <c r="I55" s="1630"/>
      <c r="J55" s="1630"/>
      <c r="K55" s="1630">
        <v>1363</v>
      </c>
      <c r="L55" s="1630"/>
      <c r="M55" s="1630"/>
      <c r="N55" s="1630">
        <v>2835</v>
      </c>
      <c r="O55" s="1630"/>
      <c r="P55" s="1630"/>
      <c r="Q55" s="1630">
        <v>72</v>
      </c>
      <c r="R55" s="1630"/>
      <c r="S55" s="1630"/>
      <c r="T55" s="1630">
        <v>167</v>
      </c>
      <c r="U55" s="1630"/>
      <c r="V55" s="1630"/>
      <c r="W55" s="1630">
        <v>9</v>
      </c>
      <c r="X55" s="1630"/>
      <c r="Y55" s="1630"/>
    </row>
    <row r="56" spans="1:25" ht="7.5" customHeight="1">
      <c r="A56" s="315"/>
      <c r="B56" s="315"/>
      <c r="C56" s="315"/>
      <c r="D56" s="442"/>
      <c r="E56" s="420"/>
      <c r="F56" s="421"/>
      <c r="G56" s="421"/>
      <c r="H56" s="421"/>
      <c r="I56" s="421"/>
      <c r="J56" s="421"/>
      <c r="K56" s="421"/>
      <c r="L56" s="421"/>
      <c r="M56" s="421"/>
      <c r="N56" s="421"/>
      <c r="O56" s="421"/>
      <c r="P56" s="421"/>
      <c r="Q56" s="421"/>
      <c r="R56" s="421"/>
      <c r="S56" s="421"/>
      <c r="T56" s="421"/>
      <c r="U56" s="421"/>
      <c r="V56" s="421"/>
      <c r="W56" s="421"/>
      <c r="X56" s="421"/>
      <c r="Y56" s="421"/>
    </row>
    <row r="57" spans="1:25" ht="18.75" customHeight="1">
      <c r="A57" s="1289"/>
      <c r="B57" s="1289"/>
      <c r="C57" s="286">
        <v>28</v>
      </c>
      <c r="D57" s="442"/>
      <c r="E57" s="2568">
        <v>2861</v>
      </c>
      <c r="F57" s="1630"/>
      <c r="G57" s="1630"/>
      <c r="H57" s="1630">
        <v>1554</v>
      </c>
      <c r="I57" s="1630"/>
      <c r="J57" s="1630"/>
      <c r="K57" s="1630">
        <v>1307</v>
      </c>
      <c r="L57" s="1630"/>
      <c r="M57" s="1630"/>
      <c r="N57" s="1630">
        <v>2806</v>
      </c>
      <c r="O57" s="1630"/>
      <c r="P57" s="1630"/>
      <c r="Q57" s="1630">
        <v>55</v>
      </c>
      <c r="R57" s="1630"/>
      <c r="S57" s="1630"/>
      <c r="T57" s="1630">
        <v>163</v>
      </c>
      <c r="U57" s="1630"/>
      <c r="V57" s="1630"/>
      <c r="W57" s="1630">
        <v>9</v>
      </c>
      <c r="X57" s="1630"/>
      <c r="Y57" s="1630"/>
    </row>
    <row r="58" spans="1:25" ht="7.5" customHeight="1">
      <c r="A58" s="315"/>
      <c r="B58" s="315"/>
      <c r="D58" s="442"/>
      <c r="E58" s="420"/>
      <c r="F58" s="421"/>
      <c r="G58" s="421"/>
      <c r="H58" s="421"/>
      <c r="I58" s="421"/>
      <c r="J58" s="421"/>
      <c r="K58" s="421"/>
      <c r="L58" s="421"/>
      <c r="M58" s="421"/>
      <c r="N58" s="421"/>
      <c r="O58" s="421"/>
      <c r="P58" s="421"/>
      <c r="Q58" s="421"/>
      <c r="R58" s="421"/>
      <c r="S58" s="421"/>
      <c r="T58" s="421"/>
      <c r="U58" s="421"/>
      <c r="V58" s="421"/>
      <c r="W58" s="421"/>
      <c r="X58" s="421"/>
      <c r="Y58" s="421"/>
    </row>
    <row r="59" spans="1:25" ht="18.75" customHeight="1">
      <c r="A59" s="1289"/>
      <c r="B59" s="1289"/>
      <c r="C59" s="286">
        <v>29</v>
      </c>
      <c r="D59" s="442"/>
      <c r="E59" s="2568">
        <v>2831</v>
      </c>
      <c r="F59" s="1630"/>
      <c r="G59" s="1630"/>
      <c r="H59" s="1630">
        <v>1518</v>
      </c>
      <c r="I59" s="1630"/>
      <c r="J59" s="1630"/>
      <c r="K59" s="1630">
        <v>1313</v>
      </c>
      <c r="L59" s="1630"/>
      <c r="M59" s="1630"/>
      <c r="N59" s="1630">
        <v>2777</v>
      </c>
      <c r="O59" s="1630"/>
      <c r="P59" s="1630"/>
      <c r="Q59" s="1630">
        <v>54</v>
      </c>
      <c r="R59" s="1630"/>
      <c r="S59" s="1630"/>
      <c r="T59" s="1630">
        <v>164</v>
      </c>
      <c r="U59" s="1630"/>
      <c r="V59" s="1630"/>
      <c r="W59" s="1630">
        <v>9</v>
      </c>
      <c r="X59" s="1630"/>
      <c r="Y59" s="1630"/>
    </row>
    <row r="60" spans="1:25" ht="7.5" customHeight="1">
      <c r="A60" s="315"/>
      <c r="B60" s="315"/>
      <c r="D60" s="442"/>
      <c r="E60" s="420"/>
      <c r="F60" s="421"/>
      <c r="G60" s="421"/>
      <c r="H60" s="421"/>
      <c r="I60" s="421"/>
      <c r="J60" s="421"/>
      <c r="K60" s="421"/>
      <c r="L60" s="421"/>
      <c r="M60" s="421"/>
      <c r="N60" s="421"/>
      <c r="O60" s="421"/>
      <c r="P60" s="421"/>
      <c r="Q60" s="421"/>
      <c r="R60" s="421"/>
      <c r="S60" s="421"/>
      <c r="T60" s="421"/>
      <c r="U60" s="421"/>
      <c r="V60" s="421"/>
      <c r="W60" s="421"/>
      <c r="X60" s="421"/>
      <c r="Y60" s="421"/>
    </row>
    <row r="61" spans="1:25" ht="18.75" customHeight="1">
      <c r="A61" s="1289"/>
      <c r="B61" s="1289"/>
      <c r="C61" s="286">
        <v>30</v>
      </c>
      <c r="D61" s="442"/>
      <c r="E61" s="2568">
        <v>2867</v>
      </c>
      <c r="F61" s="1630"/>
      <c r="G61" s="1630"/>
      <c r="H61" s="1630">
        <v>1533</v>
      </c>
      <c r="I61" s="1630"/>
      <c r="J61" s="1630"/>
      <c r="K61" s="1630">
        <v>1334</v>
      </c>
      <c r="L61" s="1630"/>
      <c r="M61" s="1630"/>
      <c r="N61" s="1630">
        <v>2820</v>
      </c>
      <c r="O61" s="1630"/>
      <c r="P61" s="1630"/>
      <c r="Q61" s="1630">
        <v>47</v>
      </c>
      <c r="R61" s="1630"/>
      <c r="S61" s="1630"/>
      <c r="T61" s="1630">
        <v>168</v>
      </c>
      <c r="U61" s="1630"/>
      <c r="V61" s="1630"/>
      <c r="W61" s="1630">
        <v>9</v>
      </c>
      <c r="X61" s="1630"/>
      <c r="Y61" s="1630"/>
    </row>
    <row r="62" spans="1:25" ht="7.5" customHeight="1">
      <c r="A62" s="315"/>
      <c r="B62" s="315"/>
      <c r="D62" s="442"/>
      <c r="E62" s="420"/>
      <c r="F62" s="421"/>
      <c r="G62" s="421"/>
      <c r="H62" s="421"/>
      <c r="I62" s="421"/>
      <c r="J62" s="421"/>
      <c r="K62" s="421"/>
      <c r="L62" s="421"/>
      <c r="M62" s="421"/>
      <c r="N62" s="421"/>
      <c r="O62" s="421"/>
      <c r="P62" s="421"/>
      <c r="Q62" s="421"/>
      <c r="R62" s="421"/>
      <c r="S62" s="421"/>
      <c r="T62" s="421"/>
      <c r="U62" s="421"/>
      <c r="V62" s="421"/>
      <c r="W62" s="421"/>
      <c r="X62" s="421"/>
      <c r="Y62" s="421"/>
    </row>
    <row r="63" spans="1:25" ht="18.75" customHeight="1">
      <c r="A63" s="1289" t="s">
        <v>1212</v>
      </c>
      <c r="B63" s="1289"/>
      <c r="C63" s="315" t="s">
        <v>3704</v>
      </c>
      <c r="D63" s="442"/>
      <c r="E63" s="2568">
        <v>2813</v>
      </c>
      <c r="F63" s="1630"/>
      <c r="G63" s="1630"/>
      <c r="H63" s="1630">
        <v>1505</v>
      </c>
      <c r="I63" s="1630"/>
      <c r="J63" s="1630"/>
      <c r="K63" s="1630">
        <v>1308</v>
      </c>
      <c r="L63" s="1630"/>
      <c r="M63" s="1630"/>
      <c r="N63" s="1630">
        <v>2775</v>
      </c>
      <c r="O63" s="1630"/>
      <c r="P63" s="1630"/>
      <c r="Q63" s="1630">
        <v>38</v>
      </c>
      <c r="R63" s="1630"/>
      <c r="S63" s="1630"/>
      <c r="T63" s="1630">
        <v>171</v>
      </c>
      <c r="U63" s="1630"/>
      <c r="V63" s="1630"/>
      <c r="W63" s="1630">
        <v>9</v>
      </c>
      <c r="X63" s="1630"/>
      <c r="Y63" s="1630"/>
    </row>
    <row r="64" spans="1:25" ht="7.5" customHeight="1">
      <c r="A64" s="315"/>
      <c r="B64" s="315"/>
      <c r="C64" s="315"/>
      <c r="D64" s="442"/>
      <c r="E64" s="420"/>
      <c r="F64" s="421"/>
      <c r="G64" s="421"/>
      <c r="H64" s="421"/>
      <c r="I64" s="421"/>
      <c r="J64" s="421"/>
      <c r="K64" s="421"/>
      <c r="L64" s="421"/>
      <c r="M64" s="421"/>
      <c r="N64" s="421"/>
      <c r="O64" s="421"/>
      <c r="P64" s="421"/>
      <c r="Q64" s="421"/>
      <c r="R64" s="421"/>
      <c r="S64" s="421"/>
      <c r="T64" s="421"/>
      <c r="U64" s="421"/>
      <c r="V64" s="421"/>
      <c r="W64" s="421"/>
      <c r="X64" s="421"/>
      <c r="Y64" s="421"/>
    </row>
    <row r="65" spans="1:25" ht="18.75" customHeight="1">
      <c r="A65" s="1289"/>
      <c r="B65" s="1289"/>
      <c r="C65" s="315">
        <v>2</v>
      </c>
      <c r="D65" s="442"/>
      <c r="E65" s="2568">
        <v>2741</v>
      </c>
      <c r="F65" s="1630"/>
      <c r="G65" s="1630"/>
      <c r="H65" s="1630">
        <v>1469</v>
      </c>
      <c r="I65" s="1630"/>
      <c r="J65" s="1630"/>
      <c r="K65" s="1630">
        <v>1272</v>
      </c>
      <c r="L65" s="1630"/>
      <c r="M65" s="1630"/>
      <c r="N65" s="1630">
        <v>2696</v>
      </c>
      <c r="O65" s="1630"/>
      <c r="P65" s="1630"/>
      <c r="Q65" s="1630">
        <v>45</v>
      </c>
      <c r="R65" s="1630"/>
      <c r="S65" s="1630"/>
      <c r="T65" s="1630">
        <v>169</v>
      </c>
      <c r="U65" s="1630"/>
      <c r="V65" s="1630"/>
      <c r="W65" s="1630">
        <v>9</v>
      </c>
      <c r="X65" s="1630"/>
      <c r="Y65" s="1630"/>
    </row>
    <row r="66" spans="1:25" ht="7.5" customHeight="1">
      <c r="A66" s="315"/>
      <c r="B66" s="315"/>
      <c r="C66" s="315"/>
      <c r="D66" s="442"/>
      <c r="E66" s="420"/>
      <c r="F66" s="421"/>
      <c r="G66" s="421"/>
      <c r="H66" s="421"/>
      <c r="I66" s="421"/>
      <c r="J66" s="421"/>
      <c r="K66" s="421"/>
      <c r="L66" s="421"/>
      <c r="M66" s="421"/>
      <c r="N66" s="421"/>
      <c r="O66" s="421"/>
      <c r="P66" s="421"/>
      <c r="Q66" s="421"/>
      <c r="R66" s="421"/>
      <c r="S66" s="421"/>
      <c r="T66" s="421"/>
      <c r="U66" s="421"/>
      <c r="V66" s="421"/>
      <c r="W66" s="421"/>
      <c r="X66" s="421"/>
      <c r="Y66" s="421"/>
    </row>
    <row r="67" spans="1:25" ht="18.75" customHeight="1">
      <c r="A67" s="1289"/>
      <c r="B67" s="1289"/>
      <c r="C67" s="315">
        <v>3</v>
      </c>
      <c r="D67" s="442"/>
      <c r="E67" s="2568">
        <v>2672</v>
      </c>
      <c r="F67" s="1630"/>
      <c r="G67" s="1630"/>
      <c r="H67" s="1630">
        <v>1428</v>
      </c>
      <c r="I67" s="1630"/>
      <c r="J67" s="1630"/>
      <c r="K67" s="1630">
        <v>1244</v>
      </c>
      <c r="L67" s="1630"/>
      <c r="M67" s="1630"/>
      <c r="N67" s="1630">
        <v>2623</v>
      </c>
      <c r="O67" s="1630"/>
      <c r="P67" s="1630"/>
      <c r="Q67" s="1630">
        <v>49</v>
      </c>
      <c r="R67" s="1630"/>
      <c r="S67" s="1630"/>
      <c r="T67" s="1630">
        <v>169</v>
      </c>
      <c r="U67" s="1630"/>
      <c r="V67" s="1630"/>
      <c r="W67" s="1630">
        <v>9</v>
      </c>
      <c r="X67" s="1630"/>
      <c r="Y67" s="1630"/>
    </row>
    <row r="68" spans="1:25" ht="7.5" customHeight="1">
      <c r="A68" s="328"/>
      <c r="B68" s="328"/>
      <c r="C68" s="328"/>
      <c r="D68" s="404"/>
      <c r="E68" s="356"/>
      <c r="F68" s="328"/>
      <c r="G68" s="328"/>
      <c r="H68" s="328"/>
      <c r="I68" s="328"/>
      <c r="J68" s="328"/>
      <c r="K68" s="328"/>
      <c r="L68" s="328"/>
      <c r="M68" s="328"/>
      <c r="N68" s="328"/>
      <c r="O68" s="328"/>
      <c r="P68" s="328"/>
      <c r="Q68" s="328"/>
      <c r="R68" s="328"/>
      <c r="S68" s="328"/>
      <c r="T68" s="328"/>
      <c r="U68" s="328"/>
      <c r="V68" s="328"/>
      <c r="W68" s="328"/>
      <c r="X68" s="328"/>
      <c r="Y68" s="328"/>
    </row>
    <row r="69" spans="1:25" ht="13.5" customHeight="1">
      <c r="A69" s="65" t="s">
        <v>3640</v>
      </c>
      <c r="I69" s="318"/>
      <c r="J69" s="318"/>
      <c r="Y69" s="315" t="s">
        <v>3709</v>
      </c>
    </row>
    <row r="70" spans="1:25" ht="18.75" customHeight="1">
      <c r="A70" s="1139"/>
      <c r="B70" s="1139"/>
      <c r="C70" s="1139"/>
      <c r="D70" s="1139"/>
      <c r="E70" s="1139"/>
      <c r="F70" s="1139"/>
      <c r="G70" s="1139"/>
      <c r="H70" s="1139"/>
      <c r="I70" s="318"/>
      <c r="J70" s="318"/>
    </row>
  </sheetData>
  <mergeCells count="223">
    <mergeCell ref="T65:V65"/>
    <mergeCell ref="W65:Y65"/>
    <mergeCell ref="A67:B67"/>
    <mergeCell ref="E67:G67"/>
    <mergeCell ref="H67:J67"/>
    <mergeCell ref="K67:M67"/>
    <mergeCell ref="N67:P67"/>
    <mergeCell ref="Q67:S67"/>
    <mergeCell ref="T67:V67"/>
    <mergeCell ref="W67:Y67"/>
    <mergeCell ref="A65:B65"/>
    <mergeCell ref="E65:G65"/>
    <mergeCell ref="H65:J65"/>
    <mergeCell ref="K65:M65"/>
    <mergeCell ref="N65:P65"/>
    <mergeCell ref="Q65:S65"/>
    <mergeCell ref="T61:V61"/>
    <mergeCell ref="W61:Y61"/>
    <mergeCell ref="A63:B63"/>
    <mergeCell ref="E63:G63"/>
    <mergeCell ref="H63:J63"/>
    <mergeCell ref="K63:M63"/>
    <mergeCell ref="N63:P63"/>
    <mergeCell ref="Q63:S63"/>
    <mergeCell ref="T63:V63"/>
    <mergeCell ref="W63:Y63"/>
    <mergeCell ref="A61:B61"/>
    <mergeCell ref="E61:G61"/>
    <mergeCell ref="H61:J61"/>
    <mergeCell ref="K61:M61"/>
    <mergeCell ref="N61:P61"/>
    <mergeCell ref="Q61:S61"/>
    <mergeCell ref="T57:V57"/>
    <mergeCell ref="W57:Y57"/>
    <mergeCell ref="A59:B59"/>
    <mergeCell ref="E59:G59"/>
    <mergeCell ref="H59:J59"/>
    <mergeCell ref="K59:M59"/>
    <mergeCell ref="N59:P59"/>
    <mergeCell ref="Q59:S59"/>
    <mergeCell ref="T59:V59"/>
    <mergeCell ref="W59:Y59"/>
    <mergeCell ref="A57:B57"/>
    <mergeCell ref="E57:G57"/>
    <mergeCell ref="H57:J57"/>
    <mergeCell ref="K57:M57"/>
    <mergeCell ref="N57:P57"/>
    <mergeCell ref="Q57:S57"/>
    <mergeCell ref="W53:Y53"/>
    <mergeCell ref="A55:B55"/>
    <mergeCell ref="E55:G55"/>
    <mergeCell ref="H55:J55"/>
    <mergeCell ref="K55:M55"/>
    <mergeCell ref="N55:P55"/>
    <mergeCell ref="Q55:S55"/>
    <mergeCell ref="T55:V55"/>
    <mergeCell ref="W55:Y55"/>
    <mergeCell ref="E53:G53"/>
    <mergeCell ref="H53:J53"/>
    <mergeCell ref="K53:M53"/>
    <mergeCell ref="N53:P53"/>
    <mergeCell ref="Q53:S53"/>
    <mergeCell ref="T53:V53"/>
    <mergeCell ref="A48:Y48"/>
    <mergeCell ref="T49:W49"/>
    <mergeCell ref="A51:D52"/>
    <mergeCell ref="E51:M51"/>
    <mergeCell ref="N51:S51"/>
    <mergeCell ref="T51:Y51"/>
    <mergeCell ref="E52:G52"/>
    <mergeCell ref="H52:J52"/>
    <mergeCell ref="K52:M52"/>
    <mergeCell ref="N52:P52"/>
    <mergeCell ref="T42:V42"/>
    <mergeCell ref="W42:Y42"/>
    <mergeCell ref="A44:B44"/>
    <mergeCell ref="E44:G44"/>
    <mergeCell ref="H44:J44"/>
    <mergeCell ref="K44:M44"/>
    <mergeCell ref="N44:P44"/>
    <mergeCell ref="Q44:S44"/>
    <mergeCell ref="T44:V44"/>
    <mergeCell ref="W44:Y44"/>
    <mergeCell ref="A42:B42"/>
    <mergeCell ref="E42:G42"/>
    <mergeCell ref="H42:J42"/>
    <mergeCell ref="K42:M42"/>
    <mergeCell ref="N42:P42"/>
    <mergeCell ref="Q42:S42"/>
    <mergeCell ref="T38:V38"/>
    <mergeCell ref="W38:Y38"/>
    <mergeCell ref="A40:B40"/>
    <mergeCell ref="E40:G40"/>
    <mergeCell ref="H40:J40"/>
    <mergeCell ref="K40:M40"/>
    <mergeCell ref="N40:P40"/>
    <mergeCell ref="Q40:S40"/>
    <mergeCell ref="T40:V40"/>
    <mergeCell ref="W40:Y40"/>
    <mergeCell ref="A38:B38"/>
    <mergeCell ref="E38:G38"/>
    <mergeCell ref="H38:J38"/>
    <mergeCell ref="K38:M38"/>
    <mergeCell ref="N38:P38"/>
    <mergeCell ref="Q38:S38"/>
    <mergeCell ref="A36:B36"/>
    <mergeCell ref="E36:G36"/>
    <mergeCell ref="H36:J36"/>
    <mergeCell ref="K36:M36"/>
    <mergeCell ref="N36:P36"/>
    <mergeCell ref="Q36:S36"/>
    <mergeCell ref="T36:V36"/>
    <mergeCell ref="W36:Y36"/>
    <mergeCell ref="A34:B34"/>
    <mergeCell ref="E34:G34"/>
    <mergeCell ref="H34:J34"/>
    <mergeCell ref="K34:M34"/>
    <mergeCell ref="N34:P34"/>
    <mergeCell ref="Q34:S34"/>
    <mergeCell ref="A32:B32"/>
    <mergeCell ref="E32:G32"/>
    <mergeCell ref="H32:J32"/>
    <mergeCell ref="K32:M32"/>
    <mergeCell ref="N32:P32"/>
    <mergeCell ref="Q32:S32"/>
    <mergeCell ref="T32:V32"/>
    <mergeCell ref="W32:Y32"/>
    <mergeCell ref="T34:V34"/>
    <mergeCell ref="W34:Y34"/>
    <mergeCell ref="Q29:S29"/>
    <mergeCell ref="T29:V29"/>
    <mergeCell ref="E30:G30"/>
    <mergeCell ref="H30:J30"/>
    <mergeCell ref="K30:M30"/>
    <mergeCell ref="N30:P30"/>
    <mergeCell ref="Q30:S30"/>
    <mergeCell ref="T30:V30"/>
    <mergeCell ref="A25:Y25"/>
    <mergeCell ref="T26:W26"/>
    <mergeCell ref="A28:D29"/>
    <mergeCell ref="E28:M28"/>
    <mergeCell ref="N28:V28"/>
    <mergeCell ref="W28:Y29"/>
    <mergeCell ref="E29:G29"/>
    <mergeCell ref="H29:J29"/>
    <mergeCell ref="K29:M29"/>
    <mergeCell ref="N29:P29"/>
    <mergeCell ref="W30:Y30"/>
    <mergeCell ref="T19:V19"/>
    <mergeCell ref="W19:Y19"/>
    <mergeCell ref="A21:B21"/>
    <mergeCell ref="E21:G21"/>
    <mergeCell ref="H21:J21"/>
    <mergeCell ref="K21:M21"/>
    <mergeCell ref="N21:P21"/>
    <mergeCell ref="Q21:S21"/>
    <mergeCell ref="T21:V21"/>
    <mergeCell ref="W21:Y21"/>
    <mergeCell ref="A19:B19"/>
    <mergeCell ref="E19:G19"/>
    <mergeCell ref="H19:J19"/>
    <mergeCell ref="K19:M19"/>
    <mergeCell ref="N19:P19"/>
    <mergeCell ref="Q19:S19"/>
    <mergeCell ref="T15:V15"/>
    <mergeCell ref="W15:Y15"/>
    <mergeCell ref="A17:B17"/>
    <mergeCell ref="E17:G17"/>
    <mergeCell ref="H17:J17"/>
    <mergeCell ref="K17:M17"/>
    <mergeCell ref="N17:P17"/>
    <mergeCell ref="Q17:S17"/>
    <mergeCell ref="T17:V17"/>
    <mergeCell ref="W17:Y17"/>
    <mergeCell ref="A15:B15"/>
    <mergeCell ref="E15:G15"/>
    <mergeCell ref="H15:J15"/>
    <mergeCell ref="K15:M15"/>
    <mergeCell ref="N15:P15"/>
    <mergeCell ref="Q15:S15"/>
    <mergeCell ref="A13:B13"/>
    <mergeCell ref="E13:G13"/>
    <mergeCell ref="H13:J13"/>
    <mergeCell ref="K13:M13"/>
    <mergeCell ref="N13:P13"/>
    <mergeCell ref="Q13:S13"/>
    <mergeCell ref="T13:V13"/>
    <mergeCell ref="W13:Y13"/>
    <mergeCell ref="A11:B11"/>
    <mergeCell ref="E11:G11"/>
    <mergeCell ref="H11:J11"/>
    <mergeCell ref="K11:M11"/>
    <mergeCell ref="N11:P11"/>
    <mergeCell ref="Q11:S11"/>
    <mergeCell ref="A9:B9"/>
    <mergeCell ref="E9:G9"/>
    <mergeCell ref="H9:J9"/>
    <mergeCell ref="K9:M9"/>
    <mergeCell ref="N9:P9"/>
    <mergeCell ref="Q9:S9"/>
    <mergeCell ref="T9:V9"/>
    <mergeCell ref="W9:Y9"/>
    <mergeCell ref="T11:V11"/>
    <mergeCell ref="W11:Y11"/>
    <mergeCell ref="A1:D1"/>
    <mergeCell ref="T6:V6"/>
    <mergeCell ref="E7:G7"/>
    <mergeCell ref="H7:J7"/>
    <mergeCell ref="K7:M7"/>
    <mergeCell ref="N7:P7"/>
    <mergeCell ref="Q7:S7"/>
    <mergeCell ref="T7:V7"/>
    <mergeCell ref="A2:Y2"/>
    <mergeCell ref="A5:D6"/>
    <mergeCell ref="E5:M5"/>
    <mergeCell ref="N5:V5"/>
    <mergeCell ref="W5:Y6"/>
    <mergeCell ref="E6:G6"/>
    <mergeCell ref="H6:J6"/>
    <mergeCell ref="K6:M6"/>
    <mergeCell ref="N6:P6"/>
    <mergeCell ref="Q6:S6"/>
    <mergeCell ref="W7:Y7"/>
  </mergeCells>
  <phoneticPr fontId="4"/>
  <hyperlinks>
    <hyperlink ref="A1" location="P2細目次!A1" display="目次に戻る" xr:uid="{F08AE722-BB9D-4E7E-831B-F28D9C8CC236}"/>
  </hyperlinks>
  <pageMargins left="0.70866141732283472" right="0.70866141732283472" top="0.74803149606299213" bottom="0.74803149606299213" header="0.31496062992125984" footer="0.31496062992125984"/>
  <pageSetup paperSize="9" scale="81" firstPageNumber="0" orientation="portrait" r:id="rId1"/>
  <headerFooter differentFirst="1" scaleWithDoc="0">
    <oddFooter>&amp;C- &amp;P -</oddFooter>
  </headerFooter>
  <ignoredErrors>
    <ignoredError sqref="N12:P12 N33:P33 E56:G56 O11:P11 N14:P14 O13:P13 N16:P16 O15:P15 N18:P18 O17:P17 N20:P20 O19:P19 O21:P21 O32:P32 N35:P35 O34:P34 N37:P37 O36:P36 N39:P39 O38:P38 N41:P41 O40:P40 N43:P43 O42:P42 O44:P44 F55:G55 E58:G58 F57:G57 E60:G60 F59:G59 E62:G62 F61:G61 E64:G64 F63:G63 E66:G67 F65:G65" formulaRange="1"/>
  </ignoredError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9BA82-DFF0-441D-A13E-40F52DABF61E}">
  <sheetPr>
    <tabColor theme="0"/>
    <pageSetUpPr fitToPage="1"/>
  </sheetPr>
  <dimension ref="A1:AO59"/>
  <sheetViews>
    <sheetView zoomScaleNormal="100" zoomScaleSheetLayoutView="100" workbookViewId="0">
      <selection sqref="A1:D1"/>
    </sheetView>
  </sheetViews>
  <sheetFormatPr defaultColWidth="3.125" defaultRowHeight="18.75" customHeight="1"/>
  <cols>
    <col min="1" max="37" width="3.125" style="286" customWidth="1"/>
    <col min="38" max="16384" width="3.125" style="286"/>
  </cols>
  <sheetData>
    <row r="1" spans="1:38" ht="13.5">
      <c r="A1" s="1544" t="s">
        <v>4602</v>
      </c>
      <c r="B1" s="1544"/>
      <c r="C1" s="1544"/>
      <c r="D1" s="1544"/>
    </row>
    <row r="2" spans="1:38" s="42" customFormat="1" ht="18.75" customHeight="1">
      <c r="A2" s="1271" t="s">
        <v>3710</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row>
    <row r="3" spans="1:38" ht="13.5">
      <c r="AA3" s="1350" t="s">
        <v>3711</v>
      </c>
      <c r="AB3" s="1350"/>
      <c r="AC3" s="1350"/>
      <c r="AD3" s="1350"/>
      <c r="AE3" s="1350"/>
      <c r="AF3" s="1350"/>
      <c r="AG3" s="1350"/>
      <c r="AH3" s="1350"/>
      <c r="AI3" s="1350"/>
      <c r="AJ3" s="1350"/>
      <c r="AK3" s="1350"/>
    </row>
    <row r="4" spans="1:38" ht="18.75" customHeight="1">
      <c r="A4" s="1273" t="s">
        <v>1204</v>
      </c>
      <c r="B4" s="1273"/>
      <c r="C4" s="1273"/>
      <c r="D4" s="1274"/>
      <c r="E4" s="1272" t="s">
        <v>3712</v>
      </c>
      <c r="F4" s="1273"/>
      <c r="G4" s="1274"/>
      <c r="H4" s="1260" t="s">
        <v>3713</v>
      </c>
      <c r="I4" s="1261"/>
      <c r="J4" s="1261"/>
      <c r="K4" s="1261"/>
      <c r="L4" s="1261"/>
      <c r="M4" s="1261"/>
      <c r="N4" s="1261"/>
      <c r="O4" s="1261"/>
      <c r="P4" s="1261"/>
      <c r="Q4" s="1261"/>
      <c r="R4" s="1261"/>
      <c r="S4" s="1261"/>
      <c r="T4" s="1261"/>
      <c r="U4" s="1261"/>
      <c r="V4" s="1262"/>
      <c r="W4" s="1261" t="s">
        <v>3714</v>
      </c>
      <c r="X4" s="1261"/>
      <c r="Y4" s="1261"/>
      <c r="Z4" s="1261"/>
      <c r="AA4" s="1261"/>
      <c r="AB4" s="1261"/>
      <c r="AC4" s="1261"/>
      <c r="AD4" s="1261"/>
      <c r="AE4" s="1261"/>
      <c r="AF4" s="1272" t="s">
        <v>3715</v>
      </c>
      <c r="AG4" s="1273"/>
      <c r="AH4" s="1274"/>
      <c r="AI4" s="1272" t="s">
        <v>1242</v>
      </c>
      <c r="AJ4" s="1273"/>
      <c r="AK4" s="1273"/>
    </row>
    <row r="5" spans="1:38" ht="18.75" customHeight="1">
      <c r="A5" s="1201"/>
      <c r="B5" s="1201"/>
      <c r="C5" s="1201"/>
      <c r="D5" s="1281"/>
      <c r="E5" s="1280"/>
      <c r="F5" s="1201"/>
      <c r="G5" s="1281"/>
      <c r="H5" s="1272" t="s">
        <v>3707</v>
      </c>
      <c r="I5" s="1273"/>
      <c r="J5" s="1274"/>
      <c r="K5" s="1272" t="s">
        <v>3708</v>
      </c>
      <c r="L5" s="1273"/>
      <c r="M5" s="1274"/>
      <c r="N5" s="1272" t="s">
        <v>3716</v>
      </c>
      <c r="O5" s="1273"/>
      <c r="P5" s="1274"/>
      <c r="Q5" s="1485" t="s">
        <v>3717</v>
      </c>
      <c r="R5" s="1486"/>
      <c r="S5" s="1494"/>
      <c r="T5" s="1485" t="s">
        <v>3718</v>
      </c>
      <c r="U5" s="1486"/>
      <c r="V5" s="1494"/>
      <c r="W5" s="1272" t="s">
        <v>3719</v>
      </c>
      <c r="X5" s="1273"/>
      <c r="Y5" s="1274"/>
      <c r="Z5" s="1272" t="s">
        <v>3720</v>
      </c>
      <c r="AA5" s="1273"/>
      <c r="AB5" s="1274"/>
      <c r="AC5" s="1480" t="s">
        <v>3721</v>
      </c>
      <c r="AD5" s="1480"/>
      <c r="AE5" s="1480"/>
      <c r="AF5" s="1280"/>
      <c r="AG5" s="1201"/>
      <c r="AH5" s="1281"/>
      <c r="AI5" s="1280"/>
      <c r="AJ5" s="1201"/>
      <c r="AK5" s="1201"/>
    </row>
    <row r="6" spans="1:38" ht="18.75" customHeight="1">
      <c r="A6" s="1276"/>
      <c r="B6" s="1276"/>
      <c r="C6" s="1276"/>
      <c r="D6" s="1282"/>
      <c r="E6" s="1275"/>
      <c r="F6" s="1276"/>
      <c r="G6" s="1282"/>
      <c r="H6" s="1275"/>
      <c r="I6" s="1276"/>
      <c r="J6" s="1282"/>
      <c r="K6" s="1275"/>
      <c r="L6" s="1276"/>
      <c r="M6" s="1282"/>
      <c r="N6" s="1275"/>
      <c r="O6" s="1276"/>
      <c r="P6" s="1282"/>
      <c r="Q6" s="1487"/>
      <c r="R6" s="1295"/>
      <c r="S6" s="1495"/>
      <c r="T6" s="1487"/>
      <c r="U6" s="1295"/>
      <c r="V6" s="1495"/>
      <c r="W6" s="1275"/>
      <c r="X6" s="1276"/>
      <c r="Y6" s="1282"/>
      <c r="Z6" s="1275"/>
      <c r="AA6" s="1276"/>
      <c r="AB6" s="1282"/>
      <c r="AC6" s="1483"/>
      <c r="AD6" s="1483"/>
      <c r="AE6" s="1483"/>
      <c r="AF6" s="1275"/>
      <c r="AG6" s="1276"/>
      <c r="AH6" s="1282"/>
      <c r="AI6" s="1275"/>
      <c r="AJ6" s="1276"/>
      <c r="AK6" s="1276"/>
    </row>
    <row r="7" spans="1:38" ht="18.75" customHeight="1">
      <c r="A7" s="314"/>
      <c r="D7" s="442"/>
    </row>
    <row r="8" spans="1:38" ht="18.75" customHeight="1">
      <c r="A8" s="1289" t="s">
        <v>965</v>
      </c>
      <c r="B8" s="1289"/>
      <c r="C8" s="286">
        <v>24</v>
      </c>
      <c r="D8" s="442" t="s">
        <v>648</v>
      </c>
      <c r="E8" s="2442">
        <f>SUM(H8:AK8)</f>
        <v>919</v>
      </c>
      <c r="F8" s="2109"/>
      <c r="G8" s="2109"/>
      <c r="H8" s="2411">
        <v>831</v>
      </c>
      <c r="I8" s="2411"/>
      <c r="J8" s="2411"/>
      <c r="K8" s="369"/>
      <c r="M8" s="369">
        <v>34</v>
      </c>
      <c r="O8" s="421"/>
      <c r="P8" s="421">
        <v>27</v>
      </c>
      <c r="R8" s="369"/>
      <c r="S8" s="369">
        <v>3</v>
      </c>
      <c r="U8" s="369"/>
      <c r="V8" s="369">
        <v>12</v>
      </c>
      <c r="W8" s="369"/>
      <c r="Y8" s="421">
        <v>3</v>
      </c>
      <c r="Z8" s="421"/>
      <c r="AB8" s="120" t="s">
        <v>786</v>
      </c>
      <c r="AC8" s="120"/>
      <c r="AD8" s="120"/>
      <c r="AE8" s="120" t="s">
        <v>786</v>
      </c>
      <c r="AF8" s="120"/>
      <c r="AH8" s="369">
        <v>4</v>
      </c>
      <c r="AI8" s="369"/>
      <c r="AJ8" s="369"/>
      <c r="AK8" s="369">
        <v>5</v>
      </c>
      <c r="AL8" s="369"/>
    </row>
    <row r="9" spans="1:38" ht="11.25" customHeight="1">
      <c r="A9" s="315"/>
      <c r="B9" s="315"/>
      <c r="D9" s="442"/>
      <c r="E9" s="375"/>
      <c r="F9" s="360"/>
      <c r="G9" s="360"/>
      <c r="H9" s="369"/>
      <c r="I9" s="369"/>
      <c r="J9" s="369"/>
      <c r="K9" s="369"/>
      <c r="M9" s="369"/>
      <c r="O9" s="421"/>
      <c r="P9" s="421"/>
      <c r="R9" s="369"/>
      <c r="S9" s="369"/>
      <c r="U9" s="369"/>
      <c r="V9" s="369"/>
      <c r="W9" s="369"/>
      <c r="Y9" s="421"/>
      <c r="Z9" s="421"/>
      <c r="AB9" s="120"/>
      <c r="AC9" s="120"/>
      <c r="AD9" s="120"/>
      <c r="AE9" s="120"/>
      <c r="AF9" s="120"/>
      <c r="AH9" s="369"/>
      <c r="AI9" s="369"/>
      <c r="AJ9" s="369"/>
      <c r="AK9" s="369"/>
      <c r="AL9" s="369"/>
    </row>
    <row r="10" spans="1:38" ht="18.75" customHeight="1">
      <c r="C10" s="315">
        <v>25</v>
      </c>
      <c r="D10" s="442"/>
      <c r="E10" s="2442">
        <f>SUM(H10:AK10)</f>
        <v>853</v>
      </c>
      <c r="F10" s="2109"/>
      <c r="G10" s="2109"/>
      <c r="H10" s="2411">
        <v>805</v>
      </c>
      <c r="I10" s="2411"/>
      <c r="J10" s="2411"/>
      <c r="K10" s="369"/>
      <c r="M10" s="369">
        <v>13</v>
      </c>
      <c r="O10" s="421"/>
      <c r="P10" s="421">
        <v>19</v>
      </c>
      <c r="R10" s="369"/>
      <c r="S10" s="369">
        <v>2</v>
      </c>
      <c r="U10" s="369"/>
      <c r="V10" s="369">
        <v>6</v>
      </c>
      <c r="W10" s="369"/>
      <c r="Y10" s="421">
        <v>1</v>
      </c>
      <c r="Z10" s="421"/>
      <c r="AB10" s="120" t="s">
        <v>786</v>
      </c>
      <c r="AC10" s="120"/>
      <c r="AD10" s="120"/>
      <c r="AE10" s="120" t="s">
        <v>786</v>
      </c>
      <c r="AF10" s="120"/>
      <c r="AH10" s="369">
        <v>1</v>
      </c>
      <c r="AI10" s="369"/>
      <c r="AJ10" s="369"/>
      <c r="AK10" s="369">
        <v>6</v>
      </c>
    </row>
    <row r="11" spans="1:38" ht="11.25" customHeight="1">
      <c r="C11" s="315"/>
      <c r="D11" s="442"/>
      <c r="E11" s="375"/>
      <c r="F11" s="360"/>
      <c r="G11" s="360"/>
      <c r="H11" s="369"/>
      <c r="I11" s="369"/>
      <c r="J11" s="369"/>
      <c r="K11" s="369"/>
      <c r="M11" s="369"/>
      <c r="O11" s="421"/>
      <c r="P11" s="421"/>
      <c r="R11" s="369"/>
      <c r="S11" s="369"/>
      <c r="U11" s="369"/>
      <c r="V11" s="369"/>
      <c r="W11" s="369"/>
      <c r="Y11" s="421"/>
      <c r="Z11" s="421"/>
      <c r="AB11" s="120"/>
      <c r="AC11" s="120"/>
      <c r="AD11" s="120"/>
      <c r="AE11" s="120"/>
      <c r="AF11" s="120"/>
      <c r="AH11" s="369"/>
      <c r="AI11" s="369"/>
      <c r="AJ11" s="369"/>
      <c r="AK11" s="369"/>
    </row>
    <row r="12" spans="1:38" ht="18.75" customHeight="1">
      <c r="C12" s="315">
        <v>26</v>
      </c>
      <c r="D12" s="442"/>
      <c r="E12" s="2442">
        <v>822</v>
      </c>
      <c r="F12" s="2109"/>
      <c r="G12" s="2109"/>
      <c r="H12" s="2411">
        <v>778</v>
      </c>
      <c r="I12" s="2411"/>
      <c r="J12" s="2411"/>
      <c r="K12" s="369"/>
      <c r="M12" s="369">
        <v>15</v>
      </c>
      <c r="O12" s="421"/>
      <c r="P12" s="421">
        <v>18</v>
      </c>
      <c r="R12" s="369"/>
      <c r="S12" s="369">
        <v>1</v>
      </c>
      <c r="U12" s="369"/>
      <c r="V12" s="369">
        <v>4</v>
      </c>
      <c r="W12" s="369"/>
      <c r="Y12" s="421">
        <v>1</v>
      </c>
      <c r="Z12" s="421"/>
      <c r="AB12" s="120" t="s">
        <v>1128</v>
      </c>
      <c r="AC12" s="120"/>
      <c r="AD12" s="120"/>
      <c r="AE12" s="120" t="s">
        <v>786</v>
      </c>
      <c r="AF12" s="120"/>
      <c r="AH12" s="369">
        <v>1</v>
      </c>
      <c r="AI12" s="369"/>
      <c r="AJ12" s="369"/>
      <c r="AK12" s="369">
        <v>3</v>
      </c>
    </row>
    <row r="13" spans="1:38" ht="11.25" customHeight="1">
      <c r="C13" s="315"/>
      <c r="D13" s="442"/>
      <c r="E13" s="375"/>
      <c r="F13" s="360"/>
      <c r="G13" s="360"/>
      <c r="H13" s="369"/>
      <c r="I13" s="369"/>
      <c r="J13" s="369"/>
      <c r="K13" s="369"/>
      <c r="M13" s="369"/>
      <c r="O13" s="421"/>
      <c r="P13" s="421"/>
      <c r="R13" s="369"/>
      <c r="S13" s="369"/>
      <c r="U13" s="369"/>
      <c r="V13" s="369"/>
      <c r="W13" s="369"/>
      <c r="Y13" s="421"/>
      <c r="Z13" s="421"/>
      <c r="AB13" s="120"/>
      <c r="AC13" s="120"/>
      <c r="AD13" s="120"/>
      <c r="AE13" s="120"/>
      <c r="AF13" s="120"/>
      <c r="AH13" s="369"/>
      <c r="AI13" s="369"/>
      <c r="AJ13" s="369"/>
      <c r="AK13" s="369"/>
    </row>
    <row r="14" spans="1:38" ht="18.75" customHeight="1">
      <c r="C14" s="315">
        <v>27</v>
      </c>
      <c r="D14" s="442"/>
      <c r="E14" s="2442">
        <f>SUM(H14:AK14)</f>
        <v>779</v>
      </c>
      <c r="F14" s="2109"/>
      <c r="G14" s="2109"/>
      <c r="H14" s="2411">
        <v>740</v>
      </c>
      <c r="I14" s="2411"/>
      <c r="J14" s="2411"/>
      <c r="K14" s="369"/>
      <c r="M14" s="369">
        <v>8</v>
      </c>
      <c r="O14" s="421"/>
      <c r="P14" s="421">
        <v>22</v>
      </c>
      <c r="R14" s="369"/>
      <c r="S14" s="369">
        <v>1</v>
      </c>
      <c r="U14" s="369"/>
      <c r="V14" s="369">
        <v>6</v>
      </c>
      <c r="W14" s="369"/>
      <c r="Y14" s="421">
        <v>1</v>
      </c>
      <c r="Z14" s="421"/>
      <c r="AB14" s="120" t="s">
        <v>786</v>
      </c>
      <c r="AC14" s="120"/>
      <c r="AD14" s="120"/>
      <c r="AE14" s="120" t="s">
        <v>786</v>
      </c>
      <c r="AF14" s="120"/>
      <c r="AH14" s="120" t="s">
        <v>786</v>
      </c>
      <c r="AI14" s="120"/>
      <c r="AJ14" s="120"/>
      <c r="AK14" s="369">
        <v>1</v>
      </c>
    </row>
    <row r="15" spans="1:38" ht="11.25" customHeight="1">
      <c r="C15" s="315"/>
      <c r="D15" s="442"/>
      <c r="E15" s="375"/>
      <c r="F15" s="360"/>
      <c r="G15" s="360"/>
      <c r="H15" s="369"/>
      <c r="I15" s="369"/>
      <c r="J15" s="369"/>
      <c r="K15" s="369"/>
      <c r="M15" s="369"/>
      <c r="O15" s="421"/>
      <c r="P15" s="421"/>
      <c r="R15" s="369"/>
      <c r="S15" s="369"/>
      <c r="U15" s="369"/>
      <c r="V15" s="369"/>
      <c r="W15" s="369"/>
      <c r="Y15" s="421"/>
      <c r="Z15" s="421"/>
      <c r="AB15" s="120"/>
      <c r="AC15" s="120"/>
      <c r="AD15" s="120"/>
      <c r="AE15" s="120"/>
      <c r="AF15" s="120"/>
      <c r="AH15" s="120"/>
      <c r="AI15" s="120"/>
      <c r="AJ15" s="120"/>
      <c r="AK15" s="369"/>
    </row>
    <row r="16" spans="1:38" ht="18.75" customHeight="1">
      <c r="C16" s="315">
        <v>28</v>
      </c>
      <c r="D16" s="442"/>
      <c r="E16" s="2442">
        <v>724</v>
      </c>
      <c r="F16" s="2109"/>
      <c r="G16" s="2109"/>
      <c r="H16" s="2411">
        <v>671</v>
      </c>
      <c r="I16" s="2411"/>
      <c r="J16" s="2411"/>
      <c r="K16" s="369"/>
      <c r="M16" s="369">
        <v>14</v>
      </c>
      <c r="O16" s="421"/>
      <c r="P16" s="421">
        <v>15</v>
      </c>
      <c r="R16" s="365"/>
      <c r="S16" s="365">
        <v>4</v>
      </c>
      <c r="U16" s="369"/>
      <c r="V16" s="369">
        <v>13</v>
      </c>
      <c r="W16" s="369"/>
      <c r="Y16" s="120" t="s">
        <v>786</v>
      </c>
      <c r="Z16" s="120"/>
      <c r="AB16" s="120" t="s">
        <v>786</v>
      </c>
      <c r="AC16" s="120"/>
      <c r="AD16" s="120"/>
      <c r="AE16" s="120" t="s">
        <v>786</v>
      </c>
      <c r="AF16" s="120"/>
      <c r="AH16" s="365">
        <v>2</v>
      </c>
      <c r="AI16" s="365"/>
      <c r="AJ16" s="365"/>
      <c r="AK16" s="369">
        <v>5</v>
      </c>
    </row>
    <row r="17" spans="1:37" ht="11.25" customHeight="1">
      <c r="C17" s="315"/>
      <c r="D17" s="442"/>
      <c r="E17" s="375"/>
      <c r="F17" s="360"/>
      <c r="G17" s="360"/>
      <c r="H17" s="369"/>
      <c r="I17" s="369"/>
      <c r="J17" s="369"/>
      <c r="K17" s="369"/>
      <c r="M17" s="369"/>
      <c r="O17" s="421"/>
      <c r="P17" s="421"/>
      <c r="R17" s="365"/>
      <c r="S17" s="365"/>
      <c r="U17" s="369"/>
      <c r="V17" s="369"/>
      <c r="W17" s="369"/>
      <c r="Y17" s="120"/>
      <c r="Z17" s="120"/>
      <c r="AB17" s="120"/>
      <c r="AC17" s="120"/>
      <c r="AD17" s="120"/>
      <c r="AE17" s="120"/>
      <c r="AF17" s="120"/>
      <c r="AH17" s="365"/>
      <c r="AI17" s="365"/>
      <c r="AJ17" s="365"/>
      <c r="AK17" s="369"/>
    </row>
    <row r="18" spans="1:37" ht="18.75" customHeight="1">
      <c r="C18" s="315">
        <v>29</v>
      </c>
      <c r="D18" s="442"/>
      <c r="E18" s="2442">
        <v>784</v>
      </c>
      <c r="F18" s="2109"/>
      <c r="G18" s="2109"/>
      <c r="H18" s="2411">
        <v>730</v>
      </c>
      <c r="I18" s="2411"/>
      <c r="J18" s="2411"/>
      <c r="K18" s="369"/>
      <c r="M18" s="369">
        <v>14</v>
      </c>
      <c r="O18" s="421"/>
      <c r="P18" s="421">
        <v>20</v>
      </c>
      <c r="R18" s="365"/>
      <c r="S18" s="365">
        <v>4</v>
      </c>
      <c r="U18" s="369"/>
      <c r="V18" s="369">
        <v>11</v>
      </c>
      <c r="W18" s="369"/>
      <c r="Y18" s="421">
        <v>1</v>
      </c>
      <c r="Z18" s="421"/>
      <c r="AB18" s="120" t="s">
        <v>786</v>
      </c>
      <c r="AC18" s="120"/>
      <c r="AD18" s="120"/>
      <c r="AE18" s="120" t="s">
        <v>786</v>
      </c>
      <c r="AF18" s="120"/>
      <c r="AH18" s="365">
        <v>2</v>
      </c>
      <c r="AI18" s="365"/>
      <c r="AJ18" s="365"/>
      <c r="AK18" s="369">
        <v>2</v>
      </c>
    </row>
    <row r="19" spans="1:37" ht="11.25" customHeight="1">
      <c r="C19" s="315"/>
      <c r="D19" s="442"/>
      <c r="E19" s="375"/>
      <c r="F19" s="360"/>
      <c r="G19" s="360"/>
      <c r="H19" s="369"/>
      <c r="I19" s="369"/>
      <c r="J19" s="369"/>
      <c r="K19" s="369"/>
      <c r="M19" s="369"/>
      <c r="O19" s="421"/>
      <c r="P19" s="421"/>
      <c r="R19" s="365"/>
      <c r="S19" s="365"/>
      <c r="U19" s="369"/>
      <c r="V19" s="369"/>
      <c r="W19" s="369"/>
      <c r="Y19" s="421"/>
      <c r="Z19" s="421"/>
      <c r="AB19" s="120"/>
      <c r="AC19" s="120"/>
      <c r="AD19" s="120"/>
      <c r="AE19" s="120"/>
      <c r="AF19" s="120"/>
      <c r="AH19" s="365"/>
      <c r="AI19" s="365"/>
      <c r="AJ19" s="365"/>
      <c r="AK19" s="369"/>
    </row>
    <row r="20" spans="1:37" ht="18.75" customHeight="1">
      <c r="C20" s="315">
        <v>30</v>
      </c>
      <c r="D20" s="442"/>
      <c r="E20" s="2442">
        <f>SUM(H20:AK20)</f>
        <v>699</v>
      </c>
      <c r="F20" s="2109"/>
      <c r="G20" s="2109"/>
      <c r="H20" s="2411">
        <v>641</v>
      </c>
      <c r="I20" s="2411"/>
      <c r="J20" s="2411"/>
      <c r="K20" s="369"/>
      <c r="M20" s="369">
        <v>13</v>
      </c>
      <c r="O20" s="421"/>
      <c r="P20" s="421">
        <v>32</v>
      </c>
      <c r="R20" s="365"/>
      <c r="S20" s="365">
        <v>1</v>
      </c>
      <c r="U20" s="369"/>
      <c r="V20" s="369">
        <v>7</v>
      </c>
      <c r="W20" s="369"/>
      <c r="Y20" s="124" t="s">
        <v>1282</v>
      </c>
      <c r="Z20" s="124"/>
      <c r="AB20" s="120">
        <v>2</v>
      </c>
      <c r="AC20" s="120"/>
      <c r="AD20" s="120"/>
      <c r="AE20" s="120" t="s">
        <v>786</v>
      </c>
      <c r="AF20" s="120"/>
      <c r="AH20" s="365">
        <v>2</v>
      </c>
      <c r="AI20" s="365"/>
      <c r="AJ20" s="365"/>
      <c r="AK20" s="369">
        <v>1</v>
      </c>
    </row>
    <row r="21" spans="1:37" ht="11.25" customHeight="1">
      <c r="C21" s="315"/>
      <c r="D21" s="442"/>
      <c r="E21" s="375"/>
      <c r="F21" s="360"/>
      <c r="G21" s="360"/>
      <c r="H21" s="369"/>
      <c r="I21" s="369"/>
      <c r="J21" s="369"/>
      <c r="K21" s="369"/>
      <c r="M21" s="369"/>
      <c r="O21" s="421"/>
      <c r="P21" s="421"/>
      <c r="R21" s="365"/>
      <c r="S21" s="365"/>
      <c r="U21" s="369"/>
      <c r="V21" s="369"/>
      <c r="W21" s="369"/>
      <c r="Y21" s="124"/>
      <c r="Z21" s="124"/>
      <c r="AB21" s="120"/>
      <c r="AC21" s="120"/>
      <c r="AD21" s="120"/>
      <c r="AE21" s="120"/>
      <c r="AF21" s="120"/>
      <c r="AH21" s="365"/>
      <c r="AI21" s="365"/>
      <c r="AJ21" s="365"/>
      <c r="AK21" s="369"/>
    </row>
    <row r="22" spans="1:37" ht="18.75" customHeight="1">
      <c r="A22" s="1289" t="s">
        <v>1212</v>
      </c>
      <c r="B22" s="1289"/>
      <c r="C22" s="315" t="s">
        <v>2417</v>
      </c>
      <c r="D22" s="442"/>
      <c r="E22" s="2442">
        <f>SUM(H22:AK22)</f>
        <v>737</v>
      </c>
      <c r="F22" s="2109"/>
      <c r="G22" s="2109"/>
      <c r="H22" s="2411">
        <v>686</v>
      </c>
      <c r="I22" s="2411"/>
      <c r="J22" s="2411"/>
      <c r="K22" s="369"/>
      <c r="M22" s="421">
        <v>6</v>
      </c>
      <c r="O22" s="365"/>
      <c r="P22" s="365">
        <v>33</v>
      </c>
      <c r="R22" s="369"/>
      <c r="S22" s="369">
        <v>1</v>
      </c>
      <c r="U22" s="124"/>
      <c r="V22" s="124">
        <v>4</v>
      </c>
      <c r="W22" s="124"/>
      <c r="Y22" s="124" t="s">
        <v>1282</v>
      </c>
      <c r="Z22" s="124"/>
      <c r="AB22" s="124" t="s">
        <v>1282</v>
      </c>
      <c r="AC22" s="124"/>
      <c r="AD22" s="124"/>
      <c r="AE22" s="124" t="s">
        <v>1282</v>
      </c>
      <c r="AF22" s="124"/>
      <c r="AH22" s="369">
        <v>2</v>
      </c>
      <c r="AI22" s="369"/>
      <c r="AJ22" s="369"/>
      <c r="AK22" s="369">
        <v>5</v>
      </c>
    </row>
    <row r="23" spans="1:37" ht="11.25" customHeight="1">
      <c r="A23" s="315"/>
      <c r="B23" s="315"/>
      <c r="C23" s="315"/>
      <c r="D23" s="442"/>
      <c r="E23" s="375"/>
      <c r="F23" s="360"/>
      <c r="G23" s="360"/>
      <c r="H23" s="369"/>
      <c r="I23" s="369"/>
      <c r="J23" s="369"/>
      <c r="K23" s="369"/>
      <c r="M23" s="421"/>
      <c r="O23" s="365"/>
      <c r="P23" s="365"/>
      <c r="R23" s="369"/>
      <c r="S23" s="369"/>
      <c r="U23" s="124"/>
      <c r="V23" s="124"/>
      <c r="W23" s="124"/>
      <c r="Y23" s="124"/>
      <c r="Z23" s="124"/>
      <c r="AB23" s="124"/>
      <c r="AC23" s="124"/>
      <c r="AD23" s="124"/>
      <c r="AE23" s="124"/>
      <c r="AF23" s="124"/>
      <c r="AH23" s="369"/>
      <c r="AI23" s="369"/>
      <c r="AJ23" s="369"/>
      <c r="AK23" s="369"/>
    </row>
    <row r="24" spans="1:37" ht="18.75" customHeight="1">
      <c r="C24" s="315">
        <v>2</v>
      </c>
      <c r="D24" s="442"/>
      <c r="E24" s="2442">
        <v>684</v>
      </c>
      <c r="F24" s="2109"/>
      <c r="G24" s="2109"/>
      <c r="H24" s="2411">
        <v>626</v>
      </c>
      <c r="I24" s="2411"/>
      <c r="J24" s="2411"/>
      <c r="K24" s="369"/>
      <c r="M24" s="421">
        <v>14</v>
      </c>
      <c r="O24" s="365"/>
      <c r="P24" s="365">
        <v>31</v>
      </c>
      <c r="R24" s="369"/>
      <c r="S24" s="369">
        <v>1</v>
      </c>
      <c r="U24" s="124"/>
      <c r="V24" s="124">
        <v>8</v>
      </c>
      <c r="W24" s="124"/>
      <c r="Y24" s="369">
        <v>1</v>
      </c>
      <c r="Z24" s="369"/>
      <c r="AB24" s="124" t="s">
        <v>1282</v>
      </c>
      <c r="AC24" s="124"/>
      <c r="AD24" s="124"/>
      <c r="AE24" s="124" t="s">
        <v>1282</v>
      </c>
      <c r="AF24" s="124"/>
      <c r="AH24" s="369" t="s">
        <v>1282</v>
      </c>
      <c r="AI24" s="369"/>
      <c r="AJ24" s="369"/>
      <c r="AK24" s="369">
        <v>3</v>
      </c>
    </row>
    <row r="25" spans="1:37" ht="11.25" customHeight="1">
      <c r="C25" s="315"/>
      <c r="D25" s="442"/>
      <c r="E25" s="375"/>
      <c r="F25" s="360"/>
      <c r="G25" s="360"/>
      <c r="H25" s="369"/>
      <c r="I25" s="369"/>
      <c r="J25" s="369"/>
      <c r="K25" s="369"/>
      <c r="M25" s="421"/>
      <c r="O25" s="365"/>
      <c r="P25" s="365"/>
      <c r="R25" s="369"/>
      <c r="S25" s="369"/>
      <c r="U25" s="124"/>
      <c r="V25" s="124"/>
      <c r="W25" s="124"/>
      <c r="Y25" s="369"/>
      <c r="Z25" s="369"/>
      <c r="AB25" s="124"/>
      <c r="AC25" s="124"/>
      <c r="AD25" s="124"/>
      <c r="AE25" s="124"/>
      <c r="AF25" s="124"/>
      <c r="AH25" s="369"/>
      <c r="AI25" s="369"/>
      <c r="AJ25" s="369"/>
      <c r="AK25" s="369"/>
    </row>
    <row r="26" spans="1:37" ht="18.75" customHeight="1">
      <c r="C26" s="315">
        <v>3</v>
      </c>
      <c r="D26" s="442"/>
      <c r="E26" s="2442">
        <v>699</v>
      </c>
      <c r="F26" s="2109"/>
      <c r="G26" s="2109"/>
      <c r="H26" s="2411">
        <v>625</v>
      </c>
      <c r="I26" s="2411"/>
      <c r="J26" s="2411"/>
      <c r="K26" s="369"/>
      <c r="M26" s="421">
        <v>12</v>
      </c>
      <c r="O26" s="365"/>
      <c r="P26" s="365">
        <v>49</v>
      </c>
      <c r="R26" s="369"/>
      <c r="S26" s="369">
        <v>7</v>
      </c>
      <c r="U26" s="124"/>
      <c r="V26" s="124">
        <v>3</v>
      </c>
      <c r="W26" s="124"/>
      <c r="Y26" s="369" t="s">
        <v>786</v>
      </c>
      <c r="Z26" s="369"/>
      <c r="AB26" s="124" t="s">
        <v>1282</v>
      </c>
      <c r="AC26" s="124"/>
      <c r="AD26" s="124"/>
      <c r="AE26" s="124" t="s">
        <v>1282</v>
      </c>
      <c r="AF26" s="124"/>
      <c r="AH26" s="369" t="s">
        <v>1282</v>
      </c>
      <c r="AI26" s="369"/>
      <c r="AJ26" s="369"/>
      <c r="AK26" s="369">
        <v>3</v>
      </c>
    </row>
    <row r="27" spans="1:37" ht="18.75" customHeight="1">
      <c r="A27" s="328"/>
      <c r="B27" s="328"/>
      <c r="C27" s="328"/>
      <c r="D27" s="404"/>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row>
    <row r="28" spans="1:37" ht="13.5">
      <c r="A28" s="2562" t="s">
        <v>3640</v>
      </c>
      <c r="B28" s="2562"/>
      <c r="C28" s="2562"/>
      <c r="D28" s="2562"/>
      <c r="E28" s="2562"/>
      <c r="F28" s="2562"/>
      <c r="G28" s="2562"/>
      <c r="H28" s="2562"/>
      <c r="I28" s="2562"/>
      <c r="J28" s="318"/>
      <c r="K28" s="318"/>
      <c r="AA28" s="1277" t="s">
        <v>3641</v>
      </c>
      <c r="AB28" s="1277"/>
      <c r="AC28" s="1277"/>
      <c r="AD28" s="1277"/>
      <c r="AE28" s="1277"/>
      <c r="AF28" s="1277"/>
      <c r="AG28" s="1277"/>
      <c r="AH28" s="1277"/>
      <c r="AI28" s="1277"/>
      <c r="AJ28" s="1277"/>
      <c r="AK28" s="1277"/>
    </row>
    <row r="29" spans="1:37" ht="26.25" customHeight="1">
      <c r="A29" s="318"/>
      <c r="B29" s="318"/>
      <c r="C29" s="318"/>
      <c r="D29" s="318"/>
      <c r="E29" s="318"/>
      <c r="F29" s="318"/>
      <c r="G29" s="318"/>
      <c r="H29" s="318"/>
      <c r="I29" s="318"/>
      <c r="J29" s="318"/>
      <c r="K29" s="318"/>
      <c r="AA29" s="315"/>
      <c r="AB29" s="315"/>
      <c r="AC29" s="315"/>
      <c r="AD29" s="315"/>
      <c r="AE29" s="315"/>
      <c r="AF29" s="315"/>
      <c r="AG29" s="315"/>
      <c r="AH29" s="315"/>
      <c r="AI29" s="315"/>
      <c r="AJ29" s="315"/>
      <c r="AK29" s="315"/>
    </row>
    <row r="30" spans="1:37" ht="26.25" customHeight="1">
      <c r="A30" s="318"/>
      <c r="B30" s="318"/>
      <c r="C30" s="318"/>
      <c r="D30" s="318"/>
      <c r="E30" s="318"/>
      <c r="F30" s="318"/>
      <c r="G30" s="318"/>
      <c r="H30" s="318"/>
      <c r="I30" s="318"/>
      <c r="J30" s="318"/>
      <c r="K30" s="318"/>
      <c r="AA30" s="315"/>
      <c r="AB30" s="315"/>
      <c r="AC30" s="315"/>
      <c r="AD30" s="315"/>
      <c r="AE30" s="315"/>
      <c r="AF30" s="315"/>
      <c r="AG30" s="315"/>
      <c r="AH30" s="315"/>
      <c r="AI30" s="315"/>
      <c r="AJ30" s="315"/>
      <c r="AK30" s="315"/>
    </row>
    <row r="31" spans="1:37" ht="26.25" customHeight="1"/>
    <row r="32" spans="1:37" s="42" customFormat="1" ht="18.75" customHeight="1">
      <c r="A32" s="1271" t="s">
        <v>3722</v>
      </c>
      <c r="B32" s="1271"/>
      <c r="C32" s="1271"/>
      <c r="D32" s="1271"/>
      <c r="E32" s="1271"/>
      <c r="F32" s="1271"/>
      <c r="G32" s="1271"/>
      <c r="H32" s="1271"/>
      <c r="I32" s="1271"/>
      <c r="J32" s="1271"/>
      <c r="K32" s="1271"/>
      <c r="L32" s="1271"/>
      <c r="M32" s="1271"/>
      <c r="N32" s="1271"/>
      <c r="O32" s="1271"/>
      <c r="P32" s="1271"/>
      <c r="Q32" s="1271"/>
      <c r="R32" s="1271"/>
      <c r="S32" s="1271"/>
      <c r="T32" s="1271"/>
      <c r="U32" s="1271"/>
      <c r="V32" s="1271"/>
      <c r="W32" s="1271"/>
      <c r="X32" s="1271"/>
      <c r="Y32" s="1271"/>
      <c r="Z32" s="1271"/>
      <c r="AA32" s="1271"/>
      <c r="AB32" s="1271"/>
      <c r="AC32" s="1271"/>
      <c r="AD32" s="1271"/>
      <c r="AE32" s="1271"/>
      <c r="AF32" s="1271"/>
      <c r="AG32" s="1271"/>
      <c r="AH32" s="1271"/>
      <c r="AI32" s="1271"/>
      <c r="AJ32" s="1271"/>
      <c r="AK32" s="1271"/>
    </row>
    <row r="33" spans="1:41" ht="13.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1350" t="s">
        <v>3723</v>
      </c>
      <c r="AH33" s="1350"/>
      <c r="AI33" s="1350"/>
      <c r="AJ33" s="1350"/>
      <c r="AK33" s="1350"/>
    </row>
    <row r="34" spans="1:41" ht="18.75" customHeight="1">
      <c r="A34" s="1262" t="s">
        <v>1258</v>
      </c>
      <c r="B34" s="1263"/>
      <c r="C34" s="1263"/>
      <c r="D34" s="1263"/>
      <c r="E34" s="1263"/>
      <c r="F34" s="1263"/>
      <c r="G34" s="1263"/>
      <c r="H34" s="1263"/>
      <c r="I34" s="1263"/>
      <c r="J34" s="1263" t="s">
        <v>3724</v>
      </c>
      <c r="K34" s="1263"/>
      <c r="L34" s="1263"/>
      <c r="M34" s="1263"/>
      <c r="N34" s="1263"/>
      <c r="O34" s="1263"/>
      <c r="P34" s="1263"/>
      <c r="Q34" s="1263"/>
      <c r="R34" s="1263"/>
      <c r="S34" s="1263"/>
      <c r="T34" s="1263"/>
      <c r="U34" s="1263"/>
      <c r="V34" s="1263" t="s">
        <v>3725</v>
      </c>
      <c r="W34" s="1263"/>
      <c r="X34" s="1263"/>
      <c r="Y34" s="1263"/>
      <c r="Z34" s="1263"/>
      <c r="AA34" s="1263"/>
      <c r="AB34" s="1263"/>
      <c r="AC34" s="1263"/>
      <c r="AD34" s="1263"/>
      <c r="AE34" s="1263"/>
      <c r="AF34" s="1263"/>
      <c r="AG34" s="1263"/>
      <c r="AH34" s="1263"/>
      <c r="AI34" s="1263"/>
      <c r="AJ34" s="1263"/>
      <c r="AK34" s="1260"/>
      <c r="AL34" s="1292"/>
      <c r="AM34" s="1292"/>
      <c r="AN34" s="1292"/>
      <c r="AO34" s="1292"/>
    </row>
    <row r="35" spans="1:41" ht="18.75" customHeight="1">
      <c r="A35" s="1262"/>
      <c r="B35" s="1263"/>
      <c r="C35" s="1263"/>
      <c r="D35" s="1263"/>
      <c r="E35" s="1263"/>
      <c r="F35" s="1263"/>
      <c r="G35" s="1263"/>
      <c r="H35" s="1263"/>
      <c r="I35" s="1263"/>
      <c r="J35" s="1263" t="s">
        <v>644</v>
      </c>
      <c r="K35" s="1263"/>
      <c r="L35" s="1263"/>
      <c r="M35" s="1263"/>
      <c r="N35" s="1263"/>
      <c r="O35" s="1263"/>
      <c r="P35" s="1263" t="s">
        <v>645</v>
      </c>
      <c r="Q35" s="1263"/>
      <c r="R35" s="1263"/>
      <c r="S35" s="1263"/>
      <c r="T35" s="1263"/>
      <c r="U35" s="1263"/>
      <c r="V35" s="1263" t="s">
        <v>644</v>
      </c>
      <c r="W35" s="1263"/>
      <c r="X35" s="1263"/>
      <c r="Y35" s="1263"/>
      <c r="Z35" s="1263"/>
      <c r="AA35" s="1263"/>
      <c r="AB35" s="1263"/>
      <c r="AC35" s="1263"/>
      <c r="AD35" s="1263" t="s">
        <v>645</v>
      </c>
      <c r="AE35" s="1263"/>
      <c r="AF35" s="1263"/>
      <c r="AG35" s="1263"/>
      <c r="AH35" s="1263"/>
      <c r="AI35" s="1263"/>
      <c r="AJ35" s="1263"/>
      <c r="AK35" s="1260"/>
      <c r="AL35" s="1292"/>
      <c r="AM35" s="1292"/>
      <c r="AN35" s="1292"/>
      <c r="AO35" s="1292"/>
    </row>
    <row r="36" spans="1:41" ht="15" customHeight="1">
      <c r="A36" s="1382" t="s">
        <v>3634</v>
      </c>
      <c r="B36" s="1382"/>
      <c r="C36" s="1382"/>
      <c r="D36" s="1382"/>
      <c r="I36" s="442"/>
      <c r="J36" s="1332" t="s">
        <v>3726</v>
      </c>
      <c r="K36" s="1289"/>
      <c r="L36" s="1289"/>
      <c r="M36" s="1289"/>
      <c r="N36" s="1289"/>
      <c r="O36" s="1289"/>
      <c r="P36" s="1289" t="s">
        <v>3726</v>
      </c>
      <c r="Q36" s="1289"/>
      <c r="R36" s="1289"/>
      <c r="S36" s="1289"/>
      <c r="T36" s="1289"/>
      <c r="U36" s="1289"/>
      <c r="V36" s="1289" t="s">
        <v>3727</v>
      </c>
      <c r="W36" s="1289"/>
      <c r="X36" s="1289"/>
      <c r="Y36" s="1289"/>
      <c r="Z36" s="1289"/>
      <c r="AA36" s="1289"/>
      <c r="AB36" s="1289"/>
      <c r="AC36" s="1289"/>
      <c r="AD36" s="1289" t="s">
        <v>3727</v>
      </c>
      <c r="AE36" s="1289"/>
      <c r="AF36" s="1289"/>
      <c r="AG36" s="1289"/>
      <c r="AH36" s="1289"/>
      <c r="AI36" s="1289"/>
      <c r="AJ36" s="1289"/>
      <c r="AK36" s="1289"/>
    </row>
    <row r="37" spans="1:41" ht="18.75" customHeight="1">
      <c r="A37" s="1382"/>
      <c r="B37" s="1382"/>
      <c r="C37" s="1382"/>
      <c r="D37" s="1382"/>
      <c r="E37" s="1201" t="s">
        <v>3728</v>
      </c>
      <c r="F37" s="1201"/>
      <c r="G37" s="1201"/>
      <c r="H37" s="1201"/>
      <c r="I37" s="1281"/>
      <c r="J37" s="1568">
        <v>111.4</v>
      </c>
      <c r="K37" s="1568"/>
      <c r="L37" s="1568"/>
      <c r="M37" s="1568"/>
      <c r="N37" s="1568"/>
      <c r="O37" s="1568"/>
      <c r="P37" s="1568">
        <v>110.7</v>
      </c>
      <c r="Q37" s="1568"/>
      <c r="R37" s="1568"/>
      <c r="S37" s="1568"/>
      <c r="T37" s="1568"/>
      <c r="U37" s="1568"/>
      <c r="V37" s="1568">
        <v>19.5</v>
      </c>
      <c r="W37" s="1568"/>
      <c r="X37" s="1568"/>
      <c r="Y37" s="1568"/>
      <c r="Z37" s="1568"/>
      <c r="AA37" s="1568"/>
      <c r="AB37" s="1568"/>
      <c r="AC37" s="1568"/>
      <c r="AD37" s="1568">
        <v>19</v>
      </c>
      <c r="AE37" s="1568"/>
      <c r="AF37" s="1568"/>
      <c r="AG37" s="1568"/>
      <c r="AH37" s="1568"/>
      <c r="AI37" s="1568"/>
      <c r="AJ37" s="1568"/>
      <c r="AK37" s="1568"/>
    </row>
    <row r="38" spans="1:41" ht="11.25" customHeight="1">
      <c r="A38" s="1384"/>
      <c r="B38" s="1384"/>
      <c r="C38" s="1384"/>
      <c r="D38" s="1384"/>
      <c r="E38" s="1276"/>
      <c r="F38" s="1276"/>
      <c r="G38" s="1276"/>
      <c r="H38" s="1276"/>
      <c r="I38" s="1282"/>
      <c r="J38" s="315"/>
      <c r="K38" s="315"/>
      <c r="L38" s="315"/>
      <c r="M38" s="315"/>
      <c r="N38" s="315"/>
      <c r="O38" s="315"/>
      <c r="P38" s="315"/>
      <c r="Q38" s="315"/>
      <c r="R38" s="315"/>
      <c r="S38" s="315"/>
      <c r="T38" s="315"/>
      <c r="U38" s="315"/>
      <c r="V38" s="315"/>
      <c r="W38" s="315"/>
      <c r="X38" s="315"/>
      <c r="Y38" s="315"/>
      <c r="Z38" s="315"/>
      <c r="AA38" s="315"/>
      <c r="AB38" s="315"/>
      <c r="AC38" s="315"/>
      <c r="AD38" s="315"/>
      <c r="AE38" s="315"/>
      <c r="AF38" s="315"/>
      <c r="AG38" s="315"/>
      <c r="AH38" s="315"/>
      <c r="AI38" s="315"/>
      <c r="AJ38" s="315"/>
      <c r="AK38" s="315"/>
    </row>
    <row r="39" spans="1:41" ht="11.25" customHeight="1">
      <c r="A39" s="1380" t="s">
        <v>3729</v>
      </c>
      <c r="B39" s="1380"/>
      <c r="C39" s="1380"/>
      <c r="D39" s="1380"/>
      <c r="E39" s="1273"/>
      <c r="F39" s="1273"/>
      <c r="G39" s="1273"/>
      <c r="H39" s="1273"/>
      <c r="I39" s="1274"/>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row>
    <row r="40" spans="1:41" ht="18.75" customHeight="1">
      <c r="A40" s="1382"/>
      <c r="B40" s="1382"/>
      <c r="C40" s="1382"/>
      <c r="D40" s="1382"/>
      <c r="E40" s="1201" t="s">
        <v>3730</v>
      </c>
      <c r="F40" s="1201"/>
      <c r="G40" s="1201"/>
      <c r="H40" s="1201"/>
      <c r="I40" s="1281"/>
      <c r="J40" s="2569">
        <v>118.3</v>
      </c>
      <c r="K40" s="1568"/>
      <c r="L40" s="1568"/>
      <c r="M40" s="1568"/>
      <c r="N40" s="1568"/>
      <c r="O40" s="1568"/>
      <c r="P40" s="1568">
        <v>117.3</v>
      </c>
      <c r="Q40" s="1568"/>
      <c r="R40" s="1568"/>
      <c r="S40" s="1568"/>
      <c r="T40" s="1568"/>
      <c r="U40" s="1568"/>
      <c r="V40" s="1568">
        <v>22.3</v>
      </c>
      <c r="W40" s="1568"/>
      <c r="X40" s="1568"/>
      <c r="Y40" s="1568"/>
      <c r="Z40" s="1568"/>
      <c r="AA40" s="1568"/>
      <c r="AB40" s="1568"/>
      <c r="AC40" s="1568"/>
      <c r="AD40" s="1568">
        <v>21.8</v>
      </c>
      <c r="AE40" s="1568"/>
      <c r="AF40" s="1568"/>
      <c r="AG40" s="1568"/>
      <c r="AH40" s="1568"/>
      <c r="AI40" s="1568"/>
      <c r="AJ40" s="1568"/>
      <c r="AK40" s="1568"/>
    </row>
    <row r="41" spans="1:41" ht="18.75" customHeight="1">
      <c r="A41" s="1382"/>
      <c r="B41" s="1382"/>
      <c r="C41" s="1382"/>
      <c r="D41" s="1382"/>
      <c r="E41" s="1201" t="s">
        <v>3731</v>
      </c>
      <c r="F41" s="1201"/>
      <c r="G41" s="1201"/>
      <c r="H41" s="1201"/>
      <c r="I41" s="1281"/>
      <c r="J41" s="2569">
        <v>124.1</v>
      </c>
      <c r="K41" s="1568"/>
      <c r="L41" s="1568"/>
      <c r="M41" s="1568"/>
      <c r="N41" s="1568"/>
      <c r="O41" s="1568"/>
      <c r="P41" s="1568">
        <v>122.9</v>
      </c>
      <c r="Q41" s="1568"/>
      <c r="R41" s="1568"/>
      <c r="S41" s="1568"/>
      <c r="T41" s="1568"/>
      <c r="U41" s="1568"/>
      <c r="V41" s="1568">
        <v>25.4</v>
      </c>
      <c r="W41" s="1568"/>
      <c r="X41" s="1568"/>
      <c r="Y41" s="1568"/>
      <c r="Z41" s="1568"/>
      <c r="AA41" s="1568"/>
      <c r="AB41" s="1568"/>
      <c r="AC41" s="1568"/>
      <c r="AD41" s="1568">
        <v>24.6</v>
      </c>
      <c r="AE41" s="1568"/>
      <c r="AF41" s="1568"/>
      <c r="AG41" s="1568"/>
      <c r="AH41" s="1568"/>
      <c r="AI41" s="1568"/>
      <c r="AJ41" s="1568"/>
      <c r="AK41" s="1568"/>
    </row>
    <row r="42" spans="1:41" ht="18.75" customHeight="1">
      <c r="A42" s="1382"/>
      <c r="B42" s="1382"/>
      <c r="C42" s="1382"/>
      <c r="D42" s="1382"/>
      <c r="E42" s="1201" t="s">
        <v>3732</v>
      </c>
      <c r="F42" s="1201"/>
      <c r="G42" s="1201"/>
      <c r="H42" s="1201"/>
      <c r="I42" s="1281"/>
      <c r="J42" s="2569">
        <v>129.80000000000001</v>
      </c>
      <c r="K42" s="1568"/>
      <c r="L42" s="1568"/>
      <c r="M42" s="1568"/>
      <c r="N42" s="1568"/>
      <c r="O42" s="1568"/>
      <c r="P42" s="1568">
        <v>129.1</v>
      </c>
      <c r="Q42" s="1568"/>
      <c r="R42" s="1568"/>
      <c r="S42" s="1568"/>
      <c r="T42" s="1568"/>
      <c r="U42" s="1568"/>
      <c r="V42" s="1568">
        <v>29.1</v>
      </c>
      <c r="W42" s="1568"/>
      <c r="X42" s="1568"/>
      <c r="Y42" s="1568"/>
      <c r="Z42" s="1568"/>
      <c r="AA42" s="1568"/>
      <c r="AB42" s="1568"/>
      <c r="AC42" s="1568"/>
      <c r="AD42" s="1568">
        <v>27.7</v>
      </c>
      <c r="AE42" s="1568"/>
      <c r="AF42" s="1568"/>
      <c r="AG42" s="1568"/>
      <c r="AH42" s="1568"/>
      <c r="AI42" s="1568"/>
      <c r="AJ42" s="1568"/>
      <c r="AK42" s="1568"/>
    </row>
    <row r="43" spans="1:41" ht="18.75" customHeight="1">
      <c r="A43" s="1382"/>
      <c r="B43" s="1382"/>
      <c r="C43" s="1382"/>
      <c r="D43" s="1382"/>
      <c r="E43" s="1201" t="s">
        <v>3733</v>
      </c>
      <c r="F43" s="1201"/>
      <c r="G43" s="1201"/>
      <c r="H43" s="1201"/>
      <c r="I43" s="1281"/>
      <c r="J43" s="2569">
        <v>135.1</v>
      </c>
      <c r="K43" s="1568"/>
      <c r="L43" s="1568"/>
      <c r="M43" s="1568"/>
      <c r="N43" s="1568"/>
      <c r="O43" s="1568"/>
      <c r="P43" s="1568">
        <v>135.19999999999999</v>
      </c>
      <c r="Q43" s="1568"/>
      <c r="R43" s="1568"/>
      <c r="S43" s="1568"/>
      <c r="T43" s="1568"/>
      <c r="U43" s="1568"/>
      <c r="V43" s="1568">
        <v>32.799999999999997</v>
      </c>
      <c r="W43" s="1568"/>
      <c r="X43" s="1568"/>
      <c r="Y43" s="1568"/>
      <c r="Z43" s="1568"/>
      <c r="AA43" s="1568"/>
      <c r="AB43" s="1568"/>
      <c r="AC43" s="1568"/>
      <c r="AD43" s="1568">
        <v>31.1</v>
      </c>
      <c r="AE43" s="1568"/>
      <c r="AF43" s="1568"/>
      <c r="AG43" s="1568"/>
      <c r="AH43" s="1568"/>
      <c r="AI43" s="1568"/>
      <c r="AJ43" s="1568"/>
      <c r="AK43" s="1568"/>
    </row>
    <row r="44" spans="1:41" ht="18.75" customHeight="1">
      <c r="A44" s="1382"/>
      <c r="B44" s="1382"/>
      <c r="C44" s="1382"/>
      <c r="D44" s="1382"/>
      <c r="E44" s="1201" t="s">
        <v>3734</v>
      </c>
      <c r="F44" s="1201"/>
      <c r="G44" s="1201"/>
      <c r="H44" s="1201"/>
      <c r="I44" s="1281"/>
      <c r="J44" s="2569">
        <v>140.80000000000001</v>
      </c>
      <c r="K44" s="1568"/>
      <c r="L44" s="1568"/>
      <c r="M44" s="1568"/>
      <c r="N44" s="1568"/>
      <c r="O44" s="1568"/>
      <c r="P44" s="1568">
        <v>142.30000000000001</v>
      </c>
      <c r="Q44" s="1568"/>
      <c r="R44" s="1568"/>
      <c r="S44" s="1568"/>
      <c r="T44" s="1568"/>
      <c r="U44" s="1568"/>
      <c r="V44" s="1568">
        <v>36.799999999999997</v>
      </c>
      <c r="W44" s="1568"/>
      <c r="X44" s="1568"/>
      <c r="Y44" s="1568"/>
      <c r="Z44" s="1568"/>
      <c r="AA44" s="1568"/>
      <c r="AB44" s="1568"/>
      <c r="AC44" s="1568"/>
      <c r="AD44" s="1568">
        <v>36.299999999999997</v>
      </c>
      <c r="AE44" s="1568"/>
      <c r="AF44" s="1568"/>
      <c r="AG44" s="1568"/>
      <c r="AH44" s="1568"/>
      <c r="AI44" s="1568"/>
      <c r="AJ44" s="1568"/>
      <c r="AK44" s="1568"/>
    </row>
    <row r="45" spans="1:41" ht="18.75" customHeight="1">
      <c r="A45" s="1382"/>
      <c r="B45" s="1382"/>
      <c r="C45" s="1382"/>
      <c r="D45" s="1382"/>
      <c r="E45" s="1201" t="s">
        <v>3735</v>
      </c>
      <c r="F45" s="1201"/>
      <c r="G45" s="1201"/>
      <c r="H45" s="1201"/>
      <c r="I45" s="1281"/>
      <c r="J45" s="2569">
        <v>146.69999999999999</v>
      </c>
      <c r="K45" s="1568"/>
      <c r="L45" s="1568"/>
      <c r="M45" s="1568"/>
      <c r="N45" s="1568"/>
      <c r="O45" s="1568"/>
      <c r="P45" s="1568">
        <v>148</v>
      </c>
      <c r="Q45" s="1568"/>
      <c r="R45" s="1568"/>
      <c r="S45" s="1568"/>
      <c r="T45" s="1568"/>
      <c r="U45" s="1568"/>
      <c r="V45" s="1568">
        <v>40.4</v>
      </c>
      <c r="W45" s="1568"/>
      <c r="X45" s="1568"/>
      <c r="Y45" s="1568"/>
      <c r="Z45" s="1568"/>
      <c r="AA45" s="1568"/>
      <c r="AB45" s="1568"/>
      <c r="AC45" s="1568"/>
      <c r="AD45" s="1568">
        <v>40.799999999999997</v>
      </c>
      <c r="AE45" s="1568"/>
      <c r="AF45" s="1568"/>
      <c r="AG45" s="1568"/>
      <c r="AH45" s="1568"/>
      <c r="AI45" s="1568"/>
      <c r="AJ45" s="1568"/>
      <c r="AK45" s="1568"/>
    </row>
    <row r="46" spans="1:41" ht="11.25" customHeight="1">
      <c r="A46" s="1384"/>
      <c r="B46" s="1384"/>
      <c r="C46" s="1384"/>
      <c r="D46" s="1384"/>
      <c r="E46" s="1314"/>
      <c r="F46" s="1314"/>
      <c r="G46" s="1314"/>
      <c r="H46" s="1314"/>
      <c r="I46" s="1353"/>
      <c r="J46" s="1332"/>
      <c r="K46" s="1289"/>
      <c r="L46" s="1289"/>
      <c r="M46" s="1289"/>
      <c r="N46" s="1289"/>
      <c r="O46" s="1289"/>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row>
    <row r="47" spans="1:41" ht="11.25" customHeight="1">
      <c r="A47" s="1380" t="s">
        <v>3736</v>
      </c>
      <c r="B47" s="1380"/>
      <c r="C47" s="1380"/>
      <c r="D47" s="1380"/>
      <c r="E47" s="314"/>
      <c r="F47" s="314"/>
      <c r="G47" s="314"/>
      <c r="H47" s="314"/>
      <c r="I47" s="345"/>
      <c r="J47" s="1332"/>
      <c r="K47" s="1289"/>
      <c r="L47" s="1289"/>
      <c r="M47" s="1289"/>
      <c r="N47" s="1289"/>
      <c r="O47" s="1289"/>
      <c r="P47" s="1568"/>
      <c r="Q47" s="1568"/>
      <c r="R47" s="1568"/>
      <c r="S47" s="1568"/>
      <c r="T47" s="1568"/>
      <c r="U47" s="1568"/>
      <c r="V47" s="1568"/>
      <c r="W47" s="1568"/>
      <c r="X47" s="1568"/>
      <c r="Y47" s="1568"/>
      <c r="Z47" s="1568"/>
      <c r="AA47" s="1568"/>
      <c r="AB47" s="1568"/>
      <c r="AC47" s="1568"/>
      <c r="AD47" s="1568"/>
      <c r="AE47" s="1568"/>
      <c r="AF47" s="1568"/>
      <c r="AG47" s="1568"/>
      <c r="AH47" s="1568"/>
      <c r="AI47" s="1568"/>
      <c r="AJ47" s="1568"/>
      <c r="AK47" s="1568"/>
    </row>
    <row r="48" spans="1:41" ht="18.75" customHeight="1">
      <c r="A48" s="1382"/>
      <c r="B48" s="1382"/>
      <c r="C48" s="1382"/>
      <c r="D48" s="1382"/>
      <c r="E48" s="1201" t="s">
        <v>3737</v>
      </c>
      <c r="F48" s="1201"/>
      <c r="G48" s="1201"/>
      <c r="H48" s="1201"/>
      <c r="I48" s="1281"/>
      <c r="J48" s="2569">
        <v>153.9</v>
      </c>
      <c r="K48" s="1568"/>
      <c r="L48" s="1568"/>
      <c r="M48" s="1568"/>
      <c r="N48" s="1568"/>
      <c r="O48" s="1568"/>
      <c r="P48" s="1568">
        <v>152.69999999999999</v>
      </c>
      <c r="Q48" s="1568"/>
      <c r="R48" s="1568"/>
      <c r="S48" s="1568"/>
      <c r="T48" s="1568"/>
      <c r="U48" s="1568"/>
      <c r="V48" s="1568">
        <v>45.8</v>
      </c>
      <c r="W48" s="1568"/>
      <c r="X48" s="1568"/>
      <c r="Y48" s="1568"/>
      <c r="Z48" s="1568"/>
      <c r="AA48" s="1568"/>
      <c r="AB48" s="1568"/>
      <c r="AC48" s="1568"/>
      <c r="AD48" s="1568">
        <v>44.4</v>
      </c>
      <c r="AE48" s="1568"/>
      <c r="AF48" s="1568"/>
      <c r="AG48" s="1568"/>
      <c r="AH48" s="1568"/>
      <c r="AI48" s="1568"/>
      <c r="AJ48" s="1568"/>
      <c r="AK48" s="1568"/>
    </row>
    <row r="49" spans="1:37" ht="18.75" customHeight="1">
      <c r="A49" s="1382"/>
      <c r="B49" s="1382"/>
      <c r="C49" s="1382"/>
      <c r="D49" s="1382"/>
      <c r="E49" s="1201" t="s">
        <v>3738</v>
      </c>
      <c r="F49" s="1201"/>
      <c r="G49" s="1201"/>
      <c r="H49" s="1201"/>
      <c r="I49" s="1281"/>
      <c r="J49" s="2569">
        <v>161.19999999999999</v>
      </c>
      <c r="K49" s="1568"/>
      <c r="L49" s="1568"/>
      <c r="M49" s="1568"/>
      <c r="N49" s="1568"/>
      <c r="O49" s="1568"/>
      <c r="P49" s="1568">
        <v>155.69999999999999</v>
      </c>
      <c r="Q49" s="1568"/>
      <c r="R49" s="1568"/>
      <c r="S49" s="1568"/>
      <c r="T49" s="1568"/>
      <c r="U49" s="1568"/>
      <c r="V49" s="1568">
        <v>50.7</v>
      </c>
      <c r="W49" s="1568"/>
      <c r="X49" s="1568"/>
      <c r="Y49" s="1568"/>
      <c r="Z49" s="1568"/>
      <c r="AA49" s="1568"/>
      <c r="AB49" s="1568"/>
      <c r="AC49" s="1568"/>
      <c r="AD49" s="1568">
        <v>48.7</v>
      </c>
      <c r="AE49" s="1568"/>
      <c r="AF49" s="1568"/>
      <c r="AG49" s="1568"/>
      <c r="AH49" s="1568"/>
      <c r="AI49" s="1568"/>
      <c r="AJ49" s="1568"/>
      <c r="AK49" s="1568"/>
    </row>
    <row r="50" spans="1:37" ht="18.75" customHeight="1">
      <c r="A50" s="1382"/>
      <c r="B50" s="1382"/>
      <c r="C50" s="1382"/>
      <c r="D50" s="1382"/>
      <c r="E50" s="1201" t="s">
        <v>3739</v>
      </c>
      <c r="F50" s="1201"/>
      <c r="G50" s="1201"/>
      <c r="H50" s="1201"/>
      <c r="I50" s="1281"/>
      <c r="J50" s="2569">
        <v>166.3</v>
      </c>
      <c r="K50" s="1568"/>
      <c r="L50" s="1568"/>
      <c r="M50" s="1568"/>
      <c r="N50" s="1568"/>
      <c r="O50" s="1568"/>
      <c r="P50" s="1568">
        <v>156.80000000000001</v>
      </c>
      <c r="Q50" s="1568"/>
      <c r="R50" s="1568"/>
      <c r="S50" s="1568"/>
      <c r="T50" s="1568"/>
      <c r="U50" s="1568"/>
      <c r="V50" s="1568">
        <v>55.4</v>
      </c>
      <c r="W50" s="1568"/>
      <c r="X50" s="1568"/>
      <c r="Y50" s="1568"/>
      <c r="Z50" s="1568"/>
      <c r="AA50" s="1568"/>
      <c r="AB50" s="1568"/>
      <c r="AC50" s="1568"/>
      <c r="AD50" s="1568">
        <v>50.2</v>
      </c>
      <c r="AE50" s="1568"/>
      <c r="AF50" s="1568"/>
      <c r="AG50" s="1568"/>
      <c r="AH50" s="1568"/>
      <c r="AI50" s="1568"/>
      <c r="AJ50" s="1568"/>
      <c r="AK50" s="1568"/>
    </row>
    <row r="51" spans="1:37" ht="11.25" customHeight="1">
      <c r="A51" s="1384"/>
      <c r="B51" s="1384"/>
      <c r="C51" s="1384"/>
      <c r="D51" s="1384"/>
      <c r="E51" s="328"/>
      <c r="F51" s="328"/>
      <c r="G51" s="328"/>
      <c r="H51" s="328"/>
      <c r="I51" s="404"/>
      <c r="J51" s="1332"/>
      <c r="K51" s="1289"/>
      <c r="L51" s="1289"/>
      <c r="M51" s="1289"/>
      <c r="N51" s="1289"/>
      <c r="O51" s="1289"/>
      <c r="P51" s="1568"/>
      <c r="Q51" s="1568"/>
      <c r="R51" s="1568"/>
      <c r="S51" s="1568"/>
      <c r="T51" s="1568"/>
      <c r="U51" s="1568"/>
      <c r="V51" s="1289"/>
      <c r="W51" s="1289"/>
      <c r="X51" s="1289"/>
      <c r="Y51" s="1289"/>
      <c r="Z51" s="1289"/>
      <c r="AA51" s="1289"/>
      <c r="AB51" s="1289"/>
      <c r="AC51" s="1289"/>
      <c r="AD51" s="1289"/>
      <c r="AE51" s="1289"/>
      <c r="AF51" s="1289"/>
      <c r="AG51" s="1289"/>
      <c r="AH51" s="1289"/>
      <c r="AI51" s="1289"/>
      <c r="AJ51" s="1289"/>
      <c r="AK51" s="1289"/>
    </row>
    <row r="52" spans="1:37" ht="11.25" customHeight="1">
      <c r="A52" s="1380" t="s">
        <v>3740</v>
      </c>
      <c r="B52" s="1380"/>
      <c r="C52" s="1380"/>
      <c r="D52" s="1380"/>
      <c r="E52" s="314"/>
      <c r="F52" s="314"/>
      <c r="G52" s="314"/>
      <c r="H52" s="314"/>
      <c r="I52" s="345"/>
      <c r="J52" s="1332"/>
      <c r="K52" s="1289"/>
      <c r="L52" s="1289"/>
      <c r="M52" s="1289"/>
      <c r="N52" s="1289"/>
      <c r="O52" s="1289"/>
      <c r="P52" s="1568"/>
      <c r="Q52" s="1568"/>
      <c r="R52" s="1568"/>
      <c r="S52" s="1568"/>
      <c r="T52" s="1568"/>
      <c r="U52" s="1568"/>
      <c r="V52" s="1289"/>
      <c r="W52" s="1289"/>
      <c r="X52" s="1289"/>
      <c r="Y52" s="1289"/>
      <c r="Z52" s="1289"/>
      <c r="AA52" s="1289"/>
      <c r="AB52" s="1289"/>
      <c r="AC52" s="1289"/>
      <c r="AD52" s="1289"/>
      <c r="AE52" s="1289"/>
      <c r="AF52" s="1289"/>
      <c r="AG52" s="1289"/>
      <c r="AH52" s="1289"/>
      <c r="AI52" s="1289"/>
      <c r="AJ52" s="1289"/>
      <c r="AK52" s="1289"/>
    </row>
    <row r="53" spans="1:37" ht="18.75" customHeight="1">
      <c r="A53" s="1382"/>
      <c r="B53" s="1382"/>
      <c r="C53" s="1382"/>
      <c r="D53" s="1382"/>
      <c r="E53" s="1201" t="s">
        <v>3741</v>
      </c>
      <c r="F53" s="1201"/>
      <c r="G53" s="1201"/>
      <c r="H53" s="1201"/>
      <c r="I53" s="1281"/>
      <c r="J53" s="2569">
        <v>168.7</v>
      </c>
      <c r="K53" s="1568"/>
      <c r="L53" s="1568"/>
      <c r="M53" s="1568"/>
      <c r="N53" s="1568"/>
      <c r="O53" s="1568"/>
      <c r="P53" s="1568">
        <v>157.80000000000001</v>
      </c>
      <c r="Q53" s="1568"/>
      <c r="R53" s="1568"/>
      <c r="S53" s="1568"/>
      <c r="T53" s="1568"/>
      <c r="U53" s="1568"/>
      <c r="V53" s="1568">
        <v>58.8</v>
      </c>
      <c r="W53" s="1568"/>
      <c r="X53" s="1568"/>
      <c r="Y53" s="1568"/>
      <c r="Z53" s="1568"/>
      <c r="AA53" s="1568"/>
      <c r="AB53" s="1568"/>
      <c r="AC53" s="1568"/>
      <c r="AD53" s="1568">
        <v>51.6</v>
      </c>
      <c r="AE53" s="1568"/>
      <c r="AF53" s="1568"/>
      <c r="AG53" s="1568"/>
      <c r="AH53" s="1568"/>
      <c r="AI53" s="1568"/>
      <c r="AJ53" s="1568"/>
      <c r="AK53" s="1568"/>
    </row>
    <row r="54" spans="1:37" ht="18.75" customHeight="1">
      <c r="A54" s="1382"/>
      <c r="B54" s="1382"/>
      <c r="C54" s="1382"/>
      <c r="D54" s="1382"/>
      <c r="E54" s="1201" t="s">
        <v>3742</v>
      </c>
      <c r="F54" s="1201"/>
      <c r="G54" s="1201"/>
      <c r="H54" s="1201"/>
      <c r="I54" s="1281"/>
      <c r="J54" s="2569">
        <v>170.3</v>
      </c>
      <c r="K54" s="1568"/>
      <c r="L54" s="1568"/>
      <c r="M54" s="1568"/>
      <c r="N54" s="1568"/>
      <c r="O54" s="1568"/>
      <c r="P54" s="1568">
        <v>157.69999999999999</v>
      </c>
      <c r="Q54" s="1568"/>
      <c r="R54" s="1568"/>
      <c r="S54" s="1568"/>
      <c r="T54" s="1568"/>
      <c r="U54" s="1568"/>
      <c r="V54" s="1568">
        <v>61</v>
      </c>
      <c r="W54" s="1568"/>
      <c r="X54" s="1568"/>
      <c r="Y54" s="1568"/>
      <c r="Z54" s="1568"/>
      <c r="AA54" s="1568"/>
      <c r="AB54" s="1568"/>
      <c r="AC54" s="1568"/>
      <c r="AD54" s="1568">
        <v>51.4</v>
      </c>
      <c r="AE54" s="1568"/>
      <c r="AF54" s="1568"/>
      <c r="AG54" s="1568"/>
      <c r="AH54" s="1568"/>
      <c r="AI54" s="1568"/>
      <c r="AJ54" s="1568"/>
      <c r="AK54" s="1568"/>
    </row>
    <row r="55" spans="1:37" ht="18.75" customHeight="1">
      <c r="A55" s="1382"/>
      <c r="B55" s="1382"/>
      <c r="C55" s="1382"/>
      <c r="D55" s="1382"/>
      <c r="E55" s="1201" t="s">
        <v>3743</v>
      </c>
      <c r="F55" s="1201"/>
      <c r="G55" s="1201"/>
      <c r="H55" s="1201"/>
      <c r="I55" s="1281"/>
      <c r="J55" s="2569">
        <v>171.1</v>
      </c>
      <c r="K55" s="1568"/>
      <c r="L55" s="1568"/>
      <c r="M55" s="1568"/>
      <c r="N55" s="1568"/>
      <c r="O55" s="1568"/>
      <c r="P55" s="1568">
        <v>158.1</v>
      </c>
      <c r="Q55" s="1568"/>
      <c r="R55" s="1568"/>
      <c r="S55" s="1568"/>
      <c r="T55" s="1568"/>
      <c r="U55" s="1568"/>
      <c r="V55" s="1568">
        <v>62.8</v>
      </c>
      <c r="W55" s="1568"/>
      <c r="X55" s="1568"/>
      <c r="Y55" s="1568"/>
      <c r="Z55" s="1568"/>
      <c r="AA55" s="1568"/>
      <c r="AB55" s="1568"/>
      <c r="AC55" s="1568"/>
      <c r="AD55" s="1568">
        <v>52.4</v>
      </c>
      <c r="AE55" s="1568"/>
      <c r="AF55" s="1568"/>
      <c r="AG55" s="1568"/>
      <c r="AH55" s="1568"/>
      <c r="AI55" s="1568"/>
      <c r="AJ55" s="1568"/>
      <c r="AK55" s="1568"/>
    </row>
    <row r="56" spans="1:37" ht="11.25" customHeight="1">
      <c r="A56" s="1384"/>
      <c r="B56" s="1384"/>
      <c r="C56" s="1384"/>
      <c r="D56" s="1384"/>
      <c r="E56" s="328"/>
      <c r="F56" s="328"/>
      <c r="G56" s="328"/>
      <c r="H56" s="328"/>
      <c r="I56" s="404"/>
      <c r="J56" s="1349"/>
      <c r="K56" s="1350"/>
      <c r="L56" s="1350"/>
      <c r="M56" s="1350"/>
      <c r="N56" s="1350"/>
      <c r="O56" s="1350"/>
      <c r="P56" s="1350"/>
      <c r="Q56" s="1350"/>
      <c r="R56" s="1350"/>
      <c r="S56" s="1350"/>
      <c r="T56" s="1350"/>
      <c r="U56" s="1350"/>
      <c r="V56" s="407"/>
      <c r="W56" s="407"/>
      <c r="X56" s="407"/>
      <c r="Y56" s="407"/>
      <c r="Z56" s="407"/>
      <c r="AA56" s="407"/>
      <c r="AB56" s="407"/>
      <c r="AC56" s="407"/>
      <c r="AD56" s="407"/>
      <c r="AE56" s="407"/>
      <c r="AF56" s="407"/>
      <c r="AG56" s="407"/>
      <c r="AH56" s="1350"/>
      <c r="AI56" s="1350"/>
      <c r="AJ56" s="1350"/>
      <c r="AK56" s="1350"/>
    </row>
    <row r="57" spans="1:37" ht="13.5">
      <c r="A57" s="403" t="s">
        <v>3744</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1277" t="s">
        <v>3745</v>
      </c>
      <c r="Z57" s="1277"/>
      <c r="AA57" s="1277"/>
      <c r="AB57" s="1277"/>
      <c r="AC57" s="1277"/>
      <c r="AD57" s="1277"/>
      <c r="AE57" s="1277"/>
      <c r="AF57" s="1277"/>
      <c r="AG57" s="1277"/>
      <c r="AH57" s="1277"/>
      <c r="AI57" s="1277"/>
      <c r="AJ57" s="1277"/>
      <c r="AK57" s="1277"/>
    </row>
    <row r="58" spans="1:37" ht="13.5">
      <c r="A58" s="65" t="s">
        <v>3746</v>
      </c>
    </row>
    <row r="59" spans="1:37" ht="18.75" customHeight="1">
      <c r="B59" s="405"/>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c r="AE59" s="405"/>
      <c r="AF59" s="405"/>
      <c r="AG59" s="405"/>
      <c r="AH59" s="405"/>
      <c r="AI59" s="405"/>
      <c r="AJ59" s="405"/>
      <c r="AK59" s="405"/>
    </row>
  </sheetData>
  <mergeCells count="147">
    <mergeCell ref="Y57:AK57"/>
    <mergeCell ref="E54:I54"/>
    <mergeCell ref="J54:O54"/>
    <mergeCell ref="P54:U54"/>
    <mergeCell ref="V54:AC54"/>
    <mergeCell ref="AD54:AK54"/>
    <mergeCell ref="E55:I55"/>
    <mergeCell ref="J55:O55"/>
    <mergeCell ref="P55:U55"/>
    <mergeCell ref="V55:AC55"/>
    <mergeCell ref="AD55:AK55"/>
    <mergeCell ref="A52:D56"/>
    <mergeCell ref="J52:O52"/>
    <mergeCell ref="P52:U52"/>
    <mergeCell ref="V52:AC52"/>
    <mergeCell ref="AD52:AK52"/>
    <mergeCell ref="E53:I53"/>
    <mergeCell ref="J53:O53"/>
    <mergeCell ref="P53:U53"/>
    <mergeCell ref="V53:AC53"/>
    <mergeCell ref="AD53:AK53"/>
    <mergeCell ref="J56:O56"/>
    <mergeCell ref="P56:U56"/>
    <mergeCell ref="AH56:AK56"/>
    <mergeCell ref="A47:D51"/>
    <mergeCell ref="J47:O47"/>
    <mergeCell ref="P47:U47"/>
    <mergeCell ref="V47:AC47"/>
    <mergeCell ref="AD47:AK47"/>
    <mergeCell ref="E48:I48"/>
    <mergeCell ref="J48:O48"/>
    <mergeCell ref="P48:U48"/>
    <mergeCell ref="V48:AC48"/>
    <mergeCell ref="AD48:AK48"/>
    <mergeCell ref="E49:I49"/>
    <mergeCell ref="J49:O49"/>
    <mergeCell ref="P49:U49"/>
    <mergeCell ref="V49:AC49"/>
    <mergeCell ref="AD49:AK49"/>
    <mergeCell ref="E50:I50"/>
    <mergeCell ref="J50:O50"/>
    <mergeCell ref="P50:U50"/>
    <mergeCell ref="V50:AC50"/>
    <mergeCell ref="AD50:AK50"/>
    <mergeCell ref="J51:O51"/>
    <mergeCell ref="P51:U51"/>
    <mergeCell ref="V51:AC51"/>
    <mergeCell ref="AD51:AK51"/>
    <mergeCell ref="V44:AC44"/>
    <mergeCell ref="AD44:AK44"/>
    <mergeCell ref="E45:I45"/>
    <mergeCell ref="J45:O45"/>
    <mergeCell ref="P45:U45"/>
    <mergeCell ref="V45:AC45"/>
    <mergeCell ref="AD45:AK45"/>
    <mergeCell ref="E46:I46"/>
    <mergeCell ref="J46:O46"/>
    <mergeCell ref="P46:U46"/>
    <mergeCell ref="V46:AC46"/>
    <mergeCell ref="AD46:AK46"/>
    <mergeCell ref="V42:AC42"/>
    <mergeCell ref="AD42:AK42"/>
    <mergeCell ref="E43:I43"/>
    <mergeCell ref="J43:O43"/>
    <mergeCell ref="P43:U43"/>
    <mergeCell ref="V43:AC43"/>
    <mergeCell ref="AD43:AK43"/>
    <mergeCell ref="V40:AC40"/>
    <mergeCell ref="AD40:AK40"/>
    <mergeCell ref="E41:I41"/>
    <mergeCell ref="J41:O41"/>
    <mergeCell ref="P41:U41"/>
    <mergeCell ref="V41:AC41"/>
    <mergeCell ref="AD41:AK41"/>
    <mergeCell ref="E38:I38"/>
    <mergeCell ref="A39:D46"/>
    <mergeCell ref="E39:I39"/>
    <mergeCell ref="E40:I40"/>
    <mergeCell ref="J40:O40"/>
    <mergeCell ref="P40:U40"/>
    <mergeCell ref="E42:I42"/>
    <mergeCell ref="J42:O42"/>
    <mergeCell ref="P42:U42"/>
    <mergeCell ref="E44:I44"/>
    <mergeCell ref="A36:D38"/>
    <mergeCell ref="J36:O36"/>
    <mergeCell ref="P36:U36"/>
    <mergeCell ref="J44:O44"/>
    <mergeCell ref="P44:U44"/>
    <mergeCell ref="V36:AC36"/>
    <mergeCell ref="AD36:AK36"/>
    <mergeCell ref="E37:I37"/>
    <mergeCell ref="J37:O37"/>
    <mergeCell ref="P37:U37"/>
    <mergeCell ref="V37:AC37"/>
    <mergeCell ref="AD37:AK37"/>
    <mergeCell ref="A34:I35"/>
    <mergeCell ref="J34:U34"/>
    <mergeCell ref="V34:AK34"/>
    <mergeCell ref="AL34:AO35"/>
    <mergeCell ref="J35:O35"/>
    <mergeCell ref="P35:U35"/>
    <mergeCell ref="V35:AC35"/>
    <mergeCell ref="AD35:AK35"/>
    <mergeCell ref="E26:G26"/>
    <mergeCell ref="H26:J26"/>
    <mergeCell ref="A28:I28"/>
    <mergeCell ref="AA28:AK28"/>
    <mergeCell ref="A32:AK32"/>
    <mergeCell ref="AG33:AK33"/>
    <mergeCell ref="E20:G20"/>
    <mergeCell ref="H20:J20"/>
    <mergeCell ref="A22:B22"/>
    <mergeCell ref="E22:G22"/>
    <mergeCell ref="H22:J22"/>
    <mergeCell ref="E24:G24"/>
    <mergeCell ref="H24:J24"/>
    <mergeCell ref="E14:G14"/>
    <mergeCell ref="H14:J14"/>
    <mergeCell ref="E16:G16"/>
    <mergeCell ref="H16:J16"/>
    <mergeCell ref="E18:G18"/>
    <mergeCell ref="H18:J18"/>
    <mergeCell ref="A8:B8"/>
    <mergeCell ref="E8:G8"/>
    <mergeCell ref="H8:J8"/>
    <mergeCell ref="E10:G10"/>
    <mergeCell ref="H10:J10"/>
    <mergeCell ref="E12:G12"/>
    <mergeCell ref="H12:J12"/>
    <mergeCell ref="N5:P6"/>
    <mergeCell ref="Q5:S6"/>
    <mergeCell ref="A1:D1"/>
    <mergeCell ref="T5:V6"/>
    <mergeCell ref="W5:Y6"/>
    <mergeCell ref="Z5:AB6"/>
    <mergeCell ref="AC5:AE6"/>
    <mergeCell ref="A2:AK2"/>
    <mergeCell ref="AA3:AK3"/>
    <mergeCell ref="A4:D6"/>
    <mergeCell ref="E4:G6"/>
    <mergeCell ref="H4:V4"/>
    <mergeCell ref="W4:AE4"/>
    <mergeCell ref="AF4:AH6"/>
    <mergeCell ref="AI4:AK6"/>
    <mergeCell ref="H5:J6"/>
    <mergeCell ref="K5:M6"/>
  </mergeCells>
  <phoneticPr fontId="4"/>
  <hyperlinks>
    <hyperlink ref="A1" location="P2細目次!A1" display="目次に戻る" xr:uid="{C9C09090-42D4-4A2A-866B-FFC41CF0EA64}"/>
  </hyperlinks>
  <pageMargins left="0.70866141732283472" right="0.70866141732283472" top="0.74803149606299213" bottom="0.74803149606299213" header="0.31496062992125984" footer="0.31496062992125984"/>
  <pageSetup paperSize="9" scale="76" firstPageNumber="0" orientation="portrait" r:id="rId1"/>
  <headerFooter differentFirst="1" scaleWithDoc="0">
    <oddFooter>&amp;C- &amp;P -</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9F562-997E-4D02-8B60-F67B0BF86AD0}">
  <sheetPr>
    <tabColor theme="0"/>
    <pageSetUpPr fitToPage="1"/>
  </sheetPr>
  <dimension ref="A1:AN68"/>
  <sheetViews>
    <sheetView topLeftCell="A55" zoomScaleNormal="100" zoomScaleSheetLayoutView="100" workbookViewId="0">
      <selection activeCell="AL2" sqref="AL2:AR2"/>
    </sheetView>
  </sheetViews>
  <sheetFormatPr defaultColWidth="3.125" defaultRowHeight="18.75" customHeight="1"/>
  <cols>
    <col min="1" max="3" width="3.125" style="286"/>
    <col min="4" max="4" width="3.125" style="286" customWidth="1"/>
    <col min="5" max="8" width="3.125" style="286"/>
    <col min="9" max="9" width="1.875" style="286" customWidth="1"/>
    <col min="10" max="12" width="3.125" style="286"/>
    <col min="13" max="13" width="1.875" style="286" customWidth="1"/>
    <col min="14" max="16" width="3.125" style="286"/>
    <col min="17" max="17" width="1.875" style="286" customWidth="1"/>
    <col min="18" max="20" width="3.125" style="286"/>
    <col min="21" max="21" width="1.875" style="286" customWidth="1"/>
    <col min="22" max="24" width="3.125" style="286"/>
    <col min="25" max="25" width="1.875" style="286" customWidth="1"/>
    <col min="26" max="28" width="3.125" style="286"/>
    <col min="29" max="29" width="1.875" style="286" customWidth="1"/>
    <col min="30" max="32" width="3.125" style="286"/>
    <col min="33" max="33" width="1.875" style="286" customWidth="1"/>
    <col min="34" max="36" width="3.125" style="286"/>
    <col min="37" max="37" width="1.875" style="286" customWidth="1"/>
    <col min="38" max="264" width="3.125" style="286"/>
    <col min="265" max="265" width="1.875" style="286" customWidth="1"/>
    <col min="266" max="268" width="3.125" style="286"/>
    <col min="269" max="269" width="1.875" style="286" customWidth="1"/>
    <col min="270" max="272" width="3.125" style="286"/>
    <col min="273" max="273" width="1.875" style="286" customWidth="1"/>
    <col min="274" max="276" width="3.125" style="286"/>
    <col min="277" max="277" width="1.875" style="286" customWidth="1"/>
    <col min="278" max="280" width="3.125" style="286"/>
    <col min="281" max="281" width="1.875" style="286" customWidth="1"/>
    <col min="282" max="284" width="3.125" style="286"/>
    <col min="285" max="285" width="1.875" style="286" customWidth="1"/>
    <col min="286" max="288" width="3.125" style="286"/>
    <col min="289" max="289" width="1.875" style="286" customWidth="1"/>
    <col min="290" max="292" width="3.125" style="286"/>
    <col min="293" max="293" width="1.875" style="286" customWidth="1"/>
    <col min="294" max="520" width="3.125" style="286"/>
    <col min="521" max="521" width="1.875" style="286" customWidth="1"/>
    <col min="522" max="524" width="3.125" style="286"/>
    <col min="525" max="525" width="1.875" style="286" customWidth="1"/>
    <col min="526" max="528" width="3.125" style="286"/>
    <col min="529" max="529" width="1.875" style="286" customWidth="1"/>
    <col min="530" max="532" width="3.125" style="286"/>
    <col min="533" max="533" width="1.875" style="286" customWidth="1"/>
    <col min="534" max="536" width="3.125" style="286"/>
    <col min="537" max="537" width="1.875" style="286" customWidth="1"/>
    <col min="538" max="540" width="3.125" style="286"/>
    <col min="541" max="541" width="1.875" style="286" customWidth="1"/>
    <col min="542" max="544" width="3.125" style="286"/>
    <col min="545" max="545" width="1.875" style="286" customWidth="1"/>
    <col min="546" max="548" width="3.125" style="286"/>
    <col min="549" max="549" width="1.875" style="286" customWidth="1"/>
    <col min="550" max="776" width="3.125" style="286"/>
    <col min="777" max="777" width="1.875" style="286" customWidth="1"/>
    <col min="778" max="780" width="3.125" style="286"/>
    <col min="781" max="781" width="1.875" style="286" customWidth="1"/>
    <col min="782" max="784" width="3.125" style="286"/>
    <col min="785" max="785" width="1.875" style="286" customWidth="1"/>
    <col min="786" max="788" width="3.125" style="286"/>
    <col min="789" max="789" width="1.875" style="286" customWidth="1"/>
    <col min="790" max="792" width="3.125" style="286"/>
    <col min="793" max="793" width="1.875" style="286" customWidth="1"/>
    <col min="794" max="796" width="3.125" style="286"/>
    <col min="797" max="797" width="1.875" style="286" customWidth="1"/>
    <col min="798" max="800" width="3.125" style="286"/>
    <col min="801" max="801" width="1.875" style="286" customWidth="1"/>
    <col min="802" max="804" width="3.125" style="286"/>
    <col min="805" max="805" width="1.875" style="286" customWidth="1"/>
    <col min="806" max="1032" width="3.125" style="286"/>
    <col min="1033" max="1033" width="1.875" style="286" customWidth="1"/>
    <col min="1034" max="1036" width="3.125" style="286"/>
    <col min="1037" max="1037" width="1.875" style="286" customWidth="1"/>
    <col min="1038" max="1040" width="3.125" style="286"/>
    <col min="1041" max="1041" width="1.875" style="286" customWidth="1"/>
    <col min="1042" max="1044" width="3.125" style="286"/>
    <col min="1045" max="1045" width="1.875" style="286" customWidth="1"/>
    <col min="1046" max="1048" width="3.125" style="286"/>
    <col min="1049" max="1049" width="1.875" style="286" customWidth="1"/>
    <col min="1050" max="1052" width="3.125" style="286"/>
    <col min="1053" max="1053" width="1.875" style="286" customWidth="1"/>
    <col min="1054" max="1056" width="3.125" style="286"/>
    <col min="1057" max="1057" width="1.875" style="286" customWidth="1"/>
    <col min="1058" max="1060" width="3.125" style="286"/>
    <col min="1061" max="1061" width="1.875" style="286" customWidth="1"/>
    <col min="1062" max="1288" width="3.125" style="286"/>
    <col min="1289" max="1289" width="1.875" style="286" customWidth="1"/>
    <col min="1290" max="1292" width="3.125" style="286"/>
    <col min="1293" max="1293" width="1.875" style="286" customWidth="1"/>
    <col min="1294" max="1296" width="3.125" style="286"/>
    <col min="1297" max="1297" width="1.875" style="286" customWidth="1"/>
    <col min="1298" max="1300" width="3.125" style="286"/>
    <col min="1301" max="1301" width="1.875" style="286" customWidth="1"/>
    <col min="1302" max="1304" width="3.125" style="286"/>
    <col min="1305" max="1305" width="1.875" style="286" customWidth="1"/>
    <col min="1306" max="1308" width="3.125" style="286"/>
    <col min="1309" max="1309" width="1.875" style="286" customWidth="1"/>
    <col min="1310" max="1312" width="3.125" style="286"/>
    <col min="1313" max="1313" width="1.875" style="286" customWidth="1"/>
    <col min="1314" max="1316" width="3.125" style="286"/>
    <col min="1317" max="1317" width="1.875" style="286" customWidth="1"/>
    <col min="1318" max="1544" width="3.125" style="286"/>
    <col min="1545" max="1545" width="1.875" style="286" customWidth="1"/>
    <col min="1546" max="1548" width="3.125" style="286"/>
    <col min="1549" max="1549" width="1.875" style="286" customWidth="1"/>
    <col min="1550" max="1552" width="3.125" style="286"/>
    <col min="1553" max="1553" width="1.875" style="286" customWidth="1"/>
    <col min="1554" max="1556" width="3.125" style="286"/>
    <col min="1557" max="1557" width="1.875" style="286" customWidth="1"/>
    <col min="1558" max="1560" width="3.125" style="286"/>
    <col min="1561" max="1561" width="1.875" style="286" customWidth="1"/>
    <col min="1562" max="1564" width="3.125" style="286"/>
    <col min="1565" max="1565" width="1.875" style="286" customWidth="1"/>
    <col min="1566" max="1568" width="3.125" style="286"/>
    <col min="1569" max="1569" width="1.875" style="286" customWidth="1"/>
    <col min="1570" max="1572" width="3.125" style="286"/>
    <col min="1573" max="1573" width="1.875" style="286" customWidth="1"/>
    <col min="1574" max="1800" width="3.125" style="286"/>
    <col min="1801" max="1801" width="1.875" style="286" customWidth="1"/>
    <col min="1802" max="1804" width="3.125" style="286"/>
    <col min="1805" max="1805" width="1.875" style="286" customWidth="1"/>
    <col min="1806" max="1808" width="3.125" style="286"/>
    <col min="1809" max="1809" width="1.875" style="286" customWidth="1"/>
    <col min="1810" max="1812" width="3.125" style="286"/>
    <col min="1813" max="1813" width="1.875" style="286" customWidth="1"/>
    <col min="1814" max="1816" width="3.125" style="286"/>
    <col min="1817" max="1817" width="1.875" style="286" customWidth="1"/>
    <col min="1818" max="1820" width="3.125" style="286"/>
    <col min="1821" max="1821" width="1.875" style="286" customWidth="1"/>
    <col min="1822" max="1824" width="3.125" style="286"/>
    <col min="1825" max="1825" width="1.875" style="286" customWidth="1"/>
    <col min="1826" max="1828" width="3.125" style="286"/>
    <col min="1829" max="1829" width="1.875" style="286" customWidth="1"/>
    <col min="1830" max="2056" width="3.125" style="286"/>
    <col min="2057" max="2057" width="1.875" style="286" customWidth="1"/>
    <col min="2058" max="2060" width="3.125" style="286"/>
    <col min="2061" max="2061" width="1.875" style="286" customWidth="1"/>
    <col min="2062" max="2064" width="3.125" style="286"/>
    <col min="2065" max="2065" width="1.875" style="286" customWidth="1"/>
    <col min="2066" max="2068" width="3.125" style="286"/>
    <col min="2069" max="2069" width="1.875" style="286" customWidth="1"/>
    <col min="2070" max="2072" width="3.125" style="286"/>
    <col min="2073" max="2073" width="1.875" style="286" customWidth="1"/>
    <col min="2074" max="2076" width="3.125" style="286"/>
    <col min="2077" max="2077" width="1.875" style="286" customWidth="1"/>
    <col min="2078" max="2080" width="3.125" style="286"/>
    <col min="2081" max="2081" width="1.875" style="286" customWidth="1"/>
    <col min="2082" max="2084" width="3.125" style="286"/>
    <col min="2085" max="2085" width="1.875" style="286" customWidth="1"/>
    <col min="2086" max="2312" width="3.125" style="286"/>
    <col min="2313" max="2313" width="1.875" style="286" customWidth="1"/>
    <col min="2314" max="2316" width="3.125" style="286"/>
    <col min="2317" max="2317" width="1.875" style="286" customWidth="1"/>
    <col min="2318" max="2320" width="3.125" style="286"/>
    <col min="2321" max="2321" width="1.875" style="286" customWidth="1"/>
    <col min="2322" max="2324" width="3.125" style="286"/>
    <col min="2325" max="2325" width="1.875" style="286" customWidth="1"/>
    <col min="2326" max="2328" width="3.125" style="286"/>
    <col min="2329" max="2329" width="1.875" style="286" customWidth="1"/>
    <col min="2330" max="2332" width="3.125" style="286"/>
    <col min="2333" max="2333" width="1.875" style="286" customWidth="1"/>
    <col min="2334" max="2336" width="3.125" style="286"/>
    <col min="2337" max="2337" width="1.875" style="286" customWidth="1"/>
    <col min="2338" max="2340" width="3.125" style="286"/>
    <col min="2341" max="2341" width="1.875" style="286" customWidth="1"/>
    <col min="2342" max="2568" width="3.125" style="286"/>
    <col min="2569" max="2569" width="1.875" style="286" customWidth="1"/>
    <col min="2570" max="2572" width="3.125" style="286"/>
    <col min="2573" max="2573" width="1.875" style="286" customWidth="1"/>
    <col min="2574" max="2576" width="3.125" style="286"/>
    <col min="2577" max="2577" width="1.875" style="286" customWidth="1"/>
    <col min="2578" max="2580" width="3.125" style="286"/>
    <col min="2581" max="2581" width="1.875" style="286" customWidth="1"/>
    <col min="2582" max="2584" width="3.125" style="286"/>
    <col min="2585" max="2585" width="1.875" style="286" customWidth="1"/>
    <col min="2586" max="2588" width="3.125" style="286"/>
    <col min="2589" max="2589" width="1.875" style="286" customWidth="1"/>
    <col min="2590" max="2592" width="3.125" style="286"/>
    <col min="2593" max="2593" width="1.875" style="286" customWidth="1"/>
    <col min="2594" max="2596" width="3.125" style="286"/>
    <col min="2597" max="2597" width="1.875" style="286" customWidth="1"/>
    <col min="2598" max="2824" width="3.125" style="286"/>
    <col min="2825" max="2825" width="1.875" style="286" customWidth="1"/>
    <col min="2826" max="2828" width="3.125" style="286"/>
    <col min="2829" max="2829" width="1.875" style="286" customWidth="1"/>
    <col min="2830" max="2832" width="3.125" style="286"/>
    <col min="2833" max="2833" width="1.875" style="286" customWidth="1"/>
    <col min="2834" max="2836" width="3.125" style="286"/>
    <col min="2837" max="2837" width="1.875" style="286" customWidth="1"/>
    <col min="2838" max="2840" width="3.125" style="286"/>
    <col min="2841" max="2841" width="1.875" style="286" customWidth="1"/>
    <col min="2842" max="2844" width="3.125" style="286"/>
    <col min="2845" max="2845" width="1.875" style="286" customWidth="1"/>
    <col min="2846" max="2848" width="3.125" style="286"/>
    <col min="2849" max="2849" width="1.875" style="286" customWidth="1"/>
    <col min="2850" max="2852" width="3.125" style="286"/>
    <col min="2853" max="2853" width="1.875" style="286" customWidth="1"/>
    <col min="2854" max="3080" width="3.125" style="286"/>
    <col min="3081" max="3081" width="1.875" style="286" customWidth="1"/>
    <col min="3082" max="3084" width="3.125" style="286"/>
    <col min="3085" max="3085" width="1.875" style="286" customWidth="1"/>
    <col min="3086" max="3088" width="3.125" style="286"/>
    <col min="3089" max="3089" width="1.875" style="286" customWidth="1"/>
    <col min="3090" max="3092" width="3.125" style="286"/>
    <col min="3093" max="3093" width="1.875" style="286" customWidth="1"/>
    <col min="3094" max="3096" width="3.125" style="286"/>
    <col min="3097" max="3097" width="1.875" style="286" customWidth="1"/>
    <col min="3098" max="3100" width="3.125" style="286"/>
    <col min="3101" max="3101" width="1.875" style="286" customWidth="1"/>
    <col min="3102" max="3104" width="3.125" style="286"/>
    <col min="3105" max="3105" width="1.875" style="286" customWidth="1"/>
    <col min="3106" max="3108" width="3.125" style="286"/>
    <col min="3109" max="3109" width="1.875" style="286" customWidth="1"/>
    <col min="3110" max="3336" width="3.125" style="286"/>
    <col min="3337" max="3337" width="1.875" style="286" customWidth="1"/>
    <col min="3338" max="3340" width="3.125" style="286"/>
    <col min="3341" max="3341" width="1.875" style="286" customWidth="1"/>
    <col min="3342" max="3344" width="3.125" style="286"/>
    <col min="3345" max="3345" width="1.875" style="286" customWidth="1"/>
    <col min="3346" max="3348" width="3.125" style="286"/>
    <col min="3349" max="3349" width="1.875" style="286" customWidth="1"/>
    <col min="3350" max="3352" width="3.125" style="286"/>
    <col min="3353" max="3353" width="1.875" style="286" customWidth="1"/>
    <col min="3354" max="3356" width="3.125" style="286"/>
    <col min="3357" max="3357" width="1.875" style="286" customWidth="1"/>
    <col min="3358" max="3360" width="3.125" style="286"/>
    <col min="3361" max="3361" width="1.875" style="286" customWidth="1"/>
    <col min="3362" max="3364" width="3.125" style="286"/>
    <col min="3365" max="3365" width="1.875" style="286" customWidth="1"/>
    <col min="3366" max="3592" width="3.125" style="286"/>
    <col min="3593" max="3593" width="1.875" style="286" customWidth="1"/>
    <col min="3594" max="3596" width="3.125" style="286"/>
    <col min="3597" max="3597" width="1.875" style="286" customWidth="1"/>
    <col min="3598" max="3600" width="3.125" style="286"/>
    <col min="3601" max="3601" width="1.875" style="286" customWidth="1"/>
    <col min="3602" max="3604" width="3.125" style="286"/>
    <col min="3605" max="3605" width="1.875" style="286" customWidth="1"/>
    <col min="3606" max="3608" width="3.125" style="286"/>
    <col min="3609" max="3609" width="1.875" style="286" customWidth="1"/>
    <col min="3610" max="3612" width="3.125" style="286"/>
    <col min="3613" max="3613" width="1.875" style="286" customWidth="1"/>
    <col min="3614" max="3616" width="3.125" style="286"/>
    <col min="3617" max="3617" width="1.875" style="286" customWidth="1"/>
    <col min="3618" max="3620" width="3.125" style="286"/>
    <col min="3621" max="3621" width="1.875" style="286" customWidth="1"/>
    <col min="3622" max="3848" width="3.125" style="286"/>
    <col min="3849" max="3849" width="1.875" style="286" customWidth="1"/>
    <col min="3850" max="3852" width="3.125" style="286"/>
    <col min="3853" max="3853" width="1.875" style="286" customWidth="1"/>
    <col min="3854" max="3856" width="3.125" style="286"/>
    <col min="3857" max="3857" width="1.875" style="286" customWidth="1"/>
    <col min="3858" max="3860" width="3.125" style="286"/>
    <col min="3861" max="3861" width="1.875" style="286" customWidth="1"/>
    <col min="3862" max="3864" width="3.125" style="286"/>
    <col min="3865" max="3865" width="1.875" style="286" customWidth="1"/>
    <col min="3866" max="3868" width="3.125" style="286"/>
    <col min="3869" max="3869" width="1.875" style="286" customWidth="1"/>
    <col min="3870" max="3872" width="3.125" style="286"/>
    <col min="3873" max="3873" width="1.875" style="286" customWidth="1"/>
    <col min="3874" max="3876" width="3.125" style="286"/>
    <col min="3877" max="3877" width="1.875" style="286" customWidth="1"/>
    <col min="3878" max="4104" width="3.125" style="286"/>
    <col min="4105" max="4105" width="1.875" style="286" customWidth="1"/>
    <col min="4106" max="4108" width="3.125" style="286"/>
    <col min="4109" max="4109" width="1.875" style="286" customWidth="1"/>
    <col min="4110" max="4112" width="3.125" style="286"/>
    <col min="4113" max="4113" width="1.875" style="286" customWidth="1"/>
    <col min="4114" max="4116" width="3.125" style="286"/>
    <col min="4117" max="4117" width="1.875" style="286" customWidth="1"/>
    <col min="4118" max="4120" width="3.125" style="286"/>
    <col min="4121" max="4121" width="1.875" style="286" customWidth="1"/>
    <col min="4122" max="4124" width="3.125" style="286"/>
    <col min="4125" max="4125" width="1.875" style="286" customWidth="1"/>
    <col min="4126" max="4128" width="3.125" style="286"/>
    <col min="4129" max="4129" width="1.875" style="286" customWidth="1"/>
    <col min="4130" max="4132" width="3.125" style="286"/>
    <col min="4133" max="4133" width="1.875" style="286" customWidth="1"/>
    <col min="4134" max="4360" width="3.125" style="286"/>
    <col min="4361" max="4361" width="1.875" style="286" customWidth="1"/>
    <col min="4362" max="4364" width="3.125" style="286"/>
    <col min="4365" max="4365" width="1.875" style="286" customWidth="1"/>
    <col min="4366" max="4368" width="3.125" style="286"/>
    <col min="4369" max="4369" width="1.875" style="286" customWidth="1"/>
    <col min="4370" max="4372" width="3.125" style="286"/>
    <col min="4373" max="4373" width="1.875" style="286" customWidth="1"/>
    <col min="4374" max="4376" width="3.125" style="286"/>
    <col min="4377" max="4377" width="1.875" style="286" customWidth="1"/>
    <col min="4378" max="4380" width="3.125" style="286"/>
    <col min="4381" max="4381" width="1.875" style="286" customWidth="1"/>
    <col min="4382" max="4384" width="3.125" style="286"/>
    <col min="4385" max="4385" width="1.875" style="286" customWidth="1"/>
    <col min="4386" max="4388" width="3.125" style="286"/>
    <col min="4389" max="4389" width="1.875" style="286" customWidth="1"/>
    <col min="4390" max="4616" width="3.125" style="286"/>
    <col min="4617" max="4617" width="1.875" style="286" customWidth="1"/>
    <col min="4618" max="4620" width="3.125" style="286"/>
    <col min="4621" max="4621" width="1.875" style="286" customWidth="1"/>
    <col min="4622" max="4624" width="3.125" style="286"/>
    <col min="4625" max="4625" width="1.875" style="286" customWidth="1"/>
    <col min="4626" max="4628" width="3.125" style="286"/>
    <col min="4629" max="4629" width="1.875" style="286" customWidth="1"/>
    <col min="4630" max="4632" width="3.125" style="286"/>
    <col min="4633" max="4633" width="1.875" style="286" customWidth="1"/>
    <col min="4634" max="4636" width="3.125" style="286"/>
    <col min="4637" max="4637" width="1.875" style="286" customWidth="1"/>
    <col min="4638" max="4640" width="3.125" style="286"/>
    <col min="4641" max="4641" width="1.875" style="286" customWidth="1"/>
    <col min="4642" max="4644" width="3.125" style="286"/>
    <col min="4645" max="4645" width="1.875" style="286" customWidth="1"/>
    <col min="4646" max="4872" width="3.125" style="286"/>
    <col min="4873" max="4873" width="1.875" style="286" customWidth="1"/>
    <col min="4874" max="4876" width="3.125" style="286"/>
    <col min="4877" max="4877" width="1.875" style="286" customWidth="1"/>
    <col min="4878" max="4880" width="3.125" style="286"/>
    <col min="4881" max="4881" width="1.875" style="286" customWidth="1"/>
    <col min="4882" max="4884" width="3.125" style="286"/>
    <col min="4885" max="4885" width="1.875" style="286" customWidth="1"/>
    <col min="4886" max="4888" width="3.125" style="286"/>
    <col min="4889" max="4889" width="1.875" style="286" customWidth="1"/>
    <col min="4890" max="4892" width="3.125" style="286"/>
    <col min="4893" max="4893" width="1.875" style="286" customWidth="1"/>
    <col min="4894" max="4896" width="3.125" style="286"/>
    <col min="4897" max="4897" width="1.875" style="286" customWidth="1"/>
    <col min="4898" max="4900" width="3.125" style="286"/>
    <col min="4901" max="4901" width="1.875" style="286" customWidth="1"/>
    <col min="4902" max="5128" width="3.125" style="286"/>
    <col min="5129" max="5129" width="1.875" style="286" customWidth="1"/>
    <col min="5130" max="5132" width="3.125" style="286"/>
    <col min="5133" max="5133" width="1.875" style="286" customWidth="1"/>
    <col min="5134" max="5136" width="3.125" style="286"/>
    <col min="5137" max="5137" width="1.875" style="286" customWidth="1"/>
    <col min="5138" max="5140" width="3.125" style="286"/>
    <col min="5141" max="5141" width="1.875" style="286" customWidth="1"/>
    <col min="5142" max="5144" width="3.125" style="286"/>
    <col min="5145" max="5145" width="1.875" style="286" customWidth="1"/>
    <col min="5146" max="5148" width="3.125" style="286"/>
    <col min="5149" max="5149" width="1.875" style="286" customWidth="1"/>
    <col min="5150" max="5152" width="3.125" style="286"/>
    <col min="5153" max="5153" width="1.875" style="286" customWidth="1"/>
    <col min="5154" max="5156" width="3.125" style="286"/>
    <col min="5157" max="5157" width="1.875" style="286" customWidth="1"/>
    <col min="5158" max="5384" width="3.125" style="286"/>
    <col min="5385" max="5385" width="1.875" style="286" customWidth="1"/>
    <col min="5386" max="5388" width="3.125" style="286"/>
    <col min="5389" max="5389" width="1.875" style="286" customWidth="1"/>
    <col min="5390" max="5392" width="3.125" style="286"/>
    <col min="5393" max="5393" width="1.875" style="286" customWidth="1"/>
    <col min="5394" max="5396" width="3.125" style="286"/>
    <col min="5397" max="5397" width="1.875" style="286" customWidth="1"/>
    <col min="5398" max="5400" width="3.125" style="286"/>
    <col min="5401" max="5401" width="1.875" style="286" customWidth="1"/>
    <col min="5402" max="5404" width="3.125" style="286"/>
    <col min="5405" max="5405" width="1.875" style="286" customWidth="1"/>
    <col min="5406" max="5408" width="3.125" style="286"/>
    <col min="5409" max="5409" width="1.875" style="286" customWidth="1"/>
    <col min="5410" max="5412" width="3.125" style="286"/>
    <col min="5413" max="5413" width="1.875" style="286" customWidth="1"/>
    <col min="5414" max="5640" width="3.125" style="286"/>
    <col min="5641" max="5641" width="1.875" style="286" customWidth="1"/>
    <col min="5642" max="5644" width="3.125" style="286"/>
    <col min="5645" max="5645" width="1.875" style="286" customWidth="1"/>
    <col min="5646" max="5648" width="3.125" style="286"/>
    <col min="5649" max="5649" width="1.875" style="286" customWidth="1"/>
    <col min="5650" max="5652" width="3.125" style="286"/>
    <col min="5653" max="5653" width="1.875" style="286" customWidth="1"/>
    <col min="5654" max="5656" width="3.125" style="286"/>
    <col min="5657" max="5657" width="1.875" style="286" customWidth="1"/>
    <col min="5658" max="5660" width="3.125" style="286"/>
    <col min="5661" max="5661" width="1.875" style="286" customWidth="1"/>
    <col min="5662" max="5664" width="3.125" style="286"/>
    <col min="5665" max="5665" width="1.875" style="286" customWidth="1"/>
    <col min="5666" max="5668" width="3.125" style="286"/>
    <col min="5669" max="5669" width="1.875" style="286" customWidth="1"/>
    <col min="5670" max="5896" width="3.125" style="286"/>
    <col min="5897" max="5897" width="1.875" style="286" customWidth="1"/>
    <col min="5898" max="5900" width="3.125" style="286"/>
    <col min="5901" max="5901" width="1.875" style="286" customWidth="1"/>
    <col min="5902" max="5904" width="3.125" style="286"/>
    <col min="5905" max="5905" width="1.875" style="286" customWidth="1"/>
    <col min="5906" max="5908" width="3.125" style="286"/>
    <col min="5909" max="5909" width="1.875" style="286" customWidth="1"/>
    <col min="5910" max="5912" width="3.125" style="286"/>
    <col min="5913" max="5913" width="1.875" style="286" customWidth="1"/>
    <col min="5914" max="5916" width="3.125" style="286"/>
    <col min="5917" max="5917" width="1.875" style="286" customWidth="1"/>
    <col min="5918" max="5920" width="3.125" style="286"/>
    <col min="5921" max="5921" width="1.875" style="286" customWidth="1"/>
    <col min="5922" max="5924" width="3.125" style="286"/>
    <col min="5925" max="5925" width="1.875" style="286" customWidth="1"/>
    <col min="5926" max="6152" width="3.125" style="286"/>
    <col min="6153" max="6153" width="1.875" style="286" customWidth="1"/>
    <col min="6154" max="6156" width="3.125" style="286"/>
    <col min="6157" max="6157" width="1.875" style="286" customWidth="1"/>
    <col min="6158" max="6160" width="3.125" style="286"/>
    <col min="6161" max="6161" width="1.875" style="286" customWidth="1"/>
    <col min="6162" max="6164" width="3.125" style="286"/>
    <col min="6165" max="6165" width="1.875" style="286" customWidth="1"/>
    <col min="6166" max="6168" width="3.125" style="286"/>
    <col min="6169" max="6169" width="1.875" style="286" customWidth="1"/>
    <col min="6170" max="6172" width="3.125" style="286"/>
    <col min="6173" max="6173" width="1.875" style="286" customWidth="1"/>
    <col min="6174" max="6176" width="3.125" style="286"/>
    <col min="6177" max="6177" width="1.875" style="286" customWidth="1"/>
    <col min="6178" max="6180" width="3.125" style="286"/>
    <col min="6181" max="6181" width="1.875" style="286" customWidth="1"/>
    <col min="6182" max="6408" width="3.125" style="286"/>
    <col min="6409" max="6409" width="1.875" style="286" customWidth="1"/>
    <col min="6410" max="6412" width="3.125" style="286"/>
    <col min="6413" max="6413" width="1.875" style="286" customWidth="1"/>
    <col min="6414" max="6416" width="3.125" style="286"/>
    <col min="6417" max="6417" width="1.875" style="286" customWidth="1"/>
    <col min="6418" max="6420" width="3.125" style="286"/>
    <col min="6421" max="6421" width="1.875" style="286" customWidth="1"/>
    <col min="6422" max="6424" width="3.125" style="286"/>
    <col min="6425" max="6425" width="1.875" style="286" customWidth="1"/>
    <col min="6426" max="6428" width="3.125" style="286"/>
    <col min="6429" max="6429" width="1.875" style="286" customWidth="1"/>
    <col min="6430" max="6432" width="3.125" style="286"/>
    <col min="6433" max="6433" width="1.875" style="286" customWidth="1"/>
    <col min="6434" max="6436" width="3.125" style="286"/>
    <col min="6437" max="6437" width="1.875" style="286" customWidth="1"/>
    <col min="6438" max="6664" width="3.125" style="286"/>
    <col min="6665" max="6665" width="1.875" style="286" customWidth="1"/>
    <col min="6666" max="6668" width="3.125" style="286"/>
    <col min="6669" max="6669" width="1.875" style="286" customWidth="1"/>
    <col min="6670" max="6672" width="3.125" style="286"/>
    <col min="6673" max="6673" width="1.875" style="286" customWidth="1"/>
    <col min="6674" max="6676" width="3.125" style="286"/>
    <col min="6677" max="6677" width="1.875" style="286" customWidth="1"/>
    <col min="6678" max="6680" width="3.125" style="286"/>
    <col min="6681" max="6681" width="1.875" style="286" customWidth="1"/>
    <col min="6682" max="6684" width="3.125" style="286"/>
    <col min="6685" max="6685" width="1.875" style="286" customWidth="1"/>
    <col min="6686" max="6688" width="3.125" style="286"/>
    <col min="6689" max="6689" width="1.875" style="286" customWidth="1"/>
    <col min="6690" max="6692" width="3.125" style="286"/>
    <col min="6693" max="6693" width="1.875" style="286" customWidth="1"/>
    <col min="6694" max="6920" width="3.125" style="286"/>
    <col min="6921" max="6921" width="1.875" style="286" customWidth="1"/>
    <col min="6922" max="6924" width="3.125" style="286"/>
    <col min="6925" max="6925" width="1.875" style="286" customWidth="1"/>
    <col min="6926" max="6928" width="3.125" style="286"/>
    <col min="6929" max="6929" width="1.875" style="286" customWidth="1"/>
    <col min="6930" max="6932" width="3.125" style="286"/>
    <col min="6933" max="6933" width="1.875" style="286" customWidth="1"/>
    <col min="6934" max="6936" width="3.125" style="286"/>
    <col min="6937" max="6937" width="1.875" style="286" customWidth="1"/>
    <col min="6938" max="6940" width="3.125" style="286"/>
    <col min="6941" max="6941" width="1.875" style="286" customWidth="1"/>
    <col min="6942" max="6944" width="3.125" style="286"/>
    <col min="6945" max="6945" width="1.875" style="286" customWidth="1"/>
    <col min="6946" max="6948" width="3.125" style="286"/>
    <col min="6949" max="6949" width="1.875" style="286" customWidth="1"/>
    <col min="6950" max="7176" width="3.125" style="286"/>
    <col min="7177" max="7177" width="1.875" style="286" customWidth="1"/>
    <col min="7178" max="7180" width="3.125" style="286"/>
    <col min="7181" max="7181" width="1.875" style="286" customWidth="1"/>
    <col min="7182" max="7184" width="3.125" style="286"/>
    <col min="7185" max="7185" width="1.875" style="286" customWidth="1"/>
    <col min="7186" max="7188" width="3.125" style="286"/>
    <col min="7189" max="7189" width="1.875" style="286" customWidth="1"/>
    <col min="7190" max="7192" width="3.125" style="286"/>
    <col min="7193" max="7193" width="1.875" style="286" customWidth="1"/>
    <col min="7194" max="7196" width="3.125" style="286"/>
    <col min="7197" max="7197" width="1.875" style="286" customWidth="1"/>
    <col min="7198" max="7200" width="3.125" style="286"/>
    <col min="7201" max="7201" width="1.875" style="286" customWidth="1"/>
    <col min="7202" max="7204" width="3.125" style="286"/>
    <col min="7205" max="7205" width="1.875" style="286" customWidth="1"/>
    <col min="7206" max="7432" width="3.125" style="286"/>
    <col min="7433" max="7433" width="1.875" style="286" customWidth="1"/>
    <col min="7434" max="7436" width="3.125" style="286"/>
    <col min="7437" max="7437" width="1.875" style="286" customWidth="1"/>
    <col min="7438" max="7440" width="3.125" style="286"/>
    <col min="7441" max="7441" width="1.875" style="286" customWidth="1"/>
    <col min="7442" max="7444" width="3.125" style="286"/>
    <col min="7445" max="7445" width="1.875" style="286" customWidth="1"/>
    <col min="7446" max="7448" width="3.125" style="286"/>
    <col min="7449" max="7449" width="1.875" style="286" customWidth="1"/>
    <col min="7450" max="7452" width="3.125" style="286"/>
    <col min="7453" max="7453" width="1.875" style="286" customWidth="1"/>
    <col min="7454" max="7456" width="3.125" style="286"/>
    <col min="7457" max="7457" width="1.875" style="286" customWidth="1"/>
    <col min="7458" max="7460" width="3.125" style="286"/>
    <col min="7461" max="7461" width="1.875" style="286" customWidth="1"/>
    <col min="7462" max="7688" width="3.125" style="286"/>
    <col min="7689" max="7689" width="1.875" style="286" customWidth="1"/>
    <col min="7690" max="7692" width="3.125" style="286"/>
    <col min="7693" max="7693" width="1.875" style="286" customWidth="1"/>
    <col min="7694" max="7696" width="3.125" style="286"/>
    <col min="7697" max="7697" width="1.875" style="286" customWidth="1"/>
    <col min="7698" max="7700" width="3.125" style="286"/>
    <col min="7701" max="7701" width="1.875" style="286" customWidth="1"/>
    <col min="7702" max="7704" width="3.125" style="286"/>
    <col min="7705" max="7705" width="1.875" style="286" customWidth="1"/>
    <col min="7706" max="7708" width="3.125" style="286"/>
    <col min="7709" max="7709" width="1.875" style="286" customWidth="1"/>
    <col min="7710" max="7712" width="3.125" style="286"/>
    <col min="7713" max="7713" width="1.875" style="286" customWidth="1"/>
    <col min="7714" max="7716" width="3.125" style="286"/>
    <col min="7717" max="7717" width="1.875" style="286" customWidth="1"/>
    <col min="7718" max="7944" width="3.125" style="286"/>
    <col min="7945" max="7945" width="1.875" style="286" customWidth="1"/>
    <col min="7946" max="7948" width="3.125" style="286"/>
    <col min="7949" max="7949" width="1.875" style="286" customWidth="1"/>
    <col min="7950" max="7952" width="3.125" style="286"/>
    <col min="7953" max="7953" width="1.875" style="286" customWidth="1"/>
    <col min="7954" max="7956" width="3.125" style="286"/>
    <col min="7957" max="7957" width="1.875" style="286" customWidth="1"/>
    <col min="7958" max="7960" width="3.125" style="286"/>
    <col min="7961" max="7961" width="1.875" style="286" customWidth="1"/>
    <col min="7962" max="7964" width="3.125" style="286"/>
    <col min="7965" max="7965" width="1.875" style="286" customWidth="1"/>
    <col min="7966" max="7968" width="3.125" style="286"/>
    <col min="7969" max="7969" width="1.875" style="286" customWidth="1"/>
    <col min="7970" max="7972" width="3.125" style="286"/>
    <col min="7973" max="7973" width="1.875" style="286" customWidth="1"/>
    <col min="7974" max="8200" width="3.125" style="286"/>
    <col min="8201" max="8201" width="1.875" style="286" customWidth="1"/>
    <col min="8202" max="8204" width="3.125" style="286"/>
    <col min="8205" max="8205" width="1.875" style="286" customWidth="1"/>
    <col min="8206" max="8208" width="3.125" style="286"/>
    <col min="8209" max="8209" width="1.875" style="286" customWidth="1"/>
    <col min="8210" max="8212" width="3.125" style="286"/>
    <col min="8213" max="8213" width="1.875" style="286" customWidth="1"/>
    <col min="8214" max="8216" width="3.125" style="286"/>
    <col min="8217" max="8217" width="1.875" style="286" customWidth="1"/>
    <col min="8218" max="8220" width="3.125" style="286"/>
    <col min="8221" max="8221" width="1.875" style="286" customWidth="1"/>
    <col min="8222" max="8224" width="3.125" style="286"/>
    <col min="8225" max="8225" width="1.875" style="286" customWidth="1"/>
    <col min="8226" max="8228" width="3.125" style="286"/>
    <col min="8229" max="8229" width="1.875" style="286" customWidth="1"/>
    <col min="8230" max="8456" width="3.125" style="286"/>
    <col min="8457" max="8457" width="1.875" style="286" customWidth="1"/>
    <col min="8458" max="8460" width="3.125" style="286"/>
    <col min="8461" max="8461" width="1.875" style="286" customWidth="1"/>
    <col min="8462" max="8464" width="3.125" style="286"/>
    <col min="8465" max="8465" width="1.875" style="286" customWidth="1"/>
    <col min="8466" max="8468" width="3.125" style="286"/>
    <col min="8469" max="8469" width="1.875" style="286" customWidth="1"/>
    <col min="8470" max="8472" width="3.125" style="286"/>
    <col min="8473" max="8473" width="1.875" style="286" customWidth="1"/>
    <col min="8474" max="8476" width="3.125" style="286"/>
    <col min="8477" max="8477" width="1.875" style="286" customWidth="1"/>
    <col min="8478" max="8480" width="3.125" style="286"/>
    <col min="8481" max="8481" width="1.875" style="286" customWidth="1"/>
    <col min="8482" max="8484" width="3.125" style="286"/>
    <col min="8485" max="8485" width="1.875" style="286" customWidth="1"/>
    <col min="8486" max="8712" width="3.125" style="286"/>
    <col min="8713" max="8713" width="1.875" style="286" customWidth="1"/>
    <col min="8714" max="8716" width="3.125" style="286"/>
    <col min="8717" max="8717" width="1.875" style="286" customWidth="1"/>
    <col min="8718" max="8720" width="3.125" style="286"/>
    <col min="8721" max="8721" width="1.875" style="286" customWidth="1"/>
    <col min="8722" max="8724" width="3.125" style="286"/>
    <col min="8725" max="8725" width="1.875" style="286" customWidth="1"/>
    <col min="8726" max="8728" width="3.125" style="286"/>
    <col min="8729" max="8729" width="1.875" style="286" customWidth="1"/>
    <col min="8730" max="8732" width="3.125" style="286"/>
    <col min="8733" max="8733" width="1.875" style="286" customWidth="1"/>
    <col min="8734" max="8736" width="3.125" style="286"/>
    <col min="8737" max="8737" width="1.875" style="286" customWidth="1"/>
    <col min="8738" max="8740" width="3.125" style="286"/>
    <col min="8741" max="8741" width="1.875" style="286" customWidth="1"/>
    <col min="8742" max="8968" width="3.125" style="286"/>
    <col min="8969" max="8969" width="1.875" style="286" customWidth="1"/>
    <col min="8970" max="8972" width="3.125" style="286"/>
    <col min="8973" max="8973" width="1.875" style="286" customWidth="1"/>
    <col min="8974" max="8976" width="3.125" style="286"/>
    <col min="8977" max="8977" width="1.875" style="286" customWidth="1"/>
    <col min="8978" max="8980" width="3.125" style="286"/>
    <col min="8981" max="8981" width="1.875" style="286" customWidth="1"/>
    <col min="8982" max="8984" width="3.125" style="286"/>
    <col min="8985" max="8985" width="1.875" style="286" customWidth="1"/>
    <col min="8986" max="8988" width="3.125" style="286"/>
    <col min="8989" max="8989" width="1.875" style="286" customWidth="1"/>
    <col min="8990" max="8992" width="3.125" style="286"/>
    <col min="8993" max="8993" width="1.875" style="286" customWidth="1"/>
    <col min="8994" max="8996" width="3.125" style="286"/>
    <col min="8997" max="8997" width="1.875" style="286" customWidth="1"/>
    <col min="8998" max="9224" width="3.125" style="286"/>
    <col min="9225" max="9225" width="1.875" style="286" customWidth="1"/>
    <col min="9226" max="9228" width="3.125" style="286"/>
    <col min="9229" max="9229" width="1.875" style="286" customWidth="1"/>
    <col min="9230" max="9232" width="3.125" style="286"/>
    <col min="9233" max="9233" width="1.875" style="286" customWidth="1"/>
    <col min="9234" max="9236" width="3.125" style="286"/>
    <col min="9237" max="9237" width="1.875" style="286" customWidth="1"/>
    <col min="9238" max="9240" width="3.125" style="286"/>
    <col min="9241" max="9241" width="1.875" style="286" customWidth="1"/>
    <col min="9242" max="9244" width="3.125" style="286"/>
    <col min="9245" max="9245" width="1.875" style="286" customWidth="1"/>
    <col min="9246" max="9248" width="3.125" style="286"/>
    <col min="9249" max="9249" width="1.875" style="286" customWidth="1"/>
    <col min="9250" max="9252" width="3.125" style="286"/>
    <col min="9253" max="9253" width="1.875" style="286" customWidth="1"/>
    <col min="9254" max="9480" width="3.125" style="286"/>
    <col min="9481" max="9481" width="1.875" style="286" customWidth="1"/>
    <col min="9482" max="9484" width="3.125" style="286"/>
    <col min="9485" max="9485" width="1.875" style="286" customWidth="1"/>
    <col min="9486" max="9488" width="3.125" style="286"/>
    <col min="9489" max="9489" width="1.875" style="286" customWidth="1"/>
    <col min="9490" max="9492" width="3.125" style="286"/>
    <col min="9493" max="9493" width="1.875" style="286" customWidth="1"/>
    <col min="9494" max="9496" width="3.125" style="286"/>
    <col min="9497" max="9497" width="1.875" style="286" customWidth="1"/>
    <col min="9498" max="9500" width="3.125" style="286"/>
    <col min="9501" max="9501" width="1.875" style="286" customWidth="1"/>
    <col min="9502" max="9504" width="3.125" style="286"/>
    <col min="9505" max="9505" width="1.875" style="286" customWidth="1"/>
    <col min="9506" max="9508" width="3.125" style="286"/>
    <col min="9509" max="9509" width="1.875" style="286" customWidth="1"/>
    <col min="9510" max="9736" width="3.125" style="286"/>
    <col min="9737" max="9737" width="1.875" style="286" customWidth="1"/>
    <col min="9738" max="9740" width="3.125" style="286"/>
    <col min="9741" max="9741" width="1.875" style="286" customWidth="1"/>
    <col min="9742" max="9744" width="3.125" style="286"/>
    <col min="9745" max="9745" width="1.875" style="286" customWidth="1"/>
    <col min="9746" max="9748" width="3.125" style="286"/>
    <col min="9749" max="9749" width="1.875" style="286" customWidth="1"/>
    <col min="9750" max="9752" width="3.125" style="286"/>
    <col min="9753" max="9753" width="1.875" style="286" customWidth="1"/>
    <col min="9754" max="9756" width="3.125" style="286"/>
    <col min="9757" max="9757" width="1.875" style="286" customWidth="1"/>
    <col min="9758" max="9760" width="3.125" style="286"/>
    <col min="9761" max="9761" width="1.875" style="286" customWidth="1"/>
    <col min="9762" max="9764" width="3.125" style="286"/>
    <col min="9765" max="9765" width="1.875" style="286" customWidth="1"/>
    <col min="9766" max="9992" width="3.125" style="286"/>
    <col min="9993" max="9993" width="1.875" style="286" customWidth="1"/>
    <col min="9994" max="9996" width="3.125" style="286"/>
    <col min="9997" max="9997" width="1.875" style="286" customWidth="1"/>
    <col min="9998" max="10000" width="3.125" style="286"/>
    <col min="10001" max="10001" width="1.875" style="286" customWidth="1"/>
    <col min="10002" max="10004" width="3.125" style="286"/>
    <col min="10005" max="10005" width="1.875" style="286" customWidth="1"/>
    <col min="10006" max="10008" width="3.125" style="286"/>
    <col min="10009" max="10009" width="1.875" style="286" customWidth="1"/>
    <col min="10010" max="10012" width="3.125" style="286"/>
    <col min="10013" max="10013" width="1.875" style="286" customWidth="1"/>
    <col min="10014" max="10016" width="3.125" style="286"/>
    <col min="10017" max="10017" width="1.875" style="286" customWidth="1"/>
    <col min="10018" max="10020" width="3.125" style="286"/>
    <col min="10021" max="10021" width="1.875" style="286" customWidth="1"/>
    <col min="10022" max="10248" width="3.125" style="286"/>
    <col min="10249" max="10249" width="1.875" style="286" customWidth="1"/>
    <col min="10250" max="10252" width="3.125" style="286"/>
    <col min="10253" max="10253" width="1.875" style="286" customWidth="1"/>
    <col min="10254" max="10256" width="3.125" style="286"/>
    <col min="10257" max="10257" width="1.875" style="286" customWidth="1"/>
    <col min="10258" max="10260" width="3.125" style="286"/>
    <col min="10261" max="10261" width="1.875" style="286" customWidth="1"/>
    <col min="10262" max="10264" width="3.125" style="286"/>
    <col min="10265" max="10265" width="1.875" style="286" customWidth="1"/>
    <col min="10266" max="10268" width="3.125" style="286"/>
    <col min="10269" max="10269" width="1.875" style="286" customWidth="1"/>
    <col min="10270" max="10272" width="3.125" style="286"/>
    <col min="10273" max="10273" width="1.875" style="286" customWidth="1"/>
    <col min="10274" max="10276" width="3.125" style="286"/>
    <col min="10277" max="10277" width="1.875" style="286" customWidth="1"/>
    <col min="10278" max="10504" width="3.125" style="286"/>
    <col min="10505" max="10505" width="1.875" style="286" customWidth="1"/>
    <col min="10506" max="10508" width="3.125" style="286"/>
    <col min="10509" max="10509" width="1.875" style="286" customWidth="1"/>
    <col min="10510" max="10512" width="3.125" style="286"/>
    <col min="10513" max="10513" width="1.875" style="286" customWidth="1"/>
    <col min="10514" max="10516" width="3.125" style="286"/>
    <col min="10517" max="10517" width="1.875" style="286" customWidth="1"/>
    <col min="10518" max="10520" width="3.125" style="286"/>
    <col min="10521" max="10521" width="1.875" style="286" customWidth="1"/>
    <col min="10522" max="10524" width="3.125" style="286"/>
    <col min="10525" max="10525" width="1.875" style="286" customWidth="1"/>
    <col min="10526" max="10528" width="3.125" style="286"/>
    <col min="10529" max="10529" width="1.875" style="286" customWidth="1"/>
    <col min="10530" max="10532" width="3.125" style="286"/>
    <col min="10533" max="10533" width="1.875" style="286" customWidth="1"/>
    <col min="10534" max="10760" width="3.125" style="286"/>
    <col min="10761" max="10761" width="1.875" style="286" customWidth="1"/>
    <col min="10762" max="10764" width="3.125" style="286"/>
    <col min="10765" max="10765" width="1.875" style="286" customWidth="1"/>
    <col min="10766" max="10768" width="3.125" style="286"/>
    <col min="10769" max="10769" width="1.875" style="286" customWidth="1"/>
    <col min="10770" max="10772" width="3.125" style="286"/>
    <col min="10773" max="10773" width="1.875" style="286" customWidth="1"/>
    <col min="10774" max="10776" width="3.125" style="286"/>
    <col min="10777" max="10777" width="1.875" style="286" customWidth="1"/>
    <col min="10778" max="10780" width="3.125" style="286"/>
    <col min="10781" max="10781" width="1.875" style="286" customWidth="1"/>
    <col min="10782" max="10784" width="3.125" style="286"/>
    <col min="10785" max="10785" width="1.875" style="286" customWidth="1"/>
    <col min="10786" max="10788" width="3.125" style="286"/>
    <col min="10789" max="10789" width="1.875" style="286" customWidth="1"/>
    <col min="10790" max="11016" width="3.125" style="286"/>
    <col min="11017" max="11017" width="1.875" style="286" customWidth="1"/>
    <col min="11018" max="11020" width="3.125" style="286"/>
    <col min="11021" max="11021" width="1.875" style="286" customWidth="1"/>
    <col min="11022" max="11024" width="3.125" style="286"/>
    <col min="11025" max="11025" width="1.875" style="286" customWidth="1"/>
    <col min="11026" max="11028" width="3.125" style="286"/>
    <col min="11029" max="11029" width="1.875" style="286" customWidth="1"/>
    <col min="11030" max="11032" width="3.125" style="286"/>
    <col min="11033" max="11033" width="1.875" style="286" customWidth="1"/>
    <col min="11034" max="11036" width="3.125" style="286"/>
    <col min="11037" max="11037" width="1.875" style="286" customWidth="1"/>
    <col min="11038" max="11040" width="3.125" style="286"/>
    <col min="11041" max="11041" width="1.875" style="286" customWidth="1"/>
    <col min="11042" max="11044" width="3.125" style="286"/>
    <col min="11045" max="11045" width="1.875" style="286" customWidth="1"/>
    <col min="11046" max="11272" width="3.125" style="286"/>
    <col min="11273" max="11273" width="1.875" style="286" customWidth="1"/>
    <col min="11274" max="11276" width="3.125" style="286"/>
    <col min="11277" max="11277" width="1.875" style="286" customWidth="1"/>
    <col min="11278" max="11280" width="3.125" style="286"/>
    <col min="11281" max="11281" width="1.875" style="286" customWidth="1"/>
    <col min="11282" max="11284" width="3.125" style="286"/>
    <col min="11285" max="11285" width="1.875" style="286" customWidth="1"/>
    <col min="11286" max="11288" width="3.125" style="286"/>
    <col min="11289" max="11289" width="1.875" style="286" customWidth="1"/>
    <col min="11290" max="11292" width="3.125" style="286"/>
    <col min="11293" max="11293" width="1.875" style="286" customWidth="1"/>
    <col min="11294" max="11296" width="3.125" style="286"/>
    <col min="11297" max="11297" width="1.875" style="286" customWidth="1"/>
    <col min="11298" max="11300" width="3.125" style="286"/>
    <col min="11301" max="11301" width="1.875" style="286" customWidth="1"/>
    <col min="11302" max="11528" width="3.125" style="286"/>
    <col min="11529" max="11529" width="1.875" style="286" customWidth="1"/>
    <col min="11530" max="11532" width="3.125" style="286"/>
    <col min="11533" max="11533" width="1.875" style="286" customWidth="1"/>
    <col min="11534" max="11536" width="3.125" style="286"/>
    <col min="11537" max="11537" width="1.875" style="286" customWidth="1"/>
    <col min="11538" max="11540" width="3.125" style="286"/>
    <col min="11541" max="11541" width="1.875" style="286" customWidth="1"/>
    <col min="11542" max="11544" width="3.125" style="286"/>
    <col min="11545" max="11545" width="1.875" style="286" customWidth="1"/>
    <col min="11546" max="11548" width="3.125" style="286"/>
    <col min="11549" max="11549" width="1.875" style="286" customWidth="1"/>
    <col min="11550" max="11552" width="3.125" style="286"/>
    <col min="11553" max="11553" width="1.875" style="286" customWidth="1"/>
    <col min="11554" max="11556" width="3.125" style="286"/>
    <col min="11557" max="11557" width="1.875" style="286" customWidth="1"/>
    <col min="11558" max="11784" width="3.125" style="286"/>
    <col min="11785" max="11785" width="1.875" style="286" customWidth="1"/>
    <col min="11786" max="11788" width="3.125" style="286"/>
    <col min="11789" max="11789" width="1.875" style="286" customWidth="1"/>
    <col min="11790" max="11792" width="3.125" style="286"/>
    <col min="11793" max="11793" width="1.875" style="286" customWidth="1"/>
    <col min="11794" max="11796" width="3.125" style="286"/>
    <col min="11797" max="11797" width="1.875" style="286" customWidth="1"/>
    <col min="11798" max="11800" width="3.125" style="286"/>
    <col min="11801" max="11801" width="1.875" style="286" customWidth="1"/>
    <col min="11802" max="11804" width="3.125" style="286"/>
    <col min="11805" max="11805" width="1.875" style="286" customWidth="1"/>
    <col min="11806" max="11808" width="3.125" style="286"/>
    <col min="11809" max="11809" width="1.875" style="286" customWidth="1"/>
    <col min="11810" max="11812" width="3.125" style="286"/>
    <col min="11813" max="11813" width="1.875" style="286" customWidth="1"/>
    <col min="11814" max="12040" width="3.125" style="286"/>
    <col min="12041" max="12041" width="1.875" style="286" customWidth="1"/>
    <col min="12042" max="12044" width="3.125" style="286"/>
    <col min="12045" max="12045" width="1.875" style="286" customWidth="1"/>
    <col min="12046" max="12048" width="3.125" style="286"/>
    <col min="12049" max="12049" width="1.875" style="286" customWidth="1"/>
    <col min="12050" max="12052" width="3.125" style="286"/>
    <col min="12053" max="12053" width="1.875" style="286" customWidth="1"/>
    <col min="12054" max="12056" width="3.125" style="286"/>
    <col min="12057" max="12057" width="1.875" style="286" customWidth="1"/>
    <col min="12058" max="12060" width="3.125" style="286"/>
    <col min="12061" max="12061" width="1.875" style="286" customWidth="1"/>
    <col min="12062" max="12064" width="3.125" style="286"/>
    <col min="12065" max="12065" width="1.875" style="286" customWidth="1"/>
    <col min="12066" max="12068" width="3.125" style="286"/>
    <col min="12069" max="12069" width="1.875" style="286" customWidth="1"/>
    <col min="12070" max="12296" width="3.125" style="286"/>
    <col min="12297" max="12297" width="1.875" style="286" customWidth="1"/>
    <col min="12298" max="12300" width="3.125" style="286"/>
    <col min="12301" max="12301" width="1.875" style="286" customWidth="1"/>
    <col min="12302" max="12304" width="3.125" style="286"/>
    <col min="12305" max="12305" width="1.875" style="286" customWidth="1"/>
    <col min="12306" max="12308" width="3.125" style="286"/>
    <col min="12309" max="12309" width="1.875" style="286" customWidth="1"/>
    <col min="12310" max="12312" width="3.125" style="286"/>
    <col min="12313" max="12313" width="1.875" style="286" customWidth="1"/>
    <col min="12314" max="12316" width="3.125" style="286"/>
    <col min="12317" max="12317" width="1.875" style="286" customWidth="1"/>
    <col min="12318" max="12320" width="3.125" style="286"/>
    <col min="12321" max="12321" width="1.875" style="286" customWidth="1"/>
    <col min="12322" max="12324" width="3.125" style="286"/>
    <col min="12325" max="12325" width="1.875" style="286" customWidth="1"/>
    <col min="12326" max="12552" width="3.125" style="286"/>
    <col min="12553" max="12553" width="1.875" style="286" customWidth="1"/>
    <col min="12554" max="12556" width="3.125" style="286"/>
    <col min="12557" max="12557" width="1.875" style="286" customWidth="1"/>
    <col min="12558" max="12560" width="3.125" style="286"/>
    <col min="12561" max="12561" width="1.875" style="286" customWidth="1"/>
    <col min="12562" max="12564" width="3.125" style="286"/>
    <col min="12565" max="12565" width="1.875" style="286" customWidth="1"/>
    <col min="12566" max="12568" width="3.125" style="286"/>
    <col min="12569" max="12569" width="1.875" style="286" customWidth="1"/>
    <col min="12570" max="12572" width="3.125" style="286"/>
    <col min="12573" max="12573" width="1.875" style="286" customWidth="1"/>
    <col min="12574" max="12576" width="3.125" style="286"/>
    <col min="12577" max="12577" width="1.875" style="286" customWidth="1"/>
    <col min="12578" max="12580" width="3.125" style="286"/>
    <col min="12581" max="12581" width="1.875" style="286" customWidth="1"/>
    <col min="12582" max="12808" width="3.125" style="286"/>
    <col min="12809" max="12809" width="1.875" style="286" customWidth="1"/>
    <col min="12810" max="12812" width="3.125" style="286"/>
    <col min="12813" max="12813" width="1.875" style="286" customWidth="1"/>
    <col min="12814" max="12816" width="3.125" style="286"/>
    <col min="12817" max="12817" width="1.875" style="286" customWidth="1"/>
    <col min="12818" max="12820" width="3.125" style="286"/>
    <col min="12821" max="12821" width="1.875" style="286" customWidth="1"/>
    <col min="12822" max="12824" width="3.125" style="286"/>
    <col min="12825" max="12825" width="1.875" style="286" customWidth="1"/>
    <col min="12826" max="12828" width="3.125" style="286"/>
    <col min="12829" max="12829" width="1.875" style="286" customWidth="1"/>
    <col min="12830" max="12832" width="3.125" style="286"/>
    <col min="12833" max="12833" width="1.875" style="286" customWidth="1"/>
    <col min="12834" max="12836" width="3.125" style="286"/>
    <col min="12837" max="12837" width="1.875" style="286" customWidth="1"/>
    <col min="12838" max="13064" width="3.125" style="286"/>
    <col min="13065" max="13065" width="1.875" style="286" customWidth="1"/>
    <col min="13066" max="13068" width="3.125" style="286"/>
    <col min="13069" max="13069" width="1.875" style="286" customWidth="1"/>
    <col min="13070" max="13072" width="3.125" style="286"/>
    <col min="13073" max="13073" width="1.875" style="286" customWidth="1"/>
    <col min="13074" max="13076" width="3.125" style="286"/>
    <col min="13077" max="13077" width="1.875" style="286" customWidth="1"/>
    <col min="13078" max="13080" width="3.125" style="286"/>
    <col min="13081" max="13081" width="1.875" style="286" customWidth="1"/>
    <col min="13082" max="13084" width="3.125" style="286"/>
    <col min="13085" max="13085" width="1.875" style="286" customWidth="1"/>
    <col min="13086" max="13088" width="3.125" style="286"/>
    <col min="13089" max="13089" width="1.875" style="286" customWidth="1"/>
    <col min="13090" max="13092" width="3.125" style="286"/>
    <col min="13093" max="13093" width="1.875" style="286" customWidth="1"/>
    <col min="13094" max="13320" width="3.125" style="286"/>
    <col min="13321" max="13321" width="1.875" style="286" customWidth="1"/>
    <col min="13322" max="13324" width="3.125" style="286"/>
    <col min="13325" max="13325" width="1.875" style="286" customWidth="1"/>
    <col min="13326" max="13328" width="3.125" style="286"/>
    <col min="13329" max="13329" width="1.875" style="286" customWidth="1"/>
    <col min="13330" max="13332" width="3.125" style="286"/>
    <col min="13333" max="13333" width="1.875" style="286" customWidth="1"/>
    <col min="13334" max="13336" width="3.125" style="286"/>
    <col min="13337" max="13337" width="1.875" style="286" customWidth="1"/>
    <col min="13338" max="13340" width="3.125" style="286"/>
    <col min="13341" max="13341" width="1.875" style="286" customWidth="1"/>
    <col min="13342" max="13344" width="3.125" style="286"/>
    <col min="13345" max="13345" width="1.875" style="286" customWidth="1"/>
    <col min="13346" max="13348" width="3.125" style="286"/>
    <col min="13349" max="13349" width="1.875" style="286" customWidth="1"/>
    <col min="13350" max="13576" width="3.125" style="286"/>
    <col min="13577" max="13577" width="1.875" style="286" customWidth="1"/>
    <col min="13578" max="13580" width="3.125" style="286"/>
    <col min="13581" max="13581" width="1.875" style="286" customWidth="1"/>
    <col min="13582" max="13584" width="3.125" style="286"/>
    <col min="13585" max="13585" width="1.875" style="286" customWidth="1"/>
    <col min="13586" max="13588" width="3.125" style="286"/>
    <col min="13589" max="13589" width="1.875" style="286" customWidth="1"/>
    <col min="13590" max="13592" width="3.125" style="286"/>
    <col min="13593" max="13593" width="1.875" style="286" customWidth="1"/>
    <col min="13594" max="13596" width="3.125" style="286"/>
    <col min="13597" max="13597" width="1.875" style="286" customWidth="1"/>
    <col min="13598" max="13600" width="3.125" style="286"/>
    <col min="13601" max="13601" width="1.875" style="286" customWidth="1"/>
    <col min="13602" max="13604" width="3.125" style="286"/>
    <col min="13605" max="13605" width="1.875" style="286" customWidth="1"/>
    <col min="13606" max="13832" width="3.125" style="286"/>
    <col min="13833" max="13833" width="1.875" style="286" customWidth="1"/>
    <col min="13834" max="13836" width="3.125" style="286"/>
    <col min="13837" max="13837" width="1.875" style="286" customWidth="1"/>
    <col min="13838" max="13840" width="3.125" style="286"/>
    <col min="13841" max="13841" width="1.875" style="286" customWidth="1"/>
    <col min="13842" max="13844" width="3.125" style="286"/>
    <col min="13845" max="13845" width="1.875" style="286" customWidth="1"/>
    <col min="13846" max="13848" width="3.125" style="286"/>
    <col min="13849" max="13849" width="1.875" style="286" customWidth="1"/>
    <col min="13850" max="13852" width="3.125" style="286"/>
    <col min="13853" max="13853" width="1.875" style="286" customWidth="1"/>
    <col min="13854" max="13856" width="3.125" style="286"/>
    <col min="13857" max="13857" width="1.875" style="286" customWidth="1"/>
    <col min="13858" max="13860" width="3.125" style="286"/>
    <col min="13861" max="13861" width="1.875" style="286" customWidth="1"/>
    <col min="13862" max="14088" width="3.125" style="286"/>
    <col min="14089" max="14089" width="1.875" style="286" customWidth="1"/>
    <col min="14090" max="14092" width="3.125" style="286"/>
    <col min="14093" max="14093" width="1.875" style="286" customWidth="1"/>
    <col min="14094" max="14096" width="3.125" style="286"/>
    <col min="14097" max="14097" width="1.875" style="286" customWidth="1"/>
    <col min="14098" max="14100" width="3.125" style="286"/>
    <col min="14101" max="14101" width="1.875" style="286" customWidth="1"/>
    <col min="14102" max="14104" width="3.125" style="286"/>
    <col min="14105" max="14105" width="1.875" style="286" customWidth="1"/>
    <col min="14106" max="14108" width="3.125" style="286"/>
    <col min="14109" max="14109" width="1.875" style="286" customWidth="1"/>
    <col min="14110" max="14112" width="3.125" style="286"/>
    <col min="14113" max="14113" width="1.875" style="286" customWidth="1"/>
    <col min="14114" max="14116" width="3.125" style="286"/>
    <col min="14117" max="14117" width="1.875" style="286" customWidth="1"/>
    <col min="14118" max="14344" width="3.125" style="286"/>
    <col min="14345" max="14345" width="1.875" style="286" customWidth="1"/>
    <col min="14346" max="14348" width="3.125" style="286"/>
    <col min="14349" max="14349" width="1.875" style="286" customWidth="1"/>
    <col min="14350" max="14352" width="3.125" style="286"/>
    <col min="14353" max="14353" width="1.875" style="286" customWidth="1"/>
    <col min="14354" max="14356" width="3.125" style="286"/>
    <col min="14357" max="14357" width="1.875" style="286" customWidth="1"/>
    <col min="14358" max="14360" width="3.125" style="286"/>
    <col min="14361" max="14361" width="1.875" style="286" customWidth="1"/>
    <col min="14362" max="14364" width="3.125" style="286"/>
    <col min="14365" max="14365" width="1.875" style="286" customWidth="1"/>
    <col min="14366" max="14368" width="3.125" style="286"/>
    <col min="14369" max="14369" width="1.875" style="286" customWidth="1"/>
    <col min="14370" max="14372" width="3.125" style="286"/>
    <col min="14373" max="14373" width="1.875" style="286" customWidth="1"/>
    <col min="14374" max="14600" width="3.125" style="286"/>
    <col min="14601" max="14601" width="1.875" style="286" customWidth="1"/>
    <col min="14602" max="14604" width="3.125" style="286"/>
    <col min="14605" max="14605" width="1.875" style="286" customWidth="1"/>
    <col min="14606" max="14608" width="3.125" style="286"/>
    <col min="14609" max="14609" width="1.875" style="286" customWidth="1"/>
    <col min="14610" max="14612" width="3.125" style="286"/>
    <col min="14613" max="14613" width="1.875" style="286" customWidth="1"/>
    <col min="14614" max="14616" width="3.125" style="286"/>
    <col min="14617" max="14617" width="1.875" style="286" customWidth="1"/>
    <col min="14618" max="14620" width="3.125" style="286"/>
    <col min="14621" max="14621" width="1.875" style="286" customWidth="1"/>
    <col min="14622" max="14624" width="3.125" style="286"/>
    <col min="14625" max="14625" width="1.875" style="286" customWidth="1"/>
    <col min="14626" max="14628" width="3.125" style="286"/>
    <col min="14629" max="14629" width="1.875" style="286" customWidth="1"/>
    <col min="14630" max="14856" width="3.125" style="286"/>
    <col min="14857" max="14857" width="1.875" style="286" customWidth="1"/>
    <col min="14858" max="14860" width="3.125" style="286"/>
    <col min="14861" max="14861" width="1.875" style="286" customWidth="1"/>
    <col min="14862" max="14864" width="3.125" style="286"/>
    <col min="14865" max="14865" width="1.875" style="286" customWidth="1"/>
    <col min="14866" max="14868" width="3.125" style="286"/>
    <col min="14869" max="14869" width="1.875" style="286" customWidth="1"/>
    <col min="14870" max="14872" width="3.125" style="286"/>
    <col min="14873" max="14873" width="1.875" style="286" customWidth="1"/>
    <col min="14874" max="14876" width="3.125" style="286"/>
    <col min="14877" max="14877" width="1.875" style="286" customWidth="1"/>
    <col min="14878" max="14880" width="3.125" style="286"/>
    <col min="14881" max="14881" width="1.875" style="286" customWidth="1"/>
    <col min="14882" max="14884" width="3.125" style="286"/>
    <col min="14885" max="14885" width="1.875" style="286" customWidth="1"/>
    <col min="14886" max="15112" width="3.125" style="286"/>
    <col min="15113" max="15113" width="1.875" style="286" customWidth="1"/>
    <col min="15114" max="15116" width="3.125" style="286"/>
    <col min="15117" max="15117" width="1.875" style="286" customWidth="1"/>
    <col min="15118" max="15120" width="3.125" style="286"/>
    <col min="15121" max="15121" width="1.875" style="286" customWidth="1"/>
    <col min="15122" max="15124" width="3.125" style="286"/>
    <col min="15125" max="15125" width="1.875" style="286" customWidth="1"/>
    <col min="15126" max="15128" width="3.125" style="286"/>
    <col min="15129" max="15129" width="1.875" style="286" customWidth="1"/>
    <col min="15130" max="15132" width="3.125" style="286"/>
    <col min="15133" max="15133" width="1.875" style="286" customWidth="1"/>
    <col min="15134" max="15136" width="3.125" style="286"/>
    <col min="15137" max="15137" width="1.875" style="286" customWidth="1"/>
    <col min="15138" max="15140" width="3.125" style="286"/>
    <col min="15141" max="15141" width="1.875" style="286" customWidth="1"/>
    <col min="15142" max="15368" width="3.125" style="286"/>
    <col min="15369" max="15369" width="1.875" style="286" customWidth="1"/>
    <col min="15370" max="15372" width="3.125" style="286"/>
    <col min="15373" max="15373" width="1.875" style="286" customWidth="1"/>
    <col min="15374" max="15376" width="3.125" style="286"/>
    <col min="15377" max="15377" width="1.875" style="286" customWidth="1"/>
    <col min="15378" max="15380" width="3.125" style="286"/>
    <col min="15381" max="15381" width="1.875" style="286" customWidth="1"/>
    <col min="15382" max="15384" width="3.125" style="286"/>
    <col min="15385" max="15385" width="1.875" style="286" customWidth="1"/>
    <col min="15386" max="15388" width="3.125" style="286"/>
    <col min="15389" max="15389" width="1.875" style="286" customWidth="1"/>
    <col min="15390" max="15392" width="3.125" style="286"/>
    <col min="15393" max="15393" width="1.875" style="286" customWidth="1"/>
    <col min="15394" max="15396" width="3.125" style="286"/>
    <col min="15397" max="15397" width="1.875" style="286" customWidth="1"/>
    <col min="15398" max="15624" width="3.125" style="286"/>
    <col min="15625" max="15625" width="1.875" style="286" customWidth="1"/>
    <col min="15626" max="15628" width="3.125" style="286"/>
    <col min="15629" max="15629" width="1.875" style="286" customWidth="1"/>
    <col min="15630" max="15632" width="3.125" style="286"/>
    <col min="15633" max="15633" width="1.875" style="286" customWidth="1"/>
    <col min="15634" max="15636" width="3.125" style="286"/>
    <col min="15637" max="15637" width="1.875" style="286" customWidth="1"/>
    <col min="15638" max="15640" width="3.125" style="286"/>
    <col min="15641" max="15641" width="1.875" style="286" customWidth="1"/>
    <col min="15642" max="15644" width="3.125" style="286"/>
    <col min="15645" max="15645" width="1.875" style="286" customWidth="1"/>
    <col min="15646" max="15648" width="3.125" style="286"/>
    <col min="15649" max="15649" width="1.875" style="286" customWidth="1"/>
    <col min="15650" max="15652" width="3.125" style="286"/>
    <col min="15653" max="15653" width="1.875" style="286" customWidth="1"/>
    <col min="15654" max="15880" width="3.125" style="286"/>
    <col min="15881" max="15881" width="1.875" style="286" customWidth="1"/>
    <col min="15882" max="15884" width="3.125" style="286"/>
    <col min="15885" max="15885" width="1.875" style="286" customWidth="1"/>
    <col min="15886" max="15888" width="3.125" style="286"/>
    <col min="15889" max="15889" width="1.875" style="286" customWidth="1"/>
    <col min="15890" max="15892" width="3.125" style="286"/>
    <col min="15893" max="15893" width="1.875" style="286" customWidth="1"/>
    <col min="15894" max="15896" width="3.125" style="286"/>
    <col min="15897" max="15897" width="1.875" style="286" customWidth="1"/>
    <col min="15898" max="15900" width="3.125" style="286"/>
    <col min="15901" max="15901" width="1.875" style="286" customWidth="1"/>
    <col min="15902" max="15904" width="3.125" style="286"/>
    <col min="15905" max="15905" width="1.875" style="286" customWidth="1"/>
    <col min="15906" max="15908" width="3.125" style="286"/>
    <col min="15909" max="15909" width="1.875" style="286" customWidth="1"/>
    <col min="15910" max="16136" width="3.125" style="286"/>
    <col min="16137" max="16137" width="1.875" style="286" customWidth="1"/>
    <col min="16138" max="16140" width="3.125" style="286"/>
    <col min="16141" max="16141" width="1.875" style="286" customWidth="1"/>
    <col min="16142" max="16144" width="3.125" style="286"/>
    <col min="16145" max="16145" width="1.875" style="286" customWidth="1"/>
    <col min="16146" max="16148" width="3.125" style="286"/>
    <col min="16149" max="16149" width="1.875" style="286" customWidth="1"/>
    <col min="16150" max="16152" width="3.125" style="286"/>
    <col min="16153" max="16153" width="1.875" style="286" customWidth="1"/>
    <col min="16154" max="16156" width="3.125" style="286"/>
    <col min="16157" max="16157" width="1.875" style="286" customWidth="1"/>
    <col min="16158" max="16160" width="3.125" style="286"/>
    <col min="16161" max="16161" width="1.875" style="286" customWidth="1"/>
    <col min="16162" max="16164" width="3.125" style="286"/>
    <col min="16165" max="16165" width="1.875" style="286" customWidth="1"/>
    <col min="16166" max="16384" width="3.125" style="286"/>
  </cols>
  <sheetData>
    <row r="1" spans="1:40" ht="13.5">
      <c r="A1" s="1544" t="s">
        <v>4602</v>
      </c>
      <c r="B1" s="1544"/>
      <c r="C1" s="1544"/>
      <c r="D1" s="1544"/>
    </row>
    <row r="2" spans="1:40" s="42" customFormat="1" ht="18.75" customHeight="1">
      <c r="A2" s="1271" t="s">
        <v>3747</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c r="AM2" s="1271"/>
      <c r="AN2" s="1271"/>
    </row>
    <row r="4" spans="1:40" ht="18.75" customHeight="1">
      <c r="A4" s="1757" t="s">
        <v>3748</v>
      </c>
      <c r="B4" s="1263"/>
      <c r="C4" s="1263"/>
      <c r="D4" s="1263"/>
      <c r="E4" s="1263"/>
      <c r="F4" s="1263"/>
      <c r="G4" s="1263"/>
      <c r="H4" s="1263"/>
      <c r="I4" s="1260" t="s">
        <v>3749</v>
      </c>
      <c r="J4" s="1261"/>
      <c r="K4" s="1261"/>
      <c r="L4" s="1261"/>
      <c r="M4" s="1261"/>
      <c r="N4" s="1261"/>
      <c r="O4" s="1261"/>
      <c r="P4" s="1262"/>
      <c r="Q4" s="1260" t="s">
        <v>3750</v>
      </c>
      <c r="R4" s="1261"/>
      <c r="S4" s="1261"/>
      <c r="T4" s="1261"/>
      <c r="U4" s="1261"/>
      <c r="V4" s="1261"/>
      <c r="W4" s="1261"/>
      <c r="X4" s="1262"/>
      <c r="Y4" s="1260" t="s">
        <v>3751</v>
      </c>
      <c r="Z4" s="1261"/>
      <c r="AA4" s="1261"/>
      <c r="AB4" s="1261"/>
      <c r="AC4" s="1261"/>
      <c r="AD4" s="1261"/>
      <c r="AE4" s="1261"/>
      <c r="AF4" s="1262"/>
      <c r="AG4" s="1260" t="s">
        <v>3752</v>
      </c>
      <c r="AH4" s="1261"/>
      <c r="AI4" s="1261"/>
      <c r="AJ4" s="1261"/>
      <c r="AK4" s="1261"/>
      <c r="AL4" s="1261"/>
      <c r="AM4" s="1261"/>
      <c r="AN4" s="1261"/>
    </row>
    <row r="5" spans="1:40" ht="18.75" customHeight="1">
      <c r="A5" s="1262"/>
      <c r="B5" s="1263"/>
      <c r="C5" s="1263"/>
      <c r="D5" s="1263"/>
      <c r="E5" s="1263"/>
      <c r="F5" s="1263"/>
      <c r="G5" s="1263"/>
      <c r="H5" s="1263"/>
      <c r="I5" s="1260" t="s">
        <v>3753</v>
      </c>
      <c r="J5" s="1261"/>
      <c r="K5" s="1261"/>
      <c r="L5" s="1262"/>
      <c r="M5" s="1260" t="s">
        <v>3754</v>
      </c>
      <c r="N5" s="1261"/>
      <c r="O5" s="1261"/>
      <c r="P5" s="1262"/>
      <c r="Q5" s="1260" t="s">
        <v>3753</v>
      </c>
      <c r="R5" s="1261"/>
      <c r="S5" s="1261"/>
      <c r="T5" s="1262"/>
      <c r="U5" s="1260" t="s">
        <v>3754</v>
      </c>
      <c r="V5" s="1261"/>
      <c r="W5" s="1261"/>
      <c r="X5" s="1262"/>
      <c r="Y5" s="1260" t="s">
        <v>3753</v>
      </c>
      <c r="Z5" s="1261"/>
      <c r="AA5" s="1261"/>
      <c r="AB5" s="1262"/>
      <c r="AC5" s="1260" t="s">
        <v>3754</v>
      </c>
      <c r="AD5" s="1261"/>
      <c r="AE5" s="1261"/>
      <c r="AF5" s="1262"/>
      <c r="AG5" s="1260" t="s">
        <v>3753</v>
      </c>
      <c r="AH5" s="1261"/>
      <c r="AI5" s="1261"/>
      <c r="AJ5" s="1262"/>
      <c r="AK5" s="1260" t="s">
        <v>3754</v>
      </c>
      <c r="AL5" s="1261"/>
      <c r="AM5" s="1261"/>
      <c r="AN5" s="1261"/>
    </row>
    <row r="6" spans="1:40" ht="18.75" customHeight="1">
      <c r="A6" s="314"/>
      <c r="B6" s="314"/>
      <c r="C6" s="314"/>
      <c r="D6" s="314"/>
      <c r="E6" s="314"/>
      <c r="F6" s="314"/>
      <c r="G6" s="314"/>
      <c r="H6" s="316"/>
      <c r="I6" s="1279" t="s">
        <v>2627</v>
      </c>
      <c r="J6" s="1277"/>
      <c r="K6" s="1277"/>
      <c r="L6" s="1277"/>
      <c r="M6" s="1277" t="s">
        <v>962</v>
      </c>
      <c r="N6" s="1277"/>
      <c r="O6" s="1277"/>
      <c r="P6" s="1277"/>
      <c r="Q6" s="1277" t="s">
        <v>2627</v>
      </c>
      <c r="R6" s="1277"/>
      <c r="S6" s="1277"/>
      <c r="T6" s="1277"/>
      <c r="U6" s="1277" t="s">
        <v>962</v>
      </c>
      <c r="V6" s="1277"/>
      <c r="W6" s="1277"/>
      <c r="X6" s="1277"/>
      <c r="Y6" s="1277" t="s">
        <v>2627</v>
      </c>
      <c r="Z6" s="1277"/>
      <c r="AA6" s="1277"/>
      <c r="AB6" s="1277"/>
      <c r="AC6" s="1277" t="s">
        <v>962</v>
      </c>
      <c r="AD6" s="1277"/>
      <c r="AE6" s="1277"/>
      <c r="AF6" s="1277"/>
      <c r="AG6" s="1277" t="s">
        <v>2627</v>
      </c>
      <c r="AH6" s="1277"/>
      <c r="AI6" s="1277"/>
      <c r="AJ6" s="1277"/>
      <c r="AK6" s="1277" t="s">
        <v>962</v>
      </c>
      <c r="AL6" s="1277"/>
      <c r="AM6" s="1277"/>
      <c r="AN6" s="1277"/>
    </row>
    <row r="7" spans="1:40" s="413" customFormat="1" ht="18.75" customHeight="1">
      <c r="B7" s="1510" t="s">
        <v>464</v>
      </c>
      <c r="C7" s="1510"/>
      <c r="D7" s="1510"/>
      <c r="E7" s="1510"/>
      <c r="F7" s="1510"/>
      <c r="G7" s="1510"/>
      <c r="H7" s="61"/>
      <c r="I7" s="2570">
        <v>24856</v>
      </c>
      <c r="J7" s="2571"/>
      <c r="K7" s="2571"/>
      <c r="L7" s="2571"/>
      <c r="M7" s="2571">
        <v>301914</v>
      </c>
      <c r="N7" s="2571"/>
      <c r="O7" s="2571"/>
      <c r="P7" s="2571"/>
      <c r="Q7" s="2571">
        <v>25115</v>
      </c>
      <c r="R7" s="2571"/>
      <c r="S7" s="2571"/>
      <c r="T7" s="2571"/>
      <c r="U7" s="2571">
        <v>298830</v>
      </c>
      <c r="V7" s="2571"/>
      <c r="W7" s="2571"/>
      <c r="X7" s="2571"/>
      <c r="Y7" s="2571">
        <v>26422</v>
      </c>
      <c r="Z7" s="2571"/>
      <c r="AA7" s="2571"/>
      <c r="AB7" s="2571"/>
      <c r="AC7" s="2571">
        <v>311415</v>
      </c>
      <c r="AD7" s="2571"/>
      <c r="AE7" s="2571"/>
      <c r="AF7" s="2571"/>
      <c r="AG7" s="2571">
        <v>26743</v>
      </c>
      <c r="AH7" s="2571"/>
      <c r="AI7" s="2571"/>
      <c r="AJ7" s="2571"/>
      <c r="AK7" s="2571">
        <v>293654</v>
      </c>
      <c r="AL7" s="2571"/>
      <c r="AM7" s="2571"/>
      <c r="AN7" s="2571"/>
    </row>
    <row r="8" spans="1:40" s="413" customFormat="1" ht="11.25" customHeight="1">
      <c r="B8" s="341"/>
      <c r="C8" s="341"/>
      <c r="D8" s="341"/>
      <c r="E8" s="341"/>
      <c r="F8" s="341"/>
      <c r="G8" s="341"/>
      <c r="H8" s="61"/>
      <c r="I8" s="423"/>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row>
    <row r="9" spans="1:40" ht="18.75" customHeight="1">
      <c r="B9" s="1296" t="s">
        <v>3755</v>
      </c>
      <c r="C9" s="1296"/>
      <c r="D9" s="1296"/>
      <c r="E9" s="1296"/>
      <c r="F9" s="1296"/>
      <c r="G9" s="1296"/>
      <c r="H9" s="442"/>
      <c r="I9" s="2568">
        <v>3980</v>
      </c>
      <c r="J9" s="2572"/>
      <c r="K9" s="1630"/>
      <c r="L9" s="1630"/>
      <c r="M9" s="1630">
        <v>54107</v>
      </c>
      <c r="N9" s="1630"/>
      <c r="O9" s="1630"/>
      <c r="P9" s="1630"/>
      <c r="Q9" s="1630">
        <v>4393</v>
      </c>
      <c r="R9" s="1630"/>
      <c r="S9" s="1630"/>
      <c r="T9" s="1630"/>
      <c r="U9" s="1630">
        <v>55334</v>
      </c>
      <c r="V9" s="1630"/>
      <c r="W9" s="1630"/>
      <c r="X9" s="1630"/>
      <c r="Y9" s="1630">
        <v>4548</v>
      </c>
      <c r="Z9" s="1630"/>
      <c r="AA9" s="1630"/>
      <c r="AB9" s="1630"/>
      <c r="AC9" s="1775">
        <v>51239</v>
      </c>
      <c r="AD9" s="1775"/>
      <c r="AE9" s="1775"/>
      <c r="AF9" s="1775"/>
      <c r="AG9" s="1630">
        <v>5199</v>
      </c>
      <c r="AH9" s="1630"/>
      <c r="AI9" s="1630"/>
      <c r="AJ9" s="1630"/>
      <c r="AK9" s="1775">
        <v>50927</v>
      </c>
      <c r="AL9" s="1775"/>
      <c r="AM9" s="1775"/>
      <c r="AN9" s="1775"/>
    </row>
    <row r="10" spans="1:40" ht="11.25" customHeight="1">
      <c r="B10" s="322"/>
      <c r="C10" s="322"/>
      <c r="D10" s="322"/>
      <c r="E10" s="322"/>
      <c r="F10" s="322"/>
      <c r="G10" s="322"/>
      <c r="H10" s="442"/>
      <c r="I10" s="420"/>
      <c r="J10" s="425"/>
      <c r="K10" s="421"/>
      <c r="L10" s="421"/>
      <c r="M10" s="421"/>
      <c r="N10" s="421"/>
      <c r="O10" s="421"/>
      <c r="P10" s="421"/>
      <c r="Q10" s="421"/>
      <c r="R10" s="421"/>
      <c r="S10" s="421"/>
      <c r="T10" s="421"/>
      <c r="U10" s="421"/>
      <c r="V10" s="421"/>
      <c r="W10" s="421"/>
      <c r="X10" s="421"/>
      <c r="Y10" s="421"/>
      <c r="Z10" s="421"/>
      <c r="AA10" s="421"/>
      <c r="AB10" s="421"/>
      <c r="AC10" s="426"/>
      <c r="AD10" s="426"/>
      <c r="AE10" s="426"/>
      <c r="AF10" s="426"/>
      <c r="AG10" s="421"/>
      <c r="AH10" s="421"/>
      <c r="AI10" s="421"/>
      <c r="AJ10" s="421"/>
      <c r="AK10" s="426"/>
      <c r="AL10" s="426"/>
      <c r="AM10" s="426"/>
      <c r="AN10" s="426"/>
    </row>
    <row r="11" spans="1:40" ht="18.75" customHeight="1">
      <c r="B11" s="1296" t="s">
        <v>3756</v>
      </c>
      <c r="C11" s="1296"/>
      <c r="D11" s="1296"/>
      <c r="E11" s="1296"/>
      <c r="F11" s="1296"/>
      <c r="G11" s="1296"/>
      <c r="H11" s="442"/>
      <c r="I11" s="2568">
        <v>679</v>
      </c>
      <c r="J11" s="2572"/>
      <c r="K11" s="1630"/>
      <c r="L11" s="1630"/>
      <c r="M11" s="1630">
        <v>8455</v>
      </c>
      <c r="N11" s="1630"/>
      <c r="O11" s="1630"/>
      <c r="P11" s="1630"/>
      <c r="Q11" s="1630">
        <v>678</v>
      </c>
      <c r="R11" s="1630"/>
      <c r="S11" s="1630"/>
      <c r="T11" s="1630"/>
      <c r="U11" s="1630">
        <v>8597</v>
      </c>
      <c r="V11" s="1630"/>
      <c r="W11" s="1630"/>
      <c r="X11" s="1630"/>
      <c r="Y11" s="1630">
        <v>705</v>
      </c>
      <c r="Z11" s="1630"/>
      <c r="AA11" s="1630"/>
      <c r="AB11" s="1630"/>
      <c r="AC11" s="1630">
        <v>8559</v>
      </c>
      <c r="AD11" s="1630"/>
      <c r="AE11" s="1630"/>
      <c r="AF11" s="1630"/>
      <c r="AG11" s="1630">
        <v>673</v>
      </c>
      <c r="AH11" s="1630"/>
      <c r="AI11" s="1630"/>
      <c r="AJ11" s="1630"/>
      <c r="AK11" s="1775">
        <v>7840</v>
      </c>
      <c r="AL11" s="1775"/>
      <c r="AM11" s="1775"/>
      <c r="AN11" s="1775"/>
    </row>
    <row r="12" spans="1:40" ht="11.25" customHeight="1">
      <c r="B12" s="322"/>
      <c r="C12" s="322"/>
      <c r="D12" s="322"/>
      <c r="E12" s="322"/>
      <c r="F12" s="322"/>
      <c r="G12" s="322"/>
      <c r="H12" s="442"/>
      <c r="I12" s="420"/>
      <c r="J12" s="425"/>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6"/>
      <c r="AL12" s="426"/>
      <c r="AM12" s="426"/>
      <c r="AN12" s="426"/>
    </row>
    <row r="13" spans="1:40" ht="18.75" customHeight="1">
      <c r="B13" s="1296" t="s">
        <v>3400</v>
      </c>
      <c r="C13" s="1296"/>
      <c r="D13" s="1296"/>
      <c r="E13" s="1296"/>
      <c r="F13" s="1296"/>
      <c r="G13" s="1296"/>
      <c r="H13" s="442"/>
      <c r="I13" s="2568">
        <v>2808</v>
      </c>
      <c r="J13" s="2572"/>
      <c r="K13" s="1630"/>
      <c r="L13" s="1630"/>
      <c r="M13" s="1630">
        <v>36301</v>
      </c>
      <c r="N13" s="1630"/>
      <c r="O13" s="1630"/>
      <c r="P13" s="1630"/>
      <c r="Q13" s="1630">
        <v>2914</v>
      </c>
      <c r="R13" s="1630"/>
      <c r="S13" s="1630"/>
      <c r="T13" s="1630"/>
      <c r="U13" s="1630">
        <v>38476</v>
      </c>
      <c r="V13" s="1630"/>
      <c r="W13" s="1630"/>
      <c r="X13" s="1630"/>
      <c r="Y13" s="1630">
        <v>2898</v>
      </c>
      <c r="Z13" s="1630"/>
      <c r="AA13" s="1630"/>
      <c r="AB13" s="1630"/>
      <c r="AC13" s="1630">
        <v>37014</v>
      </c>
      <c r="AD13" s="1630"/>
      <c r="AE13" s="1630"/>
      <c r="AF13" s="1630"/>
      <c r="AG13" s="1630">
        <v>2959</v>
      </c>
      <c r="AH13" s="1630"/>
      <c r="AI13" s="1630"/>
      <c r="AJ13" s="1630"/>
      <c r="AK13" s="1775">
        <v>36207</v>
      </c>
      <c r="AL13" s="1775"/>
      <c r="AM13" s="1775"/>
      <c r="AN13" s="1775"/>
    </row>
    <row r="14" spans="1:40" ht="11.25" customHeight="1">
      <c r="B14" s="322"/>
      <c r="C14" s="322"/>
      <c r="D14" s="322"/>
      <c r="E14" s="322"/>
      <c r="F14" s="322"/>
      <c r="G14" s="322"/>
      <c r="H14" s="442"/>
      <c r="I14" s="420"/>
      <c r="J14" s="425"/>
      <c r="K14" s="421"/>
      <c r="L14" s="421"/>
      <c r="M14" s="421"/>
      <c r="N14" s="421"/>
      <c r="O14" s="421"/>
      <c r="P14" s="421"/>
      <c r="Q14" s="421"/>
      <c r="R14" s="421"/>
      <c r="S14" s="421"/>
      <c r="T14" s="421"/>
      <c r="U14" s="421"/>
      <c r="V14" s="421"/>
      <c r="W14" s="421"/>
      <c r="X14" s="421"/>
      <c r="Y14" s="421"/>
      <c r="Z14" s="421"/>
      <c r="AA14" s="421"/>
      <c r="AB14" s="421"/>
      <c r="AC14" s="421"/>
      <c r="AD14" s="421"/>
      <c r="AE14" s="421"/>
      <c r="AF14" s="421"/>
      <c r="AG14" s="421"/>
      <c r="AH14" s="421"/>
      <c r="AI14" s="421"/>
      <c r="AJ14" s="421"/>
      <c r="AK14" s="426"/>
      <c r="AL14" s="426"/>
      <c r="AM14" s="426"/>
      <c r="AN14" s="426"/>
    </row>
    <row r="15" spans="1:40" ht="18.75" customHeight="1">
      <c r="B15" s="1296" t="s">
        <v>3757</v>
      </c>
      <c r="C15" s="1296"/>
      <c r="D15" s="1296"/>
      <c r="E15" s="1296"/>
      <c r="F15" s="1296"/>
      <c r="G15" s="1296"/>
      <c r="H15" s="442"/>
      <c r="I15" s="2568">
        <v>1986</v>
      </c>
      <c r="J15" s="2572"/>
      <c r="K15" s="1630"/>
      <c r="L15" s="1630"/>
      <c r="M15" s="1630">
        <v>20167</v>
      </c>
      <c r="N15" s="1630"/>
      <c r="O15" s="1630"/>
      <c r="P15" s="1630"/>
      <c r="Q15" s="1630">
        <v>1962</v>
      </c>
      <c r="R15" s="1630"/>
      <c r="S15" s="1630"/>
      <c r="T15" s="1630"/>
      <c r="U15" s="1630">
        <v>20312</v>
      </c>
      <c r="V15" s="1630"/>
      <c r="W15" s="1630"/>
      <c r="X15" s="1630"/>
      <c r="Y15" s="1630">
        <v>1638</v>
      </c>
      <c r="Z15" s="1630"/>
      <c r="AA15" s="1630"/>
      <c r="AB15" s="1630"/>
      <c r="AC15" s="1630">
        <v>17125</v>
      </c>
      <c r="AD15" s="1630"/>
      <c r="AE15" s="1630"/>
      <c r="AF15" s="1630"/>
      <c r="AG15" s="1630">
        <v>1583</v>
      </c>
      <c r="AH15" s="1630"/>
      <c r="AI15" s="1630"/>
      <c r="AJ15" s="1630"/>
      <c r="AK15" s="1775">
        <v>15960</v>
      </c>
      <c r="AL15" s="1775"/>
      <c r="AM15" s="1775"/>
      <c r="AN15" s="1775"/>
    </row>
    <row r="16" spans="1:40" ht="11.25" customHeight="1">
      <c r="B16" s="322"/>
      <c r="C16" s="322"/>
      <c r="D16" s="322"/>
      <c r="E16" s="322"/>
      <c r="F16" s="322"/>
      <c r="G16" s="322"/>
      <c r="H16" s="442"/>
      <c r="I16" s="420"/>
      <c r="J16" s="425"/>
      <c r="K16" s="421"/>
      <c r="L16" s="421"/>
      <c r="M16" s="421"/>
      <c r="N16" s="421"/>
      <c r="O16" s="421"/>
      <c r="P16" s="421"/>
      <c r="Q16" s="421"/>
      <c r="R16" s="421"/>
      <c r="S16" s="421"/>
      <c r="T16" s="421"/>
      <c r="U16" s="421"/>
      <c r="V16" s="421"/>
      <c r="W16" s="421"/>
      <c r="X16" s="421"/>
      <c r="Y16" s="421"/>
      <c r="Z16" s="421"/>
      <c r="AA16" s="421"/>
      <c r="AB16" s="421"/>
      <c r="AC16" s="421"/>
      <c r="AD16" s="421"/>
      <c r="AE16" s="421"/>
      <c r="AF16" s="421"/>
      <c r="AG16" s="421"/>
      <c r="AH16" s="421"/>
      <c r="AI16" s="421"/>
      <c r="AJ16" s="421"/>
      <c r="AK16" s="426"/>
      <c r="AL16" s="426"/>
      <c r="AM16" s="426"/>
      <c r="AN16" s="426"/>
    </row>
    <row r="17" spans="2:40" ht="18.75" customHeight="1">
      <c r="B17" s="1296" t="s">
        <v>940</v>
      </c>
      <c r="C17" s="1296"/>
      <c r="D17" s="1296"/>
      <c r="E17" s="1296"/>
      <c r="F17" s="1296"/>
      <c r="G17" s="1296"/>
      <c r="H17" s="442"/>
      <c r="I17" s="2568">
        <v>2420</v>
      </c>
      <c r="J17" s="2572"/>
      <c r="K17" s="1630"/>
      <c r="L17" s="1630"/>
      <c r="M17" s="1630">
        <v>32540</v>
      </c>
      <c r="N17" s="1630"/>
      <c r="O17" s="1630"/>
      <c r="P17" s="1630"/>
      <c r="Q17" s="1630">
        <v>2680</v>
      </c>
      <c r="R17" s="1630"/>
      <c r="S17" s="1630"/>
      <c r="T17" s="1630"/>
      <c r="U17" s="1630">
        <v>33511</v>
      </c>
      <c r="V17" s="1630"/>
      <c r="W17" s="1630"/>
      <c r="X17" s="1630"/>
      <c r="Y17" s="1630">
        <v>2997</v>
      </c>
      <c r="Z17" s="1630"/>
      <c r="AA17" s="1630"/>
      <c r="AB17" s="1630"/>
      <c r="AC17" s="1630">
        <v>37136</v>
      </c>
      <c r="AD17" s="1630"/>
      <c r="AE17" s="1630"/>
      <c r="AF17" s="1630"/>
      <c r="AG17" s="1630">
        <v>3082</v>
      </c>
      <c r="AH17" s="1630"/>
      <c r="AI17" s="1630"/>
      <c r="AJ17" s="1630"/>
      <c r="AK17" s="1775">
        <v>39994</v>
      </c>
      <c r="AL17" s="1775"/>
      <c r="AM17" s="1775"/>
      <c r="AN17" s="1775"/>
    </row>
    <row r="18" spans="2:40" ht="11.25" customHeight="1">
      <c r="B18" s="322"/>
      <c r="C18" s="322"/>
      <c r="D18" s="322"/>
      <c r="E18" s="322"/>
      <c r="F18" s="322"/>
      <c r="G18" s="322"/>
      <c r="H18" s="442"/>
      <c r="I18" s="420"/>
      <c r="J18" s="425"/>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c r="AH18" s="421"/>
      <c r="AI18" s="421"/>
      <c r="AJ18" s="421"/>
      <c r="AK18" s="426"/>
      <c r="AL18" s="426"/>
      <c r="AM18" s="426"/>
      <c r="AN18" s="426"/>
    </row>
    <row r="19" spans="2:40" ht="18.75" customHeight="1">
      <c r="B19" s="1296" t="s">
        <v>3758</v>
      </c>
      <c r="C19" s="1296"/>
      <c r="D19" s="1296"/>
      <c r="E19" s="1296"/>
      <c r="F19" s="1296"/>
      <c r="G19" s="1296"/>
      <c r="H19" s="442"/>
      <c r="I19" s="2568">
        <v>1680</v>
      </c>
      <c r="J19" s="2572"/>
      <c r="K19" s="1630"/>
      <c r="L19" s="1630"/>
      <c r="M19" s="1630">
        <v>21499</v>
      </c>
      <c r="N19" s="1630"/>
      <c r="O19" s="1630"/>
      <c r="P19" s="1630"/>
      <c r="Q19" s="1630">
        <v>1627</v>
      </c>
      <c r="R19" s="1630"/>
      <c r="S19" s="1630"/>
      <c r="T19" s="1630"/>
      <c r="U19" s="1630">
        <v>21695</v>
      </c>
      <c r="V19" s="1630"/>
      <c r="W19" s="1630"/>
      <c r="X19" s="1630"/>
      <c r="Y19" s="1630">
        <v>1678</v>
      </c>
      <c r="Z19" s="1630"/>
      <c r="AA19" s="1630"/>
      <c r="AB19" s="1630"/>
      <c r="AC19" s="1630">
        <v>21147</v>
      </c>
      <c r="AD19" s="1630"/>
      <c r="AE19" s="1630"/>
      <c r="AF19" s="1630"/>
      <c r="AG19" s="1630">
        <v>1640</v>
      </c>
      <c r="AH19" s="1630"/>
      <c r="AI19" s="1630"/>
      <c r="AJ19" s="1630"/>
      <c r="AK19" s="1775">
        <v>20114</v>
      </c>
      <c r="AL19" s="1775"/>
      <c r="AM19" s="1775"/>
      <c r="AN19" s="1775"/>
    </row>
    <row r="20" spans="2:40" ht="11.25" customHeight="1">
      <c r="B20" s="322"/>
      <c r="C20" s="322"/>
      <c r="D20" s="322"/>
      <c r="E20" s="322"/>
      <c r="F20" s="322"/>
      <c r="G20" s="322"/>
      <c r="H20" s="442"/>
      <c r="I20" s="420"/>
      <c r="J20" s="425"/>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c r="AJ20" s="421"/>
      <c r="AK20" s="426"/>
      <c r="AL20" s="426"/>
      <c r="AM20" s="426"/>
      <c r="AN20" s="426"/>
    </row>
    <row r="21" spans="2:40" ht="18.75" customHeight="1">
      <c r="B21" s="1296" t="s">
        <v>3759</v>
      </c>
      <c r="C21" s="1296"/>
      <c r="D21" s="1296"/>
      <c r="E21" s="1296"/>
      <c r="F21" s="1296"/>
      <c r="G21" s="1296"/>
      <c r="H21" s="442"/>
      <c r="I21" s="2568">
        <v>1807</v>
      </c>
      <c r="J21" s="2572"/>
      <c r="K21" s="1630"/>
      <c r="L21" s="1630"/>
      <c r="M21" s="1630">
        <v>20063</v>
      </c>
      <c r="N21" s="1630"/>
      <c r="O21" s="1630"/>
      <c r="P21" s="1630"/>
      <c r="Q21" s="1630">
        <v>1934</v>
      </c>
      <c r="R21" s="1630"/>
      <c r="S21" s="1630"/>
      <c r="T21" s="1630"/>
      <c r="U21" s="1630">
        <v>21810</v>
      </c>
      <c r="V21" s="1630"/>
      <c r="W21" s="1630"/>
      <c r="X21" s="1630"/>
      <c r="Y21" s="1630">
        <v>2001</v>
      </c>
      <c r="Z21" s="1630"/>
      <c r="AA21" s="1630"/>
      <c r="AB21" s="1630"/>
      <c r="AC21" s="1630">
        <v>23620</v>
      </c>
      <c r="AD21" s="1630"/>
      <c r="AE21" s="1630"/>
      <c r="AF21" s="1630"/>
      <c r="AG21" s="1630">
        <v>2279</v>
      </c>
      <c r="AH21" s="1630"/>
      <c r="AI21" s="1630"/>
      <c r="AJ21" s="1630"/>
      <c r="AK21" s="1775">
        <v>24211</v>
      </c>
      <c r="AL21" s="1775"/>
      <c r="AM21" s="1775"/>
      <c r="AN21" s="1775"/>
    </row>
    <row r="22" spans="2:40" ht="11.25" customHeight="1">
      <c r="B22" s="322"/>
      <c r="C22" s="322"/>
      <c r="D22" s="322"/>
      <c r="E22" s="322"/>
      <c r="F22" s="322"/>
      <c r="G22" s="322"/>
      <c r="H22" s="442"/>
      <c r="I22" s="420"/>
      <c r="J22" s="425"/>
      <c r="K22" s="421"/>
      <c r="L22" s="421"/>
      <c r="M22" s="421"/>
      <c r="N22" s="421"/>
      <c r="O22" s="421"/>
      <c r="P22" s="421"/>
      <c r="Q22" s="421"/>
      <c r="R22" s="421"/>
      <c r="S22" s="421"/>
      <c r="T22" s="421"/>
      <c r="U22" s="421"/>
      <c r="V22" s="421"/>
      <c r="W22" s="421"/>
      <c r="X22" s="421"/>
      <c r="Y22" s="421"/>
      <c r="Z22" s="421"/>
      <c r="AA22" s="421"/>
      <c r="AB22" s="421"/>
      <c r="AC22" s="421"/>
      <c r="AD22" s="421"/>
      <c r="AE22" s="421"/>
      <c r="AF22" s="421"/>
      <c r="AG22" s="421"/>
      <c r="AH22" s="421"/>
      <c r="AI22" s="421"/>
      <c r="AJ22" s="421"/>
      <c r="AK22" s="426"/>
      <c r="AL22" s="426"/>
      <c r="AM22" s="426"/>
      <c r="AN22" s="426"/>
    </row>
    <row r="23" spans="2:40" ht="18.75" customHeight="1">
      <c r="B23" s="1296" t="s">
        <v>3760</v>
      </c>
      <c r="C23" s="1296"/>
      <c r="D23" s="1296"/>
      <c r="E23" s="1296"/>
      <c r="F23" s="1296"/>
      <c r="G23" s="1296"/>
      <c r="H23" s="442"/>
      <c r="I23" s="2568">
        <v>3917</v>
      </c>
      <c r="J23" s="2572"/>
      <c r="K23" s="1630"/>
      <c r="L23" s="1630"/>
      <c r="M23" s="1630">
        <v>38962</v>
      </c>
      <c r="N23" s="1630"/>
      <c r="O23" s="1630"/>
      <c r="P23" s="1630"/>
      <c r="Q23" s="1630">
        <v>3711</v>
      </c>
      <c r="R23" s="1630"/>
      <c r="S23" s="1630"/>
      <c r="T23" s="1630"/>
      <c r="U23" s="1630">
        <v>37382</v>
      </c>
      <c r="V23" s="1630"/>
      <c r="W23" s="1630"/>
      <c r="X23" s="1630"/>
      <c r="Y23" s="1630">
        <v>3803</v>
      </c>
      <c r="Z23" s="1630"/>
      <c r="AA23" s="1630"/>
      <c r="AB23" s="1630"/>
      <c r="AC23" s="1630">
        <v>40953</v>
      </c>
      <c r="AD23" s="1630"/>
      <c r="AE23" s="1630"/>
      <c r="AF23" s="1630"/>
      <c r="AG23" s="1630">
        <v>3683</v>
      </c>
      <c r="AH23" s="1630"/>
      <c r="AI23" s="1630"/>
      <c r="AJ23" s="1630"/>
      <c r="AK23" s="1775">
        <v>38925</v>
      </c>
      <c r="AL23" s="1775"/>
      <c r="AM23" s="1775"/>
      <c r="AN23" s="1775"/>
    </row>
    <row r="24" spans="2:40" ht="11.25" customHeight="1">
      <c r="B24" s="322"/>
      <c r="C24" s="322"/>
      <c r="D24" s="322"/>
      <c r="E24" s="322"/>
      <c r="F24" s="322"/>
      <c r="G24" s="322"/>
      <c r="H24" s="442"/>
      <c r="I24" s="420"/>
      <c r="J24" s="425"/>
      <c r="K24" s="421"/>
      <c r="L24" s="421"/>
      <c r="M24" s="421"/>
      <c r="N24" s="421"/>
      <c r="O24" s="421"/>
      <c r="P24" s="421"/>
      <c r="Q24" s="421"/>
      <c r="R24" s="421"/>
      <c r="S24" s="421"/>
      <c r="T24" s="421"/>
      <c r="U24" s="421"/>
      <c r="V24" s="421"/>
      <c r="W24" s="421"/>
      <c r="X24" s="421"/>
      <c r="Y24" s="421"/>
      <c r="Z24" s="421"/>
      <c r="AA24" s="421"/>
      <c r="AB24" s="421"/>
      <c r="AC24" s="421"/>
      <c r="AD24" s="421"/>
      <c r="AE24" s="421"/>
      <c r="AF24" s="421"/>
      <c r="AG24" s="421"/>
      <c r="AH24" s="421"/>
      <c r="AI24" s="421"/>
      <c r="AJ24" s="421"/>
      <c r="AK24" s="426"/>
      <c r="AL24" s="426"/>
      <c r="AM24" s="426"/>
      <c r="AN24" s="426"/>
    </row>
    <row r="25" spans="2:40" ht="18.75" customHeight="1">
      <c r="B25" s="1296" t="s">
        <v>1224</v>
      </c>
      <c r="C25" s="1296"/>
      <c r="D25" s="1296"/>
      <c r="E25" s="1296"/>
      <c r="F25" s="1296"/>
      <c r="G25" s="1296"/>
      <c r="H25" s="442"/>
      <c r="I25" s="2568">
        <v>941</v>
      </c>
      <c r="J25" s="2572"/>
      <c r="K25" s="1630"/>
      <c r="L25" s="1630"/>
      <c r="M25" s="1630">
        <v>12976</v>
      </c>
      <c r="N25" s="1630"/>
      <c r="O25" s="1630"/>
      <c r="P25" s="1630"/>
      <c r="Q25" s="1630">
        <v>909</v>
      </c>
      <c r="R25" s="1630"/>
      <c r="S25" s="1630"/>
      <c r="T25" s="1630"/>
      <c r="U25" s="1630">
        <v>10004</v>
      </c>
      <c r="V25" s="1630"/>
      <c r="W25" s="1630"/>
      <c r="X25" s="1630"/>
      <c r="Y25" s="1630">
        <v>986</v>
      </c>
      <c r="Z25" s="1630"/>
      <c r="AA25" s="1630"/>
      <c r="AB25" s="1630"/>
      <c r="AC25" s="1630">
        <v>12358</v>
      </c>
      <c r="AD25" s="1630"/>
      <c r="AE25" s="1630"/>
      <c r="AF25" s="1630"/>
      <c r="AG25" s="1630">
        <v>968</v>
      </c>
      <c r="AH25" s="1630"/>
      <c r="AI25" s="1630"/>
      <c r="AJ25" s="1630"/>
      <c r="AK25" s="1775">
        <v>11705</v>
      </c>
      <c r="AL25" s="1775"/>
      <c r="AM25" s="1775"/>
      <c r="AN25" s="1775"/>
    </row>
    <row r="26" spans="2:40" ht="11.25" customHeight="1">
      <c r="B26" s="322"/>
      <c r="C26" s="322"/>
      <c r="D26" s="322"/>
      <c r="E26" s="322"/>
      <c r="F26" s="322"/>
      <c r="G26" s="322"/>
      <c r="H26" s="442"/>
      <c r="I26" s="420"/>
      <c r="J26" s="425"/>
      <c r="K26" s="421"/>
      <c r="L26" s="421"/>
      <c r="M26" s="421"/>
      <c r="N26" s="421"/>
      <c r="O26" s="421"/>
      <c r="P26" s="421"/>
      <c r="Q26" s="421"/>
      <c r="R26" s="421"/>
      <c r="S26" s="421"/>
      <c r="T26" s="421"/>
      <c r="U26" s="421"/>
      <c r="V26" s="421"/>
      <c r="W26" s="421"/>
      <c r="X26" s="421"/>
      <c r="Y26" s="421"/>
      <c r="Z26" s="421"/>
      <c r="AA26" s="421"/>
      <c r="AB26" s="421"/>
      <c r="AC26" s="421"/>
      <c r="AD26" s="421"/>
      <c r="AE26" s="421"/>
      <c r="AF26" s="421"/>
      <c r="AG26" s="421"/>
      <c r="AH26" s="421"/>
      <c r="AI26" s="421"/>
      <c r="AJ26" s="421"/>
      <c r="AK26" s="426"/>
      <c r="AL26" s="426"/>
      <c r="AM26" s="426"/>
      <c r="AN26" s="426"/>
    </row>
    <row r="27" spans="2:40" ht="18.75" customHeight="1">
      <c r="B27" s="1296" t="s">
        <v>915</v>
      </c>
      <c r="C27" s="1296"/>
      <c r="D27" s="1296"/>
      <c r="E27" s="1296"/>
      <c r="F27" s="1296"/>
      <c r="G27" s="1296"/>
      <c r="H27" s="442"/>
      <c r="I27" s="2568">
        <v>787</v>
      </c>
      <c r="J27" s="2572"/>
      <c r="K27" s="1630"/>
      <c r="L27" s="1630"/>
      <c r="M27" s="1630">
        <v>9297</v>
      </c>
      <c r="N27" s="1630"/>
      <c r="O27" s="1630"/>
      <c r="P27" s="1630"/>
      <c r="Q27" s="1630">
        <v>862</v>
      </c>
      <c r="R27" s="1630"/>
      <c r="S27" s="1630"/>
      <c r="T27" s="1630"/>
      <c r="U27" s="1630">
        <v>9665</v>
      </c>
      <c r="V27" s="1630"/>
      <c r="W27" s="1630"/>
      <c r="X27" s="1630"/>
      <c r="Y27" s="1630">
        <v>829</v>
      </c>
      <c r="Z27" s="1630"/>
      <c r="AA27" s="1630"/>
      <c r="AB27" s="1630"/>
      <c r="AC27" s="1630">
        <v>8936</v>
      </c>
      <c r="AD27" s="1630"/>
      <c r="AE27" s="1630"/>
      <c r="AF27" s="1630"/>
      <c r="AG27" s="1630">
        <v>870</v>
      </c>
      <c r="AH27" s="1630"/>
      <c r="AI27" s="1630"/>
      <c r="AJ27" s="1630"/>
      <c r="AK27" s="1775">
        <v>8474</v>
      </c>
      <c r="AL27" s="1775"/>
      <c r="AM27" s="1775"/>
      <c r="AN27" s="1775"/>
    </row>
    <row r="28" spans="2:40" ht="11.25" customHeight="1">
      <c r="B28" s="322"/>
      <c r="C28" s="322"/>
      <c r="D28" s="322"/>
      <c r="E28" s="322"/>
      <c r="F28" s="322"/>
      <c r="G28" s="322"/>
      <c r="H28" s="442"/>
      <c r="I28" s="420"/>
      <c r="J28" s="425"/>
      <c r="K28" s="421"/>
      <c r="L28" s="421"/>
      <c r="M28" s="421"/>
      <c r="N28" s="421"/>
      <c r="O28" s="421"/>
      <c r="P28" s="421"/>
      <c r="Q28" s="421"/>
      <c r="R28" s="421"/>
      <c r="S28" s="421"/>
      <c r="T28" s="421"/>
      <c r="U28" s="421"/>
      <c r="V28" s="421"/>
      <c r="W28" s="421"/>
      <c r="X28" s="421"/>
      <c r="Y28" s="421"/>
      <c r="Z28" s="421"/>
      <c r="AA28" s="421"/>
      <c r="AB28" s="421"/>
      <c r="AC28" s="421"/>
      <c r="AD28" s="421"/>
      <c r="AE28" s="421"/>
      <c r="AF28" s="421"/>
      <c r="AG28" s="421"/>
      <c r="AH28" s="421"/>
      <c r="AI28" s="421"/>
      <c r="AJ28" s="421"/>
      <c r="AK28" s="426"/>
      <c r="AL28" s="426"/>
      <c r="AM28" s="426"/>
      <c r="AN28" s="426"/>
    </row>
    <row r="29" spans="2:40" ht="18.75" customHeight="1">
      <c r="B29" s="1296" t="s">
        <v>3761</v>
      </c>
      <c r="C29" s="1296"/>
      <c r="D29" s="1296"/>
      <c r="E29" s="1296"/>
      <c r="F29" s="1296"/>
      <c r="G29" s="1296"/>
      <c r="H29" s="442"/>
      <c r="I29" s="2568">
        <v>1136</v>
      </c>
      <c r="J29" s="2572"/>
      <c r="K29" s="1630"/>
      <c r="L29" s="1630"/>
      <c r="M29" s="1630">
        <v>12918</v>
      </c>
      <c r="N29" s="1630"/>
      <c r="O29" s="1630"/>
      <c r="P29" s="1630"/>
      <c r="Q29" s="1630">
        <v>1202</v>
      </c>
      <c r="R29" s="1630"/>
      <c r="S29" s="1630"/>
      <c r="T29" s="1630"/>
      <c r="U29" s="1630">
        <v>11761</v>
      </c>
      <c r="V29" s="1630"/>
      <c r="W29" s="1630"/>
      <c r="X29" s="1630"/>
      <c r="Y29" s="1630">
        <v>1220</v>
      </c>
      <c r="Z29" s="1630"/>
      <c r="AA29" s="1630"/>
      <c r="AB29" s="1630"/>
      <c r="AC29" s="1630">
        <v>12862</v>
      </c>
      <c r="AD29" s="1630"/>
      <c r="AE29" s="1630"/>
      <c r="AF29" s="1630"/>
      <c r="AG29" s="1630">
        <v>1270</v>
      </c>
      <c r="AH29" s="1630"/>
      <c r="AI29" s="1630"/>
      <c r="AJ29" s="1630"/>
      <c r="AK29" s="1775">
        <v>12329</v>
      </c>
      <c r="AL29" s="1775"/>
      <c r="AM29" s="1775"/>
      <c r="AN29" s="1775"/>
    </row>
    <row r="30" spans="2:40" ht="11.25" customHeight="1">
      <c r="B30" s="322"/>
      <c r="C30" s="322"/>
      <c r="D30" s="322"/>
      <c r="E30" s="322"/>
      <c r="F30" s="322"/>
      <c r="G30" s="322"/>
      <c r="H30" s="442"/>
      <c r="I30" s="420"/>
      <c r="J30" s="425"/>
      <c r="K30" s="421"/>
      <c r="L30" s="421"/>
      <c r="M30" s="421"/>
      <c r="N30" s="421"/>
      <c r="O30" s="421"/>
      <c r="P30" s="421"/>
      <c r="Q30" s="421"/>
      <c r="R30" s="421"/>
      <c r="S30" s="421"/>
      <c r="T30" s="421"/>
      <c r="U30" s="421"/>
      <c r="V30" s="421"/>
      <c r="W30" s="421"/>
      <c r="X30" s="421"/>
      <c r="Y30" s="421"/>
      <c r="Z30" s="421"/>
      <c r="AA30" s="421"/>
      <c r="AB30" s="421"/>
      <c r="AC30" s="421"/>
      <c r="AD30" s="421"/>
      <c r="AE30" s="421"/>
      <c r="AF30" s="421"/>
      <c r="AG30" s="421"/>
      <c r="AH30" s="421"/>
      <c r="AI30" s="421"/>
      <c r="AJ30" s="421"/>
      <c r="AK30" s="426"/>
      <c r="AL30" s="426"/>
      <c r="AM30" s="426"/>
      <c r="AN30" s="426"/>
    </row>
    <row r="31" spans="2:40" ht="18.75" customHeight="1">
      <c r="B31" s="1296" t="s">
        <v>490</v>
      </c>
      <c r="C31" s="1296"/>
      <c r="D31" s="1296"/>
      <c r="E31" s="1296"/>
      <c r="F31" s="1296"/>
      <c r="G31" s="1296"/>
      <c r="H31" s="442"/>
      <c r="I31" s="2568">
        <v>1162</v>
      </c>
      <c r="J31" s="2572"/>
      <c r="K31" s="1630"/>
      <c r="L31" s="1630"/>
      <c r="M31" s="1630">
        <v>14868</v>
      </c>
      <c r="N31" s="1630"/>
      <c r="O31" s="1630"/>
      <c r="P31" s="1630"/>
      <c r="Q31" s="1630">
        <v>844</v>
      </c>
      <c r="R31" s="1630"/>
      <c r="S31" s="1630"/>
      <c r="T31" s="1630"/>
      <c r="U31" s="1630">
        <v>11105</v>
      </c>
      <c r="V31" s="1630"/>
      <c r="W31" s="1630"/>
      <c r="X31" s="1630"/>
      <c r="Y31" s="1630">
        <v>1122</v>
      </c>
      <c r="Z31" s="1630"/>
      <c r="AA31" s="1630"/>
      <c r="AB31" s="1630"/>
      <c r="AC31" s="1630">
        <v>12635</v>
      </c>
      <c r="AD31" s="1630"/>
      <c r="AE31" s="1630"/>
      <c r="AF31" s="1630"/>
      <c r="AG31" s="1630">
        <v>1204</v>
      </c>
      <c r="AH31" s="1630"/>
      <c r="AI31" s="1630"/>
      <c r="AJ31" s="1630"/>
      <c r="AK31" s="1775">
        <v>13366</v>
      </c>
      <c r="AL31" s="1775"/>
      <c r="AM31" s="1775"/>
      <c r="AN31" s="1775"/>
    </row>
    <row r="32" spans="2:40" ht="11.25" customHeight="1">
      <c r="B32" s="322"/>
      <c r="C32" s="322"/>
      <c r="D32" s="322"/>
      <c r="E32" s="322"/>
      <c r="F32" s="322"/>
      <c r="G32" s="322"/>
      <c r="H32" s="442"/>
      <c r="I32" s="420"/>
      <c r="J32" s="425"/>
      <c r="K32" s="421"/>
      <c r="L32" s="421"/>
      <c r="M32" s="421"/>
      <c r="N32" s="421"/>
      <c r="O32" s="421"/>
      <c r="P32" s="421"/>
      <c r="Q32" s="421"/>
      <c r="R32" s="421"/>
      <c r="S32" s="421"/>
      <c r="T32" s="421"/>
      <c r="U32" s="421"/>
      <c r="V32" s="421"/>
      <c r="W32" s="421"/>
      <c r="X32" s="421"/>
      <c r="Y32" s="421"/>
      <c r="Z32" s="421"/>
      <c r="AA32" s="421"/>
      <c r="AB32" s="421"/>
      <c r="AC32" s="421"/>
      <c r="AD32" s="421"/>
      <c r="AE32" s="421"/>
      <c r="AF32" s="421"/>
      <c r="AG32" s="421"/>
      <c r="AH32" s="421"/>
      <c r="AI32" s="421"/>
      <c r="AJ32" s="421"/>
      <c r="AK32" s="426"/>
      <c r="AL32" s="426"/>
      <c r="AM32" s="426"/>
      <c r="AN32" s="426"/>
    </row>
    <row r="33" spans="1:40" ht="18.75" customHeight="1">
      <c r="B33" s="1296" t="s">
        <v>3762</v>
      </c>
      <c r="C33" s="1296"/>
      <c r="D33" s="1296"/>
      <c r="E33" s="1296"/>
      <c r="F33" s="1296"/>
      <c r="G33" s="1296"/>
      <c r="H33" s="442"/>
      <c r="I33" s="2568">
        <v>1553</v>
      </c>
      <c r="J33" s="2572"/>
      <c r="K33" s="1630"/>
      <c r="L33" s="1630"/>
      <c r="M33" s="1630">
        <v>19761</v>
      </c>
      <c r="N33" s="1630"/>
      <c r="O33" s="1630"/>
      <c r="P33" s="1630"/>
      <c r="Q33" s="1630">
        <v>1399</v>
      </c>
      <c r="R33" s="1630"/>
      <c r="S33" s="1630"/>
      <c r="T33" s="1630"/>
      <c r="U33" s="1630">
        <v>19178</v>
      </c>
      <c r="V33" s="1630"/>
      <c r="W33" s="1630"/>
      <c r="X33" s="1630"/>
      <c r="Y33" s="1630">
        <v>1997</v>
      </c>
      <c r="Z33" s="1630"/>
      <c r="AA33" s="1630"/>
      <c r="AB33" s="1630"/>
      <c r="AC33" s="1630">
        <v>27831</v>
      </c>
      <c r="AD33" s="1630"/>
      <c r="AE33" s="1630"/>
      <c r="AF33" s="1630"/>
      <c r="AG33" s="1630">
        <v>1333</v>
      </c>
      <c r="AH33" s="1630"/>
      <c r="AI33" s="1630"/>
      <c r="AJ33" s="1630"/>
      <c r="AK33" s="1630">
        <v>13602</v>
      </c>
      <c r="AL33" s="1630"/>
      <c r="AM33" s="1630"/>
      <c r="AN33" s="1630"/>
    </row>
    <row r="34" spans="1:40" ht="18.75" customHeight="1">
      <c r="A34" s="328"/>
      <c r="B34" s="328"/>
      <c r="C34" s="328"/>
      <c r="D34" s="328"/>
      <c r="E34" s="328"/>
      <c r="F34" s="328"/>
      <c r="G34" s="328"/>
      <c r="H34" s="404"/>
      <c r="I34" s="1352"/>
      <c r="J34" s="1314"/>
      <c r="K34" s="1314"/>
      <c r="L34" s="1314"/>
      <c r="M34" s="1314"/>
      <c r="N34" s="1314"/>
      <c r="O34" s="1314"/>
      <c r="P34" s="1314"/>
      <c r="Q34" s="1314"/>
      <c r="R34" s="1314"/>
      <c r="S34" s="1314"/>
      <c r="T34" s="1314"/>
      <c r="U34" s="328"/>
      <c r="V34" s="328"/>
      <c r="W34" s="328"/>
      <c r="X34" s="328"/>
      <c r="Y34" s="328"/>
      <c r="Z34" s="328"/>
      <c r="AA34" s="328"/>
      <c r="AB34" s="328"/>
      <c r="AC34" s="328"/>
      <c r="AD34" s="328"/>
      <c r="AE34" s="328"/>
      <c r="AF34" s="328"/>
      <c r="AG34" s="328"/>
      <c r="AH34" s="328"/>
      <c r="AI34" s="328"/>
      <c r="AJ34" s="328"/>
      <c r="AK34" s="328"/>
      <c r="AL34" s="328"/>
      <c r="AM34" s="328"/>
      <c r="AN34" s="328"/>
    </row>
    <row r="36" spans="1:40" ht="18.75" customHeight="1">
      <c r="A36" s="1554" t="s">
        <v>865</v>
      </c>
      <c r="B36" s="1554"/>
      <c r="C36" s="1554"/>
      <c r="D36" s="1554"/>
      <c r="E36" s="1554"/>
      <c r="F36" s="1554"/>
      <c r="G36" s="1554"/>
      <c r="H36" s="1554"/>
    </row>
    <row r="37" spans="1:40" ht="18.75" customHeight="1">
      <c r="A37" s="1757" t="s">
        <v>3748</v>
      </c>
      <c r="B37" s="1263"/>
      <c r="C37" s="1263"/>
      <c r="D37" s="1263"/>
      <c r="E37" s="1263"/>
      <c r="F37" s="1263"/>
      <c r="G37" s="1263"/>
      <c r="H37" s="1263"/>
      <c r="I37" s="1263" t="s">
        <v>3763</v>
      </c>
      <c r="J37" s="1263"/>
      <c r="K37" s="1263"/>
      <c r="L37" s="1263"/>
      <c r="M37" s="1263"/>
      <c r="N37" s="1263"/>
      <c r="O37" s="1263"/>
      <c r="P37" s="1263"/>
      <c r="Q37" s="1263" t="s">
        <v>3764</v>
      </c>
      <c r="R37" s="1263"/>
      <c r="S37" s="1263"/>
      <c r="T37" s="1263"/>
      <c r="U37" s="1263"/>
      <c r="V37" s="1263"/>
      <c r="W37" s="1263"/>
      <c r="X37" s="1263"/>
      <c r="Y37" s="1263" t="s">
        <v>3277</v>
      </c>
      <c r="Z37" s="1263"/>
      <c r="AA37" s="1263"/>
      <c r="AB37" s="1263"/>
      <c r="AC37" s="1263"/>
      <c r="AD37" s="1263"/>
      <c r="AE37" s="1263"/>
      <c r="AF37" s="1263"/>
      <c r="AG37" s="1263" t="s">
        <v>3723</v>
      </c>
      <c r="AH37" s="1263"/>
      <c r="AI37" s="1263"/>
      <c r="AJ37" s="1263"/>
      <c r="AK37" s="1263"/>
      <c r="AL37" s="1263"/>
      <c r="AM37" s="1263"/>
      <c r="AN37" s="1260"/>
    </row>
    <row r="38" spans="1:40" ht="18.75" customHeight="1">
      <c r="A38" s="1262"/>
      <c r="B38" s="1263"/>
      <c r="C38" s="1263"/>
      <c r="D38" s="1263"/>
      <c r="E38" s="1263"/>
      <c r="F38" s="1263"/>
      <c r="G38" s="1263"/>
      <c r="H38" s="1263"/>
      <c r="I38" s="1263" t="s">
        <v>3753</v>
      </c>
      <c r="J38" s="1263"/>
      <c r="K38" s="1263"/>
      <c r="L38" s="1263"/>
      <c r="M38" s="1263" t="s">
        <v>3754</v>
      </c>
      <c r="N38" s="1263"/>
      <c r="O38" s="1263"/>
      <c r="P38" s="1263"/>
      <c r="Q38" s="1263" t="s">
        <v>3753</v>
      </c>
      <c r="R38" s="1263"/>
      <c r="S38" s="1263"/>
      <c r="T38" s="1263"/>
      <c r="U38" s="1263" t="s">
        <v>3754</v>
      </c>
      <c r="V38" s="1263"/>
      <c r="W38" s="1263"/>
      <c r="X38" s="1263"/>
      <c r="Y38" s="1263" t="s">
        <v>3753</v>
      </c>
      <c r="Z38" s="1263"/>
      <c r="AA38" s="1263"/>
      <c r="AB38" s="1263"/>
      <c r="AC38" s="1263" t="s">
        <v>3754</v>
      </c>
      <c r="AD38" s="1263"/>
      <c r="AE38" s="1263"/>
      <c r="AF38" s="1263"/>
      <c r="AG38" s="1263" t="s">
        <v>3753</v>
      </c>
      <c r="AH38" s="1263"/>
      <c r="AI38" s="1263"/>
      <c r="AJ38" s="1263"/>
      <c r="AK38" s="1263" t="s">
        <v>3754</v>
      </c>
      <c r="AL38" s="1263"/>
      <c r="AM38" s="1263"/>
      <c r="AN38" s="1260"/>
    </row>
    <row r="39" spans="1:40" ht="18.75" customHeight="1">
      <c r="A39" s="314"/>
      <c r="B39" s="314"/>
      <c r="C39" s="314"/>
      <c r="D39" s="314"/>
      <c r="E39" s="314"/>
      <c r="F39" s="314"/>
      <c r="G39" s="314"/>
      <c r="H39" s="345"/>
      <c r="I39" s="1279" t="s">
        <v>2627</v>
      </c>
      <c r="J39" s="1277"/>
      <c r="K39" s="1277"/>
      <c r="L39" s="1277"/>
      <c r="M39" s="1277" t="s">
        <v>962</v>
      </c>
      <c r="N39" s="1277"/>
      <c r="O39" s="1277"/>
      <c r="P39" s="1277"/>
      <c r="Q39" s="1277" t="s">
        <v>2627</v>
      </c>
      <c r="R39" s="1277"/>
      <c r="S39" s="1277"/>
      <c r="T39" s="1277"/>
      <c r="U39" s="1277" t="s">
        <v>962</v>
      </c>
      <c r="V39" s="1277"/>
      <c r="W39" s="1277"/>
      <c r="X39" s="1277"/>
      <c r="Y39" s="1277" t="s">
        <v>2627</v>
      </c>
      <c r="Z39" s="1277"/>
      <c r="AA39" s="1277"/>
      <c r="AB39" s="1277"/>
      <c r="AC39" s="1277" t="s">
        <v>962</v>
      </c>
      <c r="AD39" s="1277"/>
      <c r="AE39" s="1277"/>
      <c r="AF39" s="1277"/>
      <c r="AG39" s="1277" t="s">
        <v>2627</v>
      </c>
      <c r="AH39" s="1277"/>
      <c r="AI39" s="1277"/>
      <c r="AJ39" s="1277"/>
      <c r="AK39" s="1277" t="s">
        <v>962</v>
      </c>
      <c r="AL39" s="1277"/>
      <c r="AM39" s="1277"/>
      <c r="AN39" s="1277"/>
    </row>
    <row r="40" spans="1:40" s="413" customFormat="1" ht="18.75" customHeight="1">
      <c r="B40" s="1510" t="s">
        <v>464</v>
      </c>
      <c r="C40" s="1510"/>
      <c r="D40" s="1510"/>
      <c r="E40" s="1510"/>
      <c r="F40" s="1510"/>
      <c r="G40" s="1510"/>
      <c r="H40" s="61"/>
      <c r="I40" s="2570">
        <v>26805</v>
      </c>
      <c r="J40" s="2571"/>
      <c r="K40" s="2571"/>
      <c r="L40" s="2571"/>
      <c r="M40" s="2571">
        <v>295341</v>
      </c>
      <c r="N40" s="2571"/>
      <c r="O40" s="2571"/>
      <c r="P40" s="2571"/>
      <c r="Q40" s="2573">
        <v>27039</v>
      </c>
      <c r="R40" s="2573"/>
      <c r="S40" s="2573"/>
      <c r="T40" s="2573"/>
      <c r="U40" s="2573">
        <v>288039</v>
      </c>
      <c r="V40" s="2573"/>
      <c r="W40" s="2573"/>
      <c r="X40" s="2573"/>
      <c r="Y40" s="2573">
        <f>SUM(Y42:AB66)</f>
        <v>26221</v>
      </c>
      <c r="Z40" s="2573"/>
      <c r="AA40" s="2573"/>
      <c r="AB40" s="2573"/>
      <c r="AC40" s="2573">
        <f>SUM(AC42:AF66)</f>
        <v>267749</v>
      </c>
      <c r="AD40" s="2573"/>
      <c r="AE40" s="2573"/>
      <c r="AF40" s="2573"/>
      <c r="AG40" s="2573">
        <v>15733</v>
      </c>
      <c r="AH40" s="2573"/>
      <c r="AI40" s="2573"/>
      <c r="AJ40" s="2573"/>
      <c r="AK40" s="2573">
        <v>135650</v>
      </c>
      <c r="AL40" s="2573"/>
      <c r="AM40" s="2573"/>
      <c r="AN40" s="2573"/>
    </row>
    <row r="41" spans="1:40" s="413" customFormat="1" ht="11.25" customHeight="1">
      <c r="B41" s="341"/>
      <c r="C41" s="341"/>
      <c r="D41" s="341"/>
      <c r="E41" s="341"/>
      <c r="F41" s="341"/>
      <c r="G41" s="341"/>
      <c r="H41" s="61"/>
      <c r="I41" s="423"/>
      <c r="J41" s="424"/>
      <c r="K41" s="424"/>
      <c r="L41" s="424"/>
      <c r="M41" s="424"/>
      <c r="N41" s="424"/>
      <c r="O41" s="424"/>
      <c r="P41" s="424"/>
      <c r="Q41" s="427"/>
      <c r="R41" s="427"/>
      <c r="S41" s="427"/>
      <c r="T41" s="427"/>
      <c r="U41" s="427"/>
      <c r="V41" s="427"/>
      <c r="W41" s="427"/>
      <c r="X41" s="427"/>
      <c r="Y41" s="427"/>
      <c r="Z41" s="427"/>
      <c r="AA41" s="427"/>
      <c r="AB41" s="427"/>
      <c r="AC41" s="427"/>
      <c r="AD41" s="427"/>
      <c r="AE41" s="427"/>
      <c r="AF41" s="427"/>
      <c r="AG41" s="427"/>
      <c r="AH41" s="427"/>
      <c r="AI41" s="427"/>
      <c r="AJ41" s="427"/>
      <c r="AK41" s="427"/>
      <c r="AL41" s="427"/>
      <c r="AM41" s="427"/>
      <c r="AN41" s="427"/>
    </row>
    <row r="42" spans="1:40" ht="18.75" customHeight="1">
      <c r="B42" s="1296" t="s">
        <v>3755</v>
      </c>
      <c r="C42" s="1296"/>
      <c r="D42" s="1296"/>
      <c r="E42" s="1296"/>
      <c r="F42" s="1296"/>
      <c r="G42" s="1296"/>
      <c r="H42" s="442"/>
      <c r="I42" s="2568">
        <v>5285</v>
      </c>
      <c r="J42" s="2572"/>
      <c r="K42" s="1630"/>
      <c r="L42" s="1630"/>
      <c r="M42" s="1775">
        <v>50790</v>
      </c>
      <c r="N42" s="1775"/>
      <c r="O42" s="1775"/>
      <c r="P42" s="1775"/>
      <c r="Q42" s="1426">
        <v>5138</v>
      </c>
      <c r="R42" s="1426"/>
      <c r="S42" s="1426"/>
      <c r="T42" s="1426"/>
      <c r="U42" s="1426">
        <v>46648</v>
      </c>
      <c r="V42" s="1426"/>
      <c r="W42" s="1426"/>
      <c r="X42" s="1426"/>
      <c r="Y42" s="1426">
        <v>4764</v>
      </c>
      <c r="Z42" s="1426"/>
      <c r="AA42" s="1426"/>
      <c r="AB42" s="1426"/>
      <c r="AC42" s="1426">
        <v>41038</v>
      </c>
      <c r="AD42" s="1426"/>
      <c r="AE42" s="1426"/>
      <c r="AF42" s="1426"/>
      <c r="AG42" s="1426">
        <v>2801</v>
      </c>
      <c r="AH42" s="1426"/>
      <c r="AI42" s="1426"/>
      <c r="AJ42" s="1426"/>
      <c r="AK42" s="1426">
        <v>19373</v>
      </c>
      <c r="AL42" s="1426"/>
      <c r="AM42" s="1426"/>
      <c r="AN42" s="1426"/>
    </row>
    <row r="43" spans="1:40" ht="11.25" customHeight="1">
      <c r="B43" s="322"/>
      <c r="C43" s="322"/>
      <c r="D43" s="322"/>
      <c r="E43" s="322"/>
      <c r="F43" s="322"/>
      <c r="G43" s="322"/>
      <c r="H43" s="442"/>
      <c r="I43" s="420"/>
      <c r="J43" s="425"/>
      <c r="K43" s="421"/>
      <c r="L43" s="421"/>
      <c r="M43" s="426"/>
      <c r="N43" s="426"/>
      <c r="O43" s="426"/>
      <c r="P43" s="426"/>
      <c r="Q43" s="428"/>
      <c r="R43" s="428"/>
      <c r="S43" s="428"/>
      <c r="T43" s="428"/>
      <c r="U43" s="428"/>
      <c r="V43" s="428"/>
      <c r="W43" s="428"/>
      <c r="X43" s="428"/>
      <c r="Y43" s="428"/>
      <c r="Z43" s="428"/>
      <c r="AA43" s="428"/>
      <c r="AB43" s="428"/>
      <c r="AC43" s="428"/>
      <c r="AD43" s="428"/>
      <c r="AE43" s="428"/>
      <c r="AF43" s="428"/>
      <c r="AG43" s="428"/>
      <c r="AH43" s="428"/>
      <c r="AI43" s="428"/>
      <c r="AJ43" s="428"/>
      <c r="AK43" s="428"/>
      <c r="AL43" s="428"/>
      <c r="AM43" s="428"/>
      <c r="AN43" s="428"/>
    </row>
    <row r="44" spans="1:40" ht="18.75" customHeight="1">
      <c r="B44" s="1296" t="s">
        <v>3756</v>
      </c>
      <c r="C44" s="1296"/>
      <c r="D44" s="1296"/>
      <c r="E44" s="1296"/>
      <c r="F44" s="1296"/>
      <c r="G44" s="1296"/>
      <c r="H44" s="442"/>
      <c r="I44" s="2568">
        <v>660</v>
      </c>
      <c r="J44" s="2572"/>
      <c r="K44" s="1630"/>
      <c r="L44" s="1630"/>
      <c r="M44" s="1775">
        <v>7979</v>
      </c>
      <c r="N44" s="1775"/>
      <c r="O44" s="1775"/>
      <c r="P44" s="1775"/>
      <c r="Q44" s="1426">
        <v>678</v>
      </c>
      <c r="R44" s="1426"/>
      <c r="S44" s="1426"/>
      <c r="T44" s="1426"/>
      <c r="U44" s="1426">
        <v>7721</v>
      </c>
      <c r="V44" s="1426"/>
      <c r="W44" s="1426"/>
      <c r="X44" s="1426"/>
      <c r="Y44" s="1426">
        <v>635</v>
      </c>
      <c r="Z44" s="1426"/>
      <c r="AA44" s="1426"/>
      <c r="AB44" s="1426"/>
      <c r="AC44" s="1426">
        <v>6696</v>
      </c>
      <c r="AD44" s="1426"/>
      <c r="AE44" s="1426"/>
      <c r="AF44" s="1426"/>
      <c r="AG44" s="1426">
        <v>409</v>
      </c>
      <c r="AH44" s="1426"/>
      <c r="AI44" s="1426"/>
      <c r="AJ44" s="1426"/>
      <c r="AK44" s="1426">
        <v>3573</v>
      </c>
      <c r="AL44" s="1426"/>
      <c r="AM44" s="1426"/>
      <c r="AN44" s="1426"/>
    </row>
    <row r="45" spans="1:40" ht="11.25" customHeight="1">
      <c r="B45" s="322"/>
      <c r="C45" s="322"/>
      <c r="D45" s="322"/>
      <c r="E45" s="322"/>
      <c r="F45" s="322"/>
      <c r="G45" s="322"/>
      <c r="H45" s="442"/>
      <c r="I45" s="420"/>
      <c r="J45" s="425"/>
      <c r="K45" s="421"/>
      <c r="L45" s="421"/>
      <c r="M45" s="426"/>
      <c r="N45" s="426"/>
      <c r="O45" s="426"/>
      <c r="P45" s="426"/>
      <c r="Q45" s="428"/>
      <c r="R45" s="428"/>
      <c r="S45" s="428"/>
      <c r="T45" s="428"/>
      <c r="U45" s="428"/>
      <c r="V45" s="428"/>
      <c r="W45" s="428"/>
      <c r="X45" s="428"/>
      <c r="Y45" s="428"/>
      <c r="Z45" s="428"/>
      <c r="AA45" s="428"/>
      <c r="AB45" s="428"/>
      <c r="AC45" s="428"/>
      <c r="AD45" s="428"/>
      <c r="AE45" s="428"/>
      <c r="AF45" s="428"/>
      <c r="AG45" s="428"/>
      <c r="AH45" s="428"/>
      <c r="AI45" s="428"/>
      <c r="AJ45" s="428"/>
      <c r="AK45" s="428"/>
      <c r="AL45" s="428"/>
      <c r="AM45" s="428"/>
      <c r="AN45" s="428"/>
    </row>
    <row r="46" spans="1:40" ht="18.75" customHeight="1">
      <c r="B46" s="1296" t="s">
        <v>3400</v>
      </c>
      <c r="C46" s="1296"/>
      <c r="D46" s="1296"/>
      <c r="E46" s="1296"/>
      <c r="F46" s="1296"/>
      <c r="G46" s="1296"/>
      <c r="H46" s="442"/>
      <c r="I46" s="2568">
        <v>2980</v>
      </c>
      <c r="J46" s="2572"/>
      <c r="K46" s="1630"/>
      <c r="L46" s="1630"/>
      <c r="M46" s="1775">
        <v>36832</v>
      </c>
      <c r="N46" s="1775"/>
      <c r="O46" s="1775"/>
      <c r="P46" s="1775"/>
      <c r="Q46" s="1426">
        <v>3029</v>
      </c>
      <c r="R46" s="1426"/>
      <c r="S46" s="1426"/>
      <c r="T46" s="1426"/>
      <c r="U46" s="1426">
        <v>37581</v>
      </c>
      <c r="V46" s="1426"/>
      <c r="W46" s="1426"/>
      <c r="X46" s="1426"/>
      <c r="Y46" s="1426">
        <v>3096</v>
      </c>
      <c r="Z46" s="1426"/>
      <c r="AA46" s="1426"/>
      <c r="AB46" s="1426"/>
      <c r="AC46" s="1426">
        <v>36220</v>
      </c>
      <c r="AD46" s="1426"/>
      <c r="AE46" s="1426"/>
      <c r="AF46" s="1426"/>
      <c r="AG46" s="1426">
        <v>1900</v>
      </c>
      <c r="AH46" s="1426"/>
      <c r="AI46" s="1426"/>
      <c r="AJ46" s="1426"/>
      <c r="AK46" s="1426">
        <v>16979</v>
      </c>
      <c r="AL46" s="1426"/>
      <c r="AM46" s="1426"/>
      <c r="AN46" s="1426"/>
    </row>
    <row r="47" spans="1:40" ht="11.25" customHeight="1">
      <c r="B47" s="322"/>
      <c r="C47" s="322"/>
      <c r="D47" s="322"/>
      <c r="E47" s="322"/>
      <c r="F47" s="322"/>
      <c r="G47" s="322"/>
      <c r="H47" s="442"/>
      <c r="I47" s="420"/>
      <c r="J47" s="425"/>
      <c r="K47" s="421"/>
      <c r="L47" s="421"/>
      <c r="M47" s="426"/>
      <c r="N47" s="426"/>
      <c r="O47" s="426"/>
      <c r="P47" s="426"/>
      <c r="Q47" s="428"/>
      <c r="R47" s="428"/>
      <c r="S47" s="428"/>
      <c r="T47" s="428"/>
      <c r="U47" s="428"/>
      <c r="V47" s="428"/>
      <c r="W47" s="428"/>
      <c r="X47" s="428"/>
      <c r="Y47" s="428"/>
      <c r="Z47" s="428"/>
      <c r="AA47" s="428"/>
      <c r="AB47" s="428"/>
      <c r="AC47" s="428"/>
      <c r="AD47" s="428"/>
      <c r="AE47" s="428"/>
      <c r="AF47" s="428"/>
      <c r="AG47" s="428"/>
      <c r="AH47" s="428"/>
      <c r="AI47" s="428"/>
      <c r="AJ47" s="428"/>
      <c r="AK47" s="428"/>
      <c r="AL47" s="428"/>
      <c r="AM47" s="428"/>
      <c r="AN47" s="428"/>
    </row>
    <row r="48" spans="1:40" ht="18.75" customHeight="1">
      <c r="B48" s="1296" t="s">
        <v>3757</v>
      </c>
      <c r="C48" s="1296"/>
      <c r="D48" s="1296"/>
      <c r="E48" s="1296"/>
      <c r="F48" s="1296"/>
      <c r="G48" s="1296"/>
      <c r="H48" s="442"/>
      <c r="I48" s="2568">
        <v>1503</v>
      </c>
      <c r="J48" s="2572"/>
      <c r="K48" s="1630"/>
      <c r="L48" s="1630"/>
      <c r="M48" s="1775">
        <v>16943</v>
      </c>
      <c r="N48" s="1775"/>
      <c r="O48" s="1775"/>
      <c r="P48" s="1775"/>
      <c r="Q48" s="1426">
        <v>1584</v>
      </c>
      <c r="R48" s="1426"/>
      <c r="S48" s="1426"/>
      <c r="T48" s="1426"/>
      <c r="U48" s="1426">
        <v>17480</v>
      </c>
      <c r="V48" s="1426"/>
      <c r="W48" s="1426"/>
      <c r="X48" s="1426"/>
      <c r="Y48" s="1426">
        <v>1486</v>
      </c>
      <c r="Z48" s="1426"/>
      <c r="AA48" s="1426"/>
      <c r="AB48" s="1426"/>
      <c r="AC48" s="1426">
        <v>17677</v>
      </c>
      <c r="AD48" s="1426"/>
      <c r="AE48" s="1426"/>
      <c r="AF48" s="1426"/>
      <c r="AG48" s="1426">
        <v>860</v>
      </c>
      <c r="AH48" s="1426"/>
      <c r="AI48" s="1426"/>
      <c r="AJ48" s="1426"/>
      <c r="AK48" s="1426">
        <v>7351</v>
      </c>
      <c r="AL48" s="1426"/>
      <c r="AM48" s="1426"/>
      <c r="AN48" s="1426"/>
    </row>
    <row r="49" spans="2:40" ht="11.25" customHeight="1">
      <c r="B49" s="322"/>
      <c r="C49" s="322"/>
      <c r="D49" s="322"/>
      <c r="E49" s="322"/>
      <c r="F49" s="322"/>
      <c r="G49" s="322"/>
      <c r="H49" s="442"/>
      <c r="I49" s="420"/>
      <c r="J49" s="425"/>
      <c r="K49" s="421"/>
      <c r="L49" s="421"/>
      <c r="M49" s="426"/>
      <c r="N49" s="426"/>
      <c r="O49" s="426"/>
      <c r="P49" s="426"/>
      <c r="Q49" s="428"/>
      <c r="R49" s="428"/>
      <c r="S49" s="428"/>
      <c r="T49" s="428"/>
      <c r="U49" s="428"/>
      <c r="V49" s="428"/>
      <c r="W49" s="428"/>
      <c r="X49" s="428"/>
      <c r="Y49" s="428"/>
      <c r="Z49" s="428"/>
      <c r="AA49" s="428"/>
      <c r="AB49" s="428"/>
      <c r="AC49" s="428"/>
      <c r="AD49" s="428"/>
      <c r="AE49" s="428"/>
      <c r="AF49" s="428"/>
      <c r="AG49" s="428"/>
      <c r="AH49" s="428"/>
      <c r="AI49" s="428"/>
      <c r="AJ49" s="428"/>
      <c r="AK49" s="428"/>
      <c r="AL49" s="428"/>
      <c r="AM49" s="428"/>
      <c r="AN49" s="428"/>
    </row>
    <row r="50" spans="2:40" ht="18.75" customHeight="1">
      <c r="B50" s="1296" t="s">
        <v>940</v>
      </c>
      <c r="C50" s="1296"/>
      <c r="D50" s="1296"/>
      <c r="E50" s="1296"/>
      <c r="F50" s="1296"/>
      <c r="G50" s="1296"/>
      <c r="H50" s="442"/>
      <c r="I50" s="2568">
        <v>3182</v>
      </c>
      <c r="J50" s="2572"/>
      <c r="K50" s="1630"/>
      <c r="L50" s="1630"/>
      <c r="M50" s="1775">
        <v>41781</v>
      </c>
      <c r="N50" s="1775"/>
      <c r="O50" s="1775"/>
      <c r="P50" s="1775"/>
      <c r="Q50" s="1426">
        <v>3048</v>
      </c>
      <c r="R50" s="1426"/>
      <c r="S50" s="1426"/>
      <c r="T50" s="1426"/>
      <c r="U50" s="1426">
        <v>35993</v>
      </c>
      <c r="V50" s="1426"/>
      <c r="W50" s="1426"/>
      <c r="X50" s="1426"/>
      <c r="Y50" s="1426">
        <v>2874</v>
      </c>
      <c r="Z50" s="1426"/>
      <c r="AA50" s="1426"/>
      <c r="AB50" s="1426"/>
      <c r="AC50" s="1426">
        <v>34163</v>
      </c>
      <c r="AD50" s="1426"/>
      <c r="AE50" s="1426"/>
      <c r="AF50" s="1426"/>
      <c r="AG50" s="1426">
        <v>1763</v>
      </c>
      <c r="AH50" s="1426"/>
      <c r="AI50" s="1426"/>
      <c r="AJ50" s="1426"/>
      <c r="AK50" s="1426">
        <v>16288</v>
      </c>
      <c r="AL50" s="1426"/>
      <c r="AM50" s="1426"/>
      <c r="AN50" s="1426"/>
    </row>
    <row r="51" spans="2:40" ht="11.25" customHeight="1">
      <c r="B51" s="322"/>
      <c r="C51" s="322"/>
      <c r="D51" s="322"/>
      <c r="E51" s="322"/>
      <c r="F51" s="322"/>
      <c r="G51" s="322"/>
      <c r="H51" s="442"/>
      <c r="I51" s="420"/>
      <c r="J51" s="425"/>
      <c r="K51" s="421"/>
      <c r="L51" s="421"/>
      <c r="M51" s="426"/>
      <c r="N51" s="426"/>
      <c r="O51" s="426"/>
      <c r="P51" s="426"/>
      <c r="Q51" s="428"/>
      <c r="R51" s="428"/>
      <c r="S51" s="428"/>
      <c r="T51" s="428"/>
      <c r="U51" s="428"/>
      <c r="V51" s="428"/>
      <c r="W51" s="428"/>
      <c r="X51" s="428"/>
      <c r="Y51" s="428"/>
      <c r="Z51" s="428"/>
      <c r="AA51" s="428"/>
      <c r="AB51" s="428"/>
      <c r="AC51" s="428"/>
      <c r="AD51" s="428"/>
      <c r="AE51" s="428"/>
      <c r="AF51" s="428"/>
      <c r="AG51" s="428"/>
      <c r="AH51" s="428"/>
      <c r="AI51" s="428"/>
      <c r="AJ51" s="428"/>
      <c r="AK51" s="428"/>
      <c r="AL51" s="428"/>
      <c r="AM51" s="428"/>
      <c r="AN51" s="428"/>
    </row>
    <row r="52" spans="2:40" ht="18.75" customHeight="1">
      <c r="B52" s="1296" t="s">
        <v>3758</v>
      </c>
      <c r="C52" s="1296"/>
      <c r="D52" s="1296"/>
      <c r="E52" s="1296"/>
      <c r="F52" s="1296"/>
      <c r="G52" s="1296"/>
      <c r="H52" s="442"/>
      <c r="I52" s="2568">
        <v>1621</v>
      </c>
      <c r="J52" s="2572"/>
      <c r="K52" s="1630"/>
      <c r="L52" s="1630"/>
      <c r="M52" s="1775">
        <v>19829</v>
      </c>
      <c r="N52" s="1775"/>
      <c r="O52" s="1775"/>
      <c r="P52" s="1775"/>
      <c r="Q52" s="1426">
        <v>1777</v>
      </c>
      <c r="R52" s="1426"/>
      <c r="S52" s="1426"/>
      <c r="T52" s="1426"/>
      <c r="U52" s="1426">
        <v>21069</v>
      </c>
      <c r="V52" s="1426"/>
      <c r="W52" s="1426"/>
      <c r="X52" s="1426"/>
      <c r="Y52" s="1426">
        <v>1726</v>
      </c>
      <c r="Z52" s="1426"/>
      <c r="AA52" s="1426"/>
      <c r="AB52" s="1426"/>
      <c r="AC52" s="1426">
        <v>18998</v>
      </c>
      <c r="AD52" s="1426"/>
      <c r="AE52" s="1426"/>
      <c r="AF52" s="1426"/>
      <c r="AG52" s="1426">
        <v>1056</v>
      </c>
      <c r="AH52" s="1426"/>
      <c r="AI52" s="1426"/>
      <c r="AJ52" s="1426"/>
      <c r="AK52" s="1426">
        <v>11626</v>
      </c>
      <c r="AL52" s="1426"/>
      <c r="AM52" s="1426"/>
      <c r="AN52" s="1426"/>
    </row>
    <row r="53" spans="2:40" ht="11.25" customHeight="1">
      <c r="B53" s="322"/>
      <c r="C53" s="322"/>
      <c r="D53" s="322"/>
      <c r="E53" s="322"/>
      <c r="F53" s="322"/>
      <c r="G53" s="322"/>
      <c r="H53" s="442"/>
      <c r="I53" s="420"/>
      <c r="J53" s="425"/>
      <c r="K53" s="421"/>
      <c r="L53" s="421"/>
      <c r="M53" s="426"/>
      <c r="N53" s="426"/>
      <c r="O53" s="426"/>
      <c r="P53" s="426"/>
      <c r="Q53" s="428"/>
      <c r="R53" s="428"/>
      <c r="S53" s="428"/>
      <c r="T53" s="428"/>
      <c r="U53" s="428"/>
      <c r="V53" s="428"/>
      <c r="W53" s="428"/>
      <c r="X53" s="428"/>
      <c r="Y53" s="428"/>
      <c r="Z53" s="428"/>
      <c r="AA53" s="428"/>
      <c r="AB53" s="428"/>
      <c r="AC53" s="428"/>
      <c r="AD53" s="428"/>
      <c r="AE53" s="428"/>
      <c r="AF53" s="428"/>
      <c r="AG53" s="428"/>
      <c r="AH53" s="428"/>
      <c r="AI53" s="428"/>
      <c r="AJ53" s="428"/>
      <c r="AK53" s="428"/>
      <c r="AL53" s="428"/>
      <c r="AM53" s="428"/>
      <c r="AN53" s="428"/>
    </row>
    <row r="54" spans="2:40" ht="18.75" customHeight="1">
      <c r="B54" s="1296" t="s">
        <v>3759</v>
      </c>
      <c r="C54" s="1296"/>
      <c r="D54" s="1296"/>
      <c r="E54" s="1296"/>
      <c r="F54" s="1296"/>
      <c r="G54" s="1296"/>
      <c r="H54" s="442"/>
      <c r="I54" s="2568">
        <v>2313</v>
      </c>
      <c r="J54" s="2572"/>
      <c r="K54" s="1630"/>
      <c r="L54" s="1630"/>
      <c r="M54" s="1775">
        <v>25859</v>
      </c>
      <c r="N54" s="1775"/>
      <c r="O54" s="1775"/>
      <c r="P54" s="1775"/>
      <c r="Q54" s="1426">
        <v>2412</v>
      </c>
      <c r="R54" s="1426"/>
      <c r="S54" s="1426"/>
      <c r="T54" s="1426"/>
      <c r="U54" s="1426">
        <v>25279</v>
      </c>
      <c r="V54" s="1426"/>
      <c r="W54" s="1426"/>
      <c r="X54" s="1426"/>
      <c r="Y54" s="1426">
        <v>2336</v>
      </c>
      <c r="Z54" s="1426"/>
      <c r="AA54" s="1426"/>
      <c r="AB54" s="1426"/>
      <c r="AC54" s="1426">
        <v>25717</v>
      </c>
      <c r="AD54" s="1426"/>
      <c r="AE54" s="1426"/>
      <c r="AF54" s="1426"/>
      <c r="AG54" s="1426">
        <v>1462</v>
      </c>
      <c r="AH54" s="1426"/>
      <c r="AI54" s="1426"/>
      <c r="AJ54" s="1426"/>
      <c r="AK54" s="1426">
        <v>14266</v>
      </c>
      <c r="AL54" s="1426"/>
      <c r="AM54" s="1426"/>
      <c r="AN54" s="1426"/>
    </row>
    <row r="55" spans="2:40" ht="11.25" customHeight="1">
      <c r="B55" s="322"/>
      <c r="C55" s="322"/>
      <c r="D55" s="322"/>
      <c r="E55" s="322"/>
      <c r="F55" s="322"/>
      <c r="G55" s="322"/>
      <c r="H55" s="442"/>
      <c r="I55" s="420"/>
      <c r="J55" s="425"/>
      <c r="K55" s="421"/>
      <c r="L55" s="421"/>
      <c r="M55" s="426"/>
      <c r="N55" s="426"/>
      <c r="O55" s="426"/>
      <c r="P55" s="426"/>
      <c r="Q55" s="428"/>
      <c r="R55" s="428"/>
      <c r="S55" s="428"/>
      <c r="T55" s="428"/>
      <c r="U55" s="428"/>
      <c r="V55" s="428"/>
      <c r="W55" s="428"/>
      <c r="X55" s="428"/>
      <c r="Y55" s="428"/>
      <c r="Z55" s="428"/>
      <c r="AA55" s="428"/>
      <c r="AB55" s="428"/>
      <c r="AC55" s="428"/>
      <c r="AD55" s="428"/>
      <c r="AE55" s="428"/>
      <c r="AF55" s="428"/>
      <c r="AG55" s="428"/>
      <c r="AH55" s="428"/>
      <c r="AI55" s="428"/>
      <c r="AJ55" s="428"/>
      <c r="AK55" s="428"/>
      <c r="AL55" s="428"/>
      <c r="AM55" s="428"/>
      <c r="AN55" s="428"/>
    </row>
    <row r="56" spans="2:40" ht="18.75" customHeight="1">
      <c r="B56" s="1296" t="s">
        <v>3760</v>
      </c>
      <c r="C56" s="1296"/>
      <c r="D56" s="1296"/>
      <c r="E56" s="1296"/>
      <c r="F56" s="1296"/>
      <c r="G56" s="1296"/>
      <c r="H56" s="442"/>
      <c r="I56" s="2568">
        <v>3671</v>
      </c>
      <c r="J56" s="2572"/>
      <c r="K56" s="1630"/>
      <c r="L56" s="1630"/>
      <c r="M56" s="1775">
        <v>39155</v>
      </c>
      <c r="N56" s="1775"/>
      <c r="O56" s="1775"/>
      <c r="P56" s="1775"/>
      <c r="Q56" s="1426">
        <v>3865</v>
      </c>
      <c r="R56" s="1426"/>
      <c r="S56" s="1426"/>
      <c r="T56" s="1426"/>
      <c r="U56" s="1426">
        <v>41857</v>
      </c>
      <c r="V56" s="1426"/>
      <c r="W56" s="1426"/>
      <c r="X56" s="1426"/>
      <c r="Y56" s="1426">
        <v>3768</v>
      </c>
      <c r="Z56" s="1426"/>
      <c r="AA56" s="1426"/>
      <c r="AB56" s="1426"/>
      <c r="AC56" s="1426">
        <v>37649</v>
      </c>
      <c r="AD56" s="1426"/>
      <c r="AE56" s="1426"/>
      <c r="AF56" s="1426"/>
      <c r="AG56" s="1426">
        <v>2653</v>
      </c>
      <c r="AH56" s="1426"/>
      <c r="AI56" s="1426"/>
      <c r="AJ56" s="1426"/>
      <c r="AK56" s="1426">
        <v>22979</v>
      </c>
      <c r="AL56" s="1426"/>
      <c r="AM56" s="1426"/>
      <c r="AN56" s="1426"/>
    </row>
    <row r="57" spans="2:40" ht="11.25" customHeight="1">
      <c r="B57" s="322"/>
      <c r="C57" s="322"/>
      <c r="D57" s="322"/>
      <c r="E57" s="322"/>
      <c r="F57" s="322"/>
      <c r="G57" s="322"/>
      <c r="H57" s="442"/>
      <c r="I57" s="420"/>
      <c r="J57" s="425"/>
      <c r="K57" s="421"/>
      <c r="L57" s="421"/>
      <c r="M57" s="426"/>
      <c r="N57" s="426"/>
      <c r="O57" s="426"/>
      <c r="P57" s="426"/>
      <c r="Q57" s="428"/>
      <c r="R57" s="428"/>
      <c r="S57" s="428"/>
      <c r="T57" s="428"/>
      <c r="U57" s="428"/>
      <c r="V57" s="428"/>
      <c r="W57" s="428"/>
      <c r="X57" s="428"/>
      <c r="Y57" s="428"/>
      <c r="Z57" s="428"/>
      <c r="AA57" s="428"/>
      <c r="AB57" s="428"/>
      <c r="AC57" s="428"/>
      <c r="AD57" s="428"/>
      <c r="AE57" s="428"/>
      <c r="AF57" s="428"/>
      <c r="AG57" s="428"/>
      <c r="AH57" s="428"/>
      <c r="AI57" s="428"/>
      <c r="AJ57" s="428"/>
      <c r="AK57" s="428"/>
      <c r="AL57" s="428"/>
      <c r="AM57" s="428"/>
      <c r="AN57" s="428"/>
    </row>
    <row r="58" spans="2:40" ht="18.75" customHeight="1">
      <c r="B58" s="1296" t="s">
        <v>1224</v>
      </c>
      <c r="C58" s="1296"/>
      <c r="D58" s="1296"/>
      <c r="E58" s="1296"/>
      <c r="F58" s="1296"/>
      <c r="G58" s="1296"/>
      <c r="H58" s="442"/>
      <c r="I58" s="2568">
        <v>916</v>
      </c>
      <c r="J58" s="2572"/>
      <c r="K58" s="1630"/>
      <c r="L58" s="1630"/>
      <c r="M58" s="1775">
        <v>9847</v>
      </c>
      <c r="N58" s="1775"/>
      <c r="O58" s="1775"/>
      <c r="P58" s="1775"/>
      <c r="Q58" s="1426">
        <v>1021</v>
      </c>
      <c r="R58" s="1426"/>
      <c r="S58" s="1426"/>
      <c r="T58" s="1426"/>
      <c r="U58" s="1426">
        <v>10277</v>
      </c>
      <c r="V58" s="1426"/>
      <c r="W58" s="1426"/>
      <c r="X58" s="1426"/>
      <c r="Y58" s="1426">
        <v>990</v>
      </c>
      <c r="Z58" s="1426"/>
      <c r="AA58" s="1426"/>
      <c r="AB58" s="1426"/>
      <c r="AC58" s="1426">
        <v>8758</v>
      </c>
      <c r="AD58" s="1426"/>
      <c r="AE58" s="1426"/>
      <c r="AF58" s="1426"/>
      <c r="AG58" s="1426">
        <v>699</v>
      </c>
      <c r="AH58" s="1426"/>
      <c r="AI58" s="1426"/>
      <c r="AJ58" s="1426"/>
      <c r="AK58" s="1426">
        <v>6880</v>
      </c>
      <c r="AL58" s="1426"/>
      <c r="AM58" s="1426"/>
      <c r="AN58" s="1426"/>
    </row>
    <row r="59" spans="2:40" ht="11.25" customHeight="1">
      <c r="B59" s="322"/>
      <c r="C59" s="322"/>
      <c r="D59" s="322"/>
      <c r="E59" s="322"/>
      <c r="F59" s="322"/>
      <c r="G59" s="322"/>
      <c r="H59" s="442"/>
      <c r="I59" s="420"/>
      <c r="J59" s="425"/>
      <c r="K59" s="421"/>
      <c r="L59" s="421"/>
      <c r="M59" s="426"/>
      <c r="N59" s="426"/>
      <c r="O59" s="426"/>
      <c r="P59" s="426"/>
      <c r="Q59" s="428"/>
      <c r="R59" s="428"/>
      <c r="S59" s="428"/>
      <c r="T59" s="428"/>
      <c r="U59" s="428"/>
      <c r="V59" s="428"/>
      <c r="W59" s="428"/>
      <c r="X59" s="428"/>
      <c r="Y59" s="428"/>
      <c r="Z59" s="428"/>
      <c r="AA59" s="428"/>
      <c r="AB59" s="428"/>
      <c r="AC59" s="428"/>
      <c r="AD59" s="428"/>
      <c r="AE59" s="428"/>
      <c r="AF59" s="428"/>
      <c r="AG59" s="428"/>
      <c r="AH59" s="428"/>
      <c r="AI59" s="428"/>
      <c r="AJ59" s="428"/>
      <c r="AK59" s="428"/>
      <c r="AL59" s="428"/>
      <c r="AM59" s="428"/>
      <c r="AN59" s="428"/>
    </row>
    <row r="60" spans="2:40" ht="18.75" customHeight="1">
      <c r="B60" s="1296" t="s">
        <v>915</v>
      </c>
      <c r="C60" s="1296"/>
      <c r="D60" s="1296"/>
      <c r="E60" s="1296"/>
      <c r="F60" s="1296"/>
      <c r="G60" s="1296"/>
      <c r="H60" s="442"/>
      <c r="I60" s="2568">
        <v>785</v>
      </c>
      <c r="J60" s="2572"/>
      <c r="K60" s="1630"/>
      <c r="L60" s="1630"/>
      <c r="M60" s="1775">
        <v>7749</v>
      </c>
      <c r="N60" s="1775"/>
      <c r="O60" s="1775"/>
      <c r="P60" s="1775"/>
      <c r="Q60" s="1426">
        <v>756</v>
      </c>
      <c r="R60" s="1426"/>
      <c r="S60" s="1426"/>
      <c r="T60" s="1426"/>
      <c r="U60" s="1426">
        <v>7439</v>
      </c>
      <c r="V60" s="1426"/>
      <c r="W60" s="1426"/>
      <c r="X60" s="1426"/>
      <c r="Y60" s="1426">
        <v>784</v>
      </c>
      <c r="Z60" s="1426"/>
      <c r="AA60" s="1426"/>
      <c r="AB60" s="1426"/>
      <c r="AC60" s="1426">
        <v>6714</v>
      </c>
      <c r="AD60" s="1426"/>
      <c r="AE60" s="1426"/>
      <c r="AF60" s="1426"/>
      <c r="AG60" s="1426">
        <v>442</v>
      </c>
      <c r="AH60" s="1426"/>
      <c r="AI60" s="1426"/>
      <c r="AJ60" s="1426"/>
      <c r="AK60" s="1426">
        <v>3437</v>
      </c>
      <c r="AL60" s="1426"/>
      <c r="AM60" s="1426"/>
      <c r="AN60" s="1426"/>
    </row>
    <row r="61" spans="2:40" ht="11.25" customHeight="1">
      <c r="B61" s="322"/>
      <c r="C61" s="322"/>
      <c r="D61" s="322"/>
      <c r="E61" s="322"/>
      <c r="F61" s="322"/>
      <c r="G61" s="322"/>
      <c r="H61" s="442"/>
      <c r="I61" s="420"/>
      <c r="J61" s="425"/>
      <c r="K61" s="421"/>
      <c r="L61" s="421"/>
      <c r="M61" s="426"/>
      <c r="N61" s="426"/>
      <c r="O61" s="426"/>
      <c r="P61" s="426"/>
      <c r="Q61" s="428"/>
      <c r="R61" s="428"/>
      <c r="S61" s="428"/>
      <c r="T61" s="428"/>
      <c r="U61" s="428"/>
      <c r="V61" s="428"/>
      <c r="W61" s="428"/>
      <c r="X61" s="428"/>
      <c r="Y61" s="428"/>
      <c r="Z61" s="428"/>
      <c r="AA61" s="428"/>
      <c r="AB61" s="428"/>
      <c r="AC61" s="428"/>
      <c r="AD61" s="428"/>
      <c r="AE61" s="428"/>
      <c r="AF61" s="428"/>
      <c r="AG61" s="428"/>
      <c r="AH61" s="428"/>
      <c r="AI61" s="428"/>
      <c r="AJ61" s="428"/>
      <c r="AK61" s="428"/>
      <c r="AL61" s="428"/>
      <c r="AM61" s="428"/>
      <c r="AN61" s="428"/>
    </row>
    <row r="62" spans="2:40" ht="18.75" customHeight="1">
      <c r="B62" s="1296" t="s">
        <v>3761</v>
      </c>
      <c r="C62" s="1296"/>
      <c r="D62" s="1296"/>
      <c r="E62" s="1296"/>
      <c r="F62" s="1296"/>
      <c r="G62" s="1296"/>
      <c r="H62" s="442"/>
      <c r="I62" s="2568">
        <v>1298</v>
      </c>
      <c r="J62" s="2572"/>
      <c r="K62" s="1630"/>
      <c r="L62" s="1630"/>
      <c r="M62" s="1775">
        <v>11071</v>
      </c>
      <c r="N62" s="1775"/>
      <c r="O62" s="1775"/>
      <c r="P62" s="1775"/>
      <c r="Q62" s="1426">
        <v>1312</v>
      </c>
      <c r="R62" s="1426"/>
      <c r="S62" s="1426"/>
      <c r="T62" s="1426"/>
      <c r="U62" s="1426">
        <v>12296</v>
      </c>
      <c r="V62" s="1426"/>
      <c r="W62" s="1426"/>
      <c r="X62" s="1426"/>
      <c r="Y62" s="1426">
        <v>1312</v>
      </c>
      <c r="Z62" s="1426"/>
      <c r="AA62" s="1426"/>
      <c r="AB62" s="1426"/>
      <c r="AC62" s="1426">
        <v>12296</v>
      </c>
      <c r="AD62" s="1426"/>
      <c r="AE62" s="1426"/>
      <c r="AF62" s="1426"/>
      <c r="AG62" s="1426">
        <v>513</v>
      </c>
      <c r="AH62" s="1426"/>
      <c r="AI62" s="1426"/>
      <c r="AJ62" s="1426"/>
      <c r="AK62" s="1426">
        <v>4340</v>
      </c>
      <c r="AL62" s="1426"/>
      <c r="AM62" s="1426"/>
      <c r="AN62" s="1426"/>
    </row>
    <row r="63" spans="2:40" ht="11.25" customHeight="1">
      <c r="B63" s="322"/>
      <c r="C63" s="322"/>
      <c r="D63" s="322"/>
      <c r="E63" s="322"/>
      <c r="F63" s="322"/>
      <c r="G63" s="322"/>
      <c r="H63" s="442"/>
      <c r="I63" s="420"/>
      <c r="J63" s="425"/>
      <c r="K63" s="421"/>
      <c r="L63" s="421"/>
      <c r="M63" s="426"/>
      <c r="N63" s="426"/>
      <c r="O63" s="426"/>
      <c r="P63" s="426"/>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row>
    <row r="64" spans="2:40" ht="18.75" customHeight="1">
      <c r="B64" s="1296" t="s">
        <v>490</v>
      </c>
      <c r="C64" s="1296"/>
      <c r="D64" s="1296"/>
      <c r="E64" s="1296"/>
      <c r="F64" s="1296"/>
      <c r="G64" s="1296"/>
      <c r="H64" s="442"/>
      <c r="I64" s="2568">
        <v>1235</v>
      </c>
      <c r="J64" s="2572"/>
      <c r="K64" s="1630"/>
      <c r="L64" s="1630"/>
      <c r="M64" s="1775">
        <v>13939</v>
      </c>
      <c r="N64" s="1775"/>
      <c r="O64" s="1775"/>
      <c r="P64" s="1775"/>
      <c r="Q64" s="1426">
        <v>1231</v>
      </c>
      <c r="R64" s="1426"/>
      <c r="S64" s="1426"/>
      <c r="T64" s="1426"/>
      <c r="U64" s="1426">
        <v>12392</v>
      </c>
      <c r="V64" s="1426"/>
      <c r="W64" s="1426"/>
      <c r="X64" s="1426"/>
      <c r="Y64" s="1426">
        <v>1272</v>
      </c>
      <c r="Z64" s="1426"/>
      <c r="AA64" s="1426"/>
      <c r="AB64" s="1426"/>
      <c r="AC64" s="1426">
        <v>10698</v>
      </c>
      <c r="AD64" s="1426"/>
      <c r="AE64" s="1426"/>
      <c r="AF64" s="1426"/>
      <c r="AG64" s="1426">
        <v>479</v>
      </c>
      <c r="AH64" s="1426"/>
      <c r="AI64" s="1426"/>
      <c r="AJ64" s="1426"/>
      <c r="AK64" s="1426">
        <v>3308</v>
      </c>
      <c r="AL64" s="1426"/>
      <c r="AM64" s="1426"/>
      <c r="AN64" s="1426"/>
    </row>
    <row r="65" spans="1:40" ht="11.25" customHeight="1">
      <c r="B65" s="322"/>
      <c r="C65" s="322"/>
      <c r="D65" s="322"/>
      <c r="E65" s="322"/>
      <c r="F65" s="322"/>
      <c r="G65" s="322"/>
      <c r="H65" s="442"/>
      <c r="I65" s="420"/>
      <c r="J65" s="425"/>
      <c r="K65" s="421"/>
      <c r="L65" s="421"/>
      <c r="M65" s="426"/>
      <c r="N65" s="426"/>
      <c r="O65" s="426"/>
      <c r="P65" s="426"/>
      <c r="Q65" s="428"/>
      <c r="R65" s="428"/>
      <c r="S65" s="428"/>
      <c r="T65" s="428"/>
      <c r="U65" s="428"/>
      <c r="V65" s="428"/>
      <c r="W65" s="428"/>
      <c r="X65" s="428"/>
      <c r="Y65" s="428"/>
      <c r="Z65" s="428"/>
      <c r="AA65" s="428"/>
      <c r="AB65" s="428"/>
      <c r="AC65" s="428"/>
      <c r="AD65" s="428"/>
      <c r="AE65" s="428"/>
      <c r="AF65" s="428"/>
      <c r="AG65" s="428"/>
      <c r="AH65" s="428"/>
      <c r="AI65" s="428"/>
      <c r="AJ65" s="428"/>
      <c r="AK65" s="428"/>
      <c r="AL65" s="428"/>
      <c r="AM65" s="428"/>
      <c r="AN65" s="428"/>
    </row>
    <row r="66" spans="1:40" ht="18.75" customHeight="1">
      <c r="B66" s="1296" t="s">
        <v>3762</v>
      </c>
      <c r="C66" s="1296"/>
      <c r="D66" s="1296"/>
      <c r="E66" s="1296"/>
      <c r="F66" s="1296"/>
      <c r="G66" s="1296"/>
      <c r="H66" s="442"/>
      <c r="I66" s="2568">
        <v>1356</v>
      </c>
      <c r="J66" s="2572"/>
      <c r="K66" s="1630"/>
      <c r="L66" s="1630"/>
      <c r="M66" s="1630">
        <v>13567</v>
      </c>
      <c r="N66" s="1630"/>
      <c r="O66" s="1630"/>
      <c r="P66" s="1630"/>
      <c r="Q66" s="1426">
        <v>1188</v>
      </c>
      <c r="R66" s="1426"/>
      <c r="S66" s="1426"/>
      <c r="T66" s="1426"/>
      <c r="U66" s="1426">
        <v>12007</v>
      </c>
      <c r="V66" s="1426"/>
      <c r="W66" s="1426"/>
      <c r="X66" s="1426"/>
      <c r="Y66" s="1426">
        <f>672+450+56</f>
        <v>1178</v>
      </c>
      <c r="Z66" s="1426"/>
      <c r="AA66" s="1426"/>
      <c r="AB66" s="1426"/>
      <c r="AC66" s="1426">
        <f>6460+4181+484</f>
        <v>11125</v>
      </c>
      <c r="AD66" s="1426"/>
      <c r="AE66" s="1426"/>
      <c r="AF66" s="1426"/>
      <c r="AG66" s="1426">
        <v>696</v>
      </c>
      <c r="AH66" s="1426"/>
      <c r="AI66" s="1426"/>
      <c r="AJ66" s="1426"/>
      <c r="AK66" s="1426">
        <v>5250</v>
      </c>
      <c r="AL66" s="1426"/>
      <c r="AM66" s="1426"/>
      <c r="AN66" s="1426"/>
    </row>
    <row r="67" spans="1:40" ht="18.75" customHeight="1">
      <c r="A67" s="328"/>
      <c r="B67" s="328"/>
      <c r="C67" s="328"/>
      <c r="D67" s="328"/>
      <c r="E67" s="328"/>
      <c r="F67" s="328"/>
      <c r="G67" s="328"/>
      <c r="H67" s="404"/>
      <c r="I67" s="1352"/>
      <c r="J67" s="1314"/>
      <c r="K67" s="1314"/>
      <c r="L67" s="1314"/>
      <c r="M67" s="1314"/>
      <c r="N67" s="1314"/>
      <c r="O67" s="1314"/>
      <c r="P67" s="1314"/>
      <c r="Q67" s="328"/>
      <c r="R67" s="328"/>
      <c r="S67" s="328"/>
      <c r="T67" s="328"/>
      <c r="U67" s="328"/>
      <c r="V67" s="328"/>
      <c r="W67" s="328"/>
      <c r="X67" s="328"/>
      <c r="Y67" s="328"/>
      <c r="Z67" s="328"/>
      <c r="AA67" s="328"/>
      <c r="AB67" s="328"/>
      <c r="AC67" s="328"/>
      <c r="AD67" s="328"/>
      <c r="AE67" s="328"/>
      <c r="AF67" s="328"/>
      <c r="AG67" s="328"/>
      <c r="AH67" s="328"/>
      <c r="AI67" s="328"/>
      <c r="AJ67" s="328"/>
      <c r="AK67" s="328"/>
      <c r="AL67" s="328"/>
      <c r="AM67" s="328"/>
      <c r="AN67" s="328"/>
    </row>
    <row r="68" spans="1:40" ht="13.5">
      <c r="A68" s="2421" t="s">
        <v>3765</v>
      </c>
      <c r="B68" s="2421"/>
      <c r="C68" s="2421"/>
      <c r="D68" s="2421"/>
      <c r="E68" s="2421"/>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340"/>
      <c r="AD68" s="340"/>
      <c r="AE68" s="340"/>
      <c r="AF68" s="2231" t="s">
        <v>3766</v>
      </c>
      <c r="AG68" s="2231"/>
      <c r="AH68" s="2231"/>
      <c r="AI68" s="2231"/>
      <c r="AJ68" s="1491"/>
      <c r="AK68" s="1491"/>
      <c r="AL68" s="1491"/>
      <c r="AM68" s="1491"/>
      <c r="AN68" s="1491"/>
    </row>
  </sheetData>
  <mergeCells count="304">
    <mergeCell ref="A68:AB68"/>
    <mergeCell ref="AF68:AN68"/>
    <mergeCell ref="AK64:AN64"/>
    <mergeCell ref="B66:G66"/>
    <mergeCell ref="I66:L66"/>
    <mergeCell ref="M66:P66"/>
    <mergeCell ref="Q66:T66"/>
    <mergeCell ref="U66:X66"/>
    <mergeCell ref="Y66:AB66"/>
    <mergeCell ref="AC66:AF66"/>
    <mergeCell ref="AG66:AJ66"/>
    <mergeCell ref="AK66:AN66"/>
    <mergeCell ref="B64:G64"/>
    <mergeCell ref="I64:L64"/>
    <mergeCell ref="M64:P64"/>
    <mergeCell ref="Q64:T64"/>
    <mergeCell ref="U64:X64"/>
    <mergeCell ref="Y64:AB64"/>
    <mergeCell ref="AC64:AF64"/>
    <mergeCell ref="AG64:AJ64"/>
    <mergeCell ref="I67:L67"/>
    <mergeCell ref="M67:P67"/>
    <mergeCell ref="AC60:AF60"/>
    <mergeCell ref="AG60:AJ60"/>
    <mergeCell ref="AK60:AN60"/>
    <mergeCell ref="B62:G62"/>
    <mergeCell ref="I62:L62"/>
    <mergeCell ref="M62:P62"/>
    <mergeCell ref="Q62:T62"/>
    <mergeCell ref="U62:X62"/>
    <mergeCell ref="Y62:AB62"/>
    <mergeCell ref="AC62:AF62"/>
    <mergeCell ref="B60:G60"/>
    <mergeCell ref="I60:L60"/>
    <mergeCell ref="M60:P60"/>
    <mergeCell ref="Q60:T60"/>
    <mergeCell ref="U60:X60"/>
    <mergeCell ref="Y60:AB60"/>
    <mergeCell ref="AG62:AJ62"/>
    <mergeCell ref="AK62:AN62"/>
    <mergeCell ref="B58:G58"/>
    <mergeCell ref="I58:L58"/>
    <mergeCell ref="M58:P58"/>
    <mergeCell ref="Q58:T58"/>
    <mergeCell ref="U58:X58"/>
    <mergeCell ref="Y58:AB58"/>
    <mergeCell ref="AC58:AF58"/>
    <mergeCell ref="AG58:AJ58"/>
    <mergeCell ref="AK58:AN58"/>
    <mergeCell ref="B56:G56"/>
    <mergeCell ref="I56:L56"/>
    <mergeCell ref="M56:P56"/>
    <mergeCell ref="Q56:T56"/>
    <mergeCell ref="U56:X56"/>
    <mergeCell ref="Y56:AB56"/>
    <mergeCell ref="AC56:AF56"/>
    <mergeCell ref="AG56:AJ56"/>
    <mergeCell ref="AK56:AN56"/>
    <mergeCell ref="AC52:AF52"/>
    <mergeCell ref="AG52:AJ52"/>
    <mergeCell ref="AK52:AN52"/>
    <mergeCell ref="B54:G54"/>
    <mergeCell ref="I54:L54"/>
    <mergeCell ref="M54:P54"/>
    <mergeCell ref="Q54:T54"/>
    <mergeCell ref="U54:X54"/>
    <mergeCell ref="Y54:AB54"/>
    <mergeCell ref="AC54:AF54"/>
    <mergeCell ref="B52:G52"/>
    <mergeCell ref="I52:L52"/>
    <mergeCell ref="M52:P52"/>
    <mergeCell ref="Q52:T52"/>
    <mergeCell ref="U52:X52"/>
    <mergeCell ref="Y52:AB52"/>
    <mergeCell ref="AG54:AJ54"/>
    <mergeCell ref="AK54:AN54"/>
    <mergeCell ref="B50:G50"/>
    <mergeCell ref="I50:L50"/>
    <mergeCell ref="M50:P50"/>
    <mergeCell ref="Q50:T50"/>
    <mergeCell ref="U50:X50"/>
    <mergeCell ref="Y50:AB50"/>
    <mergeCell ref="AC50:AF50"/>
    <mergeCell ref="AG50:AJ50"/>
    <mergeCell ref="AK50:AN50"/>
    <mergeCell ref="B48:G48"/>
    <mergeCell ref="I48:L48"/>
    <mergeCell ref="M48:P48"/>
    <mergeCell ref="Q48:T48"/>
    <mergeCell ref="U48:X48"/>
    <mergeCell ref="Y48:AB48"/>
    <mergeCell ref="AC48:AF48"/>
    <mergeCell ref="AG48:AJ48"/>
    <mergeCell ref="AK48:AN48"/>
    <mergeCell ref="AC44:AF44"/>
    <mergeCell ref="AG44:AJ44"/>
    <mergeCell ref="AK44:AN44"/>
    <mergeCell ref="B46:G46"/>
    <mergeCell ref="I46:L46"/>
    <mergeCell ref="M46:P46"/>
    <mergeCell ref="Q46:T46"/>
    <mergeCell ref="U46:X46"/>
    <mergeCell ref="Y46:AB46"/>
    <mergeCell ref="AC46:AF46"/>
    <mergeCell ref="B44:G44"/>
    <mergeCell ref="I44:L44"/>
    <mergeCell ref="M44:P44"/>
    <mergeCell ref="Q44:T44"/>
    <mergeCell ref="U44:X44"/>
    <mergeCell ref="Y44:AB44"/>
    <mergeCell ref="AG46:AJ46"/>
    <mergeCell ref="AK46:AN46"/>
    <mergeCell ref="B42:G42"/>
    <mergeCell ref="I42:L42"/>
    <mergeCell ref="M42:P42"/>
    <mergeCell ref="Q42:T42"/>
    <mergeCell ref="U42:X42"/>
    <mergeCell ref="Y42:AB42"/>
    <mergeCell ref="AC42:AF42"/>
    <mergeCell ref="AG42:AJ42"/>
    <mergeCell ref="AK42:AN42"/>
    <mergeCell ref="AG39:AJ39"/>
    <mergeCell ref="AK39:AN39"/>
    <mergeCell ref="B40:G40"/>
    <mergeCell ref="I40:L40"/>
    <mergeCell ref="M40:P40"/>
    <mergeCell ref="Q40:T40"/>
    <mergeCell ref="U40:X40"/>
    <mergeCell ref="Y40:AB40"/>
    <mergeCell ref="AC40:AF40"/>
    <mergeCell ref="AG40:AJ40"/>
    <mergeCell ref="I39:L39"/>
    <mergeCell ref="M39:P39"/>
    <mergeCell ref="Q39:T39"/>
    <mergeCell ref="U39:X39"/>
    <mergeCell ref="Y39:AB39"/>
    <mergeCell ref="AC39:AF39"/>
    <mergeCell ref="AK40:AN40"/>
    <mergeCell ref="A36:H36"/>
    <mergeCell ref="A37:H38"/>
    <mergeCell ref="I37:P37"/>
    <mergeCell ref="Q37:X37"/>
    <mergeCell ref="AK31:AN31"/>
    <mergeCell ref="B33:G33"/>
    <mergeCell ref="I33:L33"/>
    <mergeCell ref="M33:P33"/>
    <mergeCell ref="Q33:T33"/>
    <mergeCell ref="U33:X33"/>
    <mergeCell ref="Y33:AB33"/>
    <mergeCell ref="AC33:AF33"/>
    <mergeCell ref="AG33:AJ33"/>
    <mergeCell ref="AK33:AN33"/>
    <mergeCell ref="Y37:AF37"/>
    <mergeCell ref="AG37:AN37"/>
    <mergeCell ref="I38:L38"/>
    <mergeCell ref="M38:P38"/>
    <mergeCell ref="Q38:T38"/>
    <mergeCell ref="U38:X38"/>
    <mergeCell ref="Y38:AB38"/>
    <mergeCell ref="AC38:AF38"/>
    <mergeCell ref="AG38:AJ38"/>
    <mergeCell ref="AK38:AN38"/>
    <mergeCell ref="B31:G31"/>
    <mergeCell ref="I31:L31"/>
    <mergeCell ref="M31:P31"/>
    <mergeCell ref="Q31:T31"/>
    <mergeCell ref="U31:X31"/>
    <mergeCell ref="Y31:AB31"/>
    <mergeCell ref="AC31:AF31"/>
    <mergeCell ref="AG31:AJ31"/>
    <mergeCell ref="I34:L34"/>
    <mergeCell ref="M34:P34"/>
    <mergeCell ref="Q34:T34"/>
    <mergeCell ref="AC27:AF27"/>
    <mergeCell ref="AG27:AJ27"/>
    <mergeCell ref="AK27:AN27"/>
    <mergeCell ref="B29:G29"/>
    <mergeCell ref="I29:L29"/>
    <mergeCell ref="M29:P29"/>
    <mergeCell ref="Q29:T29"/>
    <mergeCell ref="U29:X29"/>
    <mergeCell ref="Y29:AB29"/>
    <mergeCell ref="AC29:AF29"/>
    <mergeCell ref="B27:G27"/>
    <mergeCell ref="I27:L27"/>
    <mergeCell ref="M27:P27"/>
    <mergeCell ref="Q27:T27"/>
    <mergeCell ref="U27:X27"/>
    <mergeCell ref="Y27:AB27"/>
    <mergeCell ref="AG29:AJ29"/>
    <mergeCell ref="AK29:AN29"/>
    <mergeCell ref="B25:G25"/>
    <mergeCell ref="I25:L25"/>
    <mergeCell ref="M25:P25"/>
    <mergeCell ref="Q25:T25"/>
    <mergeCell ref="U25:X25"/>
    <mergeCell ref="Y25:AB25"/>
    <mergeCell ref="AC25:AF25"/>
    <mergeCell ref="AG25:AJ25"/>
    <mergeCell ref="AK25:AN25"/>
    <mergeCell ref="B23:G23"/>
    <mergeCell ref="I23:L23"/>
    <mergeCell ref="M23:P23"/>
    <mergeCell ref="Q23:T23"/>
    <mergeCell ref="U23:X23"/>
    <mergeCell ref="Y23:AB23"/>
    <mergeCell ref="AC23:AF23"/>
    <mergeCell ref="AG23:AJ23"/>
    <mergeCell ref="AK23:AN23"/>
    <mergeCell ref="AC19:AF19"/>
    <mergeCell ref="AG19:AJ19"/>
    <mergeCell ref="AK19:AN19"/>
    <mergeCell ref="B21:G21"/>
    <mergeCell ref="I21:L21"/>
    <mergeCell ref="M21:P21"/>
    <mergeCell ref="Q21:T21"/>
    <mergeCell ref="U21:X21"/>
    <mergeCell ref="Y21:AB21"/>
    <mergeCell ref="AC21:AF21"/>
    <mergeCell ref="B19:G19"/>
    <mergeCell ref="I19:L19"/>
    <mergeCell ref="M19:P19"/>
    <mergeCell ref="Q19:T19"/>
    <mergeCell ref="U19:X19"/>
    <mergeCell ref="Y19:AB19"/>
    <mergeCell ref="AG21:AJ21"/>
    <mergeCell ref="AK21:AN21"/>
    <mergeCell ref="B17:G17"/>
    <mergeCell ref="I17:L17"/>
    <mergeCell ref="M17:P17"/>
    <mergeCell ref="Q17:T17"/>
    <mergeCell ref="U17:X17"/>
    <mergeCell ref="Y17:AB17"/>
    <mergeCell ref="AC17:AF17"/>
    <mergeCell ref="AG17:AJ17"/>
    <mergeCell ref="AK17:AN17"/>
    <mergeCell ref="B15:G15"/>
    <mergeCell ref="I15:L15"/>
    <mergeCell ref="M15:P15"/>
    <mergeCell ref="Q15:T15"/>
    <mergeCell ref="U15:X15"/>
    <mergeCell ref="Y15:AB15"/>
    <mergeCell ref="AC15:AF15"/>
    <mergeCell ref="AG15:AJ15"/>
    <mergeCell ref="AK15:AN15"/>
    <mergeCell ref="AC11:AF11"/>
    <mergeCell ref="AG11:AJ11"/>
    <mergeCell ref="AK11:AN11"/>
    <mergeCell ref="B13:G13"/>
    <mergeCell ref="I13:L13"/>
    <mergeCell ref="M13:P13"/>
    <mergeCell ref="Q13:T13"/>
    <mergeCell ref="U13:X13"/>
    <mergeCell ref="Y13:AB13"/>
    <mergeCell ref="AC13:AF13"/>
    <mergeCell ref="B11:G11"/>
    <mergeCell ref="I11:L11"/>
    <mergeCell ref="M11:P11"/>
    <mergeCell ref="Q11:T11"/>
    <mergeCell ref="U11:X11"/>
    <mergeCell ref="Y11:AB11"/>
    <mergeCell ref="AG13:AJ13"/>
    <mergeCell ref="AK13:AN13"/>
    <mergeCell ref="B9:G9"/>
    <mergeCell ref="I9:L9"/>
    <mergeCell ref="M9:P9"/>
    <mergeCell ref="Q9:T9"/>
    <mergeCell ref="U9:X9"/>
    <mergeCell ref="Y9:AB9"/>
    <mergeCell ref="AC9:AF9"/>
    <mergeCell ref="AG9:AJ9"/>
    <mergeCell ref="AK9:AN9"/>
    <mergeCell ref="I6:L6"/>
    <mergeCell ref="M6:P6"/>
    <mergeCell ref="Q6:T6"/>
    <mergeCell ref="U6:X6"/>
    <mergeCell ref="Y6:AB6"/>
    <mergeCell ref="AC6:AF6"/>
    <mergeCell ref="AG6:AJ6"/>
    <mergeCell ref="AK6:AN6"/>
    <mergeCell ref="B7:G7"/>
    <mergeCell ref="I7:L7"/>
    <mergeCell ref="M7:P7"/>
    <mergeCell ref="Q7:T7"/>
    <mergeCell ref="U7:X7"/>
    <mergeCell ref="Y7:AB7"/>
    <mergeCell ref="AC7:AF7"/>
    <mergeCell ref="AG7:AJ7"/>
    <mergeCell ref="AK7:AN7"/>
    <mergeCell ref="A1:D1"/>
    <mergeCell ref="A2:AN2"/>
    <mergeCell ref="A4:H5"/>
    <mergeCell ref="I4:P4"/>
    <mergeCell ref="Q4:X4"/>
    <mergeCell ref="Y4:AF4"/>
    <mergeCell ref="AG4:AN4"/>
    <mergeCell ref="I5:L5"/>
    <mergeCell ref="M5:P5"/>
    <mergeCell ref="Q5:T5"/>
    <mergeCell ref="U5:X5"/>
    <mergeCell ref="Y5:AB5"/>
    <mergeCell ref="AC5:AF5"/>
    <mergeCell ref="AG5:AJ5"/>
    <mergeCell ref="AK5:AN5"/>
  </mergeCells>
  <phoneticPr fontId="4"/>
  <hyperlinks>
    <hyperlink ref="A1" location="P2細目次!A1" display="目次に戻る" xr:uid="{C0537329-2974-48D2-B3CE-33782D1A5C38}"/>
  </hyperlinks>
  <pageMargins left="0.70866141732283472" right="0.70866141732283472" top="0.74803149606299213" bottom="0.74803149606299213" header="0.31496062992125984" footer="0.31496062992125984"/>
  <pageSetup paperSize="9" scale="76" firstPageNumber="0" orientation="portrait" r:id="rId1"/>
  <headerFooter differentFirst="1" scaleWithDoc="0">
    <oddFooter>&amp;C- &amp;P -</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7AC87-B2B8-46DC-ADCD-52179FBAD5FF}">
  <sheetPr>
    <tabColor theme="0"/>
    <pageSetUpPr fitToPage="1"/>
  </sheetPr>
  <dimension ref="A1:AE51"/>
  <sheetViews>
    <sheetView topLeftCell="A2" zoomScaleNormal="100" zoomScaleSheetLayoutView="100" workbookViewId="0">
      <selection activeCell="A2" sqref="A2:AB51"/>
    </sheetView>
  </sheetViews>
  <sheetFormatPr defaultColWidth="3.125" defaultRowHeight="18.75" customHeight="1"/>
  <cols>
    <col min="1" max="2" width="3.125" style="286"/>
    <col min="3" max="3" width="3.5" style="286" bestFit="1" customWidth="1"/>
    <col min="4" max="14" width="3.125" style="286"/>
    <col min="15" max="15" width="3.125" style="286" customWidth="1"/>
    <col min="16"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28" ht="13.5">
      <c r="A1" s="1544" t="s">
        <v>4602</v>
      </c>
      <c r="B1" s="1544"/>
      <c r="C1" s="1544"/>
      <c r="D1" s="1544"/>
    </row>
    <row r="2" spans="1:28" s="42" customFormat="1" ht="21">
      <c r="A2" s="1271" t="s">
        <v>3767</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row>
    <row r="4" spans="1:28" ht="18.75" customHeight="1">
      <c r="U4" s="328"/>
      <c r="V4" s="328"/>
      <c r="AB4" s="407" t="s">
        <v>3768</v>
      </c>
    </row>
    <row r="5" spans="1:28" ht="18.75" customHeight="1">
      <c r="A5" s="1262" t="s">
        <v>2412</v>
      </c>
      <c r="B5" s="1262"/>
      <c r="C5" s="1262"/>
      <c r="D5" s="1263"/>
      <c r="E5" s="1664" t="s">
        <v>448</v>
      </c>
      <c r="F5" s="2047"/>
      <c r="G5" s="1663"/>
      <c r="H5" s="1664" t="s">
        <v>3613</v>
      </c>
      <c r="I5" s="2047"/>
      <c r="J5" s="1663"/>
      <c r="K5" s="1664" t="s">
        <v>3614</v>
      </c>
      <c r="L5" s="2047"/>
      <c r="M5" s="1663"/>
      <c r="N5" s="1664" t="s">
        <v>3615</v>
      </c>
      <c r="O5" s="2047"/>
      <c r="P5" s="1663"/>
      <c r="Q5" s="1664" t="s">
        <v>3616</v>
      </c>
      <c r="R5" s="2047"/>
      <c r="S5" s="1663"/>
      <c r="T5" s="1664" t="s">
        <v>3617</v>
      </c>
      <c r="U5" s="2047"/>
      <c r="V5" s="1663"/>
      <c r="W5" s="1268" t="s">
        <v>3618</v>
      </c>
      <c r="X5" s="1268"/>
      <c r="Y5" s="1268"/>
      <c r="Z5" s="1268" t="s">
        <v>3619</v>
      </c>
      <c r="AA5" s="1268"/>
      <c r="AB5" s="1664"/>
    </row>
    <row r="6" spans="1:28" ht="18.75" customHeight="1">
      <c r="A6" s="314"/>
      <c r="B6" s="314"/>
      <c r="C6" s="314"/>
      <c r="D6" s="345"/>
      <c r="E6" s="1287"/>
      <c r="F6" s="1288"/>
      <c r="G6" s="1288"/>
      <c r="H6" s="1288"/>
      <c r="I6" s="1288"/>
      <c r="J6" s="1288"/>
      <c r="K6" s="1288"/>
      <c r="L6" s="1288"/>
      <c r="M6" s="1288"/>
      <c r="N6" s="1288"/>
      <c r="O6" s="1288"/>
      <c r="P6" s="1288"/>
      <c r="Q6" s="1288"/>
      <c r="R6" s="1288"/>
      <c r="S6" s="1288"/>
      <c r="T6" s="1288"/>
      <c r="U6" s="1288"/>
      <c r="V6" s="1288"/>
      <c r="W6" s="1202"/>
      <c r="X6" s="1202"/>
      <c r="Y6" s="1202"/>
      <c r="Z6" s="1202"/>
      <c r="AA6" s="1202"/>
      <c r="AB6" s="1202"/>
    </row>
    <row r="7" spans="1:28" ht="18.75" customHeight="1">
      <c r="A7" s="1289" t="s">
        <v>965</v>
      </c>
      <c r="B7" s="1289"/>
      <c r="C7" s="315">
        <v>23</v>
      </c>
      <c r="D7" s="442"/>
      <c r="E7" s="2442">
        <v>262535</v>
      </c>
      <c r="F7" s="2411"/>
      <c r="G7" s="2411"/>
      <c r="H7" s="2411">
        <v>8184</v>
      </c>
      <c r="I7" s="2411"/>
      <c r="J7" s="2411"/>
      <c r="K7" s="2411">
        <v>6052</v>
      </c>
      <c r="L7" s="2411"/>
      <c r="M7" s="2411"/>
      <c r="N7" s="2411">
        <v>16507</v>
      </c>
      <c r="O7" s="2411"/>
      <c r="P7" s="2411"/>
      <c r="Q7" s="2411">
        <v>25165</v>
      </c>
      <c r="R7" s="2411"/>
      <c r="S7" s="2411"/>
      <c r="T7" s="2411">
        <v>10886</v>
      </c>
      <c r="U7" s="2411"/>
      <c r="V7" s="2411"/>
      <c r="W7" s="2411">
        <v>12951</v>
      </c>
      <c r="X7" s="2411"/>
      <c r="Y7" s="2411"/>
      <c r="Z7" s="2411">
        <v>5197</v>
      </c>
      <c r="AA7" s="2411"/>
      <c r="AB7" s="2411"/>
    </row>
    <row r="8" spans="1:28" ht="11.25" customHeight="1">
      <c r="A8" s="315"/>
      <c r="B8" s="315"/>
      <c r="C8" s="315"/>
      <c r="D8" s="442"/>
      <c r="E8" s="375"/>
      <c r="F8" s="369"/>
      <c r="G8" s="369"/>
      <c r="H8" s="369"/>
      <c r="I8" s="369"/>
      <c r="J8" s="369"/>
      <c r="K8" s="369"/>
      <c r="L8" s="369"/>
      <c r="M8" s="369"/>
      <c r="N8" s="369"/>
      <c r="O8" s="369"/>
      <c r="P8" s="369"/>
      <c r="Q8" s="369"/>
      <c r="R8" s="369"/>
      <c r="S8" s="369"/>
      <c r="T8" s="369"/>
      <c r="U8" s="369"/>
      <c r="V8" s="369"/>
      <c r="W8" s="369"/>
      <c r="X8" s="369"/>
      <c r="Y8" s="369"/>
      <c r="Z8" s="369"/>
      <c r="AA8" s="369"/>
      <c r="AB8" s="369"/>
    </row>
    <row r="9" spans="1:28" ht="18.75" customHeight="1">
      <c r="A9" s="315"/>
      <c r="B9" s="315"/>
      <c r="C9" s="315">
        <v>24</v>
      </c>
      <c r="D9" s="442"/>
      <c r="E9" s="2442">
        <v>268414</v>
      </c>
      <c r="F9" s="2411"/>
      <c r="G9" s="2411"/>
      <c r="H9" s="2411">
        <v>7830</v>
      </c>
      <c r="I9" s="2411"/>
      <c r="J9" s="2411"/>
      <c r="K9" s="2411">
        <v>6210</v>
      </c>
      <c r="L9" s="2411"/>
      <c r="M9" s="2411"/>
      <c r="N9" s="2411">
        <v>17001</v>
      </c>
      <c r="O9" s="2411"/>
      <c r="P9" s="2411"/>
      <c r="Q9" s="2411">
        <v>25903</v>
      </c>
      <c r="R9" s="2411"/>
      <c r="S9" s="2411"/>
      <c r="T9" s="2411">
        <v>11204</v>
      </c>
      <c r="U9" s="2411"/>
      <c r="V9" s="2411"/>
      <c r="W9" s="2411">
        <v>13026</v>
      </c>
      <c r="X9" s="2411"/>
      <c r="Y9" s="2411"/>
      <c r="Z9" s="2411">
        <v>5325</v>
      </c>
      <c r="AA9" s="2411"/>
      <c r="AB9" s="2411"/>
    </row>
    <row r="10" spans="1:28" ht="11.25" customHeight="1">
      <c r="A10" s="315"/>
      <c r="B10" s="315"/>
      <c r="C10" s="315"/>
      <c r="D10" s="442"/>
      <c r="E10" s="375"/>
      <c r="F10" s="369"/>
      <c r="G10" s="369"/>
      <c r="H10" s="369"/>
      <c r="I10" s="369"/>
      <c r="J10" s="369"/>
      <c r="K10" s="369"/>
      <c r="L10" s="369"/>
      <c r="M10" s="369"/>
      <c r="N10" s="369"/>
      <c r="O10" s="369"/>
      <c r="P10" s="369"/>
      <c r="Q10" s="369"/>
      <c r="R10" s="369"/>
      <c r="S10" s="369"/>
      <c r="T10" s="369"/>
      <c r="U10" s="369"/>
      <c r="V10" s="369"/>
      <c r="W10" s="369"/>
      <c r="X10" s="369"/>
      <c r="Y10" s="369"/>
      <c r="Z10" s="369"/>
      <c r="AA10" s="369"/>
      <c r="AB10" s="369"/>
    </row>
    <row r="11" spans="1:28" ht="18.75" customHeight="1">
      <c r="A11" s="315"/>
      <c r="B11" s="315"/>
      <c r="C11" s="315">
        <v>25</v>
      </c>
      <c r="D11" s="442"/>
      <c r="E11" s="2442">
        <v>275346</v>
      </c>
      <c r="F11" s="2411"/>
      <c r="G11" s="2411"/>
      <c r="H11" s="2411">
        <v>7853</v>
      </c>
      <c r="I11" s="2411"/>
      <c r="J11" s="2411"/>
      <c r="K11" s="2411">
        <v>6284</v>
      </c>
      <c r="L11" s="2411"/>
      <c r="M11" s="2411"/>
      <c r="N11" s="2411">
        <v>17230</v>
      </c>
      <c r="O11" s="2411"/>
      <c r="P11" s="2411"/>
      <c r="Q11" s="2411">
        <v>26383</v>
      </c>
      <c r="R11" s="2411"/>
      <c r="S11" s="2411"/>
      <c r="T11" s="2411">
        <v>11411</v>
      </c>
      <c r="U11" s="2411"/>
      <c r="V11" s="2411"/>
      <c r="W11" s="2411">
        <v>13540</v>
      </c>
      <c r="X11" s="2411"/>
      <c r="Y11" s="2411"/>
      <c r="Z11" s="2411">
        <v>5470</v>
      </c>
      <c r="AA11" s="2411"/>
      <c r="AB11" s="2411"/>
    </row>
    <row r="12" spans="1:28" ht="11.25" customHeight="1">
      <c r="A12" s="315"/>
      <c r="B12" s="315"/>
      <c r="C12" s="315"/>
      <c r="D12" s="442"/>
      <c r="E12" s="375"/>
      <c r="F12" s="369"/>
      <c r="G12" s="369"/>
      <c r="H12" s="369"/>
      <c r="I12" s="369"/>
      <c r="J12" s="369"/>
      <c r="K12" s="369"/>
      <c r="L12" s="369"/>
      <c r="M12" s="369"/>
      <c r="N12" s="369"/>
      <c r="O12" s="369"/>
      <c r="P12" s="369"/>
      <c r="Q12" s="369"/>
      <c r="R12" s="369"/>
      <c r="S12" s="369"/>
      <c r="T12" s="369"/>
      <c r="U12" s="369"/>
      <c r="V12" s="369"/>
      <c r="W12" s="369"/>
      <c r="X12" s="369"/>
      <c r="Y12" s="369"/>
      <c r="Z12" s="369"/>
      <c r="AA12" s="369"/>
      <c r="AB12" s="369"/>
    </row>
    <row r="13" spans="1:28" ht="18.75" customHeight="1">
      <c r="A13" s="315"/>
      <c r="B13" s="315"/>
      <c r="C13" s="315">
        <v>26</v>
      </c>
      <c r="D13" s="442"/>
      <c r="E13" s="2442">
        <v>282905</v>
      </c>
      <c r="F13" s="2411"/>
      <c r="G13" s="2411"/>
      <c r="H13" s="2411">
        <v>8025</v>
      </c>
      <c r="I13" s="2411"/>
      <c r="J13" s="2411"/>
      <c r="K13" s="2411">
        <v>6436</v>
      </c>
      <c r="L13" s="2411"/>
      <c r="M13" s="2411"/>
      <c r="N13" s="2411">
        <v>17715</v>
      </c>
      <c r="O13" s="2411"/>
      <c r="P13" s="2411"/>
      <c r="Q13" s="2411">
        <v>27208</v>
      </c>
      <c r="R13" s="2411"/>
      <c r="S13" s="2411"/>
      <c r="T13" s="2411">
        <v>11785</v>
      </c>
      <c r="U13" s="2411"/>
      <c r="V13" s="2411"/>
      <c r="W13" s="2411">
        <v>14000</v>
      </c>
      <c r="X13" s="2411"/>
      <c r="Y13" s="2411"/>
      <c r="Z13" s="2411">
        <v>5698</v>
      </c>
      <c r="AA13" s="2411"/>
      <c r="AB13" s="2411"/>
    </row>
    <row r="14" spans="1:28" ht="11.25" customHeight="1">
      <c r="A14" s="315"/>
      <c r="B14" s="315"/>
      <c r="C14" s="315"/>
      <c r="D14" s="442"/>
      <c r="E14" s="375"/>
      <c r="F14" s="369"/>
      <c r="G14" s="369"/>
      <c r="H14" s="369"/>
      <c r="I14" s="369"/>
      <c r="J14" s="369"/>
      <c r="K14" s="369"/>
      <c r="L14" s="369"/>
      <c r="M14" s="369"/>
      <c r="N14" s="369"/>
      <c r="O14" s="369"/>
      <c r="P14" s="369"/>
      <c r="Q14" s="369"/>
      <c r="R14" s="369"/>
      <c r="S14" s="369"/>
      <c r="T14" s="369"/>
      <c r="U14" s="369"/>
      <c r="V14" s="369"/>
      <c r="W14" s="369"/>
      <c r="X14" s="369"/>
      <c r="Y14" s="369"/>
      <c r="Z14" s="369"/>
      <c r="AA14" s="369"/>
      <c r="AB14" s="369"/>
    </row>
    <row r="15" spans="1:28" ht="18.75" customHeight="1">
      <c r="A15" s="315"/>
      <c r="B15" s="315"/>
      <c r="C15" s="315">
        <v>27</v>
      </c>
      <c r="D15" s="442"/>
      <c r="E15" s="2442">
        <v>288772</v>
      </c>
      <c r="F15" s="2411"/>
      <c r="G15" s="2411"/>
      <c r="H15" s="2411">
        <v>8116</v>
      </c>
      <c r="I15" s="2411"/>
      <c r="J15" s="2411"/>
      <c r="K15" s="2411">
        <v>6606</v>
      </c>
      <c r="L15" s="2411"/>
      <c r="M15" s="2411"/>
      <c r="N15" s="2411">
        <v>18046</v>
      </c>
      <c r="O15" s="2411"/>
      <c r="P15" s="2411"/>
      <c r="Q15" s="2411">
        <v>27713</v>
      </c>
      <c r="R15" s="2411"/>
      <c r="S15" s="2411"/>
      <c r="T15" s="2411">
        <v>12072</v>
      </c>
      <c r="U15" s="2411"/>
      <c r="V15" s="2411"/>
      <c r="W15" s="2411">
        <v>14218</v>
      </c>
      <c r="X15" s="2411"/>
      <c r="Y15" s="2411"/>
      <c r="Z15" s="2411">
        <v>5903</v>
      </c>
      <c r="AA15" s="2411"/>
      <c r="AB15" s="2411"/>
    </row>
    <row r="16" spans="1:28" ht="11.25" customHeight="1">
      <c r="A16" s="315"/>
      <c r="B16" s="315"/>
      <c r="C16" s="315"/>
      <c r="D16" s="442"/>
      <c r="E16" s="375"/>
      <c r="F16" s="369"/>
      <c r="G16" s="369"/>
      <c r="H16" s="369"/>
      <c r="I16" s="369"/>
      <c r="J16" s="369"/>
      <c r="K16" s="369"/>
      <c r="L16" s="369"/>
      <c r="M16" s="369"/>
      <c r="N16" s="369"/>
      <c r="O16" s="369"/>
      <c r="P16" s="369"/>
      <c r="Q16" s="369"/>
      <c r="R16" s="369"/>
      <c r="S16" s="369"/>
      <c r="T16" s="369"/>
      <c r="U16" s="369"/>
      <c r="V16" s="369"/>
      <c r="W16" s="369"/>
      <c r="X16" s="369"/>
      <c r="Y16" s="369"/>
      <c r="Z16" s="369"/>
      <c r="AA16" s="369"/>
      <c r="AB16" s="369"/>
    </row>
    <row r="17" spans="1:29" ht="18.75" customHeight="1">
      <c r="A17" s="315"/>
      <c r="B17" s="315"/>
      <c r="C17" s="315">
        <v>28</v>
      </c>
      <c r="D17" s="442"/>
      <c r="E17" s="2442">
        <v>295318</v>
      </c>
      <c r="F17" s="2411"/>
      <c r="G17" s="2411"/>
      <c r="H17" s="2411">
        <v>7951</v>
      </c>
      <c r="I17" s="2411"/>
      <c r="J17" s="2411"/>
      <c r="K17" s="2411">
        <v>6764</v>
      </c>
      <c r="L17" s="2411"/>
      <c r="M17" s="2411"/>
      <c r="N17" s="2411">
        <v>18224</v>
      </c>
      <c r="O17" s="2411"/>
      <c r="P17" s="2411"/>
      <c r="Q17" s="2411">
        <v>28558</v>
      </c>
      <c r="R17" s="2411"/>
      <c r="S17" s="2411"/>
      <c r="T17" s="2411">
        <v>12400</v>
      </c>
      <c r="U17" s="2411"/>
      <c r="V17" s="2411"/>
      <c r="W17" s="2411">
        <v>14633</v>
      </c>
      <c r="X17" s="2411"/>
      <c r="Y17" s="2411"/>
      <c r="Z17" s="2411">
        <v>6127</v>
      </c>
      <c r="AA17" s="2411"/>
      <c r="AB17" s="2411"/>
    </row>
    <row r="18" spans="1:29" ht="11.25" customHeight="1">
      <c r="A18" s="315"/>
      <c r="B18" s="315"/>
      <c r="C18" s="315"/>
      <c r="D18" s="442"/>
      <c r="E18" s="375"/>
      <c r="F18" s="369"/>
      <c r="G18" s="369"/>
      <c r="H18" s="369"/>
      <c r="I18" s="369"/>
      <c r="J18" s="369"/>
      <c r="K18" s="369"/>
      <c r="L18" s="369"/>
      <c r="M18" s="369"/>
      <c r="N18" s="369"/>
      <c r="O18" s="369"/>
      <c r="P18" s="369"/>
      <c r="Q18" s="369"/>
      <c r="R18" s="369"/>
      <c r="S18" s="369"/>
      <c r="T18" s="369"/>
      <c r="U18" s="369"/>
      <c r="V18" s="369"/>
      <c r="W18" s="369"/>
      <c r="X18" s="369"/>
      <c r="Y18" s="369"/>
      <c r="Z18" s="369"/>
      <c r="AA18" s="369"/>
      <c r="AB18" s="369"/>
    </row>
    <row r="19" spans="1:29" ht="18.75" customHeight="1">
      <c r="A19" s="315"/>
      <c r="B19" s="315"/>
      <c r="C19" s="315">
        <v>29</v>
      </c>
      <c r="D19" s="442"/>
      <c r="E19" s="2442">
        <v>301755</v>
      </c>
      <c r="F19" s="2411"/>
      <c r="G19" s="2411"/>
      <c r="H19" s="2411">
        <v>8090</v>
      </c>
      <c r="I19" s="2411"/>
      <c r="J19" s="2411"/>
      <c r="K19" s="2411">
        <v>6916</v>
      </c>
      <c r="L19" s="2411"/>
      <c r="M19" s="2411"/>
      <c r="N19" s="2411">
        <v>18535</v>
      </c>
      <c r="O19" s="2411"/>
      <c r="P19" s="2411"/>
      <c r="Q19" s="2411">
        <v>29238</v>
      </c>
      <c r="R19" s="2411"/>
      <c r="S19" s="2411"/>
      <c r="T19" s="2411">
        <v>12787</v>
      </c>
      <c r="U19" s="2411"/>
      <c r="V19" s="2411"/>
      <c r="W19" s="2411">
        <v>14922</v>
      </c>
      <c r="X19" s="2411"/>
      <c r="Y19" s="2411"/>
      <c r="Z19" s="2411">
        <v>6331</v>
      </c>
      <c r="AA19" s="2411"/>
      <c r="AB19" s="2411"/>
    </row>
    <row r="20" spans="1:29" ht="11.25" customHeight="1">
      <c r="A20" s="315"/>
      <c r="B20" s="315"/>
      <c r="C20" s="315"/>
      <c r="D20" s="442"/>
      <c r="E20" s="375"/>
      <c r="F20" s="369"/>
      <c r="G20" s="369"/>
      <c r="H20" s="369"/>
      <c r="I20" s="369"/>
      <c r="J20" s="369"/>
      <c r="K20" s="369"/>
      <c r="L20" s="369"/>
      <c r="M20" s="369"/>
      <c r="N20" s="369"/>
      <c r="O20" s="369"/>
      <c r="P20" s="369"/>
      <c r="Q20" s="369"/>
      <c r="R20" s="369"/>
      <c r="S20" s="369"/>
      <c r="T20" s="369"/>
      <c r="U20" s="369"/>
      <c r="V20" s="369"/>
      <c r="W20" s="369"/>
      <c r="X20" s="369"/>
      <c r="Y20" s="369"/>
      <c r="Z20" s="369"/>
      <c r="AA20" s="369"/>
      <c r="AB20" s="369"/>
    </row>
    <row r="21" spans="1:29" ht="18.75" customHeight="1">
      <c r="A21" s="315"/>
      <c r="B21" s="315"/>
      <c r="C21" s="315">
        <v>30</v>
      </c>
      <c r="D21" s="442"/>
      <c r="E21" s="2442">
        <v>307327</v>
      </c>
      <c r="F21" s="2411"/>
      <c r="G21" s="2411"/>
      <c r="H21" s="2411">
        <v>8272</v>
      </c>
      <c r="I21" s="2411"/>
      <c r="J21" s="2411"/>
      <c r="K21" s="2411">
        <v>7047</v>
      </c>
      <c r="L21" s="2411"/>
      <c r="M21" s="2411"/>
      <c r="N21" s="2411">
        <v>18849</v>
      </c>
      <c r="O21" s="2411"/>
      <c r="P21" s="2411"/>
      <c r="Q21" s="2411">
        <v>29793</v>
      </c>
      <c r="R21" s="2411"/>
      <c r="S21" s="2411"/>
      <c r="T21" s="2411">
        <v>13098</v>
      </c>
      <c r="U21" s="2411"/>
      <c r="V21" s="2411"/>
      <c r="W21" s="2411">
        <v>15223</v>
      </c>
      <c r="X21" s="2411"/>
      <c r="Y21" s="2411"/>
      <c r="Z21" s="2411">
        <v>6521</v>
      </c>
      <c r="AA21" s="2411"/>
      <c r="AB21" s="2411"/>
    </row>
    <row r="22" spans="1:29" ht="11.25" customHeight="1">
      <c r="A22" s="315"/>
      <c r="B22" s="315"/>
      <c r="C22" s="315"/>
      <c r="D22" s="442"/>
      <c r="E22" s="375"/>
      <c r="F22" s="369"/>
      <c r="G22" s="369"/>
      <c r="H22" s="369"/>
      <c r="I22" s="369"/>
      <c r="J22" s="369"/>
      <c r="K22" s="369"/>
      <c r="L22" s="369"/>
      <c r="M22" s="369"/>
      <c r="N22" s="369"/>
      <c r="O22" s="369"/>
      <c r="P22" s="369"/>
      <c r="Q22" s="369"/>
      <c r="R22" s="369"/>
      <c r="S22" s="369"/>
      <c r="T22" s="369"/>
      <c r="U22" s="369"/>
      <c r="V22" s="369"/>
      <c r="W22" s="369"/>
      <c r="X22" s="369"/>
      <c r="Y22" s="369"/>
      <c r="Z22" s="369"/>
      <c r="AA22" s="369"/>
      <c r="AB22" s="369"/>
    </row>
    <row r="23" spans="1:29" ht="18.75" customHeight="1">
      <c r="A23" s="1289" t="s">
        <v>1212</v>
      </c>
      <c r="B23" s="1289"/>
      <c r="C23" s="315" t="s">
        <v>2417</v>
      </c>
      <c r="D23" s="442"/>
      <c r="E23" s="2442">
        <v>317793</v>
      </c>
      <c r="F23" s="2411"/>
      <c r="G23" s="2411"/>
      <c r="H23" s="2411">
        <v>8572</v>
      </c>
      <c r="I23" s="2411"/>
      <c r="J23" s="2411"/>
      <c r="K23" s="2411">
        <v>7149</v>
      </c>
      <c r="L23" s="2411"/>
      <c r="M23" s="2411"/>
      <c r="N23" s="2411">
        <v>19221</v>
      </c>
      <c r="O23" s="2411"/>
      <c r="P23" s="2411"/>
      <c r="Q23" s="2411">
        <v>30169</v>
      </c>
      <c r="R23" s="2411"/>
      <c r="S23" s="2411"/>
      <c r="T23" s="2411">
        <v>13066</v>
      </c>
      <c r="U23" s="2411"/>
      <c r="V23" s="2411"/>
      <c r="W23" s="2411">
        <v>15620</v>
      </c>
      <c r="X23" s="2411"/>
      <c r="Y23" s="2411"/>
      <c r="Z23" s="2411">
        <v>6807</v>
      </c>
      <c r="AA23" s="2411"/>
      <c r="AB23" s="2411"/>
    </row>
    <row r="24" spans="1:29" ht="11.25" customHeight="1">
      <c r="A24" s="315"/>
      <c r="B24" s="315"/>
      <c r="C24" s="315"/>
      <c r="D24" s="442"/>
      <c r="E24" s="375"/>
      <c r="F24" s="369"/>
      <c r="G24" s="369"/>
      <c r="H24" s="369"/>
      <c r="I24" s="369"/>
      <c r="J24" s="369"/>
      <c r="K24" s="369"/>
      <c r="L24" s="369"/>
      <c r="M24" s="369"/>
      <c r="N24" s="369"/>
      <c r="O24" s="369"/>
      <c r="P24" s="369"/>
      <c r="Q24" s="369"/>
      <c r="R24" s="369"/>
      <c r="S24" s="369"/>
      <c r="T24" s="369"/>
      <c r="U24" s="369"/>
      <c r="V24" s="369"/>
      <c r="W24" s="369"/>
      <c r="X24" s="369"/>
      <c r="Y24" s="369"/>
      <c r="Z24" s="369"/>
      <c r="AA24" s="369"/>
      <c r="AB24" s="369"/>
    </row>
    <row r="25" spans="1:29" ht="18.75" customHeight="1">
      <c r="A25" s="315"/>
      <c r="B25" s="315"/>
      <c r="C25" s="315">
        <v>2</v>
      </c>
      <c r="D25" s="442"/>
      <c r="E25" s="2442">
        <v>318713</v>
      </c>
      <c r="F25" s="2411"/>
      <c r="G25" s="2411"/>
      <c r="H25" s="2411">
        <v>8372</v>
      </c>
      <c r="I25" s="2411"/>
      <c r="J25" s="2411"/>
      <c r="K25" s="2411">
        <v>7107</v>
      </c>
      <c r="L25" s="2411"/>
      <c r="M25" s="2411"/>
      <c r="N25" s="2411">
        <v>19226</v>
      </c>
      <c r="O25" s="2411"/>
      <c r="P25" s="2411"/>
      <c r="Q25" s="2411">
        <v>30259</v>
      </c>
      <c r="R25" s="2411"/>
      <c r="S25" s="2411"/>
      <c r="T25" s="2411">
        <v>13331</v>
      </c>
      <c r="U25" s="2411"/>
      <c r="V25" s="2411"/>
      <c r="W25" s="2411">
        <v>15411</v>
      </c>
      <c r="X25" s="2411"/>
      <c r="Y25" s="2411"/>
      <c r="Z25" s="2411">
        <v>6777</v>
      </c>
      <c r="AA25" s="2411"/>
      <c r="AB25" s="2411"/>
    </row>
    <row r="26" spans="1:29" ht="18.75" customHeight="1">
      <c r="A26" s="328"/>
      <c r="B26" s="328"/>
      <c r="C26" s="328"/>
      <c r="D26" s="404"/>
      <c r="E26" s="356"/>
      <c r="F26" s="328"/>
      <c r="G26" s="328"/>
      <c r="H26" s="328"/>
      <c r="I26" s="328"/>
      <c r="J26" s="328"/>
      <c r="K26" s="328"/>
      <c r="L26" s="328"/>
      <c r="M26" s="328"/>
      <c r="N26" s="328"/>
      <c r="O26" s="328"/>
      <c r="P26" s="328"/>
      <c r="Q26" s="328"/>
      <c r="R26" s="328"/>
      <c r="S26" s="328"/>
      <c r="T26" s="328"/>
      <c r="U26" s="328"/>
      <c r="V26" s="328"/>
      <c r="W26" s="328"/>
      <c r="X26" s="328"/>
      <c r="Y26" s="328"/>
      <c r="Z26" s="328"/>
      <c r="AA26" s="328"/>
      <c r="AB26" s="328"/>
    </row>
    <row r="28" spans="1:29" ht="18.75" customHeight="1">
      <c r="A28" s="286" t="s">
        <v>865</v>
      </c>
      <c r="T28" s="1289"/>
      <c r="U28" s="1289"/>
      <c r="V28" s="1289"/>
      <c r="W28" s="1289"/>
      <c r="X28" s="315"/>
      <c r="Y28" s="315"/>
    </row>
    <row r="29" spans="1:29" ht="18.75" customHeight="1">
      <c r="A29" s="1663" t="s">
        <v>2412</v>
      </c>
      <c r="B29" s="1663"/>
      <c r="C29" s="1663"/>
      <c r="D29" s="1268"/>
      <c r="E29" s="1664" t="s">
        <v>3620</v>
      </c>
      <c r="F29" s="2047"/>
      <c r="G29" s="1663"/>
      <c r="H29" s="1664" t="s">
        <v>3621</v>
      </c>
      <c r="I29" s="2047"/>
      <c r="J29" s="1663"/>
      <c r="K29" s="1664" t="s">
        <v>3622</v>
      </c>
      <c r="L29" s="2047"/>
      <c r="M29" s="1663"/>
      <c r="N29" s="1664" t="s">
        <v>3769</v>
      </c>
      <c r="O29" s="2047"/>
      <c r="P29" s="1663"/>
      <c r="Q29" s="1664" t="s">
        <v>3624</v>
      </c>
      <c r="R29" s="2047"/>
      <c r="S29" s="1663"/>
      <c r="T29" s="1268" t="s">
        <v>3625</v>
      </c>
      <c r="U29" s="1268"/>
      <c r="V29" s="1268"/>
      <c r="W29" s="1268" t="s">
        <v>3626</v>
      </c>
      <c r="X29" s="1268"/>
      <c r="Y29" s="1268"/>
      <c r="Z29" s="1268" t="s">
        <v>3627</v>
      </c>
      <c r="AA29" s="1268"/>
      <c r="AB29" s="1664"/>
      <c r="AC29" s="323"/>
    </row>
    <row r="30" spans="1:29" ht="18.75" customHeight="1">
      <c r="A30" s="314"/>
      <c r="B30" s="314"/>
      <c r="C30" s="314"/>
      <c r="D30" s="345"/>
      <c r="E30" s="1287"/>
      <c r="F30" s="1288"/>
      <c r="G30" s="1288"/>
      <c r="H30" s="1288"/>
      <c r="I30" s="1288"/>
      <c r="J30" s="1288"/>
      <c r="K30" s="1288"/>
      <c r="L30" s="1288"/>
      <c r="M30" s="1288"/>
      <c r="N30" s="1288"/>
      <c r="O30" s="1288"/>
      <c r="P30" s="1288"/>
      <c r="Q30" s="1288"/>
      <c r="R30" s="1288"/>
      <c r="S30" s="1288"/>
      <c r="T30" s="1202"/>
      <c r="U30" s="1202"/>
      <c r="V30" s="1202"/>
      <c r="W30" s="1202"/>
      <c r="X30" s="1202"/>
      <c r="Y30" s="1202"/>
      <c r="Z30" s="1202"/>
      <c r="AA30" s="1202"/>
      <c r="AB30" s="1202"/>
    </row>
    <row r="31" spans="1:29" ht="18.75" customHeight="1">
      <c r="A31" s="1289" t="s">
        <v>965</v>
      </c>
      <c r="B31" s="1289"/>
      <c r="C31" s="315">
        <v>23</v>
      </c>
      <c r="D31" s="442"/>
      <c r="E31" s="2442">
        <v>13158</v>
      </c>
      <c r="F31" s="2411"/>
      <c r="G31" s="2411"/>
      <c r="H31" s="2411">
        <v>2324</v>
      </c>
      <c r="I31" s="2411"/>
      <c r="J31" s="2411"/>
      <c r="K31" s="2411">
        <v>67893</v>
      </c>
      <c r="L31" s="2411"/>
      <c r="M31" s="2411"/>
      <c r="N31" s="2411" t="s">
        <v>1282</v>
      </c>
      <c r="O31" s="2411"/>
      <c r="P31" s="2411"/>
      <c r="Q31" s="2411">
        <v>84410</v>
      </c>
      <c r="R31" s="2411"/>
      <c r="S31" s="2411"/>
      <c r="T31" s="2411">
        <v>9808</v>
      </c>
      <c r="U31" s="2411"/>
      <c r="V31" s="2411"/>
      <c r="W31" s="2411" t="s">
        <v>1282</v>
      </c>
      <c r="X31" s="2411"/>
      <c r="Y31" s="2411"/>
      <c r="Z31" s="2411" t="s">
        <v>1282</v>
      </c>
      <c r="AA31" s="2411"/>
      <c r="AB31" s="2411"/>
      <c r="AC31" s="369"/>
    </row>
    <row r="32" spans="1:29" ht="11.25" customHeight="1">
      <c r="A32" s="315"/>
      <c r="B32" s="315"/>
      <c r="C32" s="315"/>
      <c r="D32" s="442"/>
      <c r="E32" s="375"/>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row>
    <row r="33" spans="1:29" ht="18.75" customHeight="1">
      <c r="A33" s="315"/>
      <c r="B33" s="315"/>
      <c r="C33" s="315">
        <v>24</v>
      </c>
      <c r="D33" s="442"/>
      <c r="E33" s="2442">
        <v>13511</v>
      </c>
      <c r="F33" s="2411"/>
      <c r="G33" s="2411"/>
      <c r="H33" s="2411">
        <v>2419</v>
      </c>
      <c r="I33" s="2411"/>
      <c r="J33" s="2411"/>
      <c r="K33" s="2411">
        <v>68909</v>
      </c>
      <c r="L33" s="2411"/>
      <c r="M33" s="2411"/>
      <c r="N33" s="2411" t="s">
        <v>1282</v>
      </c>
      <c r="O33" s="2411"/>
      <c r="P33" s="2411"/>
      <c r="Q33" s="2411">
        <v>87468</v>
      </c>
      <c r="R33" s="2411"/>
      <c r="S33" s="2411"/>
      <c r="T33" s="2411">
        <v>9608</v>
      </c>
      <c r="U33" s="2411"/>
      <c r="V33" s="2411"/>
      <c r="W33" s="2411" t="s">
        <v>1282</v>
      </c>
      <c r="X33" s="2411"/>
      <c r="Y33" s="2411"/>
      <c r="Z33" s="2411" t="s">
        <v>1282</v>
      </c>
      <c r="AA33" s="2411"/>
      <c r="AB33" s="2411"/>
      <c r="AC33" s="369"/>
    </row>
    <row r="34" spans="1:29" ht="11.25" customHeight="1">
      <c r="A34" s="315"/>
      <c r="B34" s="315"/>
      <c r="C34" s="315"/>
      <c r="D34" s="442"/>
      <c r="E34" s="375"/>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row>
    <row r="35" spans="1:29" ht="18.75" customHeight="1">
      <c r="A35" s="315"/>
      <c r="B35" s="315"/>
      <c r="C35" s="315">
        <v>25</v>
      </c>
      <c r="D35" s="442"/>
      <c r="E35" s="2442">
        <v>13720</v>
      </c>
      <c r="F35" s="2411"/>
      <c r="G35" s="2411"/>
      <c r="H35" s="2411">
        <v>2390</v>
      </c>
      <c r="I35" s="2411"/>
      <c r="J35" s="2411"/>
      <c r="K35" s="2411">
        <v>69656</v>
      </c>
      <c r="L35" s="2411"/>
      <c r="M35" s="2411"/>
      <c r="N35" s="2411" t="s">
        <v>1282</v>
      </c>
      <c r="O35" s="2411"/>
      <c r="P35" s="2411"/>
      <c r="Q35" s="2411">
        <v>90991</v>
      </c>
      <c r="R35" s="2411"/>
      <c r="S35" s="2411"/>
      <c r="T35" s="2411">
        <v>9754</v>
      </c>
      <c r="U35" s="2411"/>
      <c r="V35" s="2411"/>
      <c r="W35" s="2411">
        <v>395</v>
      </c>
      <c r="X35" s="2411"/>
      <c r="Y35" s="2411"/>
      <c r="Z35" s="2411">
        <v>269</v>
      </c>
      <c r="AA35" s="2411"/>
      <c r="AB35" s="2411"/>
      <c r="AC35" s="369"/>
    </row>
    <row r="36" spans="1:29" ht="11.25" customHeight="1">
      <c r="A36" s="315"/>
      <c r="B36" s="315"/>
      <c r="C36" s="315"/>
      <c r="D36" s="442"/>
      <c r="E36" s="375"/>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row>
    <row r="37" spans="1:29" ht="18.75" customHeight="1">
      <c r="A37" s="315"/>
      <c r="B37" s="315"/>
      <c r="C37" s="315">
        <v>26</v>
      </c>
      <c r="D37" s="442"/>
      <c r="E37" s="2442">
        <v>14147</v>
      </c>
      <c r="F37" s="2411"/>
      <c r="G37" s="2411"/>
      <c r="H37" s="2411">
        <v>2534</v>
      </c>
      <c r="I37" s="2411"/>
      <c r="J37" s="2411"/>
      <c r="K37" s="2411">
        <v>70945</v>
      </c>
      <c r="L37" s="2411"/>
      <c r="M37" s="2411"/>
      <c r="N37" s="2411" t="s">
        <v>1282</v>
      </c>
      <c r="O37" s="2411"/>
      <c r="P37" s="2411"/>
      <c r="Q37" s="2411">
        <v>93671</v>
      </c>
      <c r="R37" s="2411"/>
      <c r="S37" s="2411"/>
      <c r="T37" s="2411">
        <v>9763</v>
      </c>
      <c r="U37" s="2411"/>
      <c r="V37" s="2411"/>
      <c r="W37" s="2411">
        <v>495</v>
      </c>
      <c r="X37" s="2411"/>
      <c r="Y37" s="2411"/>
      <c r="Z37" s="2411">
        <v>483</v>
      </c>
      <c r="AA37" s="2411"/>
      <c r="AB37" s="2411"/>
      <c r="AC37" s="369"/>
    </row>
    <row r="38" spans="1:29" ht="11.25" customHeight="1">
      <c r="A38" s="315"/>
      <c r="B38" s="315"/>
      <c r="C38" s="315"/>
      <c r="D38" s="442"/>
      <c r="E38" s="375"/>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369"/>
    </row>
    <row r="39" spans="1:29" ht="18.75" customHeight="1">
      <c r="A39" s="315"/>
      <c r="B39" s="315"/>
      <c r="C39" s="315">
        <v>27</v>
      </c>
      <c r="D39" s="442"/>
      <c r="E39" s="2442">
        <v>14320</v>
      </c>
      <c r="F39" s="2411"/>
      <c r="G39" s="2411"/>
      <c r="H39" s="2411">
        <v>2521</v>
      </c>
      <c r="I39" s="2411"/>
      <c r="J39" s="2411"/>
      <c r="K39" s="2411">
        <v>72822</v>
      </c>
      <c r="L39" s="2411"/>
      <c r="M39" s="2411"/>
      <c r="N39" s="2411" t="s">
        <v>1282</v>
      </c>
      <c r="O39" s="2411"/>
      <c r="P39" s="2411"/>
      <c r="Q39" s="2411">
        <v>95344</v>
      </c>
      <c r="R39" s="2411"/>
      <c r="S39" s="2411"/>
      <c r="T39" s="2411">
        <v>9981</v>
      </c>
      <c r="U39" s="2411"/>
      <c r="V39" s="2411"/>
      <c r="W39" s="2411">
        <v>570</v>
      </c>
      <c r="X39" s="2411"/>
      <c r="Y39" s="2411"/>
      <c r="Z39" s="2411">
        <v>540</v>
      </c>
      <c r="AA39" s="2411"/>
      <c r="AB39" s="2411"/>
      <c r="AC39" s="369"/>
    </row>
    <row r="40" spans="1:29" ht="11.25" customHeight="1">
      <c r="A40" s="315"/>
      <c r="B40" s="315"/>
      <c r="C40" s="315"/>
      <c r="D40" s="442"/>
      <c r="E40" s="375"/>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369"/>
    </row>
    <row r="41" spans="1:29" ht="18.75" customHeight="1">
      <c r="A41" s="315"/>
      <c r="B41" s="315"/>
      <c r="C41" s="315">
        <v>28</v>
      </c>
      <c r="D41" s="442"/>
      <c r="E41" s="2442">
        <v>14667</v>
      </c>
      <c r="F41" s="2411"/>
      <c r="G41" s="2411"/>
      <c r="H41" s="2411">
        <v>2590</v>
      </c>
      <c r="I41" s="2411"/>
      <c r="J41" s="2411"/>
      <c r="K41" s="2411">
        <v>73710</v>
      </c>
      <c r="L41" s="2411"/>
      <c r="M41" s="2411"/>
      <c r="N41" s="2411">
        <v>683</v>
      </c>
      <c r="O41" s="2411"/>
      <c r="P41" s="2411"/>
      <c r="Q41" s="2411">
        <v>97412</v>
      </c>
      <c r="R41" s="2411"/>
      <c r="S41" s="2411"/>
      <c r="T41" s="2411">
        <v>10359</v>
      </c>
      <c r="U41" s="2411"/>
      <c r="V41" s="2411"/>
      <c r="W41" s="2411">
        <v>534</v>
      </c>
      <c r="X41" s="2411"/>
      <c r="Y41" s="2411"/>
      <c r="Z41" s="2411">
        <v>706</v>
      </c>
      <c r="AA41" s="2411"/>
      <c r="AB41" s="2411"/>
      <c r="AC41" s="369"/>
    </row>
    <row r="42" spans="1:29" ht="11.25" customHeight="1">
      <c r="A42" s="315"/>
      <c r="B42" s="315"/>
      <c r="C42" s="315"/>
      <c r="D42" s="442"/>
      <c r="E42" s="375"/>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row>
    <row r="43" spans="1:29" ht="18.75" customHeight="1">
      <c r="A43" s="315"/>
      <c r="B43" s="315"/>
      <c r="C43" s="315">
        <v>29</v>
      </c>
      <c r="D43" s="442"/>
      <c r="E43" s="2442">
        <v>15031</v>
      </c>
      <c r="F43" s="2411"/>
      <c r="G43" s="2411"/>
      <c r="H43" s="2411">
        <v>2654</v>
      </c>
      <c r="I43" s="2411"/>
      <c r="J43" s="2411"/>
      <c r="K43" s="2411">
        <v>75255</v>
      </c>
      <c r="L43" s="2411"/>
      <c r="M43" s="2411"/>
      <c r="N43" s="2411">
        <v>688</v>
      </c>
      <c r="O43" s="2411"/>
      <c r="P43" s="2411"/>
      <c r="Q43" s="2411">
        <v>99545</v>
      </c>
      <c r="R43" s="2411"/>
      <c r="S43" s="2411"/>
      <c r="T43" s="2411">
        <v>10592</v>
      </c>
      <c r="U43" s="2411"/>
      <c r="V43" s="2411"/>
      <c r="W43" s="2411">
        <v>498</v>
      </c>
      <c r="X43" s="2411"/>
      <c r="Y43" s="2411"/>
      <c r="Z43" s="2411">
        <v>673</v>
      </c>
      <c r="AA43" s="2411"/>
      <c r="AB43" s="2411"/>
      <c r="AC43" s="369"/>
    </row>
    <row r="44" spans="1:29" ht="11.25" customHeight="1">
      <c r="A44" s="315"/>
      <c r="B44" s="315"/>
      <c r="C44" s="315"/>
      <c r="D44" s="442"/>
      <c r="E44" s="375"/>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row>
    <row r="45" spans="1:29" ht="18.75" customHeight="1">
      <c r="A45" s="315"/>
      <c r="B45" s="315"/>
      <c r="C45" s="315">
        <v>30</v>
      </c>
      <c r="D45" s="442"/>
      <c r="E45" s="2442">
        <v>15282</v>
      </c>
      <c r="F45" s="2411"/>
      <c r="G45" s="2411"/>
      <c r="H45" s="2411">
        <v>2696</v>
      </c>
      <c r="I45" s="2411"/>
      <c r="J45" s="2411"/>
      <c r="K45" s="2411">
        <v>76539</v>
      </c>
      <c r="L45" s="2411"/>
      <c r="M45" s="2411"/>
      <c r="N45" s="2411">
        <v>706</v>
      </c>
      <c r="O45" s="2411"/>
      <c r="P45" s="2411"/>
      <c r="Q45" s="2411">
        <v>101197</v>
      </c>
      <c r="R45" s="2411"/>
      <c r="S45" s="2411"/>
      <c r="T45" s="2411">
        <v>10810</v>
      </c>
      <c r="U45" s="2411"/>
      <c r="V45" s="2411"/>
      <c r="W45" s="2411">
        <v>563</v>
      </c>
      <c r="X45" s="2411"/>
      <c r="Y45" s="2411"/>
      <c r="Z45" s="2411">
        <v>731</v>
      </c>
      <c r="AA45" s="2411"/>
      <c r="AB45" s="2411"/>
      <c r="AC45" s="369"/>
    </row>
    <row r="46" spans="1:29" ht="11.25" customHeight="1">
      <c r="A46" s="315"/>
      <c r="B46" s="315"/>
      <c r="C46" s="315"/>
      <c r="D46" s="442"/>
      <c r="E46" s="375"/>
      <c r="F46" s="369"/>
      <c r="G46" s="369"/>
      <c r="H46" s="369"/>
      <c r="I46" s="369"/>
      <c r="J46" s="369"/>
      <c r="K46" s="369"/>
      <c r="L46" s="369"/>
      <c r="M46" s="369"/>
      <c r="N46" s="369"/>
      <c r="O46" s="369"/>
      <c r="P46" s="369"/>
      <c r="Q46" s="369"/>
      <c r="R46" s="369"/>
      <c r="S46" s="369"/>
      <c r="T46" s="369"/>
      <c r="U46" s="369"/>
      <c r="V46" s="369"/>
      <c r="W46" s="369"/>
      <c r="X46" s="369"/>
      <c r="Y46" s="369"/>
      <c r="Z46" s="369"/>
      <c r="AA46" s="369"/>
      <c r="AB46" s="369"/>
      <c r="AC46" s="369"/>
    </row>
    <row r="47" spans="1:29" ht="18.75" customHeight="1">
      <c r="A47" s="1289" t="s">
        <v>1212</v>
      </c>
      <c r="B47" s="1289"/>
      <c r="C47" s="315" t="s">
        <v>2417</v>
      </c>
      <c r="D47" s="442"/>
      <c r="E47" s="2442">
        <v>15576</v>
      </c>
      <c r="F47" s="2411"/>
      <c r="G47" s="2411"/>
      <c r="H47" s="2411">
        <v>2751</v>
      </c>
      <c r="I47" s="2411"/>
      <c r="J47" s="2411"/>
      <c r="K47" s="2411">
        <v>77423</v>
      </c>
      <c r="L47" s="2411"/>
      <c r="M47" s="2411"/>
      <c r="N47" s="2411">
        <v>708</v>
      </c>
      <c r="O47" s="2411"/>
      <c r="P47" s="2411"/>
      <c r="Q47" s="2411">
        <v>107731</v>
      </c>
      <c r="R47" s="2411"/>
      <c r="S47" s="2411"/>
      <c r="T47" s="2411">
        <v>11589</v>
      </c>
      <c r="U47" s="2411"/>
      <c r="V47" s="2411"/>
      <c r="W47" s="2411">
        <v>688</v>
      </c>
      <c r="X47" s="2411"/>
      <c r="Y47" s="2411"/>
      <c r="Z47" s="2411">
        <v>723</v>
      </c>
      <c r="AA47" s="2411"/>
      <c r="AB47" s="2411"/>
      <c r="AC47" s="369"/>
    </row>
    <row r="48" spans="1:29" ht="11.25" customHeight="1">
      <c r="A48" s="315"/>
      <c r="B48" s="315"/>
      <c r="C48" s="315"/>
      <c r="D48" s="442"/>
      <c r="E48" s="375"/>
      <c r="F48" s="369"/>
      <c r="G48" s="369"/>
      <c r="H48" s="369"/>
      <c r="I48" s="369"/>
      <c r="J48" s="369"/>
      <c r="K48" s="369"/>
      <c r="L48" s="369"/>
      <c r="M48" s="369"/>
      <c r="N48" s="369"/>
      <c r="O48" s="369"/>
      <c r="P48" s="369"/>
      <c r="Q48" s="369"/>
      <c r="R48" s="369"/>
      <c r="S48" s="369"/>
      <c r="T48" s="369"/>
      <c r="U48" s="369"/>
      <c r="V48" s="369"/>
      <c r="W48" s="369"/>
      <c r="X48" s="369"/>
      <c r="Y48" s="369"/>
      <c r="Z48" s="369"/>
      <c r="AA48" s="369"/>
      <c r="AB48" s="369"/>
      <c r="AC48" s="369"/>
    </row>
    <row r="49" spans="1:31" ht="18.75" customHeight="1">
      <c r="A49" s="315"/>
      <c r="B49" s="315"/>
      <c r="C49" s="315">
        <v>2</v>
      </c>
      <c r="D49" s="442"/>
      <c r="E49" s="2442">
        <v>15789</v>
      </c>
      <c r="F49" s="2411"/>
      <c r="G49" s="2411"/>
      <c r="H49" s="2411">
        <v>2791</v>
      </c>
      <c r="I49" s="2411"/>
      <c r="J49" s="2411"/>
      <c r="K49" s="2411">
        <v>77624</v>
      </c>
      <c r="L49" s="2411"/>
      <c r="M49" s="2411"/>
      <c r="N49" s="2411">
        <v>712</v>
      </c>
      <c r="O49" s="2411"/>
      <c r="P49" s="2411"/>
      <c r="Q49" s="2411">
        <v>107687</v>
      </c>
      <c r="R49" s="2411"/>
      <c r="S49" s="2411"/>
      <c r="T49" s="2411">
        <v>12118</v>
      </c>
      <c r="U49" s="2411"/>
      <c r="V49" s="2411"/>
      <c r="W49" s="2411">
        <v>717</v>
      </c>
      <c r="X49" s="2411"/>
      <c r="Y49" s="2411"/>
      <c r="Z49" s="2411">
        <v>792</v>
      </c>
      <c r="AA49" s="2411"/>
      <c r="AB49" s="2411"/>
      <c r="AC49" s="369"/>
      <c r="AE49" s="426"/>
    </row>
    <row r="50" spans="1:31" ht="18.75" customHeight="1">
      <c r="A50" s="328"/>
      <c r="B50" s="328"/>
      <c r="C50" s="328"/>
      <c r="D50" s="404"/>
      <c r="E50" s="1352"/>
      <c r="F50" s="1314"/>
      <c r="G50" s="1314"/>
      <c r="H50" s="1314"/>
      <c r="I50" s="1314"/>
      <c r="J50" s="1314"/>
      <c r="K50" s="1314"/>
      <c r="L50" s="1314"/>
      <c r="M50" s="1314"/>
      <c r="N50" s="1314"/>
      <c r="O50" s="1314"/>
      <c r="P50" s="1314"/>
      <c r="Q50" s="1314"/>
      <c r="R50" s="1314"/>
      <c r="S50" s="1314"/>
      <c r="T50" s="1314"/>
      <c r="U50" s="1314"/>
      <c r="V50" s="1314"/>
      <c r="W50" s="1314"/>
      <c r="X50" s="1314"/>
      <c r="Y50" s="1314"/>
      <c r="Z50" s="1314"/>
      <c r="AA50" s="1314"/>
      <c r="AB50" s="1314"/>
    </row>
    <row r="51" spans="1:31" ht="18.75" customHeight="1">
      <c r="A51" s="1291"/>
      <c r="B51" s="1291"/>
      <c r="C51" s="1291"/>
      <c r="D51" s="1291"/>
      <c r="E51" s="1291"/>
      <c r="F51" s="1291"/>
      <c r="G51" s="1291"/>
      <c r="H51" s="1291"/>
      <c r="I51" s="1291"/>
      <c r="J51" s="1291"/>
      <c r="K51" s="1291"/>
      <c r="L51" s="317"/>
      <c r="M51" s="317"/>
      <c r="O51" s="126"/>
      <c r="P51" s="126"/>
      <c r="Q51" s="126"/>
      <c r="R51" s="126"/>
      <c r="S51" s="126"/>
      <c r="T51" s="126"/>
      <c r="U51" s="126"/>
      <c r="V51" s="126"/>
      <c r="W51" s="126"/>
      <c r="Y51" s="126"/>
      <c r="Z51" s="126"/>
      <c r="AA51" s="126"/>
      <c r="AB51" s="127" t="s">
        <v>3770</v>
      </c>
    </row>
  </sheetData>
  <mergeCells count="210">
    <mergeCell ref="A51:K51"/>
    <mergeCell ref="E50:G50"/>
    <mergeCell ref="H50:J50"/>
    <mergeCell ref="K50:M50"/>
    <mergeCell ref="N50:P50"/>
    <mergeCell ref="Q50:S50"/>
    <mergeCell ref="T50:V50"/>
    <mergeCell ref="E49:G49"/>
    <mergeCell ref="H49:J49"/>
    <mergeCell ref="K49:M49"/>
    <mergeCell ref="N49:P49"/>
    <mergeCell ref="Q49:S49"/>
    <mergeCell ref="T49:V49"/>
    <mergeCell ref="W49:Y49"/>
    <mergeCell ref="Z49:AB49"/>
    <mergeCell ref="W50:Y50"/>
    <mergeCell ref="Z50:AB50"/>
    <mergeCell ref="W45:Y45"/>
    <mergeCell ref="Z45:AB45"/>
    <mergeCell ref="A47:B47"/>
    <mergeCell ref="E47:G47"/>
    <mergeCell ref="H47:J47"/>
    <mergeCell ref="K47:M47"/>
    <mergeCell ref="N47:P47"/>
    <mergeCell ref="Q47:S47"/>
    <mergeCell ref="T47:V47"/>
    <mergeCell ref="W47:Y47"/>
    <mergeCell ref="E45:G45"/>
    <mergeCell ref="H45:J45"/>
    <mergeCell ref="K45:M45"/>
    <mergeCell ref="N45:P45"/>
    <mergeCell ref="Q45:S45"/>
    <mergeCell ref="T45:V45"/>
    <mergeCell ref="Z47:AB47"/>
    <mergeCell ref="W41:Y41"/>
    <mergeCell ref="Z41:AB41"/>
    <mergeCell ref="E43:G43"/>
    <mergeCell ref="H43:J43"/>
    <mergeCell ref="K43:M43"/>
    <mergeCell ref="N43:P43"/>
    <mergeCell ref="Q43:S43"/>
    <mergeCell ref="T43:V43"/>
    <mergeCell ref="W43:Y43"/>
    <mergeCell ref="Z43:AB43"/>
    <mergeCell ref="E41:G41"/>
    <mergeCell ref="H41:J41"/>
    <mergeCell ref="K41:M41"/>
    <mergeCell ref="N41:P41"/>
    <mergeCell ref="Q41:S41"/>
    <mergeCell ref="T41:V41"/>
    <mergeCell ref="W37:Y37"/>
    <mergeCell ref="Z37:AB37"/>
    <mergeCell ref="E39:G39"/>
    <mergeCell ref="H39:J39"/>
    <mergeCell ref="K39:M39"/>
    <mergeCell ref="N39:P39"/>
    <mergeCell ref="Q39:S39"/>
    <mergeCell ref="T39:V39"/>
    <mergeCell ref="W39:Y39"/>
    <mergeCell ref="Z39:AB39"/>
    <mergeCell ref="E37:G37"/>
    <mergeCell ref="H37:J37"/>
    <mergeCell ref="K37:M37"/>
    <mergeCell ref="N37:P37"/>
    <mergeCell ref="Q37:S37"/>
    <mergeCell ref="T37:V37"/>
    <mergeCell ref="E33:G33"/>
    <mergeCell ref="H33:J33"/>
    <mergeCell ref="K33:M33"/>
    <mergeCell ref="N33:P33"/>
    <mergeCell ref="Q33:S33"/>
    <mergeCell ref="T33:V33"/>
    <mergeCell ref="W33:Y33"/>
    <mergeCell ref="Z33:AB33"/>
    <mergeCell ref="E35:G35"/>
    <mergeCell ref="H35:J35"/>
    <mergeCell ref="K35:M35"/>
    <mergeCell ref="N35:P35"/>
    <mergeCell ref="Q35:S35"/>
    <mergeCell ref="T35:V35"/>
    <mergeCell ref="W35:Y35"/>
    <mergeCell ref="Z35:AB35"/>
    <mergeCell ref="A31:B31"/>
    <mergeCell ref="E31:G31"/>
    <mergeCell ref="H31:J31"/>
    <mergeCell ref="K31:M31"/>
    <mergeCell ref="N31:P31"/>
    <mergeCell ref="Q31:S31"/>
    <mergeCell ref="Z29:AB29"/>
    <mergeCell ref="E30:G30"/>
    <mergeCell ref="H30:J30"/>
    <mergeCell ref="K30:M30"/>
    <mergeCell ref="N30:P30"/>
    <mergeCell ref="Q30:S30"/>
    <mergeCell ref="T30:V30"/>
    <mergeCell ref="W30:Y30"/>
    <mergeCell ref="Z30:AB30"/>
    <mergeCell ref="T31:V31"/>
    <mergeCell ref="W31:Y31"/>
    <mergeCell ref="Z31:AB31"/>
    <mergeCell ref="T28:W28"/>
    <mergeCell ref="A29:D29"/>
    <mergeCell ref="E29:G29"/>
    <mergeCell ref="H29:J29"/>
    <mergeCell ref="K29:M29"/>
    <mergeCell ref="N29:P29"/>
    <mergeCell ref="Q29:S29"/>
    <mergeCell ref="T29:V29"/>
    <mergeCell ref="W29:Y29"/>
    <mergeCell ref="Z23:AB23"/>
    <mergeCell ref="E25:G25"/>
    <mergeCell ref="H25:J25"/>
    <mergeCell ref="K25:M25"/>
    <mergeCell ref="N25:P25"/>
    <mergeCell ref="Q25:S25"/>
    <mergeCell ref="T25:V25"/>
    <mergeCell ref="W25:Y25"/>
    <mergeCell ref="Z25:AB25"/>
    <mergeCell ref="A23:B23"/>
    <mergeCell ref="E23:G23"/>
    <mergeCell ref="H23:J23"/>
    <mergeCell ref="K23:M23"/>
    <mergeCell ref="N23:P23"/>
    <mergeCell ref="Q23:S23"/>
    <mergeCell ref="W19:Y19"/>
    <mergeCell ref="Z19:AB19"/>
    <mergeCell ref="E21:G21"/>
    <mergeCell ref="H21:J21"/>
    <mergeCell ref="K21:M21"/>
    <mergeCell ref="N21:P21"/>
    <mergeCell ref="Q21:S21"/>
    <mergeCell ref="T21:V21"/>
    <mergeCell ref="W21:Y21"/>
    <mergeCell ref="Z21:AB21"/>
    <mergeCell ref="E19:G19"/>
    <mergeCell ref="H19:J19"/>
    <mergeCell ref="K19:M19"/>
    <mergeCell ref="N19:P19"/>
    <mergeCell ref="Q19:S19"/>
    <mergeCell ref="T19:V19"/>
    <mergeCell ref="T23:V23"/>
    <mergeCell ref="W23:Y23"/>
    <mergeCell ref="W15:Y15"/>
    <mergeCell ref="Z15:AB15"/>
    <mergeCell ref="E17:G17"/>
    <mergeCell ref="H17:J17"/>
    <mergeCell ref="K17:M17"/>
    <mergeCell ref="N17:P17"/>
    <mergeCell ref="Q17:S17"/>
    <mergeCell ref="T17:V17"/>
    <mergeCell ref="W17:Y17"/>
    <mergeCell ref="Z17:AB17"/>
    <mergeCell ref="E15:G15"/>
    <mergeCell ref="H15:J15"/>
    <mergeCell ref="K15:M15"/>
    <mergeCell ref="N15:P15"/>
    <mergeCell ref="Q15:S15"/>
    <mergeCell ref="T15:V15"/>
    <mergeCell ref="E13:G13"/>
    <mergeCell ref="H13:J13"/>
    <mergeCell ref="K13:M13"/>
    <mergeCell ref="N13:P13"/>
    <mergeCell ref="Q13:S13"/>
    <mergeCell ref="T13:V13"/>
    <mergeCell ref="W13:Y13"/>
    <mergeCell ref="Z13:AB13"/>
    <mergeCell ref="E11:G11"/>
    <mergeCell ref="H11:J11"/>
    <mergeCell ref="K11:M11"/>
    <mergeCell ref="N11:P11"/>
    <mergeCell ref="Q11:S11"/>
    <mergeCell ref="T11:V11"/>
    <mergeCell ref="E9:G9"/>
    <mergeCell ref="H9:J9"/>
    <mergeCell ref="K9:M9"/>
    <mergeCell ref="N9:P9"/>
    <mergeCell ref="Q9:S9"/>
    <mergeCell ref="T9:V9"/>
    <mergeCell ref="W9:Y9"/>
    <mergeCell ref="Z9:AB9"/>
    <mergeCell ref="W11:Y11"/>
    <mergeCell ref="Z11:AB11"/>
    <mergeCell ref="W6:Y6"/>
    <mergeCell ref="Z6:AB6"/>
    <mergeCell ref="A7:B7"/>
    <mergeCell ref="E7:G7"/>
    <mergeCell ref="H7:J7"/>
    <mergeCell ref="K7:M7"/>
    <mergeCell ref="N7:P7"/>
    <mergeCell ref="Q7:S7"/>
    <mergeCell ref="T7:V7"/>
    <mergeCell ref="W7:Y7"/>
    <mergeCell ref="E6:G6"/>
    <mergeCell ref="H6:J6"/>
    <mergeCell ref="K6:M6"/>
    <mergeCell ref="N6:P6"/>
    <mergeCell ref="Q6:S6"/>
    <mergeCell ref="T6:V6"/>
    <mergeCell ref="Z7:AB7"/>
    <mergeCell ref="A1:D1"/>
    <mergeCell ref="A2:AB2"/>
    <mergeCell ref="A5:D5"/>
    <mergeCell ref="E5:G5"/>
    <mergeCell ref="H5:J5"/>
    <mergeCell ref="K5:M5"/>
    <mergeCell ref="N5:P5"/>
    <mergeCell ref="Q5:S5"/>
    <mergeCell ref="T5:V5"/>
    <mergeCell ref="W5:Y5"/>
    <mergeCell ref="Z5:AB5"/>
  </mergeCells>
  <phoneticPr fontId="4"/>
  <hyperlinks>
    <hyperlink ref="A1" location="P2細目次!A1" display="目次に戻る" xr:uid="{E9498A67-88F7-4312-94B6-7839392D050D}"/>
  </hyperlinks>
  <pageMargins left="0.70866141732283472" right="0.70866141732283472" top="0.74803149606299213" bottom="0.74803149606299213" header="0.31496062992125984" footer="0.31496062992125984"/>
  <pageSetup paperSize="9" firstPageNumber="0" orientation="portrait" r:id="rId1"/>
  <headerFooter differentFirst="1" scaleWithDoc="0">
    <oddFooter>&amp;C- &amp;P -</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BB44B-E9F9-4B56-9436-58FB5AF11377}">
  <sheetPr>
    <tabColor theme="0"/>
    <pageSetUpPr fitToPage="1"/>
  </sheetPr>
  <dimension ref="A1:AE52"/>
  <sheetViews>
    <sheetView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4" width="3.125" style="286"/>
    <col min="5" max="31" width="2.75" style="286" customWidth="1"/>
    <col min="32"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31" ht="13.5">
      <c r="A1" s="1544" t="s">
        <v>4602</v>
      </c>
      <c r="B1" s="1544"/>
      <c r="C1" s="1544"/>
      <c r="D1" s="1544"/>
    </row>
    <row r="2" spans="1:31" s="42" customFormat="1" ht="21">
      <c r="A2" s="1271" t="s">
        <v>3771</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row>
    <row r="3" spans="1:31" ht="13.5">
      <c r="AE3" s="315"/>
    </row>
    <row r="4" spans="1:31" ht="18.75" customHeight="1">
      <c r="A4" s="1273" t="s">
        <v>2412</v>
      </c>
      <c r="B4" s="1273"/>
      <c r="C4" s="1273"/>
      <c r="D4" s="1274"/>
      <c r="E4" s="1260" t="s">
        <v>448</v>
      </c>
      <c r="F4" s="1261"/>
      <c r="G4" s="1261"/>
      <c r="H4" s="1261"/>
      <c r="I4" s="1261"/>
      <c r="J4" s="1261"/>
      <c r="K4" s="1261"/>
      <c r="L4" s="1261"/>
      <c r="M4" s="1262"/>
      <c r="N4" s="1263" t="s">
        <v>3772</v>
      </c>
      <c r="O4" s="1263"/>
      <c r="P4" s="1263"/>
      <c r="Q4" s="1263"/>
      <c r="R4" s="1263"/>
      <c r="S4" s="1263"/>
      <c r="T4" s="1263"/>
      <c r="U4" s="1263"/>
      <c r="V4" s="1263"/>
      <c r="W4" s="1263" t="s">
        <v>3773</v>
      </c>
      <c r="X4" s="1263"/>
      <c r="Y4" s="1263"/>
      <c r="Z4" s="1263"/>
      <c r="AA4" s="1263"/>
      <c r="AB4" s="1263"/>
      <c r="AC4" s="1263"/>
      <c r="AD4" s="1263"/>
      <c r="AE4" s="1260"/>
    </row>
    <row r="5" spans="1:31" ht="22.5" customHeight="1">
      <c r="A5" s="1276"/>
      <c r="B5" s="1276"/>
      <c r="C5" s="1276"/>
      <c r="D5" s="1282"/>
      <c r="E5" s="1263" t="s">
        <v>3774</v>
      </c>
      <c r="F5" s="1263"/>
      <c r="G5" s="1263"/>
      <c r="H5" s="1780" t="s">
        <v>3775</v>
      </c>
      <c r="I5" s="1780"/>
      <c r="J5" s="1780"/>
      <c r="K5" s="1780" t="s">
        <v>3776</v>
      </c>
      <c r="L5" s="1780"/>
      <c r="M5" s="1780"/>
      <c r="N5" s="362"/>
      <c r="O5" s="307" t="s">
        <v>3774</v>
      </c>
      <c r="P5" s="307"/>
      <c r="Q5" s="1780" t="s">
        <v>3775</v>
      </c>
      <c r="R5" s="1780"/>
      <c r="S5" s="1780"/>
      <c r="T5" s="1780" t="s">
        <v>3776</v>
      </c>
      <c r="U5" s="1780"/>
      <c r="V5" s="1780"/>
      <c r="W5" s="362"/>
      <c r="X5" s="307" t="s">
        <v>3774</v>
      </c>
      <c r="Y5" s="307"/>
      <c r="Z5" s="1780" t="s">
        <v>3775</v>
      </c>
      <c r="AA5" s="1780"/>
      <c r="AB5" s="1780"/>
      <c r="AC5" s="1780" t="s">
        <v>3776</v>
      </c>
      <c r="AD5" s="1780"/>
      <c r="AE5" s="1772"/>
    </row>
    <row r="6" spans="1:31" ht="18.75" customHeight="1">
      <c r="A6" s="314"/>
      <c r="B6" s="314"/>
      <c r="C6" s="314"/>
      <c r="D6" s="345"/>
      <c r="G6" s="286" t="s">
        <v>3777</v>
      </c>
      <c r="J6" s="286" t="s">
        <v>3777</v>
      </c>
      <c r="M6" s="286" t="s">
        <v>3778</v>
      </c>
      <c r="P6" s="286" t="s">
        <v>3777</v>
      </c>
      <c r="S6" s="286" t="s">
        <v>3777</v>
      </c>
      <c r="V6" s="286" t="s">
        <v>3778</v>
      </c>
      <c r="Y6" s="286" t="s">
        <v>3777</v>
      </c>
      <c r="AB6" s="286" t="s">
        <v>3777</v>
      </c>
      <c r="AE6" s="286" t="s">
        <v>3778</v>
      </c>
    </row>
    <row r="7" spans="1:31" ht="18.75" customHeight="1">
      <c r="A7" s="1289" t="s">
        <v>965</v>
      </c>
      <c r="B7" s="1289"/>
      <c r="C7" s="315" t="s">
        <v>3779</v>
      </c>
      <c r="D7" s="117"/>
      <c r="E7" s="2568">
        <f>N7+W7+E32+N32+W32</f>
        <v>48783</v>
      </c>
      <c r="F7" s="2572"/>
      <c r="G7" s="2572"/>
      <c r="H7" s="2572">
        <f>Q7+Z7+H32+Q32+Z32</f>
        <v>71413</v>
      </c>
      <c r="I7" s="2572"/>
      <c r="J7" s="2572"/>
      <c r="K7" s="1630">
        <f>T7+AC7+K32+T32+AC32</f>
        <v>311821</v>
      </c>
      <c r="L7" s="1630"/>
      <c r="M7" s="1630"/>
      <c r="N7" s="2411">
        <v>27664</v>
      </c>
      <c r="O7" s="2411"/>
      <c r="P7" s="2411"/>
      <c r="Q7" s="2411">
        <v>36945</v>
      </c>
      <c r="R7" s="2411"/>
      <c r="S7" s="2411"/>
      <c r="T7" s="2411">
        <v>130049</v>
      </c>
      <c r="U7" s="2411"/>
      <c r="V7" s="2411"/>
      <c r="W7" s="2411">
        <v>13541</v>
      </c>
      <c r="X7" s="2411"/>
      <c r="Y7" s="2411"/>
      <c r="Z7" s="2411">
        <v>24170</v>
      </c>
      <c r="AA7" s="2411"/>
      <c r="AB7" s="2411"/>
      <c r="AC7" s="2411">
        <v>146437</v>
      </c>
      <c r="AD7" s="2411"/>
      <c r="AE7" s="2411"/>
    </row>
    <row r="8" spans="1:31" ht="11.25" customHeight="1">
      <c r="A8" s="315"/>
      <c r="B8" s="315"/>
      <c r="C8" s="315"/>
      <c r="D8" s="117"/>
      <c r="E8" s="420"/>
      <c r="F8" s="425"/>
      <c r="G8" s="425"/>
      <c r="H8" s="425"/>
      <c r="I8" s="425"/>
      <c r="J8" s="425"/>
      <c r="K8" s="421"/>
      <c r="L8" s="421"/>
      <c r="M8" s="421"/>
      <c r="N8" s="369"/>
      <c r="O8" s="369"/>
      <c r="P8" s="369"/>
      <c r="Q8" s="369"/>
      <c r="R8" s="369"/>
      <c r="S8" s="369"/>
      <c r="T8" s="369"/>
      <c r="U8" s="369"/>
      <c r="V8" s="369"/>
      <c r="W8" s="369"/>
      <c r="X8" s="369"/>
      <c r="Y8" s="369"/>
      <c r="Z8" s="369"/>
      <c r="AA8" s="369"/>
      <c r="AB8" s="369"/>
      <c r="AC8" s="369"/>
      <c r="AD8" s="369"/>
      <c r="AE8" s="369"/>
    </row>
    <row r="9" spans="1:31" ht="18.75" customHeight="1">
      <c r="A9" s="1289"/>
      <c r="B9" s="1289"/>
      <c r="C9" s="315">
        <v>24</v>
      </c>
      <c r="D9" s="442"/>
      <c r="E9" s="2568">
        <f>N9+W9+E34+N34+W34</f>
        <v>49961</v>
      </c>
      <c r="F9" s="2572"/>
      <c r="G9" s="2572"/>
      <c r="H9" s="2572">
        <f>Q9+Z9+H34+Q34+Z34</f>
        <v>71383</v>
      </c>
      <c r="I9" s="2572"/>
      <c r="J9" s="2572"/>
      <c r="K9" s="1630">
        <f>T9+AC9+K34+T34+AC34</f>
        <v>309710</v>
      </c>
      <c r="L9" s="1630"/>
      <c r="M9" s="1630"/>
      <c r="N9" s="2411">
        <v>28044</v>
      </c>
      <c r="O9" s="2411"/>
      <c r="P9" s="2411"/>
      <c r="Q9" s="2411">
        <v>37337</v>
      </c>
      <c r="R9" s="2411"/>
      <c r="S9" s="2411"/>
      <c r="T9" s="2411">
        <v>130831</v>
      </c>
      <c r="U9" s="2411"/>
      <c r="V9" s="2411"/>
      <c r="W9" s="2411">
        <v>14146</v>
      </c>
      <c r="X9" s="2411"/>
      <c r="Y9" s="2411"/>
      <c r="Z9" s="2411">
        <v>22833</v>
      </c>
      <c r="AA9" s="2411"/>
      <c r="AB9" s="2411"/>
      <c r="AC9" s="2411">
        <v>141614</v>
      </c>
      <c r="AD9" s="2411"/>
      <c r="AE9" s="2411"/>
    </row>
    <row r="10" spans="1:31" ht="11.25" customHeight="1">
      <c r="A10" s="315"/>
      <c r="B10" s="315"/>
      <c r="C10" s="315"/>
      <c r="D10" s="442"/>
      <c r="E10" s="420"/>
      <c r="F10" s="425"/>
      <c r="G10" s="425"/>
      <c r="H10" s="425"/>
      <c r="I10" s="425"/>
      <c r="J10" s="425"/>
      <c r="K10" s="421"/>
      <c r="L10" s="421"/>
      <c r="M10" s="421"/>
      <c r="N10" s="369"/>
      <c r="O10" s="369"/>
      <c r="P10" s="369"/>
      <c r="Q10" s="369"/>
      <c r="R10" s="369"/>
      <c r="S10" s="369"/>
      <c r="T10" s="369"/>
      <c r="U10" s="369"/>
      <c r="V10" s="369"/>
      <c r="W10" s="369"/>
      <c r="X10" s="369"/>
      <c r="Y10" s="369"/>
      <c r="Z10" s="369"/>
      <c r="AA10" s="369"/>
      <c r="AB10" s="369"/>
      <c r="AC10" s="369"/>
      <c r="AD10" s="369"/>
      <c r="AE10" s="369"/>
    </row>
    <row r="11" spans="1:31" ht="18.75" customHeight="1">
      <c r="A11" s="1289"/>
      <c r="B11" s="1289"/>
      <c r="C11" s="315">
        <v>25</v>
      </c>
      <c r="D11" s="442"/>
      <c r="E11" s="2568">
        <f>N11+W11+E36+N36+W36</f>
        <v>54088</v>
      </c>
      <c r="F11" s="2572"/>
      <c r="G11" s="2572"/>
      <c r="H11" s="2572">
        <f>Q11+Z11+H36+Q36+Z36</f>
        <v>91761</v>
      </c>
      <c r="I11" s="2572"/>
      <c r="J11" s="2572"/>
      <c r="K11" s="1630">
        <f>T11+AC11+K36+T36+AC36</f>
        <v>372321</v>
      </c>
      <c r="L11" s="1630"/>
      <c r="M11" s="1630"/>
      <c r="N11" s="2411">
        <v>31837</v>
      </c>
      <c r="O11" s="2411"/>
      <c r="P11" s="2411"/>
      <c r="Q11" s="2411">
        <v>62652</v>
      </c>
      <c r="R11" s="2411"/>
      <c r="S11" s="2411"/>
      <c r="T11" s="2411">
        <v>227938</v>
      </c>
      <c r="U11" s="2411"/>
      <c r="V11" s="2411"/>
      <c r="W11" s="2411">
        <v>14414</v>
      </c>
      <c r="X11" s="2411"/>
      <c r="Y11" s="2411"/>
      <c r="Z11" s="2411">
        <v>17926</v>
      </c>
      <c r="AA11" s="2411"/>
      <c r="AB11" s="2411"/>
      <c r="AC11" s="2411">
        <v>108982</v>
      </c>
      <c r="AD11" s="2411"/>
      <c r="AE11" s="2411"/>
    </row>
    <row r="12" spans="1:31" ht="11.25" customHeight="1">
      <c r="A12" s="315"/>
      <c r="B12" s="315"/>
      <c r="C12" s="315"/>
      <c r="D12" s="442"/>
      <c r="E12" s="420"/>
      <c r="F12" s="425"/>
      <c r="G12" s="425"/>
      <c r="H12" s="425"/>
      <c r="I12" s="425"/>
      <c r="J12" s="425"/>
      <c r="K12" s="421"/>
      <c r="L12" s="421"/>
      <c r="M12" s="421"/>
      <c r="N12" s="369"/>
      <c r="O12" s="369"/>
      <c r="P12" s="369"/>
      <c r="Q12" s="369"/>
      <c r="R12" s="369"/>
      <c r="S12" s="369"/>
      <c r="T12" s="369"/>
      <c r="U12" s="369"/>
      <c r="V12" s="369"/>
      <c r="W12" s="369"/>
      <c r="X12" s="369"/>
      <c r="Y12" s="369"/>
      <c r="Z12" s="369"/>
      <c r="AA12" s="369"/>
      <c r="AB12" s="369"/>
      <c r="AC12" s="369"/>
      <c r="AD12" s="369"/>
      <c r="AE12" s="369"/>
    </row>
    <row r="13" spans="1:31" ht="18.75" customHeight="1">
      <c r="A13" s="1289"/>
      <c r="B13" s="1289"/>
      <c r="C13" s="315">
        <v>26</v>
      </c>
      <c r="D13" s="442"/>
      <c r="E13" s="2568">
        <f>N13+W13+E38+N38+W38</f>
        <v>56140</v>
      </c>
      <c r="F13" s="2572"/>
      <c r="G13" s="2572"/>
      <c r="H13" s="2572">
        <f>Q13+Z13+H38+Q38+Z38</f>
        <v>106953</v>
      </c>
      <c r="I13" s="2572"/>
      <c r="J13" s="2572"/>
      <c r="K13" s="1630">
        <f>T13+AC13+K38+T38+AC38</f>
        <v>439238</v>
      </c>
      <c r="L13" s="1630"/>
      <c r="M13" s="1630"/>
      <c r="N13" s="2411">
        <v>33768</v>
      </c>
      <c r="O13" s="2411"/>
      <c r="P13" s="2411"/>
      <c r="Q13" s="2411">
        <v>80614</v>
      </c>
      <c r="R13" s="2411"/>
      <c r="S13" s="2411"/>
      <c r="T13" s="2411">
        <v>306555</v>
      </c>
      <c r="U13" s="2411"/>
      <c r="V13" s="2411"/>
      <c r="W13" s="2411">
        <v>14509</v>
      </c>
      <c r="X13" s="2411"/>
      <c r="Y13" s="2411"/>
      <c r="Z13" s="2411">
        <v>16792</v>
      </c>
      <c r="AA13" s="2411"/>
      <c r="AB13" s="2411"/>
      <c r="AC13" s="2411">
        <v>103793</v>
      </c>
      <c r="AD13" s="2411"/>
      <c r="AE13" s="2411"/>
    </row>
    <row r="14" spans="1:31" ht="11.25" customHeight="1">
      <c r="A14" s="315"/>
      <c r="B14" s="315"/>
      <c r="C14" s="315"/>
      <c r="D14" s="442"/>
      <c r="E14" s="420"/>
      <c r="F14" s="425"/>
      <c r="G14" s="425"/>
      <c r="H14" s="425"/>
      <c r="I14" s="425"/>
      <c r="J14" s="425"/>
      <c r="K14" s="421"/>
      <c r="L14" s="421"/>
      <c r="M14" s="421"/>
      <c r="N14" s="369"/>
      <c r="O14" s="369"/>
      <c r="P14" s="369"/>
      <c r="Q14" s="369"/>
      <c r="R14" s="369"/>
      <c r="S14" s="369"/>
      <c r="T14" s="369"/>
      <c r="U14" s="369"/>
      <c r="V14" s="369"/>
      <c r="W14" s="369"/>
      <c r="X14" s="369"/>
      <c r="Y14" s="369"/>
      <c r="Z14" s="369"/>
      <c r="AA14" s="369"/>
      <c r="AB14" s="369"/>
      <c r="AC14" s="369"/>
      <c r="AD14" s="369"/>
      <c r="AE14" s="369"/>
    </row>
    <row r="15" spans="1:31" ht="18.75" customHeight="1">
      <c r="A15" s="1289"/>
      <c r="B15" s="1289"/>
      <c r="C15" s="315">
        <v>27</v>
      </c>
      <c r="D15" s="442"/>
      <c r="E15" s="2568">
        <f>N15+W15+E40+N40+W40</f>
        <v>58640</v>
      </c>
      <c r="F15" s="2572"/>
      <c r="G15" s="2572"/>
      <c r="H15" s="2572">
        <f>Q15+Z15+H40+Q40+Z40</f>
        <v>109505</v>
      </c>
      <c r="I15" s="2572"/>
      <c r="J15" s="2572"/>
      <c r="K15" s="1630">
        <f>T15+AC15+K40+T40+AC40</f>
        <v>440919</v>
      </c>
      <c r="L15" s="1630"/>
      <c r="M15" s="1630"/>
      <c r="N15" s="2411">
        <v>35895</v>
      </c>
      <c r="O15" s="2411"/>
      <c r="P15" s="2411"/>
      <c r="Q15" s="2411">
        <v>83288</v>
      </c>
      <c r="R15" s="2411"/>
      <c r="S15" s="2411"/>
      <c r="T15" s="2411">
        <v>308964</v>
      </c>
      <c r="U15" s="2411"/>
      <c r="V15" s="2411"/>
      <c r="W15" s="2411">
        <v>14800</v>
      </c>
      <c r="X15" s="2411"/>
      <c r="Y15" s="2411"/>
      <c r="Z15" s="2411">
        <v>17144</v>
      </c>
      <c r="AA15" s="2411"/>
      <c r="AB15" s="2411"/>
      <c r="AC15" s="2411">
        <v>104411</v>
      </c>
      <c r="AD15" s="2411"/>
      <c r="AE15" s="2411"/>
    </row>
    <row r="16" spans="1:31" ht="11.25" customHeight="1">
      <c r="A16" s="315"/>
      <c r="B16" s="315"/>
      <c r="C16" s="315"/>
      <c r="D16" s="442"/>
      <c r="E16" s="420"/>
      <c r="F16" s="425"/>
      <c r="G16" s="425"/>
      <c r="H16" s="425"/>
      <c r="I16" s="425"/>
      <c r="J16" s="425"/>
      <c r="K16" s="421"/>
      <c r="L16" s="421"/>
      <c r="M16" s="421"/>
      <c r="N16" s="369"/>
      <c r="O16" s="369"/>
      <c r="P16" s="369"/>
      <c r="Q16" s="369"/>
      <c r="R16" s="369"/>
      <c r="S16" s="369"/>
      <c r="T16" s="369"/>
      <c r="U16" s="369"/>
      <c r="V16" s="369"/>
      <c r="W16" s="369"/>
      <c r="X16" s="369"/>
      <c r="Y16" s="369"/>
      <c r="Z16" s="369"/>
      <c r="AA16" s="369"/>
      <c r="AB16" s="369"/>
      <c r="AC16" s="369"/>
      <c r="AD16" s="369"/>
      <c r="AE16" s="369"/>
    </row>
    <row r="17" spans="1:31" ht="18.75" customHeight="1">
      <c r="A17" s="1289"/>
      <c r="B17" s="1289"/>
      <c r="C17" s="315">
        <v>28</v>
      </c>
      <c r="D17" s="442"/>
      <c r="E17" s="2568">
        <f>N17+W17+E42+N42+W42</f>
        <v>60886</v>
      </c>
      <c r="F17" s="2572"/>
      <c r="G17" s="2572"/>
      <c r="H17" s="2572">
        <f>Q17+Z17+H42+Q42+Z42</f>
        <v>112108</v>
      </c>
      <c r="I17" s="2572"/>
      <c r="J17" s="2572"/>
      <c r="K17" s="1630">
        <f>T17+AC17+K42+T42+AC42</f>
        <v>436631</v>
      </c>
      <c r="L17" s="1630"/>
      <c r="M17" s="1630"/>
      <c r="N17" s="2411">
        <v>37680</v>
      </c>
      <c r="O17" s="2411"/>
      <c r="P17" s="2411"/>
      <c r="Q17" s="2411">
        <v>85578</v>
      </c>
      <c r="R17" s="2411"/>
      <c r="S17" s="2411"/>
      <c r="T17" s="2411">
        <v>302258</v>
      </c>
      <c r="U17" s="2411"/>
      <c r="V17" s="2411"/>
      <c r="W17" s="2411">
        <v>15157</v>
      </c>
      <c r="X17" s="2411"/>
      <c r="Y17" s="2411"/>
      <c r="Z17" s="2411">
        <v>17718</v>
      </c>
      <c r="AA17" s="2411"/>
      <c r="AB17" s="2411"/>
      <c r="AC17" s="2411">
        <v>108504</v>
      </c>
      <c r="AD17" s="2411"/>
      <c r="AE17" s="2411"/>
    </row>
    <row r="18" spans="1:31" ht="11.25" customHeight="1">
      <c r="A18" s="315"/>
      <c r="B18" s="315"/>
      <c r="C18" s="315"/>
      <c r="D18" s="442"/>
      <c r="E18" s="420"/>
      <c r="F18" s="425"/>
      <c r="G18" s="425"/>
      <c r="H18" s="425"/>
      <c r="I18" s="425"/>
      <c r="J18" s="425"/>
      <c r="K18" s="421"/>
      <c r="L18" s="421"/>
      <c r="M18" s="421"/>
      <c r="N18" s="369"/>
      <c r="O18" s="369"/>
      <c r="P18" s="369"/>
      <c r="Q18" s="369"/>
      <c r="R18" s="369"/>
      <c r="S18" s="369"/>
      <c r="T18" s="369"/>
      <c r="U18" s="369"/>
      <c r="V18" s="369"/>
      <c r="W18" s="369"/>
      <c r="X18" s="369"/>
      <c r="Y18" s="369"/>
      <c r="Z18" s="369"/>
      <c r="AA18" s="369"/>
      <c r="AB18" s="369"/>
      <c r="AC18" s="369"/>
      <c r="AD18" s="369"/>
      <c r="AE18" s="369"/>
    </row>
    <row r="19" spans="1:31" ht="18.75" customHeight="1">
      <c r="A19" s="1289"/>
      <c r="B19" s="1289"/>
      <c r="C19" s="315">
        <v>29</v>
      </c>
      <c r="D19" s="442"/>
      <c r="E19" s="2568">
        <f>N19+W19+E44+N44+W44</f>
        <v>62811</v>
      </c>
      <c r="F19" s="2572"/>
      <c r="G19" s="2572"/>
      <c r="H19" s="2572">
        <f>Q19+Z19+H44+Q44+Z44</f>
        <v>109898</v>
      </c>
      <c r="I19" s="2572"/>
      <c r="J19" s="2572"/>
      <c r="K19" s="1630">
        <f>T19+AC19+K44+T44+AC44</f>
        <v>430250</v>
      </c>
      <c r="L19" s="1630"/>
      <c r="M19" s="1630"/>
      <c r="N19" s="2411">
        <v>39167</v>
      </c>
      <c r="O19" s="2411"/>
      <c r="P19" s="2411"/>
      <c r="Q19" s="2411">
        <v>83828</v>
      </c>
      <c r="R19" s="2411"/>
      <c r="S19" s="2411"/>
      <c r="T19" s="2411">
        <v>293485</v>
      </c>
      <c r="U19" s="2411"/>
      <c r="V19" s="2411"/>
      <c r="W19" s="2411">
        <v>15595</v>
      </c>
      <c r="X19" s="2411"/>
      <c r="Y19" s="2411"/>
      <c r="Z19" s="2411">
        <v>17798</v>
      </c>
      <c r="AA19" s="2411"/>
      <c r="AB19" s="2411"/>
      <c r="AC19" s="2411">
        <v>111503</v>
      </c>
      <c r="AD19" s="2411"/>
      <c r="AE19" s="2411"/>
    </row>
    <row r="20" spans="1:31" ht="11.25" customHeight="1">
      <c r="A20" s="315"/>
      <c r="B20" s="315"/>
      <c r="C20" s="315"/>
      <c r="D20" s="442"/>
      <c r="E20" s="420"/>
      <c r="F20" s="425"/>
      <c r="G20" s="425"/>
      <c r="H20" s="425"/>
      <c r="I20" s="425"/>
      <c r="J20" s="425"/>
      <c r="K20" s="421"/>
      <c r="L20" s="421"/>
      <c r="M20" s="421"/>
      <c r="N20" s="369"/>
      <c r="O20" s="369"/>
      <c r="P20" s="369"/>
      <c r="Q20" s="369"/>
      <c r="R20" s="369"/>
      <c r="S20" s="369"/>
      <c r="T20" s="369"/>
      <c r="U20" s="369"/>
      <c r="V20" s="369"/>
      <c r="W20" s="369"/>
      <c r="X20" s="369"/>
      <c r="Y20" s="369"/>
      <c r="Z20" s="369"/>
      <c r="AA20" s="369"/>
      <c r="AB20" s="369"/>
      <c r="AC20" s="369"/>
      <c r="AD20" s="369"/>
      <c r="AE20" s="369"/>
    </row>
    <row r="21" spans="1:31" ht="18.75" customHeight="1">
      <c r="A21" s="1289"/>
      <c r="B21" s="1289"/>
      <c r="C21" s="315">
        <v>30</v>
      </c>
      <c r="D21" s="442"/>
      <c r="E21" s="2568">
        <f>N21+W21+E46+N46+W46</f>
        <v>64673</v>
      </c>
      <c r="F21" s="2572"/>
      <c r="G21" s="2572"/>
      <c r="H21" s="2572">
        <f>Q21+Z21+H46+Q46+Z46</f>
        <v>106393</v>
      </c>
      <c r="I21" s="2572"/>
      <c r="J21" s="2572"/>
      <c r="K21" s="1630">
        <f>T21+AC21+K46+T46+AC46</f>
        <v>417178</v>
      </c>
      <c r="L21" s="1630"/>
      <c r="M21" s="1630"/>
      <c r="N21" s="2411">
        <v>40575</v>
      </c>
      <c r="O21" s="2411"/>
      <c r="P21" s="2411"/>
      <c r="Q21" s="2411">
        <v>80929</v>
      </c>
      <c r="R21" s="2411"/>
      <c r="S21" s="2411"/>
      <c r="T21" s="2411">
        <v>280806</v>
      </c>
      <c r="U21" s="2411"/>
      <c r="V21" s="2411"/>
      <c r="W21" s="2411">
        <v>16009</v>
      </c>
      <c r="X21" s="2411"/>
      <c r="Y21" s="2411"/>
      <c r="Z21" s="2411">
        <v>17913</v>
      </c>
      <c r="AA21" s="2411"/>
      <c r="AB21" s="2411"/>
      <c r="AC21" s="2411">
        <v>114123</v>
      </c>
      <c r="AD21" s="2411"/>
      <c r="AE21" s="2411"/>
    </row>
    <row r="22" spans="1:31" ht="11.25" customHeight="1">
      <c r="A22" s="315"/>
      <c r="B22" s="315"/>
      <c r="C22" s="315"/>
      <c r="D22" s="442"/>
      <c r="E22" s="420"/>
      <c r="F22" s="425"/>
      <c r="G22" s="425"/>
      <c r="H22" s="425"/>
      <c r="I22" s="425"/>
      <c r="J22" s="425"/>
      <c r="K22" s="421"/>
      <c r="L22" s="421"/>
      <c r="M22" s="421"/>
      <c r="N22" s="369"/>
      <c r="O22" s="369"/>
      <c r="P22" s="369"/>
      <c r="Q22" s="369"/>
      <c r="R22" s="369"/>
      <c r="S22" s="369"/>
      <c r="T22" s="369"/>
      <c r="U22" s="369"/>
      <c r="V22" s="369"/>
      <c r="W22" s="369"/>
      <c r="X22" s="369"/>
      <c r="Y22" s="369"/>
      <c r="Z22" s="369"/>
      <c r="AA22" s="369"/>
      <c r="AB22" s="369"/>
      <c r="AC22" s="369"/>
      <c r="AD22" s="369"/>
      <c r="AE22" s="369"/>
    </row>
    <row r="23" spans="1:31" ht="18.75" customHeight="1">
      <c r="A23" s="1289" t="s">
        <v>1212</v>
      </c>
      <c r="B23" s="1289"/>
      <c r="C23" s="315" t="s">
        <v>2417</v>
      </c>
      <c r="D23" s="442"/>
      <c r="E23" s="2568">
        <f>N23+W23+E48+N48+W48</f>
        <v>66521</v>
      </c>
      <c r="F23" s="2572"/>
      <c r="G23" s="2572"/>
      <c r="H23" s="2572">
        <f>Q23+Z23+H48+Q48+Z48</f>
        <v>106182</v>
      </c>
      <c r="I23" s="2572"/>
      <c r="J23" s="2572"/>
      <c r="K23" s="1630">
        <f>T23+AC23+K48+T48+AC48</f>
        <v>414407</v>
      </c>
      <c r="L23" s="1630"/>
      <c r="M23" s="1630"/>
      <c r="N23" s="2411">
        <v>41908</v>
      </c>
      <c r="O23" s="2411"/>
      <c r="P23" s="2411"/>
      <c r="Q23" s="2411">
        <v>81175</v>
      </c>
      <c r="R23" s="2411"/>
      <c r="S23" s="2411"/>
      <c r="T23" s="2411">
        <v>278126</v>
      </c>
      <c r="U23" s="2411"/>
      <c r="V23" s="2411"/>
      <c r="W23" s="2411">
        <v>16520</v>
      </c>
      <c r="X23" s="2411"/>
      <c r="Y23" s="2411"/>
      <c r="Z23" s="2411">
        <v>18202</v>
      </c>
      <c r="AA23" s="2411"/>
      <c r="AB23" s="2411"/>
      <c r="AC23" s="2411">
        <v>116123</v>
      </c>
      <c r="AD23" s="2411"/>
      <c r="AE23" s="2411"/>
    </row>
    <row r="24" spans="1:31" ht="11.25" customHeight="1">
      <c r="A24" s="315"/>
      <c r="B24" s="315"/>
      <c r="C24" s="315"/>
      <c r="D24" s="442"/>
      <c r="E24" s="420"/>
      <c r="F24" s="425"/>
      <c r="G24" s="425"/>
      <c r="H24" s="425"/>
      <c r="I24" s="425"/>
      <c r="J24" s="425"/>
      <c r="K24" s="421"/>
      <c r="L24" s="421"/>
      <c r="M24" s="421"/>
      <c r="N24" s="369"/>
      <c r="O24" s="369"/>
      <c r="P24" s="369"/>
      <c r="Q24" s="369"/>
      <c r="R24" s="369"/>
      <c r="S24" s="369"/>
      <c r="T24" s="369"/>
      <c r="U24" s="369"/>
      <c r="V24" s="369"/>
      <c r="W24" s="369"/>
      <c r="X24" s="369"/>
      <c r="Y24" s="369"/>
      <c r="Z24" s="369"/>
      <c r="AA24" s="369"/>
      <c r="AB24" s="369"/>
      <c r="AC24" s="369"/>
      <c r="AD24" s="369"/>
      <c r="AE24" s="369"/>
    </row>
    <row r="25" spans="1:31" ht="18.75" customHeight="1">
      <c r="A25" s="1289"/>
      <c r="B25" s="1289"/>
      <c r="C25" s="286">
        <v>2</v>
      </c>
      <c r="D25" s="442"/>
      <c r="E25" s="2568">
        <f>N25+W25+E50+N50+W50</f>
        <v>68211</v>
      </c>
      <c r="F25" s="2572"/>
      <c r="G25" s="2572"/>
      <c r="H25" s="2572">
        <f>Q25+Z25+H50+Q50+Z50</f>
        <v>78744</v>
      </c>
      <c r="I25" s="2572"/>
      <c r="J25" s="2572"/>
      <c r="K25" s="1630">
        <f>T25+AC25+K50+T50+AC50</f>
        <v>318207</v>
      </c>
      <c r="L25" s="1630"/>
      <c r="M25" s="1630"/>
      <c r="N25" s="2411">
        <v>43156</v>
      </c>
      <c r="O25" s="2411"/>
      <c r="P25" s="2411"/>
      <c r="Q25" s="2411">
        <v>58640</v>
      </c>
      <c r="R25" s="2411"/>
      <c r="S25" s="2411"/>
      <c r="T25" s="2411">
        <v>206879</v>
      </c>
      <c r="U25" s="2411"/>
      <c r="V25" s="2411"/>
      <c r="W25" s="2411">
        <v>16929</v>
      </c>
      <c r="X25" s="2411"/>
      <c r="Y25" s="2411"/>
      <c r="Z25" s="2411">
        <v>13835</v>
      </c>
      <c r="AA25" s="2411"/>
      <c r="AB25" s="2411"/>
      <c r="AC25" s="2411">
        <v>92299</v>
      </c>
      <c r="AD25" s="2411"/>
      <c r="AE25" s="2411"/>
    </row>
    <row r="26" spans="1:31" ht="18.75" customHeight="1">
      <c r="A26" s="328"/>
      <c r="B26" s="328"/>
      <c r="C26" s="328"/>
      <c r="D26" s="404"/>
      <c r="E26" s="356"/>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row>
    <row r="28" spans="1:31" ht="18.75" customHeight="1">
      <c r="A28" s="286" t="s">
        <v>865</v>
      </c>
      <c r="AA28" s="1289"/>
      <c r="AB28" s="1289"/>
      <c r="AC28" s="1289"/>
      <c r="AD28" s="1289"/>
    </row>
    <row r="29" spans="1:31" ht="18.75" customHeight="1">
      <c r="A29" s="1273" t="s">
        <v>2412</v>
      </c>
      <c r="B29" s="1273"/>
      <c r="C29" s="1273"/>
      <c r="D29" s="1274"/>
      <c r="E29" s="1260" t="s">
        <v>3780</v>
      </c>
      <c r="F29" s="1261"/>
      <c r="G29" s="1261"/>
      <c r="H29" s="1261"/>
      <c r="I29" s="1261"/>
      <c r="J29" s="1261"/>
      <c r="K29" s="1261"/>
      <c r="L29" s="1261"/>
      <c r="M29" s="1261"/>
      <c r="N29" s="1263" t="s">
        <v>3781</v>
      </c>
      <c r="O29" s="1263"/>
      <c r="P29" s="1263"/>
      <c r="Q29" s="1263"/>
      <c r="R29" s="1263"/>
      <c r="S29" s="1263"/>
      <c r="T29" s="1263"/>
      <c r="U29" s="1263"/>
      <c r="V29" s="1263"/>
      <c r="W29" s="1263" t="s">
        <v>3782</v>
      </c>
      <c r="X29" s="1263"/>
      <c r="Y29" s="1263"/>
      <c r="Z29" s="1263"/>
      <c r="AA29" s="1263"/>
      <c r="AB29" s="1263"/>
      <c r="AC29" s="1263"/>
      <c r="AD29" s="1263"/>
      <c r="AE29" s="1260"/>
    </row>
    <row r="30" spans="1:31" ht="22.5" customHeight="1">
      <c r="A30" s="1276"/>
      <c r="B30" s="1276"/>
      <c r="C30" s="1276"/>
      <c r="D30" s="1282"/>
      <c r="E30" s="1260" t="s">
        <v>3774</v>
      </c>
      <c r="F30" s="1261"/>
      <c r="G30" s="1262"/>
      <c r="H30" s="1772" t="s">
        <v>3775</v>
      </c>
      <c r="I30" s="1773"/>
      <c r="J30" s="1774"/>
      <c r="K30" s="1772" t="s">
        <v>3776</v>
      </c>
      <c r="L30" s="1773"/>
      <c r="M30" s="1773"/>
      <c r="N30" s="1263" t="s">
        <v>3774</v>
      </c>
      <c r="O30" s="1263"/>
      <c r="P30" s="1263"/>
      <c r="Q30" s="1780" t="s">
        <v>3775</v>
      </c>
      <c r="R30" s="1780"/>
      <c r="S30" s="1780"/>
      <c r="T30" s="1780" t="s">
        <v>3776</v>
      </c>
      <c r="U30" s="1780"/>
      <c r="V30" s="1780"/>
      <c r="W30" s="1263" t="s">
        <v>3774</v>
      </c>
      <c r="X30" s="1263"/>
      <c r="Y30" s="1263"/>
      <c r="Z30" s="1780" t="s">
        <v>3775</v>
      </c>
      <c r="AA30" s="1780"/>
      <c r="AB30" s="1780"/>
      <c r="AC30" s="1780" t="s">
        <v>3776</v>
      </c>
      <c r="AD30" s="1780"/>
      <c r="AE30" s="1772"/>
    </row>
    <row r="31" spans="1:31" ht="18.75" customHeight="1">
      <c r="A31" s="314"/>
      <c r="B31" s="314"/>
      <c r="C31" s="314"/>
      <c r="D31" s="345"/>
      <c r="G31" s="286" t="s">
        <v>3777</v>
      </c>
      <c r="J31" s="286" t="s">
        <v>3777</v>
      </c>
      <c r="M31" s="286" t="s">
        <v>3778</v>
      </c>
      <c r="P31" s="286" t="s">
        <v>3777</v>
      </c>
      <c r="S31" s="286" t="s">
        <v>3777</v>
      </c>
      <c r="V31" s="286" t="s">
        <v>3778</v>
      </c>
      <c r="Y31" s="286" t="s">
        <v>3777</v>
      </c>
      <c r="AB31" s="286" t="s">
        <v>3777</v>
      </c>
      <c r="AE31" s="286" t="s">
        <v>3778</v>
      </c>
    </row>
    <row r="32" spans="1:31" ht="18.75" customHeight="1">
      <c r="A32" s="1289" t="s">
        <v>965</v>
      </c>
      <c r="B32" s="1289"/>
      <c r="C32" s="315">
        <v>23</v>
      </c>
      <c r="D32" s="442"/>
      <c r="E32" s="2568">
        <v>2429</v>
      </c>
      <c r="F32" s="2572"/>
      <c r="G32" s="2572"/>
      <c r="H32" s="2572">
        <v>5027</v>
      </c>
      <c r="I32" s="2572"/>
      <c r="J32" s="2572"/>
      <c r="K32" s="1630">
        <v>15553</v>
      </c>
      <c r="L32" s="1630"/>
      <c r="M32" s="1630"/>
      <c r="N32" s="2411">
        <v>4572</v>
      </c>
      <c r="O32" s="2411"/>
      <c r="P32" s="2411"/>
      <c r="Q32" s="2411">
        <v>2783</v>
      </c>
      <c r="R32" s="2411"/>
      <c r="S32" s="2411"/>
      <c r="T32" s="2411">
        <v>10721</v>
      </c>
      <c r="U32" s="2411"/>
      <c r="V32" s="2411"/>
      <c r="W32" s="2411">
        <v>577</v>
      </c>
      <c r="X32" s="2411"/>
      <c r="Y32" s="2411"/>
      <c r="Z32" s="2411">
        <v>2488</v>
      </c>
      <c r="AA32" s="2411"/>
      <c r="AB32" s="2411"/>
      <c r="AC32" s="2411">
        <v>9061</v>
      </c>
      <c r="AD32" s="2411"/>
      <c r="AE32" s="2411"/>
    </row>
    <row r="33" spans="1:31" ht="11.25" customHeight="1">
      <c r="A33" s="315"/>
      <c r="B33" s="315"/>
      <c r="C33" s="315"/>
      <c r="D33" s="442"/>
      <c r="E33" s="420"/>
      <c r="F33" s="425"/>
      <c r="G33" s="425"/>
      <c r="H33" s="425"/>
      <c r="I33" s="425"/>
      <c r="J33" s="425"/>
      <c r="K33" s="421"/>
      <c r="L33" s="421"/>
      <c r="M33" s="421"/>
      <c r="N33" s="369"/>
      <c r="O33" s="369"/>
      <c r="P33" s="369"/>
      <c r="Q33" s="369"/>
      <c r="R33" s="369"/>
      <c r="S33" s="369"/>
      <c r="T33" s="369"/>
      <c r="U33" s="369"/>
      <c r="V33" s="369"/>
      <c r="W33" s="369"/>
      <c r="X33" s="369"/>
      <c r="Y33" s="369"/>
      <c r="Z33" s="369"/>
      <c r="AA33" s="369"/>
      <c r="AB33" s="369"/>
      <c r="AC33" s="369"/>
      <c r="AD33" s="369"/>
      <c r="AE33" s="369"/>
    </row>
    <row r="34" spans="1:31" ht="18.75" customHeight="1">
      <c r="A34" s="1289"/>
      <c r="B34" s="1289"/>
      <c r="C34" s="315">
        <v>24</v>
      </c>
      <c r="D34" s="442"/>
      <c r="E34" s="2568">
        <v>2463</v>
      </c>
      <c r="F34" s="2572"/>
      <c r="G34" s="2572"/>
      <c r="H34" s="2572">
        <v>5585</v>
      </c>
      <c r="I34" s="2572"/>
      <c r="J34" s="2572"/>
      <c r="K34" s="1630">
        <v>17142</v>
      </c>
      <c r="L34" s="1630"/>
      <c r="M34" s="1630"/>
      <c r="N34" s="2411">
        <v>4696</v>
      </c>
      <c r="O34" s="2411"/>
      <c r="P34" s="2411"/>
      <c r="Q34" s="2411">
        <v>3197</v>
      </c>
      <c r="R34" s="2411"/>
      <c r="S34" s="2411"/>
      <c r="T34" s="2411">
        <v>11636</v>
      </c>
      <c r="U34" s="2411"/>
      <c r="V34" s="2411"/>
      <c r="W34" s="2411">
        <v>612</v>
      </c>
      <c r="X34" s="2411"/>
      <c r="Y34" s="2411"/>
      <c r="Z34" s="2411">
        <v>2431</v>
      </c>
      <c r="AA34" s="2411"/>
      <c r="AB34" s="2411"/>
      <c r="AC34" s="2411">
        <v>8487</v>
      </c>
      <c r="AD34" s="2411"/>
      <c r="AE34" s="2411"/>
    </row>
    <row r="35" spans="1:31" ht="11.25" customHeight="1">
      <c r="A35" s="315"/>
      <c r="B35" s="315"/>
      <c r="C35" s="315"/>
      <c r="D35" s="442"/>
      <c r="E35" s="420"/>
      <c r="F35" s="425"/>
      <c r="G35" s="425"/>
      <c r="H35" s="425"/>
      <c r="I35" s="425"/>
      <c r="J35" s="425"/>
      <c r="K35" s="421"/>
      <c r="L35" s="421"/>
      <c r="M35" s="421"/>
      <c r="N35" s="369"/>
      <c r="O35" s="369"/>
      <c r="P35" s="369"/>
      <c r="Q35" s="369"/>
      <c r="R35" s="369"/>
      <c r="S35" s="369"/>
      <c r="T35" s="369"/>
      <c r="U35" s="369"/>
      <c r="V35" s="369"/>
      <c r="W35" s="369"/>
      <c r="X35" s="369"/>
      <c r="Y35" s="369"/>
      <c r="Z35" s="369"/>
      <c r="AA35" s="369"/>
      <c r="AB35" s="369"/>
      <c r="AC35" s="369"/>
      <c r="AD35" s="369"/>
      <c r="AE35" s="369"/>
    </row>
    <row r="36" spans="1:31" ht="18.75" customHeight="1">
      <c r="A36" s="1289"/>
      <c r="B36" s="1289"/>
      <c r="C36" s="315">
        <v>25</v>
      </c>
      <c r="D36" s="442"/>
      <c r="E36" s="2568">
        <v>2460</v>
      </c>
      <c r="F36" s="2572"/>
      <c r="G36" s="2572"/>
      <c r="H36" s="2572">
        <v>5763</v>
      </c>
      <c r="I36" s="2572"/>
      <c r="J36" s="2572"/>
      <c r="K36" s="1630">
        <v>17823</v>
      </c>
      <c r="L36" s="1630"/>
      <c r="M36" s="1630"/>
      <c r="N36" s="2411">
        <v>4753</v>
      </c>
      <c r="O36" s="2411"/>
      <c r="P36" s="2411"/>
      <c r="Q36" s="2411">
        <v>3401</v>
      </c>
      <c r="R36" s="2411"/>
      <c r="S36" s="2411"/>
      <c r="T36" s="2411">
        <v>10811</v>
      </c>
      <c r="U36" s="2411"/>
      <c r="V36" s="2411"/>
      <c r="W36" s="2411">
        <v>624</v>
      </c>
      <c r="X36" s="2411"/>
      <c r="Y36" s="2411"/>
      <c r="Z36" s="2411">
        <v>2019</v>
      </c>
      <c r="AA36" s="2411"/>
      <c r="AB36" s="2411"/>
      <c r="AC36" s="2411">
        <v>6767</v>
      </c>
      <c r="AD36" s="2411"/>
      <c r="AE36" s="2411"/>
    </row>
    <row r="37" spans="1:31" ht="11.25" customHeight="1">
      <c r="A37" s="315"/>
      <c r="B37" s="315"/>
      <c r="C37" s="315"/>
      <c r="D37" s="442"/>
      <c r="E37" s="420"/>
      <c r="F37" s="425"/>
      <c r="G37" s="425"/>
      <c r="H37" s="425"/>
      <c r="I37" s="425"/>
      <c r="J37" s="425"/>
      <c r="K37" s="421"/>
      <c r="L37" s="421"/>
      <c r="M37" s="421"/>
      <c r="N37" s="369"/>
      <c r="O37" s="369"/>
      <c r="P37" s="369"/>
      <c r="Q37" s="369"/>
      <c r="R37" s="369"/>
      <c r="S37" s="369"/>
      <c r="T37" s="369"/>
      <c r="U37" s="369"/>
      <c r="V37" s="369"/>
      <c r="W37" s="369"/>
      <c r="X37" s="369"/>
      <c r="Y37" s="369"/>
      <c r="Z37" s="369"/>
      <c r="AA37" s="369"/>
      <c r="AB37" s="369"/>
      <c r="AC37" s="369"/>
      <c r="AD37" s="369"/>
      <c r="AE37" s="369"/>
    </row>
    <row r="38" spans="1:31" ht="18.75" customHeight="1">
      <c r="A38" s="1289"/>
      <c r="B38" s="1289"/>
      <c r="C38" s="315">
        <v>26</v>
      </c>
      <c r="D38" s="442"/>
      <c r="E38" s="2568">
        <v>2397</v>
      </c>
      <c r="F38" s="2572"/>
      <c r="G38" s="2572"/>
      <c r="H38" s="2572">
        <v>3872</v>
      </c>
      <c r="I38" s="2572"/>
      <c r="J38" s="2572"/>
      <c r="K38" s="1630">
        <v>10803</v>
      </c>
      <c r="L38" s="1630"/>
      <c r="M38" s="1630"/>
      <c r="N38" s="2411">
        <v>4849</v>
      </c>
      <c r="O38" s="2411"/>
      <c r="P38" s="2411"/>
      <c r="Q38" s="2411">
        <v>3921</v>
      </c>
      <c r="R38" s="2411"/>
      <c r="S38" s="2411"/>
      <c r="T38" s="2411">
        <v>12552</v>
      </c>
      <c r="U38" s="2411"/>
      <c r="V38" s="2411"/>
      <c r="W38" s="2411">
        <v>617</v>
      </c>
      <c r="X38" s="2411"/>
      <c r="Y38" s="2411"/>
      <c r="Z38" s="2411">
        <v>1754</v>
      </c>
      <c r="AA38" s="2411"/>
      <c r="AB38" s="2411"/>
      <c r="AC38" s="2411">
        <v>5535</v>
      </c>
      <c r="AD38" s="2411"/>
      <c r="AE38" s="2411"/>
    </row>
    <row r="39" spans="1:31" ht="11.25" customHeight="1">
      <c r="A39" s="315"/>
      <c r="B39" s="315"/>
      <c r="C39" s="315"/>
      <c r="D39" s="442"/>
      <c r="E39" s="420"/>
      <c r="F39" s="425"/>
      <c r="G39" s="425"/>
      <c r="H39" s="425"/>
      <c r="I39" s="425"/>
      <c r="J39" s="425"/>
      <c r="K39" s="421"/>
      <c r="L39" s="421"/>
      <c r="M39" s="421"/>
      <c r="N39" s="369"/>
      <c r="O39" s="369"/>
      <c r="P39" s="369"/>
      <c r="Q39" s="369"/>
      <c r="R39" s="369"/>
      <c r="S39" s="369"/>
      <c r="T39" s="369"/>
      <c r="U39" s="369"/>
      <c r="V39" s="369"/>
      <c r="W39" s="369"/>
      <c r="X39" s="369"/>
      <c r="Y39" s="369"/>
      <c r="Z39" s="369"/>
      <c r="AA39" s="369"/>
      <c r="AB39" s="369"/>
      <c r="AC39" s="369"/>
      <c r="AD39" s="369"/>
      <c r="AE39" s="369"/>
    </row>
    <row r="40" spans="1:31" ht="18.75" customHeight="1">
      <c r="A40" s="1289"/>
      <c r="B40" s="1289"/>
      <c r="C40" s="315">
        <v>27</v>
      </c>
      <c r="D40" s="442"/>
      <c r="E40" s="2568">
        <v>2393</v>
      </c>
      <c r="F40" s="2572"/>
      <c r="G40" s="2572"/>
      <c r="H40" s="2572">
        <v>3550</v>
      </c>
      <c r="I40" s="2572"/>
      <c r="J40" s="2572"/>
      <c r="K40" s="1630">
        <v>9746</v>
      </c>
      <c r="L40" s="1630"/>
      <c r="M40" s="1630"/>
      <c r="N40" s="2411">
        <v>4913</v>
      </c>
      <c r="O40" s="2411"/>
      <c r="P40" s="2411"/>
      <c r="Q40" s="2411">
        <v>3697</v>
      </c>
      <c r="R40" s="2411"/>
      <c r="S40" s="2411"/>
      <c r="T40" s="2411">
        <v>11412</v>
      </c>
      <c r="U40" s="2411"/>
      <c r="V40" s="2411"/>
      <c r="W40" s="2411">
        <v>639</v>
      </c>
      <c r="X40" s="2411"/>
      <c r="Y40" s="2411"/>
      <c r="Z40" s="2411">
        <v>1826</v>
      </c>
      <c r="AA40" s="2411"/>
      <c r="AB40" s="2411"/>
      <c r="AC40" s="2411">
        <v>6386</v>
      </c>
      <c r="AD40" s="2411"/>
      <c r="AE40" s="2411"/>
    </row>
    <row r="41" spans="1:31" ht="11.25" customHeight="1">
      <c r="A41" s="315"/>
      <c r="B41" s="315"/>
      <c r="C41" s="315"/>
      <c r="D41" s="442"/>
      <c r="E41" s="420"/>
      <c r="F41" s="425"/>
      <c r="G41" s="425"/>
      <c r="H41" s="425"/>
      <c r="I41" s="425"/>
      <c r="J41" s="425"/>
      <c r="K41" s="421"/>
      <c r="L41" s="421"/>
      <c r="M41" s="421"/>
      <c r="N41" s="369"/>
      <c r="O41" s="369"/>
      <c r="P41" s="369"/>
      <c r="Q41" s="369"/>
      <c r="R41" s="369"/>
      <c r="S41" s="369"/>
      <c r="T41" s="369"/>
      <c r="U41" s="369"/>
      <c r="V41" s="369"/>
      <c r="W41" s="369"/>
      <c r="X41" s="369"/>
      <c r="Y41" s="369"/>
      <c r="Z41" s="369"/>
      <c r="AA41" s="369"/>
      <c r="AB41" s="369"/>
      <c r="AC41" s="369"/>
      <c r="AD41" s="369"/>
      <c r="AE41" s="369"/>
    </row>
    <row r="42" spans="1:31" ht="18.75" customHeight="1">
      <c r="A42" s="1289"/>
      <c r="B42" s="1289"/>
      <c r="C42" s="315">
        <v>28</v>
      </c>
      <c r="D42" s="442"/>
      <c r="E42" s="2568">
        <v>2390</v>
      </c>
      <c r="F42" s="2572"/>
      <c r="G42" s="2572"/>
      <c r="H42" s="2572">
        <v>3306</v>
      </c>
      <c r="I42" s="2572"/>
      <c r="J42" s="2572"/>
      <c r="K42" s="1630">
        <v>9235</v>
      </c>
      <c r="L42" s="1630"/>
      <c r="M42" s="1630"/>
      <c r="N42" s="2411">
        <v>5001</v>
      </c>
      <c r="O42" s="2411"/>
      <c r="P42" s="2411"/>
      <c r="Q42" s="2411">
        <v>3570</v>
      </c>
      <c r="R42" s="2411"/>
      <c r="S42" s="2411"/>
      <c r="T42" s="2411">
        <v>10220</v>
      </c>
      <c r="U42" s="2411"/>
      <c r="V42" s="2411"/>
      <c r="W42" s="2411">
        <v>658</v>
      </c>
      <c r="X42" s="2411"/>
      <c r="Y42" s="2411"/>
      <c r="Z42" s="2411">
        <v>1936</v>
      </c>
      <c r="AA42" s="2411"/>
      <c r="AB42" s="2411"/>
      <c r="AC42" s="2411">
        <v>6414</v>
      </c>
      <c r="AD42" s="2411"/>
      <c r="AE42" s="2411"/>
    </row>
    <row r="43" spans="1:31" ht="11.25" customHeight="1">
      <c r="A43" s="315"/>
      <c r="B43" s="315"/>
      <c r="C43" s="315"/>
      <c r="D43" s="442"/>
      <c r="E43" s="420"/>
      <c r="F43" s="425"/>
      <c r="G43" s="425"/>
      <c r="H43" s="425"/>
      <c r="I43" s="425"/>
      <c r="J43" s="425"/>
      <c r="K43" s="421"/>
      <c r="L43" s="421"/>
      <c r="M43" s="421"/>
      <c r="N43" s="369"/>
      <c r="O43" s="369"/>
      <c r="P43" s="369"/>
      <c r="Q43" s="369"/>
      <c r="R43" s="369"/>
      <c r="S43" s="369"/>
      <c r="T43" s="369"/>
      <c r="U43" s="369"/>
      <c r="V43" s="369"/>
      <c r="W43" s="369"/>
      <c r="X43" s="369"/>
      <c r="Y43" s="369"/>
      <c r="Z43" s="369"/>
      <c r="AA43" s="369"/>
      <c r="AB43" s="369"/>
      <c r="AC43" s="369"/>
      <c r="AD43" s="369"/>
      <c r="AE43" s="369"/>
    </row>
    <row r="44" spans="1:31" ht="18.75" customHeight="1">
      <c r="A44" s="1289"/>
      <c r="B44" s="1289"/>
      <c r="C44" s="315">
        <v>29</v>
      </c>
      <c r="D44" s="442"/>
      <c r="E44" s="2568">
        <v>2381</v>
      </c>
      <c r="F44" s="2572"/>
      <c r="G44" s="2572"/>
      <c r="H44" s="2572">
        <v>3257</v>
      </c>
      <c r="I44" s="2572"/>
      <c r="J44" s="2572"/>
      <c r="K44" s="1630">
        <v>9008</v>
      </c>
      <c r="L44" s="1630"/>
      <c r="M44" s="1630"/>
      <c r="N44" s="2411">
        <v>5004</v>
      </c>
      <c r="O44" s="2411"/>
      <c r="P44" s="2411"/>
      <c r="Q44" s="2411">
        <v>3131</v>
      </c>
      <c r="R44" s="2411"/>
      <c r="S44" s="2411"/>
      <c r="T44" s="2411">
        <v>9921</v>
      </c>
      <c r="U44" s="2411"/>
      <c r="V44" s="2411"/>
      <c r="W44" s="2411">
        <v>664</v>
      </c>
      <c r="X44" s="2411"/>
      <c r="Y44" s="2411"/>
      <c r="Z44" s="2411">
        <v>1884</v>
      </c>
      <c r="AA44" s="2411"/>
      <c r="AB44" s="2411"/>
      <c r="AC44" s="2411">
        <v>6333</v>
      </c>
      <c r="AD44" s="2411"/>
      <c r="AE44" s="2411"/>
    </row>
    <row r="45" spans="1:31" ht="11.25" customHeight="1">
      <c r="A45" s="315"/>
      <c r="B45" s="315"/>
      <c r="C45" s="315"/>
      <c r="D45" s="442"/>
      <c r="E45" s="420"/>
      <c r="F45" s="425"/>
      <c r="G45" s="425"/>
      <c r="H45" s="425"/>
      <c r="I45" s="425"/>
      <c r="J45" s="425"/>
      <c r="K45" s="421"/>
      <c r="L45" s="421"/>
      <c r="M45" s="421"/>
      <c r="N45" s="369"/>
      <c r="O45" s="369"/>
      <c r="P45" s="369"/>
      <c r="Q45" s="369"/>
      <c r="R45" s="369"/>
      <c r="S45" s="369"/>
      <c r="T45" s="369"/>
      <c r="U45" s="369"/>
      <c r="V45" s="369"/>
      <c r="W45" s="369"/>
      <c r="X45" s="369"/>
      <c r="Y45" s="369"/>
      <c r="Z45" s="369"/>
      <c r="AA45" s="369"/>
      <c r="AB45" s="369"/>
      <c r="AC45" s="369"/>
      <c r="AD45" s="369"/>
      <c r="AE45" s="369"/>
    </row>
    <row r="46" spans="1:31" ht="18.75" customHeight="1">
      <c r="A46" s="1289"/>
      <c r="B46" s="1289"/>
      <c r="C46" s="315">
        <v>30</v>
      </c>
      <c r="D46" s="442"/>
      <c r="E46" s="2568">
        <v>2381</v>
      </c>
      <c r="F46" s="2572"/>
      <c r="G46" s="2572"/>
      <c r="H46" s="2572">
        <v>3029</v>
      </c>
      <c r="I46" s="2572"/>
      <c r="J46" s="2572"/>
      <c r="K46" s="1630">
        <v>8109</v>
      </c>
      <c r="L46" s="1630"/>
      <c r="M46" s="1630"/>
      <c r="N46" s="2411">
        <v>5031</v>
      </c>
      <c r="O46" s="2411"/>
      <c r="P46" s="2411"/>
      <c r="Q46" s="2411">
        <v>2690</v>
      </c>
      <c r="R46" s="2411"/>
      <c r="S46" s="2411"/>
      <c r="T46" s="2411">
        <v>8544</v>
      </c>
      <c r="U46" s="2411"/>
      <c r="V46" s="2411"/>
      <c r="W46" s="2411">
        <v>677</v>
      </c>
      <c r="X46" s="2411"/>
      <c r="Y46" s="2411"/>
      <c r="Z46" s="2411">
        <v>1832</v>
      </c>
      <c r="AA46" s="2411"/>
      <c r="AB46" s="2411"/>
      <c r="AC46" s="2411">
        <v>5596</v>
      </c>
      <c r="AD46" s="2411"/>
      <c r="AE46" s="2411"/>
    </row>
    <row r="47" spans="1:31" ht="11.25" customHeight="1">
      <c r="A47" s="315"/>
      <c r="B47" s="315"/>
      <c r="C47" s="315"/>
      <c r="D47" s="442"/>
      <c r="E47" s="420"/>
      <c r="F47" s="425"/>
      <c r="G47" s="425"/>
      <c r="H47" s="425"/>
      <c r="I47" s="425"/>
      <c r="J47" s="425"/>
      <c r="K47" s="421"/>
      <c r="L47" s="421"/>
      <c r="M47" s="421"/>
      <c r="N47" s="369"/>
      <c r="O47" s="369"/>
      <c r="P47" s="369"/>
      <c r="Q47" s="369"/>
      <c r="R47" s="369"/>
      <c r="S47" s="369"/>
      <c r="T47" s="369"/>
      <c r="U47" s="369"/>
      <c r="V47" s="369"/>
      <c r="W47" s="369"/>
      <c r="X47" s="369"/>
      <c r="Y47" s="369"/>
      <c r="Z47" s="369"/>
      <c r="AA47" s="369"/>
      <c r="AB47" s="369"/>
      <c r="AC47" s="369"/>
      <c r="AD47" s="369"/>
      <c r="AE47" s="369"/>
    </row>
    <row r="48" spans="1:31" ht="18.75" customHeight="1">
      <c r="A48" s="1289" t="s">
        <v>1212</v>
      </c>
      <c r="B48" s="1289"/>
      <c r="C48" s="315" t="s">
        <v>2417</v>
      </c>
      <c r="D48" s="442"/>
      <c r="E48" s="2568">
        <v>2381</v>
      </c>
      <c r="F48" s="2572"/>
      <c r="G48" s="2572"/>
      <c r="H48" s="2572">
        <v>2893</v>
      </c>
      <c r="I48" s="2572"/>
      <c r="J48" s="2572"/>
      <c r="K48" s="1630">
        <v>7544</v>
      </c>
      <c r="L48" s="1630"/>
      <c r="M48" s="1630"/>
      <c r="N48" s="2411">
        <v>5027</v>
      </c>
      <c r="O48" s="2411"/>
      <c r="P48" s="2411"/>
      <c r="Q48" s="2411">
        <v>2283</v>
      </c>
      <c r="R48" s="2411"/>
      <c r="S48" s="2411"/>
      <c r="T48" s="2411">
        <v>7644</v>
      </c>
      <c r="U48" s="2411"/>
      <c r="V48" s="2411"/>
      <c r="W48" s="2411">
        <v>685</v>
      </c>
      <c r="X48" s="2411"/>
      <c r="Y48" s="2411"/>
      <c r="Z48" s="2411">
        <v>1629</v>
      </c>
      <c r="AA48" s="2411"/>
      <c r="AB48" s="2411"/>
      <c r="AC48" s="2411">
        <v>4970</v>
      </c>
      <c r="AD48" s="2411"/>
      <c r="AE48" s="2411"/>
    </row>
    <row r="49" spans="1:31" ht="11.25" customHeight="1">
      <c r="A49" s="315"/>
      <c r="B49" s="315"/>
      <c r="C49" s="315"/>
      <c r="D49" s="442"/>
      <c r="E49" s="420"/>
      <c r="F49" s="425"/>
      <c r="G49" s="425"/>
      <c r="H49" s="425"/>
      <c r="I49" s="425"/>
      <c r="J49" s="425"/>
      <c r="K49" s="421"/>
      <c r="L49" s="421"/>
      <c r="M49" s="421"/>
      <c r="N49" s="369"/>
      <c r="O49" s="369"/>
      <c r="P49" s="369"/>
      <c r="Q49" s="369"/>
      <c r="R49" s="369"/>
      <c r="S49" s="369"/>
      <c r="T49" s="369"/>
      <c r="U49" s="369"/>
      <c r="V49" s="369"/>
      <c r="W49" s="369"/>
      <c r="X49" s="369"/>
      <c r="Y49" s="369"/>
      <c r="Z49" s="369"/>
      <c r="AA49" s="369"/>
      <c r="AB49" s="369"/>
      <c r="AC49" s="369"/>
      <c r="AD49" s="369"/>
      <c r="AE49" s="369"/>
    </row>
    <row r="50" spans="1:31" ht="18.75" customHeight="1">
      <c r="A50" s="1289"/>
      <c r="B50" s="1289"/>
      <c r="C50" s="315">
        <v>2</v>
      </c>
      <c r="D50" s="442"/>
      <c r="E50" s="2568">
        <v>2405</v>
      </c>
      <c r="F50" s="2572"/>
      <c r="G50" s="2572"/>
      <c r="H50" s="2572">
        <v>2033</v>
      </c>
      <c r="I50" s="2572"/>
      <c r="J50" s="2572"/>
      <c r="K50" s="1630">
        <v>5292</v>
      </c>
      <c r="L50" s="1630"/>
      <c r="M50" s="1630"/>
      <c r="N50" s="2411">
        <v>5028</v>
      </c>
      <c r="O50" s="2411"/>
      <c r="P50" s="2411"/>
      <c r="Q50" s="2411">
        <v>3032</v>
      </c>
      <c r="R50" s="2411"/>
      <c r="S50" s="2411"/>
      <c r="T50" s="2411">
        <v>10069</v>
      </c>
      <c r="U50" s="2411"/>
      <c r="V50" s="2411"/>
      <c r="W50" s="2411">
        <v>693</v>
      </c>
      <c r="X50" s="2411"/>
      <c r="Y50" s="2411"/>
      <c r="Z50" s="2411">
        <v>1204</v>
      </c>
      <c r="AA50" s="2411"/>
      <c r="AB50" s="2411"/>
      <c r="AC50" s="2411">
        <v>3668</v>
      </c>
      <c r="AD50" s="2411"/>
      <c r="AE50" s="2411"/>
    </row>
    <row r="51" spans="1:31" ht="18.75" customHeight="1">
      <c r="A51" s="328"/>
      <c r="B51" s="328"/>
      <c r="C51" s="328"/>
      <c r="D51" s="404"/>
      <c r="E51" s="356"/>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c r="AE51" s="328"/>
    </row>
    <row r="52" spans="1:31" ht="13.5">
      <c r="A52" s="2421" t="s">
        <v>3783</v>
      </c>
      <c r="B52" s="2421"/>
      <c r="C52" s="2421"/>
      <c r="D52" s="2421"/>
      <c r="E52" s="2421"/>
      <c r="F52" s="2421"/>
      <c r="G52" s="2421"/>
      <c r="H52" s="2421"/>
      <c r="I52" s="2421"/>
      <c r="J52" s="2421"/>
      <c r="K52" s="2421"/>
      <c r="L52" s="2421"/>
      <c r="M52" s="2421"/>
      <c r="N52" s="2421"/>
      <c r="O52" s="2421"/>
      <c r="P52" s="2421"/>
      <c r="Q52" s="2421"/>
      <c r="R52" s="2421"/>
      <c r="S52" s="2421"/>
      <c r="T52" s="2421"/>
      <c r="U52" s="2421"/>
      <c r="V52" s="2421"/>
      <c r="W52" s="2421"/>
      <c r="X52" s="2421"/>
      <c r="Y52" s="317"/>
      <c r="Z52" s="317"/>
      <c r="AB52" s="128"/>
      <c r="AC52" s="128"/>
      <c r="AD52" s="128"/>
      <c r="AE52" s="127" t="s">
        <v>3770</v>
      </c>
    </row>
  </sheetData>
  <mergeCells count="228">
    <mergeCell ref="AC50:AE50"/>
    <mergeCell ref="A52:X52"/>
    <mergeCell ref="T48:V48"/>
    <mergeCell ref="W48:Y48"/>
    <mergeCell ref="Z48:AB48"/>
    <mergeCell ref="AC48:AE48"/>
    <mergeCell ref="A50:B50"/>
    <mergeCell ref="E50:G50"/>
    <mergeCell ref="H50:J50"/>
    <mergeCell ref="K50:M50"/>
    <mergeCell ref="N50:P50"/>
    <mergeCell ref="Q50:S50"/>
    <mergeCell ref="A48:B48"/>
    <mergeCell ref="E48:G48"/>
    <mergeCell ref="H48:J48"/>
    <mergeCell ref="K48:M48"/>
    <mergeCell ref="N48:P48"/>
    <mergeCell ref="Q48:S48"/>
    <mergeCell ref="T50:V50"/>
    <mergeCell ref="W50:Y50"/>
    <mergeCell ref="Z50:AB50"/>
    <mergeCell ref="AC44:AE44"/>
    <mergeCell ref="A46:B46"/>
    <mergeCell ref="E46:G46"/>
    <mergeCell ref="H46:J46"/>
    <mergeCell ref="K46:M46"/>
    <mergeCell ref="N46:P46"/>
    <mergeCell ref="Q46:S46"/>
    <mergeCell ref="T46:V46"/>
    <mergeCell ref="W46:Y46"/>
    <mergeCell ref="Z46:AB46"/>
    <mergeCell ref="AC46:AE46"/>
    <mergeCell ref="A44:B44"/>
    <mergeCell ref="E44:G44"/>
    <mergeCell ref="H44:J44"/>
    <mergeCell ref="K44:M44"/>
    <mergeCell ref="N44:P44"/>
    <mergeCell ref="Q44:S44"/>
    <mergeCell ref="T44:V44"/>
    <mergeCell ref="W44:Y44"/>
    <mergeCell ref="Z44:AB44"/>
    <mergeCell ref="AC40:AE40"/>
    <mergeCell ref="A42:B42"/>
    <mergeCell ref="E42:G42"/>
    <mergeCell ref="H42:J42"/>
    <mergeCell ref="K42:M42"/>
    <mergeCell ref="N42:P42"/>
    <mergeCell ref="Q42:S42"/>
    <mergeCell ref="T42:V42"/>
    <mergeCell ref="W42:Y42"/>
    <mergeCell ref="Z42:AB42"/>
    <mergeCell ref="AC42:AE42"/>
    <mergeCell ref="A40:B40"/>
    <mergeCell ref="E40:G40"/>
    <mergeCell ref="H40:J40"/>
    <mergeCell ref="K40:M40"/>
    <mergeCell ref="N40:P40"/>
    <mergeCell ref="Q40:S40"/>
    <mergeCell ref="T40:V40"/>
    <mergeCell ref="W40:Y40"/>
    <mergeCell ref="Z40:AB40"/>
    <mergeCell ref="AC36:AE36"/>
    <mergeCell ref="A38:B38"/>
    <mergeCell ref="E38:G38"/>
    <mergeCell ref="H38:J38"/>
    <mergeCell ref="K38:M38"/>
    <mergeCell ref="N38:P38"/>
    <mergeCell ref="Q38:S38"/>
    <mergeCell ref="T38:V38"/>
    <mergeCell ref="W38:Y38"/>
    <mergeCell ref="Z38:AB38"/>
    <mergeCell ref="AC38:AE38"/>
    <mergeCell ref="A36:B36"/>
    <mergeCell ref="E36:G36"/>
    <mergeCell ref="H36:J36"/>
    <mergeCell ref="K36:M36"/>
    <mergeCell ref="N36:P36"/>
    <mergeCell ref="Q36:S36"/>
    <mergeCell ref="T36:V36"/>
    <mergeCell ref="W36:Y36"/>
    <mergeCell ref="Z36:AB36"/>
    <mergeCell ref="T32:V32"/>
    <mergeCell ref="W32:Y32"/>
    <mergeCell ref="Z32:AB32"/>
    <mergeCell ref="AC32:AE32"/>
    <mergeCell ref="A34:B34"/>
    <mergeCell ref="E34:G34"/>
    <mergeCell ref="H34:J34"/>
    <mergeCell ref="K34:M34"/>
    <mergeCell ref="N34:P34"/>
    <mergeCell ref="Q34:S34"/>
    <mergeCell ref="A32:B32"/>
    <mergeCell ref="E32:G32"/>
    <mergeCell ref="H32:J32"/>
    <mergeCell ref="K32:M32"/>
    <mergeCell ref="N32:P32"/>
    <mergeCell ref="Q32:S32"/>
    <mergeCell ref="T34:V34"/>
    <mergeCell ref="W34:Y34"/>
    <mergeCell ref="Z34:AB34"/>
    <mergeCell ref="AC34:AE34"/>
    <mergeCell ref="W25:Y25"/>
    <mergeCell ref="N30:P30"/>
    <mergeCell ref="Q30:S30"/>
    <mergeCell ref="T30:V30"/>
    <mergeCell ref="W30:Y30"/>
    <mergeCell ref="Z30:AB30"/>
    <mergeCell ref="AC30:AE30"/>
    <mergeCell ref="Z25:AB25"/>
    <mergeCell ref="AC25:AE25"/>
    <mergeCell ref="AA28:AD28"/>
    <mergeCell ref="A23:B23"/>
    <mergeCell ref="E23:G23"/>
    <mergeCell ref="H23:J23"/>
    <mergeCell ref="K23:M23"/>
    <mergeCell ref="N23:P23"/>
    <mergeCell ref="Q23:S23"/>
    <mergeCell ref="T23:V23"/>
    <mergeCell ref="W23:Y23"/>
    <mergeCell ref="A29:D30"/>
    <mergeCell ref="E29:M29"/>
    <mergeCell ref="N29:V29"/>
    <mergeCell ref="W29:AE29"/>
    <mergeCell ref="E30:G30"/>
    <mergeCell ref="H30:J30"/>
    <mergeCell ref="K30:M30"/>
    <mergeCell ref="Z23:AB23"/>
    <mergeCell ref="AC23:AE23"/>
    <mergeCell ref="A25:B25"/>
    <mergeCell ref="E25:G25"/>
    <mergeCell ref="H25:J25"/>
    <mergeCell ref="K25:M25"/>
    <mergeCell ref="N25:P25"/>
    <mergeCell ref="Q25:S25"/>
    <mergeCell ref="T25:V25"/>
    <mergeCell ref="AC19:AE19"/>
    <mergeCell ref="A21:B21"/>
    <mergeCell ref="E21:G21"/>
    <mergeCell ref="H21:J21"/>
    <mergeCell ref="K21:M21"/>
    <mergeCell ref="N21:P21"/>
    <mergeCell ref="Q21:S21"/>
    <mergeCell ref="T21:V21"/>
    <mergeCell ref="W21:Y21"/>
    <mergeCell ref="Z21:AB21"/>
    <mergeCell ref="AC21:AE21"/>
    <mergeCell ref="A19:B19"/>
    <mergeCell ref="E19:G19"/>
    <mergeCell ref="H19:J19"/>
    <mergeCell ref="K19:M19"/>
    <mergeCell ref="N19:P19"/>
    <mergeCell ref="Q19:S19"/>
    <mergeCell ref="T19:V19"/>
    <mergeCell ref="W19:Y19"/>
    <mergeCell ref="Z19:AB19"/>
    <mergeCell ref="AC15:AE15"/>
    <mergeCell ref="A17:B17"/>
    <mergeCell ref="E17:G17"/>
    <mergeCell ref="H17:J17"/>
    <mergeCell ref="K17:M17"/>
    <mergeCell ref="N17:P17"/>
    <mergeCell ref="Q17:S17"/>
    <mergeCell ref="T17:V17"/>
    <mergeCell ref="W17:Y17"/>
    <mergeCell ref="Z17:AB17"/>
    <mergeCell ref="AC17:AE17"/>
    <mergeCell ref="A15:B15"/>
    <mergeCell ref="E15:G15"/>
    <mergeCell ref="H15:J15"/>
    <mergeCell ref="K15:M15"/>
    <mergeCell ref="N15:P15"/>
    <mergeCell ref="Q15:S15"/>
    <mergeCell ref="T15:V15"/>
    <mergeCell ref="W15:Y15"/>
    <mergeCell ref="Z15:AB15"/>
    <mergeCell ref="AC11:AE11"/>
    <mergeCell ref="A13:B13"/>
    <mergeCell ref="E13:G13"/>
    <mergeCell ref="H13:J13"/>
    <mergeCell ref="K13:M13"/>
    <mergeCell ref="N13:P13"/>
    <mergeCell ref="Q13:S13"/>
    <mergeCell ref="T13:V13"/>
    <mergeCell ref="W13:Y13"/>
    <mergeCell ref="Z13:AB13"/>
    <mergeCell ref="AC13:AE13"/>
    <mergeCell ref="A11:B11"/>
    <mergeCell ref="E11:G11"/>
    <mergeCell ref="H11:J11"/>
    <mergeCell ref="K11:M11"/>
    <mergeCell ref="N11:P11"/>
    <mergeCell ref="Q11:S11"/>
    <mergeCell ref="T11:V11"/>
    <mergeCell ref="W11:Y11"/>
    <mergeCell ref="Z11:AB11"/>
    <mergeCell ref="AC7:AE7"/>
    <mergeCell ref="A9:B9"/>
    <mergeCell ref="E9:G9"/>
    <mergeCell ref="H9:J9"/>
    <mergeCell ref="K9:M9"/>
    <mergeCell ref="N9:P9"/>
    <mergeCell ref="Q9:S9"/>
    <mergeCell ref="T9:V9"/>
    <mergeCell ref="W9:Y9"/>
    <mergeCell ref="Z9:AB9"/>
    <mergeCell ref="AC9:AE9"/>
    <mergeCell ref="A7:B7"/>
    <mergeCell ref="E7:G7"/>
    <mergeCell ref="H7:J7"/>
    <mergeCell ref="K7:M7"/>
    <mergeCell ref="N7:P7"/>
    <mergeCell ref="Q7:S7"/>
    <mergeCell ref="T7:V7"/>
    <mergeCell ref="W7:Y7"/>
    <mergeCell ref="Z7:AB7"/>
    <mergeCell ref="A1:D1"/>
    <mergeCell ref="A2:AE2"/>
    <mergeCell ref="A4:D5"/>
    <mergeCell ref="E4:M4"/>
    <mergeCell ref="N4:V4"/>
    <mergeCell ref="W4:AE4"/>
    <mergeCell ref="E5:G5"/>
    <mergeCell ref="H5:J5"/>
    <mergeCell ref="K5:M5"/>
    <mergeCell ref="Q5:S5"/>
    <mergeCell ref="T5:V5"/>
    <mergeCell ref="Z5:AB5"/>
    <mergeCell ref="AC5:AE5"/>
  </mergeCells>
  <phoneticPr fontId="4"/>
  <hyperlinks>
    <hyperlink ref="A1" location="P2細目次!A1" display="目次に戻る" xr:uid="{13321F05-347D-4853-B6D0-4B8E26A85435}"/>
  </hyperlinks>
  <pageMargins left="0.70866141732283472" right="0.70866141732283472" top="0.74803149606299213" bottom="0.74803149606299213" header="0.31496062992125984" footer="0.31496062992125984"/>
  <pageSetup paperSize="9" scale="98" firstPageNumber="0" orientation="portrait" r:id="rId1"/>
  <headerFooter differentFirst="1" scaleWithDoc="0">
    <oddFooter>&amp;C- &amp;P -</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CB6BA-219E-4569-A427-EFDCDCA4BE1E}">
  <sheetPr>
    <tabColor theme="0"/>
    <pageSetUpPr fitToPage="1"/>
  </sheetPr>
  <dimension ref="A1:AD78"/>
  <sheetViews>
    <sheetView topLeftCell="A25" zoomScaleNormal="100" zoomScaleSheetLayoutView="100" workbookViewId="0">
      <selection activeCell="AL2" sqref="AL2:AR2"/>
    </sheetView>
  </sheetViews>
  <sheetFormatPr defaultColWidth="3.75" defaultRowHeight="18.75" customHeight="1"/>
  <cols>
    <col min="1" max="16384" width="3.75" style="286"/>
  </cols>
  <sheetData>
    <row r="1" spans="1:28" ht="13.5">
      <c r="A1" s="1544" t="s">
        <v>4602</v>
      </c>
      <c r="B1" s="1544"/>
      <c r="C1" s="1544"/>
      <c r="D1" s="1544"/>
    </row>
    <row r="2" spans="1:28" s="42" customFormat="1" ht="18.75" customHeight="1">
      <c r="A2" s="1271" t="s">
        <v>3784</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row>
    <row r="3" spans="1:28" ht="15.75" customHeight="1"/>
    <row r="4" spans="1:28" ht="15.75" customHeight="1">
      <c r="A4" s="1262" t="s">
        <v>2412</v>
      </c>
      <c r="B4" s="1262"/>
      <c r="C4" s="1262"/>
      <c r="D4" s="1263"/>
      <c r="E4" s="1260" t="s">
        <v>3785</v>
      </c>
      <c r="F4" s="1261"/>
      <c r="G4" s="1261"/>
      <c r="H4" s="1261"/>
      <c r="I4" s="1261"/>
      <c r="J4" s="1261"/>
      <c r="K4" s="1261"/>
      <c r="L4" s="1262"/>
      <c r="M4" s="1260" t="s">
        <v>3786</v>
      </c>
      <c r="N4" s="1261"/>
      <c r="O4" s="1261"/>
      <c r="P4" s="1261"/>
      <c r="Q4" s="1261"/>
      <c r="R4" s="1261"/>
      <c r="S4" s="1261"/>
      <c r="T4" s="1262"/>
      <c r="U4" s="1260" t="s">
        <v>3787</v>
      </c>
      <c r="V4" s="1261"/>
      <c r="W4" s="1261"/>
      <c r="X4" s="1261"/>
      <c r="Y4" s="1261"/>
      <c r="Z4" s="1261"/>
      <c r="AA4" s="1261"/>
      <c r="AB4" s="1980"/>
    </row>
    <row r="5" spans="1:28" ht="15.75" customHeight="1">
      <c r="A5" s="314"/>
      <c r="B5" s="314"/>
      <c r="C5" s="314"/>
      <c r="D5" s="345"/>
      <c r="E5" s="1279" t="s">
        <v>435</v>
      </c>
      <c r="F5" s="1277"/>
      <c r="G5" s="1277"/>
      <c r="H5" s="1277"/>
      <c r="I5" s="1277"/>
      <c r="J5" s="1277"/>
      <c r="K5" s="1277"/>
      <c r="L5" s="1277"/>
      <c r="M5" s="1277" t="s">
        <v>3788</v>
      </c>
      <c r="N5" s="1277"/>
      <c r="O5" s="1277"/>
      <c r="P5" s="1277"/>
      <c r="Q5" s="1277"/>
      <c r="R5" s="1277"/>
      <c r="S5" s="1277"/>
      <c r="T5" s="1277"/>
      <c r="U5" s="1277" t="s">
        <v>435</v>
      </c>
      <c r="V5" s="1277"/>
      <c r="W5" s="1277"/>
      <c r="X5" s="1277"/>
      <c r="Y5" s="1277"/>
      <c r="Z5" s="1277"/>
      <c r="AA5" s="1277"/>
      <c r="AB5" s="1277"/>
    </row>
    <row r="6" spans="1:28" ht="7.5" customHeight="1">
      <c r="D6" s="442"/>
      <c r="E6" s="409"/>
      <c r="F6" s="315"/>
      <c r="G6" s="315"/>
      <c r="H6" s="315"/>
      <c r="I6" s="315"/>
      <c r="J6" s="315"/>
      <c r="K6" s="315"/>
      <c r="L6" s="315"/>
      <c r="M6" s="315"/>
      <c r="N6" s="315"/>
      <c r="O6" s="315"/>
      <c r="P6" s="315"/>
      <c r="Q6" s="315"/>
      <c r="R6" s="315"/>
      <c r="S6" s="315"/>
      <c r="T6" s="315"/>
      <c r="U6" s="315"/>
      <c r="V6" s="315"/>
      <c r="W6" s="315"/>
      <c r="X6" s="315"/>
      <c r="Y6" s="315"/>
      <c r="Z6" s="315"/>
      <c r="AA6" s="315"/>
      <c r="AB6" s="315"/>
    </row>
    <row r="7" spans="1:28" ht="15.75" customHeight="1">
      <c r="A7" s="1289" t="s">
        <v>965</v>
      </c>
      <c r="B7" s="1289"/>
      <c r="C7" s="315">
        <v>23</v>
      </c>
      <c r="D7" s="117"/>
      <c r="E7" s="2442">
        <v>29629</v>
      </c>
      <c r="F7" s="2411"/>
      <c r="G7" s="2411"/>
      <c r="H7" s="2411"/>
      <c r="I7" s="2411"/>
      <c r="J7" s="2411"/>
      <c r="K7" s="2411"/>
      <c r="L7" s="2411"/>
      <c r="M7" s="2109">
        <v>301</v>
      </c>
      <c r="N7" s="2109"/>
      <c r="O7" s="2109"/>
      <c r="P7" s="2109"/>
      <c r="Q7" s="2109"/>
      <c r="R7" s="2109"/>
      <c r="S7" s="2109"/>
      <c r="T7" s="2109"/>
      <c r="U7" s="2574">
        <v>98.44</v>
      </c>
      <c r="V7" s="2574"/>
      <c r="W7" s="2574"/>
      <c r="X7" s="2574"/>
      <c r="Y7" s="2574"/>
      <c r="Z7" s="2574"/>
      <c r="AA7" s="2574"/>
      <c r="AB7" s="2574"/>
    </row>
    <row r="8" spans="1:28" ht="7.5" customHeight="1">
      <c r="A8" s="315"/>
      <c r="B8" s="315"/>
      <c r="C8" s="315"/>
      <c r="D8" s="117"/>
      <c r="E8" s="375"/>
      <c r="F8" s="369"/>
      <c r="G8" s="369"/>
      <c r="H8" s="369"/>
      <c r="I8" s="369"/>
      <c r="J8" s="369"/>
      <c r="K8" s="369"/>
      <c r="L8" s="369"/>
      <c r="M8" s="360"/>
      <c r="N8" s="360"/>
      <c r="O8" s="360"/>
      <c r="P8" s="360"/>
      <c r="Q8" s="360"/>
      <c r="R8" s="360"/>
      <c r="S8" s="360"/>
      <c r="T8" s="360"/>
      <c r="U8" s="431"/>
      <c r="V8" s="431"/>
      <c r="W8" s="431"/>
      <c r="X8" s="431"/>
      <c r="Y8" s="431"/>
      <c r="Z8" s="431"/>
      <c r="AA8" s="431"/>
      <c r="AB8" s="431"/>
    </row>
    <row r="9" spans="1:28" ht="15.75" customHeight="1">
      <c r="A9" s="1289"/>
      <c r="B9" s="1289"/>
      <c r="C9" s="286">
        <v>24</v>
      </c>
      <c r="D9" s="442"/>
      <c r="E9" s="2442">
        <v>28606</v>
      </c>
      <c r="F9" s="2411"/>
      <c r="G9" s="2411"/>
      <c r="H9" s="2411"/>
      <c r="I9" s="2411"/>
      <c r="J9" s="2411"/>
      <c r="K9" s="2411"/>
      <c r="L9" s="2411"/>
      <c r="M9" s="2109">
        <v>300</v>
      </c>
      <c r="N9" s="2109"/>
      <c r="O9" s="2109"/>
      <c r="P9" s="2109"/>
      <c r="Q9" s="2109"/>
      <c r="R9" s="2109"/>
      <c r="S9" s="2109"/>
      <c r="T9" s="2109"/>
      <c r="U9" s="2574">
        <v>95.35</v>
      </c>
      <c r="V9" s="2574"/>
      <c r="W9" s="2574"/>
      <c r="X9" s="2574"/>
      <c r="Y9" s="2574"/>
      <c r="Z9" s="2574"/>
      <c r="AA9" s="2574"/>
      <c r="AB9" s="2574"/>
    </row>
    <row r="10" spans="1:28" ht="7.5" customHeight="1">
      <c r="A10" s="315"/>
      <c r="B10" s="315"/>
      <c r="D10" s="442"/>
      <c r="E10" s="375"/>
      <c r="F10" s="369"/>
      <c r="G10" s="369"/>
      <c r="H10" s="369"/>
      <c r="I10" s="369"/>
      <c r="J10" s="369"/>
      <c r="K10" s="369"/>
      <c r="L10" s="369"/>
      <c r="M10" s="360"/>
      <c r="N10" s="360"/>
      <c r="O10" s="360"/>
      <c r="P10" s="360"/>
      <c r="Q10" s="360"/>
      <c r="R10" s="360"/>
      <c r="S10" s="360"/>
      <c r="T10" s="360"/>
      <c r="U10" s="431"/>
      <c r="V10" s="431"/>
      <c r="W10" s="431"/>
      <c r="X10" s="431"/>
      <c r="Y10" s="431"/>
      <c r="Z10" s="431"/>
      <c r="AA10" s="431"/>
      <c r="AB10" s="431"/>
    </row>
    <row r="11" spans="1:28" ht="15.75" customHeight="1">
      <c r="A11" s="1289"/>
      <c r="B11" s="1289"/>
      <c r="C11" s="286">
        <v>25</v>
      </c>
      <c r="D11" s="442"/>
      <c r="E11" s="2442">
        <v>27410</v>
      </c>
      <c r="F11" s="2411"/>
      <c r="G11" s="2411"/>
      <c r="H11" s="2411"/>
      <c r="I11" s="2411"/>
      <c r="J11" s="2411"/>
      <c r="K11" s="2411"/>
      <c r="L11" s="2411"/>
      <c r="M11" s="2109">
        <v>300</v>
      </c>
      <c r="N11" s="2109"/>
      <c r="O11" s="2109"/>
      <c r="P11" s="2109"/>
      <c r="Q11" s="2109"/>
      <c r="R11" s="2109"/>
      <c r="S11" s="2109"/>
      <c r="T11" s="2109"/>
      <c r="U11" s="2574">
        <v>91.4</v>
      </c>
      <c r="V11" s="2574"/>
      <c r="W11" s="2574"/>
      <c r="X11" s="2574"/>
      <c r="Y11" s="2574"/>
      <c r="Z11" s="2574"/>
      <c r="AA11" s="2574"/>
      <c r="AB11" s="2574"/>
    </row>
    <row r="12" spans="1:28" ht="7.5" customHeight="1">
      <c r="A12" s="315"/>
      <c r="B12" s="315"/>
      <c r="D12" s="442"/>
      <c r="E12" s="375"/>
      <c r="F12" s="369"/>
      <c r="G12" s="369"/>
      <c r="H12" s="369"/>
      <c r="I12" s="369"/>
      <c r="J12" s="369"/>
      <c r="K12" s="369"/>
      <c r="L12" s="369"/>
      <c r="M12" s="360"/>
      <c r="N12" s="360"/>
      <c r="O12" s="360"/>
      <c r="P12" s="360"/>
      <c r="Q12" s="360"/>
      <c r="R12" s="360"/>
      <c r="S12" s="360"/>
      <c r="T12" s="360"/>
      <c r="U12" s="431"/>
      <c r="V12" s="431"/>
      <c r="W12" s="431"/>
      <c r="X12" s="431"/>
      <c r="Y12" s="431"/>
      <c r="Z12" s="431"/>
      <c r="AA12" s="431"/>
      <c r="AB12" s="431"/>
    </row>
    <row r="13" spans="1:28" ht="15.75" customHeight="1">
      <c r="A13" s="1289"/>
      <c r="B13" s="1289"/>
      <c r="C13" s="286">
        <v>26</v>
      </c>
      <c r="D13" s="442"/>
      <c r="E13" s="2442">
        <v>29431</v>
      </c>
      <c r="F13" s="2411"/>
      <c r="G13" s="2411"/>
      <c r="H13" s="2411"/>
      <c r="I13" s="2411"/>
      <c r="J13" s="2411"/>
      <c r="K13" s="2411"/>
      <c r="L13" s="2411"/>
      <c r="M13" s="2109">
        <v>297</v>
      </c>
      <c r="N13" s="2109"/>
      <c r="O13" s="2109"/>
      <c r="P13" s="2109"/>
      <c r="Q13" s="2109"/>
      <c r="R13" s="2109"/>
      <c r="S13" s="2109"/>
      <c r="T13" s="2109"/>
      <c r="U13" s="2574">
        <v>99.1</v>
      </c>
      <c r="V13" s="2574"/>
      <c r="W13" s="2574"/>
      <c r="X13" s="2574"/>
      <c r="Y13" s="2574"/>
      <c r="Z13" s="2574"/>
      <c r="AA13" s="2574"/>
      <c r="AB13" s="2574"/>
    </row>
    <row r="14" spans="1:28" ht="7.5" customHeight="1">
      <c r="A14" s="315"/>
      <c r="B14" s="315"/>
      <c r="D14" s="442"/>
      <c r="E14" s="375"/>
      <c r="F14" s="369"/>
      <c r="G14" s="369"/>
      <c r="H14" s="369"/>
      <c r="I14" s="369"/>
      <c r="J14" s="369"/>
      <c r="K14" s="369"/>
      <c r="L14" s="369"/>
      <c r="M14" s="360"/>
      <c r="N14" s="360"/>
      <c r="O14" s="360"/>
      <c r="P14" s="360"/>
      <c r="Q14" s="360"/>
      <c r="R14" s="360"/>
      <c r="S14" s="360"/>
      <c r="T14" s="360"/>
      <c r="U14" s="431"/>
      <c r="V14" s="431"/>
      <c r="W14" s="431"/>
      <c r="X14" s="431"/>
      <c r="Y14" s="431"/>
      <c r="Z14" s="431"/>
      <c r="AA14" s="431"/>
      <c r="AB14" s="431"/>
    </row>
    <row r="15" spans="1:28" ht="15.75" customHeight="1">
      <c r="A15" s="1289"/>
      <c r="B15" s="1289"/>
      <c r="C15" s="286">
        <v>27</v>
      </c>
      <c r="D15" s="442"/>
      <c r="E15" s="2442">
        <v>31517</v>
      </c>
      <c r="F15" s="2411"/>
      <c r="G15" s="2411"/>
      <c r="H15" s="2411"/>
      <c r="I15" s="2411"/>
      <c r="J15" s="2411"/>
      <c r="K15" s="2411"/>
      <c r="L15" s="2411"/>
      <c r="M15" s="2109">
        <v>300</v>
      </c>
      <c r="N15" s="2109"/>
      <c r="O15" s="2109"/>
      <c r="P15" s="2109"/>
      <c r="Q15" s="2109"/>
      <c r="R15" s="2109"/>
      <c r="S15" s="2109"/>
      <c r="T15" s="2109"/>
      <c r="U15" s="2574">
        <v>105.1</v>
      </c>
      <c r="V15" s="2574"/>
      <c r="W15" s="2574"/>
      <c r="X15" s="2574"/>
      <c r="Y15" s="2574"/>
      <c r="Z15" s="2574"/>
      <c r="AA15" s="2574"/>
      <c r="AB15" s="2574"/>
    </row>
    <row r="16" spans="1:28" ht="7.5" customHeight="1">
      <c r="A16" s="315"/>
      <c r="B16" s="315"/>
      <c r="D16" s="442"/>
      <c r="E16" s="375"/>
      <c r="F16" s="369"/>
      <c r="G16" s="369"/>
      <c r="H16" s="369"/>
      <c r="I16" s="369"/>
      <c r="J16" s="369"/>
      <c r="K16" s="369"/>
      <c r="L16" s="369"/>
      <c r="M16" s="360"/>
      <c r="N16" s="360"/>
      <c r="O16" s="360"/>
      <c r="P16" s="360"/>
      <c r="Q16" s="360"/>
      <c r="R16" s="360"/>
      <c r="S16" s="360"/>
      <c r="T16" s="360"/>
      <c r="U16" s="431"/>
      <c r="V16" s="431"/>
      <c r="W16" s="431"/>
      <c r="X16" s="431"/>
      <c r="Y16" s="431"/>
      <c r="Z16" s="431"/>
      <c r="AA16" s="431"/>
      <c r="AB16" s="431"/>
    </row>
    <row r="17" spans="1:30" ht="15.75" customHeight="1">
      <c r="A17" s="1289"/>
      <c r="B17" s="1289"/>
      <c r="C17" s="286">
        <v>28</v>
      </c>
      <c r="D17" s="442"/>
      <c r="E17" s="2442">
        <v>30666</v>
      </c>
      <c r="F17" s="2411"/>
      <c r="G17" s="2411"/>
      <c r="H17" s="2411"/>
      <c r="I17" s="2411"/>
      <c r="J17" s="2411"/>
      <c r="K17" s="2411"/>
      <c r="L17" s="2411"/>
      <c r="M17" s="2109">
        <v>294</v>
      </c>
      <c r="N17" s="2109"/>
      <c r="O17" s="2109"/>
      <c r="P17" s="2109"/>
      <c r="Q17" s="2109"/>
      <c r="R17" s="2109"/>
      <c r="S17" s="2109"/>
      <c r="T17" s="2109"/>
      <c r="U17" s="2574">
        <f>E17/M17</f>
        <v>104.30612244897959</v>
      </c>
      <c r="V17" s="2574"/>
      <c r="W17" s="2574"/>
      <c r="X17" s="2574"/>
      <c r="Y17" s="2574"/>
      <c r="Z17" s="2574"/>
      <c r="AA17" s="2574"/>
      <c r="AB17" s="2574"/>
    </row>
    <row r="18" spans="1:30" ht="7.5" customHeight="1">
      <c r="A18" s="315"/>
      <c r="B18" s="315"/>
      <c r="D18" s="442"/>
      <c r="E18" s="375"/>
      <c r="F18" s="369"/>
      <c r="G18" s="369"/>
      <c r="H18" s="369"/>
      <c r="I18" s="369"/>
      <c r="J18" s="369"/>
      <c r="K18" s="369"/>
      <c r="L18" s="369"/>
      <c r="M18" s="360"/>
      <c r="N18" s="360"/>
      <c r="O18" s="360"/>
      <c r="P18" s="360"/>
      <c r="Q18" s="360"/>
      <c r="R18" s="360"/>
      <c r="S18" s="360"/>
      <c r="T18" s="360"/>
      <c r="U18" s="431"/>
      <c r="V18" s="431"/>
      <c r="W18" s="431"/>
      <c r="X18" s="431"/>
      <c r="Y18" s="431"/>
      <c r="Z18" s="431"/>
      <c r="AA18" s="431"/>
      <c r="AB18" s="431"/>
    </row>
    <row r="19" spans="1:30" ht="15.75" customHeight="1">
      <c r="A19" s="1289"/>
      <c r="B19" s="1289"/>
      <c r="C19" s="286">
        <v>29</v>
      </c>
      <c r="D19" s="442"/>
      <c r="E19" s="2442">
        <v>4846</v>
      </c>
      <c r="F19" s="2411"/>
      <c r="G19" s="2411"/>
      <c r="H19" s="2411"/>
      <c r="I19" s="2411"/>
      <c r="J19" s="2411"/>
      <c r="K19" s="2411"/>
      <c r="L19" s="2411"/>
      <c r="M19" s="2109">
        <v>51</v>
      </c>
      <c r="N19" s="2109"/>
      <c r="O19" s="2109"/>
      <c r="P19" s="2109"/>
      <c r="Q19" s="2109"/>
      <c r="R19" s="2109"/>
      <c r="S19" s="2109"/>
      <c r="T19" s="2109"/>
      <c r="U19" s="2574">
        <v>95</v>
      </c>
      <c r="V19" s="2574"/>
      <c r="W19" s="2574"/>
      <c r="X19" s="2574"/>
      <c r="Y19" s="2574"/>
      <c r="Z19" s="2574"/>
      <c r="AA19" s="2574"/>
      <c r="AB19" s="2574"/>
    </row>
    <row r="20" spans="1:30" ht="7.5" customHeight="1">
      <c r="A20" s="315"/>
      <c r="B20" s="315"/>
      <c r="D20" s="442"/>
      <c r="E20" s="375"/>
      <c r="F20" s="369"/>
      <c r="G20" s="369"/>
      <c r="H20" s="369"/>
      <c r="I20" s="369"/>
      <c r="J20" s="369"/>
      <c r="K20" s="369"/>
      <c r="L20" s="369"/>
      <c r="M20" s="360"/>
      <c r="N20" s="360"/>
      <c r="O20" s="360"/>
      <c r="P20" s="360"/>
      <c r="Q20" s="360"/>
      <c r="R20" s="360"/>
      <c r="S20" s="360"/>
      <c r="T20" s="360"/>
      <c r="U20" s="431"/>
      <c r="V20" s="431"/>
      <c r="W20" s="431"/>
      <c r="X20" s="431"/>
      <c r="Y20" s="431"/>
      <c r="Z20" s="431"/>
      <c r="AA20" s="431"/>
      <c r="AB20" s="431"/>
    </row>
    <row r="21" spans="1:30" ht="15.75" customHeight="1">
      <c r="A21" s="1289"/>
      <c r="B21" s="1289"/>
      <c r="C21" s="286">
        <v>30</v>
      </c>
      <c r="D21" s="442"/>
      <c r="E21" s="2442">
        <v>41533</v>
      </c>
      <c r="F21" s="2411"/>
      <c r="G21" s="2411"/>
      <c r="H21" s="2411"/>
      <c r="I21" s="2411"/>
      <c r="J21" s="2411"/>
      <c r="K21" s="2411"/>
      <c r="L21" s="2411"/>
      <c r="M21" s="2109">
        <v>296</v>
      </c>
      <c r="N21" s="2109"/>
      <c r="O21" s="2109"/>
      <c r="P21" s="2109"/>
      <c r="Q21" s="2109"/>
      <c r="R21" s="2109"/>
      <c r="S21" s="2109"/>
      <c r="T21" s="2109"/>
      <c r="U21" s="2574">
        <v>140.31</v>
      </c>
      <c r="V21" s="2574"/>
      <c r="W21" s="2574"/>
      <c r="X21" s="2574"/>
      <c r="Y21" s="2574"/>
      <c r="Z21" s="2574"/>
      <c r="AA21" s="2574"/>
      <c r="AB21" s="2574"/>
    </row>
    <row r="22" spans="1:30" ht="7.5" customHeight="1">
      <c r="A22" s="315"/>
      <c r="B22" s="315"/>
      <c r="D22" s="442"/>
      <c r="E22" s="375"/>
      <c r="F22" s="369"/>
      <c r="G22" s="369"/>
      <c r="H22" s="369"/>
      <c r="I22" s="369"/>
      <c r="J22" s="369"/>
      <c r="K22" s="369"/>
      <c r="L22" s="369"/>
      <c r="M22" s="360"/>
      <c r="N22" s="360"/>
      <c r="O22" s="360"/>
      <c r="P22" s="360"/>
      <c r="Q22" s="360"/>
      <c r="R22" s="360"/>
      <c r="S22" s="360"/>
      <c r="T22" s="360"/>
      <c r="U22" s="431"/>
      <c r="V22" s="431"/>
      <c r="W22" s="431"/>
      <c r="X22" s="431"/>
      <c r="Y22" s="431"/>
      <c r="Z22" s="431"/>
      <c r="AA22" s="431"/>
      <c r="AB22" s="431"/>
    </row>
    <row r="23" spans="1:30" ht="15.75" customHeight="1">
      <c r="A23" s="1289" t="s">
        <v>1212</v>
      </c>
      <c r="B23" s="1289"/>
      <c r="C23" s="315" t="s">
        <v>2417</v>
      </c>
      <c r="D23" s="442"/>
      <c r="E23" s="2442">
        <v>36602</v>
      </c>
      <c r="F23" s="2411"/>
      <c r="G23" s="2411"/>
      <c r="H23" s="2411"/>
      <c r="I23" s="2411"/>
      <c r="J23" s="2411"/>
      <c r="K23" s="2411"/>
      <c r="L23" s="2411"/>
      <c r="M23" s="2109">
        <v>291</v>
      </c>
      <c r="N23" s="2109"/>
      <c r="O23" s="2109"/>
      <c r="P23" s="2109"/>
      <c r="Q23" s="2109"/>
      <c r="R23" s="2109"/>
      <c r="S23" s="2109"/>
      <c r="T23" s="2109"/>
      <c r="U23" s="2574">
        <v>125.8</v>
      </c>
      <c r="V23" s="2574"/>
      <c r="W23" s="2574"/>
      <c r="X23" s="2574"/>
      <c r="Y23" s="2574"/>
      <c r="Z23" s="2574"/>
      <c r="AA23" s="2574"/>
      <c r="AB23" s="2574"/>
    </row>
    <row r="24" spans="1:30" ht="7.5" customHeight="1">
      <c r="A24" s="315"/>
      <c r="B24" s="315"/>
      <c r="C24" s="315"/>
      <c r="D24" s="442"/>
      <c r="E24" s="375"/>
      <c r="F24" s="369"/>
      <c r="G24" s="369"/>
      <c r="H24" s="369"/>
      <c r="I24" s="369"/>
      <c r="J24" s="369"/>
      <c r="K24" s="369"/>
      <c r="L24" s="369"/>
      <c r="M24" s="360"/>
      <c r="N24" s="360"/>
      <c r="O24" s="360"/>
      <c r="P24" s="360"/>
      <c r="Q24" s="360"/>
      <c r="R24" s="360"/>
      <c r="S24" s="360"/>
      <c r="T24" s="360"/>
      <c r="U24" s="431"/>
      <c r="V24" s="431"/>
      <c r="W24" s="431"/>
      <c r="X24" s="431"/>
      <c r="Y24" s="431"/>
      <c r="Z24" s="431"/>
      <c r="AA24" s="431"/>
      <c r="AB24" s="431"/>
    </row>
    <row r="25" spans="1:30" ht="15.75" customHeight="1">
      <c r="A25" s="1289"/>
      <c r="B25" s="1289"/>
      <c r="C25" s="286">
        <v>2</v>
      </c>
      <c r="D25" s="442"/>
      <c r="E25" s="2442">
        <v>23733</v>
      </c>
      <c r="F25" s="2411"/>
      <c r="G25" s="2411"/>
      <c r="H25" s="2411"/>
      <c r="I25" s="2411"/>
      <c r="J25" s="2411"/>
      <c r="K25" s="2411"/>
      <c r="L25" s="2411"/>
      <c r="M25" s="2109">
        <v>250</v>
      </c>
      <c r="N25" s="2109"/>
      <c r="O25" s="2109"/>
      <c r="P25" s="2109"/>
      <c r="Q25" s="2109"/>
      <c r="R25" s="2109"/>
      <c r="S25" s="2109"/>
      <c r="T25" s="2109"/>
      <c r="U25" s="2574">
        <v>94.9</v>
      </c>
      <c r="V25" s="2574"/>
      <c r="W25" s="2574"/>
      <c r="X25" s="2574"/>
      <c r="Y25" s="2574"/>
      <c r="Z25" s="2574"/>
      <c r="AA25" s="2574"/>
      <c r="AB25" s="2574"/>
    </row>
    <row r="26" spans="1:30" ht="7.5" customHeight="1">
      <c r="A26" s="328"/>
      <c r="B26" s="328"/>
      <c r="C26" s="328"/>
      <c r="D26" s="404"/>
      <c r="E26" s="1275"/>
      <c r="F26" s="1276"/>
      <c r="G26" s="1276"/>
      <c r="H26" s="1276"/>
      <c r="I26" s="1276"/>
      <c r="J26" s="1276"/>
      <c r="K26" s="1276"/>
      <c r="L26" s="1276"/>
      <c r="M26" s="1276"/>
      <c r="N26" s="1276"/>
      <c r="O26" s="1276"/>
      <c r="P26" s="1276"/>
      <c r="Q26" s="1276"/>
      <c r="R26" s="1276"/>
      <c r="S26" s="1276"/>
      <c r="T26" s="1276"/>
      <c r="U26" s="1276"/>
      <c r="V26" s="1276"/>
      <c r="W26" s="1276"/>
      <c r="X26" s="1276"/>
      <c r="Y26" s="1276"/>
      <c r="Z26" s="1276"/>
      <c r="AA26" s="1276"/>
      <c r="AB26" s="1276"/>
    </row>
    <row r="27" spans="1:30" ht="13.5">
      <c r="A27" s="2211" t="s">
        <v>3789</v>
      </c>
      <c r="B27" s="2211"/>
      <c r="C27" s="2211"/>
      <c r="D27" s="2211"/>
      <c r="E27" s="2211"/>
      <c r="F27" s="2211"/>
      <c r="G27" s="2211"/>
      <c r="H27" s="2211"/>
      <c r="I27" s="2211"/>
      <c r="J27" s="2211"/>
      <c r="K27" s="2211"/>
      <c r="L27" s="2211"/>
      <c r="M27" s="2211"/>
      <c r="N27" s="2211"/>
      <c r="O27" s="2211"/>
      <c r="P27" s="2211"/>
      <c r="Q27" s="2211"/>
      <c r="R27" s="458"/>
      <c r="S27" s="458"/>
      <c r="X27" s="314"/>
      <c r="Y27" s="314"/>
      <c r="Z27" s="314"/>
      <c r="AB27" s="308" t="s">
        <v>3790</v>
      </c>
    </row>
    <row r="28" spans="1:30" ht="13.5">
      <c r="A28" s="2410" t="s">
        <v>3791</v>
      </c>
      <c r="B28" s="2410"/>
      <c r="C28" s="2410"/>
      <c r="D28" s="2410"/>
      <c r="E28" s="2410"/>
      <c r="F28" s="2410"/>
      <c r="G28" s="2410"/>
      <c r="H28" s="2410"/>
      <c r="I28" s="2410"/>
      <c r="J28" s="2410"/>
      <c r="K28" s="2410"/>
      <c r="L28" s="2410"/>
      <c r="M28" s="2410"/>
      <c r="N28" s="2410"/>
      <c r="O28" s="2410"/>
      <c r="P28" s="2410"/>
      <c r="W28" s="315"/>
      <c r="X28" s="315"/>
      <c r="Y28" s="315"/>
      <c r="Z28" s="315"/>
      <c r="AA28" s="315"/>
      <c r="AB28" s="315"/>
      <c r="AC28" s="315"/>
      <c r="AD28" s="315"/>
    </row>
    <row r="29" spans="1:30" ht="13.5">
      <c r="A29" s="458"/>
      <c r="B29" s="458"/>
      <c r="C29" s="458"/>
      <c r="D29" s="458"/>
      <c r="E29" s="458"/>
      <c r="F29" s="458"/>
      <c r="G29" s="458"/>
      <c r="H29" s="458"/>
      <c r="I29" s="458"/>
      <c r="J29" s="458"/>
      <c r="K29" s="458"/>
      <c r="L29" s="458"/>
      <c r="M29" s="458"/>
      <c r="N29" s="458"/>
      <c r="O29" s="458"/>
      <c r="P29" s="458"/>
      <c r="W29" s="315"/>
      <c r="X29" s="315"/>
      <c r="Y29" s="315"/>
      <c r="Z29" s="315"/>
      <c r="AA29" s="315"/>
      <c r="AB29" s="315"/>
      <c r="AC29" s="315"/>
      <c r="AD29" s="315"/>
    </row>
    <row r="30" spans="1:30" ht="15.75" customHeight="1"/>
    <row r="31" spans="1:30" s="42" customFormat="1" ht="18.75" customHeight="1">
      <c r="A31" s="1271" t="s">
        <v>3792</v>
      </c>
      <c r="B31" s="1271"/>
      <c r="C31" s="1271"/>
      <c r="D31" s="1271"/>
      <c r="E31" s="1271"/>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row>
    <row r="32" spans="1:30" ht="15.75" customHeight="1">
      <c r="AB32" s="407" t="s">
        <v>3793</v>
      </c>
    </row>
    <row r="33" spans="1:28" ht="15.75" customHeight="1">
      <c r="A33" s="1262" t="s">
        <v>2412</v>
      </c>
      <c r="B33" s="1262"/>
      <c r="C33" s="1262"/>
      <c r="D33" s="1263"/>
      <c r="E33" s="1260" t="s">
        <v>448</v>
      </c>
      <c r="F33" s="1261"/>
      <c r="G33" s="1262"/>
      <c r="H33" s="1260" t="s">
        <v>3794</v>
      </c>
      <c r="I33" s="1261"/>
      <c r="J33" s="1262"/>
      <c r="K33" s="1260" t="s">
        <v>3795</v>
      </c>
      <c r="L33" s="1261"/>
      <c r="M33" s="1262"/>
      <c r="N33" s="1260" t="s">
        <v>3796</v>
      </c>
      <c r="O33" s="1261"/>
      <c r="P33" s="1262"/>
      <c r="Q33" s="1260" t="s">
        <v>3797</v>
      </c>
      <c r="R33" s="1261"/>
      <c r="S33" s="1261"/>
      <c r="T33" s="1260" t="s">
        <v>3798</v>
      </c>
      <c r="U33" s="1261"/>
      <c r="V33" s="1262"/>
      <c r="W33" s="1260" t="s">
        <v>3799</v>
      </c>
      <c r="X33" s="1261"/>
      <c r="Y33" s="1262"/>
      <c r="Z33" s="1260" t="s">
        <v>1242</v>
      </c>
      <c r="AA33" s="1261"/>
      <c r="AB33" s="1261"/>
    </row>
    <row r="34" spans="1:28" ht="7.5" customHeight="1">
      <c r="A34" s="314"/>
      <c r="B34" s="314"/>
      <c r="C34" s="314"/>
      <c r="D34" s="345"/>
    </row>
    <row r="35" spans="1:28" ht="15.75" customHeight="1">
      <c r="B35" s="315"/>
      <c r="C35" s="315" t="s">
        <v>3779</v>
      </c>
      <c r="D35" s="442"/>
      <c r="E35" s="1420">
        <f>SUM(H35:AB35)</f>
        <v>124</v>
      </c>
      <c r="F35" s="1202"/>
      <c r="G35" s="1202"/>
      <c r="H35" s="1289">
        <v>11</v>
      </c>
      <c r="I35" s="1289"/>
      <c r="J35" s="1289"/>
      <c r="K35" s="1289">
        <v>15</v>
      </c>
      <c r="L35" s="1289"/>
      <c r="M35" s="1289"/>
      <c r="N35" s="1289">
        <v>71</v>
      </c>
      <c r="O35" s="1289"/>
      <c r="P35" s="1289"/>
      <c r="Q35" s="1289" t="s">
        <v>1282</v>
      </c>
      <c r="R35" s="1289"/>
      <c r="S35" s="1289"/>
      <c r="T35" s="1289">
        <v>1</v>
      </c>
      <c r="U35" s="1289"/>
      <c r="V35" s="1289"/>
      <c r="W35" s="1289">
        <v>8</v>
      </c>
      <c r="X35" s="1289"/>
      <c r="Y35" s="1289"/>
      <c r="Z35" s="1289">
        <v>18</v>
      </c>
      <c r="AA35" s="1289"/>
      <c r="AB35" s="1289"/>
    </row>
    <row r="36" spans="1:28" ht="7.5" customHeight="1">
      <c r="B36" s="315"/>
      <c r="C36" s="315"/>
      <c r="D36" s="442"/>
      <c r="E36" s="351"/>
      <c r="H36" s="315"/>
      <c r="I36" s="315"/>
      <c r="J36" s="315"/>
      <c r="K36" s="315"/>
      <c r="L36" s="315"/>
      <c r="M36" s="315"/>
      <c r="N36" s="315"/>
      <c r="O36" s="315"/>
      <c r="P36" s="315"/>
      <c r="Q36" s="315"/>
      <c r="R36" s="315"/>
      <c r="S36" s="315"/>
      <c r="T36" s="315"/>
      <c r="U36" s="315"/>
      <c r="V36" s="315"/>
      <c r="W36" s="315"/>
      <c r="X36" s="315"/>
      <c r="Y36" s="315"/>
      <c r="Z36" s="315"/>
      <c r="AA36" s="315"/>
      <c r="AB36" s="315"/>
    </row>
    <row r="37" spans="1:28" ht="15.75" customHeight="1">
      <c r="C37" s="286">
        <v>24</v>
      </c>
      <c r="D37" s="442"/>
      <c r="E37" s="1420">
        <f>SUM(H37:AB37)</f>
        <v>85</v>
      </c>
      <c r="F37" s="1202"/>
      <c r="G37" s="1202"/>
      <c r="H37" s="1289">
        <v>10</v>
      </c>
      <c r="I37" s="1289"/>
      <c r="J37" s="1289"/>
      <c r="K37" s="1289">
        <v>17</v>
      </c>
      <c r="L37" s="1289"/>
      <c r="M37" s="1289"/>
      <c r="N37" s="1289">
        <v>33</v>
      </c>
      <c r="O37" s="1289"/>
      <c r="P37" s="1289"/>
      <c r="Q37" s="1202">
        <v>1</v>
      </c>
      <c r="R37" s="1202"/>
      <c r="S37" s="1202"/>
      <c r="T37" s="1289" t="s">
        <v>1282</v>
      </c>
      <c r="U37" s="1289"/>
      <c r="V37" s="1289"/>
      <c r="W37" s="1289">
        <v>15</v>
      </c>
      <c r="X37" s="1289"/>
      <c r="Y37" s="1289"/>
      <c r="Z37" s="1289">
        <v>9</v>
      </c>
      <c r="AA37" s="1289"/>
      <c r="AB37" s="1289"/>
    </row>
    <row r="38" spans="1:28" ht="7.5" customHeight="1">
      <c r="D38" s="442"/>
      <c r="E38" s="351"/>
      <c r="H38" s="315"/>
      <c r="I38" s="315"/>
      <c r="J38" s="315"/>
      <c r="K38" s="315"/>
      <c r="L38" s="315"/>
      <c r="M38" s="315"/>
      <c r="N38" s="315"/>
      <c r="O38" s="315"/>
      <c r="P38" s="315"/>
      <c r="T38" s="315"/>
      <c r="U38" s="315"/>
      <c r="V38" s="315"/>
      <c r="W38" s="315"/>
      <c r="X38" s="315"/>
      <c r="Y38" s="315"/>
      <c r="Z38" s="315"/>
      <c r="AA38" s="315"/>
      <c r="AB38" s="315"/>
    </row>
    <row r="39" spans="1:28" ht="15.75" customHeight="1">
      <c r="C39" s="286">
        <v>25</v>
      </c>
      <c r="D39" s="442"/>
      <c r="E39" s="1420">
        <f>SUM(H39:AB39)</f>
        <v>150</v>
      </c>
      <c r="F39" s="1202"/>
      <c r="G39" s="1202"/>
      <c r="H39" s="1289">
        <v>13</v>
      </c>
      <c r="I39" s="1289"/>
      <c r="J39" s="1289"/>
      <c r="K39" s="1289">
        <v>38</v>
      </c>
      <c r="L39" s="1289"/>
      <c r="M39" s="1289"/>
      <c r="N39" s="1289">
        <v>51</v>
      </c>
      <c r="O39" s="1289"/>
      <c r="P39" s="1289"/>
      <c r="Q39" s="1202">
        <v>2</v>
      </c>
      <c r="R39" s="1202"/>
      <c r="S39" s="1202"/>
      <c r="T39" s="1289">
        <v>1</v>
      </c>
      <c r="U39" s="1289"/>
      <c r="V39" s="1289"/>
      <c r="W39" s="1289">
        <v>20</v>
      </c>
      <c r="X39" s="1289"/>
      <c r="Y39" s="1289"/>
      <c r="Z39" s="1289">
        <v>25</v>
      </c>
      <c r="AA39" s="1289"/>
      <c r="AB39" s="1289"/>
    </row>
    <row r="40" spans="1:28" ht="7.5" customHeight="1">
      <c r="D40" s="442"/>
      <c r="E40" s="351"/>
      <c r="H40" s="315"/>
      <c r="I40" s="315"/>
      <c r="J40" s="315"/>
      <c r="K40" s="315"/>
      <c r="L40" s="315"/>
      <c r="M40" s="315"/>
      <c r="N40" s="315"/>
      <c r="O40" s="315"/>
      <c r="P40" s="315"/>
      <c r="T40" s="315"/>
      <c r="U40" s="315"/>
      <c r="V40" s="315"/>
      <c r="W40" s="315"/>
      <c r="X40" s="315"/>
      <c r="Y40" s="315"/>
      <c r="Z40" s="315"/>
      <c r="AA40" s="315"/>
      <c r="AB40" s="315"/>
    </row>
    <row r="41" spans="1:28" ht="15.75" customHeight="1">
      <c r="C41" s="286">
        <v>26</v>
      </c>
      <c r="D41" s="442"/>
      <c r="E41" s="1420">
        <v>105</v>
      </c>
      <c r="F41" s="1202"/>
      <c r="G41" s="1202"/>
      <c r="H41" s="1289">
        <v>13</v>
      </c>
      <c r="I41" s="1289"/>
      <c r="J41" s="1289"/>
      <c r="K41" s="1289">
        <v>18</v>
      </c>
      <c r="L41" s="1289"/>
      <c r="M41" s="1289"/>
      <c r="N41" s="1289">
        <v>38</v>
      </c>
      <c r="O41" s="1289"/>
      <c r="P41" s="1289"/>
      <c r="Q41" s="1202">
        <v>3</v>
      </c>
      <c r="R41" s="1202"/>
      <c r="S41" s="1202"/>
      <c r="T41" s="1289">
        <v>1</v>
      </c>
      <c r="U41" s="1289"/>
      <c r="V41" s="1289"/>
      <c r="W41" s="1289">
        <v>20</v>
      </c>
      <c r="X41" s="1289"/>
      <c r="Y41" s="1289"/>
      <c r="Z41" s="1289">
        <v>12</v>
      </c>
      <c r="AA41" s="1289"/>
      <c r="AB41" s="1289"/>
    </row>
    <row r="42" spans="1:28" ht="7.5" customHeight="1">
      <c r="D42" s="442"/>
      <c r="E42" s="351"/>
      <c r="H42" s="315"/>
      <c r="I42" s="315"/>
      <c r="J42" s="315"/>
      <c r="K42" s="315"/>
      <c r="L42" s="315"/>
      <c r="M42" s="315"/>
      <c r="N42" s="315"/>
      <c r="O42" s="315"/>
      <c r="P42" s="315"/>
      <c r="T42" s="315"/>
      <c r="U42" s="315"/>
      <c r="V42" s="315"/>
      <c r="W42" s="315"/>
      <c r="X42" s="315"/>
      <c r="Y42" s="315"/>
      <c r="Z42" s="315"/>
      <c r="AA42" s="315"/>
      <c r="AB42" s="315"/>
    </row>
    <row r="43" spans="1:28" ht="15.75" customHeight="1">
      <c r="C43" s="286">
        <v>27</v>
      </c>
      <c r="D43" s="442"/>
      <c r="E43" s="1420">
        <v>139</v>
      </c>
      <c r="F43" s="1202"/>
      <c r="G43" s="1202"/>
      <c r="H43" s="1289">
        <v>11</v>
      </c>
      <c r="I43" s="1289"/>
      <c r="J43" s="1289"/>
      <c r="K43" s="1289">
        <v>35</v>
      </c>
      <c r="L43" s="1289"/>
      <c r="M43" s="1289"/>
      <c r="N43" s="1289">
        <v>56</v>
      </c>
      <c r="O43" s="1289"/>
      <c r="P43" s="1289"/>
      <c r="Q43" s="1202">
        <v>4</v>
      </c>
      <c r="R43" s="1202"/>
      <c r="S43" s="1202"/>
      <c r="T43" s="1289">
        <v>3</v>
      </c>
      <c r="U43" s="1289"/>
      <c r="V43" s="1289"/>
      <c r="W43" s="1289">
        <v>19</v>
      </c>
      <c r="X43" s="1289"/>
      <c r="Y43" s="1289"/>
      <c r="Z43" s="1289">
        <v>11</v>
      </c>
      <c r="AA43" s="1289"/>
      <c r="AB43" s="1289"/>
    </row>
    <row r="44" spans="1:28" ht="7.5" customHeight="1">
      <c r="D44" s="442"/>
      <c r="E44" s="351"/>
      <c r="H44" s="315"/>
      <c r="I44" s="315"/>
      <c r="J44" s="315"/>
      <c r="K44" s="315"/>
      <c r="L44" s="315"/>
      <c r="M44" s="315"/>
      <c r="N44" s="315"/>
      <c r="O44" s="315"/>
      <c r="P44" s="315"/>
      <c r="T44" s="315"/>
      <c r="U44" s="315"/>
      <c r="V44" s="315"/>
      <c r="W44" s="315"/>
      <c r="X44" s="315"/>
      <c r="Y44" s="315"/>
      <c r="Z44" s="315"/>
      <c r="AA44" s="315"/>
      <c r="AB44" s="315"/>
    </row>
    <row r="45" spans="1:28" ht="15.75" customHeight="1">
      <c r="C45" s="286">
        <v>28</v>
      </c>
      <c r="D45" s="442"/>
      <c r="E45" s="1420">
        <v>134</v>
      </c>
      <c r="F45" s="1202"/>
      <c r="G45" s="1202"/>
      <c r="H45" s="1289">
        <v>10</v>
      </c>
      <c r="I45" s="1289"/>
      <c r="J45" s="1289"/>
      <c r="K45" s="1289">
        <v>28</v>
      </c>
      <c r="L45" s="1289"/>
      <c r="M45" s="1289"/>
      <c r="N45" s="1289">
        <v>64</v>
      </c>
      <c r="O45" s="1289"/>
      <c r="P45" s="1289"/>
      <c r="Q45" s="1202">
        <v>3</v>
      </c>
      <c r="R45" s="1202"/>
      <c r="S45" s="1202"/>
      <c r="T45" s="1289">
        <v>1</v>
      </c>
      <c r="U45" s="1289"/>
      <c r="V45" s="1289"/>
      <c r="W45" s="1289">
        <v>16</v>
      </c>
      <c r="X45" s="1289"/>
      <c r="Y45" s="1289"/>
      <c r="Z45" s="1289">
        <v>12</v>
      </c>
      <c r="AA45" s="1289"/>
      <c r="AB45" s="1289"/>
    </row>
    <row r="46" spans="1:28" ht="7.5" customHeight="1">
      <c r="D46" s="442"/>
      <c r="E46" s="351"/>
      <c r="H46" s="315"/>
      <c r="I46" s="315"/>
      <c r="J46" s="315"/>
      <c r="K46" s="315"/>
      <c r="L46" s="315"/>
      <c r="M46" s="315"/>
      <c r="N46" s="315"/>
      <c r="O46" s="315"/>
      <c r="P46" s="315"/>
      <c r="T46" s="315"/>
      <c r="U46" s="315"/>
      <c r="V46" s="315"/>
      <c r="W46" s="315"/>
      <c r="X46" s="315"/>
      <c r="Y46" s="315"/>
      <c r="Z46" s="315"/>
      <c r="AA46" s="315"/>
      <c r="AB46" s="315"/>
    </row>
    <row r="47" spans="1:28" ht="15.75" customHeight="1">
      <c r="C47" s="286">
        <v>29</v>
      </c>
      <c r="D47" s="442"/>
      <c r="E47" s="1420">
        <v>83</v>
      </c>
      <c r="F47" s="1202"/>
      <c r="G47" s="1202"/>
      <c r="H47" s="1289">
        <v>9</v>
      </c>
      <c r="I47" s="1289"/>
      <c r="J47" s="1289"/>
      <c r="K47" s="1289">
        <v>19</v>
      </c>
      <c r="L47" s="1289"/>
      <c r="M47" s="1289"/>
      <c r="N47" s="1289">
        <v>35</v>
      </c>
      <c r="O47" s="1289"/>
      <c r="P47" s="1289"/>
      <c r="Q47" s="1202">
        <v>1</v>
      </c>
      <c r="R47" s="1202"/>
      <c r="S47" s="1202"/>
      <c r="T47" s="1289">
        <v>2</v>
      </c>
      <c r="U47" s="1289"/>
      <c r="V47" s="1289"/>
      <c r="W47" s="1289">
        <v>8</v>
      </c>
      <c r="X47" s="1289"/>
      <c r="Y47" s="1289"/>
      <c r="Z47" s="1289">
        <v>9</v>
      </c>
      <c r="AA47" s="1289"/>
      <c r="AB47" s="1289"/>
    </row>
    <row r="48" spans="1:28" ht="7.5" customHeight="1">
      <c r="D48" s="442"/>
      <c r="E48" s="351"/>
      <c r="H48" s="315"/>
      <c r="I48" s="315"/>
      <c r="J48" s="315"/>
      <c r="K48" s="315"/>
      <c r="L48" s="315"/>
      <c r="M48" s="315"/>
      <c r="N48" s="315"/>
      <c r="O48" s="315"/>
      <c r="P48" s="315"/>
      <c r="T48" s="315"/>
      <c r="U48" s="315"/>
      <c r="V48" s="315"/>
      <c r="W48" s="315"/>
      <c r="X48" s="315"/>
      <c r="Y48" s="315"/>
      <c r="Z48" s="315"/>
      <c r="AA48" s="315"/>
      <c r="AB48" s="315"/>
    </row>
    <row r="49" spans="1:30" ht="15.75" customHeight="1">
      <c r="C49" s="286">
        <v>30</v>
      </c>
      <c r="D49" s="442"/>
      <c r="E49" s="1420">
        <v>128</v>
      </c>
      <c r="F49" s="1202"/>
      <c r="G49" s="1202"/>
      <c r="H49" s="1289">
        <v>16</v>
      </c>
      <c r="I49" s="1289"/>
      <c r="J49" s="1289"/>
      <c r="K49" s="1289">
        <v>21</v>
      </c>
      <c r="L49" s="1289"/>
      <c r="M49" s="1289"/>
      <c r="N49" s="1289">
        <v>62</v>
      </c>
      <c r="O49" s="1289"/>
      <c r="P49" s="1289"/>
      <c r="Q49" s="1202">
        <v>2</v>
      </c>
      <c r="R49" s="1202"/>
      <c r="S49" s="1202"/>
      <c r="T49" s="1289">
        <v>3</v>
      </c>
      <c r="U49" s="1289"/>
      <c r="V49" s="1289"/>
      <c r="W49" s="1289">
        <v>9</v>
      </c>
      <c r="X49" s="1289"/>
      <c r="Y49" s="1289"/>
      <c r="Z49" s="1289">
        <v>15</v>
      </c>
      <c r="AA49" s="1289"/>
      <c r="AB49" s="1289"/>
    </row>
    <row r="50" spans="1:30" ht="7.5" customHeight="1">
      <c r="D50" s="442"/>
      <c r="E50" s="351"/>
      <c r="H50" s="315"/>
      <c r="I50" s="315"/>
      <c r="J50" s="315"/>
      <c r="K50" s="315"/>
      <c r="L50" s="315"/>
      <c r="M50" s="315"/>
      <c r="N50" s="315"/>
      <c r="O50" s="315"/>
      <c r="P50" s="315"/>
      <c r="T50" s="315"/>
      <c r="U50" s="315"/>
      <c r="V50" s="315"/>
      <c r="W50" s="315"/>
      <c r="X50" s="315"/>
      <c r="Y50" s="315"/>
      <c r="Z50" s="315"/>
      <c r="AA50" s="315"/>
      <c r="AB50" s="315"/>
    </row>
    <row r="51" spans="1:30" ht="15.75" customHeight="1">
      <c r="B51" s="315"/>
      <c r="C51" s="315" t="s">
        <v>3800</v>
      </c>
      <c r="D51" s="442"/>
      <c r="E51" s="1420">
        <v>117</v>
      </c>
      <c r="F51" s="1202"/>
      <c r="G51" s="1202"/>
      <c r="H51" s="1289">
        <v>11</v>
      </c>
      <c r="I51" s="1289"/>
      <c r="J51" s="1289"/>
      <c r="K51" s="1289">
        <v>19</v>
      </c>
      <c r="L51" s="1289"/>
      <c r="M51" s="1289"/>
      <c r="N51" s="1289">
        <v>57</v>
      </c>
      <c r="O51" s="1289"/>
      <c r="P51" s="1289"/>
      <c r="Q51" s="1202">
        <v>1</v>
      </c>
      <c r="R51" s="1202"/>
      <c r="S51" s="1202"/>
      <c r="T51" s="1289">
        <v>0</v>
      </c>
      <c r="U51" s="1289"/>
      <c r="V51" s="1289"/>
      <c r="W51" s="1289">
        <v>17</v>
      </c>
      <c r="X51" s="1289"/>
      <c r="Y51" s="1289"/>
      <c r="Z51" s="1289">
        <v>12</v>
      </c>
      <c r="AA51" s="1289"/>
      <c r="AB51" s="1289"/>
    </row>
    <row r="52" spans="1:30" ht="7.5" customHeight="1">
      <c r="B52" s="315"/>
      <c r="C52" s="315"/>
      <c r="D52" s="442"/>
      <c r="E52" s="351"/>
      <c r="H52" s="315"/>
      <c r="I52" s="315"/>
      <c r="J52" s="315"/>
      <c r="K52" s="315"/>
      <c r="L52" s="315"/>
      <c r="M52" s="315"/>
      <c r="N52" s="315"/>
      <c r="O52" s="315"/>
      <c r="P52" s="315"/>
      <c r="T52" s="315"/>
      <c r="U52" s="315"/>
      <c r="V52" s="315"/>
      <c r="W52" s="315"/>
      <c r="X52" s="315"/>
      <c r="Y52" s="315"/>
      <c r="Z52" s="315"/>
      <c r="AA52" s="315"/>
      <c r="AB52" s="315"/>
    </row>
    <row r="53" spans="1:30" ht="15.75" customHeight="1">
      <c r="C53" s="286">
        <v>2</v>
      </c>
      <c r="D53" s="442"/>
      <c r="E53" s="1420">
        <v>85</v>
      </c>
      <c r="F53" s="1202"/>
      <c r="G53" s="1202"/>
      <c r="H53" s="1289">
        <v>6</v>
      </c>
      <c r="I53" s="1289"/>
      <c r="J53" s="1289"/>
      <c r="K53" s="1289">
        <v>10</v>
      </c>
      <c r="L53" s="1289"/>
      <c r="M53" s="1289"/>
      <c r="N53" s="1289">
        <v>39</v>
      </c>
      <c r="O53" s="1289"/>
      <c r="P53" s="1289"/>
      <c r="Q53" s="1202">
        <v>0</v>
      </c>
      <c r="R53" s="1202"/>
      <c r="S53" s="1202"/>
      <c r="T53" s="1289">
        <v>0</v>
      </c>
      <c r="U53" s="1289"/>
      <c r="V53" s="1289"/>
      <c r="W53" s="1289">
        <v>11</v>
      </c>
      <c r="X53" s="1289"/>
      <c r="Y53" s="1289"/>
      <c r="Z53" s="1289">
        <v>19</v>
      </c>
      <c r="AA53" s="1289"/>
      <c r="AB53" s="1289"/>
    </row>
    <row r="54" spans="1:30" ht="7.5" customHeight="1">
      <c r="A54" s="328"/>
      <c r="B54" s="328"/>
      <c r="C54" s="328"/>
      <c r="D54" s="404"/>
      <c r="E54" s="356"/>
      <c r="F54" s="328"/>
      <c r="G54" s="328"/>
      <c r="H54" s="328"/>
      <c r="I54" s="328"/>
      <c r="J54" s="328"/>
      <c r="K54" s="328"/>
      <c r="L54" s="328"/>
      <c r="M54" s="328"/>
      <c r="N54" s="328"/>
      <c r="O54" s="328"/>
      <c r="P54" s="328"/>
      <c r="Q54" s="328"/>
      <c r="R54" s="328"/>
      <c r="S54" s="328"/>
      <c r="T54" s="328"/>
      <c r="U54" s="328"/>
      <c r="V54" s="328"/>
      <c r="W54" s="328"/>
      <c r="X54" s="328"/>
      <c r="Y54" s="328"/>
      <c r="Z54" s="328"/>
      <c r="AA54" s="328"/>
      <c r="AB54" s="328"/>
    </row>
    <row r="55" spans="1:30" ht="13.5">
      <c r="A55" s="2211" t="s">
        <v>3789</v>
      </c>
      <c r="B55" s="2211"/>
      <c r="C55" s="2211"/>
      <c r="D55" s="2211"/>
      <c r="E55" s="2211"/>
      <c r="F55" s="2211"/>
      <c r="G55" s="2211"/>
      <c r="H55" s="2211"/>
      <c r="I55" s="2211"/>
      <c r="J55" s="2211"/>
      <c r="K55" s="2211"/>
      <c r="L55" s="2211"/>
      <c r="M55" s="2211"/>
      <c r="N55" s="2211"/>
      <c r="O55" s="2211"/>
      <c r="P55" s="2211"/>
      <c r="Q55" s="2211"/>
      <c r="R55" s="458"/>
      <c r="S55" s="458"/>
      <c r="X55" s="314"/>
      <c r="Y55" s="314"/>
      <c r="Z55" s="314"/>
      <c r="AB55" s="308" t="s">
        <v>3790</v>
      </c>
    </row>
    <row r="56" spans="1:30" ht="13.5">
      <c r="A56" s="2410" t="s">
        <v>3801</v>
      </c>
      <c r="B56" s="2410"/>
      <c r="C56" s="2410"/>
      <c r="D56" s="2410"/>
      <c r="E56" s="2410"/>
      <c r="F56" s="2410"/>
      <c r="G56" s="2410"/>
      <c r="H56" s="2410"/>
      <c r="I56" s="2410"/>
      <c r="J56" s="2410"/>
      <c r="K56" s="2410"/>
      <c r="L56" s="2410"/>
      <c r="M56" s="2410"/>
      <c r="N56" s="2410"/>
      <c r="O56" s="2410"/>
      <c r="P56" s="2410"/>
      <c r="W56" s="315"/>
      <c r="X56" s="315"/>
      <c r="Y56" s="315"/>
      <c r="Z56" s="315"/>
      <c r="AA56" s="315"/>
      <c r="AB56" s="315"/>
      <c r="AC56" s="315"/>
      <c r="AD56" s="315"/>
    </row>
    <row r="57" spans="1:30" ht="13.5">
      <c r="A57" s="458"/>
      <c r="B57" s="458"/>
      <c r="C57" s="458"/>
      <c r="D57" s="458"/>
      <c r="E57" s="458"/>
      <c r="F57" s="458"/>
      <c r="G57" s="458"/>
      <c r="H57" s="458"/>
      <c r="I57" s="458"/>
      <c r="J57" s="458"/>
      <c r="K57" s="458"/>
      <c r="L57" s="458"/>
      <c r="M57" s="458"/>
      <c r="N57" s="458"/>
      <c r="O57" s="458"/>
      <c r="P57" s="458"/>
      <c r="W57" s="315"/>
      <c r="X57" s="315"/>
      <c r="Y57" s="315"/>
      <c r="Z57" s="315"/>
      <c r="AA57" s="315"/>
      <c r="AB57" s="315"/>
      <c r="AC57" s="315"/>
      <c r="AD57" s="315"/>
    </row>
    <row r="58" spans="1:30" ht="15.75" customHeight="1"/>
    <row r="59" spans="1:30" s="42" customFormat="1" ht="18.75" customHeight="1">
      <c r="A59" s="1271" t="s">
        <v>3802</v>
      </c>
      <c r="B59" s="1271"/>
      <c r="C59" s="1271"/>
      <c r="D59" s="1271"/>
      <c r="E59" s="1271"/>
      <c r="F59" s="1271"/>
      <c r="G59" s="1271"/>
      <c r="H59" s="1271"/>
      <c r="I59" s="1271"/>
      <c r="J59" s="1271"/>
      <c r="K59" s="1271"/>
      <c r="L59" s="1271"/>
      <c r="M59" s="1271"/>
      <c r="N59" s="1271"/>
      <c r="O59" s="1271"/>
      <c r="P59" s="1271"/>
      <c r="Q59" s="1271"/>
      <c r="R59" s="1271"/>
      <c r="S59" s="1271"/>
      <c r="T59" s="1271"/>
      <c r="U59" s="1271"/>
      <c r="V59" s="1271"/>
      <c r="W59" s="1271"/>
      <c r="X59" s="1271"/>
      <c r="Y59" s="1271"/>
      <c r="Z59" s="1271"/>
      <c r="AA59" s="1271"/>
      <c r="AB59" s="1271"/>
    </row>
    <row r="60" spans="1:30" ht="15.75" customHeight="1">
      <c r="AC60" s="1289"/>
      <c r="AD60" s="1289"/>
    </row>
    <row r="61" spans="1:30" ht="15.75" customHeight="1">
      <c r="A61" s="1262" t="s">
        <v>2412</v>
      </c>
      <c r="B61" s="1262"/>
      <c r="C61" s="1262"/>
      <c r="D61" s="1263"/>
      <c r="E61" s="1260" t="s">
        <v>3803</v>
      </c>
      <c r="F61" s="1261"/>
      <c r="G61" s="1261"/>
      <c r="H61" s="1261"/>
      <c r="I61" s="1261"/>
      <c r="J61" s="1262"/>
      <c r="K61" s="1664" t="s">
        <v>3804</v>
      </c>
      <c r="L61" s="2047"/>
      <c r="M61" s="2047"/>
      <c r="N61" s="2047"/>
      <c r="O61" s="2047"/>
      <c r="P61" s="1663"/>
      <c r="Q61" s="1260" t="s">
        <v>3786</v>
      </c>
      <c r="R61" s="1261"/>
      <c r="S61" s="1261"/>
      <c r="T61" s="1261"/>
      <c r="U61" s="1261"/>
      <c r="V61" s="1262"/>
      <c r="W61" s="1260" t="s">
        <v>3805</v>
      </c>
      <c r="X61" s="1261"/>
      <c r="Y61" s="1261"/>
      <c r="Z61" s="1261"/>
      <c r="AA61" s="1261"/>
      <c r="AB61" s="1261"/>
    </row>
    <row r="62" spans="1:30" ht="15.75" customHeight="1">
      <c r="A62" s="314"/>
      <c r="B62" s="314"/>
      <c r="C62" s="314"/>
      <c r="D62" s="345"/>
      <c r="J62" s="285" t="s">
        <v>962</v>
      </c>
      <c r="P62" s="315" t="s">
        <v>962</v>
      </c>
      <c r="Q62" s="1277" t="s">
        <v>3788</v>
      </c>
      <c r="R62" s="1277"/>
      <c r="S62" s="1277"/>
      <c r="T62" s="1277"/>
      <c r="U62" s="1277"/>
      <c r="V62" s="1277"/>
      <c r="W62" s="1277" t="s">
        <v>962</v>
      </c>
      <c r="X62" s="1277"/>
      <c r="Y62" s="1277"/>
      <c r="Z62" s="1277"/>
      <c r="AA62" s="1277"/>
      <c r="AB62" s="1277"/>
    </row>
    <row r="63" spans="1:30" ht="7.5" customHeight="1">
      <c r="D63" s="442"/>
      <c r="J63" s="285"/>
      <c r="P63" s="315"/>
      <c r="Q63" s="315"/>
      <c r="R63" s="315"/>
      <c r="S63" s="315"/>
      <c r="T63" s="315"/>
      <c r="U63" s="315"/>
      <c r="V63" s="315"/>
      <c r="W63" s="315"/>
      <c r="X63" s="315"/>
      <c r="Y63" s="315"/>
      <c r="Z63" s="315"/>
      <c r="AA63" s="315"/>
      <c r="AB63" s="315"/>
    </row>
    <row r="64" spans="1:30" ht="15.75" customHeight="1">
      <c r="B64" s="315"/>
      <c r="C64" s="315" t="s">
        <v>3806</v>
      </c>
      <c r="D64" s="442"/>
      <c r="E64" s="2575">
        <v>135614</v>
      </c>
      <c r="F64" s="1846"/>
      <c r="G64" s="1846"/>
      <c r="H64" s="1846"/>
      <c r="I64" s="1846"/>
      <c r="J64" s="1846"/>
      <c r="K64" s="1846">
        <v>35488</v>
      </c>
      <c r="L64" s="1846"/>
      <c r="M64" s="1846"/>
      <c r="N64" s="1846"/>
      <c r="O64" s="1846"/>
      <c r="P64" s="1846"/>
      <c r="Q64" s="1289">
        <v>352</v>
      </c>
      <c r="R64" s="1289"/>
      <c r="S64" s="1289"/>
      <c r="T64" s="1289"/>
      <c r="U64" s="1289"/>
      <c r="V64" s="1289"/>
      <c r="W64" s="1289">
        <v>385</v>
      </c>
      <c r="X64" s="1289"/>
      <c r="Y64" s="1289"/>
      <c r="Z64" s="1289"/>
      <c r="AA64" s="1289"/>
      <c r="AB64" s="1289"/>
    </row>
    <row r="65" spans="1:28" ht="7.5" customHeight="1">
      <c r="B65" s="315"/>
      <c r="C65" s="315"/>
      <c r="D65" s="442"/>
      <c r="E65" s="435"/>
      <c r="F65" s="376"/>
      <c r="G65" s="376"/>
      <c r="H65" s="376"/>
      <c r="I65" s="376"/>
      <c r="J65" s="376"/>
      <c r="K65" s="376"/>
      <c r="L65" s="376"/>
      <c r="M65" s="376"/>
      <c r="N65" s="376"/>
      <c r="O65" s="376"/>
      <c r="P65" s="376"/>
      <c r="Q65" s="315"/>
      <c r="R65" s="315"/>
      <c r="S65" s="315"/>
      <c r="T65" s="315"/>
      <c r="U65" s="315"/>
      <c r="V65" s="315"/>
      <c r="W65" s="315"/>
      <c r="X65" s="315"/>
      <c r="Y65" s="315"/>
      <c r="Z65" s="315"/>
      <c r="AA65" s="315"/>
      <c r="AB65" s="315"/>
    </row>
    <row r="66" spans="1:28" ht="15.75" customHeight="1">
      <c r="C66" s="286">
        <v>27</v>
      </c>
      <c r="D66" s="442"/>
      <c r="E66" s="2575">
        <v>141774</v>
      </c>
      <c r="F66" s="1846"/>
      <c r="G66" s="1846"/>
      <c r="H66" s="1846"/>
      <c r="I66" s="1846"/>
      <c r="J66" s="1846"/>
      <c r="K66" s="1846">
        <v>37277</v>
      </c>
      <c r="L66" s="1846"/>
      <c r="M66" s="1846"/>
      <c r="N66" s="1846"/>
      <c r="O66" s="1846"/>
      <c r="P66" s="1846"/>
      <c r="Q66" s="1289">
        <v>351</v>
      </c>
      <c r="R66" s="1289"/>
      <c r="S66" s="1289"/>
      <c r="T66" s="1289"/>
      <c r="U66" s="1289"/>
      <c r="V66" s="1289"/>
      <c r="W66" s="1289">
        <v>404</v>
      </c>
      <c r="X66" s="1289"/>
      <c r="Y66" s="1289"/>
      <c r="Z66" s="1289"/>
      <c r="AA66" s="1289"/>
      <c r="AB66" s="1289"/>
    </row>
    <row r="67" spans="1:28" ht="7.5" customHeight="1">
      <c r="D67" s="442"/>
      <c r="E67" s="435"/>
      <c r="F67" s="376"/>
      <c r="G67" s="376"/>
      <c r="H67" s="376"/>
      <c r="I67" s="376"/>
      <c r="J67" s="376"/>
      <c r="K67" s="376"/>
      <c r="L67" s="376"/>
      <c r="M67" s="376"/>
      <c r="N67" s="376"/>
      <c r="O67" s="376"/>
      <c r="P67" s="376"/>
      <c r="Q67" s="315"/>
      <c r="R67" s="315"/>
      <c r="S67" s="315"/>
      <c r="T67" s="315"/>
      <c r="U67" s="315"/>
      <c r="V67" s="315"/>
      <c r="W67" s="315"/>
      <c r="X67" s="315"/>
      <c r="Y67" s="315"/>
      <c r="Z67" s="315"/>
      <c r="AA67" s="315"/>
      <c r="AB67" s="315"/>
    </row>
    <row r="68" spans="1:28" ht="15.75" customHeight="1">
      <c r="C68" s="286">
        <v>28</v>
      </c>
      <c r="D68" s="442"/>
      <c r="E68" s="2575">
        <v>149550</v>
      </c>
      <c r="F68" s="1846"/>
      <c r="G68" s="1846"/>
      <c r="H68" s="1846"/>
      <c r="I68" s="1846"/>
      <c r="J68" s="1846"/>
      <c r="K68" s="1846">
        <v>38367</v>
      </c>
      <c r="L68" s="1846"/>
      <c r="M68" s="1846"/>
      <c r="N68" s="1846"/>
      <c r="O68" s="1846"/>
      <c r="P68" s="1846"/>
      <c r="Q68" s="1289">
        <v>351</v>
      </c>
      <c r="R68" s="1289"/>
      <c r="S68" s="1289"/>
      <c r="T68" s="1289"/>
      <c r="U68" s="1289"/>
      <c r="V68" s="1289"/>
      <c r="W68" s="1289">
        <v>426</v>
      </c>
      <c r="X68" s="1289"/>
      <c r="Y68" s="1289"/>
      <c r="Z68" s="1289"/>
      <c r="AA68" s="1289"/>
      <c r="AB68" s="1289"/>
    </row>
    <row r="69" spans="1:28" ht="7.5" customHeight="1">
      <c r="D69" s="442"/>
      <c r="E69" s="435"/>
      <c r="F69" s="376"/>
      <c r="G69" s="376"/>
      <c r="H69" s="376"/>
      <c r="I69" s="376"/>
      <c r="J69" s="376"/>
      <c r="K69" s="376"/>
      <c r="L69" s="376"/>
      <c r="M69" s="376"/>
      <c r="N69" s="376"/>
      <c r="O69" s="376"/>
      <c r="P69" s="376"/>
      <c r="Q69" s="315"/>
      <c r="R69" s="315"/>
      <c r="S69" s="315"/>
      <c r="T69" s="315"/>
      <c r="U69" s="315"/>
      <c r="V69" s="315"/>
      <c r="W69" s="315"/>
      <c r="X69" s="315"/>
      <c r="Y69" s="315"/>
      <c r="Z69" s="315"/>
      <c r="AA69" s="315"/>
      <c r="AB69" s="315"/>
    </row>
    <row r="70" spans="1:28" ht="15.75" customHeight="1">
      <c r="C70" s="286">
        <v>29</v>
      </c>
      <c r="D70" s="442"/>
      <c r="E70" s="2575">
        <v>149890</v>
      </c>
      <c r="F70" s="1846"/>
      <c r="G70" s="1846"/>
      <c r="H70" s="1846"/>
      <c r="I70" s="1846"/>
      <c r="J70" s="1846"/>
      <c r="K70" s="1846">
        <v>41121</v>
      </c>
      <c r="L70" s="1846"/>
      <c r="M70" s="1846"/>
      <c r="N70" s="1846"/>
      <c r="O70" s="1846"/>
      <c r="P70" s="1846"/>
      <c r="Q70" s="1289">
        <v>350</v>
      </c>
      <c r="R70" s="1289"/>
      <c r="S70" s="1289"/>
      <c r="T70" s="1289"/>
      <c r="U70" s="1289"/>
      <c r="V70" s="1289"/>
      <c r="W70" s="1289">
        <v>428</v>
      </c>
      <c r="X70" s="1289"/>
      <c r="Y70" s="1289"/>
      <c r="Z70" s="1289"/>
      <c r="AA70" s="1289"/>
      <c r="AB70" s="1289"/>
    </row>
    <row r="71" spans="1:28" ht="7.5" customHeight="1">
      <c r="D71" s="442"/>
      <c r="E71" s="435"/>
      <c r="F71" s="376"/>
      <c r="G71" s="376"/>
      <c r="H71" s="376"/>
      <c r="I71" s="376"/>
      <c r="J71" s="376"/>
      <c r="K71" s="376"/>
      <c r="L71" s="376"/>
      <c r="M71" s="376"/>
      <c r="N71" s="376"/>
      <c r="O71" s="376"/>
      <c r="P71" s="376"/>
      <c r="Q71" s="315"/>
      <c r="R71" s="315"/>
      <c r="S71" s="315"/>
      <c r="T71" s="315"/>
      <c r="U71" s="315"/>
      <c r="V71" s="315"/>
      <c r="W71" s="315"/>
      <c r="X71" s="315"/>
      <c r="Y71" s="315"/>
      <c r="Z71" s="315"/>
      <c r="AA71" s="315"/>
      <c r="AB71" s="315"/>
    </row>
    <row r="72" spans="1:28" ht="15.75" customHeight="1">
      <c r="C72" s="286">
        <v>30</v>
      </c>
      <c r="D72" s="442"/>
      <c r="E72" s="2575">
        <v>149238</v>
      </c>
      <c r="F72" s="1846"/>
      <c r="G72" s="1846"/>
      <c r="H72" s="1846"/>
      <c r="I72" s="1846"/>
      <c r="J72" s="1846"/>
      <c r="K72" s="1846">
        <v>42203</v>
      </c>
      <c r="L72" s="1846"/>
      <c r="M72" s="1846"/>
      <c r="N72" s="1846"/>
      <c r="O72" s="1846"/>
      <c r="P72" s="1846"/>
      <c r="Q72" s="1289">
        <v>350</v>
      </c>
      <c r="R72" s="1289"/>
      <c r="S72" s="1289"/>
      <c r="T72" s="1289"/>
      <c r="U72" s="1289"/>
      <c r="V72" s="1289"/>
      <c r="W72" s="1289">
        <v>426</v>
      </c>
      <c r="X72" s="1289"/>
      <c r="Y72" s="1289"/>
      <c r="Z72" s="1289"/>
      <c r="AA72" s="1289"/>
      <c r="AB72" s="1289"/>
    </row>
    <row r="73" spans="1:28" ht="7.5" customHeight="1">
      <c r="D73" s="442"/>
      <c r="E73" s="435"/>
      <c r="F73" s="376"/>
      <c r="G73" s="376"/>
      <c r="H73" s="376"/>
      <c r="I73" s="376"/>
      <c r="J73" s="376"/>
      <c r="K73" s="376"/>
      <c r="L73" s="376"/>
      <c r="M73" s="376"/>
      <c r="N73" s="376"/>
      <c r="O73" s="376"/>
      <c r="P73" s="376"/>
      <c r="Q73" s="315"/>
      <c r="R73" s="315"/>
      <c r="S73" s="315"/>
      <c r="T73" s="315"/>
      <c r="U73" s="315"/>
      <c r="V73" s="315"/>
      <c r="W73" s="315"/>
      <c r="X73" s="315"/>
      <c r="Y73" s="315"/>
      <c r="Z73" s="315"/>
      <c r="AA73" s="315"/>
      <c r="AB73" s="315"/>
    </row>
    <row r="74" spans="1:28" ht="15.75" customHeight="1">
      <c r="B74" s="315"/>
      <c r="C74" s="315" t="s">
        <v>3800</v>
      </c>
      <c r="D74" s="442"/>
      <c r="E74" s="2575">
        <v>145782</v>
      </c>
      <c r="F74" s="1846"/>
      <c r="G74" s="1846"/>
      <c r="H74" s="1846"/>
      <c r="I74" s="1846"/>
      <c r="J74" s="1846"/>
      <c r="K74" s="1846">
        <v>37495</v>
      </c>
      <c r="L74" s="1846"/>
      <c r="M74" s="1846"/>
      <c r="N74" s="1846"/>
      <c r="O74" s="1846"/>
      <c r="P74" s="1846"/>
      <c r="Q74" s="1289">
        <v>348</v>
      </c>
      <c r="R74" s="1289"/>
      <c r="S74" s="1289"/>
      <c r="T74" s="1289"/>
      <c r="U74" s="1289"/>
      <c r="V74" s="1289"/>
      <c r="W74" s="1289">
        <v>419</v>
      </c>
      <c r="X74" s="1289"/>
      <c r="Y74" s="1289"/>
      <c r="Z74" s="1289"/>
      <c r="AA74" s="1289"/>
      <c r="AB74" s="1289"/>
    </row>
    <row r="75" spans="1:28" ht="7.5" customHeight="1">
      <c r="B75" s="315"/>
      <c r="C75" s="315"/>
      <c r="D75" s="442"/>
      <c r="E75" s="435"/>
      <c r="F75" s="376"/>
      <c r="G75" s="376"/>
      <c r="H75" s="376"/>
      <c r="I75" s="376"/>
      <c r="J75" s="376"/>
      <c r="K75" s="376"/>
      <c r="L75" s="376"/>
      <c r="M75" s="376"/>
      <c r="N75" s="376"/>
      <c r="O75" s="376"/>
      <c r="P75" s="376"/>
      <c r="Q75" s="315"/>
      <c r="R75" s="315"/>
      <c r="S75" s="315"/>
      <c r="T75" s="315"/>
      <c r="U75" s="315"/>
      <c r="V75" s="315"/>
      <c r="W75" s="315"/>
      <c r="X75" s="315"/>
      <c r="Y75" s="315"/>
      <c r="Z75" s="315"/>
      <c r="AA75" s="315"/>
      <c r="AB75" s="315"/>
    </row>
    <row r="76" spans="1:28" ht="15.75" customHeight="1">
      <c r="B76" s="315"/>
      <c r="C76" s="315">
        <v>2</v>
      </c>
      <c r="D76" s="442"/>
      <c r="E76" s="2575">
        <v>76570</v>
      </c>
      <c r="F76" s="1846"/>
      <c r="G76" s="1846"/>
      <c r="H76" s="1846"/>
      <c r="I76" s="1846"/>
      <c r="J76" s="1846"/>
      <c r="K76" s="1846">
        <v>10845</v>
      </c>
      <c r="L76" s="1846"/>
      <c r="M76" s="1846"/>
      <c r="N76" s="1846"/>
      <c r="O76" s="1846"/>
      <c r="P76" s="1846"/>
      <c r="Q76" s="1289">
        <v>301</v>
      </c>
      <c r="R76" s="1289"/>
      <c r="S76" s="1289"/>
      <c r="T76" s="1289"/>
      <c r="U76" s="1289"/>
      <c r="V76" s="1289"/>
      <c r="W76" s="1289">
        <v>254</v>
      </c>
      <c r="X76" s="1289"/>
      <c r="Y76" s="1289"/>
      <c r="Z76" s="1289"/>
      <c r="AA76" s="1289"/>
      <c r="AB76" s="1289"/>
    </row>
    <row r="77" spans="1:28" ht="7.5" customHeight="1">
      <c r="A77" s="328"/>
      <c r="B77" s="328"/>
      <c r="C77" s="328"/>
      <c r="D77" s="404"/>
      <c r="E77" s="356"/>
      <c r="F77" s="328"/>
      <c r="G77" s="328"/>
      <c r="H77" s="328"/>
      <c r="I77" s="328"/>
      <c r="J77" s="328"/>
      <c r="K77" s="328"/>
      <c r="L77" s="328"/>
      <c r="M77" s="328"/>
      <c r="N77" s="328"/>
      <c r="O77" s="328"/>
      <c r="P77" s="328"/>
      <c r="Q77" s="1314"/>
      <c r="R77" s="1314"/>
      <c r="S77" s="1314"/>
      <c r="T77" s="1314"/>
      <c r="U77" s="1314"/>
      <c r="V77" s="1314"/>
      <c r="W77" s="1314"/>
      <c r="X77" s="1314"/>
      <c r="Y77" s="1314"/>
      <c r="Z77" s="1314"/>
      <c r="AA77" s="1314"/>
      <c r="AB77" s="1314"/>
    </row>
    <row r="78" spans="1:28" ht="13.5">
      <c r="A78" s="1288"/>
      <c r="B78" s="1288"/>
      <c r="C78" s="1288"/>
      <c r="D78" s="1288"/>
      <c r="E78" s="1288"/>
      <c r="X78" s="314"/>
      <c r="Y78" s="314"/>
      <c r="Z78" s="314"/>
      <c r="AA78" s="314"/>
      <c r="AB78" s="308" t="s">
        <v>3766</v>
      </c>
    </row>
  </sheetData>
  <mergeCells count="186">
    <mergeCell ref="Q77:V77"/>
    <mergeCell ref="W77:AB77"/>
    <mergeCell ref="A78:E78"/>
    <mergeCell ref="E74:J74"/>
    <mergeCell ref="K74:P74"/>
    <mergeCell ref="Q74:V74"/>
    <mergeCell ref="W74:AB74"/>
    <mergeCell ref="E76:J76"/>
    <mergeCell ref="K76:P76"/>
    <mergeCell ref="Q76:V76"/>
    <mergeCell ref="W76:AB76"/>
    <mergeCell ref="E70:J70"/>
    <mergeCell ref="K70:P70"/>
    <mergeCell ref="Q70:V70"/>
    <mergeCell ref="W70:AB70"/>
    <mergeCell ref="E72:J72"/>
    <mergeCell ref="K72:P72"/>
    <mergeCell ref="Q72:V72"/>
    <mergeCell ref="W72:AB72"/>
    <mergeCell ref="E66:J66"/>
    <mergeCell ref="K66:P66"/>
    <mergeCell ref="Q66:V66"/>
    <mergeCell ref="W66:AB66"/>
    <mergeCell ref="E68:J68"/>
    <mergeCell ref="K68:P68"/>
    <mergeCell ref="Q68:V68"/>
    <mergeCell ref="W68:AB68"/>
    <mergeCell ref="Q62:V62"/>
    <mergeCell ref="W62:AB62"/>
    <mergeCell ref="E64:J64"/>
    <mergeCell ref="K64:P64"/>
    <mergeCell ref="Q64:V64"/>
    <mergeCell ref="W64:AB64"/>
    <mergeCell ref="A55:Q55"/>
    <mergeCell ref="A56:P56"/>
    <mergeCell ref="A59:AB59"/>
    <mergeCell ref="AC60:AD60"/>
    <mergeCell ref="A61:D61"/>
    <mergeCell ref="E61:J61"/>
    <mergeCell ref="K61:P61"/>
    <mergeCell ref="Q61:V61"/>
    <mergeCell ref="W61:AB61"/>
    <mergeCell ref="W51:Y51"/>
    <mergeCell ref="Z51:AB51"/>
    <mergeCell ref="E53:G53"/>
    <mergeCell ref="H53:J53"/>
    <mergeCell ref="K53:M53"/>
    <mergeCell ref="N53:P53"/>
    <mergeCell ref="Q53:S53"/>
    <mergeCell ref="T53:V53"/>
    <mergeCell ref="W53:Y53"/>
    <mergeCell ref="Z53:AB53"/>
    <mergeCell ref="E51:G51"/>
    <mergeCell ref="H51:J51"/>
    <mergeCell ref="K51:M51"/>
    <mergeCell ref="N51:P51"/>
    <mergeCell ref="Q51:S51"/>
    <mergeCell ref="T51:V51"/>
    <mergeCell ref="W47:Y47"/>
    <mergeCell ref="Z47:AB47"/>
    <mergeCell ref="E49:G49"/>
    <mergeCell ref="H49:J49"/>
    <mergeCell ref="K49:M49"/>
    <mergeCell ref="N49:P49"/>
    <mergeCell ref="Q49:S49"/>
    <mergeCell ref="T49:V49"/>
    <mergeCell ref="W49:Y49"/>
    <mergeCell ref="Z49:AB49"/>
    <mergeCell ref="E47:G47"/>
    <mergeCell ref="H47:J47"/>
    <mergeCell ref="K47:M47"/>
    <mergeCell ref="N47:P47"/>
    <mergeCell ref="Q47:S47"/>
    <mergeCell ref="T47:V47"/>
    <mergeCell ref="W43:Y43"/>
    <mergeCell ref="Z43:AB43"/>
    <mergeCell ref="E45:G45"/>
    <mergeCell ref="H45:J45"/>
    <mergeCell ref="K45:M45"/>
    <mergeCell ref="N45:P45"/>
    <mergeCell ref="Q45:S45"/>
    <mergeCell ref="T45:V45"/>
    <mergeCell ref="W45:Y45"/>
    <mergeCell ref="Z45:AB45"/>
    <mergeCell ref="E43:G43"/>
    <mergeCell ref="H43:J43"/>
    <mergeCell ref="K43:M43"/>
    <mergeCell ref="N43:P43"/>
    <mergeCell ref="Q43:S43"/>
    <mergeCell ref="T43:V43"/>
    <mergeCell ref="W39:Y39"/>
    <mergeCell ref="Z39:AB39"/>
    <mergeCell ref="E41:G41"/>
    <mergeCell ref="H41:J41"/>
    <mergeCell ref="K41:M41"/>
    <mergeCell ref="N41:P41"/>
    <mergeCell ref="Q41:S41"/>
    <mergeCell ref="T41:V41"/>
    <mergeCell ref="W41:Y41"/>
    <mergeCell ref="Z41:AB41"/>
    <mergeCell ref="E39:G39"/>
    <mergeCell ref="H39:J39"/>
    <mergeCell ref="K39:M39"/>
    <mergeCell ref="N39:P39"/>
    <mergeCell ref="Q39:S39"/>
    <mergeCell ref="T39:V39"/>
    <mergeCell ref="E35:G35"/>
    <mergeCell ref="H35:J35"/>
    <mergeCell ref="K35:M35"/>
    <mergeCell ref="N35:P35"/>
    <mergeCell ref="Q35:S35"/>
    <mergeCell ref="T35:V35"/>
    <mergeCell ref="W35:Y35"/>
    <mergeCell ref="Z35:AB35"/>
    <mergeCell ref="E37:G37"/>
    <mergeCell ref="H37:J37"/>
    <mergeCell ref="K37:M37"/>
    <mergeCell ref="N37:P37"/>
    <mergeCell ref="Q37:S37"/>
    <mergeCell ref="T37:V37"/>
    <mergeCell ref="W37:Y37"/>
    <mergeCell ref="Z37:AB37"/>
    <mergeCell ref="A33:D33"/>
    <mergeCell ref="E33:G33"/>
    <mergeCell ref="H33:J33"/>
    <mergeCell ref="K33:M33"/>
    <mergeCell ref="N33:P33"/>
    <mergeCell ref="Q33:S33"/>
    <mergeCell ref="E26:L26"/>
    <mergeCell ref="M26:T26"/>
    <mergeCell ref="U26:AB26"/>
    <mergeCell ref="A27:Q27"/>
    <mergeCell ref="A28:P28"/>
    <mergeCell ref="A31:AB31"/>
    <mergeCell ref="T33:V33"/>
    <mergeCell ref="W33:Y33"/>
    <mergeCell ref="Z33:AB33"/>
    <mergeCell ref="A23:B23"/>
    <mergeCell ref="E23:L23"/>
    <mergeCell ref="M23:T23"/>
    <mergeCell ref="U23:AB23"/>
    <mergeCell ref="A25:B25"/>
    <mergeCell ref="E25:L25"/>
    <mergeCell ref="M25:T25"/>
    <mergeCell ref="U25:AB25"/>
    <mergeCell ref="A19:B19"/>
    <mergeCell ref="E19:L19"/>
    <mergeCell ref="M19:T19"/>
    <mergeCell ref="U19:AB19"/>
    <mergeCell ref="A21:B21"/>
    <mergeCell ref="E21:L21"/>
    <mergeCell ref="M21:T21"/>
    <mergeCell ref="U21:AB21"/>
    <mergeCell ref="A15:B15"/>
    <mergeCell ref="E15:L15"/>
    <mergeCell ref="M15:T15"/>
    <mergeCell ref="U15:AB15"/>
    <mergeCell ref="A17:B17"/>
    <mergeCell ref="E17:L17"/>
    <mergeCell ref="M17:T17"/>
    <mergeCell ref="U17:AB17"/>
    <mergeCell ref="A11:B11"/>
    <mergeCell ref="E11:L11"/>
    <mergeCell ref="M11:T11"/>
    <mergeCell ref="U11:AB11"/>
    <mergeCell ref="A13:B13"/>
    <mergeCell ref="E13:L13"/>
    <mergeCell ref="M13:T13"/>
    <mergeCell ref="U13:AB13"/>
    <mergeCell ref="A1:D1"/>
    <mergeCell ref="A7:B7"/>
    <mergeCell ref="E7:L7"/>
    <mergeCell ref="M7:T7"/>
    <mergeCell ref="U7:AB7"/>
    <mergeCell ref="A9:B9"/>
    <mergeCell ref="E9:L9"/>
    <mergeCell ref="M9:T9"/>
    <mergeCell ref="U9:AB9"/>
    <mergeCell ref="A2:AB2"/>
    <mergeCell ref="A4:D4"/>
    <mergeCell ref="E4:L4"/>
    <mergeCell ref="M4:T4"/>
    <mergeCell ref="U4:AB4"/>
    <mergeCell ref="E5:L5"/>
    <mergeCell ref="M5:T5"/>
    <mergeCell ref="U5:AB5"/>
  </mergeCells>
  <phoneticPr fontId="4"/>
  <hyperlinks>
    <hyperlink ref="A1" location="P2細目次!A1" display="目次に戻る" xr:uid="{8CFAD71E-4CA4-4510-9DBC-ED4139A78E6B}"/>
  </hyperlinks>
  <pageMargins left="0.70866141732283472" right="0.70866141732283472" top="0.74803149606299213" bottom="0.74803149606299213" header="0.31496062992125984" footer="0.31496062992125984"/>
  <pageSetup paperSize="9" scale="84" firstPageNumber="0" orientation="portrait" r:id="rId1"/>
  <headerFooter differentFirst="1" scaleWithDoc="0">
    <oddFooter>&amp;C- &amp;P -</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C1BBD-871E-4276-8A58-0F94B16101C0}">
  <sheetPr>
    <tabColor theme="0"/>
    <pageSetUpPr fitToPage="1"/>
  </sheetPr>
  <dimension ref="A1:AJ77"/>
  <sheetViews>
    <sheetView topLeftCell="A58" zoomScaleNormal="100" zoomScaleSheetLayoutView="100" workbookViewId="0">
      <selection activeCell="AL2" sqref="AL2:AR2"/>
    </sheetView>
  </sheetViews>
  <sheetFormatPr defaultColWidth="3.5" defaultRowHeight="18.75" customHeight="1"/>
  <cols>
    <col min="1" max="16384" width="3.5" style="286"/>
  </cols>
  <sheetData>
    <row r="1" spans="1:34" ht="13.5">
      <c r="A1" s="1544" t="s">
        <v>4602</v>
      </c>
      <c r="B1" s="1544"/>
      <c r="C1" s="1544"/>
      <c r="D1" s="1544"/>
    </row>
    <row r="2" spans="1:34" s="42" customFormat="1" ht="18.75" customHeight="1">
      <c r="A2" s="1271" t="s">
        <v>3807</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row>
    <row r="3" spans="1:34" ht="18.75" customHeight="1">
      <c r="AA3" s="1289"/>
      <c r="AB3" s="1289"/>
      <c r="AC3" s="315"/>
    </row>
    <row r="4" spans="1:34" ht="18.75" customHeight="1">
      <c r="A4" s="1273" t="s">
        <v>2412</v>
      </c>
      <c r="B4" s="1273"/>
      <c r="C4" s="1273"/>
      <c r="D4" s="1274"/>
      <c r="E4" s="1260" t="s">
        <v>3785</v>
      </c>
      <c r="F4" s="1261"/>
      <c r="G4" s="1261"/>
      <c r="H4" s="1261"/>
      <c r="I4" s="1261"/>
      <c r="J4" s="1261"/>
      <c r="K4" s="1261"/>
      <c r="L4" s="1261"/>
      <c r="M4" s="1261"/>
      <c r="N4" s="1261"/>
      <c r="O4" s="1272" t="s">
        <v>3808</v>
      </c>
      <c r="P4" s="1273"/>
      <c r="Q4" s="1273"/>
      <c r="R4" s="1273"/>
      <c r="S4" s="1273"/>
      <c r="T4" s="1273"/>
      <c r="U4" s="1273"/>
      <c r="V4" s="1273"/>
      <c r="W4" s="1273"/>
      <c r="X4" s="1273"/>
      <c r="Y4" s="1273"/>
      <c r="Z4" s="1273"/>
      <c r="AA4" s="1273"/>
      <c r="AB4" s="1273"/>
      <c r="AC4" s="1273"/>
      <c r="AD4" s="1273"/>
      <c r="AE4" s="1273"/>
      <c r="AF4" s="1273"/>
      <c r="AG4" s="1273"/>
      <c r="AH4" s="1273"/>
    </row>
    <row r="5" spans="1:34" ht="18.75" customHeight="1">
      <c r="A5" s="1276"/>
      <c r="B5" s="1276"/>
      <c r="C5" s="1276"/>
      <c r="D5" s="1282"/>
      <c r="E5" s="1659" t="s">
        <v>3809</v>
      </c>
      <c r="F5" s="1756"/>
      <c r="G5" s="1756"/>
      <c r="H5" s="1756"/>
      <c r="I5" s="1757"/>
      <c r="J5" s="1659" t="s">
        <v>3810</v>
      </c>
      <c r="K5" s="1756"/>
      <c r="L5" s="1756"/>
      <c r="M5" s="1756"/>
      <c r="N5" s="1756"/>
      <c r="O5" s="1260" t="s">
        <v>3811</v>
      </c>
      <c r="P5" s="1261"/>
      <c r="Q5" s="1261"/>
      <c r="R5" s="1262"/>
      <c r="S5" s="1260" t="s">
        <v>3812</v>
      </c>
      <c r="T5" s="1261"/>
      <c r="U5" s="1261"/>
      <c r="V5" s="1262"/>
      <c r="W5" s="1260" t="s">
        <v>3813</v>
      </c>
      <c r="X5" s="1261"/>
      <c r="Y5" s="1261"/>
      <c r="Z5" s="1262"/>
      <c r="AA5" s="1260" t="s">
        <v>1242</v>
      </c>
      <c r="AB5" s="1261"/>
      <c r="AC5" s="1261"/>
      <c r="AD5" s="1262"/>
      <c r="AE5" s="1664" t="s">
        <v>3814</v>
      </c>
      <c r="AF5" s="2047"/>
      <c r="AG5" s="2047"/>
      <c r="AH5" s="2047"/>
    </row>
    <row r="6" spans="1:34" ht="18.75" customHeight="1">
      <c r="D6" s="442"/>
      <c r="E6" s="2576" t="s">
        <v>435</v>
      </c>
      <c r="F6" s="2231"/>
      <c r="G6" s="2231"/>
      <c r="H6" s="2231"/>
      <c r="I6" s="2231"/>
      <c r="J6" s="2231" t="s">
        <v>435</v>
      </c>
      <c r="K6" s="2231"/>
      <c r="L6" s="2231"/>
      <c r="M6" s="2231"/>
      <c r="N6" s="2231"/>
      <c r="O6" s="1279" t="s">
        <v>2197</v>
      </c>
      <c r="P6" s="1277"/>
      <c r="Q6" s="1277"/>
      <c r="R6" s="1277"/>
      <c r="S6" s="1277" t="s">
        <v>2197</v>
      </c>
      <c r="T6" s="1277"/>
      <c r="U6" s="1277"/>
      <c r="V6" s="1277"/>
      <c r="W6" s="1277" t="s">
        <v>2197</v>
      </c>
      <c r="X6" s="1277"/>
      <c r="Y6" s="1277"/>
      <c r="Z6" s="1277"/>
      <c r="AA6" s="1277" t="s">
        <v>2197</v>
      </c>
      <c r="AB6" s="1277"/>
      <c r="AC6" s="1277"/>
      <c r="AD6" s="1277"/>
      <c r="AE6" s="1289" t="s">
        <v>2197</v>
      </c>
      <c r="AF6" s="1289"/>
      <c r="AG6" s="1289"/>
      <c r="AH6" s="1289"/>
    </row>
    <row r="7" spans="1:34" ht="7.5" customHeight="1">
      <c r="D7" s="442"/>
      <c r="E7" s="130"/>
      <c r="F7" s="335"/>
      <c r="G7" s="335"/>
      <c r="H7" s="335"/>
      <c r="I7" s="335"/>
      <c r="J7" s="335"/>
      <c r="K7" s="335"/>
      <c r="L7" s="335"/>
      <c r="M7" s="335"/>
      <c r="N7" s="335"/>
      <c r="O7" s="351"/>
    </row>
    <row r="8" spans="1:34" ht="18.75" customHeight="1">
      <c r="A8" s="1289" t="s">
        <v>965</v>
      </c>
      <c r="B8" s="1289"/>
      <c r="C8" s="315">
        <v>26</v>
      </c>
      <c r="D8" s="441"/>
      <c r="E8" s="2575">
        <v>85304</v>
      </c>
      <c r="F8" s="1846"/>
      <c r="G8" s="1846"/>
      <c r="H8" s="1846"/>
      <c r="I8" s="1846"/>
      <c r="J8" s="1846">
        <v>7108</v>
      </c>
      <c r="K8" s="1846"/>
      <c r="L8" s="1846"/>
      <c r="M8" s="1846"/>
      <c r="N8" s="1846"/>
      <c r="O8" s="1420">
        <v>106</v>
      </c>
      <c r="P8" s="1202"/>
      <c r="Q8" s="1202"/>
      <c r="R8" s="1202"/>
      <c r="S8" s="1202">
        <v>124</v>
      </c>
      <c r="T8" s="1202"/>
      <c r="U8" s="1202"/>
      <c r="V8" s="1202"/>
      <c r="W8" s="1202">
        <v>89</v>
      </c>
      <c r="X8" s="1202"/>
      <c r="Y8" s="1202"/>
      <c r="Z8" s="1202"/>
      <c r="AA8" s="1410">
        <v>1688</v>
      </c>
      <c r="AB8" s="1410"/>
      <c r="AC8" s="1410"/>
      <c r="AD8" s="1410"/>
      <c r="AE8" s="1202">
        <v>143</v>
      </c>
      <c r="AF8" s="1202"/>
      <c r="AG8" s="1202"/>
      <c r="AH8" s="1202"/>
    </row>
    <row r="9" spans="1:34" ht="7.5" customHeight="1">
      <c r="A9" s="315"/>
      <c r="B9" s="315"/>
      <c r="C9" s="315"/>
      <c r="D9" s="441"/>
      <c r="E9" s="435"/>
      <c r="F9" s="376"/>
      <c r="G9" s="376"/>
      <c r="H9" s="376"/>
      <c r="I9" s="376"/>
      <c r="J9" s="376"/>
      <c r="K9" s="376"/>
      <c r="L9" s="376"/>
      <c r="M9" s="376"/>
      <c r="N9" s="376"/>
      <c r="O9" s="351"/>
      <c r="AA9" s="436"/>
      <c r="AB9" s="436"/>
      <c r="AC9" s="436"/>
      <c r="AD9" s="436"/>
    </row>
    <row r="10" spans="1:34" ht="18.75" customHeight="1">
      <c r="A10" s="1308"/>
      <c r="B10" s="1308"/>
      <c r="C10" s="326" t="s">
        <v>3815</v>
      </c>
      <c r="D10" s="132"/>
      <c r="E10" s="2575">
        <v>91375</v>
      </c>
      <c r="F10" s="1846"/>
      <c r="G10" s="1846"/>
      <c r="H10" s="1846"/>
      <c r="I10" s="1846"/>
      <c r="J10" s="1846">
        <v>7614</v>
      </c>
      <c r="K10" s="1846"/>
      <c r="L10" s="1846"/>
      <c r="M10" s="1846"/>
      <c r="N10" s="1846"/>
      <c r="O10" s="1420">
        <v>112</v>
      </c>
      <c r="P10" s="1202"/>
      <c r="Q10" s="1202"/>
      <c r="R10" s="1202"/>
      <c r="S10" s="1202">
        <v>115</v>
      </c>
      <c r="T10" s="1202"/>
      <c r="U10" s="1202"/>
      <c r="V10" s="1202"/>
      <c r="W10" s="1202">
        <v>85</v>
      </c>
      <c r="X10" s="1202"/>
      <c r="Y10" s="1202"/>
      <c r="Z10" s="1202"/>
      <c r="AA10" s="1410">
        <v>1740</v>
      </c>
      <c r="AB10" s="1410"/>
      <c r="AC10" s="1410"/>
      <c r="AD10" s="1410"/>
      <c r="AE10" s="1202">
        <v>204</v>
      </c>
      <c r="AF10" s="1202"/>
      <c r="AG10" s="1202"/>
      <c r="AH10" s="1202"/>
    </row>
    <row r="11" spans="1:34" ht="7.5" customHeight="1">
      <c r="A11" s="326"/>
      <c r="B11" s="326"/>
      <c r="C11" s="326"/>
      <c r="D11" s="132"/>
      <c r="E11" s="435"/>
      <c r="F11" s="376"/>
      <c r="G11" s="376"/>
      <c r="H11" s="376"/>
      <c r="I11" s="376"/>
      <c r="J11" s="376"/>
      <c r="K11" s="376"/>
      <c r="L11" s="376"/>
      <c r="M11" s="376"/>
      <c r="N11" s="376"/>
      <c r="O11" s="351"/>
      <c r="AA11" s="436"/>
      <c r="AB11" s="436"/>
      <c r="AC11" s="436"/>
      <c r="AD11" s="436"/>
    </row>
    <row r="12" spans="1:34" ht="18.75" customHeight="1">
      <c r="A12" s="1308"/>
      <c r="B12" s="1308"/>
      <c r="C12" s="326" t="s">
        <v>3816</v>
      </c>
      <c r="D12" s="132"/>
      <c r="E12" s="2575">
        <v>92098</v>
      </c>
      <c r="F12" s="1846"/>
      <c r="G12" s="1846"/>
      <c r="H12" s="1846"/>
      <c r="I12" s="1846"/>
      <c r="J12" s="1846">
        <v>7674</v>
      </c>
      <c r="K12" s="1846"/>
      <c r="L12" s="1846"/>
      <c r="M12" s="1846"/>
      <c r="N12" s="1846"/>
      <c r="O12" s="1420">
        <v>117</v>
      </c>
      <c r="P12" s="1202"/>
      <c r="Q12" s="1202"/>
      <c r="R12" s="1202"/>
      <c r="S12" s="1202">
        <v>122</v>
      </c>
      <c r="T12" s="1202"/>
      <c r="U12" s="1202"/>
      <c r="V12" s="1202"/>
      <c r="W12" s="1202">
        <v>60</v>
      </c>
      <c r="X12" s="1202"/>
      <c r="Y12" s="1202"/>
      <c r="Z12" s="1202"/>
      <c r="AA12" s="1410">
        <v>890</v>
      </c>
      <c r="AB12" s="1410"/>
      <c r="AC12" s="1410"/>
      <c r="AD12" s="1410"/>
      <c r="AE12" s="1202">
        <v>106</v>
      </c>
      <c r="AF12" s="1202"/>
      <c r="AG12" s="1202"/>
      <c r="AH12" s="1202"/>
    </row>
    <row r="13" spans="1:34" ht="7.5" customHeight="1">
      <c r="A13" s="326"/>
      <c r="B13" s="326"/>
      <c r="C13" s="326"/>
      <c r="D13" s="132"/>
      <c r="E13" s="435"/>
      <c r="F13" s="376"/>
      <c r="G13" s="376"/>
      <c r="H13" s="376"/>
      <c r="I13" s="376"/>
      <c r="J13" s="376"/>
      <c r="K13" s="376"/>
      <c r="L13" s="376"/>
      <c r="M13" s="376"/>
      <c r="N13" s="376"/>
      <c r="O13" s="351"/>
      <c r="AA13" s="436"/>
      <c r="AB13" s="436"/>
      <c r="AC13" s="436"/>
      <c r="AD13" s="436"/>
    </row>
    <row r="14" spans="1:34" ht="18.75" customHeight="1">
      <c r="A14" s="1308"/>
      <c r="B14" s="1308"/>
      <c r="C14" s="326" t="s">
        <v>3817</v>
      </c>
      <c r="D14" s="132"/>
      <c r="E14" s="2575">
        <v>94081</v>
      </c>
      <c r="F14" s="1846"/>
      <c r="G14" s="1846"/>
      <c r="H14" s="1846"/>
      <c r="I14" s="1846"/>
      <c r="J14" s="1846">
        <v>7840</v>
      </c>
      <c r="K14" s="1846"/>
      <c r="L14" s="1846"/>
      <c r="M14" s="1846"/>
      <c r="N14" s="1846"/>
      <c r="O14" s="1420">
        <v>118</v>
      </c>
      <c r="P14" s="1202"/>
      <c r="Q14" s="1202"/>
      <c r="R14" s="1202"/>
      <c r="S14" s="1202">
        <v>128</v>
      </c>
      <c r="T14" s="1202"/>
      <c r="U14" s="1202"/>
      <c r="V14" s="1202"/>
      <c r="W14" s="1202">
        <v>69</v>
      </c>
      <c r="X14" s="1202"/>
      <c r="Y14" s="1202"/>
      <c r="Z14" s="1202"/>
      <c r="AA14" s="1410">
        <v>945</v>
      </c>
      <c r="AB14" s="1410"/>
      <c r="AC14" s="1410"/>
      <c r="AD14" s="1410"/>
      <c r="AE14" s="1202">
        <v>151</v>
      </c>
      <c r="AF14" s="1202"/>
      <c r="AG14" s="1202"/>
      <c r="AH14" s="1202"/>
    </row>
    <row r="15" spans="1:34" ht="7.5" customHeight="1">
      <c r="A15" s="326"/>
      <c r="B15" s="326"/>
      <c r="C15" s="326"/>
      <c r="D15" s="132"/>
      <c r="E15" s="435"/>
      <c r="F15" s="376"/>
      <c r="G15" s="376"/>
      <c r="H15" s="376"/>
      <c r="I15" s="376"/>
      <c r="J15" s="376"/>
      <c r="K15" s="376"/>
      <c r="L15" s="376"/>
      <c r="M15" s="376"/>
      <c r="N15" s="376"/>
      <c r="O15" s="351"/>
      <c r="AA15" s="436"/>
      <c r="AB15" s="436"/>
      <c r="AC15" s="436"/>
      <c r="AD15" s="436"/>
    </row>
    <row r="16" spans="1:34" ht="18.75" customHeight="1">
      <c r="A16" s="1308"/>
      <c r="B16" s="1308"/>
      <c r="C16" s="326" t="s">
        <v>1145</v>
      </c>
      <c r="D16" s="132"/>
      <c r="E16" s="2575">
        <v>87124</v>
      </c>
      <c r="F16" s="1846"/>
      <c r="G16" s="1846"/>
      <c r="H16" s="1846"/>
      <c r="I16" s="1846"/>
      <c r="J16" s="1846">
        <v>7260</v>
      </c>
      <c r="K16" s="1846"/>
      <c r="L16" s="1846"/>
      <c r="M16" s="1846"/>
      <c r="N16" s="1846"/>
      <c r="O16" s="1420">
        <v>127</v>
      </c>
      <c r="P16" s="1202"/>
      <c r="Q16" s="1202"/>
      <c r="R16" s="1202"/>
      <c r="S16" s="1202">
        <v>156</v>
      </c>
      <c r="T16" s="1202"/>
      <c r="U16" s="1202"/>
      <c r="V16" s="1202"/>
      <c r="W16" s="1202">
        <v>106</v>
      </c>
      <c r="X16" s="1202"/>
      <c r="Y16" s="1202"/>
      <c r="Z16" s="1202"/>
      <c r="AA16" s="1410">
        <v>1578</v>
      </c>
      <c r="AB16" s="1410"/>
      <c r="AC16" s="1410"/>
      <c r="AD16" s="1410"/>
      <c r="AE16" s="1202">
        <v>121</v>
      </c>
      <c r="AF16" s="1202"/>
      <c r="AG16" s="1202"/>
      <c r="AH16" s="1202"/>
    </row>
    <row r="17" spans="1:36" ht="7.5" customHeight="1">
      <c r="A17" s="326"/>
      <c r="B17" s="326"/>
      <c r="C17" s="326"/>
      <c r="D17" s="132"/>
      <c r="E17" s="435"/>
      <c r="F17" s="376"/>
      <c r="G17" s="376"/>
      <c r="H17" s="376"/>
      <c r="I17" s="376"/>
      <c r="J17" s="376"/>
      <c r="K17" s="376"/>
      <c r="L17" s="376"/>
      <c r="M17" s="376"/>
      <c r="N17" s="376"/>
      <c r="O17" s="351"/>
      <c r="AA17" s="436"/>
      <c r="AB17" s="436"/>
      <c r="AC17" s="436"/>
      <c r="AD17" s="436"/>
    </row>
    <row r="18" spans="1:36" ht="18.75" customHeight="1">
      <c r="A18" s="1308" t="s">
        <v>1212</v>
      </c>
      <c r="B18" s="1308"/>
      <c r="C18" s="326" t="s">
        <v>2417</v>
      </c>
      <c r="D18" s="132"/>
      <c r="E18" s="2575">
        <v>81591</v>
      </c>
      <c r="F18" s="1846"/>
      <c r="G18" s="1846"/>
      <c r="H18" s="1846"/>
      <c r="I18" s="1846"/>
      <c r="J18" s="1846">
        <v>6799</v>
      </c>
      <c r="K18" s="1846"/>
      <c r="L18" s="1846"/>
      <c r="M18" s="1846"/>
      <c r="N18" s="1846"/>
      <c r="O18" s="1420">
        <v>109</v>
      </c>
      <c r="P18" s="1202"/>
      <c r="Q18" s="1202"/>
      <c r="R18" s="1202"/>
      <c r="S18" s="1202">
        <v>106</v>
      </c>
      <c r="T18" s="1202"/>
      <c r="U18" s="1202"/>
      <c r="V18" s="1202"/>
      <c r="W18" s="1202">
        <v>59</v>
      </c>
      <c r="X18" s="1202"/>
      <c r="Y18" s="1202"/>
      <c r="Z18" s="1202"/>
      <c r="AA18" s="1410">
        <v>967</v>
      </c>
      <c r="AB18" s="1410"/>
      <c r="AC18" s="1410"/>
      <c r="AD18" s="1410"/>
      <c r="AE18" s="1202">
        <v>125</v>
      </c>
      <c r="AF18" s="1202"/>
      <c r="AG18" s="1202"/>
      <c r="AH18" s="1202"/>
    </row>
    <row r="19" spans="1:36" ht="7.5" customHeight="1">
      <c r="A19" s="326"/>
      <c r="B19" s="326"/>
      <c r="C19" s="326"/>
      <c r="D19" s="132"/>
      <c r="E19" s="435"/>
      <c r="F19" s="376"/>
      <c r="G19" s="376"/>
      <c r="H19" s="376"/>
      <c r="I19" s="376"/>
      <c r="J19" s="376"/>
      <c r="K19" s="376"/>
      <c r="L19" s="376"/>
      <c r="M19" s="376"/>
      <c r="N19" s="376"/>
      <c r="O19" s="351"/>
      <c r="AA19" s="436"/>
      <c r="AB19" s="436"/>
      <c r="AC19" s="436"/>
      <c r="AD19" s="436"/>
    </row>
    <row r="20" spans="1:36" ht="18.75" customHeight="1">
      <c r="A20" s="1308"/>
      <c r="B20" s="1308"/>
      <c r="C20" s="326" t="s">
        <v>1130</v>
      </c>
      <c r="D20" s="133"/>
      <c r="E20" s="2575">
        <v>23396</v>
      </c>
      <c r="F20" s="1846"/>
      <c r="G20" s="1846"/>
      <c r="H20" s="1846"/>
      <c r="I20" s="1846"/>
      <c r="J20" s="1846">
        <v>1950</v>
      </c>
      <c r="K20" s="1846"/>
      <c r="L20" s="1846"/>
      <c r="M20" s="1846"/>
      <c r="N20" s="2577"/>
      <c r="O20" s="1202">
        <v>29</v>
      </c>
      <c r="P20" s="1202"/>
      <c r="Q20" s="1202"/>
      <c r="R20" s="1202"/>
      <c r="S20" s="1202">
        <v>51</v>
      </c>
      <c r="T20" s="1202"/>
      <c r="U20" s="1202"/>
      <c r="V20" s="1202"/>
      <c r="W20" s="1202">
        <v>27</v>
      </c>
      <c r="X20" s="1202"/>
      <c r="Y20" s="1202"/>
      <c r="Z20" s="1202"/>
      <c r="AA20" s="1410">
        <v>598</v>
      </c>
      <c r="AB20" s="1410"/>
      <c r="AC20" s="1410"/>
      <c r="AD20" s="1410"/>
      <c r="AE20" s="1202">
        <v>221</v>
      </c>
      <c r="AF20" s="1202"/>
      <c r="AG20" s="1202"/>
      <c r="AH20" s="1202"/>
    </row>
    <row r="21" spans="1:36" ht="7.5" customHeight="1">
      <c r="A21" s="122"/>
      <c r="B21" s="122"/>
      <c r="C21" s="122"/>
      <c r="D21" s="329"/>
      <c r="E21" s="134"/>
      <c r="F21" s="135"/>
      <c r="G21" s="135"/>
      <c r="H21" s="135"/>
      <c r="I21" s="135"/>
      <c r="J21" s="135"/>
      <c r="K21" s="135"/>
      <c r="L21" s="135"/>
      <c r="M21" s="135"/>
      <c r="N21" s="136"/>
      <c r="O21" s="328"/>
      <c r="P21" s="328"/>
      <c r="Q21" s="328"/>
      <c r="R21" s="328"/>
      <c r="S21" s="328"/>
      <c r="T21" s="328"/>
      <c r="U21" s="328"/>
      <c r="V21" s="328"/>
      <c r="W21" s="328"/>
      <c r="X21" s="328"/>
      <c r="Y21" s="328"/>
      <c r="Z21" s="328"/>
      <c r="AA21" s="137"/>
      <c r="AB21" s="137"/>
      <c r="AC21" s="137"/>
      <c r="AD21" s="137"/>
      <c r="AE21" s="328"/>
      <c r="AF21" s="328"/>
      <c r="AG21" s="328"/>
      <c r="AH21" s="328"/>
    </row>
    <row r="22" spans="1:36" ht="13.5" customHeight="1">
      <c r="A22" s="65" t="s">
        <v>3818</v>
      </c>
      <c r="B22" s="65"/>
      <c r="C22" s="65"/>
      <c r="D22" s="65"/>
      <c r="E22" s="65"/>
      <c r="F22" s="65"/>
      <c r="G22" s="65"/>
      <c r="H22" s="65"/>
      <c r="I22" s="65"/>
      <c r="J22" s="65"/>
      <c r="K22" s="65"/>
      <c r="L22" s="65"/>
      <c r="M22" s="65"/>
      <c r="N22" s="65"/>
      <c r="O22" s="65"/>
      <c r="P22" s="65"/>
      <c r="Q22" s="65"/>
      <c r="R22" s="65"/>
      <c r="S22" s="65"/>
      <c r="Z22" s="315"/>
      <c r="AA22" s="315"/>
      <c r="AH22" s="315" t="s">
        <v>3819</v>
      </c>
    </row>
    <row r="23" spans="1:36" ht="18.75" customHeight="1">
      <c r="A23" s="1292"/>
      <c r="B23" s="1292"/>
      <c r="C23" s="1292"/>
      <c r="D23" s="1292"/>
      <c r="E23" s="1292"/>
      <c r="F23" s="1292"/>
      <c r="G23" s="1292"/>
      <c r="H23" s="1292"/>
      <c r="I23" s="1292"/>
      <c r="J23" s="1292"/>
      <c r="K23" s="1292"/>
      <c r="L23" s="1292"/>
      <c r="M23" s="1292"/>
      <c r="N23" s="1292"/>
      <c r="O23" s="1292"/>
      <c r="P23" s="1292"/>
      <c r="Q23" s="1292"/>
      <c r="R23" s="1292"/>
      <c r="S23" s="1292"/>
      <c r="AA23" s="315"/>
    </row>
    <row r="24" spans="1:36" ht="13.5"/>
    <row r="25" spans="1:36" s="42" customFormat="1" ht="18.75" customHeight="1">
      <c r="A25" s="1271" t="s">
        <v>3820</v>
      </c>
      <c r="B25" s="1271"/>
      <c r="C25" s="1271"/>
      <c r="D25" s="1271"/>
      <c r="E25" s="1271"/>
      <c r="F25" s="1271"/>
      <c r="G25" s="1271"/>
      <c r="H25" s="1271"/>
      <c r="I25" s="1271"/>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1"/>
      <c r="AH25" s="1271"/>
    </row>
    <row r="26" spans="1:36" ht="18.75" customHeight="1">
      <c r="AC26" s="1350"/>
      <c r="AD26" s="1350"/>
      <c r="AE26" s="1350"/>
      <c r="AF26" s="1350"/>
    </row>
    <row r="27" spans="1:36" ht="18.75" customHeight="1">
      <c r="A27" s="1273" t="s">
        <v>2520</v>
      </c>
      <c r="B27" s="1273"/>
      <c r="C27" s="1273"/>
      <c r="D27" s="1274"/>
      <c r="E27" s="1272" t="s">
        <v>464</v>
      </c>
      <c r="F27" s="1273"/>
      <c r="G27" s="1273"/>
      <c r="H27" s="1273"/>
      <c r="I27" s="1273"/>
      <c r="J27" s="1274"/>
      <c r="K27" s="1260" t="s">
        <v>3821</v>
      </c>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285"/>
      <c r="AJ27" s="285"/>
    </row>
    <row r="28" spans="1:36" ht="18.75" customHeight="1">
      <c r="A28" s="1201"/>
      <c r="B28" s="1201"/>
      <c r="C28" s="1201"/>
      <c r="D28" s="1281"/>
      <c r="E28" s="1275"/>
      <c r="F28" s="1276"/>
      <c r="G28" s="1276"/>
      <c r="H28" s="1276"/>
      <c r="I28" s="1276"/>
      <c r="J28" s="1282"/>
      <c r="K28" s="1260" t="s">
        <v>3822</v>
      </c>
      <c r="L28" s="1261"/>
      <c r="M28" s="1261"/>
      <c r="N28" s="1261"/>
      <c r="O28" s="1261"/>
      <c r="P28" s="1262"/>
      <c r="Q28" s="1260" t="s">
        <v>3823</v>
      </c>
      <c r="R28" s="1261"/>
      <c r="S28" s="1261"/>
      <c r="T28" s="1261"/>
      <c r="U28" s="1261"/>
      <c r="V28" s="1262"/>
      <c r="W28" s="1260" t="s">
        <v>3824</v>
      </c>
      <c r="X28" s="1261"/>
      <c r="Y28" s="1261"/>
      <c r="Z28" s="1261"/>
      <c r="AA28" s="1261"/>
      <c r="AB28" s="1262"/>
      <c r="AC28" s="1260" t="s">
        <v>3825</v>
      </c>
      <c r="AD28" s="1261"/>
      <c r="AE28" s="1261"/>
      <c r="AF28" s="1261"/>
      <c r="AG28" s="1261"/>
      <c r="AH28" s="1261"/>
    </row>
    <row r="29" spans="1:36" ht="18.75" customHeight="1">
      <c r="A29" s="1276"/>
      <c r="B29" s="1276"/>
      <c r="C29" s="1276"/>
      <c r="D29" s="1282"/>
      <c r="E29" s="1659" t="s">
        <v>3826</v>
      </c>
      <c r="F29" s="1756"/>
      <c r="G29" s="1757"/>
      <c r="H29" s="1659" t="s">
        <v>3827</v>
      </c>
      <c r="I29" s="1756"/>
      <c r="J29" s="1757"/>
      <c r="K29" s="1659" t="s">
        <v>3826</v>
      </c>
      <c r="L29" s="1756"/>
      <c r="M29" s="1757"/>
      <c r="N29" s="1659" t="s">
        <v>3827</v>
      </c>
      <c r="O29" s="1756"/>
      <c r="P29" s="1757"/>
      <c r="Q29" s="1659" t="s">
        <v>3826</v>
      </c>
      <c r="R29" s="1756"/>
      <c r="S29" s="1757"/>
      <c r="T29" s="1659" t="s">
        <v>3827</v>
      </c>
      <c r="U29" s="1756"/>
      <c r="V29" s="1757"/>
      <c r="W29" s="1659" t="s">
        <v>3826</v>
      </c>
      <c r="X29" s="1756"/>
      <c r="Y29" s="1757"/>
      <c r="Z29" s="1659" t="s">
        <v>3827</v>
      </c>
      <c r="AA29" s="1756"/>
      <c r="AB29" s="1757"/>
      <c r="AC29" s="1659" t="s">
        <v>3826</v>
      </c>
      <c r="AD29" s="1756"/>
      <c r="AE29" s="1757"/>
      <c r="AF29" s="1659" t="s">
        <v>3827</v>
      </c>
      <c r="AG29" s="1756"/>
      <c r="AH29" s="1756"/>
    </row>
    <row r="30" spans="1:36" ht="18.75" customHeight="1">
      <c r="A30" s="314"/>
      <c r="B30" s="314"/>
      <c r="C30" s="314"/>
      <c r="D30" s="345"/>
      <c r="E30" s="2576" t="s">
        <v>2197</v>
      </c>
      <c r="F30" s="2231"/>
      <c r="G30" s="2231"/>
      <c r="H30" s="2231" t="s">
        <v>435</v>
      </c>
      <c r="I30" s="2231"/>
      <c r="J30" s="2231"/>
      <c r="K30" s="2231" t="s">
        <v>2197</v>
      </c>
      <c r="L30" s="2231"/>
      <c r="M30" s="2231"/>
      <c r="N30" s="2231" t="s">
        <v>435</v>
      </c>
      <c r="O30" s="2231"/>
      <c r="P30" s="2231"/>
      <c r="Q30" s="2231" t="s">
        <v>2197</v>
      </c>
      <c r="R30" s="2231"/>
      <c r="S30" s="2231"/>
      <c r="T30" s="2231" t="s">
        <v>435</v>
      </c>
      <c r="U30" s="2231"/>
      <c r="V30" s="2231"/>
      <c r="W30" s="2231" t="s">
        <v>2197</v>
      </c>
      <c r="X30" s="2231"/>
      <c r="Y30" s="2231"/>
      <c r="Z30" s="2231" t="s">
        <v>435</v>
      </c>
      <c r="AA30" s="2231"/>
      <c r="AB30" s="2231"/>
      <c r="AC30" s="2231" t="s">
        <v>2197</v>
      </c>
      <c r="AD30" s="2231"/>
      <c r="AE30" s="2231"/>
      <c r="AF30" s="2231" t="s">
        <v>435</v>
      </c>
      <c r="AG30" s="2231"/>
      <c r="AH30" s="2231"/>
    </row>
    <row r="31" spans="1:36" ht="7.5" customHeight="1">
      <c r="D31" s="442"/>
      <c r="E31" s="130"/>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row>
    <row r="32" spans="1:36" ht="18.75" customHeight="1">
      <c r="A32" s="1289" t="s">
        <v>965</v>
      </c>
      <c r="B32" s="1289"/>
      <c r="C32" s="315">
        <v>28</v>
      </c>
      <c r="D32" s="117"/>
      <c r="E32" s="2575">
        <v>46960</v>
      </c>
      <c r="F32" s="1846"/>
      <c r="G32" s="1846"/>
      <c r="H32" s="1846">
        <v>289391</v>
      </c>
      <c r="I32" s="1846"/>
      <c r="J32" s="1846"/>
      <c r="K32" s="1846">
        <v>36178</v>
      </c>
      <c r="L32" s="1846"/>
      <c r="M32" s="1846"/>
      <c r="N32" s="1846">
        <v>99260</v>
      </c>
      <c r="O32" s="1846"/>
      <c r="P32" s="1846"/>
      <c r="Q32" s="1289">
        <v>200</v>
      </c>
      <c r="R32" s="1289"/>
      <c r="S32" s="1289"/>
      <c r="T32" s="1846">
        <v>10828</v>
      </c>
      <c r="U32" s="1846"/>
      <c r="V32" s="1846"/>
      <c r="W32" s="1289">
        <v>144</v>
      </c>
      <c r="X32" s="1289"/>
      <c r="Y32" s="1289"/>
      <c r="Z32" s="1846">
        <v>4868</v>
      </c>
      <c r="AA32" s="1846"/>
      <c r="AB32" s="1846"/>
      <c r="AC32" s="1289">
        <v>152</v>
      </c>
      <c r="AD32" s="1289"/>
      <c r="AE32" s="1289"/>
      <c r="AF32" s="1846">
        <v>9258</v>
      </c>
      <c r="AG32" s="1846"/>
      <c r="AH32" s="1846"/>
    </row>
    <row r="33" spans="1:36" ht="7.5" customHeight="1">
      <c r="A33" s="315"/>
      <c r="B33" s="315"/>
      <c r="C33" s="315"/>
      <c r="D33" s="117"/>
      <c r="E33" s="435"/>
      <c r="F33" s="376"/>
      <c r="G33" s="376"/>
      <c r="H33" s="376"/>
      <c r="I33" s="376"/>
      <c r="J33" s="376"/>
      <c r="K33" s="376"/>
      <c r="L33" s="376"/>
      <c r="M33" s="376"/>
      <c r="N33" s="376"/>
      <c r="O33" s="376"/>
      <c r="P33" s="376"/>
      <c r="Q33" s="315"/>
      <c r="R33" s="315"/>
      <c r="S33" s="315"/>
      <c r="T33" s="376"/>
      <c r="U33" s="376"/>
      <c r="V33" s="376"/>
      <c r="W33" s="315"/>
      <c r="X33" s="315"/>
      <c r="Y33" s="315"/>
      <c r="Z33" s="376"/>
      <c r="AA33" s="376"/>
      <c r="AB33" s="376"/>
      <c r="AC33" s="315"/>
      <c r="AD33" s="315"/>
      <c r="AE33" s="315"/>
      <c r="AF33" s="376"/>
      <c r="AG33" s="376"/>
      <c r="AH33" s="376"/>
    </row>
    <row r="34" spans="1:36" ht="18.75" customHeight="1">
      <c r="A34" s="1308"/>
      <c r="B34" s="1308"/>
      <c r="C34" s="326" t="s">
        <v>3817</v>
      </c>
      <c r="D34" s="132"/>
      <c r="E34" s="2575">
        <f>K34+Q34+W34+AC34+E50+K50+Q50+W50+AC50+E66+K66+Q66+W66</f>
        <v>46202</v>
      </c>
      <c r="F34" s="1846"/>
      <c r="G34" s="1846"/>
      <c r="H34" s="1846">
        <f>N34+T34+Z34+AF34+H50+N50+T50+Z50+AF50+H66+N66+T66+Z66</f>
        <v>281024</v>
      </c>
      <c r="I34" s="1846"/>
      <c r="J34" s="1846"/>
      <c r="K34" s="1846">
        <v>36148</v>
      </c>
      <c r="L34" s="1846"/>
      <c r="M34" s="1846"/>
      <c r="N34" s="1846">
        <v>96947</v>
      </c>
      <c r="O34" s="1846"/>
      <c r="P34" s="1846"/>
      <c r="Q34" s="1289">
        <v>181</v>
      </c>
      <c r="R34" s="1289"/>
      <c r="S34" s="1289"/>
      <c r="T34" s="1846">
        <v>11095</v>
      </c>
      <c r="U34" s="1846"/>
      <c r="V34" s="1846"/>
      <c r="W34" s="1289">
        <v>149</v>
      </c>
      <c r="X34" s="1289"/>
      <c r="Y34" s="1289"/>
      <c r="Z34" s="1846">
        <v>4738</v>
      </c>
      <c r="AA34" s="1846"/>
      <c r="AB34" s="1846"/>
      <c r="AC34" s="1289">
        <v>133</v>
      </c>
      <c r="AD34" s="1289"/>
      <c r="AE34" s="1289"/>
      <c r="AF34" s="1846">
        <v>9139</v>
      </c>
      <c r="AG34" s="1846"/>
      <c r="AH34" s="1846"/>
    </row>
    <row r="35" spans="1:36" ht="7.5" customHeight="1">
      <c r="A35" s="326"/>
      <c r="B35" s="326"/>
      <c r="C35" s="326"/>
      <c r="D35" s="132"/>
      <c r="E35" s="435"/>
      <c r="F35" s="376"/>
      <c r="G35" s="376"/>
      <c r="H35" s="376"/>
      <c r="I35" s="376"/>
      <c r="J35" s="376"/>
      <c r="K35" s="376"/>
      <c r="L35" s="376"/>
      <c r="M35" s="376"/>
      <c r="N35" s="376"/>
      <c r="O35" s="376"/>
      <c r="P35" s="376"/>
      <c r="Q35" s="315"/>
      <c r="R35" s="315"/>
      <c r="S35" s="315"/>
      <c r="T35" s="376"/>
      <c r="U35" s="376"/>
      <c r="V35" s="376"/>
      <c r="W35" s="315"/>
      <c r="X35" s="315"/>
      <c r="Y35" s="315"/>
      <c r="Z35" s="376"/>
      <c r="AA35" s="376"/>
      <c r="AB35" s="376"/>
      <c r="AC35" s="315"/>
      <c r="AD35" s="315"/>
      <c r="AE35" s="315"/>
      <c r="AF35" s="376"/>
      <c r="AG35" s="376"/>
      <c r="AH35" s="376"/>
    </row>
    <row r="36" spans="1:36" ht="18.75" customHeight="1">
      <c r="A36" s="1308"/>
      <c r="B36" s="1308"/>
      <c r="C36" s="326" t="s">
        <v>1145</v>
      </c>
      <c r="D36" s="132"/>
      <c r="E36" s="2575">
        <v>46778</v>
      </c>
      <c r="F36" s="1846"/>
      <c r="G36" s="1846"/>
      <c r="H36" s="1846">
        <v>301356</v>
      </c>
      <c r="I36" s="1846"/>
      <c r="J36" s="1846"/>
      <c r="K36" s="1846">
        <v>36711</v>
      </c>
      <c r="L36" s="1846"/>
      <c r="M36" s="1846"/>
      <c r="N36" s="1846">
        <v>103983</v>
      </c>
      <c r="O36" s="1846"/>
      <c r="P36" s="1846"/>
      <c r="Q36" s="1289">
        <v>196</v>
      </c>
      <c r="R36" s="1289"/>
      <c r="S36" s="1289"/>
      <c r="T36" s="1846">
        <v>11910</v>
      </c>
      <c r="U36" s="1846"/>
      <c r="V36" s="1846"/>
      <c r="W36" s="1289">
        <v>189</v>
      </c>
      <c r="X36" s="1289"/>
      <c r="Y36" s="1289"/>
      <c r="Z36" s="1846">
        <v>5532</v>
      </c>
      <c r="AA36" s="1846"/>
      <c r="AB36" s="1846"/>
      <c r="AC36" s="1289">
        <v>99</v>
      </c>
      <c r="AD36" s="1289"/>
      <c r="AE36" s="1289"/>
      <c r="AF36" s="1846">
        <v>10582</v>
      </c>
      <c r="AG36" s="1846"/>
      <c r="AH36" s="1846"/>
      <c r="AI36" s="376"/>
      <c r="AJ36" s="376"/>
    </row>
    <row r="37" spans="1:36" ht="7.5" customHeight="1">
      <c r="A37" s="326"/>
      <c r="B37" s="326"/>
      <c r="C37" s="326"/>
      <c r="D37" s="132"/>
      <c r="E37" s="435"/>
      <c r="F37" s="376"/>
      <c r="G37" s="376"/>
      <c r="H37" s="376"/>
      <c r="I37" s="376"/>
      <c r="J37" s="376"/>
      <c r="K37" s="376"/>
      <c r="L37" s="376"/>
      <c r="M37" s="376"/>
      <c r="N37" s="376"/>
      <c r="O37" s="376"/>
      <c r="P37" s="376"/>
      <c r="Q37" s="315"/>
      <c r="R37" s="315"/>
      <c r="S37" s="315"/>
      <c r="T37" s="376"/>
      <c r="U37" s="376"/>
      <c r="V37" s="376"/>
      <c r="W37" s="315"/>
      <c r="X37" s="315"/>
      <c r="Y37" s="315"/>
      <c r="Z37" s="376"/>
      <c r="AA37" s="376"/>
      <c r="AB37" s="376"/>
      <c r="AC37" s="315"/>
      <c r="AD37" s="315"/>
      <c r="AE37" s="315"/>
      <c r="AF37" s="376"/>
      <c r="AG37" s="376"/>
      <c r="AH37" s="376"/>
      <c r="AI37" s="376"/>
      <c r="AJ37" s="376"/>
    </row>
    <row r="38" spans="1:36" ht="18.75" customHeight="1">
      <c r="A38" s="1308" t="s">
        <v>1212</v>
      </c>
      <c r="B38" s="1308"/>
      <c r="C38" s="326" t="s">
        <v>2417</v>
      </c>
      <c r="D38" s="132"/>
      <c r="E38" s="2575">
        <f>+K38+Q38+W38+AC38+E54+K54+Q54+W54+AC54+E70+K70+Q70+W70</f>
        <v>42736</v>
      </c>
      <c r="F38" s="1846"/>
      <c r="G38" s="1846"/>
      <c r="H38" s="1846">
        <f>+N38+T38+Z38+AF38+H54+N54+T54+Z54+AF54+H70+N70+T70+Z70</f>
        <v>257246</v>
      </c>
      <c r="I38" s="1846"/>
      <c r="J38" s="1846"/>
      <c r="K38" s="1846">
        <v>33321</v>
      </c>
      <c r="L38" s="1846"/>
      <c r="M38" s="1846"/>
      <c r="N38" s="1846">
        <v>94520</v>
      </c>
      <c r="O38" s="1846"/>
      <c r="P38" s="1846"/>
      <c r="Q38" s="1289">
        <v>186</v>
      </c>
      <c r="R38" s="1289"/>
      <c r="S38" s="1289"/>
      <c r="T38" s="1846">
        <v>10508</v>
      </c>
      <c r="U38" s="1846"/>
      <c r="V38" s="1846"/>
      <c r="W38" s="1289">
        <v>199</v>
      </c>
      <c r="X38" s="1289"/>
      <c r="Y38" s="1289"/>
      <c r="Z38" s="1846">
        <v>4207</v>
      </c>
      <c r="AA38" s="1846"/>
      <c r="AB38" s="1846"/>
      <c r="AC38" s="1289">
        <v>130</v>
      </c>
      <c r="AD38" s="1289"/>
      <c r="AE38" s="1289"/>
      <c r="AF38" s="1846">
        <v>9164</v>
      </c>
      <c r="AG38" s="1846"/>
      <c r="AH38" s="1846"/>
      <c r="AI38" s="376"/>
      <c r="AJ38" s="376"/>
    </row>
    <row r="39" spans="1:36" ht="7.5" customHeight="1">
      <c r="A39" s="326"/>
      <c r="B39" s="326"/>
      <c r="C39" s="326"/>
      <c r="D39" s="132"/>
      <c r="E39" s="435"/>
      <c r="F39" s="376"/>
      <c r="G39" s="376"/>
      <c r="H39" s="376"/>
      <c r="I39" s="376"/>
      <c r="J39" s="376"/>
      <c r="K39" s="376"/>
      <c r="L39" s="376"/>
      <c r="M39" s="376"/>
      <c r="N39" s="376"/>
      <c r="O39" s="376"/>
      <c r="P39" s="376"/>
      <c r="Q39" s="315"/>
      <c r="R39" s="315"/>
      <c r="S39" s="315"/>
      <c r="T39" s="376"/>
      <c r="U39" s="376"/>
      <c r="V39" s="376"/>
      <c r="W39" s="315"/>
      <c r="X39" s="315"/>
      <c r="Y39" s="315"/>
      <c r="Z39" s="376"/>
      <c r="AA39" s="376"/>
      <c r="AB39" s="376"/>
      <c r="AC39" s="315"/>
      <c r="AD39" s="315"/>
      <c r="AE39" s="315"/>
      <c r="AF39" s="376"/>
      <c r="AG39" s="376"/>
      <c r="AH39" s="376"/>
      <c r="AI39" s="376"/>
      <c r="AJ39" s="376"/>
    </row>
    <row r="40" spans="1:36" ht="18.75" customHeight="1">
      <c r="A40" s="1308"/>
      <c r="B40" s="1308"/>
      <c r="C40" s="326" t="s">
        <v>1130</v>
      </c>
      <c r="D40" s="132"/>
      <c r="E40" s="2575">
        <f>+K40+Q40+W40+AC40+E56+K56+Q56+W56+AC56+E72+K72+Q72+W72</f>
        <v>22922</v>
      </c>
      <c r="F40" s="1846"/>
      <c r="G40" s="1846"/>
      <c r="H40" s="1846">
        <f>+N40+T40+Z40+AF40+H56+N56+T56+Z56+AF56+H72+N72+T72+Z72</f>
        <v>168322</v>
      </c>
      <c r="I40" s="1846"/>
      <c r="J40" s="1846"/>
      <c r="K40" s="1846">
        <v>14340</v>
      </c>
      <c r="L40" s="1846"/>
      <c r="M40" s="1846"/>
      <c r="N40" s="1846">
        <v>44500</v>
      </c>
      <c r="O40" s="1846"/>
      <c r="P40" s="1846"/>
      <c r="Q40" s="1289">
        <v>143</v>
      </c>
      <c r="R40" s="1289"/>
      <c r="S40" s="1289"/>
      <c r="T40" s="1846">
        <v>8258</v>
      </c>
      <c r="U40" s="1846"/>
      <c r="V40" s="1846"/>
      <c r="W40" s="1289">
        <v>103</v>
      </c>
      <c r="X40" s="1289"/>
      <c r="Y40" s="1289"/>
      <c r="Z40" s="1846">
        <v>2443</v>
      </c>
      <c r="AA40" s="1846"/>
      <c r="AB40" s="1846"/>
      <c r="AC40" s="1289">
        <v>176</v>
      </c>
      <c r="AD40" s="1289"/>
      <c r="AE40" s="1289"/>
      <c r="AF40" s="1846">
        <v>7100</v>
      </c>
      <c r="AG40" s="1846"/>
      <c r="AH40" s="1846"/>
      <c r="AI40" s="138"/>
      <c r="AJ40" s="138"/>
    </row>
    <row r="41" spans="1:36" ht="7.5" customHeight="1">
      <c r="A41" s="122"/>
      <c r="B41" s="122"/>
      <c r="C41" s="122"/>
      <c r="D41" s="122"/>
      <c r="E41" s="134"/>
      <c r="F41" s="135"/>
      <c r="G41" s="135"/>
      <c r="H41" s="135"/>
      <c r="I41" s="135"/>
      <c r="J41" s="135"/>
      <c r="K41" s="135"/>
      <c r="L41" s="135"/>
      <c r="M41" s="135"/>
      <c r="N41" s="135"/>
      <c r="O41" s="135"/>
      <c r="P41" s="135"/>
      <c r="Q41" s="407"/>
      <c r="R41" s="407"/>
      <c r="S41" s="407"/>
      <c r="T41" s="135"/>
      <c r="U41" s="135"/>
      <c r="V41" s="135"/>
      <c r="W41" s="407"/>
      <c r="X41" s="407"/>
      <c r="Y41" s="407"/>
      <c r="Z41" s="135"/>
      <c r="AA41" s="135"/>
      <c r="AB41" s="135"/>
      <c r="AC41" s="407"/>
      <c r="AD41" s="407"/>
      <c r="AE41" s="407"/>
      <c r="AF41" s="135"/>
      <c r="AG41" s="135"/>
      <c r="AH41" s="135"/>
      <c r="AI41" s="138"/>
      <c r="AJ41" s="138"/>
    </row>
    <row r="42" spans="1:36" ht="18.75" customHeight="1">
      <c r="A42" s="458" t="s">
        <v>865</v>
      </c>
      <c r="B42" s="458"/>
      <c r="C42" s="458"/>
      <c r="D42" s="458"/>
      <c r="E42" s="315"/>
      <c r="F42" s="315"/>
      <c r="G42" s="315"/>
      <c r="H42" s="315"/>
      <c r="I42" s="315"/>
      <c r="J42" s="376"/>
      <c r="K42" s="376"/>
      <c r="L42" s="376"/>
      <c r="M42" s="376"/>
      <c r="N42" s="376"/>
      <c r="O42" s="315"/>
      <c r="P42" s="315"/>
      <c r="Q42" s="376"/>
      <c r="R42" s="376"/>
      <c r="S42" s="376"/>
      <c r="T42" s="315"/>
      <c r="U42" s="315"/>
      <c r="V42" s="315"/>
      <c r="W42" s="315"/>
      <c r="X42" s="315"/>
      <c r="Y42" s="315"/>
      <c r="Z42" s="315"/>
      <c r="AA42" s="315"/>
      <c r="AB42" s="376"/>
      <c r="AC42" s="315"/>
      <c r="AF42" s="2578"/>
      <c r="AG42" s="2578"/>
    </row>
    <row r="43" spans="1:36" ht="18.75" customHeight="1">
      <c r="A43" s="1273" t="s">
        <v>2520</v>
      </c>
      <c r="B43" s="1273"/>
      <c r="C43" s="1273"/>
      <c r="D43" s="1274"/>
      <c r="E43" s="1260" t="s">
        <v>3821</v>
      </c>
      <c r="F43" s="1261"/>
      <c r="G43" s="1261"/>
      <c r="H43" s="1261"/>
      <c r="I43" s="1261"/>
      <c r="J43" s="1261"/>
      <c r="K43" s="1261"/>
      <c r="L43" s="1261"/>
      <c r="M43" s="1261"/>
      <c r="N43" s="1261"/>
      <c r="O43" s="1261"/>
      <c r="P43" s="1261"/>
      <c r="Q43" s="1261"/>
      <c r="R43" s="1261"/>
      <c r="S43" s="1261"/>
      <c r="T43" s="1261"/>
      <c r="U43" s="1261"/>
      <c r="V43" s="1262"/>
      <c r="W43" s="1260" t="s">
        <v>3828</v>
      </c>
      <c r="X43" s="1261"/>
      <c r="Y43" s="1261"/>
      <c r="Z43" s="1261"/>
      <c r="AA43" s="1261"/>
      <c r="AB43" s="1261"/>
      <c r="AC43" s="1261"/>
      <c r="AD43" s="1261"/>
      <c r="AE43" s="1261"/>
      <c r="AF43" s="1261"/>
      <c r="AG43" s="1261"/>
      <c r="AH43" s="1261"/>
    </row>
    <row r="44" spans="1:36" ht="18.75" customHeight="1">
      <c r="A44" s="1201"/>
      <c r="B44" s="1201"/>
      <c r="C44" s="1201"/>
      <c r="D44" s="1281"/>
      <c r="E44" s="1260" t="s">
        <v>3829</v>
      </c>
      <c r="F44" s="1261"/>
      <c r="G44" s="1261"/>
      <c r="H44" s="1261"/>
      <c r="I44" s="1261"/>
      <c r="J44" s="1262"/>
      <c r="K44" s="1260" t="s">
        <v>3830</v>
      </c>
      <c r="L44" s="1261"/>
      <c r="M44" s="1261"/>
      <c r="N44" s="1261"/>
      <c r="O44" s="1261"/>
      <c r="P44" s="1262"/>
      <c r="Q44" s="1260" t="s">
        <v>3831</v>
      </c>
      <c r="R44" s="1261"/>
      <c r="S44" s="1261"/>
      <c r="T44" s="1261"/>
      <c r="U44" s="1261"/>
      <c r="V44" s="1262"/>
      <c r="W44" s="1260" t="s">
        <v>3824</v>
      </c>
      <c r="X44" s="1261"/>
      <c r="Y44" s="1261"/>
      <c r="Z44" s="1261"/>
      <c r="AA44" s="1261"/>
      <c r="AB44" s="1262"/>
      <c r="AC44" s="1260" t="s">
        <v>3832</v>
      </c>
      <c r="AD44" s="1261"/>
      <c r="AE44" s="1261"/>
      <c r="AF44" s="1261"/>
      <c r="AG44" s="1261"/>
      <c r="AH44" s="1261"/>
    </row>
    <row r="45" spans="1:36" ht="18.75" customHeight="1">
      <c r="A45" s="1276"/>
      <c r="B45" s="1276"/>
      <c r="C45" s="1276"/>
      <c r="D45" s="1282"/>
      <c r="E45" s="1659" t="s">
        <v>3826</v>
      </c>
      <c r="F45" s="1756"/>
      <c r="G45" s="1757"/>
      <c r="H45" s="1659" t="s">
        <v>3827</v>
      </c>
      <c r="I45" s="1756"/>
      <c r="J45" s="1757"/>
      <c r="K45" s="1659" t="s">
        <v>3826</v>
      </c>
      <c r="L45" s="1756"/>
      <c r="M45" s="1757"/>
      <c r="N45" s="1659" t="s">
        <v>3827</v>
      </c>
      <c r="O45" s="1756"/>
      <c r="P45" s="1757"/>
      <c r="Q45" s="1659" t="s">
        <v>3826</v>
      </c>
      <c r="R45" s="1756"/>
      <c r="S45" s="1757"/>
      <c r="T45" s="1659" t="s">
        <v>3827</v>
      </c>
      <c r="U45" s="1756"/>
      <c r="V45" s="1757"/>
      <c r="W45" s="1659" t="s">
        <v>3826</v>
      </c>
      <c r="X45" s="1756"/>
      <c r="Y45" s="1757"/>
      <c r="Z45" s="1659" t="s">
        <v>3827</v>
      </c>
      <c r="AA45" s="1756"/>
      <c r="AB45" s="1757"/>
      <c r="AC45" s="1659" t="s">
        <v>3826</v>
      </c>
      <c r="AD45" s="1756"/>
      <c r="AE45" s="1757"/>
      <c r="AF45" s="1659" t="s">
        <v>3827</v>
      </c>
      <c r="AG45" s="1756"/>
      <c r="AH45" s="1756"/>
    </row>
    <row r="46" spans="1:36" ht="18.75" customHeight="1">
      <c r="A46" s="314"/>
      <c r="B46" s="314"/>
      <c r="C46" s="314"/>
      <c r="D46" s="345"/>
      <c r="E46" s="2576" t="s">
        <v>2197</v>
      </c>
      <c r="F46" s="2231"/>
      <c r="G46" s="2231"/>
      <c r="H46" s="2231" t="s">
        <v>435</v>
      </c>
      <c r="I46" s="2231"/>
      <c r="J46" s="2231"/>
      <c r="K46" s="2231" t="s">
        <v>2197</v>
      </c>
      <c r="L46" s="2231"/>
      <c r="M46" s="2231"/>
      <c r="N46" s="2231" t="s">
        <v>435</v>
      </c>
      <c r="O46" s="2231"/>
      <c r="P46" s="2231"/>
      <c r="Q46" s="2231" t="s">
        <v>2197</v>
      </c>
      <c r="R46" s="2231"/>
      <c r="S46" s="2231"/>
      <c r="T46" s="2231" t="s">
        <v>435</v>
      </c>
      <c r="U46" s="2231"/>
      <c r="V46" s="2231"/>
      <c r="W46" s="2231" t="s">
        <v>2197</v>
      </c>
      <c r="X46" s="2231"/>
      <c r="Y46" s="2231"/>
      <c r="Z46" s="2231" t="s">
        <v>435</v>
      </c>
      <c r="AA46" s="2231"/>
      <c r="AB46" s="2231"/>
      <c r="AC46" s="2231" t="s">
        <v>2197</v>
      </c>
      <c r="AD46" s="2231"/>
      <c r="AE46" s="2231"/>
      <c r="AF46" s="2231" t="s">
        <v>435</v>
      </c>
      <c r="AG46" s="2231"/>
      <c r="AH46" s="2231"/>
    </row>
    <row r="47" spans="1:36" ht="7.5" customHeight="1">
      <c r="D47" s="442"/>
      <c r="E47" s="130"/>
      <c r="F47" s="335"/>
      <c r="G47" s="335"/>
      <c r="H47" s="335"/>
      <c r="I47" s="335"/>
      <c r="J47" s="335"/>
      <c r="K47" s="335"/>
      <c r="L47" s="335"/>
      <c r="M47" s="335"/>
      <c r="N47" s="335"/>
      <c r="O47" s="335"/>
      <c r="P47" s="335"/>
      <c r="Q47" s="335"/>
      <c r="R47" s="335"/>
      <c r="S47" s="335"/>
      <c r="T47" s="335"/>
      <c r="U47" s="335"/>
      <c r="V47" s="335"/>
      <c r="W47" s="335"/>
      <c r="X47" s="335"/>
      <c r="Y47" s="335"/>
      <c r="Z47" s="335"/>
      <c r="AA47" s="335"/>
      <c r="AB47" s="335"/>
      <c r="AC47" s="335"/>
      <c r="AD47" s="335"/>
      <c r="AE47" s="335"/>
      <c r="AF47" s="335"/>
      <c r="AG47" s="335"/>
      <c r="AH47" s="335"/>
    </row>
    <row r="48" spans="1:36" ht="18.75" customHeight="1">
      <c r="A48" s="1289" t="s">
        <v>965</v>
      </c>
      <c r="B48" s="1289"/>
      <c r="C48" s="315">
        <v>28</v>
      </c>
      <c r="D48" s="117"/>
      <c r="E48" s="2575">
        <v>176</v>
      </c>
      <c r="F48" s="1846"/>
      <c r="G48" s="1846"/>
      <c r="H48" s="1846">
        <v>6777</v>
      </c>
      <c r="I48" s="1846"/>
      <c r="J48" s="1846"/>
      <c r="K48" s="1846">
        <v>2183</v>
      </c>
      <c r="L48" s="1846"/>
      <c r="M48" s="1846"/>
      <c r="N48" s="1846">
        <v>14707</v>
      </c>
      <c r="O48" s="1846"/>
      <c r="P48" s="1846"/>
      <c r="Q48" s="1846">
        <v>1083</v>
      </c>
      <c r="R48" s="1846"/>
      <c r="S48" s="1846"/>
      <c r="T48" s="1846">
        <v>26319</v>
      </c>
      <c r="U48" s="1846"/>
      <c r="V48" s="1846"/>
      <c r="W48" s="1289">
        <v>173</v>
      </c>
      <c r="X48" s="1289"/>
      <c r="Y48" s="1289"/>
      <c r="Z48" s="1846">
        <v>8013</v>
      </c>
      <c r="AA48" s="1846"/>
      <c r="AB48" s="1846"/>
      <c r="AC48" s="2411">
        <v>4584</v>
      </c>
      <c r="AD48" s="2411"/>
      <c r="AE48" s="2411"/>
      <c r="AF48" s="1846">
        <v>27919</v>
      </c>
      <c r="AG48" s="1846"/>
      <c r="AH48" s="1846"/>
    </row>
    <row r="49" spans="1:34" ht="7.5" customHeight="1">
      <c r="A49" s="315"/>
      <c r="B49" s="315"/>
      <c r="C49" s="315"/>
      <c r="D49" s="117"/>
      <c r="E49" s="435"/>
      <c r="F49" s="376"/>
      <c r="G49" s="376"/>
      <c r="H49" s="376"/>
      <c r="I49" s="376"/>
      <c r="J49" s="376"/>
      <c r="K49" s="376"/>
      <c r="L49" s="376"/>
      <c r="M49" s="376"/>
      <c r="N49" s="376"/>
      <c r="O49" s="376"/>
      <c r="P49" s="376"/>
      <c r="Q49" s="376"/>
      <c r="R49" s="376"/>
      <c r="S49" s="376"/>
      <c r="T49" s="376"/>
      <c r="U49" s="376"/>
      <c r="V49" s="376"/>
      <c r="W49" s="315"/>
      <c r="X49" s="315"/>
      <c r="Y49" s="315"/>
      <c r="Z49" s="376"/>
      <c r="AA49" s="376"/>
      <c r="AB49" s="376"/>
      <c r="AC49" s="369"/>
      <c r="AD49" s="369"/>
      <c r="AE49" s="369"/>
      <c r="AF49" s="376"/>
      <c r="AG49" s="376"/>
      <c r="AH49" s="376"/>
    </row>
    <row r="50" spans="1:34" ht="18.75" customHeight="1">
      <c r="A50" s="1289"/>
      <c r="B50" s="1289"/>
      <c r="C50" s="326" t="s">
        <v>3817</v>
      </c>
      <c r="D50" s="132"/>
      <c r="E50" s="2575">
        <v>155</v>
      </c>
      <c r="F50" s="1846"/>
      <c r="G50" s="1846"/>
      <c r="H50" s="1846">
        <v>5427</v>
      </c>
      <c r="I50" s="1846"/>
      <c r="J50" s="1846"/>
      <c r="K50" s="1846">
        <v>1727</v>
      </c>
      <c r="L50" s="1846"/>
      <c r="M50" s="1846"/>
      <c r="N50" s="1846">
        <v>13323</v>
      </c>
      <c r="O50" s="1846"/>
      <c r="P50" s="1846"/>
      <c r="Q50" s="1846">
        <v>1123</v>
      </c>
      <c r="R50" s="1846"/>
      <c r="S50" s="1846"/>
      <c r="T50" s="1846">
        <v>26176</v>
      </c>
      <c r="U50" s="1846"/>
      <c r="V50" s="1846"/>
      <c r="W50" s="1289">
        <v>174</v>
      </c>
      <c r="X50" s="1289"/>
      <c r="Y50" s="1289"/>
      <c r="Z50" s="1846">
        <v>7653</v>
      </c>
      <c r="AA50" s="1846"/>
      <c r="AB50" s="1846"/>
      <c r="AC50" s="2411">
        <v>4416</v>
      </c>
      <c r="AD50" s="2411"/>
      <c r="AE50" s="2411"/>
      <c r="AF50" s="1846">
        <v>26102</v>
      </c>
      <c r="AG50" s="1846"/>
      <c r="AH50" s="1846"/>
    </row>
    <row r="51" spans="1:34" ht="7.5" customHeight="1">
      <c r="A51" s="315"/>
      <c r="B51" s="315"/>
      <c r="C51" s="326"/>
      <c r="D51" s="132"/>
      <c r="E51" s="435"/>
      <c r="F51" s="376"/>
      <c r="G51" s="376"/>
      <c r="H51" s="376"/>
      <c r="I51" s="376"/>
      <c r="J51" s="376"/>
      <c r="K51" s="376"/>
      <c r="L51" s="376"/>
      <c r="M51" s="376"/>
      <c r="N51" s="376"/>
      <c r="O51" s="376"/>
      <c r="P51" s="376"/>
      <c r="Q51" s="376"/>
      <c r="R51" s="376"/>
      <c r="S51" s="376"/>
      <c r="T51" s="376"/>
      <c r="U51" s="376"/>
      <c r="V51" s="376"/>
      <c r="W51" s="315"/>
      <c r="X51" s="315"/>
      <c r="Y51" s="315"/>
      <c r="Z51" s="376"/>
      <c r="AA51" s="376"/>
      <c r="AB51" s="376"/>
      <c r="AC51" s="369"/>
      <c r="AD51" s="369"/>
      <c r="AE51" s="369"/>
      <c r="AF51" s="376"/>
      <c r="AG51" s="376"/>
      <c r="AH51" s="376"/>
    </row>
    <row r="52" spans="1:34" ht="18.75" customHeight="1">
      <c r="A52" s="1289"/>
      <c r="B52" s="1289"/>
      <c r="C52" s="326" t="s">
        <v>1145</v>
      </c>
      <c r="D52" s="132"/>
      <c r="E52" s="2575">
        <v>233</v>
      </c>
      <c r="F52" s="1846"/>
      <c r="G52" s="1846"/>
      <c r="H52" s="1846">
        <v>7869</v>
      </c>
      <c r="I52" s="1846"/>
      <c r="J52" s="1846"/>
      <c r="K52" s="1846">
        <v>1607</v>
      </c>
      <c r="L52" s="1846"/>
      <c r="M52" s="1846"/>
      <c r="N52" s="1846">
        <v>12588</v>
      </c>
      <c r="O52" s="1846"/>
      <c r="P52" s="1846"/>
      <c r="Q52" s="1846">
        <v>1085</v>
      </c>
      <c r="R52" s="1846"/>
      <c r="S52" s="1846"/>
      <c r="T52" s="1846">
        <v>23908</v>
      </c>
      <c r="U52" s="1846"/>
      <c r="V52" s="1846"/>
      <c r="W52" s="1289">
        <v>169</v>
      </c>
      <c r="X52" s="1289"/>
      <c r="Y52" s="1289"/>
      <c r="Z52" s="1846">
        <v>11672</v>
      </c>
      <c r="AA52" s="1846"/>
      <c r="AB52" s="1846"/>
      <c r="AC52" s="2411">
        <v>4502</v>
      </c>
      <c r="AD52" s="2411"/>
      <c r="AE52" s="2411"/>
      <c r="AF52" s="1846">
        <v>27061</v>
      </c>
      <c r="AG52" s="1846"/>
      <c r="AH52" s="1846"/>
    </row>
    <row r="53" spans="1:34" ht="7.5" customHeight="1">
      <c r="A53" s="315"/>
      <c r="B53" s="315"/>
      <c r="C53" s="326"/>
      <c r="D53" s="132"/>
      <c r="E53" s="435"/>
      <c r="F53" s="376"/>
      <c r="G53" s="376"/>
      <c r="H53" s="376"/>
      <c r="I53" s="376"/>
      <c r="J53" s="376"/>
      <c r="K53" s="376"/>
      <c r="L53" s="376"/>
      <c r="M53" s="376"/>
      <c r="N53" s="376"/>
      <c r="O53" s="376"/>
      <c r="P53" s="376"/>
      <c r="Q53" s="376"/>
      <c r="R53" s="376"/>
      <c r="S53" s="376"/>
      <c r="T53" s="376"/>
      <c r="U53" s="376"/>
      <c r="V53" s="376"/>
      <c r="W53" s="315"/>
      <c r="X53" s="315"/>
      <c r="Y53" s="315"/>
      <c r="Z53" s="376"/>
      <c r="AA53" s="376"/>
      <c r="AB53" s="376"/>
      <c r="AC53" s="369"/>
      <c r="AD53" s="369"/>
      <c r="AE53" s="369"/>
      <c r="AF53" s="376"/>
      <c r="AG53" s="376"/>
      <c r="AH53" s="376"/>
    </row>
    <row r="54" spans="1:34" ht="18.75" customHeight="1">
      <c r="A54" s="1289" t="s">
        <v>1212</v>
      </c>
      <c r="B54" s="1289"/>
      <c r="C54" s="326" t="s">
        <v>2417</v>
      </c>
      <c r="D54" s="132"/>
      <c r="E54" s="2575">
        <v>191</v>
      </c>
      <c r="F54" s="1846"/>
      <c r="G54" s="1846"/>
      <c r="H54" s="1846">
        <v>8644</v>
      </c>
      <c r="I54" s="1846"/>
      <c r="J54" s="1846"/>
      <c r="K54" s="1846">
        <v>958</v>
      </c>
      <c r="L54" s="1846"/>
      <c r="M54" s="1846"/>
      <c r="N54" s="1846">
        <v>7492</v>
      </c>
      <c r="O54" s="1846"/>
      <c r="P54" s="1846"/>
      <c r="Q54" s="1846">
        <v>982</v>
      </c>
      <c r="R54" s="1846"/>
      <c r="S54" s="1846"/>
      <c r="T54" s="1846">
        <v>20237</v>
      </c>
      <c r="U54" s="1846"/>
      <c r="V54" s="1846"/>
      <c r="W54" s="1289">
        <v>136</v>
      </c>
      <c r="X54" s="1289"/>
      <c r="Y54" s="1289"/>
      <c r="Z54" s="1846">
        <v>3708</v>
      </c>
      <c r="AA54" s="1846"/>
      <c r="AB54" s="1846"/>
      <c r="AC54" s="2411">
        <v>4789</v>
      </c>
      <c r="AD54" s="2411"/>
      <c r="AE54" s="2411"/>
      <c r="AF54" s="1846">
        <v>30366</v>
      </c>
      <c r="AG54" s="1846"/>
      <c r="AH54" s="1846"/>
    </row>
    <row r="55" spans="1:34" ht="7.5" customHeight="1">
      <c r="A55" s="315"/>
      <c r="B55" s="315"/>
      <c r="C55" s="326"/>
      <c r="D55" s="132"/>
      <c r="E55" s="435"/>
      <c r="F55" s="376"/>
      <c r="G55" s="376"/>
      <c r="H55" s="376"/>
      <c r="I55" s="376"/>
      <c r="J55" s="376"/>
      <c r="K55" s="376"/>
      <c r="L55" s="376"/>
      <c r="M55" s="376"/>
      <c r="N55" s="376"/>
      <c r="O55" s="376"/>
      <c r="P55" s="376"/>
      <c r="Q55" s="376"/>
      <c r="R55" s="376"/>
      <c r="S55" s="376"/>
      <c r="T55" s="376"/>
      <c r="U55" s="376"/>
      <c r="V55" s="376"/>
      <c r="W55" s="315"/>
      <c r="X55" s="315"/>
      <c r="Y55" s="315"/>
      <c r="Z55" s="376"/>
      <c r="AA55" s="376"/>
      <c r="AB55" s="376"/>
      <c r="AC55" s="369"/>
      <c r="AD55" s="369"/>
      <c r="AE55" s="369"/>
      <c r="AF55" s="376"/>
      <c r="AG55" s="376"/>
      <c r="AH55" s="376"/>
    </row>
    <row r="56" spans="1:34" ht="18.75" customHeight="1">
      <c r="A56" s="1289"/>
      <c r="B56" s="1289"/>
      <c r="C56" s="326" t="s">
        <v>1130</v>
      </c>
      <c r="D56" s="132"/>
      <c r="E56" s="2575">
        <v>280</v>
      </c>
      <c r="F56" s="1846"/>
      <c r="G56" s="1846"/>
      <c r="H56" s="1846">
        <v>4648</v>
      </c>
      <c r="I56" s="1846"/>
      <c r="J56" s="1846"/>
      <c r="K56" s="1846">
        <v>859</v>
      </c>
      <c r="L56" s="1846"/>
      <c r="M56" s="1846"/>
      <c r="N56" s="1846">
        <v>5738</v>
      </c>
      <c r="O56" s="1846"/>
      <c r="P56" s="1846"/>
      <c r="Q56" s="1846">
        <v>1034</v>
      </c>
      <c r="R56" s="1846"/>
      <c r="S56" s="1846"/>
      <c r="T56" s="1846">
        <v>19093</v>
      </c>
      <c r="U56" s="1846"/>
      <c r="V56" s="1846"/>
      <c r="W56" s="1289">
        <v>153</v>
      </c>
      <c r="X56" s="1289"/>
      <c r="Y56" s="1289"/>
      <c r="Z56" s="1846">
        <v>3906</v>
      </c>
      <c r="AA56" s="1846"/>
      <c r="AB56" s="1846"/>
      <c r="AC56" s="2411">
        <v>4276</v>
      </c>
      <c r="AD56" s="2411"/>
      <c r="AE56" s="2411"/>
      <c r="AF56" s="1846">
        <v>27119</v>
      </c>
      <c r="AG56" s="1846"/>
      <c r="AH56" s="1846"/>
    </row>
    <row r="57" spans="1:34" ht="7.5" customHeight="1">
      <c r="A57" s="407"/>
      <c r="B57" s="407"/>
      <c r="C57" s="122"/>
      <c r="D57" s="122"/>
      <c r="E57" s="134"/>
      <c r="F57" s="135"/>
      <c r="G57" s="135"/>
      <c r="H57" s="135"/>
      <c r="I57" s="135"/>
      <c r="J57" s="135"/>
      <c r="K57" s="135"/>
      <c r="L57" s="135"/>
      <c r="M57" s="135"/>
      <c r="N57" s="135"/>
      <c r="O57" s="135"/>
      <c r="P57" s="135"/>
      <c r="Q57" s="135"/>
      <c r="R57" s="135"/>
      <c r="S57" s="135"/>
      <c r="T57" s="135"/>
      <c r="U57" s="135"/>
      <c r="V57" s="135"/>
      <c r="W57" s="407"/>
      <c r="X57" s="407"/>
      <c r="Y57" s="407"/>
      <c r="Z57" s="135"/>
      <c r="AA57" s="135"/>
      <c r="AB57" s="135"/>
      <c r="AC57" s="139"/>
      <c r="AD57" s="139"/>
      <c r="AE57" s="139"/>
      <c r="AF57" s="135"/>
      <c r="AG57" s="135"/>
      <c r="AH57" s="135"/>
    </row>
    <row r="58" spans="1:34" ht="18.75" customHeight="1">
      <c r="A58" s="458" t="s">
        <v>865</v>
      </c>
      <c r="B58" s="458"/>
      <c r="C58" s="458"/>
      <c r="D58" s="458"/>
      <c r="AD58" s="320"/>
      <c r="AE58" s="320"/>
      <c r="AF58" s="320"/>
      <c r="AG58" s="320"/>
    </row>
    <row r="59" spans="1:34" ht="18.75" customHeight="1">
      <c r="A59" s="1273" t="s">
        <v>2520</v>
      </c>
      <c r="B59" s="1273"/>
      <c r="C59" s="1273"/>
      <c r="D59" s="1274"/>
      <c r="E59" s="1260" t="s">
        <v>3833</v>
      </c>
      <c r="F59" s="1261"/>
      <c r="G59" s="1261"/>
      <c r="H59" s="1261"/>
      <c r="I59" s="1261"/>
      <c r="J59" s="1262"/>
      <c r="K59" s="1260" t="s">
        <v>3834</v>
      </c>
      <c r="L59" s="1261"/>
      <c r="M59" s="1261"/>
      <c r="N59" s="1261"/>
      <c r="O59" s="1261"/>
      <c r="P59" s="1262"/>
      <c r="Q59" s="1260" t="s">
        <v>3835</v>
      </c>
      <c r="R59" s="1261"/>
      <c r="S59" s="1261"/>
      <c r="T59" s="1261"/>
      <c r="U59" s="1261"/>
      <c r="V59" s="1261"/>
      <c r="W59" s="1261"/>
      <c r="X59" s="1261"/>
      <c r="Y59" s="1261"/>
      <c r="Z59" s="1261"/>
      <c r="AA59" s="1261"/>
      <c r="AB59" s="1261"/>
    </row>
    <row r="60" spans="1:34" ht="18.75" customHeight="1">
      <c r="A60" s="1201"/>
      <c r="B60" s="1201"/>
      <c r="C60" s="1201"/>
      <c r="D60" s="1281"/>
      <c r="E60" s="1260" t="s">
        <v>3836</v>
      </c>
      <c r="F60" s="1261"/>
      <c r="G60" s="1261"/>
      <c r="H60" s="1261"/>
      <c r="I60" s="1261"/>
      <c r="J60" s="1262"/>
      <c r="K60" s="1260" t="s">
        <v>3836</v>
      </c>
      <c r="L60" s="1261"/>
      <c r="M60" s="1261"/>
      <c r="N60" s="1261"/>
      <c r="O60" s="1261"/>
      <c r="P60" s="1262"/>
      <c r="Q60" s="1260" t="s">
        <v>3836</v>
      </c>
      <c r="R60" s="1261"/>
      <c r="S60" s="1261"/>
      <c r="T60" s="1261"/>
      <c r="U60" s="1261"/>
      <c r="V60" s="1262"/>
      <c r="W60" s="1260" t="s">
        <v>3830</v>
      </c>
      <c r="X60" s="1261"/>
      <c r="Y60" s="1261"/>
      <c r="Z60" s="1261"/>
      <c r="AA60" s="1261"/>
      <c r="AB60" s="1261"/>
    </row>
    <row r="61" spans="1:34" ht="18.75" customHeight="1">
      <c r="A61" s="1276"/>
      <c r="B61" s="1276"/>
      <c r="C61" s="1276"/>
      <c r="D61" s="1282"/>
      <c r="E61" s="1659" t="s">
        <v>3826</v>
      </c>
      <c r="F61" s="1756"/>
      <c r="G61" s="1757"/>
      <c r="H61" s="1659" t="s">
        <v>3827</v>
      </c>
      <c r="I61" s="1756"/>
      <c r="J61" s="1757"/>
      <c r="K61" s="1659" t="s">
        <v>3826</v>
      </c>
      <c r="L61" s="1756"/>
      <c r="M61" s="1757"/>
      <c r="N61" s="1659" t="s">
        <v>3827</v>
      </c>
      <c r="O61" s="1756"/>
      <c r="P61" s="1757"/>
      <c r="Q61" s="1659" t="s">
        <v>3826</v>
      </c>
      <c r="R61" s="1756"/>
      <c r="S61" s="1757"/>
      <c r="T61" s="1659" t="s">
        <v>3827</v>
      </c>
      <c r="U61" s="1756"/>
      <c r="V61" s="1757"/>
      <c r="W61" s="1659" t="s">
        <v>3826</v>
      </c>
      <c r="X61" s="1756"/>
      <c r="Y61" s="1757"/>
      <c r="Z61" s="1659" t="s">
        <v>3827</v>
      </c>
      <c r="AA61" s="1756"/>
      <c r="AB61" s="1756"/>
    </row>
    <row r="62" spans="1:34" ht="18.75" customHeight="1">
      <c r="A62" s="303"/>
      <c r="B62" s="303"/>
      <c r="C62" s="303"/>
      <c r="D62" s="304"/>
      <c r="E62" s="2576" t="s">
        <v>2197</v>
      </c>
      <c r="F62" s="2231"/>
      <c r="G62" s="2231"/>
      <c r="H62" s="2231" t="s">
        <v>435</v>
      </c>
      <c r="I62" s="2231"/>
      <c r="J62" s="2231"/>
      <c r="K62" s="2231" t="s">
        <v>2197</v>
      </c>
      <c r="L62" s="2231"/>
      <c r="M62" s="2231"/>
      <c r="N62" s="2231" t="s">
        <v>435</v>
      </c>
      <c r="O62" s="2231"/>
      <c r="P62" s="2231"/>
      <c r="Q62" s="2231" t="s">
        <v>2197</v>
      </c>
      <c r="R62" s="2231"/>
      <c r="S62" s="2231"/>
      <c r="T62" s="2231" t="s">
        <v>435</v>
      </c>
      <c r="U62" s="2231"/>
      <c r="V62" s="2231"/>
      <c r="W62" s="2231" t="s">
        <v>2197</v>
      </c>
      <c r="X62" s="2231"/>
      <c r="Y62" s="2231"/>
      <c r="Z62" s="2231" t="s">
        <v>435</v>
      </c>
      <c r="AA62" s="2231"/>
      <c r="AB62" s="2231"/>
    </row>
    <row r="63" spans="1:34" ht="7.5" customHeight="1">
      <c r="A63" s="285"/>
      <c r="B63" s="285"/>
      <c r="C63" s="285"/>
      <c r="D63" s="311"/>
      <c r="E63" s="130"/>
      <c r="F63" s="335"/>
      <c r="G63" s="335"/>
      <c r="H63" s="335"/>
      <c r="I63" s="335"/>
      <c r="J63" s="335"/>
      <c r="K63" s="335"/>
      <c r="L63" s="335"/>
      <c r="M63" s="335"/>
      <c r="N63" s="335"/>
      <c r="O63" s="335"/>
      <c r="P63" s="335"/>
      <c r="Q63" s="335"/>
      <c r="R63" s="335"/>
      <c r="S63" s="335"/>
      <c r="T63" s="335"/>
      <c r="U63" s="335"/>
      <c r="V63" s="335"/>
      <c r="W63" s="335"/>
      <c r="X63" s="335"/>
      <c r="Y63" s="335"/>
      <c r="Z63" s="335"/>
      <c r="AA63" s="335"/>
      <c r="AB63" s="335"/>
    </row>
    <row r="64" spans="1:34" ht="18.75" customHeight="1">
      <c r="A64" s="1289" t="s">
        <v>965</v>
      </c>
      <c r="B64" s="1289"/>
      <c r="C64" s="315">
        <v>28</v>
      </c>
      <c r="D64" s="117"/>
      <c r="E64" s="2575">
        <v>1285</v>
      </c>
      <c r="F64" s="1846"/>
      <c r="G64" s="1846"/>
      <c r="H64" s="1846">
        <v>52677</v>
      </c>
      <c r="I64" s="1846"/>
      <c r="J64" s="1846"/>
      <c r="K64" s="1846">
        <v>462</v>
      </c>
      <c r="L64" s="1846"/>
      <c r="M64" s="1846"/>
      <c r="N64" s="1846">
        <v>20979</v>
      </c>
      <c r="O64" s="1846"/>
      <c r="P64" s="1846"/>
      <c r="Q64" s="1289">
        <v>183</v>
      </c>
      <c r="R64" s="1289"/>
      <c r="S64" s="1289"/>
      <c r="T64" s="1846">
        <v>6523</v>
      </c>
      <c r="U64" s="1846"/>
      <c r="V64" s="1846"/>
      <c r="W64" s="1289">
        <v>157</v>
      </c>
      <c r="X64" s="1289"/>
      <c r="Y64" s="1289"/>
      <c r="Z64" s="1846">
        <v>1263</v>
      </c>
      <c r="AA64" s="1846"/>
      <c r="AB64" s="1846"/>
    </row>
    <row r="65" spans="1:32" ht="7.5" customHeight="1">
      <c r="A65" s="315"/>
      <c r="B65" s="315"/>
      <c r="C65" s="315"/>
      <c r="D65" s="117"/>
      <c r="E65" s="435"/>
      <c r="F65" s="376"/>
      <c r="G65" s="376"/>
      <c r="H65" s="376"/>
      <c r="I65" s="376"/>
      <c r="J65" s="376"/>
      <c r="K65" s="376"/>
      <c r="L65" s="376"/>
      <c r="M65" s="376"/>
      <c r="N65" s="376"/>
      <c r="O65" s="376"/>
      <c r="P65" s="376"/>
      <c r="Q65" s="315"/>
      <c r="R65" s="315"/>
      <c r="S65" s="315"/>
      <c r="T65" s="376"/>
      <c r="U65" s="376"/>
      <c r="V65" s="376"/>
      <c r="W65" s="315"/>
      <c r="X65" s="315"/>
      <c r="Y65" s="315"/>
      <c r="Z65" s="376"/>
      <c r="AA65" s="376"/>
      <c r="AB65" s="376"/>
    </row>
    <row r="66" spans="1:32" ht="18.75" customHeight="1">
      <c r="A66" s="1289"/>
      <c r="B66" s="1289"/>
      <c r="C66" s="326" t="s">
        <v>3817</v>
      </c>
      <c r="D66" s="140"/>
      <c r="E66" s="2575">
        <v>1278</v>
      </c>
      <c r="F66" s="1846"/>
      <c r="G66" s="1846"/>
      <c r="H66" s="1846">
        <v>52382</v>
      </c>
      <c r="I66" s="1846"/>
      <c r="J66" s="1846"/>
      <c r="K66" s="1846">
        <v>448</v>
      </c>
      <c r="L66" s="1846"/>
      <c r="M66" s="1846"/>
      <c r="N66" s="1846">
        <v>21866</v>
      </c>
      <c r="O66" s="1846"/>
      <c r="P66" s="1846"/>
      <c r="Q66" s="1289">
        <v>132</v>
      </c>
      <c r="R66" s="1289"/>
      <c r="S66" s="1289"/>
      <c r="T66" s="1846">
        <v>5051</v>
      </c>
      <c r="U66" s="1846"/>
      <c r="V66" s="1846"/>
      <c r="W66" s="1289">
        <v>138</v>
      </c>
      <c r="X66" s="1289"/>
      <c r="Y66" s="1289"/>
      <c r="Z66" s="1846">
        <v>1125</v>
      </c>
      <c r="AA66" s="1846"/>
      <c r="AB66" s="1846"/>
    </row>
    <row r="67" spans="1:32" ht="7.5" customHeight="1">
      <c r="A67" s="315"/>
      <c r="B67" s="315"/>
      <c r="C67" s="326"/>
      <c r="D67" s="140"/>
      <c r="E67" s="435"/>
      <c r="F67" s="376"/>
      <c r="G67" s="376"/>
      <c r="H67" s="376"/>
      <c r="I67" s="376"/>
      <c r="J67" s="376"/>
      <c r="K67" s="376"/>
      <c r="L67" s="376"/>
      <c r="M67" s="376"/>
      <c r="N67" s="376"/>
      <c r="O67" s="376"/>
      <c r="P67" s="376"/>
      <c r="Q67" s="315"/>
      <c r="R67" s="315"/>
      <c r="S67" s="315"/>
      <c r="T67" s="376"/>
      <c r="U67" s="376"/>
      <c r="V67" s="376"/>
      <c r="W67" s="315"/>
      <c r="X67" s="315"/>
      <c r="Y67" s="315"/>
      <c r="Z67" s="376"/>
      <c r="AA67" s="376"/>
      <c r="AB67" s="376"/>
    </row>
    <row r="68" spans="1:32" ht="18.75" customHeight="1">
      <c r="A68" s="1289"/>
      <c r="B68" s="1289"/>
      <c r="C68" s="326" t="s">
        <v>1145</v>
      </c>
      <c r="D68" s="140"/>
      <c r="E68" s="2575">
        <v>1246</v>
      </c>
      <c r="F68" s="1846"/>
      <c r="G68" s="1846"/>
      <c r="H68" s="1846">
        <v>52360</v>
      </c>
      <c r="I68" s="1846"/>
      <c r="J68" s="1846"/>
      <c r="K68" s="1846">
        <v>493</v>
      </c>
      <c r="L68" s="1846"/>
      <c r="M68" s="1846"/>
      <c r="N68" s="1846">
        <v>27980</v>
      </c>
      <c r="O68" s="1846"/>
      <c r="P68" s="1846"/>
      <c r="Q68" s="1289">
        <v>126</v>
      </c>
      <c r="R68" s="1289"/>
      <c r="S68" s="1289"/>
      <c r="T68" s="1846">
        <v>4830</v>
      </c>
      <c r="U68" s="1846"/>
      <c r="V68" s="1846"/>
      <c r="W68" s="1289">
        <v>122</v>
      </c>
      <c r="X68" s="1289"/>
      <c r="Y68" s="1289"/>
      <c r="Z68" s="1846">
        <v>1081</v>
      </c>
      <c r="AA68" s="1846"/>
      <c r="AB68" s="1846"/>
    </row>
    <row r="69" spans="1:32" ht="7.5" customHeight="1">
      <c r="A69" s="315"/>
      <c r="B69" s="315"/>
      <c r="C69" s="326"/>
      <c r="D69" s="140"/>
      <c r="E69" s="435"/>
      <c r="F69" s="376"/>
      <c r="G69" s="376"/>
      <c r="H69" s="376"/>
      <c r="I69" s="376"/>
      <c r="J69" s="376"/>
      <c r="K69" s="376"/>
      <c r="L69" s="376"/>
      <c r="M69" s="376"/>
      <c r="N69" s="376"/>
      <c r="O69" s="376"/>
      <c r="P69" s="376"/>
      <c r="Q69" s="315"/>
      <c r="R69" s="315"/>
      <c r="S69" s="315"/>
      <c r="T69" s="376"/>
      <c r="U69" s="376"/>
      <c r="V69" s="376"/>
      <c r="W69" s="315"/>
      <c r="X69" s="315"/>
      <c r="Y69" s="315"/>
      <c r="Z69" s="376"/>
      <c r="AA69" s="376"/>
      <c r="AB69" s="376"/>
    </row>
    <row r="70" spans="1:32" ht="18.75" customHeight="1">
      <c r="A70" s="1289" t="s">
        <v>1212</v>
      </c>
      <c r="B70" s="1289"/>
      <c r="C70" s="326" t="s">
        <v>2417</v>
      </c>
      <c r="D70" s="140"/>
      <c r="E70" s="2575">
        <v>1389</v>
      </c>
      <c r="F70" s="1846"/>
      <c r="G70" s="1846"/>
      <c r="H70" s="1846">
        <v>52682</v>
      </c>
      <c r="I70" s="1846"/>
      <c r="J70" s="1846"/>
      <c r="K70" s="1846">
        <v>207</v>
      </c>
      <c r="L70" s="1846"/>
      <c r="M70" s="1846"/>
      <c r="N70" s="1846">
        <v>10785</v>
      </c>
      <c r="O70" s="1846"/>
      <c r="P70" s="1846"/>
      <c r="Q70" s="1289">
        <v>120</v>
      </c>
      <c r="R70" s="1289"/>
      <c r="S70" s="1289"/>
      <c r="T70" s="1846">
        <v>4035</v>
      </c>
      <c r="U70" s="1846"/>
      <c r="V70" s="1846"/>
      <c r="W70" s="1289">
        <v>128</v>
      </c>
      <c r="X70" s="1289"/>
      <c r="Y70" s="1289"/>
      <c r="Z70" s="1846">
        <v>898</v>
      </c>
      <c r="AA70" s="1846"/>
      <c r="AB70" s="1846"/>
    </row>
    <row r="71" spans="1:32" ht="7.5" customHeight="1">
      <c r="A71" s="315"/>
      <c r="B71" s="315"/>
      <c r="C71" s="326"/>
      <c r="D71" s="140"/>
      <c r="E71" s="435"/>
      <c r="F71" s="376"/>
      <c r="G71" s="376"/>
      <c r="H71" s="376"/>
      <c r="I71" s="376"/>
      <c r="J71" s="376"/>
      <c r="K71" s="376"/>
      <c r="L71" s="376"/>
      <c r="M71" s="376"/>
      <c r="N71" s="376"/>
      <c r="O71" s="376"/>
      <c r="P71" s="376"/>
      <c r="Q71" s="315"/>
      <c r="R71" s="315"/>
      <c r="S71" s="315"/>
      <c r="T71" s="376"/>
      <c r="U71" s="376"/>
      <c r="V71" s="376"/>
      <c r="W71" s="315"/>
      <c r="X71" s="315"/>
      <c r="Y71" s="315"/>
      <c r="Z71" s="376"/>
      <c r="AA71" s="376"/>
      <c r="AB71" s="376"/>
    </row>
    <row r="72" spans="1:32" ht="18.75" customHeight="1">
      <c r="A72" s="1289"/>
      <c r="B72" s="1289"/>
      <c r="C72" s="326" t="s">
        <v>1130</v>
      </c>
      <c r="D72" s="140"/>
      <c r="E72" s="2575">
        <v>1285</v>
      </c>
      <c r="F72" s="1846"/>
      <c r="G72" s="1846"/>
      <c r="H72" s="1846">
        <v>40044</v>
      </c>
      <c r="I72" s="1846"/>
      <c r="J72" s="1846"/>
      <c r="K72" s="1846">
        <v>64</v>
      </c>
      <c r="L72" s="1846"/>
      <c r="M72" s="1846"/>
      <c r="N72" s="1846">
        <v>1653</v>
      </c>
      <c r="O72" s="1846"/>
      <c r="P72" s="1846"/>
      <c r="Q72" s="1289">
        <v>103</v>
      </c>
      <c r="R72" s="1289"/>
      <c r="S72" s="1289"/>
      <c r="T72" s="1846">
        <v>2926</v>
      </c>
      <c r="U72" s="1846"/>
      <c r="V72" s="1846"/>
      <c r="W72" s="1289">
        <v>106</v>
      </c>
      <c r="X72" s="1289"/>
      <c r="Y72" s="1289"/>
      <c r="Z72" s="1846">
        <v>894</v>
      </c>
      <c r="AA72" s="1846"/>
      <c r="AB72" s="1846"/>
    </row>
    <row r="73" spans="1:32" ht="7.5" customHeight="1">
      <c r="A73" s="407"/>
      <c r="B73" s="407"/>
      <c r="C73" s="122"/>
      <c r="D73" s="141"/>
      <c r="E73" s="134"/>
      <c r="F73" s="135"/>
      <c r="G73" s="135"/>
      <c r="H73" s="135"/>
      <c r="I73" s="135"/>
      <c r="J73" s="135"/>
      <c r="K73" s="135"/>
      <c r="L73" s="135"/>
      <c r="M73" s="135"/>
      <c r="N73" s="135"/>
      <c r="O73" s="135"/>
      <c r="P73" s="135"/>
      <c r="Q73" s="407"/>
      <c r="R73" s="407"/>
      <c r="S73" s="407"/>
      <c r="T73" s="135"/>
      <c r="U73" s="135"/>
      <c r="V73" s="135"/>
      <c r="W73" s="407"/>
      <c r="X73" s="407"/>
      <c r="Y73" s="407"/>
      <c r="Z73" s="135"/>
      <c r="AA73" s="135"/>
      <c r="AB73" s="135"/>
    </row>
    <row r="74" spans="1:32" ht="13.5">
      <c r="A74" s="326"/>
      <c r="B74" s="326"/>
      <c r="C74" s="326"/>
      <c r="D74" s="376"/>
      <c r="E74" s="376"/>
      <c r="F74" s="376"/>
      <c r="G74" s="376"/>
      <c r="H74" s="376"/>
      <c r="J74" s="376"/>
      <c r="K74" s="376"/>
      <c r="L74" s="376"/>
      <c r="M74" s="376"/>
      <c r="N74" s="315"/>
      <c r="O74" s="315"/>
      <c r="P74" s="376"/>
      <c r="Q74" s="376"/>
      <c r="R74" s="376"/>
      <c r="S74" s="315"/>
      <c r="T74" s="315"/>
      <c r="U74" s="315"/>
      <c r="W74" s="376"/>
      <c r="X74" s="376"/>
      <c r="Y74" s="315"/>
      <c r="Z74" s="315"/>
      <c r="AA74" s="376"/>
      <c r="AB74" s="376" t="s">
        <v>3837</v>
      </c>
      <c r="AE74" s="436"/>
      <c r="AF74" s="436"/>
    </row>
    <row r="75" spans="1:32" ht="18.75" customHeight="1">
      <c r="AA75" s="315"/>
    </row>
    <row r="77" spans="1:32" ht="18.75" customHeight="1">
      <c r="AE77" s="436"/>
      <c r="AF77" s="436"/>
    </row>
  </sheetData>
  <mergeCells count="314">
    <mergeCell ref="T72:V72"/>
    <mergeCell ref="W72:Y72"/>
    <mergeCell ref="Z72:AB72"/>
    <mergeCell ref="A72:B72"/>
    <mergeCell ref="E72:G72"/>
    <mergeCell ref="H72:J72"/>
    <mergeCell ref="K72:M72"/>
    <mergeCell ref="N72:P72"/>
    <mergeCell ref="Q72:S72"/>
    <mergeCell ref="A70:B70"/>
    <mergeCell ref="E70:G70"/>
    <mergeCell ref="H70:J70"/>
    <mergeCell ref="K70:M70"/>
    <mergeCell ref="N70:P70"/>
    <mergeCell ref="Q70:S70"/>
    <mergeCell ref="T70:V70"/>
    <mergeCell ref="W70:Y70"/>
    <mergeCell ref="Z70:AB70"/>
    <mergeCell ref="A68:B68"/>
    <mergeCell ref="E68:G68"/>
    <mergeCell ref="H68:J68"/>
    <mergeCell ref="K68:M68"/>
    <mergeCell ref="N68:P68"/>
    <mergeCell ref="Q68:S68"/>
    <mergeCell ref="T68:V68"/>
    <mergeCell ref="W68:Y68"/>
    <mergeCell ref="Z68:AB68"/>
    <mergeCell ref="T64:V64"/>
    <mergeCell ref="W64:Y64"/>
    <mergeCell ref="Z64:AB64"/>
    <mergeCell ref="A66:B66"/>
    <mergeCell ref="E66:G66"/>
    <mergeCell ref="H66:J66"/>
    <mergeCell ref="K66:M66"/>
    <mergeCell ref="N66:P66"/>
    <mergeCell ref="Q66:S66"/>
    <mergeCell ref="T66:V66"/>
    <mergeCell ref="A64:B64"/>
    <mergeCell ref="E64:G64"/>
    <mergeCell ref="H64:J64"/>
    <mergeCell ref="K64:M64"/>
    <mergeCell ref="N64:P64"/>
    <mergeCell ref="Q64:S64"/>
    <mergeCell ref="W66:Y66"/>
    <mergeCell ref="Z66:AB66"/>
    <mergeCell ref="T61:V61"/>
    <mergeCell ref="W61:Y61"/>
    <mergeCell ref="Z61:AB61"/>
    <mergeCell ref="E62:G62"/>
    <mergeCell ref="H62:J62"/>
    <mergeCell ref="K62:M62"/>
    <mergeCell ref="N62:P62"/>
    <mergeCell ref="Q62:S62"/>
    <mergeCell ref="T62:V62"/>
    <mergeCell ref="W62:Y62"/>
    <mergeCell ref="Z62:AB62"/>
    <mergeCell ref="T56:V56"/>
    <mergeCell ref="W56:Y56"/>
    <mergeCell ref="Z56:AB56"/>
    <mergeCell ref="AC56:AE56"/>
    <mergeCell ref="AF56:AH56"/>
    <mergeCell ref="A59:D61"/>
    <mergeCell ref="E59:J59"/>
    <mergeCell ref="K59:P59"/>
    <mergeCell ref="Q59:AB59"/>
    <mergeCell ref="E60:J60"/>
    <mergeCell ref="A56:B56"/>
    <mergeCell ref="E56:G56"/>
    <mergeCell ref="H56:J56"/>
    <mergeCell ref="K56:M56"/>
    <mergeCell ref="N56:P56"/>
    <mergeCell ref="Q56:S56"/>
    <mergeCell ref="K60:P60"/>
    <mergeCell ref="Q60:V60"/>
    <mergeCell ref="W60:AB60"/>
    <mergeCell ref="E61:G61"/>
    <mergeCell ref="H61:J61"/>
    <mergeCell ref="K61:M61"/>
    <mergeCell ref="N61:P61"/>
    <mergeCell ref="Q61:S61"/>
    <mergeCell ref="W54:Y54"/>
    <mergeCell ref="Z54:AB54"/>
    <mergeCell ref="AC54:AE54"/>
    <mergeCell ref="AF54:AH54"/>
    <mergeCell ref="T52:V52"/>
    <mergeCell ref="W52:Y52"/>
    <mergeCell ref="Z52:AB52"/>
    <mergeCell ref="AC52:AE52"/>
    <mergeCell ref="AF52:AH52"/>
    <mergeCell ref="W50:Y50"/>
    <mergeCell ref="Z50:AB50"/>
    <mergeCell ref="AC50:AE50"/>
    <mergeCell ref="AF50:AH50"/>
    <mergeCell ref="A52:B52"/>
    <mergeCell ref="E52:G52"/>
    <mergeCell ref="H52:J52"/>
    <mergeCell ref="K52:M52"/>
    <mergeCell ref="N52:P52"/>
    <mergeCell ref="Q52:S52"/>
    <mergeCell ref="A50:B50"/>
    <mergeCell ref="E50:G50"/>
    <mergeCell ref="H50:J50"/>
    <mergeCell ref="K50:M50"/>
    <mergeCell ref="N50:P50"/>
    <mergeCell ref="Q50:S50"/>
    <mergeCell ref="T50:V50"/>
    <mergeCell ref="A54:B54"/>
    <mergeCell ref="E54:G54"/>
    <mergeCell ref="H54:J54"/>
    <mergeCell ref="K54:M54"/>
    <mergeCell ref="N54:P54"/>
    <mergeCell ref="Q54:S54"/>
    <mergeCell ref="T54:V54"/>
    <mergeCell ref="AC46:AE46"/>
    <mergeCell ref="AF46:AH46"/>
    <mergeCell ref="A48:B48"/>
    <mergeCell ref="E48:G48"/>
    <mergeCell ref="H48:J48"/>
    <mergeCell ref="K48:M48"/>
    <mergeCell ref="N48:P48"/>
    <mergeCell ref="Q48:S48"/>
    <mergeCell ref="T48:V48"/>
    <mergeCell ref="W48:Y48"/>
    <mergeCell ref="Z48:AB48"/>
    <mergeCell ref="AC48:AE48"/>
    <mergeCell ref="AF48:AH48"/>
    <mergeCell ref="E46:G46"/>
    <mergeCell ref="H46:J46"/>
    <mergeCell ref="K46:M46"/>
    <mergeCell ref="N46:P46"/>
    <mergeCell ref="Q46:S46"/>
    <mergeCell ref="T46:V46"/>
    <mergeCell ref="W46:Y46"/>
    <mergeCell ref="Z46:AB46"/>
    <mergeCell ref="K45:M45"/>
    <mergeCell ref="N45:P45"/>
    <mergeCell ref="Q45:S45"/>
    <mergeCell ref="T45:V45"/>
    <mergeCell ref="W45:Y45"/>
    <mergeCell ref="Z45:AB45"/>
    <mergeCell ref="AC38:AE38"/>
    <mergeCell ref="A43:D45"/>
    <mergeCell ref="E43:V43"/>
    <mergeCell ref="W43:AH43"/>
    <mergeCell ref="E44:J44"/>
    <mergeCell ref="K44:P44"/>
    <mergeCell ref="Q44:V44"/>
    <mergeCell ref="W44:AB44"/>
    <mergeCell ref="AC44:AH44"/>
    <mergeCell ref="E45:G45"/>
    <mergeCell ref="H45:J45"/>
    <mergeCell ref="AC45:AE45"/>
    <mergeCell ref="AF45:AH45"/>
    <mergeCell ref="A38:B38"/>
    <mergeCell ref="E38:G38"/>
    <mergeCell ref="H38:J38"/>
    <mergeCell ref="K38:M38"/>
    <mergeCell ref="N38:P38"/>
    <mergeCell ref="Q38:S38"/>
    <mergeCell ref="T38:V38"/>
    <mergeCell ref="W38:Y38"/>
    <mergeCell ref="Z38:AB38"/>
    <mergeCell ref="T40:V40"/>
    <mergeCell ref="W40:Y40"/>
    <mergeCell ref="Z40:AB40"/>
    <mergeCell ref="AC40:AE40"/>
    <mergeCell ref="AF40:AH40"/>
    <mergeCell ref="AF42:AG42"/>
    <mergeCell ref="A40:B40"/>
    <mergeCell ref="E40:G40"/>
    <mergeCell ref="H40:J40"/>
    <mergeCell ref="K40:M40"/>
    <mergeCell ref="N40:P40"/>
    <mergeCell ref="Q40:S40"/>
    <mergeCell ref="AC34:AE34"/>
    <mergeCell ref="AF34:AH34"/>
    <mergeCell ref="A36:B36"/>
    <mergeCell ref="E36:G36"/>
    <mergeCell ref="H36:J36"/>
    <mergeCell ref="K36:M36"/>
    <mergeCell ref="N36:P36"/>
    <mergeCell ref="Q36:S36"/>
    <mergeCell ref="AC36:AE36"/>
    <mergeCell ref="AF36:AH36"/>
    <mergeCell ref="AF38:AH38"/>
    <mergeCell ref="T36:V36"/>
    <mergeCell ref="W36:Y36"/>
    <mergeCell ref="Z36:AB36"/>
    <mergeCell ref="AC32:AE32"/>
    <mergeCell ref="AF32:AH32"/>
    <mergeCell ref="A34:B34"/>
    <mergeCell ref="E34:G34"/>
    <mergeCell ref="H34:J34"/>
    <mergeCell ref="K34:M34"/>
    <mergeCell ref="N34:P34"/>
    <mergeCell ref="Q34:S34"/>
    <mergeCell ref="T34:V34"/>
    <mergeCell ref="A32:B32"/>
    <mergeCell ref="E32:G32"/>
    <mergeCell ref="H32:J32"/>
    <mergeCell ref="K32:M32"/>
    <mergeCell ref="N32:P32"/>
    <mergeCell ref="Q32:S32"/>
    <mergeCell ref="T32:V32"/>
    <mergeCell ref="W32:Y32"/>
    <mergeCell ref="Z32:AB32"/>
    <mergeCell ref="W34:Y34"/>
    <mergeCell ref="Z34:AB34"/>
    <mergeCell ref="W29:Y29"/>
    <mergeCell ref="Z29:AB29"/>
    <mergeCell ref="AC29:AE29"/>
    <mergeCell ref="AF29:AH29"/>
    <mergeCell ref="E30:G30"/>
    <mergeCell ref="H30:J30"/>
    <mergeCell ref="K30:M30"/>
    <mergeCell ref="N30:P30"/>
    <mergeCell ref="Q30:S30"/>
    <mergeCell ref="T30:V30"/>
    <mergeCell ref="W30:Y30"/>
    <mergeCell ref="Z30:AB30"/>
    <mergeCell ref="AC30:AE30"/>
    <mergeCell ref="AF30:AH30"/>
    <mergeCell ref="AA20:AD20"/>
    <mergeCell ref="AE20:AH20"/>
    <mergeCell ref="A23:S23"/>
    <mergeCell ref="A25:AH25"/>
    <mergeCell ref="AC26:AF26"/>
    <mergeCell ref="A27:D29"/>
    <mergeCell ref="E27:J28"/>
    <mergeCell ref="K27:AH27"/>
    <mergeCell ref="K28:P28"/>
    <mergeCell ref="Q28:V28"/>
    <mergeCell ref="A20:B20"/>
    <mergeCell ref="E20:I20"/>
    <mergeCell ref="J20:N20"/>
    <mergeCell ref="O20:R20"/>
    <mergeCell ref="S20:V20"/>
    <mergeCell ref="W20:Z20"/>
    <mergeCell ref="W28:AB28"/>
    <mergeCell ref="AC28:AH28"/>
    <mergeCell ref="E29:G29"/>
    <mergeCell ref="H29:J29"/>
    <mergeCell ref="K29:M29"/>
    <mergeCell ref="N29:P29"/>
    <mergeCell ref="Q29:S29"/>
    <mergeCell ref="T29:V29"/>
    <mergeCell ref="AA16:AD16"/>
    <mergeCell ref="AE16:AH16"/>
    <mergeCell ref="A18:B18"/>
    <mergeCell ref="E18:I18"/>
    <mergeCell ref="J18:N18"/>
    <mergeCell ref="O18:R18"/>
    <mergeCell ref="S18:V18"/>
    <mergeCell ref="W18:Z18"/>
    <mergeCell ref="AA18:AD18"/>
    <mergeCell ref="AE18:AH18"/>
    <mergeCell ref="A16:B16"/>
    <mergeCell ref="E16:I16"/>
    <mergeCell ref="J16:N16"/>
    <mergeCell ref="O16:R16"/>
    <mergeCell ref="S16:V16"/>
    <mergeCell ref="W16:Z16"/>
    <mergeCell ref="AA12:AD12"/>
    <mergeCell ref="AE12:AH12"/>
    <mergeCell ref="A14:B14"/>
    <mergeCell ref="E14:I14"/>
    <mergeCell ref="J14:N14"/>
    <mergeCell ref="O14:R14"/>
    <mergeCell ref="S14:V14"/>
    <mergeCell ref="W14:Z14"/>
    <mergeCell ref="AA14:AD14"/>
    <mergeCell ref="AE14:AH14"/>
    <mergeCell ref="A12:B12"/>
    <mergeCell ref="E12:I12"/>
    <mergeCell ref="J12:N12"/>
    <mergeCell ref="O12:R12"/>
    <mergeCell ref="S12:V12"/>
    <mergeCell ref="W12:Z12"/>
    <mergeCell ref="A10:B10"/>
    <mergeCell ref="E10:I10"/>
    <mergeCell ref="J10:N10"/>
    <mergeCell ref="O10:R10"/>
    <mergeCell ref="S10:V10"/>
    <mergeCell ref="W10:Z10"/>
    <mergeCell ref="AA10:AD10"/>
    <mergeCell ref="AE10:AH10"/>
    <mergeCell ref="A8:B8"/>
    <mergeCell ref="E8:I8"/>
    <mergeCell ref="J8:N8"/>
    <mergeCell ref="O8:R8"/>
    <mergeCell ref="S8:V8"/>
    <mergeCell ref="W8:Z8"/>
    <mergeCell ref="E6:I6"/>
    <mergeCell ref="J6:N6"/>
    <mergeCell ref="O6:R6"/>
    <mergeCell ref="S6:V6"/>
    <mergeCell ref="W6:Z6"/>
    <mergeCell ref="AA6:AD6"/>
    <mergeCell ref="AE6:AH6"/>
    <mergeCell ref="AA8:AD8"/>
    <mergeCell ref="AE8:AH8"/>
    <mergeCell ref="A1:D1"/>
    <mergeCell ref="A2:AH2"/>
    <mergeCell ref="AA3:AB3"/>
    <mergeCell ref="A4:D5"/>
    <mergeCell ref="E4:N4"/>
    <mergeCell ref="O4:AH4"/>
    <mergeCell ref="E5:I5"/>
    <mergeCell ref="J5:N5"/>
    <mergeCell ref="O5:R5"/>
    <mergeCell ref="S5:V5"/>
    <mergeCell ref="W5:Z5"/>
    <mergeCell ref="AA5:AD5"/>
    <mergeCell ref="AE5:AH5"/>
  </mergeCells>
  <phoneticPr fontId="4"/>
  <hyperlinks>
    <hyperlink ref="A1" location="P2細目次!A1" display="目次に戻る" xr:uid="{F8750399-4491-48FD-8442-C656C8C3BB7D}"/>
  </hyperlinks>
  <pageMargins left="0.70866141732283472" right="0.70866141732283472" top="0.74803149606299213" bottom="0.74803149606299213" header="0.31496062992125984" footer="0.31496062992125984"/>
  <pageSetup paperSize="9" scale="74" firstPageNumber="0" orientation="portrait" r:id="rId1"/>
  <headerFooter differentFirst="1" scaleWithDoc="0">
    <oddFooter>&amp;C-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7E9-E125-45FE-882C-53A540F7C747}">
  <sheetPr codeName="Sheet11">
    <tabColor theme="0"/>
    <pageSetUpPr fitToPage="1"/>
  </sheetPr>
  <dimension ref="A1:AD48"/>
  <sheetViews>
    <sheetView zoomScaleNormal="100" zoomScaleSheetLayoutView="100" workbookViewId="0">
      <selection activeCell="AL2" sqref="AL2:AR2"/>
    </sheetView>
  </sheetViews>
  <sheetFormatPr defaultColWidth="3.125" defaultRowHeight="18.75" customHeight="1"/>
  <cols>
    <col min="1" max="16384" width="3.125" style="286"/>
  </cols>
  <sheetData>
    <row r="1" spans="1:30" ht="13.5">
      <c r="A1" s="1176" t="s">
        <v>4602</v>
      </c>
      <c r="B1" s="1176"/>
      <c r="C1" s="1176"/>
      <c r="D1" s="1176"/>
    </row>
    <row r="2" spans="1:30" s="42" customFormat="1" ht="18.75" customHeight="1">
      <c r="A2" s="1271" t="s">
        <v>462</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row>
    <row r="3" spans="1:30" s="42" customFormat="1" ht="13.5" customHeight="1">
      <c r="A3" s="299"/>
      <c r="B3" s="299"/>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row>
    <row r="4" spans="1:30" ht="13.5">
      <c r="A4" s="285"/>
      <c r="B4" s="285"/>
      <c r="C4" s="285"/>
      <c r="D4" s="285"/>
      <c r="E4" s="285"/>
      <c r="F4" s="285"/>
      <c r="G4" s="285"/>
      <c r="H4" s="285"/>
      <c r="I4" s="285"/>
      <c r="J4" s="285"/>
      <c r="K4" s="285"/>
      <c r="L4" s="285"/>
      <c r="M4" s="285"/>
      <c r="N4" s="285"/>
      <c r="O4" s="285"/>
      <c r="Q4" s="328"/>
      <c r="R4" s="328"/>
      <c r="S4" s="328"/>
      <c r="T4" s="328"/>
      <c r="U4" s="328"/>
      <c r="V4" s="328"/>
      <c r="W4" s="328"/>
      <c r="X4" s="328"/>
      <c r="Y4" s="328"/>
      <c r="Z4" s="328"/>
      <c r="AA4" s="328"/>
      <c r="AB4" s="328"/>
      <c r="AC4" s="328"/>
      <c r="AD4" s="407" t="s">
        <v>463</v>
      </c>
    </row>
    <row r="5" spans="1:30" ht="18.75" customHeight="1">
      <c r="A5" s="1324" t="s">
        <v>464</v>
      </c>
      <c r="B5" s="1324"/>
      <c r="C5" s="1324"/>
      <c r="D5" s="1324"/>
      <c r="E5" s="1324"/>
      <c r="F5" s="1325">
        <f>SUM(F7,F33,P7,P17,P25,P34,Z7,Z14,Z25)</f>
        <v>19305</v>
      </c>
      <c r="G5" s="1325"/>
      <c r="H5" s="1325"/>
      <c r="I5" s="1325"/>
      <c r="J5" s="1325"/>
      <c r="K5" s="506"/>
      <c r="L5" s="507"/>
      <c r="M5" s="507"/>
      <c r="N5" s="507"/>
      <c r="O5" s="507"/>
      <c r="P5" s="300"/>
      <c r="Q5" s="300"/>
      <c r="R5" s="300"/>
      <c r="S5" s="300"/>
      <c r="T5" s="300"/>
      <c r="U5" s="300"/>
      <c r="V5" s="300"/>
      <c r="W5" s="300"/>
      <c r="X5" s="300"/>
      <c r="Y5" s="300"/>
      <c r="Z5" s="300"/>
      <c r="AA5" s="300"/>
      <c r="AB5" s="300"/>
      <c r="AC5" s="300"/>
      <c r="AD5" s="432"/>
    </row>
    <row r="6" spans="1:30" ht="18.75" customHeight="1">
      <c r="A6" s="1273"/>
      <c r="B6" s="1273"/>
      <c r="C6" s="1273"/>
      <c r="D6" s="1273"/>
      <c r="E6" s="1273"/>
      <c r="F6" s="1199"/>
      <c r="G6" s="1199"/>
      <c r="H6" s="1199"/>
      <c r="I6" s="1199"/>
      <c r="J6" s="1199"/>
      <c r="K6" s="1199"/>
      <c r="L6" s="1199"/>
      <c r="M6" s="1199"/>
      <c r="N6" s="1199"/>
      <c r="O6" s="1199"/>
      <c r="P6" s="1199"/>
      <c r="Q6" s="1199"/>
      <c r="R6" s="1199"/>
      <c r="S6" s="1199"/>
      <c r="T6" s="1199"/>
      <c r="U6" s="1199"/>
      <c r="V6" s="1199"/>
      <c r="W6" s="1199"/>
      <c r="X6" s="1199"/>
      <c r="Y6" s="1199"/>
      <c r="Z6" s="1198"/>
      <c r="AA6" s="1198"/>
      <c r="AB6" s="1198"/>
      <c r="AC6" s="1198"/>
      <c r="AD6" s="1272"/>
    </row>
    <row r="7" spans="1:30" ht="18.75" customHeight="1">
      <c r="A7" s="1318" t="s">
        <v>465</v>
      </c>
      <c r="B7" s="1318"/>
      <c r="C7" s="1318"/>
      <c r="D7" s="1318"/>
      <c r="E7" s="1318"/>
      <c r="F7" s="1319">
        <f>SUM(F8:F31)</f>
        <v>1445.8</v>
      </c>
      <c r="G7" s="1320"/>
      <c r="H7" s="1320"/>
      <c r="I7" s="1320"/>
      <c r="J7" s="1321"/>
      <c r="K7" s="1322" t="s">
        <v>466</v>
      </c>
      <c r="L7" s="1318"/>
      <c r="M7" s="1318"/>
      <c r="N7" s="1318"/>
      <c r="O7" s="1323"/>
      <c r="P7" s="1319">
        <f>SUM(P8:P15)</f>
        <v>731.30000000000007</v>
      </c>
      <c r="Q7" s="1320"/>
      <c r="R7" s="1320"/>
      <c r="S7" s="1320"/>
      <c r="T7" s="1321"/>
      <c r="U7" s="1322" t="s">
        <v>467</v>
      </c>
      <c r="V7" s="1318"/>
      <c r="W7" s="1318"/>
      <c r="X7" s="1318"/>
      <c r="Y7" s="1323"/>
      <c r="Z7" s="1319">
        <f>SUM(Z8:AD12)</f>
        <v>1999.6999999999998</v>
      </c>
      <c r="AA7" s="1320"/>
      <c r="AB7" s="1320"/>
      <c r="AC7" s="1320"/>
      <c r="AD7" s="1320"/>
    </row>
    <row r="8" spans="1:30" ht="18.75" customHeight="1">
      <c r="A8" s="1201" t="s">
        <v>468</v>
      </c>
      <c r="B8" s="1201"/>
      <c r="C8" s="1201"/>
      <c r="D8" s="1201"/>
      <c r="E8" s="1201"/>
      <c r="F8" s="1326">
        <v>25.6</v>
      </c>
      <c r="G8" s="1327"/>
      <c r="H8" s="1327"/>
      <c r="I8" s="1327"/>
      <c r="J8" s="1328"/>
      <c r="K8" s="1280" t="s">
        <v>469</v>
      </c>
      <c r="L8" s="1201"/>
      <c r="M8" s="1201"/>
      <c r="N8" s="1201"/>
      <c r="O8" s="1281"/>
      <c r="P8" s="1326">
        <v>137.80000000000001</v>
      </c>
      <c r="Q8" s="1327"/>
      <c r="R8" s="1327"/>
      <c r="S8" s="1327"/>
      <c r="T8" s="1328"/>
      <c r="U8" s="1280" t="s">
        <v>470</v>
      </c>
      <c r="V8" s="1201"/>
      <c r="W8" s="1201"/>
      <c r="X8" s="1201"/>
      <c r="Y8" s="1281"/>
      <c r="Z8" s="1326">
        <v>309.5</v>
      </c>
      <c r="AA8" s="1327"/>
      <c r="AB8" s="1327"/>
      <c r="AC8" s="1327"/>
      <c r="AD8" s="1327"/>
    </row>
    <row r="9" spans="1:30" ht="18.75" customHeight="1">
      <c r="A9" s="1201" t="s">
        <v>471</v>
      </c>
      <c r="B9" s="1201"/>
      <c r="C9" s="1201"/>
      <c r="D9" s="1201"/>
      <c r="E9" s="1201"/>
      <c r="F9" s="1326">
        <v>13.9</v>
      </c>
      <c r="G9" s="1327"/>
      <c r="H9" s="1327"/>
      <c r="I9" s="1327"/>
      <c r="J9" s="1328"/>
      <c r="K9" s="1280" t="s">
        <v>472</v>
      </c>
      <c r="L9" s="1201"/>
      <c r="M9" s="1201"/>
      <c r="N9" s="1201"/>
      <c r="O9" s="1281"/>
      <c r="P9" s="1326">
        <v>72.099999999999994</v>
      </c>
      <c r="Q9" s="1327"/>
      <c r="R9" s="1327"/>
      <c r="S9" s="1327"/>
      <c r="T9" s="1328"/>
      <c r="U9" s="1280" t="s">
        <v>473</v>
      </c>
      <c r="V9" s="1201"/>
      <c r="W9" s="1201"/>
      <c r="X9" s="1201"/>
      <c r="Y9" s="1281"/>
      <c r="Z9" s="1326">
        <v>175.3</v>
      </c>
      <c r="AA9" s="1327"/>
      <c r="AB9" s="1327"/>
      <c r="AC9" s="1327"/>
      <c r="AD9" s="1327"/>
    </row>
    <row r="10" spans="1:30" ht="18.75" customHeight="1">
      <c r="A10" s="1201" t="s">
        <v>474</v>
      </c>
      <c r="B10" s="1201"/>
      <c r="C10" s="1201"/>
      <c r="D10" s="1201"/>
      <c r="E10" s="1201"/>
      <c r="F10" s="1326">
        <v>17.2</v>
      </c>
      <c r="G10" s="1327"/>
      <c r="H10" s="1327"/>
      <c r="I10" s="1327"/>
      <c r="J10" s="1328"/>
      <c r="K10" s="1280" t="s">
        <v>475</v>
      </c>
      <c r="L10" s="1201"/>
      <c r="M10" s="1201"/>
      <c r="N10" s="1201"/>
      <c r="O10" s="1281"/>
      <c r="P10" s="1326">
        <v>86.1</v>
      </c>
      <c r="Q10" s="1327"/>
      <c r="R10" s="1327"/>
      <c r="S10" s="1327"/>
      <c r="T10" s="1328"/>
      <c r="U10" s="1280" t="s">
        <v>476</v>
      </c>
      <c r="V10" s="1201"/>
      <c r="W10" s="1201"/>
      <c r="X10" s="1201"/>
      <c r="Y10" s="1281"/>
      <c r="Z10" s="1326">
        <v>344.8</v>
      </c>
      <c r="AA10" s="1327"/>
      <c r="AB10" s="1327"/>
      <c r="AC10" s="1327"/>
      <c r="AD10" s="1327"/>
    </row>
    <row r="11" spans="1:30" ht="18.75" customHeight="1">
      <c r="A11" s="1201" t="s">
        <v>477</v>
      </c>
      <c r="B11" s="1201"/>
      <c r="C11" s="1201"/>
      <c r="D11" s="1201"/>
      <c r="E11" s="1201"/>
      <c r="F11" s="1326">
        <v>15.5</v>
      </c>
      <c r="G11" s="1327"/>
      <c r="H11" s="1327"/>
      <c r="I11" s="1327"/>
      <c r="J11" s="1328"/>
      <c r="K11" s="1280" t="s">
        <v>478</v>
      </c>
      <c r="L11" s="1201"/>
      <c r="M11" s="1201"/>
      <c r="N11" s="1201"/>
      <c r="O11" s="1281"/>
      <c r="P11" s="1326">
        <v>260</v>
      </c>
      <c r="Q11" s="1327"/>
      <c r="R11" s="1327"/>
      <c r="S11" s="1327"/>
      <c r="T11" s="1328"/>
      <c r="U11" s="1280" t="s">
        <v>479</v>
      </c>
      <c r="V11" s="1201"/>
      <c r="W11" s="1201"/>
      <c r="X11" s="1201"/>
      <c r="Y11" s="1281"/>
      <c r="Z11" s="1326">
        <v>448.2</v>
      </c>
      <c r="AA11" s="1327"/>
      <c r="AB11" s="1327"/>
      <c r="AC11" s="1327"/>
      <c r="AD11" s="1327"/>
    </row>
    <row r="12" spans="1:30" ht="18.75" customHeight="1">
      <c r="A12" s="1201" t="s">
        <v>480</v>
      </c>
      <c r="B12" s="1201"/>
      <c r="C12" s="1201"/>
      <c r="D12" s="1201"/>
      <c r="E12" s="1201"/>
      <c r="F12" s="1326">
        <v>14.5</v>
      </c>
      <c r="G12" s="1327"/>
      <c r="H12" s="1327"/>
      <c r="I12" s="1327"/>
      <c r="J12" s="1328"/>
      <c r="K12" s="1280" t="s">
        <v>481</v>
      </c>
      <c r="L12" s="1201"/>
      <c r="M12" s="1201"/>
      <c r="N12" s="1201"/>
      <c r="O12" s="1281"/>
      <c r="P12" s="1326">
        <v>94.2</v>
      </c>
      <c r="Q12" s="1327"/>
      <c r="R12" s="1327"/>
      <c r="S12" s="1327"/>
      <c r="T12" s="1328"/>
      <c r="U12" s="1275" t="s">
        <v>482</v>
      </c>
      <c r="V12" s="1276"/>
      <c r="W12" s="1276"/>
      <c r="X12" s="1276"/>
      <c r="Y12" s="1282"/>
      <c r="Z12" s="1333">
        <v>721.9</v>
      </c>
      <c r="AA12" s="1334"/>
      <c r="AB12" s="1334"/>
      <c r="AC12" s="1334"/>
      <c r="AD12" s="1334"/>
    </row>
    <row r="13" spans="1:30" ht="18.75" customHeight="1">
      <c r="A13" s="1201" t="s">
        <v>483</v>
      </c>
      <c r="B13" s="1201"/>
      <c r="C13" s="1201"/>
      <c r="D13" s="1201"/>
      <c r="E13" s="1201"/>
      <c r="F13" s="1326">
        <v>14.5</v>
      </c>
      <c r="G13" s="1327"/>
      <c r="H13" s="1327"/>
      <c r="I13" s="1327"/>
      <c r="J13" s="1328"/>
      <c r="K13" s="1280" t="s">
        <v>484</v>
      </c>
      <c r="L13" s="1201"/>
      <c r="M13" s="1201"/>
      <c r="N13" s="1201"/>
      <c r="O13" s="1281"/>
      <c r="P13" s="1326">
        <v>24.8</v>
      </c>
      <c r="Q13" s="1327"/>
      <c r="R13" s="1327"/>
      <c r="S13" s="1327"/>
      <c r="T13" s="1328"/>
      <c r="U13" s="1329"/>
      <c r="V13" s="1330"/>
      <c r="W13" s="1330"/>
      <c r="X13" s="1330"/>
      <c r="Y13" s="1331"/>
      <c r="Z13" s="1332"/>
      <c r="AA13" s="1289"/>
      <c r="AB13" s="1289"/>
      <c r="AC13" s="1289"/>
      <c r="AD13" s="1289"/>
    </row>
    <row r="14" spans="1:30" ht="18.75" customHeight="1">
      <c r="A14" s="1201" t="s">
        <v>485</v>
      </c>
      <c r="B14" s="1201"/>
      <c r="C14" s="1201"/>
      <c r="D14" s="1201"/>
      <c r="E14" s="1201"/>
      <c r="F14" s="1326">
        <v>18</v>
      </c>
      <c r="G14" s="1327"/>
      <c r="H14" s="1327"/>
      <c r="I14" s="1327"/>
      <c r="J14" s="1328"/>
      <c r="K14" s="1280" t="s">
        <v>486</v>
      </c>
      <c r="L14" s="1201"/>
      <c r="M14" s="1201"/>
      <c r="N14" s="1201"/>
      <c r="O14" s="1281"/>
      <c r="P14" s="1326">
        <v>34.1</v>
      </c>
      <c r="Q14" s="1327"/>
      <c r="R14" s="1327"/>
      <c r="S14" s="1327"/>
      <c r="T14" s="1328"/>
      <c r="U14" s="1322" t="s">
        <v>487</v>
      </c>
      <c r="V14" s="1318"/>
      <c r="W14" s="1318"/>
      <c r="X14" s="1318"/>
      <c r="Y14" s="1323"/>
      <c r="Z14" s="1319">
        <f>SUM(Z15:AD23)</f>
        <v>2984.6000000000004</v>
      </c>
      <c r="AA14" s="1320"/>
      <c r="AB14" s="1320"/>
      <c r="AC14" s="1320"/>
      <c r="AD14" s="1320"/>
    </row>
    <row r="15" spans="1:30" ht="18.75" customHeight="1">
      <c r="A15" s="1201" t="s">
        <v>488</v>
      </c>
      <c r="B15" s="1201"/>
      <c r="C15" s="1201"/>
      <c r="D15" s="1201"/>
      <c r="E15" s="1201"/>
      <c r="F15" s="1326">
        <v>14.4</v>
      </c>
      <c r="G15" s="1327"/>
      <c r="H15" s="1327"/>
      <c r="I15" s="1327"/>
      <c r="J15" s="1328"/>
      <c r="K15" s="1275" t="s">
        <v>489</v>
      </c>
      <c r="L15" s="1276"/>
      <c r="M15" s="1276"/>
      <c r="N15" s="1276"/>
      <c r="O15" s="1282"/>
      <c r="P15" s="1333">
        <v>22.2</v>
      </c>
      <c r="Q15" s="1334"/>
      <c r="R15" s="1334"/>
      <c r="S15" s="1334"/>
      <c r="T15" s="1335"/>
      <c r="U15" s="1280" t="s">
        <v>490</v>
      </c>
      <c r="V15" s="1201"/>
      <c r="W15" s="1201"/>
      <c r="X15" s="1201"/>
      <c r="Y15" s="1281"/>
      <c r="Z15" s="1326">
        <v>620.5</v>
      </c>
      <c r="AA15" s="1327"/>
      <c r="AB15" s="1327"/>
      <c r="AC15" s="1327"/>
      <c r="AD15" s="1327"/>
    </row>
    <row r="16" spans="1:30" ht="18.75" customHeight="1">
      <c r="A16" s="1201" t="s">
        <v>491</v>
      </c>
      <c r="B16" s="1201"/>
      <c r="C16" s="1201"/>
      <c r="D16" s="1201"/>
      <c r="E16" s="1201"/>
      <c r="F16" s="1326">
        <v>39.200000000000003</v>
      </c>
      <c r="G16" s="1327"/>
      <c r="H16" s="1327"/>
      <c r="I16" s="1327"/>
      <c r="J16" s="1328"/>
      <c r="K16" s="1329"/>
      <c r="L16" s="1330"/>
      <c r="M16" s="1330"/>
      <c r="N16" s="1330"/>
      <c r="O16" s="1331"/>
      <c r="P16" s="1336"/>
      <c r="Q16" s="1337"/>
      <c r="R16" s="1337"/>
      <c r="S16" s="1337"/>
      <c r="T16" s="1338"/>
      <c r="U16" s="1280" t="s">
        <v>492</v>
      </c>
      <c r="V16" s="1201"/>
      <c r="W16" s="1201"/>
      <c r="X16" s="1201"/>
      <c r="Y16" s="1281"/>
      <c r="Z16" s="1326">
        <v>163.19999999999999</v>
      </c>
      <c r="AA16" s="1327"/>
      <c r="AB16" s="1327"/>
      <c r="AC16" s="1327"/>
      <c r="AD16" s="1327"/>
    </row>
    <row r="17" spans="1:30" ht="18.75" customHeight="1">
      <c r="A17" s="1201" t="s">
        <v>493</v>
      </c>
      <c r="B17" s="1201"/>
      <c r="C17" s="1201"/>
      <c r="D17" s="1201"/>
      <c r="E17" s="1201"/>
      <c r="F17" s="1326">
        <v>250.4</v>
      </c>
      <c r="G17" s="1327"/>
      <c r="H17" s="1327"/>
      <c r="I17" s="1327"/>
      <c r="J17" s="1328"/>
      <c r="K17" s="1322" t="s">
        <v>494</v>
      </c>
      <c r="L17" s="1318"/>
      <c r="M17" s="1318"/>
      <c r="N17" s="1318"/>
      <c r="O17" s="1323"/>
      <c r="P17" s="1319">
        <f>SUM(P18:P23)</f>
        <v>153.89999999999998</v>
      </c>
      <c r="Q17" s="1320"/>
      <c r="R17" s="1320"/>
      <c r="S17" s="1320"/>
      <c r="T17" s="1321"/>
      <c r="U17" s="1280" t="s">
        <v>495</v>
      </c>
      <c r="V17" s="1201"/>
      <c r="W17" s="1201"/>
      <c r="X17" s="1201"/>
      <c r="Y17" s="1281"/>
      <c r="Z17" s="1326">
        <v>52.4</v>
      </c>
      <c r="AA17" s="1327"/>
      <c r="AB17" s="1327"/>
      <c r="AC17" s="1327"/>
      <c r="AD17" s="1327"/>
    </row>
    <row r="18" spans="1:30" ht="18.75" customHeight="1">
      <c r="A18" s="1201" t="s">
        <v>496</v>
      </c>
      <c r="B18" s="1201"/>
      <c r="C18" s="1201"/>
      <c r="D18" s="1201"/>
      <c r="E18" s="1201"/>
      <c r="F18" s="1326">
        <v>10.7</v>
      </c>
      <c r="G18" s="1327"/>
      <c r="H18" s="1327"/>
      <c r="I18" s="1327"/>
      <c r="J18" s="1328"/>
      <c r="K18" s="1280" t="s">
        <v>497</v>
      </c>
      <c r="L18" s="1201"/>
      <c r="M18" s="1201"/>
      <c r="N18" s="1201"/>
      <c r="O18" s="1281"/>
      <c r="P18" s="1326">
        <v>28.3</v>
      </c>
      <c r="Q18" s="1327"/>
      <c r="R18" s="1327"/>
      <c r="S18" s="1327"/>
      <c r="T18" s="1328"/>
      <c r="U18" s="1280" t="s">
        <v>498</v>
      </c>
      <c r="V18" s="1201"/>
      <c r="W18" s="1201"/>
      <c r="X18" s="1201"/>
      <c r="Y18" s="1281"/>
      <c r="Z18" s="1326">
        <v>438.5</v>
      </c>
      <c r="AA18" s="1327"/>
      <c r="AB18" s="1327"/>
      <c r="AC18" s="1327"/>
      <c r="AD18" s="1327"/>
    </row>
    <row r="19" spans="1:30" ht="18.75" customHeight="1">
      <c r="A19" s="1201" t="s">
        <v>499</v>
      </c>
      <c r="B19" s="1201"/>
      <c r="C19" s="1201"/>
      <c r="D19" s="1201"/>
      <c r="E19" s="1201"/>
      <c r="F19" s="1326">
        <v>1.9</v>
      </c>
      <c r="G19" s="1327"/>
      <c r="H19" s="1327"/>
      <c r="I19" s="1327"/>
      <c r="J19" s="1328"/>
      <c r="K19" s="1280" t="s">
        <v>500</v>
      </c>
      <c r="L19" s="1201"/>
      <c r="M19" s="1201"/>
      <c r="N19" s="1201"/>
      <c r="O19" s="1281"/>
      <c r="P19" s="1326">
        <v>11.8</v>
      </c>
      <c r="Q19" s="1327"/>
      <c r="R19" s="1327"/>
      <c r="S19" s="1327"/>
      <c r="T19" s="1328"/>
      <c r="U19" s="1280" t="s">
        <v>501</v>
      </c>
      <c r="V19" s="1201"/>
      <c r="W19" s="1201"/>
      <c r="X19" s="1201"/>
      <c r="Y19" s="1281"/>
      <c r="Z19" s="1326">
        <v>152.5</v>
      </c>
      <c r="AA19" s="1327"/>
      <c r="AB19" s="1327"/>
      <c r="AC19" s="1327"/>
      <c r="AD19" s="1327"/>
    </row>
    <row r="20" spans="1:30" ht="18.75" customHeight="1">
      <c r="A20" s="1201" t="s">
        <v>502</v>
      </c>
      <c r="B20" s="1201"/>
      <c r="C20" s="1201"/>
      <c r="D20" s="1201"/>
      <c r="E20" s="1201"/>
      <c r="F20" s="1326">
        <v>112.8</v>
      </c>
      <c r="G20" s="1327"/>
      <c r="H20" s="1327"/>
      <c r="I20" s="1327"/>
      <c r="J20" s="1328"/>
      <c r="K20" s="1280" t="s">
        <v>503</v>
      </c>
      <c r="L20" s="1201"/>
      <c r="M20" s="1201"/>
      <c r="N20" s="1201"/>
      <c r="O20" s="1281"/>
      <c r="P20" s="1326">
        <v>14.3</v>
      </c>
      <c r="Q20" s="1327"/>
      <c r="R20" s="1327"/>
      <c r="S20" s="1327"/>
      <c r="T20" s="1328"/>
      <c r="U20" s="1280" t="s">
        <v>504</v>
      </c>
      <c r="V20" s="1201"/>
      <c r="W20" s="1201"/>
      <c r="X20" s="1201"/>
      <c r="Y20" s="1281"/>
      <c r="Z20" s="1326">
        <v>246.2</v>
      </c>
      <c r="AA20" s="1327"/>
      <c r="AB20" s="1327"/>
      <c r="AC20" s="1327"/>
      <c r="AD20" s="1327"/>
    </row>
    <row r="21" spans="1:30" ht="18.75" customHeight="1">
      <c r="A21" s="1201" t="s">
        <v>505</v>
      </c>
      <c r="B21" s="1201"/>
      <c r="C21" s="1201"/>
      <c r="D21" s="1201"/>
      <c r="E21" s="1201"/>
      <c r="F21" s="1326">
        <v>57</v>
      </c>
      <c r="G21" s="1327"/>
      <c r="H21" s="1327"/>
      <c r="I21" s="1327"/>
      <c r="J21" s="1328"/>
      <c r="K21" s="1280" t="s">
        <v>506</v>
      </c>
      <c r="L21" s="1201"/>
      <c r="M21" s="1201"/>
      <c r="N21" s="1201"/>
      <c r="O21" s="1281"/>
      <c r="P21" s="1326">
        <v>17.600000000000001</v>
      </c>
      <c r="Q21" s="1327"/>
      <c r="R21" s="1327"/>
      <c r="S21" s="1327"/>
      <c r="T21" s="1328"/>
      <c r="U21" s="1280" t="s">
        <v>507</v>
      </c>
      <c r="V21" s="1201"/>
      <c r="W21" s="1201"/>
      <c r="X21" s="1201"/>
      <c r="Y21" s="1281"/>
      <c r="Z21" s="1326">
        <v>199</v>
      </c>
      <c r="AA21" s="1327"/>
      <c r="AB21" s="1327"/>
      <c r="AC21" s="1327"/>
      <c r="AD21" s="1327"/>
    </row>
    <row r="22" spans="1:30" ht="18.75" customHeight="1">
      <c r="A22" s="1201" t="s">
        <v>508</v>
      </c>
      <c r="B22" s="1201"/>
      <c r="C22" s="1201"/>
      <c r="D22" s="1201"/>
      <c r="E22" s="1201"/>
      <c r="F22" s="1326">
        <v>177.6</v>
      </c>
      <c r="G22" s="1327"/>
      <c r="H22" s="1327"/>
      <c r="I22" s="1327"/>
      <c r="J22" s="1328"/>
      <c r="K22" s="1280" t="s">
        <v>509</v>
      </c>
      <c r="L22" s="1201"/>
      <c r="M22" s="1201"/>
      <c r="N22" s="1201"/>
      <c r="O22" s="1281"/>
      <c r="P22" s="1326">
        <v>37.1</v>
      </c>
      <c r="Q22" s="1327"/>
      <c r="R22" s="1327"/>
      <c r="S22" s="1327"/>
      <c r="T22" s="1328"/>
      <c r="U22" s="1280" t="s">
        <v>510</v>
      </c>
      <c r="V22" s="1201"/>
      <c r="W22" s="1201"/>
      <c r="X22" s="1201"/>
      <c r="Y22" s="1281"/>
      <c r="Z22" s="1326">
        <v>356.5</v>
      </c>
      <c r="AA22" s="1327"/>
      <c r="AB22" s="1327"/>
      <c r="AC22" s="1327"/>
      <c r="AD22" s="1327"/>
    </row>
    <row r="23" spans="1:30" ht="18.75" customHeight="1">
      <c r="A23" s="1201" t="s">
        <v>511</v>
      </c>
      <c r="B23" s="1201"/>
      <c r="C23" s="1201"/>
      <c r="D23" s="1201"/>
      <c r="E23" s="1201"/>
      <c r="F23" s="1326">
        <v>122</v>
      </c>
      <c r="G23" s="1327"/>
      <c r="H23" s="1327"/>
      <c r="I23" s="1327"/>
      <c r="J23" s="1328"/>
      <c r="K23" s="1339" t="s">
        <v>512</v>
      </c>
      <c r="L23" s="1340"/>
      <c r="M23" s="1340"/>
      <c r="N23" s="1340"/>
      <c r="O23" s="1341"/>
      <c r="P23" s="1333">
        <v>44.8</v>
      </c>
      <c r="Q23" s="1334"/>
      <c r="R23" s="1334"/>
      <c r="S23" s="1334"/>
      <c r="T23" s="1335"/>
      <c r="U23" s="1275" t="s">
        <v>513</v>
      </c>
      <c r="V23" s="1276"/>
      <c r="W23" s="1276"/>
      <c r="X23" s="1276"/>
      <c r="Y23" s="1282"/>
      <c r="Z23" s="1333">
        <v>755.8</v>
      </c>
      <c r="AA23" s="1334"/>
      <c r="AB23" s="1334"/>
      <c r="AC23" s="1334"/>
      <c r="AD23" s="1334"/>
    </row>
    <row r="24" spans="1:30" ht="18.75" customHeight="1">
      <c r="A24" s="1201" t="s">
        <v>514</v>
      </c>
      <c r="B24" s="1201"/>
      <c r="C24" s="1201"/>
      <c r="D24" s="1201"/>
      <c r="E24" s="1201"/>
      <c r="F24" s="1326">
        <v>248.5</v>
      </c>
      <c r="G24" s="1327"/>
      <c r="H24" s="1327"/>
      <c r="I24" s="1327"/>
      <c r="J24" s="1328"/>
      <c r="K24" s="1329"/>
      <c r="L24" s="1330"/>
      <c r="M24" s="1330"/>
      <c r="N24" s="1330"/>
      <c r="O24" s="1331"/>
      <c r="P24" s="1336"/>
      <c r="Q24" s="1337"/>
      <c r="R24" s="1337"/>
      <c r="S24" s="1337"/>
      <c r="T24" s="1338"/>
      <c r="U24" s="1342"/>
      <c r="V24" s="1343"/>
      <c r="W24" s="1343"/>
      <c r="X24" s="1343"/>
      <c r="Y24" s="1344"/>
      <c r="Z24" s="1279"/>
      <c r="AA24" s="1277"/>
      <c r="AB24" s="1277"/>
      <c r="AC24" s="1277"/>
      <c r="AD24" s="1277"/>
    </row>
    <row r="25" spans="1:30" ht="18.75" customHeight="1">
      <c r="A25" s="1201" t="s">
        <v>515</v>
      </c>
      <c r="B25" s="1201"/>
      <c r="C25" s="1201"/>
      <c r="D25" s="1201"/>
      <c r="E25" s="1201"/>
      <c r="F25" s="1326">
        <v>77.3</v>
      </c>
      <c r="G25" s="1327"/>
      <c r="H25" s="1327"/>
      <c r="I25" s="1327"/>
      <c r="J25" s="1328"/>
      <c r="K25" s="1322" t="s">
        <v>516</v>
      </c>
      <c r="L25" s="1318"/>
      <c r="M25" s="1318"/>
      <c r="N25" s="1318"/>
      <c r="O25" s="1323"/>
      <c r="P25" s="1319">
        <f>SUM(P26:P32)</f>
        <v>1487.3</v>
      </c>
      <c r="Q25" s="1320"/>
      <c r="R25" s="1320"/>
      <c r="S25" s="1320"/>
      <c r="T25" s="1321"/>
      <c r="U25" s="1322" t="s">
        <v>517</v>
      </c>
      <c r="V25" s="1318"/>
      <c r="W25" s="1318"/>
      <c r="X25" s="1318"/>
      <c r="Y25" s="1323"/>
      <c r="Z25" s="1319">
        <f>SUM(Z26:AD27)</f>
        <v>5851.5</v>
      </c>
      <c r="AA25" s="1320"/>
      <c r="AB25" s="1320"/>
      <c r="AC25" s="1320"/>
      <c r="AD25" s="1320"/>
    </row>
    <row r="26" spans="1:30" ht="18.75" customHeight="1">
      <c r="A26" s="1201" t="s">
        <v>518</v>
      </c>
      <c r="B26" s="1201"/>
      <c r="C26" s="1201"/>
      <c r="D26" s="1201"/>
      <c r="E26" s="1201"/>
      <c r="F26" s="1326">
        <v>14.7</v>
      </c>
      <c r="G26" s="1327"/>
      <c r="H26" s="1327"/>
      <c r="I26" s="1327"/>
      <c r="J26" s="1328"/>
      <c r="K26" s="1280" t="s">
        <v>519</v>
      </c>
      <c r="L26" s="1201"/>
      <c r="M26" s="1201"/>
      <c r="N26" s="1201"/>
      <c r="O26" s="1281"/>
      <c r="P26" s="1326">
        <v>199.9</v>
      </c>
      <c r="Q26" s="1327"/>
      <c r="R26" s="1327"/>
      <c r="S26" s="1327"/>
      <c r="T26" s="1328"/>
      <c r="U26" s="1280" t="s">
        <v>520</v>
      </c>
      <c r="V26" s="1201"/>
      <c r="W26" s="1201"/>
      <c r="X26" s="1201"/>
      <c r="Y26" s="1281"/>
      <c r="Z26" s="1326">
        <v>2603.9</v>
      </c>
      <c r="AA26" s="1327"/>
      <c r="AB26" s="1327"/>
      <c r="AC26" s="1327"/>
      <c r="AD26" s="1327"/>
    </row>
    <row r="27" spans="1:30" ht="18.75" customHeight="1">
      <c r="A27" s="1201" t="s">
        <v>521</v>
      </c>
      <c r="B27" s="1201"/>
      <c r="C27" s="1201"/>
      <c r="D27" s="1201"/>
      <c r="E27" s="1201"/>
      <c r="F27" s="1326">
        <v>15.1</v>
      </c>
      <c r="G27" s="1327"/>
      <c r="H27" s="1327"/>
      <c r="I27" s="1327"/>
      <c r="J27" s="1328"/>
      <c r="K27" s="1280" t="s">
        <v>522</v>
      </c>
      <c r="L27" s="1201"/>
      <c r="M27" s="1201"/>
      <c r="N27" s="1201"/>
      <c r="O27" s="1281"/>
      <c r="P27" s="1326">
        <v>124.5</v>
      </c>
      <c r="Q27" s="1327"/>
      <c r="R27" s="1327"/>
      <c r="S27" s="1327"/>
      <c r="T27" s="1328"/>
      <c r="U27" s="1280" t="s">
        <v>523</v>
      </c>
      <c r="V27" s="1201"/>
      <c r="W27" s="1201"/>
      <c r="X27" s="1201"/>
      <c r="Y27" s="1281"/>
      <c r="Z27" s="1326">
        <v>3247.6</v>
      </c>
      <c r="AA27" s="1327"/>
      <c r="AB27" s="1327"/>
      <c r="AC27" s="1327"/>
      <c r="AD27" s="1327"/>
    </row>
    <row r="28" spans="1:30" ht="18.75" customHeight="1">
      <c r="A28" s="1201" t="s">
        <v>524</v>
      </c>
      <c r="B28" s="1201"/>
      <c r="C28" s="1201"/>
      <c r="D28" s="1201"/>
      <c r="E28" s="1201"/>
      <c r="F28" s="1326">
        <v>14</v>
      </c>
      <c r="G28" s="1327"/>
      <c r="H28" s="1327"/>
      <c r="I28" s="1327"/>
      <c r="J28" s="1328"/>
      <c r="K28" s="1280" t="s">
        <v>525</v>
      </c>
      <c r="L28" s="1201"/>
      <c r="M28" s="1201"/>
      <c r="N28" s="1201"/>
      <c r="O28" s="1281"/>
      <c r="P28" s="1326">
        <v>87.1</v>
      </c>
      <c r="Q28" s="1327"/>
      <c r="R28" s="1327"/>
      <c r="S28" s="1327"/>
      <c r="T28" s="1328"/>
      <c r="U28" s="1329"/>
      <c r="V28" s="1330"/>
      <c r="W28" s="1330"/>
      <c r="X28" s="1330"/>
      <c r="Y28" s="1331"/>
      <c r="Z28" s="1332"/>
      <c r="AA28" s="1289"/>
      <c r="AB28" s="1289"/>
      <c r="AC28" s="1289"/>
      <c r="AD28" s="1289"/>
    </row>
    <row r="29" spans="1:30" ht="18.75" customHeight="1">
      <c r="A29" s="1201" t="s">
        <v>526</v>
      </c>
      <c r="B29" s="1201"/>
      <c r="C29" s="1201"/>
      <c r="D29" s="1201"/>
      <c r="E29" s="1201"/>
      <c r="F29" s="1326">
        <v>25.3</v>
      </c>
      <c r="G29" s="1327"/>
      <c r="H29" s="1327"/>
      <c r="I29" s="1327"/>
      <c r="J29" s="1328"/>
      <c r="K29" s="1280" t="s">
        <v>527</v>
      </c>
      <c r="L29" s="1201"/>
      <c r="M29" s="1201"/>
      <c r="N29" s="1201"/>
      <c r="O29" s="1281"/>
      <c r="P29" s="1326">
        <v>204.9</v>
      </c>
      <c r="Q29" s="1327"/>
      <c r="R29" s="1327"/>
      <c r="S29" s="1327"/>
      <c r="T29" s="1328"/>
      <c r="U29" s="1329"/>
      <c r="V29" s="1330"/>
      <c r="W29" s="1330"/>
      <c r="X29" s="1330"/>
      <c r="Y29" s="1331"/>
      <c r="Z29" s="1332"/>
      <c r="AA29" s="1289"/>
      <c r="AB29" s="1289"/>
      <c r="AC29" s="1289"/>
      <c r="AD29" s="1289"/>
    </row>
    <row r="30" spans="1:30" ht="18.75" customHeight="1">
      <c r="A30" s="1201" t="s">
        <v>528</v>
      </c>
      <c r="B30" s="1201"/>
      <c r="C30" s="1201"/>
      <c r="D30" s="1201"/>
      <c r="E30" s="1201"/>
      <c r="F30" s="1326">
        <v>7.9</v>
      </c>
      <c r="G30" s="1327"/>
      <c r="H30" s="1327"/>
      <c r="I30" s="1327"/>
      <c r="J30" s="1328"/>
      <c r="K30" s="1280" t="s">
        <v>529</v>
      </c>
      <c r="L30" s="1201"/>
      <c r="M30" s="1201"/>
      <c r="N30" s="1201"/>
      <c r="O30" s="1281"/>
      <c r="P30" s="1326">
        <v>244.5</v>
      </c>
      <c r="Q30" s="1327"/>
      <c r="R30" s="1327"/>
      <c r="S30" s="1327"/>
      <c r="T30" s="1328"/>
      <c r="U30" s="1329"/>
      <c r="V30" s="1330"/>
      <c r="W30" s="1330"/>
      <c r="X30" s="1330"/>
      <c r="Y30" s="1331"/>
      <c r="Z30" s="1332"/>
      <c r="AA30" s="1289"/>
      <c r="AB30" s="1289"/>
      <c r="AC30" s="1289"/>
      <c r="AD30" s="1289"/>
    </row>
    <row r="31" spans="1:30" ht="18.75" customHeight="1">
      <c r="A31" s="1276" t="s">
        <v>530</v>
      </c>
      <c r="B31" s="1276"/>
      <c r="C31" s="1276"/>
      <c r="D31" s="1276"/>
      <c r="E31" s="1276"/>
      <c r="F31" s="1333">
        <v>137.80000000000001</v>
      </c>
      <c r="G31" s="1334"/>
      <c r="H31" s="1334"/>
      <c r="I31" s="1334"/>
      <c r="J31" s="1335"/>
      <c r="K31" s="1280" t="s">
        <v>531</v>
      </c>
      <c r="L31" s="1201"/>
      <c r="M31" s="1201"/>
      <c r="N31" s="1201"/>
      <c r="O31" s="1281"/>
      <c r="P31" s="1326">
        <v>427.8</v>
      </c>
      <c r="Q31" s="1327"/>
      <c r="R31" s="1327"/>
      <c r="S31" s="1327"/>
      <c r="T31" s="1328"/>
      <c r="U31" s="1329"/>
      <c r="V31" s="1330"/>
      <c r="W31" s="1330"/>
      <c r="X31" s="1330"/>
      <c r="Y31" s="1331"/>
      <c r="Z31" s="1332"/>
      <c r="AA31" s="1289"/>
      <c r="AB31" s="1289"/>
      <c r="AC31" s="1289"/>
      <c r="AD31" s="1289"/>
    </row>
    <row r="32" spans="1:30" ht="18.75" customHeight="1">
      <c r="A32" s="1201"/>
      <c r="B32" s="1201"/>
      <c r="C32" s="1201"/>
      <c r="D32" s="1201"/>
      <c r="E32" s="1201"/>
      <c r="F32" s="1326"/>
      <c r="G32" s="1327"/>
      <c r="H32" s="1327"/>
      <c r="I32" s="1327"/>
      <c r="J32" s="1328"/>
      <c r="K32" s="1275" t="s">
        <v>532</v>
      </c>
      <c r="L32" s="1276"/>
      <c r="M32" s="1276"/>
      <c r="N32" s="1276"/>
      <c r="O32" s="1282"/>
      <c r="P32" s="1333">
        <v>198.6</v>
      </c>
      <c r="Q32" s="1334"/>
      <c r="R32" s="1334"/>
      <c r="S32" s="1334"/>
      <c r="T32" s="1335"/>
      <c r="U32" s="1329"/>
      <c r="V32" s="1330"/>
      <c r="W32" s="1330"/>
      <c r="X32" s="1330"/>
      <c r="Y32" s="1331"/>
      <c r="Z32" s="1332"/>
      <c r="AA32" s="1289"/>
      <c r="AB32" s="1289"/>
      <c r="AC32" s="1289"/>
      <c r="AD32" s="1289"/>
    </row>
    <row r="33" spans="1:30" ht="18.75" customHeight="1">
      <c r="A33" s="1318" t="s">
        <v>533</v>
      </c>
      <c r="B33" s="1318"/>
      <c r="C33" s="1318"/>
      <c r="D33" s="1318"/>
      <c r="E33" s="1318"/>
      <c r="F33" s="1319">
        <f>SUM(F34:F44)</f>
        <v>1193.7</v>
      </c>
      <c r="G33" s="1320"/>
      <c r="H33" s="1320"/>
      <c r="I33" s="1320"/>
      <c r="J33" s="1321"/>
      <c r="K33" s="1345"/>
      <c r="L33" s="1346"/>
      <c r="M33" s="1346"/>
      <c r="N33" s="1346"/>
      <c r="O33" s="1347"/>
      <c r="P33" s="1326"/>
      <c r="Q33" s="1327"/>
      <c r="R33" s="1327"/>
      <c r="S33" s="1327"/>
      <c r="T33" s="1328"/>
      <c r="U33" s="1329"/>
      <c r="V33" s="1330"/>
      <c r="W33" s="1330"/>
      <c r="X33" s="1330"/>
      <c r="Y33" s="1331"/>
      <c r="Z33" s="1332"/>
      <c r="AA33" s="1289"/>
      <c r="AB33" s="1289"/>
      <c r="AC33" s="1289"/>
      <c r="AD33" s="1289"/>
    </row>
    <row r="34" spans="1:30" ht="18.75" customHeight="1">
      <c r="A34" s="1201" t="s">
        <v>534</v>
      </c>
      <c r="B34" s="1201"/>
      <c r="C34" s="1201"/>
      <c r="D34" s="1201"/>
      <c r="E34" s="1201"/>
      <c r="F34" s="1326">
        <v>69.599999999999994</v>
      </c>
      <c r="G34" s="1327"/>
      <c r="H34" s="1327"/>
      <c r="I34" s="1327"/>
      <c r="J34" s="1328"/>
      <c r="K34" s="1322" t="s">
        <v>535</v>
      </c>
      <c r="L34" s="1318"/>
      <c r="M34" s="1318"/>
      <c r="N34" s="1318"/>
      <c r="O34" s="1323"/>
      <c r="P34" s="1319">
        <f>SUM(P35:P42)</f>
        <v>3457.2</v>
      </c>
      <c r="Q34" s="1320"/>
      <c r="R34" s="1320"/>
      <c r="S34" s="1320"/>
      <c r="T34" s="1321"/>
      <c r="U34" s="1345"/>
      <c r="V34" s="1346"/>
      <c r="W34" s="1346"/>
      <c r="X34" s="1346"/>
      <c r="Y34" s="1347"/>
      <c r="Z34" s="1332"/>
      <c r="AA34" s="1289"/>
      <c r="AB34" s="1289"/>
      <c r="AC34" s="1289"/>
      <c r="AD34" s="1289"/>
    </row>
    <row r="35" spans="1:30" ht="18.75" customHeight="1">
      <c r="A35" s="1201" t="s">
        <v>536</v>
      </c>
      <c r="B35" s="1201"/>
      <c r="C35" s="1201"/>
      <c r="D35" s="1201"/>
      <c r="E35" s="1201"/>
      <c r="F35" s="1326">
        <v>119</v>
      </c>
      <c r="G35" s="1327"/>
      <c r="H35" s="1327"/>
      <c r="I35" s="1327"/>
      <c r="J35" s="1328"/>
      <c r="K35" s="1280" t="s">
        <v>537</v>
      </c>
      <c r="L35" s="1201"/>
      <c r="M35" s="1201"/>
      <c r="N35" s="1201"/>
      <c r="O35" s="1281"/>
      <c r="P35" s="1326">
        <v>182.3</v>
      </c>
      <c r="Q35" s="1327"/>
      <c r="R35" s="1327"/>
      <c r="S35" s="1327"/>
      <c r="T35" s="1328"/>
      <c r="U35" s="1329"/>
      <c r="V35" s="1330"/>
      <c r="W35" s="1330"/>
      <c r="X35" s="1330"/>
      <c r="Y35" s="1331"/>
      <c r="Z35" s="1332"/>
      <c r="AA35" s="1289"/>
      <c r="AB35" s="1289"/>
      <c r="AC35" s="1289"/>
      <c r="AD35" s="1289"/>
    </row>
    <row r="36" spans="1:30" ht="18.75" customHeight="1">
      <c r="A36" s="1201" t="s">
        <v>538</v>
      </c>
      <c r="B36" s="1201"/>
      <c r="C36" s="1201"/>
      <c r="D36" s="1201"/>
      <c r="E36" s="1201"/>
      <c r="F36" s="1326">
        <v>187.9</v>
      </c>
      <c r="G36" s="1327"/>
      <c r="H36" s="1327"/>
      <c r="I36" s="1327"/>
      <c r="J36" s="1328"/>
      <c r="K36" s="1280" t="s">
        <v>539</v>
      </c>
      <c r="L36" s="1201"/>
      <c r="M36" s="1201"/>
      <c r="N36" s="1201"/>
      <c r="O36" s="1281"/>
      <c r="P36" s="1326">
        <v>349</v>
      </c>
      <c r="Q36" s="1327"/>
      <c r="R36" s="1327"/>
      <c r="S36" s="1327"/>
      <c r="T36" s="1328"/>
      <c r="U36" s="1329"/>
      <c r="V36" s="1330"/>
      <c r="W36" s="1330"/>
      <c r="X36" s="1330"/>
      <c r="Y36" s="1331"/>
      <c r="Z36" s="1332"/>
      <c r="AA36" s="1289"/>
      <c r="AB36" s="1289"/>
      <c r="AC36" s="1289"/>
      <c r="AD36" s="1289"/>
    </row>
    <row r="37" spans="1:30" ht="18.75" customHeight="1">
      <c r="A37" s="1201" t="s">
        <v>540</v>
      </c>
      <c r="B37" s="1201"/>
      <c r="C37" s="1201"/>
      <c r="D37" s="1201"/>
      <c r="E37" s="1201"/>
      <c r="F37" s="1326">
        <v>119.2</v>
      </c>
      <c r="G37" s="1327"/>
      <c r="H37" s="1327"/>
      <c r="I37" s="1327"/>
      <c r="J37" s="1328"/>
      <c r="K37" s="1280" t="s">
        <v>541</v>
      </c>
      <c r="L37" s="1201"/>
      <c r="M37" s="1201"/>
      <c r="N37" s="1201"/>
      <c r="O37" s="1281"/>
      <c r="P37" s="1326">
        <v>310.39999999999998</v>
      </c>
      <c r="Q37" s="1327"/>
      <c r="R37" s="1327"/>
      <c r="S37" s="1327"/>
      <c r="T37" s="1328"/>
      <c r="U37" s="1329"/>
      <c r="V37" s="1330"/>
      <c r="W37" s="1330"/>
      <c r="X37" s="1330"/>
      <c r="Y37" s="1331"/>
      <c r="Z37" s="1332"/>
      <c r="AA37" s="1289"/>
      <c r="AB37" s="1289"/>
      <c r="AC37" s="1289"/>
      <c r="AD37" s="1289"/>
    </row>
    <row r="38" spans="1:30" ht="18.75" customHeight="1">
      <c r="A38" s="1201" t="s">
        <v>542</v>
      </c>
      <c r="B38" s="1201"/>
      <c r="C38" s="1201"/>
      <c r="D38" s="1201"/>
      <c r="E38" s="1201"/>
      <c r="F38" s="1326">
        <v>82.5</v>
      </c>
      <c r="G38" s="1327"/>
      <c r="H38" s="1327"/>
      <c r="I38" s="1327"/>
      <c r="J38" s="1328"/>
      <c r="K38" s="1280" t="s">
        <v>543</v>
      </c>
      <c r="L38" s="1201"/>
      <c r="M38" s="1201"/>
      <c r="N38" s="1201"/>
      <c r="O38" s="1281"/>
      <c r="P38" s="1326">
        <v>111.6</v>
      </c>
      <c r="Q38" s="1327"/>
      <c r="R38" s="1327"/>
      <c r="S38" s="1327"/>
      <c r="T38" s="1328"/>
      <c r="U38" s="1329"/>
      <c r="V38" s="1330"/>
      <c r="W38" s="1330"/>
      <c r="X38" s="1330"/>
      <c r="Y38" s="1331"/>
      <c r="Z38" s="1332"/>
      <c r="AA38" s="1289"/>
      <c r="AB38" s="1289"/>
      <c r="AC38" s="1289"/>
      <c r="AD38" s="1289"/>
    </row>
    <row r="39" spans="1:30" ht="18.75" customHeight="1">
      <c r="A39" s="1201" t="s">
        <v>544</v>
      </c>
      <c r="B39" s="1201"/>
      <c r="C39" s="1201"/>
      <c r="D39" s="1201"/>
      <c r="E39" s="1201"/>
      <c r="F39" s="1326">
        <v>85.9</v>
      </c>
      <c r="G39" s="1327"/>
      <c r="H39" s="1327"/>
      <c r="I39" s="1327"/>
      <c r="J39" s="1328"/>
      <c r="K39" s="1280" t="s">
        <v>545</v>
      </c>
      <c r="L39" s="1201"/>
      <c r="M39" s="1201"/>
      <c r="N39" s="1201"/>
      <c r="O39" s="1281"/>
      <c r="P39" s="1326">
        <v>299.10000000000002</v>
      </c>
      <c r="Q39" s="1327"/>
      <c r="R39" s="1327"/>
      <c r="S39" s="1327"/>
      <c r="T39" s="1328"/>
      <c r="U39" s="1329"/>
      <c r="V39" s="1330"/>
      <c r="W39" s="1330"/>
      <c r="X39" s="1330"/>
      <c r="Y39" s="1331"/>
      <c r="Z39" s="1332"/>
      <c r="AA39" s="1289"/>
      <c r="AB39" s="1289"/>
      <c r="AC39" s="1289"/>
      <c r="AD39" s="1289"/>
    </row>
    <row r="40" spans="1:30" ht="18.75" customHeight="1">
      <c r="A40" s="1201" t="s">
        <v>546</v>
      </c>
      <c r="B40" s="1201"/>
      <c r="C40" s="1201"/>
      <c r="D40" s="1201"/>
      <c r="E40" s="1201"/>
      <c r="F40" s="1326">
        <v>26.5</v>
      </c>
      <c r="G40" s="1327"/>
      <c r="H40" s="1327"/>
      <c r="I40" s="1327"/>
      <c r="J40" s="1328"/>
      <c r="K40" s="1280" t="s">
        <v>547</v>
      </c>
      <c r="L40" s="1201"/>
      <c r="M40" s="1201"/>
      <c r="N40" s="1201"/>
      <c r="O40" s="1281"/>
      <c r="P40" s="1326">
        <v>851.6</v>
      </c>
      <c r="Q40" s="1327"/>
      <c r="R40" s="1327"/>
      <c r="S40" s="1327"/>
      <c r="T40" s="1328"/>
      <c r="U40" s="1329"/>
      <c r="V40" s="1330"/>
      <c r="W40" s="1330"/>
      <c r="X40" s="1330"/>
      <c r="Y40" s="1331"/>
      <c r="Z40" s="1332"/>
      <c r="AA40" s="1289"/>
      <c r="AB40" s="1289"/>
      <c r="AC40" s="1289"/>
      <c r="AD40" s="1289"/>
    </row>
    <row r="41" spans="1:30" ht="18.75" customHeight="1">
      <c r="A41" s="1348" t="s">
        <v>548</v>
      </c>
      <c r="B41" s="1348"/>
      <c r="C41" s="1348"/>
      <c r="D41" s="1348"/>
      <c r="E41" s="1348"/>
      <c r="F41" s="1326">
        <v>175.1</v>
      </c>
      <c r="G41" s="1327"/>
      <c r="H41" s="1327"/>
      <c r="I41" s="1327"/>
      <c r="J41" s="1328"/>
      <c r="K41" s="1280" t="s">
        <v>549</v>
      </c>
      <c r="L41" s="1201"/>
      <c r="M41" s="1201"/>
      <c r="N41" s="1201"/>
      <c r="O41" s="1281"/>
      <c r="P41" s="1326">
        <v>328</v>
      </c>
      <c r="Q41" s="1327"/>
      <c r="R41" s="1327"/>
      <c r="S41" s="1327"/>
      <c r="T41" s="1328"/>
      <c r="U41" s="1329"/>
      <c r="V41" s="1330"/>
      <c r="W41" s="1330"/>
      <c r="X41" s="1330"/>
      <c r="Y41" s="1331"/>
      <c r="Z41" s="1332"/>
      <c r="AA41" s="1289"/>
      <c r="AB41" s="1289"/>
      <c r="AC41" s="1289"/>
      <c r="AD41" s="1289"/>
    </row>
    <row r="42" spans="1:30" ht="18.75" customHeight="1">
      <c r="A42" s="1201" t="s">
        <v>550</v>
      </c>
      <c r="B42" s="1201"/>
      <c r="C42" s="1201"/>
      <c r="D42" s="1201"/>
      <c r="E42" s="1201"/>
      <c r="F42" s="1326">
        <v>251.1</v>
      </c>
      <c r="G42" s="1327"/>
      <c r="H42" s="1327"/>
      <c r="I42" s="1327"/>
      <c r="J42" s="1328"/>
      <c r="K42" s="1280" t="s">
        <v>551</v>
      </c>
      <c r="L42" s="1201"/>
      <c r="M42" s="1201"/>
      <c r="N42" s="1201"/>
      <c r="O42" s="1281"/>
      <c r="P42" s="1326">
        <v>1025.2</v>
      </c>
      <c r="Q42" s="1327"/>
      <c r="R42" s="1327"/>
      <c r="S42" s="1327"/>
      <c r="T42" s="1328"/>
      <c r="U42" s="1329"/>
      <c r="V42" s="1330"/>
      <c r="W42" s="1330"/>
      <c r="X42" s="1330"/>
      <c r="Y42" s="1331"/>
      <c r="Z42" s="1332"/>
      <c r="AA42" s="1289"/>
      <c r="AB42" s="1289"/>
      <c r="AC42" s="1289"/>
      <c r="AD42" s="1289"/>
    </row>
    <row r="43" spans="1:30" ht="18.75" customHeight="1">
      <c r="A43" s="1201" t="s">
        <v>552</v>
      </c>
      <c r="B43" s="1201"/>
      <c r="C43" s="1201"/>
      <c r="D43" s="1201"/>
      <c r="E43" s="1201"/>
      <c r="F43" s="1326">
        <v>32</v>
      </c>
      <c r="G43" s="1327"/>
      <c r="H43" s="1327"/>
      <c r="I43" s="1327"/>
      <c r="J43" s="1328"/>
      <c r="K43" s="1329"/>
      <c r="L43" s="1330"/>
      <c r="M43" s="1330"/>
      <c r="N43" s="1330"/>
      <c r="O43" s="1331"/>
      <c r="P43" s="1326"/>
      <c r="Q43" s="1327"/>
      <c r="R43" s="1327"/>
      <c r="S43" s="1327"/>
      <c r="T43" s="1328"/>
      <c r="U43" s="1329"/>
      <c r="V43" s="1330"/>
      <c r="W43" s="1330"/>
      <c r="X43" s="1330"/>
      <c r="Y43" s="1331"/>
      <c r="Z43" s="1332"/>
      <c r="AA43" s="1289"/>
      <c r="AB43" s="1289"/>
      <c r="AC43" s="1289"/>
      <c r="AD43" s="1289"/>
    </row>
    <row r="44" spans="1:30" ht="18.75" customHeight="1">
      <c r="A44" s="1201" t="s">
        <v>553</v>
      </c>
      <c r="B44" s="1201"/>
      <c r="C44" s="1201"/>
      <c r="D44" s="1201"/>
      <c r="E44" s="1201"/>
      <c r="F44" s="1326">
        <v>44.9</v>
      </c>
      <c r="G44" s="1327"/>
      <c r="H44" s="1327"/>
      <c r="I44" s="1327"/>
      <c r="J44" s="1328"/>
      <c r="K44" s="1329"/>
      <c r="L44" s="1330"/>
      <c r="M44" s="1330"/>
      <c r="N44" s="1330"/>
      <c r="O44" s="1331"/>
      <c r="P44" s="1326"/>
      <c r="Q44" s="1327"/>
      <c r="R44" s="1327"/>
      <c r="S44" s="1327"/>
      <c r="T44" s="1328"/>
      <c r="U44" s="1329"/>
      <c r="V44" s="1330"/>
      <c r="W44" s="1330"/>
      <c r="X44" s="1330"/>
      <c r="Y44" s="1331"/>
      <c r="Z44" s="1332"/>
      <c r="AA44" s="1289"/>
      <c r="AB44" s="1289"/>
      <c r="AC44" s="1289"/>
      <c r="AD44" s="1289"/>
    </row>
    <row r="45" spans="1:30" ht="18.75" customHeight="1">
      <c r="A45" s="1201"/>
      <c r="B45" s="1201"/>
      <c r="C45" s="1201"/>
      <c r="D45" s="1201"/>
      <c r="E45" s="1281"/>
      <c r="F45" s="1326"/>
      <c r="G45" s="1327"/>
      <c r="H45" s="1327"/>
      <c r="I45" s="1327"/>
      <c r="J45" s="1328"/>
      <c r="K45" s="1329"/>
      <c r="L45" s="1330"/>
      <c r="M45" s="1330"/>
      <c r="N45" s="1330"/>
      <c r="O45" s="1331"/>
      <c r="P45" s="1326"/>
      <c r="Q45" s="1327"/>
      <c r="R45" s="1327"/>
      <c r="S45" s="1327"/>
      <c r="T45" s="1328"/>
      <c r="U45" s="1329"/>
      <c r="V45" s="1330"/>
      <c r="W45" s="1330"/>
      <c r="X45" s="1330"/>
      <c r="Y45" s="1331"/>
      <c r="Z45" s="1332"/>
      <c r="AA45" s="1289"/>
      <c r="AB45" s="1289"/>
      <c r="AC45" s="1289"/>
      <c r="AD45" s="1289"/>
    </row>
    <row r="46" spans="1:30" ht="18.75" customHeight="1">
      <c r="A46" s="1201"/>
      <c r="B46" s="1201"/>
      <c r="C46" s="1201"/>
      <c r="D46" s="1201"/>
      <c r="E46" s="1281"/>
      <c r="F46" s="1360"/>
      <c r="G46" s="1361"/>
      <c r="H46" s="1361"/>
      <c r="I46" s="1361"/>
      <c r="J46" s="1362"/>
      <c r="K46" s="1363"/>
      <c r="L46" s="1364"/>
      <c r="M46" s="1364"/>
      <c r="N46" s="1364"/>
      <c r="O46" s="1365"/>
      <c r="P46" s="1326"/>
      <c r="Q46" s="1327"/>
      <c r="R46" s="1327"/>
      <c r="S46" s="1327"/>
      <c r="T46" s="1328"/>
      <c r="U46" s="1329"/>
      <c r="V46" s="1330"/>
      <c r="W46" s="1330"/>
      <c r="X46" s="1330"/>
      <c r="Y46" s="1331"/>
      <c r="Z46" s="1332"/>
      <c r="AA46" s="1289"/>
      <c r="AB46" s="1289"/>
      <c r="AC46" s="1289"/>
      <c r="AD46" s="1289"/>
    </row>
    <row r="47" spans="1:30" ht="18.75" customHeight="1">
      <c r="A47" s="1276"/>
      <c r="B47" s="1276"/>
      <c r="C47" s="1276"/>
      <c r="D47" s="1276"/>
      <c r="E47" s="1282"/>
      <c r="F47" s="1349"/>
      <c r="G47" s="1350"/>
      <c r="H47" s="1350"/>
      <c r="I47" s="1350"/>
      <c r="J47" s="1351"/>
      <c r="K47" s="1352"/>
      <c r="L47" s="1314"/>
      <c r="M47" s="1314"/>
      <c r="N47" s="1314"/>
      <c r="O47" s="1353"/>
      <c r="P47" s="1354"/>
      <c r="Q47" s="1355"/>
      <c r="R47" s="1355"/>
      <c r="S47" s="1355"/>
      <c r="T47" s="1356"/>
      <c r="U47" s="1357"/>
      <c r="V47" s="1358"/>
      <c r="W47" s="1358"/>
      <c r="X47" s="1358"/>
      <c r="Y47" s="1359"/>
      <c r="Z47" s="1349"/>
      <c r="AA47" s="1350"/>
      <c r="AB47" s="1350"/>
      <c r="AC47" s="1350"/>
      <c r="AD47" s="1350"/>
    </row>
    <row r="48" spans="1:30" ht="18.75" customHeight="1">
      <c r="L48" s="508"/>
      <c r="M48" s="508"/>
      <c r="N48" s="508"/>
      <c r="O48" s="508"/>
      <c r="Q48" s="509"/>
      <c r="R48" s="509"/>
      <c r="S48" s="509"/>
      <c r="T48" s="509"/>
      <c r="U48" s="509"/>
      <c r="V48" s="314"/>
      <c r="W48" s="314"/>
      <c r="X48" s="314"/>
      <c r="Y48" s="314"/>
      <c r="Z48" s="314"/>
      <c r="AA48" s="314"/>
      <c r="AB48" s="314"/>
      <c r="AC48" s="314"/>
      <c r="AD48" s="510" t="s">
        <v>554</v>
      </c>
    </row>
  </sheetData>
  <mergeCells count="256">
    <mergeCell ref="A47:E47"/>
    <mergeCell ref="F47:J47"/>
    <mergeCell ref="K47:O47"/>
    <mergeCell ref="P47:T47"/>
    <mergeCell ref="U47:Y47"/>
    <mergeCell ref="Z47:AD47"/>
    <mergeCell ref="A46:E46"/>
    <mergeCell ref="F46:J46"/>
    <mergeCell ref="K46:O46"/>
    <mergeCell ref="P46:T46"/>
    <mergeCell ref="U46:Y46"/>
    <mergeCell ref="Z46:AD46"/>
    <mergeCell ref="A45:E45"/>
    <mergeCell ref="F45:J45"/>
    <mergeCell ref="K45:O45"/>
    <mergeCell ref="P45:T45"/>
    <mergeCell ref="U45:Y45"/>
    <mergeCell ref="Z45:AD45"/>
    <mergeCell ref="A44:E44"/>
    <mergeCell ref="F44:J44"/>
    <mergeCell ref="K44:O44"/>
    <mergeCell ref="P44:T44"/>
    <mergeCell ref="U44:Y44"/>
    <mergeCell ref="Z44:AD44"/>
    <mergeCell ref="A43:E43"/>
    <mergeCell ref="F43:J43"/>
    <mergeCell ref="K43:O43"/>
    <mergeCell ref="P43:T43"/>
    <mergeCell ref="U43:Y43"/>
    <mergeCell ref="Z43:AD43"/>
    <mergeCell ref="A42:E42"/>
    <mergeCell ref="F42:J42"/>
    <mergeCell ref="K42:O42"/>
    <mergeCell ref="P42:T42"/>
    <mergeCell ref="U42:Y42"/>
    <mergeCell ref="Z42:AD42"/>
    <mergeCell ref="A41:E41"/>
    <mergeCell ref="F41:J41"/>
    <mergeCell ref="K41:O41"/>
    <mergeCell ref="P41:T41"/>
    <mergeCell ref="U41:Y41"/>
    <mergeCell ref="Z41:AD41"/>
    <mergeCell ref="A40:E40"/>
    <mergeCell ref="F40:J40"/>
    <mergeCell ref="K40:O40"/>
    <mergeCell ref="P40:T40"/>
    <mergeCell ref="U40:Y40"/>
    <mergeCell ref="Z40:AD40"/>
    <mergeCell ref="A39:E39"/>
    <mergeCell ref="F39:J39"/>
    <mergeCell ref="K39:O39"/>
    <mergeCell ref="P39:T39"/>
    <mergeCell ref="U39:Y39"/>
    <mergeCell ref="Z39:AD39"/>
    <mergeCell ref="A38:E38"/>
    <mergeCell ref="F38:J38"/>
    <mergeCell ref="K38:O38"/>
    <mergeCell ref="P38:T38"/>
    <mergeCell ref="U38:Y38"/>
    <mergeCell ref="Z38:AD38"/>
    <mergeCell ref="A37:E37"/>
    <mergeCell ref="F37:J37"/>
    <mergeCell ref="K37:O37"/>
    <mergeCell ref="P37:T37"/>
    <mergeCell ref="U37:Y37"/>
    <mergeCell ref="Z37:AD37"/>
    <mergeCell ref="A36:E36"/>
    <mergeCell ref="F36:J36"/>
    <mergeCell ref="K36:O36"/>
    <mergeCell ref="P36:T36"/>
    <mergeCell ref="U36:Y36"/>
    <mergeCell ref="Z36:AD36"/>
    <mergeCell ref="A35:E35"/>
    <mergeCell ref="F35:J35"/>
    <mergeCell ref="K35:O35"/>
    <mergeCell ref="P35:T35"/>
    <mergeCell ref="U35:Y35"/>
    <mergeCell ref="Z35:AD35"/>
    <mergeCell ref="A34:E34"/>
    <mergeCell ref="F34:J34"/>
    <mergeCell ref="K34:O34"/>
    <mergeCell ref="P34:T34"/>
    <mergeCell ref="U34:Y34"/>
    <mergeCell ref="Z34:AD34"/>
    <mergeCell ref="A33:E33"/>
    <mergeCell ref="F33:J33"/>
    <mergeCell ref="K33:O33"/>
    <mergeCell ref="P33:T33"/>
    <mergeCell ref="U33:Y33"/>
    <mergeCell ref="Z33:AD33"/>
    <mergeCell ref="A32:E32"/>
    <mergeCell ref="F32:J32"/>
    <mergeCell ref="K32:O32"/>
    <mergeCell ref="P32:T32"/>
    <mergeCell ref="U32:Y32"/>
    <mergeCell ref="Z32:AD32"/>
    <mergeCell ref="A31:E31"/>
    <mergeCell ref="F31:J31"/>
    <mergeCell ref="K31:O31"/>
    <mergeCell ref="P31:T31"/>
    <mergeCell ref="U31:Y31"/>
    <mergeCell ref="Z31:AD31"/>
    <mergeCell ref="A30:E30"/>
    <mergeCell ref="F30:J30"/>
    <mergeCell ref="K30:O30"/>
    <mergeCell ref="P30:T30"/>
    <mergeCell ref="U30:Y30"/>
    <mergeCell ref="Z30:AD30"/>
    <mergeCell ref="A29:E29"/>
    <mergeCell ref="F29:J29"/>
    <mergeCell ref="K29:O29"/>
    <mergeCell ref="P29:T29"/>
    <mergeCell ref="U29:Y29"/>
    <mergeCell ref="Z29:AD29"/>
    <mergeCell ref="A28:E28"/>
    <mergeCell ref="F28:J28"/>
    <mergeCell ref="K28:O28"/>
    <mergeCell ref="P28:T28"/>
    <mergeCell ref="U28:Y28"/>
    <mergeCell ref="Z28:AD28"/>
    <mergeCell ref="A27:E27"/>
    <mergeCell ref="F27:J27"/>
    <mergeCell ref="K27:O27"/>
    <mergeCell ref="P27:T27"/>
    <mergeCell ref="U27:Y27"/>
    <mergeCell ref="Z27:AD27"/>
    <mergeCell ref="A26:E26"/>
    <mergeCell ref="F26:J26"/>
    <mergeCell ref="K26:O26"/>
    <mergeCell ref="P26:T26"/>
    <mergeCell ref="U26:Y26"/>
    <mergeCell ref="Z26:AD26"/>
    <mergeCell ref="A25:E25"/>
    <mergeCell ref="F25:J25"/>
    <mergeCell ref="K25:O25"/>
    <mergeCell ref="P25:T25"/>
    <mergeCell ref="U25:Y25"/>
    <mergeCell ref="Z25:AD25"/>
    <mergeCell ref="A24:E24"/>
    <mergeCell ref="F24:J24"/>
    <mergeCell ref="K24:O24"/>
    <mergeCell ref="P24:T24"/>
    <mergeCell ref="U24:Y24"/>
    <mergeCell ref="Z24:AD24"/>
    <mergeCell ref="A23:E23"/>
    <mergeCell ref="F23:J23"/>
    <mergeCell ref="K23:O23"/>
    <mergeCell ref="P23:T23"/>
    <mergeCell ref="U23:Y23"/>
    <mergeCell ref="Z23:AD23"/>
    <mergeCell ref="A22:E22"/>
    <mergeCell ref="F22:J22"/>
    <mergeCell ref="K22:O22"/>
    <mergeCell ref="P22:T22"/>
    <mergeCell ref="U22:Y22"/>
    <mergeCell ref="Z22:AD22"/>
    <mergeCell ref="A21:E21"/>
    <mergeCell ref="F21:J21"/>
    <mergeCell ref="K21:O21"/>
    <mergeCell ref="P21:T21"/>
    <mergeCell ref="U21:Y21"/>
    <mergeCell ref="Z21:AD21"/>
    <mergeCell ref="A20:E20"/>
    <mergeCell ref="F20:J20"/>
    <mergeCell ref="K20:O20"/>
    <mergeCell ref="P20:T20"/>
    <mergeCell ref="U20:Y20"/>
    <mergeCell ref="Z20:AD20"/>
    <mergeCell ref="A19:E19"/>
    <mergeCell ref="F19:J19"/>
    <mergeCell ref="K19:O19"/>
    <mergeCell ref="P19:T19"/>
    <mergeCell ref="U19:Y19"/>
    <mergeCell ref="Z19:AD19"/>
    <mergeCell ref="A18:E18"/>
    <mergeCell ref="F18:J18"/>
    <mergeCell ref="K18:O18"/>
    <mergeCell ref="P18:T18"/>
    <mergeCell ref="U18:Y18"/>
    <mergeCell ref="Z18:AD18"/>
    <mergeCell ref="A17:E17"/>
    <mergeCell ref="F17:J17"/>
    <mergeCell ref="K17:O17"/>
    <mergeCell ref="P17:T17"/>
    <mergeCell ref="U17:Y17"/>
    <mergeCell ref="Z17:AD17"/>
    <mergeCell ref="A16:E16"/>
    <mergeCell ref="F16:J16"/>
    <mergeCell ref="K16:O16"/>
    <mergeCell ref="P16:T16"/>
    <mergeCell ref="U16:Y16"/>
    <mergeCell ref="Z16:AD16"/>
    <mergeCell ref="A15:E15"/>
    <mergeCell ref="F15:J15"/>
    <mergeCell ref="K15:O15"/>
    <mergeCell ref="P15:T15"/>
    <mergeCell ref="U15:Y15"/>
    <mergeCell ref="Z15:AD15"/>
    <mergeCell ref="A14:E14"/>
    <mergeCell ref="F14:J14"/>
    <mergeCell ref="K14:O14"/>
    <mergeCell ref="P14:T14"/>
    <mergeCell ref="U14:Y14"/>
    <mergeCell ref="Z14:AD14"/>
    <mergeCell ref="A13:E13"/>
    <mergeCell ref="F13:J13"/>
    <mergeCell ref="K13:O13"/>
    <mergeCell ref="P13:T13"/>
    <mergeCell ref="U13:Y13"/>
    <mergeCell ref="Z13:AD13"/>
    <mergeCell ref="A12:E12"/>
    <mergeCell ref="F12:J12"/>
    <mergeCell ref="K12:O12"/>
    <mergeCell ref="P12:T12"/>
    <mergeCell ref="U12:Y12"/>
    <mergeCell ref="Z12:AD12"/>
    <mergeCell ref="A11:E11"/>
    <mergeCell ref="F11:J11"/>
    <mergeCell ref="K11:O11"/>
    <mergeCell ref="P11:T11"/>
    <mergeCell ref="U11:Y11"/>
    <mergeCell ref="Z11:AD11"/>
    <mergeCell ref="A10:E10"/>
    <mergeCell ref="F10:J10"/>
    <mergeCell ref="K10:O10"/>
    <mergeCell ref="P10:T10"/>
    <mergeCell ref="U10:Y10"/>
    <mergeCell ref="Z10:AD10"/>
    <mergeCell ref="A9:E9"/>
    <mergeCell ref="F9:J9"/>
    <mergeCell ref="K9:O9"/>
    <mergeCell ref="P9:T9"/>
    <mergeCell ref="U9:Y9"/>
    <mergeCell ref="Z9:AD9"/>
    <mergeCell ref="A8:E8"/>
    <mergeCell ref="F8:J8"/>
    <mergeCell ref="K8:O8"/>
    <mergeCell ref="P8:T8"/>
    <mergeCell ref="U8:Y8"/>
    <mergeCell ref="Z8:AD8"/>
    <mergeCell ref="A1:D1"/>
    <mergeCell ref="A7:E7"/>
    <mergeCell ref="F7:J7"/>
    <mergeCell ref="K7:O7"/>
    <mergeCell ref="P7:T7"/>
    <mergeCell ref="U7:Y7"/>
    <mergeCell ref="Z7:AD7"/>
    <mergeCell ref="A2:AD2"/>
    <mergeCell ref="A5:E5"/>
    <mergeCell ref="F5:J5"/>
    <mergeCell ref="A6:E6"/>
    <mergeCell ref="F6:J6"/>
    <mergeCell ref="K6:O6"/>
    <mergeCell ref="P6:T6"/>
    <mergeCell ref="U6:Y6"/>
    <mergeCell ref="Z6:AD6"/>
  </mergeCells>
  <phoneticPr fontId="4"/>
  <hyperlinks>
    <hyperlink ref="A1" location="P2細目次!A1" display="目次に戻る" xr:uid="{1C175D06-CEE4-4472-B15A-352DB09AA1B8}"/>
  </hyperlinks>
  <pageMargins left="0.70866141732283472" right="0.70866141732283472" top="0.74803149606299213" bottom="0.74803149606299213" header="0.31496062992125984" footer="0.31496062992125984"/>
  <pageSetup paperSize="9" scale="93" firstPageNumber="0" orientation="portrait" r:id="rId1"/>
  <headerFooter differentFirst="1" scaleWithDoc="0">
    <oddFooter>&amp;C- &amp;P -</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D7908-F1C1-4961-B9EE-0766CA79FDD7}">
  <sheetPr>
    <tabColor theme="0"/>
    <pageSetUpPr fitToPage="1"/>
  </sheetPr>
  <dimension ref="A1:AU32"/>
  <sheetViews>
    <sheetView zoomScaleNormal="100" zoomScaleSheetLayoutView="100" workbookViewId="0">
      <selection activeCell="A2" sqref="A2:AE3"/>
    </sheetView>
  </sheetViews>
  <sheetFormatPr defaultColWidth="3.125" defaultRowHeight="18.75" customHeight="1"/>
  <cols>
    <col min="1" max="36" width="3.125" style="69"/>
    <col min="37" max="46" width="0" style="69" hidden="1" customWidth="1"/>
    <col min="47" max="16384" width="3.125" style="69"/>
  </cols>
  <sheetData>
    <row r="1" spans="1:47" ht="13.5">
      <c r="A1" s="1544" t="s">
        <v>4602</v>
      </c>
      <c r="B1" s="1544"/>
      <c r="C1" s="1544"/>
      <c r="D1" s="1544"/>
    </row>
    <row r="2" spans="1:47" ht="18.75" customHeight="1">
      <c r="A2" s="2274" t="s">
        <v>3838</v>
      </c>
      <c r="B2" s="2274"/>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row>
    <row r="3" spans="1:47" ht="18.75" customHeight="1">
      <c r="A3" s="2274"/>
      <c r="B3" s="2274"/>
      <c r="C3" s="2274"/>
      <c r="D3" s="2274"/>
      <c r="E3" s="2274"/>
      <c r="F3" s="2274"/>
      <c r="G3" s="2274"/>
      <c r="H3" s="2274"/>
      <c r="I3" s="2274"/>
      <c r="J3" s="2274"/>
      <c r="K3" s="2274"/>
      <c r="L3" s="2274"/>
      <c r="M3" s="2274"/>
      <c r="N3" s="2274"/>
      <c r="O3" s="2274"/>
      <c r="P3" s="2274"/>
      <c r="Q3" s="2274"/>
      <c r="R3" s="2274"/>
      <c r="S3" s="2274"/>
      <c r="T3" s="2274"/>
      <c r="U3" s="2274"/>
      <c r="V3" s="2274"/>
      <c r="W3" s="2274"/>
      <c r="X3" s="2274"/>
      <c r="Y3" s="2274"/>
      <c r="Z3" s="2274"/>
      <c r="AA3" s="2274"/>
      <c r="AB3" s="2274"/>
      <c r="AC3" s="2274"/>
      <c r="AD3" s="2274"/>
      <c r="AE3" s="2274"/>
    </row>
    <row r="4" spans="1:47" ht="18.75" customHeight="1">
      <c r="AK4" s="2581"/>
      <c r="AL4" s="2581"/>
      <c r="AM4" s="2581"/>
      <c r="AN4" s="2581"/>
      <c r="AO4" s="2581"/>
      <c r="AP4" s="2581"/>
      <c r="AQ4" s="2581"/>
      <c r="AR4" s="2581"/>
      <c r="AS4" s="2382"/>
      <c r="AT4" s="2382"/>
      <c r="AU4" s="2382"/>
    </row>
    <row r="5" spans="1:47" ht="18.75" customHeight="1">
      <c r="AK5" s="70"/>
      <c r="AL5" s="70"/>
      <c r="AM5" s="70"/>
      <c r="AN5" s="70"/>
      <c r="AO5" s="70"/>
      <c r="AP5" s="70"/>
      <c r="AQ5" s="70"/>
      <c r="AR5" s="70"/>
    </row>
    <row r="6" spans="1:47" ht="18.75" customHeight="1">
      <c r="AK6" s="1263" t="s">
        <v>432</v>
      </c>
      <c r="AL6" s="1263"/>
      <c r="AM6" s="1263"/>
      <c r="AN6" s="1263"/>
      <c r="AO6" s="1263" t="s">
        <v>3839</v>
      </c>
      <c r="AP6" s="1263"/>
      <c r="AQ6" s="1263"/>
      <c r="AR6" s="1263" t="s">
        <v>3840</v>
      </c>
      <c r="AS6" s="1263"/>
      <c r="AT6" s="1263"/>
    </row>
    <row r="7" spans="1:47" ht="18.75" customHeight="1">
      <c r="AK7" s="2579" t="s">
        <v>3841</v>
      </c>
      <c r="AL7" s="2579"/>
      <c r="AM7" s="2579"/>
      <c r="AN7" s="2579"/>
      <c r="AO7" s="2580">
        <v>28171</v>
      </c>
      <c r="AP7" s="2580"/>
      <c r="AQ7" s="2580"/>
      <c r="AR7" s="2382">
        <v>72.86</v>
      </c>
      <c r="AS7" s="2382"/>
      <c r="AT7" s="2382"/>
    </row>
    <row r="8" spans="1:47" ht="18.75" customHeight="1">
      <c r="AK8" s="2579" t="s">
        <v>3842</v>
      </c>
      <c r="AL8" s="2579"/>
      <c r="AM8" s="2579"/>
      <c r="AN8" s="2579"/>
      <c r="AO8" s="2582">
        <v>30835</v>
      </c>
      <c r="AP8" s="2582"/>
      <c r="AQ8" s="2582"/>
      <c r="AR8" s="2382">
        <v>72.39</v>
      </c>
      <c r="AS8" s="2382"/>
      <c r="AT8" s="2382"/>
    </row>
    <row r="9" spans="1:47" ht="18.75" customHeight="1">
      <c r="AK9" s="2579" t="s">
        <v>3843</v>
      </c>
      <c r="AL9" s="2579"/>
      <c r="AM9" s="2579"/>
      <c r="AN9" s="2579"/>
      <c r="AO9" s="2582">
        <v>20400</v>
      </c>
      <c r="AP9" s="2582"/>
      <c r="AQ9" s="2582"/>
      <c r="AR9" s="2382">
        <v>44.88</v>
      </c>
      <c r="AS9" s="2382"/>
      <c r="AT9" s="2382"/>
    </row>
    <row r="10" spans="1:47" ht="18.75" customHeight="1">
      <c r="AK10" s="2579" t="s">
        <v>3844</v>
      </c>
      <c r="AL10" s="2579"/>
      <c r="AM10" s="2579"/>
      <c r="AN10" s="2579"/>
      <c r="AO10" s="2582">
        <v>38526</v>
      </c>
      <c r="AP10" s="2582"/>
      <c r="AQ10" s="2582"/>
      <c r="AR10" s="2382">
        <v>77.150000000000006</v>
      </c>
      <c r="AS10" s="2382"/>
      <c r="AT10" s="2382"/>
    </row>
    <row r="11" spans="1:47" ht="18.75" customHeight="1">
      <c r="AK11" s="2579" t="s">
        <v>3845</v>
      </c>
      <c r="AL11" s="2579"/>
      <c r="AM11" s="2579"/>
      <c r="AN11" s="2579"/>
      <c r="AO11" s="2582">
        <v>24151</v>
      </c>
      <c r="AP11" s="2582"/>
      <c r="AQ11" s="2582"/>
      <c r="AR11" s="2382">
        <v>39.020000000000003</v>
      </c>
      <c r="AS11" s="2382"/>
      <c r="AT11" s="2382"/>
    </row>
    <row r="12" spans="1:47" ht="18.75" customHeight="1">
      <c r="AK12" s="2579" t="s">
        <v>3846</v>
      </c>
      <c r="AL12" s="2579"/>
      <c r="AM12" s="2579"/>
      <c r="AN12" s="2579"/>
      <c r="AO12" s="2582">
        <v>37863</v>
      </c>
      <c r="AP12" s="2582"/>
      <c r="AQ12" s="2582"/>
      <c r="AR12" s="2382">
        <v>59.15</v>
      </c>
      <c r="AS12" s="2382"/>
      <c r="AT12" s="2382"/>
    </row>
    <row r="13" spans="1:47" ht="18.75" customHeight="1">
      <c r="AK13" s="2579" t="s">
        <v>3847</v>
      </c>
      <c r="AL13" s="2579"/>
      <c r="AM13" s="2579"/>
      <c r="AN13" s="2579"/>
      <c r="AO13" s="2582">
        <v>25420</v>
      </c>
      <c r="AP13" s="2582"/>
      <c r="AQ13" s="2582"/>
      <c r="AR13" s="2382">
        <v>37.82</v>
      </c>
      <c r="AS13" s="2382"/>
      <c r="AT13" s="2382"/>
    </row>
    <row r="14" spans="1:47" ht="18.75" customHeight="1">
      <c r="AK14" s="2579" t="s">
        <v>3848</v>
      </c>
      <c r="AL14" s="2579"/>
      <c r="AM14" s="2579"/>
      <c r="AN14" s="2579"/>
      <c r="AO14" s="2580">
        <v>29255</v>
      </c>
      <c r="AP14" s="2580"/>
      <c r="AQ14" s="2580"/>
      <c r="AR14" s="2382">
        <v>43.48</v>
      </c>
      <c r="AS14" s="2382"/>
      <c r="AT14" s="2382"/>
    </row>
    <row r="15" spans="1:47" ht="18.75" customHeight="1">
      <c r="AK15" s="2583" t="s">
        <v>3389</v>
      </c>
      <c r="AL15" s="2583"/>
      <c r="AM15" s="2583"/>
      <c r="AN15" s="2583"/>
      <c r="AO15" s="2582">
        <v>38549</v>
      </c>
      <c r="AP15" s="2582"/>
      <c r="AQ15" s="2582"/>
      <c r="AR15" s="2382">
        <v>57.6</v>
      </c>
      <c r="AS15" s="2382"/>
      <c r="AT15" s="2382"/>
    </row>
    <row r="16" spans="1:47" ht="18.75" customHeight="1">
      <c r="AK16" s="2579" t="s">
        <v>3391</v>
      </c>
      <c r="AL16" s="2579"/>
      <c r="AM16" s="2579"/>
      <c r="AN16" s="2579"/>
      <c r="AO16" s="2584">
        <v>29084</v>
      </c>
      <c r="AP16" s="2584"/>
      <c r="AQ16" s="2584"/>
      <c r="AR16" s="2382">
        <v>42.76</v>
      </c>
      <c r="AS16" s="2382"/>
      <c r="AT16" s="2382"/>
    </row>
    <row r="17" spans="37:46" ht="18.75" customHeight="1">
      <c r="AK17" s="2579" t="s">
        <v>3849</v>
      </c>
      <c r="AL17" s="2579"/>
      <c r="AM17" s="2579"/>
      <c r="AN17" s="2579"/>
      <c r="AO17" s="2584">
        <v>26534</v>
      </c>
      <c r="AP17" s="2584"/>
      <c r="AQ17" s="2584"/>
      <c r="AR17" s="2382">
        <v>39.630000000000003</v>
      </c>
      <c r="AS17" s="2382"/>
      <c r="AT17" s="2382"/>
    </row>
    <row r="18" spans="37:46" ht="18.75" customHeight="1">
      <c r="AK18" s="2378"/>
      <c r="AL18" s="2378"/>
      <c r="AM18" s="2378"/>
      <c r="AN18" s="2378"/>
      <c r="AO18" s="2378"/>
      <c r="AP18" s="2378"/>
      <c r="AQ18" s="2378"/>
      <c r="AR18" s="2378"/>
    </row>
    <row r="20" spans="37:46" ht="18.75" customHeight="1">
      <c r="AK20" s="1263" t="s">
        <v>3850</v>
      </c>
      <c r="AL20" s="1263"/>
      <c r="AM20" s="1263"/>
      <c r="AN20" s="1263"/>
      <c r="AO20" s="1263" t="s">
        <v>3839</v>
      </c>
      <c r="AP20" s="1263"/>
      <c r="AQ20" s="1263"/>
      <c r="AR20" s="1263" t="s">
        <v>3840</v>
      </c>
      <c r="AS20" s="1263"/>
      <c r="AT20" s="1263"/>
    </row>
    <row r="21" spans="37:46" ht="18.75" customHeight="1">
      <c r="AK21" s="2585" t="s">
        <v>3841</v>
      </c>
      <c r="AL21" s="2585"/>
      <c r="AM21" s="2585"/>
      <c r="AN21" s="2585"/>
      <c r="AO21" s="2580">
        <v>32260</v>
      </c>
      <c r="AP21" s="2580"/>
      <c r="AQ21" s="2580"/>
      <c r="AR21" s="2382">
        <v>83.92</v>
      </c>
      <c r="AS21" s="2382"/>
      <c r="AT21" s="2382"/>
    </row>
    <row r="22" spans="37:46" ht="18.75" customHeight="1">
      <c r="AK22" s="2585" t="s">
        <v>3842</v>
      </c>
      <c r="AL22" s="2585"/>
      <c r="AM22" s="2585"/>
      <c r="AN22" s="2585"/>
      <c r="AO22" s="2582">
        <v>35863</v>
      </c>
      <c r="AP22" s="2582"/>
      <c r="AQ22" s="2582"/>
      <c r="AR22" s="2382">
        <v>85.52</v>
      </c>
      <c r="AS22" s="2382"/>
      <c r="AT22" s="2382"/>
    </row>
    <row r="23" spans="37:46" ht="18.75" customHeight="1">
      <c r="AK23" s="2585" t="s">
        <v>3843</v>
      </c>
      <c r="AL23" s="2585"/>
      <c r="AM23" s="2585"/>
      <c r="AN23" s="2585"/>
      <c r="AO23" s="2582">
        <v>35420</v>
      </c>
      <c r="AP23" s="2582"/>
      <c r="AQ23" s="2582"/>
      <c r="AR23" s="2382">
        <v>78.38</v>
      </c>
      <c r="AS23" s="2382"/>
      <c r="AT23" s="2382"/>
    </row>
    <row r="24" spans="37:46" ht="18.75" customHeight="1">
      <c r="AK24" s="2585" t="s">
        <v>3851</v>
      </c>
      <c r="AL24" s="2585"/>
      <c r="AM24" s="2585"/>
      <c r="AN24" s="2585"/>
      <c r="AO24" s="2582">
        <v>36530</v>
      </c>
      <c r="AP24" s="2582"/>
      <c r="AQ24" s="2582"/>
      <c r="AR24" s="2382">
        <v>74.52</v>
      </c>
      <c r="AS24" s="2382"/>
      <c r="AT24" s="2382"/>
    </row>
    <row r="25" spans="37:46" ht="18.75" customHeight="1">
      <c r="AK25" s="2585" t="s">
        <v>3852</v>
      </c>
      <c r="AL25" s="2585"/>
      <c r="AM25" s="2585"/>
      <c r="AN25" s="2585"/>
      <c r="AO25" s="2582">
        <v>38024</v>
      </c>
      <c r="AP25" s="2582"/>
      <c r="AQ25" s="2582"/>
      <c r="AR25" s="2382">
        <v>68.81</v>
      </c>
      <c r="AS25" s="2382"/>
      <c r="AT25" s="2382"/>
    </row>
    <row r="26" spans="37:46" ht="18.75" customHeight="1">
      <c r="AK26" s="2585" t="s">
        <v>3853</v>
      </c>
      <c r="AL26" s="2585"/>
      <c r="AM26" s="2585"/>
      <c r="AN26" s="2585"/>
      <c r="AO26" s="2582">
        <v>35575</v>
      </c>
      <c r="AP26" s="2582"/>
      <c r="AQ26" s="2582"/>
      <c r="AR26" s="2382">
        <v>58.03</v>
      </c>
      <c r="AS26" s="2382"/>
      <c r="AT26" s="2382"/>
    </row>
    <row r="27" spans="37:46" ht="18.75" customHeight="1">
      <c r="AK27" s="2585" t="s">
        <v>3846</v>
      </c>
      <c r="AL27" s="2585"/>
      <c r="AM27" s="2585"/>
      <c r="AN27" s="2585"/>
      <c r="AO27" s="2582">
        <v>38742</v>
      </c>
      <c r="AP27" s="2582"/>
      <c r="AQ27" s="2582"/>
      <c r="AR27" s="2382">
        <v>60.67</v>
      </c>
      <c r="AS27" s="2382"/>
      <c r="AT27" s="2382"/>
    </row>
    <row r="28" spans="37:46" ht="18.75" customHeight="1">
      <c r="AK28" s="2585" t="s">
        <v>3847</v>
      </c>
      <c r="AL28" s="2585"/>
      <c r="AM28" s="2585"/>
      <c r="AN28" s="2585"/>
      <c r="AO28" s="2582">
        <v>39034</v>
      </c>
      <c r="AP28" s="2582"/>
      <c r="AQ28" s="2582"/>
      <c r="AR28" s="2382">
        <v>58.24</v>
      </c>
      <c r="AS28" s="2382"/>
      <c r="AT28" s="2382"/>
    </row>
    <row r="29" spans="37:46" ht="18.75" customHeight="1">
      <c r="AK29" s="2585" t="s">
        <v>3848</v>
      </c>
      <c r="AL29" s="2585"/>
      <c r="AM29" s="2585"/>
      <c r="AN29" s="2585"/>
      <c r="AO29" s="2582">
        <v>35985</v>
      </c>
      <c r="AP29" s="2582"/>
      <c r="AQ29" s="2582"/>
      <c r="AR29" s="2382">
        <v>53.68</v>
      </c>
      <c r="AS29" s="2382"/>
      <c r="AT29" s="2382"/>
    </row>
    <row r="30" spans="37:46" ht="18.75" customHeight="1">
      <c r="AK30" s="2583" t="s">
        <v>3389</v>
      </c>
      <c r="AL30" s="2583"/>
      <c r="AM30" s="2583"/>
      <c r="AN30" s="2583"/>
      <c r="AO30" s="2582">
        <v>33584</v>
      </c>
      <c r="AP30" s="2582"/>
      <c r="AQ30" s="2582"/>
      <c r="AR30" s="2382">
        <v>50.32</v>
      </c>
      <c r="AS30" s="2382"/>
      <c r="AT30" s="2382"/>
    </row>
    <row r="31" spans="37:46" ht="18.75" customHeight="1">
      <c r="AK31" s="2579" t="s">
        <v>3391</v>
      </c>
      <c r="AL31" s="2579"/>
      <c r="AM31" s="2579"/>
      <c r="AN31" s="2579"/>
      <c r="AO31" s="2584">
        <v>34107</v>
      </c>
      <c r="AP31" s="2584"/>
      <c r="AQ31" s="2584"/>
      <c r="AR31" s="2382">
        <v>50.3</v>
      </c>
      <c r="AS31" s="2382"/>
      <c r="AT31" s="2382"/>
    </row>
    <row r="32" spans="37:46" ht="18.75" customHeight="1">
      <c r="AK32" s="2579" t="s">
        <v>3849</v>
      </c>
      <c r="AL32" s="2579"/>
      <c r="AM32" s="2579"/>
      <c r="AN32" s="2579"/>
      <c r="AO32" s="2584">
        <v>31433</v>
      </c>
      <c r="AP32" s="2584"/>
      <c r="AQ32" s="2584"/>
      <c r="AR32" s="2382">
        <v>47.09</v>
      </c>
      <c r="AS32" s="2382"/>
      <c r="AT32" s="2382"/>
    </row>
  </sheetData>
  <mergeCells count="79">
    <mergeCell ref="AK32:AN32"/>
    <mergeCell ref="AO32:AQ32"/>
    <mergeCell ref="AR32:AT32"/>
    <mergeCell ref="AK30:AN30"/>
    <mergeCell ref="AO30:AQ30"/>
    <mergeCell ref="AR30:AT30"/>
    <mergeCell ref="AK31:AN31"/>
    <mergeCell ref="AO31:AQ31"/>
    <mergeCell ref="AR31:AT31"/>
    <mergeCell ref="AK28:AN28"/>
    <mergeCell ref="AO28:AQ28"/>
    <mergeCell ref="AR28:AT28"/>
    <mergeCell ref="AK29:AN29"/>
    <mergeCell ref="AO29:AQ29"/>
    <mergeCell ref="AR29:AT29"/>
    <mergeCell ref="AK26:AN26"/>
    <mergeCell ref="AO26:AQ26"/>
    <mergeCell ref="AR26:AT26"/>
    <mergeCell ref="AK27:AN27"/>
    <mergeCell ref="AO27:AQ27"/>
    <mergeCell ref="AR27:AT27"/>
    <mergeCell ref="AK24:AN24"/>
    <mergeCell ref="AO24:AQ24"/>
    <mergeCell ref="AR24:AT24"/>
    <mergeCell ref="AK25:AN25"/>
    <mergeCell ref="AO25:AQ25"/>
    <mergeCell ref="AR25:AT25"/>
    <mergeCell ref="AK22:AN22"/>
    <mergeCell ref="AO22:AQ22"/>
    <mergeCell ref="AR22:AT22"/>
    <mergeCell ref="AK23:AN23"/>
    <mergeCell ref="AO23:AQ23"/>
    <mergeCell ref="AR23:AT23"/>
    <mergeCell ref="AK18:AR18"/>
    <mergeCell ref="AK20:AN20"/>
    <mergeCell ref="AO20:AQ20"/>
    <mergeCell ref="AR20:AT20"/>
    <mergeCell ref="AK21:AN21"/>
    <mergeCell ref="AO21:AQ21"/>
    <mergeCell ref="AR21:AT21"/>
    <mergeCell ref="AK16:AN16"/>
    <mergeCell ref="AO16:AQ16"/>
    <mergeCell ref="AR16:AT16"/>
    <mergeCell ref="AK17:AN17"/>
    <mergeCell ref="AO17:AQ17"/>
    <mergeCell ref="AR17:AT17"/>
    <mergeCell ref="AK14:AN14"/>
    <mergeCell ref="AO14:AQ14"/>
    <mergeCell ref="AR14:AT14"/>
    <mergeCell ref="AK15:AN15"/>
    <mergeCell ref="AO15:AQ15"/>
    <mergeCell ref="AR15:AT15"/>
    <mergeCell ref="AK12:AN12"/>
    <mergeCell ref="AO12:AQ12"/>
    <mergeCell ref="AR12:AT12"/>
    <mergeCell ref="AK13:AN13"/>
    <mergeCell ref="AO13:AQ13"/>
    <mergeCell ref="AR13:AT13"/>
    <mergeCell ref="AK10:AN10"/>
    <mergeCell ref="AO10:AQ10"/>
    <mergeCell ref="AR10:AT10"/>
    <mergeCell ref="AK11:AN11"/>
    <mergeCell ref="AO11:AQ11"/>
    <mergeCell ref="AR11:AT11"/>
    <mergeCell ref="AK8:AN8"/>
    <mergeCell ref="AO8:AQ8"/>
    <mergeCell ref="AR8:AT8"/>
    <mergeCell ref="AK9:AN9"/>
    <mergeCell ref="AO9:AQ9"/>
    <mergeCell ref="AR9:AT9"/>
    <mergeCell ref="AK7:AN7"/>
    <mergeCell ref="AO7:AQ7"/>
    <mergeCell ref="AR7:AT7"/>
    <mergeCell ref="A1:D1"/>
    <mergeCell ref="A2:AE3"/>
    <mergeCell ref="AK4:AU4"/>
    <mergeCell ref="AK6:AN6"/>
    <mergeCell ref="AO6:AQ6"/>
    <mergeCell ref="AR6:AT6"/>
  </mergeCells>
  <phoneticPr fontId="4"/>
  <hyperlinks>
    <hyperlink ref="A1" location="P2細目次!A1" display="目次に戻る" xr:uid="{75F5B2C7-AB27-4BD5-A778-8C70749A7282}"/>
  </hyperlinks>
  <pageMargins left="0.70866141732283472" right="0.70866141732283472" top="0.74803149606299213" bottom="0.74803149606299213" header="0.31496062992125984" footer="0.31496062992125984"/>
  <pageSetup paperSize="9" scale="92" firstPageNumber="0" orientation="portrait" r:id="rId1"/>
  <headerFooter differentFirst="1" scaleWithDoc="0">
    <oddFooter>&amp;C- &amp;P -</oddFooter>
  </headerFooter>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8B885-EC65-4F18-AA24-78D3AD109C34}">
  <sheetPr>
    <tabColor theme="0"/>
    <pageSetUpPr fitToPage="1"/>
  </sheetPr>
  <dimension ref="A1:AB40"/>
  <sheetViews>
    <sheetView zoomScaleNormal="100" zoomScaleSheetLayoutView="100" workbookViewId="0">
      <selection sqref="A1:D1"/>
    </sheetView>
  </sheetViews>
  <sheetFormatPr defaultColWidth="3.125" defaultRowHeight="21.75" customHeight="1"/>
  <cols>
    <col min="1" max="1" width="3.125" style="286" customWidth="1"/>
    <col min="2" max="15" width="3.125" style="286"/>
    <col min="16" max="16" width="3.125" style="286" customWidth="1"/>
    <col min="17" max="19" width="3.625" style="286" customWidth="1"/>
    <col min="20" max="21" width="3.125" style="286"/>
    <col min="22" max="22" width="3.125" style="286" customWidth="1"/>
    <col min="23" max="274" width="3.125" style="286"/>
    <col min="275" max="275" width="3.5" style="286" bestFit="1" customWidth="1"/>
    <col min="276" max="530" width="3.125" style="286"/>
    <col min="531" max="531" width="3.5" style="286" bestFit="1" customWidth="1"/>
    <col min="532" max="786" width="3.125" style="286"/>
    <col min="787" max="787" width="3.5" style="286" bestFit="1" customWidth="1"/>
    <col min="788" max="1042" width="3.125" style="286"/>
    <col min="1043" max="1043" width="3.5" style="286" bestFit="1" customWidth="1"/>
    <col min="1044" max="1298" width="3.125" style="286"/>
    <col min="1299" max="1299" width="3.5" style="286" bestFit="1" customWidth="1"/>
    <col min="1300" max="1554" width="3.125" style="286"/>
    <col min="1555" max="1555" width="3.5" style="286" bestFit="1" customWidth="1"/>
    <col min="1556" max="1810" width="3.125" style="286"/>
    <col min="1811" max="1811" width="3.5" style="286" bestFit="1" customWidth="1"/>
    <col min="1812" max="2066" width="3.125" style="286"/>
    <col min="2067" max="2067" width="3.5" style="286" bestFit="1" customWidth="1"/>
    <col min="2068" max="2322" width="3.125" style="286"/>
    <col min="2323" max="2323" width="3.5" style="286" bestFit="1" customWidth="1"/>
    <col min="2324" max="2578" width="3.125" style="286"/>
    <col min="2579" max="2579" width="3.5" style="286" bestFit="1" customWidth="1"/>
    <col min="2580" max="2834" width="3.125" style="286"/>
    <col min="2835" max="2835" width="3.5" style="286" bestFit="1" customWidth="1"/>
    <col min="2836" max="3090" width="3.125" style="286"/>
    <col min="3091" max="3091" width="3.5" style="286" bestFit="1" customWidth="1"/>
    <col min="3092" max="3346" width="3.125" style="286"/>
    <col min="3347" max="3347" width="3.5" style="286" bestFit="1" customWidth="1"/>
    <col min="3348" max="3602" width="3.125" style="286"/>
    <col min="3603" max="3603" width="3.5" style="286" bestFit="1" customWidth="1"/>
    <col min="3604" max="3858" width="3.125" style="286"/>
    <col min="3859" max="3859" width="3.5" style="286" bestFit="1" customWidth="1"/>
    <col min="3860" max="4114" width="3.125" style="286"/>
    <col min="4115" max="4115" width="3.5" style="286" bestFit="1" customWidth="1"/>
    <col min="4116" max="4370" width="3.125" style="286"/>
    <col min="4371" max="4371" width="3.5" style="286" bestFit="1" customWidth="1"/>
    <col min="4372" max="4626" width="3.125" style="286"/>
    <col min="4627" max="4627" width="3.5" style="286" bestFit="1" customWidth="1"/>
    <col min="4628" max="4882" width="3.125" style="286"/>
    <col min="4883" max="4883" width="3.5" style="286" bestFit="1" customWidth="1"/>
    <col min="4884" max="5138" width="3.125" style="286"/>
    <col min="5139" max="5139" width="3.5" style="286" bestFit="1" customWidth="1"/>
    <col min="5140" max="5394" width="3.125" style="286"/>
    <col min="5395" max="5395" width="3.5" style="286" bestFit="1" customWidth="1"/>
    <col min="5396" max="5650" width="3.125" style="286"/>
    <col min="5651" max="5651" width="3.5" style="286" bestFit="1" customWidth="1"/>
    <col min="5652" max="5906" width="3.125" style="286"/>
    <col min="5907" max="5907" width="3.5" style="286" bestFit="1" customWidth="1"/>
    <col min="5908" max="6162" width="3.125" style="286"/>
    <col min="6163" max="6163" width="3.5" style="286" bestFit="1" customWidth="1"/>
    <col min="6164" max="6418" width="3.125" style="286"/>
    <col min="6419" max="6419" width="3.5" style="286" bestFit="1" customWidth="1"/>
    <col min="6420" max="6674" width="3.125" style="286"/>
    <col min="6675" max="6675" width="3.5" style="286" bestFit="1" customWidth="1"/>
    <col min="6676" max="6930" width="3.125" style="286"/>
    <col min="6931" max="6931" width="3.5" style="286" bestFit="1" customWidth="1"/>
    <col min="6932" max="7186" width="3.125" style="286"/>
    <col min="7187" max="7187" width="3.5" style="286" bestFit="1" customWidth="1"/>
    <col min="7188" max="7442" width="3.125" style="286"/>
    <col min="7443" max="7443" width="3.5" style="286" bestFit="1" customWidth="1"/>
    <col min="7444" max="7698" width="3.125" style="286"/>
    <col min="7699" max="7699" width="3.5" style="286" bestFit="1" customWidth="1"/>
    <col min="7700" max="7954" width="3.125" style="286"/>
    <col min="7955" max="7955" width="3.5" style="286" bestFit="1" customWidth="1"/>
    <col min="7956" max="8210" width="3.125" style="286"/>
    <col min="8211" max="8211" width="3.5" style="286" bestFit="1" customWidth="1"/>
    <col min="8212" max="8466" width="3.125" style="286"/>
    <col min="8467" max="8467" width="3.5" style="286" bestFit="1" customWidth="1"/>
    <col min="8468" max="8722" width="3.125" style="286"/>
    <col min="8723" max="8723" width="3.5" style="286" bestFit="1" customWidth="1"/>
    <col min="8724" max="8978" width="3.125" style="286"/>
    <col min="8979" max="8979" width="3.5" style="286" bestFit="1" customWidth="1"/>
    <col min="8980" max="9234" width="3.125" style="286"/>
    <col min="9235" max="9235" width="3.5" style="286" bestFit="1" customWidth="1"/>
    <col min="9236" max="9490" width="3.125" style="286"/>
    <col min="9491" max="9491" width="3.5" style="286" bestFit="1" customWidth="1"/>
    <col min="9492" max="9746" width="3.125" style="286"/>
    <col min="9747" max="9747" width="3.5" style="286" bestFit="1" customWidth="1"/>
    <col min="9748" max="10002" width="3.125" style="286"/>
    <col min="10003" max="10003" width="3.5" style="286" bestFit="1" customWidth="1"/>
    <col min="10004" max="10258" width="3.125" style="286"/>
    <col min="10259" max="10259" width="3.5" style="286" bestFit="1" customWidth="1"/>
    <col min="10260" max="10514" width="3.125" style="286"/>
    <col min="10515" max="10515" width="3.5" style="286" bestFit="1" customWidth="1"/>
    <col min="10516" max="10770" width="3.125" style="286"/>
    <col min="10771" max="10771" width="3.5" style="286" bestFit="1" customWidth="1"/>
    <col min="10772" max="11026" width="3.125" style="286"/>
    <col min="11027" max="11027" width="3.5" style="286" bestFit="1" customWidth="1"/>
    <col min="11028" max="11282" width="3.125" style="286"/>
    <col min="11283" max="11283" width="3.5" style="286" bestFit="1" customWidth="1"/>
    <col min="11284" max="11538" width="3.125" style="286"/>
    <col min="11539" max="11539" width="3.5" style="286" bestFit="1" customWidth="1"/>
    <col min="11540" max="11794" width="3.125" style="286"/>
    <col min="11795" max="11795" width="3.5" style="286" bestFit="1" customWidth="1"/>
    <col min="11796" max="12050" width="3.125" style="286"/>
    <col min="12051" max="12051" width="3.5" style="286" bestFit="1" customWidth="1"/>
    <col min="12052" max="12306" width="3.125" style="286"/>
    <col min="12307" max="12307" width="3.5" style="286" bestFit="1" customWidth="1"/>
    <col min="12308" max="12562" width="3.125" style="286"/>
    <col min="12563" max="12563" width="3.5" style="286" bestFit="1" customWidth="1"/>
    <col min="12564" max="12818" width="3.125" style="286"/>
    <col min="12819" max="12819" width="3.5" style="286" bestFit="1" customWidth="1"/>
    <col min="12820" max="13074" width="3.125" style="286"/>
    <col min="13075" max="13075" width="3.5" style="286" bestFit="1" customWidth="1"/>
    <col min="13076" max="13330" width="3.125" style="286"/>
    <col min="13331" max="13331" width="3.5" style="286" bestFit="1" customWidth="1"/>
    <col min="13332" max="13586" width="3.125" style="286"/>
    <col min="13587" max="13587" width="3.5" style="286" bestFit="1" customWidth="1"/>
    <col min="13588" max="13842" width="3.125" style="286"/>
    <col min="13843" max="13843" width="3.5" style="286" bestFit="1" customWidth="1"/>
    <col min="13844" max="14098" width="3.125" style="286"/>
    <col min="14099" max="14099" width="3.5" style="286" bestFit="1" customWidth="1"/>
    <col min="14100" max="14354" width="3.125" style="286"/>
    <col min="14355" max="14355" width="3.5" style="286" bestFit="1" customWidth="1"/>
    <col min="14356" max="14610" width="3.125" style="286"/>
    <col min="14611" max="14611" width="3.5" style="286" bestFit="1" customWidth="1"/>
    <col min="14612" max="14866" width="3.125" style="286"/>
    <col min="14867" max="14867" width="3.5" style="286" bestFit="1" customWidth="1"/>
    <col min="14868" max="15122" width="3.125" style="286"/>
    <col min="15123" max="15123" width="3.5" style="286" bestFit="1" customWidth="1"/>
    <col min="15124" max="15378" width="3.125" style="286"/>
    <col min="15379" max="15379" width="3.5" style="286" bestFit="1" customWidth="1"/>
    <col min="15380" max="15634" width="3.125" style="286"/>
    <col min="15635" max="15635" width="3.5" style="286" bestFit="1" customWidth="1"/>
    <col min="15636" max="15890" width="3.125" style="286"/>
    <col min="15891" max="15891" width="3.5" style="286" bestFit="1" customWidth="1"/>
    <col min="15892" max="16146" width="3.125" style="286"/>
    <col min="16147" max="16147" width="3.5" style="286" bestFit="1" customWidth="1"/>
    <col min="16148" max="16384" width="3.125" style="286"/>
  </cols>
  <sheetData>
    <row r="1" spans="1:28" ht="13.5">
      <c r="A1" s="1544" t="s">
        <v>4602</v>
      </c>
      <c r="B1" s="1544"/>
      <c r="C1" s="1544"/>
      <c r="D1" s="1544"/>
    </row>
    <row r="2" spans="1:28" s="42" customFormat="1" ht="21.75" customHeight="1">
      <c r="A2" s="1271" t="s">
        <v>3854</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row>
    <row r="4" spans="1:28" ht="21.75" customHeight="1">
      <c r="A4" s="1262" t="s">
        <v>3855</v>
      </c>
      <c r="B4" s="1263"/>
      <c r="C4" s="1263"/>
      <c r="D4" s="1263"/>
      <c r="E4" s="1263"/>
      <c r="F4" s="1263"/>
      <c r="G4" s="1263"/>
      <c r="H4" s="1263"/>
      <c r="I4" s="1263"/>
      <c r="J4" s="1263"/>
      <c r="K4" s="1263"/>
      <c r="L4" s="1263"/>
      <c r="M4" s="1263"/>
      <c r="N4" s="1263"/>
      <c r="O4" s="1260" t="s">
        <v>432</v>
      </c>
      <c r="P4" s="1261"/>
      <c r="Q4" s="1261"/>
      <c r="R4" s="1261"/>
      <c r="S4" s="1262"/>
      <c r="T4" s="1260" t="s">
        <v>3856</v>
      </c>
      <c r="U4" s="1261"/>
      <c r="V4" s="1262"/>
      <c r="W4" s="1260" t="s">
        <v>3839</v>
      </c>
      <c r="X4" s="1261"/>
      <c r="Y4" s="1262"/>
      <c r="Z4" s="1260" t="s">
        <v>4736</v>
      </c>
      <c r="AA4" s="1261"/>
      <c r="AB4" s="1261"/>
    </row>
    <row r="5" spans="1:28" ht="13.5">
      <c r="N5" s="345"/>
      <c r="T5" s="1277" t="s">
        <v>435</v>
      </c>
      <c r="U5" s="1277"/>
      <c r="V5" s="1277"/>
      <c r="W5" s="1277" t="s">
        <v>435</v>
      </c>
      <c r="X5" s="1277"/>
      <c r="Y5" s="1277"/>
      <c r="Z5" s="1277" t="s">
        <v>560</v>
      </c>
      <c r="AA5" s="1277"/>
      <c r="AB5" s="1277"/>
    </row>
    <row r="6" spans="1:28" ht="21.75" customHeight="1">
      <c r="B6" s="1296" t="s">
        <v>3858</v>
      </c>
      <c r="C6" s="1296"/>
      <c r="D6" s="1296"/>
      <c r="E6" s="1296"/>
      <c r="F6" s="1296"/>
      <c r="G6" s="1296"/>
      <c r="H6" s="1296"/>
      <c r="I6" s="1296"/>
      <c r="J6" s="1296"/>
      <c r="K6" s="1296"/>
      <c r="L6" s="1296"/>
      <c r="M6" s="1296"/>
      <c r="N6" s="442"/>
      <c r="O6" s="1332" t="s">
        <v>965</v>
      </c>
      <c r="P6" s="1289"/>
      <c r="Q6" s="326" t="s">
        <v>3859</v>
      </c>
      <c r="R6" s="326" t="s">
        <v>3860</v>
      </c>
      <c r="S6" s="326" t="s">
        <v>3861</v>
      </c>
      <c r="T6" s="1492">
        <v>67035</v>
      </c>
      <c r="U6" s="1492"/>
      <c r="V6" s="1492"/>
      <c r="W6" s="1490">
        <v>35985</v>
      </c>
      <c r="X6" s="1490"/>
      <c r="Y6" s="1490"/>
      <c r="Z6" s="2586">
        <f t="shared" ref="Z6:Z13" si="0">W6/T6*100</f>
        <v>53.680912955918544</v>
      </c>
      <c r="AA6" s="2586"/>
      <c r="AB6" s="2586"/>
    </row>
    <row r="7" spans="1:28" ht="21.75" customHeight="1">
      <c r="B7" s="1296" t="s">
        <v>3862</v>
      </c>
      <c r="C7" s="1296"/>
      <c r="D7" s="1296"/>
      <c r="E7" s="1296"/>
      <c r="F7" s="1296"/>
      <c r="G7" s="1296"/>
      <c r="H7" s="1296"/>
      <c r="I7" s="1296"/>
      <c r="J7" s="1296"/>
      <c r="K7" s="1296"/>
      <c r="L7" s="1296"/>
      <c r="M7" s="1296"/>
      <c r="N7" s="442"/>
      <c r="O7" s="1420"/>
      <c r="P7" s="1202"/>
      <c r="Q7" s="326" t="s">
        <v>3859</v>
      </c>
      <c r="R7" s="326" t="s">
        <v>3863</v>
      </c>
      <c r="S7" s="326" t="s">
        <v>3861</v>
      </c>
      <c r="T7" s="1492">
        <v>67288</v>
      </c>
      <c r="U7" s="1492"/>
      <c r="V7" s="1492"/>
      <c r="W7" s="1490">
        <v>29255</v>
      </c>
      <c r="X7" s="1490"/>
      <c r="Y7" s="1490"/>
      <c r="Z7" s="2586">
        <f t="shared" si="0"/>
        <v>43.477291641897516</v>
      </c>
      <c r="AA7" s="2586"/>
      <c r="AB7" s="2586"/>
    </row>
    <row r="8" spans="1:28" ht="21.75" customHeight="1">
      <c r="B8" s="1296" t="s">
        <v>3864</v>
      </c>
      <c r="C8" s="1296"/>
      <c r="D8" s="1296"/>
      <c r="E8" s="1296"/>
      <c r="F8" s="1296"/>
      <c r="G8" s="1296"/>
      <c r="H8" s="1296"/>
      <c r="I8" s="1296"/>
      <c r="J8" s="1296"/>
      <c r="K8" s="1296"/>
      <c r="L8" s="1296"/>
      <c r="M8" s="1296"/>
      <c r="N8" s="442"/>
      <c r="O8" s="1420"/>
      <c r="P8" s="1202"/>
      <c r="Q8" s="326" t="s">
        <v>3859</v>
      </c>
      <c r="R8" s="326" t="s">
        <v>3865</v>
      </c>
      <c r="S8" s="326" t="s">
        <v>1145</v>
      </c>
      <c r="T8" s="1492">
        <v>67839</v>
      </c>
      <c r="U8" s="1492"/>
      <c r="V8" s="1492"/>
      <c r="W8" s="1490">
        <v>44079</v>
      </c>
      <c r="X8" s="1490"/>
      <c r="Y8" s="1490"/>
      <c r="Z8" s="2586">
        <f t="shared" si="0"/>
        <v>64.97589881926325</v>
      </c>
      <c r="AA8" s="2586"/>
      <c r="AB8" s="2586"/>
    </row>
    <row r="9" spans="1:28" ht="21.75" customHeight="1">
      <c r="B9" s="1296" t="s">
        <v>3866</v>
      </c>
      <c r="C9" s="1296"/>
      <c r="D9" s="1296"/>
      <c r="E9" s="1296"/>
      <c r="F9" s="1296"/>
      <c r="G9" s="1296"/>
      <c r="H9" s="1296"/>
      <c r="I9" s="1296"/>
      <c r="J9" s="1296"/>
      <c r="K9" s="1296"/>
      <c r="L9" s="1296"/>
      <c r="M9" s="1296"/>
      <c r="N9" s="442"/>
      <c r="O9" s="1420"/>
      <c r="P9" s="1202"/>
      <c r="Q9" s="326" t="s">
        <v>3859</v>
      </c>
      <c r="R9" s="326" t="s">
        <v>3865</v>
      </c>
      <c r="S9" s="326" t="s">
        <v>1145</v>
      </c>
      <c r="T9" s="1492">
        <v>67839</v>
      </c>
      <c r="U9" s="1492"/>
      <c r="V9" s="1492"/>
      <c r="W9" s="1490">
        <v>44085</v>
      </c>
      <c r="X9" s="1490"/>
      <c r="Y9" s="1490"/>
      <c r="Z9" s="2586">
        <f t="shared" si="0"/>
        <v>64.98474328925839</v>
      </c>
      <c r="AA9" s="2586"/>
      <c r="AB9" s="2586"/>
    </row>
    <row r="10" spans="1:28" ht="21.75" customHeight="1">
      <c r="B10" s="1296" t="s">
        <v>3867</v>
      </c>
      <c r="C10" s="1296"/>
      <c r="D10" s="1296"/>
      <c r="E10" s="1296"/>
      <c r="F10" s="1296"/>
      <c r="G10" s="1296"/>
      <c r="H10" s="1296"/>
      <c r="I10" s="1296"/>
      <c r="J10" s="1296"/>
      <c r="K10" s="1296"/>
      <c r="L10" s="1296"/>
      <c r="M10" s="1296"/>
      <c r="N10" s="442"/>
      <c r="O10" s="1420"/>
      <c r="P10" s="1202"/>
      <c r="Q10" s="326" t="s">
        <v>3868</v>
      </c>
      <c r="R10" s="326" t="s">
        <v>3863</v>
      </c>
      <c r="S10" s="326" t="s">
        <v>3869</v>
      </c>
      <c r="T10" s="1492">
        <v>67883</v>
      </c>
      <c r="U10" s="1492"/>
      <c r="V10" s="1492"/>
      <c r="W10" s="1490">
        <v>38870</v>
      </c>
      <c r="X10" s="1490"/>
      <c r="Y10" s="1490"/>
      <c r="Z10" s="2586">
        <f t="shared" si="0"/>
        <v>57.260286080461974</v>
      </c>
      <c r="AA10" s="2586"/>
      <c r="AB10" s="2586"/>
    </row>
    <row r="11" spans="1:28" ht="21.75" customHeight="1">
      <c r="B11" s="1296" t="s">
        <v>3870</v>
      </c>
      <c r="C11" s="1296"/>
      <c r="D11" s="1296"/>
      <c r="E11" s="1296"/>
      <c r="F11" s="1296"/>
      <c r="G11" s="1296"/>
      <c r="H11" s="1296"/>
      <c r="I11" s="1296"/>
      <c r="J11" s="1296"/>
      <c r="K11" s="1296"/>
      <c r="L11" s="1296"/>
      <c r="M11" s="1296"/>
      <c r="N11" s="442"/>
      <c r="O11" s="1420"/>
      <c r="P11" s="1202"/>
      <c r="Q11" s="326" t="s">
        <v>3868</v>
      </c>
      <c r="R11" s="326" t="s">
        <v>3863</v>
      </c>
      <c r="S11" s="326" t="s">
        <v>3869</v>
      </c>
      <c r="T11" s="1492">
        <v>67883</v>
      </c>
      <c r="U11" s="1492"/>
      <c r="V11" s="1492"/>
      <c r="W11" s="1490">
        <v>38871</v>
      </c>
      <c r="X11" s="1490"/>
      <c r="Y11" s="1490"/>
      <c r="Z11" s="2586">
        <f t="shared" si="0"/>
        <v>57.261759203335153</v>
      </c>
      <c r="AA11" s="2586"/>
      <c r="AB11" s="2586"/>
    </row>
    <row r="12" spans="1:28" ht="21.75" customHeight="1">
      <c r="B12" s="1296" t="s">
        <v>3871</v>
      </c>
      <c r="C12" s="1296"/>
      <c r="D12" s="1296"/>
      <c r="E12" s="1296"/>
      <c r="F12" s="1296"/>
      <c r="G12" s="1296"/>
      <c r="H12" s="1296"/>
      <c r="I12" s="1296"/>
      <c r="J12" s="1296"/>
      <c r="K12" s="1296"/>
      <c r="L12" s="1296"/>
      <c r="M12" s="1296"/>
      <c r="N12" s="442"/>
      <c r="O12" s="1420"/>
      <c r="P12" s="1202"/>
      <c r="Q12" s="326" t="s">
        <v>3872</v>
      </c>
      <c r="R12" s="326" t="s">
        <v>3860</v>
      </c>
      <c r="S12" s="326">
        <v>10</v>
      </c>
      <c r="T12" s="1846">
        <v>67054</v>
      </c>
      <c r="U12" s="1846"/>
      <c r="V12" s="1846"/>
      <c r="W12" s="1846">
        <v>27035</v>
      </c>
      <c r="X12" s="1846"/>
      <c r="Y12" s="1846"/>
      <c r="Z12" s="2586">
        <f t="shared" si="0"/>
        <v>40.318250961911296</v>
      </c>
      <c r="AA12" s="2586"/>
      <c r="AB12" s="2586"/>
    </row>
    <row r="13" spans="1:28" ht="21.75" customHeight="1">
      <c r="B13" s="1296" t="s">
        <v>3873</v>
      </c>
      <c r="C13" s="1296"/>
      <c r="D13" s="1296"/>
      <c r="E13" s="1296"/>
      <c r="F13" s="1296"/>
      <c r="G13" s="1296"/>
      <c r="H13" s="1296"/>
      <c r="I13" s="1296"/>
      <c r="J13" s="1296"/>
      <c r="K13" s="1296"/>
      <c r="L13" s="1296"/>
      <c r="M13" s="1296"/>
      <c r="N13" s="442"/>
      <c r="O13" s="1420"/>
      <c r="P13" s="1202"/>
      <c r="Q13" s="326" t="s">
        <v>3872</v>
      </c>
      <c r="R13" s="326" t="s">
        <v>3863</v>
      </c>
      <c r="S13" s="326" t="s">
        <v>3874</v>
      </c>
      <c r="T13" s="1846">
        <v>67137</v>
      </c>
      <c r="U13" s="1846"/>
      <c r="V13" s="1846"/>
      <c r="W13" s="1846">
        <v>18181</v>
      </c>
      <c r="X13" s="1846"/>
      <c r="Y13" s="1846"/>
      <c r="Z13" s="2586">
        <f t="shared" si="0"/>
        <v>27.080447443287607</v>
      </c>
      <c r="AA13" s="2586"/>
      <c r="AB13" s="2586"/>
    </row>
    <row r="14" spans="1:28" ht="21.75" customHeight="1">
      <c r="B14" s="1296" t="s">
        <v>3864</v>
      </c>
      <c r="C14" s="1296"/>
      <c r="D14" s="1296"/>
      <c r="E14" s="1296"/>
      <c r="F14" s="1296"/>
      <c r="G14" s="1296"/>
      <c r="H14" s="1296"/>
      <c r="I14" s="1296"/>
      <c r="J14" s="1296"/>
      <c r="K14" s="1296"/>
      <c r="L14" s="1296"/>
      <c r="M14" s="1296"/>
      <c r="N14" s="442"/>
      <c r="O14" s="1420"/>
      <c r="P14" s="1202"/>
      <c r="Q14" s="326" t="s">
        <v>3875</v>
      </c>
      <c r="R14" s="326" t="s">
        <v>3876</v>
      </c>
      <c r="S14" s="326" t="s">
        <v>3877</v>
      </c>
      <c r="T14" s="1846">
        <v>67649</v>
      </c>
      <c r="U14" s="1846"/>
      <c r="V14" s="1846"/>
      <c r="W14" s="1846">
        <v>39414</v>
      </c>
      <c r="X14" s="1846"/>
      <c r="Y14" s="1846"/>
      <c r="Z14" s="2587">
        <v>58.26</v>
      </c>
      <c r="AA14" s="2587"/>
      <c r="AB14" s="2587"/>
    </row>
    <row r="15" spans="1:28" ht="21.75" customHeight="1">
      <c r="B15" s="1296" t="s">
        <v>3866</v>
      </c>
      <c r="C15" s="1296"/>
      <c r="D15" s="1296"/>
      <c r="E15" s="1296"/>
      <c r="F15" s="1296"/>
      <c r="G15" s="1296"/>
      <c r="H15" s="1296"/>
      <c r="I15" s="1296"/>
      <c r="J15" s="1296"/>
      <c r="K15" s="1296"/>
      <c r="L15" s="1296"/>
      <c r="M15" s="1296"/>
      <c r="N15" s="442"/>
      <c r="O15" s="1420"/>
      <c r="P15" s="1202"/>
      <c r="Q15" s="326" t="s">
        <v>3875</v>
      </c>
      <c r="R15" s="326" t="s">
        <v>3876</v>
      </c>
      <c r="S15" s="326" t="s">
        <v>3877</v>
      </c>
      <c r="T15" s="1846">
        <v>67649</v>
      </c>
      <c r="U15" s="1846"/>
      <c r="V15" s="1846"/>
      <c r="W15" s="1846">
        <v>39407</v>
      </c>
      <c r="X15" s="1846"/>
      <c r="Y15" s="1846"/>
      <c r="Z15" s="2587">
        <v>58.25</v>
      </c>
      <c r="AA15" s="2587"/>
      <c r="AB15" s="2587"/>
    </row>
    <row r="16" spans="1:28" ht="21.75" customHeight="1">
      <c r="B16" s="1296" t="s">
        <v>3858</v>
      </c>
      <c r="C16" s="1296"/>
      <c r="D16" s="1296"/>
      <c r="E16" s="1296"/>
      <c r="F16" s="1296"/>
      <c r="G16" s="1296"/>
      <c r="H16" s="1296"/>
      <c r="I16" s="1296"/>
      <c r="J16" s="1296"/>
      <c r="K16" s="1296"/>
      <c r="L16" s="1296"/>
      <c r="M16" s="1296"/>
      <c r="N16" s="442"/>
      <c r="O16" s="1420"/>
      <c r="P16" s="1202"/>
      <c r="Q16" s="326" t="s">
        <v>3878</v>
      </c>
      <c r="R16" s="326" t="s">
        <v>3879</v>
      </c>
      <c r="S16" s="326" t="s">
        <v>3880</v>
      </c>
      <c r="T16" s="1489">
        <v>66735</v>
      </c>
      <c r="U16" s="1489"/>
      <c r="V16" s="1489"/>
      <c r="W16" s="1490">
        <v>33584</v>
      </c>
      <c r="X16" s="1490"/>
      <c r="Y16" s="1490"/>
      <c r="Z16" s="1202">
        <v>50.32</v>
      </c>
      <c r="AA16" s="1202"/>
      <c r="AB16" s="1202"/>
    </row>
    <row r="17" spans="2:28" ht="21.75" customHeight="1">
      <c r="B17" s="1296" t="s">
        <v>3867</v>
      </c>
      <c r="C17" s="1296"/>
      <c r="D17" s="1296"/>
      <c r="E17" s="1296"/>
      <c r="F17" s="1296"/>
      <c r="G17" s="1296"/>
      <c r="H17" s="1296"/>
      <c r="I17" s="1296"/>
      <c r="J17" s="1296"/>
      <c r="K17" s="1296"/>
      <c r="L17" s="1296"/>
      <c r="M17" s="1296"/>
      <c r="N17" s="442"/>
      <c r="O17" s="1420"/>
      <c r="P17" s="1202"/>
      <c r="Q17" s="326" t="s">
        <v>3878</v>
      </c>
      <c r="R17" s="326" t="s">
        <v>3881</v>
      </c>
      <c r="S17" s="326" t="s">
        <v>3880</v>
      </c>
      <c r="T17" s="1489">
        <v>67608</v>
      </c>
      <c r="U17" s="1489"/>
      <c r="V17" s="1489"/>
      <c r="W17" s="1490">
        <v>39591</v>
      </c>
      <c r="X17" s="1490"/>
      <c r="Y17" s="1490"/>
      <c r="Z17" s="1202">
        <v>58.56</v>
      </c>
      <c r="AA17" s="1202"/>
      <c r="AB17" s="1202"/>
    </row>
    <row r="18" spans="2:28" ht="21.75" customHeight="1">
      <c r="B18" s="1296" t="s">
        <v>3870</v>
      </c>
      <c r="C18" s="1296"/>
      <c r="D18" s="1296"/>
      <c r="E18" s="1296"/>
      <c r="F18" s="1296"/>
      <c r="G18" s="1296"/>
      <c r="H18" s="1296"/>
      <c r="I18" s="1296"/>
      <c r="J18" s="1296"/>
      <c r="K18" s="1296"/>
      <c r="L18" s="1296"/>
      <c r="M18" s="1296"/>
      <c r="N18" s="442"/>
      <c r="O18" s="1420"/>
      <c r="P18" s="1202"/>
      <c r="Q18" s="326" t="s">
        <v>3878</v>
      </c>
      <c r="R18" s="326" t="s">
        <v>3881</v>
      </c>
      <c r="S18" s="326" t="s">
        <v>3880</v>
      </c>
      <c r="T18" s="1489">
        <v>67608</v>
      </c>
      <c r="U18" s="1489"/>
      <c r="V18" s="1489"/>
      <c r="W18" s="1490">
        <v>39589</v>
      </c>
      <c r="X18" s="1490"/>
      <c r="Y18" s="1490"/>
      <c r="Z18" s="1202">
        <v>58.56</v>
      </c>
      <c r="AA18" s="1202"/>
      <c r="AB18" s="1202"/>
    </row>
    <row r="19" spans="2:28" ht="21.75" customHeight="1">
      <c r="B19" s="1296" t="s">
        <v>3862</v>
      </c>
      <c r="C19" s="1296"/>
      <c r="D19" s="1296"/>
      <c r="E19" s="1296"/>
      <c r="F19" s="1296"/>
      <c r="G19" s="1296"/>
      <c r="H19" s="1296"/>
      <c r="I19" s="1296"/>
      <c r="J19" s="1296"/>
      <c r="K19" s="1296"/>
      <c r="L19" s="1296"/>
      <c r="M19" s="1296"/>
      <c r="N19" s="442"/>
      <c r="O19" s="1420"/>
      <c r="P19" s="1202"/>
      <c r="Q19" s="326" t="s">
        <v>3878</v>
      </c>
      <c r="R19" s="326" t="s">
        <v>3881</v>
      </c>
      <c r="S19" s="326" t="s">
        <v>3880</v>
      </c>
      <c r="T19" s="1489">
        <v>66929</v>
      </c>
      <c r="U19" s="1489"/>
      <c r="V19" s="1489"/>
      <c r="W19" s="1490">
        <v>38549</v>
      </c>
      <c r="X19" s="1490"/>
      <c r="Y19" s="1490"/>
      <c r="Z19" s="2586">
        <v>57.6</v>
      </c>
      <c r="AA19" s="2586"/>
      <c r="AB19" s="2586"/>
    </row>
    <row r="20" spans="2:28" ht="21.75" customHeight="1">
      <c r="B20" s="1296" t="s">
        <v>3864</v>
      </c>
      <c r="C20" s="1296"/>
      <c r="D20" s="1296"/>
      <c r="E20" s="1296"/>
      <c r="F20" s="1296"/>
      <c r="G20" s="1296"/>
      <c r="H20" s="1296"/>
      <c r="I20" s="1296"/>
      <c r="J20" s="1296"/>
      <c r="K20" s="1296"/>
      <c r="L20" s="1296"/>
      <c r="M20" s="1296"/>
      <c r="N20" s="442"/>
      <c r="O20" s="1420"/>
      <c r="P20" s="1202"/>
      <c r="Q20" s="326" t="s">
        <v>3882</v>
      </c>
      <c r="R20" s="326" t="s">
        <v>3876</v>
      </c>
      <c r="S20" s="326" t="s">
        <v>3883</v>
      </c>
      <c r="T20" s="1489">
        <v>67370</v>
      </c>
      <c r="U20" s="1489"/>
      <c r="V20" s="1489"/>
      <c r="W20" s="1490">
        <v>36091</v>
      </c>
      <c r="X20" s="1490"/>
      <c r="Y20" s="1490"/>
      <c r="Z20" s="2586">
        <v>53.57</v>
      </c>
      <c r="AA20" s="2586"/>
      <c r="AB20" s="2586"/>
    </row>
    <row r="21" spans="2:28" ht="21.75" customHeight="1">
      <c r="B21" s="1296" t="s">
        <v>3866</v>
      </c>
      <c r="C21" s="1296"/>
      <c r="D21" s="1296"/>
      <c r="E21" s="1296"/>
      <c r="F21" s="1296"/>
      <c r="G21" s="1296"/>
      <c r="H21" s="1296"/>
      <c r="I21" s="1296"/>
      <c r="J21" s="1296"/>
      <c r="K21" s="1296"/>
      <c r="L21" s="1296"/>
      <c r="M21" s="1296"/>
      <c r="N21" s="442"/>
      <c r="O21" s="1420"/>
      <c r="P21" s="1202"/>
      <c r="Q21" s="326" t="s">
        <v>3884</v>
      </c>
      <c r="R21" s="326" t="s">
        <v>3876</v>
      </c>
      <c r="S21" s="326" t="s">
        <v>3883</v>
      </c>
      <c r="T21" s="1489">
        <v>67370</v>
      </c>
      <c r="U21" s="1489"/>
      <c r="V21" s="1489"/>
      <c r="W21" s="1490">
        <v>36100</v>
      </c>
      <c r="X21" s="1490"/>
      <c r="Y21" s="1490"/>
      <c r="Z21" s="2586">
        <v>53.58</v>
      </c>
      <c r="AA21" s="2586"/>
      <c r="AB21" s="2586"/>
    </row>
    <row r="22" spans="2:28" ht="21.75" customHeight="1">
      <c r="B22" s="1296" t="s">
        <v>3871</v>
      </c>
      <c r="C22" s="1296"/>
      <c r="D22" s="1296"/>
      <c r="E22" s="1296"/>
      <c r="F22" s="1296"/>
      <c r="G22" s="1296"/>
      <c r="H22" s="1296"/>
      <c r="I22" s="1296"/>
      <c r="J22" s="1296"/>
      <c r="K22" s="1296"/>
      <c r="L22" s="1296"/>
      <c r="M22" s="1296"/>
      <c r="N22" s="442"/>
      <c r="O22" s="1420"/>
      <c r="P22" s="1202"/>
      <c r="Q22" s="326" t="s">
        <v>3885</v>
      </c>
      <c r="R22" s="326" t="s">
        <v>3860</v>
      </c>
      <c r="S22" s="326" t="s">
        <v>3886</v>
      </c>
      <c r="T22" s="1489">
        <v>66772</v>
      </c>
      <c r="U22" s="1489"/>
      <c r="V22" s="1489"/>
      <c r="W22" s="1490">
        <v>26300</v>
      </c>
      <c r="X22" s="1490"/>
      <c r="Y22" s="1490"/>
      <c r="Z22" s="1202">
        <v>39.39</v>
      </c>
      <c r="AA22" s="1202"/>
      <c r="AB22" s="1202"/>
    </row>
    <row r="23" spans="2:28" ht="21.75" customHeight="1">
      <c r="B23" s="1296" t="s">
        <v>3873</v>
      </c>
      <c r="C23" s="1296"/>
      <c r="D23" s="1296"/>
      <c r="E23" s="1296"/>
      <c r="F23" s="1296"/>
      <c r="G23" s="1296"/>
      <c r="H23" s="1296"/>
      <c r="I23" s="1296"/>
      <c r="J23" s="1296"/>
      <c r="K23" s="1296"/>
      <c r="L23" s="1296"/>
      <c r="M23" s="1296"/>
      <c r="N23" s="442"/>
      <c r="O23" s="1420"/>
      <c r="P23" s="1202"/>
      <c r="Q23" s="326" t="s">
        <v>3885</v>
      </c>
      <c r="R23" s="326" t="s">
        <v>3865</v>
      </c>
      <c r="S23" s="326" t="s">
        <v>3887</v>
      </c>
      <c r="T23" s="1489">
        <v>66900</v>
      </c>
      <c r="U23" s="1489"/>
      <c r="V23" s="1489"/>
      <c r="W23" s="1490">
        <v>20503</v>
      </c>
      <c r="X23" s="1490"/>
      <c r="Y23" s="1490"/>
      <c r="Z23" s="2586">
        <v>30.65</v>
      </c>
      <c r="AA23" s="2586"/>
      <c r="AB23" s="2586"/>
    </row>
    <row r="24" spans="2:28" ht="21.75" customHeight="1">
      <c r="B24" s="1296" t="s">
        <v>3867</v>
      </c>
      <c r="C24" s="1296"/>
      <c r="D24" s="1296"/>
      <c r="E24" s="1296"/>
      <c r="F24" s="1296"/>
      <c r="G24" s="1296"/>
      <c r="H24" s="1296"/>
      <c r="I24" s="1296"/>
      <c r="J24" s="1296"/>
      <c r="K24" s="1296"/>
      <c r="L24" s="1296"/>
      <c r="M24" s="1296"/>
      <c r="N24" s="442"/>
      <c r="O24" s="1420"/>
      <c r="P24" s="1202"/>
      <c r="Q24" s="326" t="s">
        <v>3888</v>
      </c>
      <c r="R24" s="326" t="s">
        <v>3863</v>
      </c>
      <c r="S24" s="326" t="s">
        <v>1144</v>
      </c>
      <c r="T24" s="1489">
        <v>68764</v>
      </c>
      <c r="U24" s="1489"/>
      <c r="V24" s="1489"/>
      <c r="W24" s="1490">
        <v>38067</v>
      </c>
      <c r="X24" s="1490"/>
      <c r="Y24" s="1490"/>
      <c r="Z24" s="1202">
        <v>55.36</v>
      </c>
      <c r="AA24" s="1202"/>
      <c r="AB24" s="1202"/>
    </row>
    <row r="25" spans="2:28" ht="21.75" customHeight="1">
      <c r="B25" s="1296" t="s">
        <v>3870</v>
      </c>
      <c r="C25" s="1296"/>
      <c r="D25" s="1296"/>
      <c r="E25" s="1296"/>
      <c r="F25" s="1296"/>
      <c r="G25" s="1296"/>
      <c r="H25" s="1296"/>
      <c r="I25" s="1296"/>
      <c r="J25" s="1296"/>
      <c r="K25" s="1296"/>
      <c r="L25" s="1296"/>
      <c r="M25" s="1296"/>
      <c r="N25" s="442"/>
      <c r="O25" s="1420"/>
      <c r="P25" s="1202"/>
      <c r="Q25" s="326" t="s">
        <v>3888</v>
      </c>
      <c r="R25" s="326" t="s">
        <v>3863</v>
      </c>
      <c r="S25" s="326" t="s">
        <v>1144</v>
      </c>
      <c r="T25" s="1489">
        <v>68764</v>
      </c>
      <c r="U25" s="1489"/>
      <c r="V25" s="1489"/>
      <c r="W25" s="1490">
        <v>38071</v>
      </c>
      <c r="X25" s="1490"/>
      <c r="Y25" s="1490"/>
      <c r="Z25" s="2586">
        <v>55.36</v>
      </c>
      <c r="AA25" s="2586"/>
      <c r="AB25" s="2586"/>
    </row>
    <row r="26" spans="2:28" ht="21.75" customHeight="1">
      <c r="B26" s="1296" t="s">
        <v>3858</v>
      </c>
      <c r="C26" s="1296"/>
      <c r="D26" s="1296"/>
      <c r="E26" s="1296"/>
      <c r="F26" s="1296"/>
      <c r="G26" s="1296"/>
      <c r="H26" s="1296"/>
      <c r="I26" s="1296"/>
      <c r="J26" s="1296"/>
      <c r="K26" s="1296"/>
      <c r="L26" s="1296"/>
      <c r="M26" s="1296"/>
      <c r="N26" s="442"/>
      <c r="O26" s="1420"/>
      <c r="P26" s="1202"/>
      <c r="Q26" s="326" t="s">
        <v>3889</v>
      </c>
      <c r="R26" s="326" t="s">
        <v>3860</v>
      </c>
      <c r="S26" s="326" t="s">
        <v>3890</v>
      </c>
      <c r="T26" s="1492">
        <v>67806</v>
      </c>
      <c r="U26" s="1492"/>
      <c r="V26" s="1492"/>
      <c r="W26" s="1490">
        <v>34107</v>
      </c>
      <c r="X26" s="1490"/>
      <c r="Y26" s="1490"/>
      <c r="Z26" s="2586">
        <v>50.3</v>
      </c>
      <c r="AA26" s="2586"/>
      <c r="AB26" s="2586"/>
    </row>
    <row r="27" spans="2:28" ht="21.75" customHeight="1">
      <c r="B27" s="1296" t="s">
        <v>3862</v>
      </c>
      <c r="C27" s="1296"/>
      <c r="D27" s="1296"/>
      <c r="E27" s="1296"/>
      <c r="F27" s="1296"/>
      <c r="G27" s="1296"/>
      <c r="H27" s="1296"/>
      <c r="I27" s="1296"/>
      <c r="J27" s="1296"/>
      <c r="K27" s="1296"/>
      <c r="L27" s="1296"/>
      <c r="M27" s="1296"/>
      <c r="N27" s="442"/>
      <c r="O27" s="1420"/>
      <c r="P27" s="1202"/>
      <c r="Q27" s="326" t="s">
        <v>3889</v>
      </c>
      <c r="R27" s="326" t="s">
        <v>3863</v>
      </c>
      <c r="S27" s="326" t="s">
        <v>3887</v>
      </c>
      <c r="T27" s="1492">
        <v>68019</v>
      </c>
      <c r="U27" s="1492"/>
      <c r="V27" s="1492"/>
      <c r="W27" s="1490">
        <v>29084</v>
      </c>
      <c r="X27" s="1490"/>
      <c r="Y27" s="1490"/>
      <c r="Z27" s="2586">
        <v>42.76</v>
      </c>
      <c r="AA27" s="2586"/>
      <c r="AB27" s="2586"/>
    </row>
    <row r="28" spans="2:28" ht="21.75" customHeight="1">
      <c r="B28" s="1296" t="s">
        <v>3864</v>
      </c>
      <c r="C28" s="1296"/>
      <c r="D28" s="1296"/>
      <c r="E28" s="1296"/>
      <c r="F28" s="1296"/>
      <c r="G28" s="1296"/>
      <c r="H28" s="1296"/>
      <c r="I28" s="1296"/>
      <c r="J28" s="1296"/>
      <c r="K28" s="1296"/>
      <c r="L28" s="1296"/>
      <c r="M28" s="1296"/>
      <c r="N28" s="442"/>
      <c r="O28" s="1420"/>
      <c r="P28" s="1202"/>
      <c r="Q28" s="326" t="s">
        <v>3889</v>
      </c>
      <c r="R28" s="326" t="s">
        <v>3891</v>
      </c>
      <c r="S28" s="326" t="s">
        <v>3892</v>
      </c>
      <c r="T28" s="1492">
        <v>68664</v>
      </c>
      <c r="U28" s="1492"/>
      <c r="V28" s="1492"/>
      <c r="W28" s="1490">
        <v>36063</v>
      </c>
      <c r="X28" s="1490"/>
      <c r="Y28" s="1490"/>
      <c r="Z28" s="2586">
        <v>52.52</v>
      </c>
      <c r="AA28" s="2586"/>
      <c r="AB28" s="2586"/>
    </row>
    <row r="29" spans="2:28" ht="21.75" customHeight="1">
      <c r="B29" s="1296" t="s">
        <v>3866</v>
      </c>
      <c r="C29" s="1296"/>
      <c r="D29" s="1296"/>
      <c r="E29" s="1296"/>
      <c r="F29" s="1296"/>
      <c r="G29" s="1296"/>
      <c r="H29" s="1296"/>
      <c r="I29" s="1296"/>
      <c r="J29" s="1296"/>
      <c r="K29" s="1296"/>
      <c r="L29" s="1296"/>
      <c r="M29" s="1296"/>
      <c r="N29" s="442"/>
      <c r="O29" s="1420"/>
      <c r="P29" s="1202"/>
      <c r="Q29" s="326" t="s">
        <v>3889</v>
      </c>
      <c r="R29" s="326" t="s">
        <v>3891</v>
      </c>
      <c r="S29" s="326" t="s">
        <v>3892</v>
      </c>
      <c r="T29" s="1492">
        <v>68664</v>
      </c>
      <c r="U29" s="1492"/>
      <c r="V29" s="1492"/>
      <c r="W29" s="1490">
        <v>36071</v>
      </c>
      <c r="X29" s="1490"/>
      <c r="Y29" s="1490"/>
      <c r="Z29" s="2586">
        <v>52.53</v>
      </c>
      <c r="AA29" s="2586"/>
      <c r="AB29" s="2586"/>
    </row>
    <row r="30" spans="2:28" ht="21.75" customHeight="1">
      <c r="B30" s="1296" t="s">
        <v>3871</v>
      </c>
      <c r="C30" s="1296"/>
      <c r="D30" s="1296"/>
      <c r="E30" s="1296"/>
      <c r="F30" s="1296"/>
      <c r="G30" s="1296"/>
      <c r="H30" s="1296"/>
      <c r="I30" s="1296"/>
      <c r="J30" s="1296"/>
      <c r="K30" s="1296"/>
      <c r="L30" s="1296"/>
      <c r="M30" s="1296"/>
      <c r="N30" s="442"/>
      <c r="O30" s="1420"/>
      <c r="P30" s="1202"/>
      <c r="Q30" s="326" t="s">
        <v>3893</v>
      </c>
      <c r="R30" s="315" t="s">
        <v>3879</v>
      </c>
      <c r="S30" s="286">
        <v>7</v>
      </c>
      <c r="T30" s="1201" t="s">
        <v>3894</v>
      </c>
      <c r="U30" s="1201"/>
      <c r="V30" s="1201"/>
      <c r="W30" s="1201"/>
      <c r="X30" s="1201"/>
      <c r="Y30" s="1201"/>
      <c r="Z30" s="1201"/>
      <c r="AA30" s="1201"/>
      <c r="AB30" s="1201"/>
    </row>
    <row r="31" spans="2:28" ht="21.75" customHeight="1">
      <c r="B31" s="1296" t="s">
        <v>3867</v>
      </c>
      <c r="C31" s="1296"/>
      <c r="D31" s="1296"/>
      <c r="E31" s="1296"/>
      <c r="F31" s="1296"/>
      <c r="G31" s="1296"/>
      <c r="H31" s="1296"/>
      <c r="I31" s="1296"/>
      <c r="J31" s="1296"/>
      <c r="K31" s="1296"/>
      <c r="L31" s="1296"/>
      <c r="M31" s="1296"/>
      <c r="N31" s="442"/>
      <c r="O31" s="1332" t="s">
        <v>458</v>
      </c>
      <c r="P31" s="1289"/>
      <c r="Q31" s="315" t="s">
        <v>4735</v>
      </c>
      <c r="R31" s="315" t="s">
        <v>3881</v>
      </c>
      <c r="S31" s="315">
        <v>21</v>
      </c>
      <c r="T31" s="1490">
        <v>68130</v>
      </c>
      <c r="U31" s="1490"/>
      <c r="V31" s="1490"/>
      <c r="W31" s="1490">
        <v>34953</v>
      </c>
      <c r="X31" s="1490"/>
      <c r="Y31" s="1490"/>
      <c r="Z31" s="2588">
        <v>51.3</v>
      </c>
      <c r="AA31" s="2588"/>
      <c r="AB31" s="2588"/>
    </row>
    <row r="32" spans="2:28" ht="21.75" customHeight="1">
      <c r="B32" s="1296" t="s">
        <v>3870</v>
      </c>
      <c r="C32" s="1296"/>
      <c r="D32" s="1296"/>
      <c r="E32" s="1296"/>
      <c r="F32" s="1296"/>
      <c r="G32" s="1296"/>
      <c r="H32" s="1296"/>
      <c r="I32" s="1296"/>
      <c r="J32" s="1296"/>
      <c r="K32" s="1296"/>
      <c r="L32" s="1296"/>
      <c r="M32" s="1296"/>
      <c r="N32" s="442"/>
      <c r="O32" s="1420"/>
      <c r="P32" s="1202"/>
      <c r="Q32" s="315" t="s">
        <v>4735</v>
      </c>
      <c r="R32" s="315" t="s">
        <v>3881</v>
      </c>
      <c r="S32" s="315">
        <v>21</v>
      </c>
      <c r="T32" s="1490">
        <v>68130</v>
      </c>
      <c r="U32" s="1490"/>
      <c r="V32" s="1490"/>
      <c r="W32" s="1490">
        <v>34953</v>
      </c>
      <c r="X32" s="1490"/>
      <c r="Y32" s="1490"/>
      <c r="Z32" s="2588">
        <v>51.3</v>
      </c>
      <c r="AA32" s="2588"/>
      <c r="AB32" s="2588"/>
    </row>
    <row r="33" spans="1:28" ht="21.75" customHeight="1">
      <c r="B33" s="1296" t="s">
        <v>3873</v>
      </c>
      <c r="C33" s="1296"/>
      <c r="D33" s="1296"/>
      <c r="E33" s="1296"/>
      <c r="F33" s="1296"/>
      <c r="G33" s="1296"/>
      <c r="H33" s="1296"/>
      <c r="I33" s="1296"/>
      <c r="J33" s="1296"/>
      <c r="K33" s="1296"/>
      <c r="L33" s="1296"/>
      <c r="M33" s="1296"/>
      <c r="N33" s="442"/>
      <c r="O33" s="1420"/>
      <c r="P33" s="1202"/>
      <c r="Q33" s="315" t="s">
        <v>4735</v>
      </c>
      <c r="R33" s="315" t="s">
        <v>3895</v>
      </c>
      <c r="S33" s="286">
        <v>25</v>
      </c>
      <c r="T33" s="1490">
        <v>67526</v>
      </c>
      <c r="U33" s="1490"/>
      <c r="V33" s="1490"/>
      <c r="W33" s="1490">
        <v>23695</v>
      </c>
      <c r="X33" s="1490"/>
      <c r="Y33" s="1490"/>
      <c r="Z33" s="2588">
        <v>35.090000000000003</v>
      </c>
      <c r="AA33" s="2588"/>
      <c r="AB33" s="2588"/>
    </row>
    <row r="34" spans="1:28" ht="21.75" customHeight="1">
      <c r="B34" s="1296" t="s">
        <v>3896</v>
      </c>
      <c r="C34" s="1296"/>
      <c r="D34" s="1296"/>
      <c r="E34" s="1296"/>
      <c r="F34" s="1296"/>
      <c r="G34" s="1296"/>
      <c r="H34" s="1296"/>
      <c r="I34" s="1296"/>
      <c r="J34" s="1296"/>
      <c r="K34" s="1296"/>
      <c r="L34" s="1296"/>
      <c r="M34" s="1296"/>
      <c r="N34" s="442"/>
      <c r="O34" s="1420"/>
      <c r="P34" s="1202"/>
      <c r="Q34" s="315" t="s">
        <v>4735</v>
      </c>
      <c r="R34" s="315" t="s">
        <v>3897</v>
      </c>
      <c r="S34" s="286">
        <v>27</v>
      </c>
      <c r="T34" s="1490">
        <v>68187</v>
      </c>
      <c r="U34" s="1490"/>
      <c r="V34" s="1490"/>
      <c r="W34" s="1490">
        <v>15412</v>
      </c>
      <c r="X34" s="1490"/>
      <c r="Y34" s="1490"/>
      <c r="Z34" s="2588">
        <v>22.6</v>
      </c>
      <c r="AA34" s="2588"/>
      <c r="AB34" s="2588"/>
    </row>
    <row r="35" spans="1:28" ht="21.75" customHeight="1">
      <c r="B35" s="1296" t="s">
        <v>3898</v>
      </c>
      <c r="C35" s="1296"/>
      <c r="D35" s="1296"/>
      <c r="E35" s="1296"/>
      <c r="F35" s="1296"/>
      <c r="G35" s="1296"/>
      <c r="H35" s="1296"/>
      <c r="I35" s="1296"/>
      <c r="J35" s="1296"/>
      <c r="K35" s="1296"/>
      <c r="L35" s="1296"/>
      <c r="M35" s="1296"/>
      <c r="N35" s="442"/>
      <c r="O35" s="1420"/>
      <c r="P35" s="1202"/>
      <c r="Q35" s="326" t="s">
        <v>3899</v>
      </c>
      <c r="R35" s="326" t="s">
        <v>3860</v>
      </c>
      <c r="S35" s="326" t="s">
        <v>1137</v>
      </c>
      <c r="T35" s="1490">
        <v>66744</v>
      </c>
      <c r="U35" s="1490"/>
      <c r="V35" s="1490"/>
      <c r="W35" s="1490">
        <v>31433</v>
      </c>
      <c r="X35" s="1490"/>
      <c r="Y35" s="1490"/>
      <c r="Z35" s="2588">
        <v>47.09</v>
      </c>
      <c r="AA35" s="2588"/>
      <c r="AB35" s="2588"/>
    </row>
    <row r="36" spans="1:28" ht="21.75" customHeight="1">
      <c r="B36" s="1296" t="s">
        <v>3900</v>
      </c>
      <c r="C36" s="1296"/>
      <c r="D36" s="1296"/>
      <c r="E36" s="1296"/>
      <c r="F36" s="1296"/>
      <c r="G36" s="1296"/>
      <c r="H36" s="1296"/>
      <c r="I36" s="1296"/>
      <c r="J36" s="1296"/>
      <c r="K36" s="1296"/>
      <c r="L36" s="1296"/>
      <c r="M36" s="1296"/>
      <c r="N36" s="442"/>
      <c r="O36" s="1420"/>
      <c r="P36" s="1202"/>
      <c r="Q36" s="326" t="s">
        <v>3899</v>
      </c>
      <c r="R36" s="326" t="s">
        <v>3863</v>
      </c>
      <c r="S36" s="326" t="s">
        <v>3869</v>
      </c>
      <c r="T36" s="1490">
        <v>66948</v>
      </c>
      <c r="U36" s="1490"/>
      <c r="V36" s="1490"/>
      <c r="W36" s="1490">
        <v>26534</v>
      </c>
      <c r="X36" s="1490"/>
      <c r="Y36" s="1490"/>
      <c r="Z36" s="2588">
        <v>39.630000000000003</v>
      </c>
      <c r="AA36" s="2588"/>
      <c r="AB36" s="2588"/>
    </row>
    <row r="37" spans="1:28" ht="21.75" customHeight="1">
      <c r="B37" s="1296" t="s">
        <v>3864</v>
      </c>
      <c r="C37" s="1296"/>
      <c r="D37" s="1296"/>
      <c r="E37" s="1296"/>
      <c r="F37" s="1296"/>
      <c r="G37" s="1296"/>
      <c r="H37" s="1296"/>
      <c r="I37" s="1296"/>
      <c r="J37" s="1296"/>
      <c r="K37" s="1296"/>
      <c r="L37" s="1296"/>
      <c r="M37" s="1296"/>
      <c r="N37" s="442"/>
      <c r="O37" s="1420"/>
      <c r="P37" s="1202"/>
      <c r="Q37" s="326" t="s">
        <v>3899</v>
      </c>
      <c r="R37" s="326" t="s">
        <v>3891</v>
      </c>
      <c r="S37" s="326" t="s">
        <v>3874</v>
      </c>
      <c r="T37" s="1490">
        <v>67458</v>
      </c>
      <c r="U37" s="1490"/>
      <c r="V37" s="1490"/>
      <c r="W37" s="1490">
        <v>37217</v>
      </c>
      <c r="X37" s="1490"/>
      <c r="Y37" s="1490"/>
      <c r="Z37" s="2588">
        <v>55.17</v>
      </c>
      <c r="AA37" s="2588"/>
      <c r="AB37" s="2588"/>
    </row>
    <row r="38" spans="1:28" ht="21.75" customHeight="1">
      <c r="B38" s="1296" t="s">
        <v>3866</v>
      </c>
      <c r="C38" s="1296"/>
      <c r="D38" s="1296"/>
      <c r="E38" s="1296"/>
      <c r="F38" s="1296"/>
      <c r="G38" s="1296"/>
      <c r="H38" s="1296"/>
      <c r="I38" s="1296"/>
      <c r="J38" s="1296"/>
      <c r="K38" s="1296"/>
      <c r="L38" s="1296"/>
      <c r="M38" s="1296"/>
      <c r="N38" s="442"/>
      <c r="O38" s="1420"/>
      <c r="P38" s="1202"/>
      <c r="Q38" s="326" t="s">
        <v>3899</v>
      </c>
      <c r="R38" s="326" t="s">
        <v>3891</v>
      </c>
      <c r="S38" s="326" t="s">
        <v>3874</v>
      </c>
      <c r="T38" s="1490">
        <v>67458</v>
      </c>
      <c r="U38" s="1490"/>
      <c r="V38" s="1490"/>
      <c r="W38" s="1490">
        <v>37212</v>
      </c>
      <c r="X38" s="1490"/>
      <c r="Y38" s="1490"/>
      <c r="Z38" s="2588">
        <v>55.16</v>
      </c>
      <c r="AA38" s="2588"/>
      <c r="AB38" s="2588"/>
    </row>
    <row r="39" spans="1:28" ht="21.75" customHeight="1">
      <c r="A39" s="328"/>
      <c r="B39" s="324"/>
      <c r="C39" s="324"/>
      <c r="D39" s="324"/>
      <c r="E39" s="324"/>
      <c r="F39" s="324"/>
      <c r="G39" s="324"/>
      <c r="H39" s="324"/>
      <c r="I39" s="324"/>
      <c r="J39" s="324"/>
      <c r="K39" s="324"/>
      <c r="L39" s="324"/>
      <c r="M39" s="324"/>
      <c r="N39" s="404"/>
      <c r="O39" s="356"/>
      <c r="P39" s="328"/>
      <c r="Q39" s="328"/>
      <c r="R39" s="328"/>
      <c r="S39" s="328"/>
      <c r="T39" s="328"/>
      <c r="U39" s="328"/>
      <c r="V39" s="328"/>
      <c r="W39" s="328"/>
      <c r="X39" s="328"/>
      <c r="Y39" s="328"/>
      <c r="Z39" s="328"/>
      <c r="AA39" s="328"/>
      <c r="AB39" s="328"/>
    </row>
    <row r="40" spans="1:28" ht="21.75" customHeight="1">
      <c r="B40" s="322"/>
      <c r="C40" s="322"/>
      <c r="D40" s="322"/>
      <c r="E40" s="322"/>
      <c r="F40" s="322"/>
      <c r="G40" s="322"/>
      <c r="H40" s="322"/>
      <c r="I40" s="322"/>
      <c r="J40" s="322"/>
      <c r="K40" s="322"/>
      <c r="L40" s="322"/>
      <c r="M40" s="322"/>
      <c r="T40" s="1277" t="s">
        <v>3901</v>
      </c>
      <c r="U40" s="1277"/>
      <c r="V40" s="1277"/>
      <c r="W40" s="1277"/>
      <c r="X40" s="1277"/>
      <c r="Y40" s="1277"/>
      <c r="Z40" s="1277"/>
      <c r="AA40" s="1277"/>
      <c r="AB40" s="1277"/>
    </row>
  </sheetData>
  <mergeCells count="174">
    <mergeCell ref="T40:AB40"/>
    <mergeCell ref="B37:M37"/>
    <mergeCell ref="O37:P37"/>
    <mergeCell ref="T37:V37"/>
    <mergeCell ref="W37:Y37"/>
    <mergeCell ref="Z37:AB37"/>
    <mergeCell ref="B38:M38"/>
    <mergeCell ref="O38:P38"/>
    <mergeCell ref="T38:V38"/>
    <mergeCell ref="W38:Y38"/>
    <mergeCell ref="Z38:AB38"/>
    <mergeCell ref="B35:M35"/>
    <mergeCell ref="O35:P35"/>
    <mergeCell ref="T35:V35"/>
    <mergeCell ref="W35:Y35"/>
    <mergeCell ref="Z35:AB35"/>
    <mergeCell ref="B36:M36"/>
    <mergeCell ref="O36:P36"/>
    <mergeCell ref="T36:V36"/>
    <mergeCell ref="W36:Y36"/>
    <mergeCell ref="Z36:AB36"/>
    <mergeCell ref="B33:M33"/>
    <mergeCell ref="O33:P33"/>
    <mergeCell ref="T33:V33"/>
    <mergeCell ref="W33:Y33"/>
    <mergeCell ref="Z33:AB33"/>
    <mergeCell ref="B34:M34"/>
    <mergeCell ref="O34:P34"/>
    <mergeCell ref="T34:V34"/>
    <mergeCell ref="W34:Y34"/>
    <mergeCell ref="Z34:AB34"/>
    <mergeCell ref="B31:M31"/>
    <mergeCell ref="O31:P31"/>
    <mergeCell ref="T31:V31"/>
    <mergeCell ref="W31:Y31"/>
    <mergeCell ref="Z31:AB31"/>
    <mergeCell ref="B32:M32"/>
    <mergeCell ref="O32:P32"/>
    <mergeCell ref="T32:V32"/>
    <mergeCell ref="W32:Y32"/>
    <mergeCell ref="Z32:AB32"/>
    <mergeCell ref="B29:M29"/>
    <mergeCell ref="O29:P29"/>
    <mergeCell ref="T29:V29"/>
    <mergeCell ref="W29:Y29"/>
    <mergeCell ref="Z29:AB29"/>
    <mergeCell ref="B30:M30"/>
    <mergeCell ref="O30:P30"/>
    <mergeCell ref="T30:AB30"/>
    <mergeCell ref="B27:M27"/>
    <mergeCell ref="O27:P27"/>
    <mergeCell ref="T27:V27"/>
    <mergeCell ref="W27:Y27"/>
    <mergeCell ref="Z27:AB27"/>
    <mergeCell ref="B28:M28"/>
    <mergeCell ref="O28:P28"/>
    <mergeCell ref="T28:V28"/>
    <mergeCell ref="W28:Y28"/>
    <mergeCell ref="Z28:AB28"/>
    <mergeCell ref="B25:M25"/>
    <mergeCell ref="O25:P25"/>
    <mergeCell ref="T25:V25"/>
    <mergeCell ref="W25:Y25"/>
    <mergeCell ref="Z25:AB25"/>
    <mergeCell ref="B26:M26"/>
    <mergeCell ref="O26:P26"/>
    <mergeCell ref="T26:V26"/>
    <mergeCell ref="W26:Y26"/>
    <mergeCell ref="Z26:AB26"/>
    <mergeCell ref="B23:M23"/>
    <mergeCell ref="O23:P23"/>
    <mergeCell ref="T23:V23"/>
    <mergeCell ref="W23:Y23"/>
    <mergeCell ref="Z23:AB23"/>
    <mergeCell ref="B24:M24"/>
    <mergeCell ref="O24:P24"/>
    <mergeCell ref="T24:V24"/>
    <mergeCell ref="W24:Y24"/>
    <mergeCell ref="Z24:AB24"/>
    <mergeCell ref="B21:M21"/>
    <mergeCell ref="O21:P21"/>
    <mergeCell ref="T21:V21"/>
    <mergeCell ref="W21:Y21"/>
    <mergeCell ref="Z21:AB21"/>
    <mergeCell ref="B22:M22"/>
    <mergeCell ref="O22:P22"/>
    <mergeCell ref="T22:V22"/>
    <mergeCell ref="W22:Y22"/>
    <mergeCell ref="Z22:AB22"/>
    <mergeCell ref="B19:M19"/>
    <mergeCell ref="O19:P19"/>
    <mergeCell ref="T19:V19"/>
    <mergeCell ref="W19:Y19"/>
    <mergeCell ref="Z19:AB19"/>
    <mergeCell ref="B20:M20"/>
    <mergeCell ref="O20:P20"/>
    <mergeCell ref="T20:V20"/>
    <mergeCell ref="W20:Y20"/>
    <mergeCell ref="Z20:AB20"/>
    <mergeCell ref="B17:M17"/>
    <mergeCell ref="O17:P17"/>
    <mergeCell ref="T17:V17"/>
    <mergeCell ref="W17:Y17"/>
    <mergeCell ref="Z17:AB17"/>
    <mergeCell ref="B18:M18"/>
    <mergeCell ref="O18:P18"/>
    <mergeCell ref="T18:V18"/>
    <mergeCell ref="W18:Y18"/>
    <mergeCell ref="Z18:AB18"/>
    <mergeCell ref="B15:M15"/>
    <mergeCell ref="O15:P15"/>
    <mergeCell ref="T15:V15"/>
    <mergeCell ref="W15:Y15"/>
    <mergeCell ref="Z15:AB15"/>
    <mergeCell ref="B16:M16"/>
    <mergeCell ref="O16:P16"/>
    <mergeCell ref="T16:V16"/>
    <mergeCell ref="W16:Y16"/>
    <mergeCell ref="Z16:AB16"/>
    <mergeCell ref="B13:M13"/>
    <mergeCell ref="O13:P13"/>
    <mergeCell ref="T13:V13"/>
    <mergeCell ref="W13:Y13"/>
    <mergeCell ref="Z13:AB13"/>
    <mergeCell ref="B14:M14"/>
    <mergeCell ref="O14:P14"/>
    <mergeCell ref="T14:V14"/>
    <mergeCell ref="W14:Y14"/>
    <mergeCell ref="Z14:AB14"/>
    <mergeCell ref="B11:M11"/>
    <mergeCell ref="O11:P11"/>
    <mergeCell ref="T11:V11"/>
    <mergeCell ref="W11:Y11"/>
    <mergeCell ref="Z11:AB11"/>
    <mergeCell ref="B12:M12"/>
    <mergeCell ref="O12:P12"/>
    <mergeCell ref="T12:V12"/>
    <mergeCell ref="W12:Y12"/>
    <mergeCell ref="Z12:AB12"/>
    <mergeCell ref="B9:M9"/>
    <mergeCell ref="O9:P9"/>
    <mergeCell ref="T9:V9"/>
    <mergeCell ref="W9:Y9"/>
    <mergeCell ref="Z9:AB9"/>
    <mergeCell ref="B10:M10"/>
    <mergeCell ref="O10:P10"/>
    <mergeCell ref="T10:V10"/>
    <mergeCell ref="W10:Y10"/>
    <mergeCell ref="Z10:AB10"/>
    <mergeCell ref="B7:M7"/>
    <mergeCell ref="O7:P7"/>
    <mergeCell ref="T7:V7"/>
    <mergeCell ref="W7:Y7"/>
    <mergeCell ref="Z7:AB7"/>
    <mergeCell ref="B8:M8"/>
    <mergeCell ref="O8:P8"/>
    <mergeCell ref="T8:V8"/>
    <mergeCell ref="W8:Y8"/>
    <mergeCell ref="Z8:AB8"/>
    <mergeCell ref="A1:D1"/>
    <mergeCell ref="T5:V5"/>
    <mergeCell ref="W5:Y5"/>
    <mergeCell ref="Z5:AB5"/>
    <mergeCell ref="B6:M6"/>
    <mergeCell ref="O6:P6"/>
    <mergeCell ref="T6:V6"/>
    <mergeCell ref="W6:Y6"/>
    <mergeCell ref="Z6:AB6"/>
    <mergeCell ref="A2:AB2"/>
    <mergeCell ref="A4:N4"/>
    <mergeCell ref="O4:S4"/>
    <mergeCell ref="T4:V4"/>
    <mergeCell ref="W4:Y4"/>
    <mergeCell ref="Z4:AB4"/>
  </mergeCells>
  <phoneticPr fontId="4"/>
  <hyperlinks>
    <hyperlink ref="A1" location="P2細目次!A1" display="目次に戻る" xr:uid="{53EB768B-D4AA-4687-8CC7-1805770B5F2B}"/>
  </hyperlinks>
  <pageMargins left="0.70866141732283472" right="0.70866141732283472" top="0.74803149606299213" bottom="0.74803149606299213" header="0.31496062992125984" footer="0.31496062992125984"/>
  <pageSetup paperSize="9" scale="96" firstPageNumber="0" orientation="portrait" r:id="rId1"/>
  <headerFooter differentFirst="1" scaleWithDoc="0">
    <oddFooter>&amp;C- &amp;P -</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E4D4B-1980-4732-87FE-25E65344815A}">
  <sheetPr>
    <tabColor theme="0"/>
    <pageSetUpPr fitToPage="1"/>
  </sheetPr>
  <dimension ref="A1:AH54"/>
  <sheetViews>
    <sheetView zoomScaleNormal="100" zoomScaleSheetLayoutView="100" workbookViewId="0">
      <selection sqref="A1:D1"/>
    </sheetView>
  </sheetViews>
  <sheetFormatPr defaultColWidth="3.125" defaultRowHeight="18.75" customHeight="1"/>
  <cols>
    <col min="1" max="16384" width="3.125" style="69"/>
  </cols>
  <sheetData>
    <row r="1" spans="1:34" ht="13.5">
      <c r="A1" s="1544" t="s">
        <v>4602</v>
      </c>
      <c r="B1" s="1544"/>
      <c r="C1" s="1544"/>
      <c r="D1" s="1544"/>
    </row>
    <row r="2" spans="1:34" s="588" customFormat="1" ht="18.75" customHeight="1">
      <c r="A2" s="2381" t="s">
        <v>3902</v>
      </c>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row>
    <row r="3" spans="1:34" ht="18.75" customHeight="1">
      <c r="T3" s="2383"/>
      <c r="U3" s="2583"/>
      <c r="V3" s="2583"/>
      <c r="W3" s="2583"/>
      <c r="X3" s="2583"/>
      <c r="Y3" s="2583"/>
      <c r="Z3" s="2583"/>
      <c r="AA3" s="2583"/>
      <c r="AB3" s="2583"/>
      <c r="AC3" s="2583"/>
      <c r="AD3" s="2583"/>
      <c r="AE3" s="2583"/>
      <c r="AF3" s="2583"/>
    </row>
    <row r="4" spans="1:34" ht="18.75" customHeight="1">
      <c r="A4" s="1262" t="s">
        <v>3903</v>
      </c>
      <c r="B4" s="1263"/>
      <c r="C4" s="1263"/>
      <c r="D4" s="1263"/>
      <c r="E4" s="1263"/>
      <c r="F4" s="1263"/>
      <c r="G4" s="1263"/>
      <c r="H4" s="1263"/>
      <c r="I4" s="1260" t="s">
        <v>448</v>
      </c>
      <c r="J4" s="1261"/>
      <c r="K4" s="1261"/>
      <c r="L4" s="1261"/>
      <c r="M4" s="1261"/>
      <c r="N4" s="1262"/>
      <c r="O4" s="1263" t="s">
        <v>644</v>
      </c>
      <c r="P4" s="1263"/>
      <c r="Q4" s="1263"/>
      <c r="R4" s="1263"/>
      <c r="S4" s="1263"/>
      <c r="T4" s="1263"/>
      <c r="U4" s="1263" t="s">
        <v>645</v>
      </c>
      <c r="V4" s="1263"/>
      <c r="W4" s="1263"/>
      <c r="X4" s="1263"/>
      <c r="Y4" s="1263"/>
      <c r="Z4" s="1263"/>
      <c r="AA4" s="1260" t="s">
        <v>3904</v>
      </c>
      <c r="AB4" s="1261"/>
      <c r="AC4" s="1261"/>
      <c r="AD4" s="1261"/>
      <c r="AE4" s="1261"/>
      <c r="AF4" s="1261"/>
      <c r="AG4" s="1261"/>
    </row>
    <row r="5" spans="1:34" ht="13.5">
      <c r="A5" s="314"/>
      <c r="B5" s="314"/>
      <c r="C5" s="314"/>
      <c r="D5" s="314"/>
      <c r="E5" s="314"/>
      <c r="F5" s="314"/>
      <c r="G5" s="314"/>
      <c r="H5" s="345"/>
      <c r="I5" s="1279" t="s">
        <v>435</v>
      </c>
      <c r="J5" s="1277"/>
      <c r="K5" s="1277"/>
      <c r="L5" s="1277"/>
      <c r="M5" s="1277"/>
      <c r="N5" s="1277"/>
      <c r="O5" s="1277" t="s">
        <v>435</v>
      </c>
      <c r="P5" s="1277"/>
      <c r="Q5" s="1277"/>
      <c r="R5" s="1277"/>
      <c r="S5" s="1277"/>
      <c r="T5" s="1277"/>
      <c r="U5" s="1289" t="s">
        <v>435</v>
      </c>
      <c r="V5" s="1289"/>
      <c r="W5" s="1289"/>
      <c r="X5" s="1289"/>
      <c r="Y5" s="1289"/>
      <c r="Z5" s="1289"/>
      <c r="AA5" s="1277" t="s">
        <v>435</v>
      </c>
      <c r="AB5" s="1277"/>
      <c r="AC5" s="1277"/>
      <c r="AD5" s="1277"/>
      <c r="AE5" s="1277"/>
      <c r="AF5" s="1277"/>
      <c r="AG5" s="1277"/>
      <c r="AH5" s="315"/>
    </row>
    <row r="6" spans="1:34" ht="7.5" customHeight="1">
      <c r="A6" s="286"/>
      <c r="B6" s="286"/>
      <c r="C6" s="286"/>
      <c r="D6" s="286"/>
      <c r="E6" s="286"/>
      <c r="F6" s="286"/>
      <c r="G6" s="286"/>
      <c r="H6" s="442"/>
      <c r="I6" s="409"/>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row>
    <row r="7" spans="1:34" ht="18.75" customHeight="1">
      <c r="A7" s="2589">
        <v>41154</v>
      </c>
      <c r="B7" s="1296"/>
      <c r="C7" s="1296"/>
      <c r="D7" s="1296"/>
      <c r="E7" s="1296"/>
      <c r="F7" s="1296"/>
      <c r="G7" s="1296"/>
      <c r="H7" s="1515"/>
      <c r="I7" s="1488">
        <v>67806</v>
      </c>
      <c r="J7" s="1490"/>
      <c r="K7" s="1490"/>
      <c r="L7" s="1490"/>
      <c r="M7" s="1490"/>
      <c r="N7" s="1490"/>
      <c r="O7" s="1490">
        <v>33617</v>
      </c>
      <c r="P7" s="1490"/>
      <c r="Q7" s="1490"/>
      <c r="R7" s="1490"/>
      <c r="S7" s="1490"/>
      <c r="T7" s="1490"/>
      <c r="U7" s="1490">
        <v>34189</v>
      </c>
      <c r="V7" s="1490"/>
      <c r="W7" s="1490"/>
      <c r="X7" s="1490"/>
      <c r="Y7" s="1490"/>
      <c r="Z7" s="1490"/>
      <c r="AA7" s="2590">
        <v>-115</v>
      </c>
      <c r="AB7" s="2590"/>
      <c r="AC7" s="2590"/>
      <c r="AD7" s="2590"/>
      <c r="AE7" s="2590"/>
      <c r="AF7" s="2590"/>
      <c r="AG7" s="2590"/>
    </row>
    <row r="8" spans="1:34" ht="18.75" customHeight="1">
      <c r="A8" s="2589">
        <v>41519</v>
      </c>
      <c r="B8" s="1296"/>
      <c r="C8" s="1296"/>
      <c r="D8" s="1296"/>
      <c r="E8" s="1296"/>
      <c r="F8" s="1296"/>
      <c r="G8" s="1296"/>
      <c r="H8" s="1515"/>
      <c r="I8" s="2575">
        <v>67582</v>
      </c>
      <c r="J8" s="1846"/>
      <c r="K8" s="1846"/>
      <c r="L8" s="1846"/>
      <c r="M8" s="1846"/>
      <c r="N8" s="1846"/>
      <c r="O8" s="1846">
        <v>33546</v>
      </c>
      <c r="P8" s="1846"/>
      <c r="Q8" s="1846"/>
      <c r="R8" s="1846"/>
      <c r="S8" s="1846"/>
      <c r="T8" s="1846"/>
      <c r="U8" s="1846">
        <v>34036</v>
      </c>
      <c r="V8" s="1846"/>
      <c r="W8" s="1846"/>
      <c r="X8" s="1846"/>
      <c r="Y8" s="1846"/>
      <c r="Z8" s="1846"/>
      <c r="AA8" s="2590">
        <v>-224</v>
      </c>
      <c r="AB8" s="2590"/>
      <c r="AC8" s="2590"/>
      <c r="AD8" s="2590"/>
      <c r="AE8" s="2590"/>
      <c r="AF8" s="2590"/>
      <c r="AG8" s="2590"/>
    </row>
    <row r="9" spans="1:34" ht="18.75" customHeight="1">
      <c r="A9" s="2589">
        <v>41884</v>
      </c>
      <c r="B9" s="1296"/>
      <c r="C9" s="1296"/>
      <c r="D9" s="1296"/>
      <c r="E9" s="1296"/>
      <c r="F9" s="1296"/>
      <c r="G9" s="1296"/>
      <c r="H9" s="1515"/>
      <c r="I9" s="2575">
        <v>67488</v>
      </c>
      <c r="J9" s="1846"/>
      <c r="K9" s="1846"/>
      <c r="L9" s="1846"/>
      <c r="M9" s="1846"/>
      <c r="N9" s="1846"/>
      <c r="O9" s="1846">
        <v>33511</v>
      </c>
      <c r="P9" s="1846"/>
      <c r="Q9" s="1846"/>
      <c r="R9" s="1846"/>
      <c r="S9" s="1846"/>
      <c r="T9" s="1846"/>
      <c r="U9" s="1846">
        <v>33977</v>
      </c>
      <c r="V9" s="1846"/>
      <c r="W9" s="1846"/>
      <c r="X9" s="1846"/>
      <c r="Y9" s="1846"/>
      <c r="Z9" s="1846"/>
      <c r="AA9" s="2590">
        <v>-94</v>
      </c>
      <c r="AB9" s="2590"/>
      <c r="AC9" s="2590"/>
      <c r="AD9" s="2590"/>
      <c r="AE9" s="2590"/>
      <c r="AF9" s="2590"/>
      <c r="AG9" s="2590"/>
    </row>
    <row r="10" spans="1:34" ht="18.75" customHeight="1">
      <c r="A10" s="2589">
        <v>42249</v>
      </c>
      <c r="B10" s="1296"/>
      <c r="C10" s="1296"/>
      <c r="D10" s="1296"/>
      <c r="E10" s="1296"/>
      <c r="F10" s="1296"/>
      <c r="G10" s="1296"/>
      <c r="H10" s="1515"/>
      <c r="I10" s="2575">
        <v>67332</v>
      </c>
      <c r="J10" s="1846"/>
      <c r="K10" s="1846"/>
      <c r="L10" s="1846"/>
      <c r="M10" s="1846"/>
      <c r="N10" s="1846"/>
      <c r="O10" s="1846">
        <v>33421</v>
      </c>
      <c r="P10" s="1846"/>
      <c r="Q10" s="1846"/>
      <c r="R10" s="1846"/>
      <c r="S10" s="1846"/>
      <c r="T10" s="1846"/>
      <c r="U10" s="1846">
        <v>33911</v>
      </c>
      <c r="V10" s="1846"/>
      <c r="W10" s="1846"/>
      <c r="X10" s="1846"/>
      <c r="Y10" s="1846"/>
      <c r="Z10" s="1846"/>
      <c r="AA10" s="2590">
        <v>-156</v>
      </c>
      <c r="AB10" s="2590"/>
      <c r="AC10" s="2590"/>
      <c r="AD10" s="2590"/>
      <c r="AE10" s="2590"/>
      <c r="AF10" s="2590"/>
      <c r="AG10" s="2590"/>
    </row>
    <row r="11" spans="1:34" ht="18.75" customHeight="1">
      <c r="A11" s="2589">
        <v>42615</v>
      </c>
      <c r="B11" s="1296"/>
      <c r="C11" s="1296"/>
      <c r="D11" s="1296"/>
      <c r="E11" s="1296"/>
      <c r="F11" s="1296"/>
      <c r="G11" s="1296"/>
      <c r="H11" s="1515"/>
      <c r="I11" s="2575">
        <v>68848</v>
      </c>
      <c r="J11" s="1846"/>
      <c r="K11" s="1846"/>
      <c r="L11" s="1846"/>
      <c r="M11" s="1846"/>
      <c r="N11" s="1846"/>
      <c r="O11" s="1846">
        <v>34169</v>
      </c>
      <c r="P11" s="1846"/>
      <c r="Q11" s="1846"/>
      <c r="R11" s="1846"/>
      <c r="S11" s="1846"/>
      <c r="T11" s="1846"/>
      <c r="U11" s="1846">
        <v>34679</v>
      </c>
      <c r="V11" s="1846"/>
      <c r="W11" s="1846"/>
      <c r="X11" s="1846"/>
      <c r="Y11" s="1846"/>
      <c r="Z11" s="1846"/>
      <c r="AA11" s="2590">
        <v>1516</v>
      </c>
      <c r="AB11" s="2590"/>
      <c r="AC11" s="2590"/>
      <c r="AD11" s="2590"/>
      <c r="AE11" s="2590"/>
      <c r="AF11" s="2590"/>
      <c r="AG11" s="2590"/>
    </row>
    <row r="12" spans="1:34" ht="18.75" customHeight="1">
      <c r="A12" s="2589">
        <v>42979</v>
      </c>
      <c r="B12" s="1296"/>
      <c r="C12" s="1296"/>
      <c r="D12" s="1296"/>
      <c r="E12" s="1296"/>
      <c r="F12" s="1296"/>
      <c r="G12" s="1296"/>
      <c r="H12" s="1515"/>
      <c r="I12" s="2575">
        <v>68834</v>
      </c>
      <c r="J12" s="1846"/>
      <c r="K12" s="1846"/>
      <c r="L12" s="1846"/>
      <c r="M12" s="1846"/>
      <c r="N12" s="1846"/>
      <c r="O12" s="1846">
        <v>34238</v>
      </c>
      <c r="P12" s="1846"/>
      <c r="Q12" s="1846"/>
      <c r="R12" s="1846"/>
      <c r="S12" s="1846"/>
      <c r="T12" s="1846"/>
      <c r="U12" s="1846">
        <v>34596</v>
      </c>
      <c r="V12" s="1846"/>
      <c r="W12" s="1846"/>
      <c r="X12" s="1846"/>
      <c r="Y12" s="1846"/>
      <c r="Z12" s="1846"/>
      <c r="AA12" s="2590">
        <v>-14</v>
      </c>
      <c r="AB12" s="2590"/>
      <c r="AC12" s="2590"/>
      <c r="AD12" s="2590"/>
      <c r="AE12" s="2590"/>
      <c r="AF12" s="2590"/>
      <c r="AG12" s="2590"/>
    </row>
    <row r="13" spans="1:34" ht="18.75" customHeight="1">
      <c r="A13" s="2589">
        <v>43346</v>
      </c>
      <c r="B13" s="1296"/>
      <c r="C13" s="1296"/>
      <c r="D13" s="1296"/>
      <c r="E13" s="1296"/>
      <c r="F13" s="1296"/>
      <c r="G13" s="1296"/>
      <c r="H13" s="1515"/>
      <c r="I13" s="2575">
        <v>68468</v>
      </c>
      <c r="J13" s="1846"/>
      <c r="K13" s="1846"/>
      <c r="L13" s="1846"/>
      <c r="M13" s="1846"/>
      <c r="N13" s="1846"/>
      <c r="O13" s="1846">
        <v>34039</v>
      </c>
      <c r="P13" s="1846"/>
      <c r="Q13" s="1846"/>
      <c r="R13" s="1846"/>
      <c r="S13" s="1846"/>
      <c r="T13" s="1846"/>
      <c r="U13" s="1846">
        <v>34429</v>
      </c>
      <c r="V13" s="1846"/>
      <c r="W13" s="1846"/>
      <c r="X13" s="1846"/>
      <c r="Y13" s="1846"/>
      <c r="Z13" s="1846"/>
      <c r="AA13" s="2590">
        <v>-366</v>
      </c>
      <c r="AB13" s="2590"/>
      <c r="AC13" s="2590"/>
      <c r="AD13" s="2590"/>
      <c r="AE13" s="2590"/>
      <c r="AF13" s="2590"/>
      <c r="AG13" s="2590"/>
    </row>
    <row r="14" spans="1:34" ht="18.75" customHeight="1">
      <c r="A14" s="2589" t="s">
        <v>3905</v>
      </c>
      <c r="B14" s="1296"/>
      <c r="C14" s="1296"/>
      <c r="D14" s="1296"/>
      <c r="E14" s="1296"/>
      <c r="F14" s="1296"/>
      <c r="G14" s="1296"/>
      <c r="H14" s="1515"/>
      <c r="I14" s="2575">
        <v>68249</v>
      </c>
      <c r="J14" s="1846"/>
      <c r="K14" s="1846"/>
      <c r="L14" s="1846"/>
      <c r="M14" s="1846"/>
      <c r="N14" s="1846"/>
      <c r="O14" s="1846">
        <v>33975</v>
      </c>
      <c r="P14" s="1846"/>
      <c r="Q14" s="1846"/>
      <c r="R14" s="1846"/>
      <c r="S14" s="1846"/>
      <c r="T14" s="1846"/>
      <c r="U14" s="1846">
        <v>34274</v>
      </c>
      <c r="V14" s="1846"/>
      <c r="W14" s="1846"/>
      <c r="X14" s="1846"/>
      <c r="Y14" s="1846"/>
      <c r="Z14" s="1846"/>
      <c r="AA14" s="2590">
        <v>-219</v>
      </c>
      <c r="AB14" s="2590"/>
      <c r="AC14" s="2590"/>
      <c r="AD14" s="2590"/>
      <c r="AE14" s="2590"/>
      <c r="AF14" s="2590"/>
      <c r="AG14" s="2590"/>
    </row>
    <row r="15" spans="1:34" ht="18.75" customHeight="1">
      <c r="A15" s="2589">
        <v>44075</v>
      </c>
      <c r="B15" s="1296"/>
      <c r="C15" s="1296"/>
      <c r="D15" s="1296"/>
      <c r="E15" s="1296"/>
      <c r="F15" s="1296"/>
      <c r="G15" s="1296"/>
      <c r="H15" s="1515"/>
      <c r="I15" s="2575">
        <v>67994</v>
      </c>
      <c r="J15" s="1846"/>
      <c r="K15" s="1846"/>
      <c r="L15" s="1846"/>
      <c r="M15" s="1846"/>
      <c r="N15" s="1846"/>
      <c r="O15" s="1846">
        <v>33866</v>
      </c>
      <c r="P15" s="1846"/>
      <c r="Q15" s="1846"/>
      <c r="R15" s="1846"/>
      <c r="S15" s="1846"/>
      <c r="T15" s="1846"/>
      <c r="U15" s="1846">
        <v>34128</v>
      </c>
      <c r="V15" s="1846"/>
      <c r="W15" s="1846"/>
      <c r="X15" s="1846"/>
      <c r="Y15" s="1846"/>
      <c r="Z15" s="1846"/>
      <c r="AA15" s="2590">
        <v>-255</v>
      </c>
      <c r="AB15" s="2590"/>
      <c r="AC15" s="2590"/>
      <c r="AD15" s="2590"/>
      <c r="AE15" s="2590"/>
      <c r="AF15" s="2590"/>
      <c r="AG15" s="2590"/>
    </row>
    <row r="16" spans="1:34" ht="18.75" customHeight="1">
      <c r="A16" s="2589">
        <v>44440</v>
      </c>
      <c r="B16" s="1296"/>
      <c r="C16" s="1296"/>
      <c r="D16" s="1296"/>
      <c r="E16" s="1296"/>
      <c r="F16" s="1296"/>
      <c r="G16" s="1296"/>
      <c r="H16" s="1515"/>
      <c r="I16" s="2575">
        <v>67654</v>
      </c>
      <c r="J16" s="1846"/>
      <c r="K16" s="1846"/>
      <c r="L16" s="1846"/>
      <c r="M16" s="1846"/>
      <c r="N16" s="1846"/>
      <c r="O16" s="1846">
        <v>33663</v>
      </c>
      <c r="P16" s="1846"/>
      <c r="Q16" s="1846"/>
      <c r="R16" s="1846"/>
      <c r="S16" s="1846"/>
      <c r="T16" s="1846"/>
      <c r="U16" s="1846">
        <v>33991</v>
      </c>
      <c r="V16" s="1846"/>
      <c r="W16" s="1846"/>
      <c r="X16" s="1846"/>
      <c r="Y16" s="1846"/>
      <c r="Z16" s="1846"/>
      <c r="AA16" s="2590">
        <v>-340</v>
      </c>
      <c r="AB16" s="2590"/>
      <c r="AC16" s="2590"/>
      <c r="AD16" s="2590"/>
      <c r="AE16" s="2590"/>
      <c r="AF16" s="2590"/>
      <c r="AG16" s="2590"/>
    </row>
    <row r="17" spans="1:33" ht="18.75" customHeight="1">
      <c r="A17" s="328"/>
      <c r="B17" s="328"/>
      <c r="C17" s="328"/>
      <c r="D17" s="328"/>
      <c r="E17" s="328"/>
      <c r="F17" s="328"/>
      <c r="G17" s="328"/>
      <c r="H17" s="404"/>
      <c r="I17" s="356"/>
      <c r="J17" s="328"/>
      <c r="K17" s="328"/>
      <c r="L17" s="328"/>
      <c r="M17" s="328"/>
      <c r="N17" s="328"/>
      <c r="O17" s="328"/>
      <c r="P17" s="328"/>
      <c r="Q17" s="328"/>
      <c r="R17" s="328"/>
      <c r="S17" s="328"/>
      <c r="T17" s="328"/>
      <c r="U17" s="328"/>
      <c r="V17" s="328"/>
      <c r="W17" s="328"/>
      <c r="X17" s="328"/>
      <c r="Y17" s="328"/>
      <c r="Z17" s="328"/>
      <c r="AA17" s="286"/>
      <c r="AB17" s="286"/>
      <c r="AC17" s="286"/>
      <c r="AD17" s="286"/>
      <c r="AE17" s="286"/>
      <c r="AF17" s="286"/>
      <c r="AG17" s="75"/>
    </row>
    <row r="18" spans="1:33" ht="18.75" customHeight="1">
      <c r="A18" s="286"/>
      <c r="B18" s="286"/>
      <c r="C18" s="286"/>
      <c r="D18" s="286"/>
      <c r="E18" s="286"/>
      <c r="F18" s="286"/>
      <c r="G18" s="286"/>
      <c r="H18" s="286"/>
      <c r="I18" s="286"/>
      <c r="J18" s="286"/>
      <c r="K18" s="286"/>
      <c r="L18" s="286"/>
      <c r="M18" s="286"/>
      <c r="N18" s="286"/>
      <c r="O18" s="286"/>
      <c r="P18" s="286"/>
      <c r="Q18" s="286"/>
      <c r="R18" s="286"/>
      <c r="S18" s="286"/>
      <c r="T18" s="286"/>
      <c r="X18" s="314"/>
      <c r="Y18" s="314"/>
      <c r="Z18" s="314"/>
      <c r="AA18" s="314"/>
      <c r="AB18" s="314"/>
      <c r="AC18" s="314"/>
      <c r="AD18" s="314"/>
      <c r="AE18" s="314"/>
      <c r="AF18" s="314"/>
      <c r="AG18" s="308" t="s">
        <v>3901</v>
      </c>
    </row>
    <row r="20" spans="1:33" s="588" customFormat="1" ht="18.75" customHeight="1">
      <c r="A20" s="2381" t="s">
        <v>3906</v>
      </c>
      <c r="B20" s="2381"/>
      <c r="C20" s="2381"/>
      <c r="D20" s="2381"/>
      <c r="E20" s="2381"/>
      <c r="F20" s="2381"/>
      <c r="G20" s="2381"/>
      <c r="H20" s="2381"/>
      <c r="I20" s="2381"/>
      <c r="J20" s="2381"/>
      <c r="K20" s="2381"/>
      <c r="L20" s="2381"/>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row>
    <row r="21" spans="1:33" ht="18.75" customHeight="1">
      <c r="AG21" s="77" t="s">
        <v>3907</v>
      </c>
    </row>
    <row r="22" spans="1:33" ht="18.75" customHeight="1">
      <c r="A22" s="1262" t="s">
        <v>3908</v>
      </c>
      <c r="B22" s="1263"/>
      <c r="C22" s="1263"/>
      <c r="D22" s="1263" t="s">
        <v>3909</v>
      </c>
      <c r="E22" s="1263"/>
      <c r="F22" s="1263"/>
      <c r="G22" s="1263"/>
      <c r="H22" s="1263"/>
      <c r="I22" s="1263"/>
      <c r="J22" s="1263"/>
      <c r="K22" s="1263"/>
      <c r="L22" s="1263"/>
      <c r="M22" s="1263"/>
      <c r="N22" s="1263"/>
      <c r="O22" s="1263"/>
      <c r="P22" s="1263"/>
      <c r="Q22" s="1263"/>
      <c r="R22" s="1263"/>
      <c r="S22" s="1263" t="s">
        <v>448</v>
      </c>
      <c r="T22" s="1263"/>
      <c r="U22" s="1263"/>
      <c r="V22" s="1263"/>
      <c r="W22" s="1263"/>
      <c r="X22" s="1263" t="s">
        <v>644</v>
      </c>
      <c r="Y22" s="1263"/>
      <c r="Z22" s="1263"/>
      <c r="AA22" s="1263"/>
      <c r="AB22" s="1263"/>
      <c r="AC22" s="1263" t="s">
        <v>645</v>
      </c>
      <c r="AD22" s="1263"/>
      <c r="AE22" s="1263"/>
      <c r="AF22" s="1263"/>
      <c r="AG22" s="1260"/>
    </row>
    <row r="23" spans="1:33" ht="13.5">
      <c r="A23" s="1273"/>
      <c r="B23" s="1273"/>
      <c r="C23" s="1274"/>
      <c r="D23" s="1202"/>
      <c r="E23" s="1202"/>
      <c r="F23" s="1202"/>
      <c r="G23" s="1202"/>
      <c r="H23" s="1202"/>
      <c r="I23" s="1202"/>
      <c r="J23" s="1202"/>
      <c r="K23" s="1202"/>
      <c r="L23" s="1202"/>
      <c r="M23" s="1202"/>
      <c r="N23" s="1202"/>
      <c r="O23" s="1202"/>
      <c r="P23" s="1202"/>
      <c r="Q23" s="1202"/>
      <c r="R23" s="1551"/>
      <c r="S23" s="1332"/>
      <c r="T23" s="1289"/>
      <c r="U23" s="1289"/>
      <c r="V23" s="1289"/>
      <c r="W23" s="1289"/>
      <c r="X23" s="1277"/>
      <c r="Y23" s="1277"/>
      <c r="Z23" s="1277"/>
      <c r="AA23" s="1277"/>
      <c r="AB23" s="1277"/>
      <c r="AC23" s="1277"/>
      <c r="AD23" s="1277"/>
      <c r="AE23" s="1277"/>
      <c r="AF23" s="1277"/>
      <c r="AG23" s="1277"/>
    </row>
    <row r="24" spans="1:33" s="1037" customFormat="1" ht="18.75" customHeight="1">
      <c r="A24" s="2591"/>
      <c r="B24" s="2591"/>
      <c r="C24" s="2592"/>
      <c r="D24" s="2593" t="s">
        <v>464</v>
      </c>
      <c r="E24" s="2593"/>
      <c r="F24" s="2593"/>
      <c r="G24" s="2593"/>
      <c r="H24" s="2593"/>
      <c r="I24" s="2593"/>
      <c r="J24" s="2593"/>
      <c r="K24" s="2593"/>
      <c r="L24" s="2593"/>
      <c r="M24" s="2593"/>
      <c r="N24" s="2593"/>
      <c r="O24" s="2593"/>
      <c r="P24" s="2593"/>
      <c r="Q24" s="2593"/>
      <c r="R24" s="2594"/>
      <c r="S24" s="2405">
        <f t="shared" ref="S24:S53" si="0">X24+AC24</f>
        <v>67654</v>
      </c>
      <c r="T24" s="2406"/>
      <c r="U24" s="2406"/>
      <c r="V24" s="2406"/>
      <c r="W24" s="2406"/>
      <c r="X24" s="2406">
        <f>SUM(X25:Z53)</f>
        <v>33663</v>
      </c>
      <c r="Y24" s="2406"/>
      <c r="Z24" s="2406"/>
      <c r="AA24" s="2406"/>
      <c r="AB24" s="2406"/>
      <c r="AC24" s="2595">
        <f>SUM(AC25:AG53)</f>
        <v>33991</v>
      </c>
      <c r="AD24" s="2595"/>
      <c r="AE24" s="2595"/>
      <c r="AF24" s="2595"/>
      <c r="AG24" s="2595"/>
    </row>
    <row r="25" spans="1:33" ht="18.75" customHeight="1">
      <c r="A25" s="2596">
        <v>1</v>
      </c>
      <c r="B25" s="2596"/>
      <c r="C25" s="2372"/>
      <c r="D25" s="2597" t="s">
        <v>3910</v>
      </c>
      <c r="E25" s="2597"/>
      <c r="F25" s="2597"/>
      <c r="G25" s="2597"/>
      <c r="H25" s="2597"/>
      <c r="I25" s="2597"/>
      <c r="J25" s="2597"/>
      <c r="K25" s="2597"/>
      <c r="L25" s="2597"/>
      <c r="M25" s="2597"/>
      <c r="N25" s="2597"/>
      <c r="O25" s="2597"/>
      <c r="P25" s="2597"/>
      <c r="Q25" s="2597"/>
      <c r="R25" s="2598"/>
      <c r="S25" s="2599">
        <f t="shared" si="0"/>
        <v>1383</v>
      </c>
      <c r="T25" s="2600"/>
      <c r="U25" s="2600"/>
      <c r="V25" s="2600"/>
      <c r="W25" s="2600"/>
      <c r="X25" s="2601">
        <v>688</v>
      </c>
      <c r="Y25" s="2601"/>
      <c r="Z25" s="2601"/>
      <c r="AA25" s="2601"/>
      <c r="AB25" s="2601"/>
      <c r="AC25" s="2602">
        <v>695</v>
      </c>
      <c r="AD25" s="2602"/>
      <c r="AE25" s="2602"/>
      <c r="AF25" s="2602"/>
      <c r="AG25" s="2602"/>
    </row>
    <row r="26" spans="1:33" ht="18.75" customHeight="1">
      <c r="A26" s="1201">
        <v>2</v>
      </c>
      <c r="B26" s="1201"/>
      <c r="C26" s="1281"/>
      <c r="D26" s="1296" t="s">
        <v>3911</v>
      </c>
      <c r="E26" s="1296"/>
      <c r="F26" s="1296"/>
      <c r="G26" s="1296"/>
      <c r="H26" s="1296"/>
      <c r="I26" s="1296"/>
      <c r="J26" s="1296"/>
      <c r="K26" s="1296"/>
      <c r="L26" s="1296"/>
      <c r="M26" s="1296"/>
      <c r="N26" s="1296"/>
      <c r="O26" s="1296"/>
      <c r="P26" s="1296"/>
      <c r="Q26" s="1296"/>
      <c r="R26" s="1515"/>
      <c r="S26" s="1759">
        <f t="shared" si="0"/>
        <v>3554</v>
      </c>
      <c r="T26" s="1643"/>
      <c r="U26" s="1643"/>
      <c r="V26" s="1643"/>
      <c r="W26" s="1643"/>
      <c r="X26" s="1846">
        <v>1748</v>
      </c>
      <c r="Y26" s="1846"/>
      <c r="Z26" s="1846"/>
      <c r="AA26" s="1846"/>
      <c r="AB26" s="1846"/>
      <c r="AC26" s="1410">
        <v>1806</v>
      </c>
      <c r="AD26" s="1410"/>
      <c r="AE26" s="1410"/>
      <c r="AF26" s="1410"/>
      <c r="AG26" s="1410"/>
    </row>
    <row r="27" spans="1:33" ht="18.75" customHeight="1">
      <c r="A27" s="1201">
        <v>3</v>
      </c>
      <c r="B27" s="1201"/>
      <c r="C27" s="1281"/>
      <c r="D27" s="1296" t="s">
        <v>3912</v>
      </c>
      <c r="E27" s="1296"/>
      <c r="F27" s="1296"/>
      <c r="G27" s="1296"/>
      <c r="H27" s="1296"/>
      <c r="I27" s="1296"/>
      <c r="J27" s="1296"/>
      <c r="K27" s="1296"/>
      <c r="L27" s="1296"/>
      <c r="M27" s="1296"/>
      <c r="N27" s="1296"/>
      <c r="O27" s="1296"/>
      <c r="P27" s="1296"/>
      <c r="Q27" s="1296"/>
      <c r="R27" s="1515"/>
      <c r="S27" s="1759">
        <f t="shared" si="0"/>
        <v>4799</v>
      </c>
      <c r="T27" s="1643"/>
      <c r="U27" s="1643"/>
      <c r="V27" s="1643"/>
      <c r="W27" s="1643"/>
      <c r="X27" s="1846">
        <v>2347</v>
      </c>
      <c r="Y27" s="1846"/>
      <c r="Z27" s="1846"/>
      <c r="AA27" s="1846"/>
      <c r="AB27" s="1846"/>
      <c r="AC27" s="1410">
        <v>2452</v>
      </c>
      <c r="AD27" s="1410"/>
      <c r="AE27" s="1410"/>
      <c r="AF27" s="1410"/>
      <c r="AG27" s="1410"/>
    </row>
    <row r="28" spans="1:33" ht="18.75" customHeight="1">
      <c r="A28" s="1201">
        <v>4</v>
      </c>
      <c r="B28" s="1201"/>
      <c r="C28" s="1281"/>
      <c r="D28" s="1296" t="s">
        <v>3913</v>
      </c>
      <c r="E28" s="1296"/>
      <c r="F28" s="1296"/>
      <c r="G28" s="1296"/>
      <c r="H28" s="1296"/>
      <c r="I28" s="1296"/>
      <c r="J28" s="1296"/>
      <c r="K28" s="1296"/>
      <c r="L28" s="1296"/>
      <c r="M28" s="1296"/>
      <c r="N28" s="1296"/>
      <c r="O28" s="1296"/>
      <c r="P28" s="1296"/>
      <c r="Q28" s="1296"/>
      <c r="R28" s="1515"/>
      <c r="S28" s="1759">
        <f t="shared" si="0"/>
        <v>2087</v>
      </c>
      <c r="T28" s="1643"/>
      <c r="U28" s="1643"/>
      <c r="V28" s="1643"/>
      <c r="W28" s="1643"/>
      <c r="X28" s="1846">
        <v>1022</v>
      </c>
      <c r="Y28" s="1846"/>
      <c r="Z28" s="1846"/>
      <c r="AA28" s="1846"/>
      <c r="AB28" s="1846"/>
      <c r="AC28" s="1410">
        <v>1065</v>
      </c>
      <c r="AD28" s="1410"/>
      <c r="AE28" s="1410"/>
      <c r="AF28" s="1410"/>
      <c r="AG28" s="1410"/>
    </row>
    <row r="29" spans="1:33" ht="18.75" customHeight="1">
      <c r="A29" s="2603">
        <v>5</v>
      </c>
      <c r="B29" s="2603"/>
      <c r="C29" s="2604"/>
      <c r="D29" s="2605" t="s">
        <v>3914</v>
      </c>
      <c r="E29" s="2605"/>
      <c r="F29" s="2605"/>
      <c r="G29" s="2605"/>
      <c r="H29" s="2605"/>
      <c r="I29" s="2605"/>
      <c r="J29" s="2605"/>
      <c r="K29" s="2605"/>
      <c r="L29" s="2605"/>
      <c r="M29" s="2605"/>
      <c r="N29" s="2605"/>
      <c r="O29" s="2605"/>
      <c r="P29" s="2605"/>
      <c r="Q29" s="2605"/>
      <c r="R29" s="2606"/>
      <c r="S29" s="2607">
        <f t="shared" si="0"/>
        <v>5983</v>
      </c>
      <c r="T29" s="2608"/>
      <c r="U29" s="2608"/>
      <c r="V29" s="2608"/>
      <c r="W29" s="2608"/>
      <c r="X29" s="2609">
        <v>2933</v>
      </c>
      <c r="Y29" s="2609"/>
      <c r="Z29" s="2609"/>
      <c r="AA29" s="2609"/>
      <c r="AB29" s="2609"/>
      <c r="AC29" s="2610">
        <v>3050</v>
      </c>
      <c r="AD29" s="2610"/>
      <c r="AE29" s="2610"/>
      <c r="AF29" s="2610"/>
      <c r="AG29" s="2610"/>
    </row>
    <row r="30" spans="1:33" ht="18.75" customHeight="1">
      <c r="A30" s="2596">
        <v>6</v>
      </c>
      <c r="B30" s="2596"/>
      <c r="C30" s="2372"/>
      <c r="D30" s="2597" t="s">
        <v>3915</v>
      </c>
      <c r="E30" s="2597"/>
      <c r="F30" s="2597"/>
      <c r="G30" s="2597"/>
      <c r="H30" s="2597"/>
      <c r="I30" s="2597"/>
      <c r="J30" s="2597"/>
      <c r="K30" s="2597"/>
      <c r="L30" s="2597"/>
      <c r="M30" s="2597"/>
      <c r="N30" s="2597"/>
      <c r="O30" s="2597"/>
      <c r="P30" s="2597"/>
      <c r="Q30" s="2597"/>
      <c r="R30" s="2598"/>
      <c r="S30" s="1759">
        <f t="shared" si="0"/>
        <v>3180</v>
      </c>
      <c r="T30" s="1643"/>
      <c r="U30" s="1643"/>
      <c r="V30" s="1643"/>
      <c r="W30" s="1643"/>
      <c r="X30" s="1846">
        <v>1583</v>
      </c>
      <c r="Y30" s="1846"/>
      <c r="Z30" s="1846"/>
      <c r="AA30" s="1846"/>
      <c r="AB30" s="1846"/>
      <c r="AC30" s="2602">
        <v>1597</v>
      </c>
      <c r="AD30" s="2602"/>
      <c r="AE30" s="2602"/>
      <c r="AF30" s="2602"/>
      <c r="AG30" s="2602"/>
    </row>
    <row r="31" spans="1:33" ht="18.75" customHeight="1">
      <c r="A31" s="1201">
        <v>7</v>
      </c>
      <c r="B31" s="1201"/>
      <c r="C31" s="1281"/>
      <c r="D31" s="1296" t="s">
        <v>3916</v>
      </c>
      <c r="E31" s="1296"/>
      <c r="F31" s="1296"/>
      <c r="G31" s="1296"/>
      <c r="H31" s="1296"/>
      <c r="I31" s="1296"/>
      <c r="J31" s="1296"/>
      <c r="K31" s="1296"/>
      <c r="L31" s="1296"/>
      <c r="M31" s="1296"/>
      <c r="N31" s="1296"/>
      <c r="O31" s="1296"/>
      <c r="P31" s="1296"/>
      <c r="Q31" s="1296"/>
      <c r="R31" s="1515"/>
      <c r="S31" s="1759">
        <f t="shared" si="0"/>
        <v>1525</v>
      </c>
      <c r="T31" s="1643"/>
      <c r="U31" s="1643"/>
      <c r="V31" s="1643"/>
      <c r="W31" s="1643"/>
      <c r="X31" s="1846">
        <v>782</v>
      </c>
      <c r="Y31" s="1846"/>
      <c r="Z31" s="1846"/>
      <c r="AA31" s="1846"/>
      <c r="AB31" s="1846"/>
      <c r="AC31" s="1410">
        <v>743</v>
      </c>
      <c r="AD31" s="1410"/>
      <c r="AE31" s="1410"/>
      <c r="AF31" s="1410"/>
      <c r="AG31" s="1410"/>
    </row>
    <row r="32" spans="1:33" ht="18.75" customHeight="1">
      <c r="A32" s="1201">
        <v>8</v>
      </c>
      <c r="B32" s="1201"/>
      <c r="C32" s="1281"/>
      <c r="D32" s="1296" t="s">
        <v>3917</v>
      </c>
      <c r="E32" s="1296"/>
      <c r="F32" s="1296"/>
      <c r="G32" s="1296"/>
      <c r="H32" s="1296"/>
      <c r="I32" s="1296"/>
      <c r="J32" s="1296"/>
      <c r="K32" s="1296"/>
      <c r="L32" s="1296"/>
      <c r="M32" s="1296"/>
      <c r="N32" s="1296"/>
      <c r="O32" s="1296"/>
      <c r="P32" s="1296"/>
      <c r="Q32" s="1296"/>
      <c r="R32" s="1515"/>
      <c r="S32" s="1759">
        <f t="shared" si="0"/>
        <v>3063</v>
      </c>
      <c r="T32" s="1643"/>
      <c r="U32" s="1643"/>
      <c r="V32" s="1643"/>
      <c r="W32" s="1643"/>
      <c r="X32" s="1846">
        <v>1486</v>
      </c>
      <c r="Y32" s="1846"/>
      <c r="Z32" s="1846"/>
      <c r="AA32" s="1846"/>
      <c r="AB32" s="1846"/>
      <c r="AC32" s="1410">
        <v>1577</v>
      </c>
      <c r="AD32" s="1410"/>
      <c r="AE32" s="1410"/>
      <c r="AF32" s="1410"/>
      <c r="AG32" s="1410"/>
    </row>
    <row r="33" spans="1:33" ht="18.75" customHeight="1">
      <c r="A33" s="1201">
        <v>9</v>
      </c>
      <c r="B33" s="1201"/>
      <c r="C33" s="1281"/>
      <c r="D33" s="1296" t="s">
        <v>3918</v>
      </c>
      <c r="E33" s="1296"/>
      <c r="F33" s="1296"/>
      <c r="G33" s="1296"/>
      <c r="H33" s="1296"/>
      <c r="I33" s="1296"/>
      <c r="J33" s="1296"/>
      <c r="K33" s="1296"/>
      <c r="L33" s="1296"/>
      <c r="M33" s="1296"/>
      <c r="N33" s="1296"/>
      <c r="O33" s="1296"/>
      <c r="P33" s="1296"/>
      <c r="Q33" s="1296"/>
      <c r="R33" s="1515"/>
      <c r="S33" s="1759">
        <f t="shared" si="0"/>
        <v>1856</v>
      </c>
      <c r="T33" s="1643"/>
      <c r="U33" s="1643"/>
      <c r="V33" s="1643"/>
      <c r="W33" s="1643"/>
      <c r="X33" s="1846">
        <v>906</v>
      </c>
      <c r="Y33" s="1846"/>
      <c r="Z33" s="1846"/>
      <c r="AA33" s="1846"/>
      <c r="AB33" s="1846"/>
      <c r="AC33" s="1410">
        <v>950</v>
      </c>
      <c r="AD33" s="1410"/>
      <c r="AE33" s="1410"/>
      <c r="AF33" s="1410"/>
      <c r="AG33" s="1410"/>
    </row>
    <row r="34" spans="1:33" ht="18.75" customHeight="1">
      <c r="A34" s="2603">
        <v>10</v>
      </c>
      <c r="B34" s="2603"/>
      <c r="C34" s="2604"/>
      <c r="D34" s="2605" t="s">
        <v>3919</v>
      </c>
      <c r="E34" s="2605"/>
      <c r="F34" s="2605"/>
      <c r="G34" s="2605"/>
      <c r="H34" s="2605"/>
      <c r="I34" s="2605"/>
      <c r="J34" s="2605"/>
      <c r="K34" s="2605"/>
      <c r="L34" s="2605"/>
      <c r="M34" s="2605"/>
      <c r="N34" s="2605"/>
      <c r="O34" s="2605"/>
      <c r="P34" s="2605"/>
      <c r="Q34" s="2605"/>
      <c r="R34" s="2606"/>
      <c r="S34" s="1759">
        <f t="shared" si="0"/>
        <v>816</v>
      </c>
      <c r="T34" s="1643"/>
      <c r="U34" s="1643"/>
      <c r="V34" s="1643"/>
      <c r="W34" s="1643"/>
      <c r="X34" s="1846">
        <v>394</v>
      </c>
      <c r="Y34" s="1846"/>
      <c r="Z34" s="1846"/>
      <c r="AA34" s="1846"/>
      <c r="AB34" s="1846"/>
      <c r="AC34" s="2610">
        <v>422</v>
      </c>
      <c r="AD34" s="2610"/>
      <c r="AE34" s="2610"/>
      <c r="AF34" s="2610"/>
      <c r="AG34" s="2610"/>
    </row>
    <row r="35" spans="1:33" ht="18.75" customHeight="1">
      <c r="A35" s="2596">
        <v>11</v>
      </c>
      <c r="B35" s="2596"/>
      <c r="C35" s="2372"/>
      <c r="D35" s="2597" t="s">
        <v>3920</v>
      </c>
      <c r="E35" s="2597"/>
      <c r="F35" s="2597"/>
      <c r="G35" s="2597"/>
      <c r="H35" s="2597"/>
      <c r="I35" s="2597"/>
      <c r="J35" s="2597"/>
      <c r="K35" s="2597"/>
      <c r="L35" s="2597"/>
      <c r="M35" s="2597"/>
      <c r="N35" s="2597"/>
      <c r="O35" s="2597"/>
      <c r="P35" s="2597"/>
      <c r="Q35" s="2597"/>
      <c r="R35" s="2598"/>
      <c r="S35" s="2599">
        <f t="shared" si="0"/>
        <v>5446</v>
      </c>
      <c r="T35" s="2600"/>
      <c r="U35" s="2600"/>
      <c r="V35" s="2600"/>
      <c r="W35" s="2600"/>
      <c r="X35" s="2601">
        <v>2747</v>
      </c>
      <c r="Y35" s="2601"/>
      <c r="Z35" s="2601"/>
      <c r="AA35" s="2601"/>
      <c r="AB35" s="2601"/>
      <c r="AC35" s="2602">
        <v>2699</v>
      </c>
      <c r="AD35" s="2602"/>
      <c r="AE35" s="2602"/>
      <c r="AF35" s="2602"/>
      <c r="AG35" s="2602"/>
    </row>
    <row r="36" spans="1:33" ht="18.75" customHeight="1">
      <c r="A36" s="1201">
        <v>12</v>
      </c>
      <c r="B36" s="1201"/>
      <c r="C36" s="1281"/>
      <c r="D36" s="2196" t="s">
        <v>3921</v>
      </c>
      <c r="E36" s="2196"/>
      <c r="F36" s="2196"/>
      <c r="G36" s="2196"/>
      <c r="H36" s="2196"/>
      <c r="I36" s="2196"/>
      <c r="J36" s="2196"/>
      <c r="K36" s="2196"/>
      <c r="L36" s="2196"/>
      <c r="M36" s="2196"/>
      <c r="N36" s="2196"/>
      <c r="O36" s="2196"/>
      <c r="P36" s="2196"/>
      <c r="Q36" s="2196"/>
      <c r="R36" s="1537"/>
      <c r="S36" s="1759">
        <f t="shared" si="0"/>
        <v>2288</v>
      </c>
      <c r="T36" s="1643"/>
      <c r="U36" s="1643"/>
      <c r="V36" s="1643"/>
      <c r="W36" s="1643"/>
      <c r="X36" s="1846">
        <v>1154</v>
      </c>
      <c r="Y36" s="1846"/>
      <c r="Z36" s="1846"/>
      <c r="AA36" s="1846"/>
      <c r="AB36" s="1846"/>
      <c r="AC36" s="1410">
        <v>1134</v>
      </c>
      <c r="AD36" s="1410"/>
      <c r="AE36" s="1410"/>
      <c r="AF36" s="1410"/>
      <c r="AG36" s="1410"/>
    </row>
    <row r="37" spans="1:33" ht="18.75" customHeight="1">
      <c r="A37" s="1201">
        <v>13</v>
      </c>
      <c r="B37" s="1201"/>
      <c r="C37" s="1281"/>
      <c r="D37" s="1296" t="s">
        <v>3663</v>
      </c>
      <c r="E37" s="1296"/>
      <c r="F37" s="1296"/>
      <c r="G37" s="1296"/>
      <c r="H37" s="1296"/>
      <c r="I37" s="1296"/>
      <c r="J37" s="1296"/>
      <c r="K37" s="1296"/>
      <c r="L37" s="1296"/>
      <c r="M37" s="1296"/>
      <c r="N37" s="1296"/>
      <c r="O37" s="1296"/>
      <c r="P37" s="1296"/>
      <c r="Q37" s="1296"/>
      <c r="R37" s="1515"/>
      <c r="S37" s="1759">
        <f t="shared" si="0"/>
        <v>5149</v>
      </c>
      <c r="T37" s="1643"/>
      <c r="U37" s="1643"/>
      <c r="V37" s="1643"/>
      <c r="W37" s="1643"/>
      <c r="X37" s="1846">
        <v>2619</v>
      </c>
      <c r="Y37" s="1846"/>
      <c r="Z37" s="1846"/>
      <c r="AA37" s="1846"/>
      <c r="AB37" s="1846"/>
      <c r="AC37" s="1410">
        <v>2530</v>
      </c>
      <c r="AD37" s="1410"/>
      <c r="AE37" s="1410"/>
      <c r="AF37" s="1410"/>
      <c r="AG37" s="1410"/>
    </row>
    <row r="38" spans="1:33" ht="18.75" customHeight="1">
      <c r="A38" s="1201">
        <v>14</v>
      </c>
      <c r="B38" s="1201"/>
      <c r="C38" s="1281"/>
      <c r="D38" s="1296" t="s">
        <v>3922</v>
      </c>
      <c r="E38" s="1296"/>
      <c r="F38" s="1296"/>
      <c r="G38" s="1296"/>
      <c r="H38" s="1296"/>
      <c r="I38" s="1296"/>
      <c r="J38" s="1296"/>
      <c r="K38" s="1296"/>
      <c r="L38" s="1296"/>
      <c r="M38" s="1296"/>
      <c r="N38" s="1296"/>
      <c r="O38" s="1296"/>
      <c r="P38" s="1296"/>
      <c r="Q38" s="1296"/>
      <c r="R38" s="1515"/>
      <c r="S38" s="1759">
        <f t="shared" si="0"/>
        <v>5472</v>
      </c>
      <c r="T38" s="1643"/>
      <c r="U38" s="1643"/>
      <c r="V38" s="1643"/>
      <c r="W38" s="1643"/>
      <c r="X38" s="1846">
        <v>2744</v>
      </c>
      <c r="Y38" s="1846"/>
      <c r="Z38" s="1846"/>
      <c r="AA38" s="1846"/>
      <c r="AB38" s="1846"/>
      <c r="AC38" s="1410">
        <v>2728</v>
      </c>
      <c r="AD38" s="1410"/>
      <c r="AE38" s="1410"/>
      <c r="AF38" s="1410"/>
      <c r="AG38" s="1410"/>
    </row>
    <row r="39" spans="1:33" ht="18.75" customHeight="1">
      <c r="A39" s="2603">
        <v>15</v>
      </c>
      <c r="B39" s="2603"/>
      <c r="C39" s="2604"/>
      <c r="D39" s="2605" t="s">
        <v>3923</v>
      </c>
      <c r="E39" s="2605"/>
      <c r="F39" s="2605"/>
      <c r="G39" s="2605"/>
      <c r="H39" s="2605"/>
      <c r="I39" s="2605"/>
      <c r="J39" s="2605"/>
      <c r="K39" s="2605"/>
      <c r="L39" s="2605"/>
      <c r="M39" s="2605"/>
      <c r="N39" s="2605"/>
      <c r="O39" s="2605"/>
      <c r="P39" s="2605"/>
      <c r="Q39" s="2605"/>
      <c r="R39" s="2606"/>
      <c r="S39" s="2607">
        <f t="shared" si="0"/>
        <v>2741</v>
      </c>
      <c r="T39" s="2608"/>
      <c r="U39" s="2608"/>
      <c r="V39" s="2608"/>
      <c r="W39" s="2608"/>
      <c r="X39" s="2609">
        <v>1373</v>
      </c>
      <c r="Y39" s="2609"/>
      <c r="Z39" s="2609"/>
      <c r="AA39" s="2609"/>
      <c r="AB39" s="2609"/>
      <c r="AC39" s="2610">
        <v>1368</v>
      </c>
      <c r="AD39" s="2610"/>
      <c r="AE39" s="2610"/>
      <c r="AF39" s="2610"/>
      <c r="AG39" s="2610"/>
    </row>
    <row r="40" spans="1:33" ht="18.75" customHeight="1">
      <c r="A40" s="2596">
        <v>16</v>
      </c>
      <c r="B40" s="2596"/>
      <c r="C40" s="2372"/>
      <c r="D40" s="2597" t="s">
        <v>3679</v>
      </c>
      <c r="E40" s="2597"/>
      <c r="F40" s="2597"/>
      <c r="G40" s="2597"/>
      <c r="H40" s="2597"/>
      <c r="I40" s="2597"/>
      <c r="J40" s="2597"/>
      <c r="K40" s="2597"/>
      <c r="L40" s="2597"/>
      <c r="M40" s="2597"/>
      <c r="N40" s="2597"/>
      <c r="O40" s="2597"/>
      <c r="P40" s="2597"/>
      <c r="Q40" s="2597"/>
      <c r="R40" s="2598"/>
      <c r="S40" s="1759">
        <f t="shared" si="0"/>
        <v>5979</v>
      </c>
      <c r="T40" s="1643"/>
      <c r="U40" s="1643"/>
      <c r="V40" s="1643"/>
      <c r="W40" s="1643"/>
      <c r="X40" s="1846">
        <v>2915</v>
      </c>
      <c r="Y40" s="1846"/>
      <c r="Z40" s="1846"/>
      <c r="AA40" s="1846"/>
      <c r="AB40" s="1846"/>
      <c r="AC40" s="2602">
        <v>3064</v>
      </c>
      <c r="AD40" s="2602"/>
      <c r="AE40" s="2602"/>
      <c r="AF40" s="2602"/>
      <c r="AG40" s="2602"/>
    </row>
    <row r="41" spans="1:33" ht="18.75" customHeight="1">
      <c r="A41" s="1201">
        <v>17</v>
      </c>
      <c r="B41" s="1201"/>
      <c r="C41" s="1281"/>
      <c r="D41" s="1296" t="s">
        <v>3924</v>
      </c>
      <c r="E41" s="1296"/>
      <c r="F41" s="1296"/>
      <c r="G41" s="1296"/>
      <c r="H41" s="1296"/>
      <c r="I41" s="1296"/>
      <c r="J41" s="1296"/>
      <c r="K41" s="1296"/>
      <c r="L41" s="1296"/>
      <c r="M41" s="1296"/>
      <c r="N41" s="1296"/>
      <c r="O41" s="1296"/>
      <c r="P41" s="1296"/>
      <c r="Q41" s="1296"/>
      <c r="R41" s="1515"/>
      <c r="S41" s="1759">
        <f t="shared" si="0"/>
        <v>1108</v>
      </c>
      <c r="T41" s="1643"/>
      <c r="U41" s="1643"/>
      <c r="V41" s="1643"/>
      <c r="W41" s="1643"/>
      <c r="X41" s="1846">
        <v>542</v>
      </c>
      <c r="Y41" s="1846"/>
      <c r="Z41" s="1846"/>
      <c r="AA41" s="1846"/>
      <c r="AB41" s="1846"/>
      <c r="AC41" s="1410">
        <v>566</v>
      </c>
      <c r="AD41" s="1410"/>
      <c r="AE41" s="1410"/>
      <c r="AF41" s="1410"/>
      <c r="AG41" s="1410"/>
    </row>
    <row r="42" spans="1:33" ht="18.75" customHeight="1">
      <c r="A42" s="1201">
        <v>18</v>
      </c>
      <c r="B42" s="1201"/>
      <c r="C42" s="1281"/>
      <c r="D42" s="1296" t="s">
        <v>3925</v>
      </c>
      <c r="E42" s="1296"/>
      <c r="F42" s="1296"/>
      <c r="G42" s="1296"/>
      <c r="H42" s="1296"/>
      <c r="I42" s="1296"/>
      <c r="J42" s="1296"/>
      <c r="K42" s="1296"/>
      <c r="L42" s="1296"/>
      <c r="M42" s="1296"/>
      <c r="N42" s="1296"/>
      <c r="O42" s="1296"/>
      <c r="P42" s="1296"/>
      <c r="Q42" s="1296"/>
      <c r="R42" s="1515"/>
      <c r="S42" s="1759">
        <f t="shared" si="0"/>
        <v>788</v>
      </c>
      <c r="T42" s="1643"/>
      <c r="U42" s="1643"/>
      <c r="V42" s="1643"/>
      <c r="W42" s="1643"/>
      <c r="X42" s="1846">
        <v>378</v>
      </c>
      <c r="Y42" s="1846"/>
      <c r="Z42" s="1846"/>
      <c r="AA42" s="1846"/>
      <c r="AB42" s="1846"/>
      <c r="AC42" s="1410">
        <v>410</v>
      </c>
      <c r="AD42" s="1410"/>
      <c r="AE42" s="1410"/>
      <c r="AF42" s="1410"/>
      <c r="AG42" s="1410"/>
    </row>
    <row r="43" spans="1:33" ht="18.75" customHeight="1">
      <c r="A43" s="1201">
        <v>19</v>
      </c>
      <c r="B43" s="1201"/>
      <c r="C43" s="1281"/>
      <c r="D43" s="1296" t="s">
        <v>3926</v>
      </c>
      <c r="E43" s="1296"/>
      <c r="F43" s="1296"/>
      <c r="G43" s="1296"/>
      <c r="H43" s="1296"/>
      <c r="I43" s="1296"/>
      <c r="J43" s="1296"/>
      <c r="K43" s="1296"/>
      <c r="L43" s="1296"/>
      <c r="M43" s="1296"/>
      <c r="N43" s="1296"/>
      <c r="O43" s="1296"/>
      <c r="P43" s="1296"/>
      <c r="Q43" s="1296"/>
      <c r="R43" s="1515"/>
      <c r="S43" s="1759">
        <f t="shared" si="0"/>
        <v>1922</v>
      </c>
      <c r="T43" s="1643"/>
      <c r="U43" s="1643"/>
      <c r="V43" s="1643"/>
      <c r="W43" s="1643"/>
      <c r="X43" s="1846">
        <v>975</v>
      </c>
      <c r="Y43" s="1846"/>
      <c r="Z43" s="1846"/>
      <c r="AA43" s="1846"/>
      <c r="AB43" s="1846"/>
      <c r="AC43" s="1410">
        <v>947</v>
      </c>
      <c r="AD43" s="1410"/>
      <c r="AE43" s="1410"/>
      <c r="AF43" s="1410"/>
      <c r="AG43" s="1410"/>
    </row>
    <row r="44" spans="1:33" ht="18.75" customHeight="1">
      <c r="A44" s="2603">
        <v>20</v>
      </c>
      <c r="B44" s="2603"/>
      <c r="C44" s="2604"/>
      <c r="D44" s="2605" t="s">
        <v>3927</v>
      </c>
      <c r="E44" s="2605"/>
      <c r="F44" s="2605"/>
      <c r="G44" s="2605"/>
      <c r="H44" s="2605"/>
      <c r="I44" s="2605"/>
      <c r="J44" s="2605"/>
      <c r="K44" s="2605"/>
      <c r="L44" s="2605"/>
      <c r="M44" s="2605"/>
      <c r="N44" s="2605"/>
      <c r="O44" s="2605"/>
      <c r="P44" s="2605"/>
      <c r="Q44" s="2605"/>
      <c r="R44" s="2606"/>
      <c r="S44" s="1759">
        <f t="shared" si="0"/>
        <v>2704</v>
      </c>
      <c r="T44" s="1643"/>
      <c r="U44" s="1643"/>
      <c r="V44" s="1643"/>
      <c r="W44" s="1643"/>
      <c r="X44" s="1846">
        <v>1393</v>
      </c>
      <c r="Y44" s="1846"/>
      <c r="Z44" s="1846"/>
      <c r="AA44" s="1846"/>
      <c r="AB44" s="1846"/>
      <c r="AC44" s="2610">
        <v>1311</v>
      </c>
      <c r="AD44" s="2610"/>
      <c r="AE44" s="2610"/>
      <c r="AF44" s="2610"/>
      <c r="AG44" s="2610"/>
    </row>
    <row r="45" spans="1:33" ht="18.75" customHeight="1">
      <c r="A45" s="2596">
        <v>21</v>
      </c>
      <c r="B45" s="2596"/>
      <c r="C45" s="2372"/>
      <c r="D45" s="2597" t="s">
        <v>3928</v>
      </c>
      <c r="E45" s="2597"/>
      <c r="F45" s="2597"/>
      <c r="G45" s="2597"/>
      <c r="H45" s="2597"/>
      <c r="I45" s="2597"/>
      <c r="J45" s="2597"/>
      <c r="K45" s="2597"/>
      <c r="L45" s="2597"/>
      <c r="M45" s="2597"/>
      <c r="N45" s="2597"/>
      <c r="O45" s="2597"/>
      <c r="P45" s="2597"/>
      <c r="Q45" s="2597"/>
      <c r="R45" s="2598"/>
      <c r="S45" s="2599">
        <f t="shared" si="0"/>
        <v>880</v>
      </c>
      <c r="T45" s="2600"/>
      <c r="U45" s="2600"/>
      <c r="V45" s="2600"/>
      <c r="W45" s="2600"/>
      <c r="X45" s="2601">
        <v>475</v>
      </c>
      <c r="Y45" s="2601"/>
      <c r="Z45" s="2601"/>
      <c r="AA45" s="2601"/>
      <c r="AB45" s="2601"/>
      <c r="AC45" s="2602">
        <v>405</v>
      </c>
      <c r="AD45" s="2602"/>
      <c r="AE45" s="2602"/>
      <c r="AF45" s="2602"/>
      <c r="AG45" s="2602"/>
    </row>
    <row r="46" spans="1:33" ht="18.75" customHeight="1">
      <c r="A46" s="1201">
        <v>22</v>
      </c>
      <c r="B46" s="1201"/>
      <c r="C46" s="1281"/>
      <c r="D46" s="1296" t="s">
        <v>3929</v>
      </c>
      <c r="E46" s="1296"/>
      <c r="F46" s="1296"/>
      <c r="G46" s="1296"/>
      <c r="H46" s="1296"/>
      <c r="I46" s="1296"/>
      <c r="J46" s="1296"/>
      <c r="K46" s="1296"/>
      <c r="L46" s="1296"/>
      <c r="M46" s="1296"/>
      <c r="N46" s="1296"/>
      <c r="O46" s="1296"/>
      <c r="P46" s="1296"/>
      <c r="Q46" s="1296"/>
      <c r="R46" s="1515"/>
      <c r="S46" s="1759">
        <f t="shared" si="0"/>
        <v>1209</v>
      </c>
      <c r="T46" s="1643"/>
      <c r="U46" s="1643"/>
      <c r="V46" s="1643"/>
      <c r="W46" s="1643"/>
      <c r="X46" s="1846">
        <v>604</v>
      </c>
      <c r="Y46" s="1846"/>
      <c r="Z46" s="1846"/>
      <c r="AA46" s="1846"/>
      <c r="AB46" s="1846"/>
      <c r="AC46" s="1410">
        <v>605</v>
      </c>
      <c r="AD46" s="1410"/>
      <c r="AE46" s="1410"/>
      <c r="AF46" s="1410"/>
      <c r="AG46" s="1410"/>
    </row>
    <row r="47" spans="1:33" ht="18.75" customHeight="1">
      <c r="A47" s="1201">
        <v>23</v>
      </c>
      <c r="B47" s="1201"/>
      <c r="C47" s="1281"/>
      <c r="D47" s="1296" t="s">
        <v>3930</v>
      </c>
      <c r="E47" s="1296"/>
      <c r="F47" s="1296"/>
      <c r="G47" s="1296"/>
      <c r="H47" s="1296"/>
      <c r="I47" s="1296"/>
      <c r="J47" s="1296"/>
      <c r="K47" s="1296"/>
      <c r="L47" s="1296"/>
      <c r="M47" s="1296"/>
      <c r="N47" s="1296"/>
      <c r="O47" s="1296"/>
      <c r="P47" s="1296"/>
      <c r="Q47" s="1296"/>
      <c r="R47" s="1515"/>
      <c r="S47" s="1759">
        <f t="shared" si="0"/>
        <v>1013</v>
      </c>
      <c r="T47" s="1643"/>
      <c r="U47" s="1643"/>
      <c r="V47" s="1643"/>
      <c r="W47" s="1643"/>
      <c r="X47" s="1846">
        <v>515</v>
      </c>
      <c r="Y47" s="1846"/>
      <c r="Z47" s="1846"/>
      <c r="AA47" s="1846"/>
      <c r="AB47" s="1846"/>
      <c r="AC47" s="1410">
        <v>498</v>
      </c>
      <c r="AD47" s="1410"/>
      <c r="AE47" s="1410"/>
      <c r="AF47" s="1410"/>
      <c r="AG47" s="1410"/>
    </row>
    <row r="48" spans="1:33" ht="18.75" customHeight="1">
      <c r="A48" s="1201">
        <v>24</v>
      </c>
      <c r="B48" s="1201"/>
      <c r="C48" s="1281"/>
      <c r="D48" s="1296" t="s">
        <v>3931</v>
      </c>
      <c r="E48" s="1296"/>
      <c r="F48" s="1296"/>
      <c r="G48" s="1296"/>
      <c r="H48" s="1296"/>
      <c r="I48" s="1296"/>
      <c r="J48" s="1296"/>
      <c r="K48" s="1296"/>
      <c r="L48" s="1296"/>
      <c r="M48" s="1296"/>
      <c r="N48" s="1296"/>
      <c r="O48" s="1296"/>
      <c r="P48" s="1296"/>
      <c r="Q48" s="1296"/>
      <c r="R48" s="1515"/>
      <c r="S48" s="1759">
        <f t="shared" si="0"/>
        <v>334</v>
      </c>
      <c r="T48" s="1643"/>
      <c r="U48" s="1643"/>
      <c r="V48" s="1643"/>
      <c r="W48" s="1643"/>
      <c r="X48" s="1846">
        <v>167</v>
      </c>
      <c r="Y48" s="1846"/>
      <c r="Z48" s="1846"/>
      <c r="AA48" s="1846"/>
      <c r="AB48" s="1846"/>
      <c r="AC48" s="1410">
        <v>167</v>
      </c>
      <c r="AD48" s="1410"/>
      <c r="AE48" s="1410"/>
      <c r="AF48" s="1410"/>
      <c r="AG48" s="1410"/>
    </row>
    <row r="49" spans="1:33" ht="18.75" customHeight="1">
      <c r="A49" s="2603">
        <v>25</v>
      </c>
      <c r="B49" s="2603"/>
      <c r="C49" s="2604"/>
      <c r="D49" s="2605" t="s">
        <v>3932</v>
      </c>
      <c r="E49" s="2605"/>
      <c r="F49" s="2605"/>
      <c r="G49" s="2605"/>
      <c r="H49" s="2605"/>
      <c r="I49" s="2605"/>
      <c r="J49" s="2605"/>
      <c r="K49" s="2605"/>
      <c r="L49" s="2605"/>
      <c r="M49" s="2605"/>
      <c r="N49" s="2605"/>
      <c r="O49" s="2605"/>
      <c r="P49" s="2605"/>
      <c r="Q49" s="2605"/>
      <c r="R49" s="2606"/>
      <c r="S49" s="2607">
        <f t="shared" si="0"/>
        <v>530</v>
      </c>
      <c r="T49" s="2608"/>
      <c r="U49" s="2608"/>
      <c r="V49" s="2608"/>
      <c r="W49" s="2608"/>
      <c r="X49" s="2609">
        <v>280</v>
      </c>
      <c r="Y49" s="2609"/>
      <c r="Z49" s="2609"/>
      <c r="AA49" s="2609"/>
      <c r="AB49" s="2609"/>
      <c r="AC49" s="2610">
        <v>250</v>
      </c>
      <c r="AD49" s="2610"/>
      <c r="AE49" s="2610"/>
      <c r="AF49" s="2610"/>
      <c r="AG49" s="2610"/>
    </row>
    <row r="50" spans="1:33" ht="18.75" customHeight="1">
      <c r="A50" s="2596">
        <v>26</v>
      </c>
      <c r="B50" s="2596"/>
      <c r="C50" s="2372"/>
      <c r="D50" s="2597" t="s">
        <v>3933</v>
      </c>
      <c r="E50" s="2597"/>
      <c r="F50" s="2597"/>
      <c r="G50" s="2597"/>
      <c r="H50" s="2597"/>
      <c r="I50" s="2597"/>
      <c r="J50" s="2597"/>
      <c r="K50" s="2597"/>
      <c r="L50" s="2597"/>
      <c r="M50" s="2597"/>
      <c r="N50" s="2597"/>
      <c r="O50" s="2597"/>
      <c r="P50" s="2597"/>
      <c r="Q50" s="2597"/>
      <c r="R50" s="2598"/>
      <c r="S50" s="1759">
        <f t="shared" si="0"/>
        <v>236</v>
      </c>
      <c r="T50" s="1643"/>
      <c r="U50" s="1643"/>
      <c r="V50" s="1643"/>
      <c r="W50" s="1643"/>
      <c r="X50" s="1846">
        <v>117</v>
      </c>
      <c r="Y50" s="1846"/>
      <c r="Z50" s="1846"/>
      <c r="AA50" s="1846"/>
      <c r="AB50" s="1846"/>
      <c r="AC50" s="2602">
        <v>119</v>
      </c>
      <c r="AD50" s="2602"/>
      <c r="AE50" s="2602"/>
      <c r="AF50" s="2602"/>
      <c r="AG50" s="2602"/>
    </row>
    <row r="51" spans="1:33" ht="18.75" customHeight="1">
      <c r="A51" s="1201">
        <v>27</v>
      </c>
      <c r="B51" s="1201"/>
      <c r="C51" s="1281"/>
      <c r="D51" s="1296" t="s">
        <v>3934</v>
      </c>
      <c r="E51" s="1296"/>
      <c r="F51" s="1296"/>
      <c r="G51" s="1296"/>
      <c r="H51" s="1296"/>
      <c r="I51" s="1296"/>
      <c r="J51" s="1296"/>
      <c r="K51" s="1296"/>
      <c r="L51" s="1296"/>
      <c r="M51" s="1296"/>
      <c r="N51" s="1296"/>
      <c r="O51" s="1296"/>
      <c r="P51" s="1296"/>
      <c r="Q51" s="1296"/>
      <c r="R51" s="1515"/>
      <c r="S51" s="1759">
        <f t="shared" si="0"/>
        <v>738</v>
      </c>
      <c r="T51" s="1643"/>
      <c r="U51" s="1643"/>
      <c r="V51" s="1643"/>
      <c r="W51" s="1643"/>
      <c r="X51" s="1846">
        <v>352</v>
      </c>
      <c r="Y51" s="1846"/>
      <c r="Z51" s="1846"/>
      <c r="AA51" s="1846"/>
      <c r="AB51" s="1846"/>
      <c r="AC51" s="1410">
        <v>386</v>
      </c>
      <c r="AD51" s="1410"/>
      <c r="AE51" s="1410"/>
      <c r="AF51" s="1410"/>
      <c r="AG51" s="1410"/>
    </row>
    <row r="52" spans="1:33" ht="18.75" customHeight="1">
      <c r="A52" s="1201">
        <v>28</v>
      </c>
      <c r="B52" s="1201"/>
      <c r="C52" s="1281"/>
      <c r="D52" s="1296" t="s">
        <v>3935</v>
      </c>
      <c r="E52" s="1296"/>
      <c r="F52" s="1296"/>
      <c r="G52" s="1296"/>
      <c r="H52" s="1296"/>
      <c r="I52" s="1296"/>
      <c r="J52" s="1296"/>
      <c r="K52" s="1296"/>
      <c r="L52" s="1296"/>
      <c r="M52" s="1296"/>
      <c r="N52" s="1296"/>
      <c r="O52" s="1296"/>
      <c r="P52" s="1296"/>
      <c r="Q52" s="1296"/>
      <c r="R52" s="1515"/>
      <c r="S52" s="1759">
        <f t="shared" si="0"/>
        <v>645</v>
      </c>
      <c r="T52" s="1643"/>
      <c r="U52" s="1643"/>
      <c r="V52" s="1643"/>
      <c r="W52" s="1643"/>
      <c r="X52" s="1846">
        <v>308</v>
      </c>
      <c r="Y52" s="1846"/>
      <c r="Z52" s="1846"/>
      <c r="AA52" s="1846"/>
      <c r="AB52" s="1846"/>
      <c r="AC52" s="1410">
        <v>337</v>
      </c>
      <c r="AD52" s="1410"/>
      <c r="AE52" s="1410"/>
      <c r="AF52" s="1410"/>
      <c r="AG52" s="1410"/>
    </row>
    <row r="53" spans="1:33" ht="18.75" customHeight="1">
      <c r="A53" s="1276">
        <v>29</v>
      </c>
      <c r="B53" s="1276"/>
      <c r="C53" s="1282"/>
      <c r="D53" s="1301" t="s">
        <v>3936</v>
      </c>
      <c r="E53" s="1301"/>
      <c r="F53" s="1301"/>
      <c r="G53" s="1301"/>
      <c r="H53" s="1301"/>
      <c r="I53" s="1301"/>
      <c r="J53" s="1301"/>
      <c r="K53" s="1301"/>
      <c r="L53" s="1301"/>
      <c r="M53" s="1301"/>
      <c r="N53" s="1301"/>
      <c r="O53" s="1301"/>
      <c r="P53" s="1301"/>
      <c r="Q53" s="1301"/>
      <c r="R53" s="1529"/>
      <c r="S53" s="2078">
        <f t="shared" si="0"/>
        <v>226</v>
      </c>
      <c r="T53" s="2077"/>
      <c r="U53" s="2077"/>
      <c r="V53" s="2077"/>
      <c r="W53" s="2077"/>
      <c r="X53" s="2611">
        <v>116</v>
      </c>
      <c r="Y53" s="2611"/>
      <c r="Z53" s="2611"/>
      <c r="AA53" s="2611"/>
      <c r="AB53" s="2611"/>
      <c r="AC53" s="2612">
        <v>110</v>
      </c>
      <c r="AD53" s="2612"/>
      <c r="AE53" s="2612"/>
      <c r="AF53" s="2612"/>
      <c r="AG53" s="2612"/>
    </row>
    <row r="54" spans="1:33" ht="18.75" customHeight="1">
      <c r="AB54" s="286"/>
      <c r="AC54" s="286"/>
      <c r="AD54" s="286"/>
      <c r="AE54" s="286"/>
      <c r="AF54" s="286"/>
      <c r="AG54" s="315" t="s">
        <v>3937</v>
      </c>
    </row>
  </sheetData>
  <mergeCells count="223">
    <mergeCell ref="A52:C52"/>
    <mergeCell ref="D52:R52"/>
    <mergeCell ref="S52:W52"/>
    <mergeCell ref="X52:AB52"/>
    <mergeCell ref="AC52:AG52"/>
    <mergeCell ref="A53:C53"/>
    <mergeCell ref="D53:R53"/>
    <mergeCell ref="S53:W53"/>
    <mergeCell ref="X53:AB53"/>
    <mergeCell ref="AC53:AG53"/>
    <mergeCell ref="A50:C50"/>
    <mergeCell ref="D50:R50"/>
    <mergeCell ref="S50:W50"/>
    <mergeCell ref="X50:AB50"/>
    <mergeCell ref="AC50:AG50"/>
    <mergeCell ref="A51:C51"/>
    <mergeCell ref="D51:R51"/>
    <mergeCell ref="S51:W51"/>
    <mergeCell ref="X51:AB51"/>
    <mergeCell ref="AC51:AG51"/>
    <mergeCell ref="A48:C48"/>
    <mergeCell ref="D48:R48"/>
    <mergeCell ref="S48:W48"/>
    <mergeCell ref="X48:AB48"/>
    <mergeCell ref="AC48:AG48"/>
    <mergeCell ref="A49:C49"/>
    <mergeCell ref="D49:R49"/>
    <mergeCell ref="S49:W49"/>
    <mergeCell ref="X49:AB49"/>
    <mergeCell ref="AC49:AG49"/>
    <mergeCell ref="A46:C46"/>
    <mergeCell ref="D46:R46"/>
    <mergeCell ref="S46:W46"/>
    <mergeCell ref="X46:AB46"/>
    <mergeCell ref="AC46:AG46"/>
    <mergeCell ref="A47:C47"/>
    <mergeCell ref="D47:R47"/>
    <mergeCell ref="S47:W47"/>
    <mergeCell ref="X47:AB47"/>
    <mergeCell ref="AC47:AG47"/>
    <mergeCell ref="A44:C44"/>
    <mergeCell ref="D44:R44"/>
    <mergeCell ref="S44:W44"/>
    <mergeCell ref="X44:AB44"/>
    <mergeCell ref="AC44:AG44"/>
    <mergeCell ref="A45:C45"/>
    <mergeCell ref="D45:R45"/>
    <mergeCell ref="S45:W45"/>
    <mergeCell ref="X45:AB45"/>
    <mergeCell ref="AC45:AG45"/>
    <mergeCell ref="A42:C42"/>
    <mergeCell ref="D42:R42"/>
    <mergeCell ref="S42:W42"/>
    <mergeCell ref="X42:AB42"/>
    <mergeCell ref="AC42:AG42"/>
    <mergeCell ref="A43:C43"/>
    <mergeCell ref="D43:R43"/>
    <mergeCell ref="S43:W43"/>
    <mergeCell ref="X43:AB43"/>
    <mergeCell ref="AC43:AG43"/>
    <mergeCell ref="A40:C40"/>
    <mergeCell ref="D40:R40"/>
    <mergeCell ref="S40:W40"/>
    <mergeCell ref="X40:AB40"/>
    <mergeCell ref="AC40:AG40"/>
    <mergeCell ref="A41:C41"/>
    <mergeCell ref="D41:R41"/>
    <mergeCell ref="S41:W41"/>
    <mergeCell ref="X41:AB41"/>
    <mergeCell ref="AC41:AG41"/>
    <mergeCell ref="A38:C38"/>
    <mergeCell ref="D38:R38"/>
    <mergeCell ref="S38:W38"/>
    <mergeCell ref="X38:AB38"/>
    <mergeCell ref="AC38:AG38"/>
    <mergeCell ref="A39:C39"/>
    <mergeCell ref="D39:R39"/>
    <mergeCell ref="S39:W39"/>
    <mergeCell ref="X39:AB39"/>
    <mergeCell ref="AC39:AG39"/>
    <mergeCell ref="A36:C36"/>
    <mergeCell ref="D36:R36"/>
    <mergeCell ref="S36:W36"/>
    <mergeCell ref="X36:AB36"/>
    <mergeCell ref="AC36:AG36"/>
    <mergeCell ref="A37:C37"/>
    <mergeCell ref="D37:R37"/>
    <mergeCell ref="S37:W37"/>
    <mergeCell ref="X37:AB37"/>
    <mergeCell ref="AC37:AG37"/>
    <mergeCell ref="A34:C34"/>
    <mergeCell ref="D34:R34"/>
    <mergeCell ref="S34:W34"/>
    <mergeCell ref="X34:AB34"/>
    <mergeCell ref="AC34:AG34"/>
    <mergeCell ref="A35:C35"/>
    <mergeCell ref="D35:R35"/>
    <mergeCell ref="S35:W35"/>
    <mergeCell ref="X35:AB35"/>
    <mergeCell ref="AC35:AG35"/>
    <mergeCell ref="A32:C32"/>
    <mergeCell ref="D32:R32"/>
    <mergeCell ref="S32:W32"/>
    <mergeCell ref="X32:AB32"/>
    <mergeCell ref="AC32:AG32"/>
    <mergeCell ref="A33:C33"/>
    <mergeCell ref="D33:R33"/>
    <mergeCell ref="S33:W33"/>
    <mergeCell ref="X33:AB33"/>
    <mergeCell ref="AC33:AG33"/>
    <mergeCell ref="A30:C30"/>
    <mergeCell ref="D30:R30"/>
    <mergeCell ref="S30:W30"/>
    <mergeCell ref="X30:AB30"/>
    <mergeCell ref="AC30:AG30"/>
    <mergeCell ref="A31:C31"/>
    <mergeCell ref="D31:R31"/>
    <mergeCell ref="S31:W31"/>
    <mergeCell ref="X31:AB31"/>
    <mergeCell ref="AC31:AG31"/>
    <mergeCell ref="A28:C28"/>
    <mergeCell ref="D28:R28"/>
    <mergeCell ref="S28:W28"/>
    <mergeCell ref="X28:AB28"/>
    <mergeCell ref="AC28:AG28"/>
    <mergeCell ref="A29:C29"/>
    <mergeCell ref="D29:R29"/>
    <mergeCell ref="S29:W29"/>
    <mergeCell ref="X29:AB29"/>
    <mergeCell ref="AC29:AG29"/>
    <mergeCell ref="A26:C26"/>
    <mergeCell ref="D26:R26"/>
    <mergeCell ref="S26:W26"/>
    <mergeCell ref="X26:AB26"/>
    <mergeCell ref="AC26:AG26"/>
    <mergeCell ref="A27:C27"/>
    <mergeCell ref="D27:R27"/>
    <mergeCell ref="S27:W27"/>
    <mergeCell ref="X27:AB27"/>
    <mergeCell ref="AC27:AG27"/>
    <mergeCell ref="A24:C24"/>
    <mergeCell ref="D24:R24"/>
    <mergeCell ref="S24:W24"/>
    <mergeCell ref="X24:AB24"/>
    <mergeCell ref="AC24:AG24"/>
    <mergeCell ref="A25:C25"/>
    <mergeCell ref="D25:R25"/>
    <mergeCell ref="S25:W25"/>
    <mergeCell ref="X25:AB25"/>
    <mergeCell ref="AC25:AG25"/>
    <mergeCell ref="A22:C22"/>
    <mergeCell ref="D22:R22"/>
    <mergeCell ref="S22:W22"/>
    <mergeCell ref="X22:AB22"/>
    <mergeCell ref="AC22:AG22"/>
    <mergeCell ref="A23:C23"/>
    <mergeCell ref="D23:R23"/>
    <mergeCell ref="S23:W23"/>
    <mergeCell ref="X23:AB23"/>
    <mergeCell ref="AC23:AG23"/>
    <mergeCell ref="A20:AG20"/>
    <mergeCell ref="A14:H14"/>
    <mergeCell ref="I14:N14"/>
    <mergeCell ref="O14:T14"/>
    <mergeCell ref="U14:Z14"/>
    <mergeCell ref="AA14:AG14"/>
    <mergeCell ref="A15:H15"/>
    <mergeCell ref="I15:N15"/>
    <mergeCell ref="O15:T15"/>
    <mergeCell ref="U15:Z15"/>
    <mergeCell ref="AA15:AG15"/>
    <mergeCell ref="A13:H13"/>
    <mergeCell ref="I13:N13"/>
    <mergeCell ref="O13:T13"/>
    <mergeCell ref="U13:Z13"/>
    <mergeCell ref="AA13:AG13"/>
    <mergeCell ref="A16:H16"/>
    <mergeCell ref="I16:N16"/>
    <mergeCell ref="O16:T16"/>
    <mergeCell ref="U16:Z16"/>
    <mergeCell ref="AA16:AG16"/>
    <mergeCell ref="A11:H11"/>
    <mergeCell ref="I11:N11"/>
    <mergeCell ref="O11:T11"/>
    <mergeCell ref="U11:Z11"/>
    <mergeCell ref="AA11:AG11"/>
    <mergeCell ref="A12:H12"/>
    <mergeCell ref="I12:N12"/>
    <mergeCell ref="O12:T12"/>
    <mergeCell ref="U12:Z12"/>
    <mergeCell ref="AA12:AG12"/>
    <mergeCell ref="A9:H9"/>
    <mergeCell ref="I9:N9"/>
    <mergeCell ref="O9:T9"/>
    <mergeCell ref="U9:Z9"/>
    <mergeCell ref="AA9:AG9"/>
    <mergeCell ref="A10:H10"/>
    <mergeCell ref="I10:N10"/>
    <mergeCell ref="O10:T10"/>
    <mergeCell ref="U10:Z10"/>
    <mergeCell ref="AA10:AG10"/>
    <mergeCell ref="A7:H7"/>
    <mergeCell ref="I7:N7"/>
    <mergeCell ref="O7:T7"/>
    <mergeCell ref="U7:Z7"/>
    <mergeCell ref="AA7:AG7"/>
    <mergeCell ref="A8:H8"/>
    <mergeCell ref="I8:N8"/>
    <mergeCell ref="O8:T8"/>
    <mergeCell ref="U8:Z8"/>
    <mergeCell ref="AA8:AG8"/>
    <mergeCell ref="A2:AG2"/>
    <mergeCell ref="T3:AF3"/>
    <mergeCell ref="A4:H4"/>
    <mergeCell ref="I4:N4"/>
    <mergeCell ref="O4:T4"/>
    <mergeCell ref="U4:Z4"/>
    <mergeCell ref="AA4:AG4"/>
    <mergeCell ref="A1:D1"/>
    <mergeCell ref="I5:N5"/>
    <mergeCell ref="O5:T5"/>
    <mergeCell ref="U5:Z5"/>
    <mergeCell ref="AA5:AG5"/>
  </mergeCells>
  <phoneticPr fontId="4"/>
  <hyperlinks>
    <hyperlink ref="A1" location="P2細目次!A1" display="目次に戻る" xr:uid="{255A697A-CCA1-4C2A-9140-F40A38672850}"/>
  </hyperlinks>
  <pageMargins left="0.70866141732283472" right="0.70866141732283472" top="0.74803149606299213" bottom="0.74803149606299213" header="0.31496062992125984" footer="0.31496062992125984"/>
  <pageSetup paperSize="9" scale="83" firstPageNumber="0" orientation="portrait" r:id="rId1"/>
  <headerFooter differentFirst="1" scaleWithDoc="0">
    <oddFooter>&amp;C- &amp;P -</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40B6E-CDCC-4588-8993-B6AC2EA5B9F8}">
  <sheetPr>
    <tabColor theme="0"/>
    <pageSetUpPr fitToPage="1"/>
  </sheetPr>
  <dimension ref="A1:AA42"/>
  <sheetViews>
    <sheetView zoomScaleNormal="100" zoomScaleSheetLayoutView="100" workbookViewId="0">
      <selection activeCell="AL2" sqref="AL2:AR2"/>
    </sheetView>
  </sheetViews>
  <sheetFormatPr defaultColWidth="3.25" defaultRowHeight="18.75" customHeight="1"/>
  <cols>
    <col min="1" max="2" width="3.25" style="286"/>
    <col min="3" max="3" width="3.5" style="286" bestFit="1" customWidth="1"/>
    <col min="4" max="4" width="3.25" style="286"/>
    <col min="5" max="5" width="3.375" style="286" bestFit="1" customWidth="1"/>
    <col min="6" max="258" width="3.25" style="286"/>
    <col min="259" max="259" width="3.5" style="286" bestFit="1" customWidth="1"/>
    <col min="260" max="260" width="3.25" style="286"/>
    <col min="261" max="261" width="3.375" style="286" bestFit="1" customWidth="1"/>
    <col min="262" max="514" width="3.25" style="286"/>
    <col min="515" max="515" width="3.5" style="286" bestFit="1" customWidth="1"/>
    <col min="516" max="516" width="3.25" style="286"/>
    <col min="517" max="517" width="3.375" style="286" bestFit="1" customWidth="1"/>
    <col min="518" max="770" width="3.25" style="286"/>
    <col min="771" max="771" width="3.5" style="286" bestFit="1" customWidth="1"/>
    <col min="772" max="772" width="3.25" style="286"/>
    <col min="773" max="773" width="3.375" style="286" bestFit="1" customWidth="1"/>
    <col min="774" max="1026" width="3.25" style="286"/>
    <col min="1027" max="1027" width="3.5" style="286" bestFit="1" customWidth="1"/>
    <col min="1028" max="1028" width="3.25" style="286"/>
    <col min="1029" max="1029" width="3.375" style="286" bestFit="1" customWidth="1"/>
    <col min="1030" max="1282" width="3.25" style="286"/>
    <col min="1283" max="1283" width="3.5" style="286" bestFit="1" customWidth="1"/>
    <col min="1284" max="1284" width="3.25" style="286"/>
    <col min="1285" max="1285" width="3.375" style="286" bestFit="1" customWidth="1"/>
    <col min="1286" max="1538" width="3.25" style="286"/>
    <col min="1539" max="1539" width="3.5" style="286" bestFit="1" customWidth="1"/>
    <col min="1540" max="1540" width="3.25" style="286"/>
    <col min="1541" max="1541" width="3.375" style="286" bestFit="1" customWidth="1"/>
    <col min="1542" max="1794" width="3.25" style="286"/>
    <col min="1795" max="1795" width="3.5" style="286" bestFit="1" customWidth="1"/>
    <col min="1796" max="1796" width="3.25" style="286"/>
    <col min="1797" max="1797" width="3.375" style="286" bestFit="1" customWidth="1"/>
    <col min="1798" max="2050" width="3.25" style="286"/>
    <col min="2051" max="2051" width="3.5" style="286" bestFit="1" customWidth="1"/>
    <col min="2052" max="2052" width="3.25" style="286"/>
    <col min="2053" max="2053" width="3.375" style="286" bestFit="1" customWidth="1"/>
    <col min="2054" max="2306" width="3.25" style="286"/>
    <col min="2307" max="2307" width="3.5" style="286" bestFit="1" customWidth="1"/>
    <col min="2308" max="2308" width="3.25" style="286"/>
    <col min="2309" max="2309" width="3.375" style="286" bestFit="1" customWidth="1"/>
    <col min="2310" max="2562" width="3.25" style="286"/>
    <col min="2563" max="2563" width="3.5" style="286" bestFit="1" customWidth="1"/>
    <col min="2564" max="2564" width="3.25" style="286"/>
    <col min="2565" max="2565" width="3.375" style="286" bestFit="1" customWidth="1"/>
    <col min="2566" max="2818" width="3.25" style="286"/>
    <col min="2819" max="2819" width="3.5" style="286" bestFit="1" customWidth="1"/>
    <col min="2820" max="2820" width="3.25" style="286"/>
    <col min="2821" max="2821" width="3.375" style="286" bestFit="1" customWidth="1"/>
    <col min="2822" max="3074" width="3.25" style="286"/>
    <col min="3075" max="3075" width="3.5" style="286" bestFit="1" customWidth="1"/>
    <col min="3076" max="3076" width="3.25" style="286"/>
    <col min="3077" max="3077" width="3.375" style="286" bestFit="1" customWidth="1"/>
    <col min="3078" max="3330" width="3.25" style="286"/>
    <col min="3331" max="3331" width="3.5" style="286" bestFit="1" customWidth="1"/>
    <col min="3332" max="3332" width="3.25" style="286"/>
    <col min="3333" max="3333" width="3.375" style="286" bestFit="1" customWidth="1"/>
    <col min="3334" max="3586" width="3.25" style="286"/>
    <col min="3587" max="3587" width="3.5" style="286" bestFit="1" customWidth="1"/>
    <col min="3588" max="3588" width="3.25" style="286"/>
    <col min="3589" max="3589" width="3.375" style="286" bestFit="1" customWidth="1"/>
    <col min="3590" max="3842" width="3.25" style="286"/>
    <col min="3843" max="3843" width="3.5" style="286" bestFit="1" customWidth="1"/>
    <col min="3844" max="3844" width="3.25" style="286"/>
    <col min="3845" max="3845" width="3.375" style="286" bestFit="1" customWidth="1"/>
    <col min="3846" max="4098" width="3.25" style="286"/>
    <col min="4099" max="4099" width="3.5" style="286" bestFit="1" customWidth="1"/>
    <col min="4100" max="4100" width="3.25" style="286"/>
    <col min="4101" max="4101" width="3.375" style="286" bestFit="1" customWidth="1"/>
    <col min="4102" max="4354" width="3.25" style="286"/>
    <col min="4355" max="4355" width="3.5" style="286" bestFit="1" customWidth="1"/>
    <col min="4356" max="4356" width="3.25" style="286"/>
    <col min="4357" max="4357" width="3.375" style="286" bestFit="1" customWidth="1"/>
    <col min="4358" max="4610" width="3.25" style="286"/>
    <col min="4611" max="4611" width="3.5" style="286" bestFit="1" customWidth="1"/>
    <col min="4612" max="4612" width="3.25" style="286"/>
    <col min="4613" max="4613" width="3.375" style="286" bestFit="1" customWidth="1"/>
    <col min="4614" max="4866" width="3.25" style="286"/>
    <col min="4867" max="4867" width="3.5" style="286" bestFit="1" customWidth="1"/>
    <col min="4868" max="4868" width="3.25" style="286"/>
    <col min="4869" max="4869" width="3.375" style="286" bestFit="1" customWidth="1"/>
    <col min="4870" max="5122" width="3.25" style="286"/>
    <col min="5123" max="5123" width="3.5" style="286" bestFit="1" customWidth="1"/>
    <col min="5124" max="5124" width="3.25" style="286"/>
    <col min="5125" max="5125" width="3.375" style="286" bestFit="1" customWidth="1"/>
    <col min="5126" max="5378" width="3.25" style="286"/>
    <col min="5379" max="5379" width="3.5" style="286" bestFit="1" customWidth="1"/>
    <col min="5380" max="5380" width="3.25" style="286"/>
    <col min="5381" max="5381" width="3.375" style="286" bestFit="1" customWidth="1"/>
    <col min="5382" max="5634" width="3.25" style="286"/>
    <col min="5635" max="5635" width="3.5" style="286" bestFit="1" customWidth="1"/>
    <col min="5636" max="5636" width="3.25" style="286"/>
    <col min="5637" max="5637" width="3.375" style="286" bestFit="1" customWidth="1"/>
    <col min="5638" max="5890" width="3.25" style="286"/>
    <col min="5891" max="5891" width="3.5" style="286" bestFit="1" customWidth="1"/>
    <col min="5892" max="5892" width="3.25" style="286"/>
    <col min="5893" max="5893" width="3.375" style="286" bestFit="1" customWidth="1"/>
    <col min="5894" max="6146" width="3.25" style="286"/>
    <col min="6147" max="6147" width="3.5" style="286" bestFit="1" customWidth="1"/>
    <col min="6148" max="6148" width="3.25" style="286"/>
    <col min="6149" max="6149" width="3.375" style="286" bestFit="1" customWidth="1"/>
    <col min="6150" max="6402" width="3.25" style="286"/>
    <col min="6403" max="6403" width="3.5" style="286" bestFit="1" customWidth="1"/>
    <col min="6404" max="6404" width="3.25" style="286"/>
    <col min="6405" max="6405" width="3.375" style="286" bestFit="1" customWidth="1"/>
    <col min="6406" max="6658" width="3.25" style="286"/>
    <col min="6659" max="6659" width="3.5" style="286" bestFit="1" customWidth="1"/>
    <col min="6660" max="6660" width="3.25" style="286"/>
    <col min="6661" max="6661" width="3.375" style="286" bestFit="1" customWidth="1"/>
    <col min="6662" max="6914" width="3.25" style="286"/>
    <col min="6915" max="6915" width="3.5" style="286" bestFit="1" customWidth="1"/>
    <col min="6916" max="6916" width="3.25" style="286"/>
    <col min="6917" max="6917" width="3.375" style="286" bestFit="1" customWidth="1"/>
    <col min="6918" max="7170" width="3.25" style="286"/>
    <col min="7171" max="7171" width="3.5" style="286" bestFit="1" customWidth="1"/>
    <col min="7172" max="7172" width="3.25" style="286"/>
    <col min="7173" max="7173" width="3.375" style="286" bestFit="1" customWidth="1"/>
    <col min="7174" max="7426" width="3.25" style="286"/>
    <col min="7427" max="7427" width="3.5" style="286" bestFit="1" customWidth="1"/>
    <col min="7428" max="7428" width="3.25" style="286"/>
    <col min="7429" max="7429" width="3.375" style="286" bestFit="1" customWidth="1"/>
    <col min="7430" max="7682" width="3.25" style="286"/>
    <col min="7683" max="7683" width="3.5" style="286" bestFit="1" customWidth="1"/>
    <col min="7684" max="7684" width="3.25" style="286"/>
    <col min="7685" max="7685" width="3.375" style="286" bestFit="1" customWidth="1"/>
    <col min="7686" max="7938" width="3.25" style="286"/>
    <col min="7939" max="7939" width="3.5" style="286" bestFit="1" customWidth="1"/>
    <col min="7940" max="7940" width="3.25" style="286"/>
    <col min="7941" max="7941" width="3.375" style="286" bestFit="1" customWidth="1"/>
    <col min="7942" max="8194" width="3.25" style="286"/>
    <col min="8195" max="8195" width="3.5" style="286" bestFit="1" customWidth="1"/>
    <col min="8196" max="8196" width="3.25" style="286"/>
    <col min="8197" max="8197" width="3.375" style="286" bestFit="1" customWidth="1"/>
    <col min="8198" max="8450" width="3.25" style="286"/>
    <col min="8451" max="8451" width="3.5" style="286" bestFit="1" customWidth="1"/>
    <col min="8452" max="8452" width="3.25" style="286"/>
    <col min="8453" max="8453" width="3.375" style="286" bestFit="1" customWidth="1"/>
    <col min="8454" max="8706" width="3.25" style="286"/>
    <col min="8707" max="8707" width="3.5" style="286" bestFit="1" customWidth="1"/>
    <col min="8708" max="8708" width="3.25" style="286"/>
    <col min="8709" max="8709" width="3.375" style="286" bestFit="1" customWidth="1"/>
    <col min="8710" max="8962" width="3.25" style="286"/>
    <col min="8963" max="8963" width="3.5" style="286" bestFit="1" customWidth="1"/>
    <col min="8964" max="8964" width="3.25" style="286"/>
    <col min="8965" max="8965" width="3.375" style="286" bestFit="1" customWidth="1"/>
    <col min="8966" max="9218" width="3.25" style="286"/>
    <col min="9219" max="9219" width="3.5" style="286" bestFit="1" customWidth="1"/>
    <col min="9220" max="9220" width="3.25" style="286"/>
    <col min="9221" max="9221" width="3.375" style="286" bestFit="1" customWidth="1"/>
    <col min="9222" max="9474" width="3.25" style="286"/>
    <col min="9475" max="9475" width="3.5" style="286" bestFit="1" customWidth="1"/>
    <col min="9476" max="9476" width="3.25" style="286"/>
    <col min="9477" max="9477" width="3.375" style="286" bestFit="1" customWidth="1"/>
    <col min="9478" max="9730" width="3.25" style="286"/>
    <col min="9731" max="9731" width="3.5" style="286" bestFit="1" customWidth="1"/>
    <col min="9732" max="9732" width="3.25" style="286"/>
    <col min="9733" max="9733" width="3.375" style="286" bestFit="1" customWidth="1"/>
    <col min="9734" max="9986" width="3.25" style="286"/>
    <col min="9987" max="9987" width="3.5" style="286" bestFit="1" customWidth="1"/>
    <col min="9988" max="9988" width="3.25" style="286"/>
    <col min="9989" max="9989" width="3.375" style="286" bestFit="1" customWidth="1"/>
    <col min="9990" max="10242" width="3.25" style="286"/>
    <col min="10243" max="10243" width="3.5" style="286" bestFit="1" customWidth="1"/>
    <col min="10244" max="10244" width="3.25" style="286"/>
    <col min="10245" max="10245" width="3.375" style="286" bestFit="1" customWidth="1"/>
    <col min="10246" max="10498" width="3.25" style="286"/>
    <col min="10499" max="10499" width="3.5" style="286" bestFit="1" customWidth="1"/>
    <col min="10500" max="10500" width="3.25" style="286"/>
    <col min="10501" max="10501" width="3.375" style="286" bestFit="1" customWidth="1"/>
    <col min="10502" max="10754" width="3.25" style="286"/>
    <col min="10755" max="10755" width="3.5" style="286" bestFit="1" customWidth="1"/>
    <col min="10756" max="10756" width="3.25" style="286"/>
    <col min="10757" max="10757" width="3.375" style="286" bestFit="1" customWidth="1"/>
    <col min="10758" max="11010" width="3.25" style="286"/>
    <col min="11011" max="11011" width="3.5" style="286" bestFit="1" customWidth="1"/>
    <col min="11012" max="11012" width="3.25" style="286"/>
    <col min="11013" max="11013" width="3.375" style="286" bestFit="1" customWidth="1"/>
    <col min="11014" max="11266" width="3.25" style="286"/>
    <col min="11267" max="11267" width="3.5" style="286" bestFit="1" customWidth="1"/>
    <col min="11268" max="11268" width="3.25" style="286"/>
    <col min="11269" max="11269" width="3.375" style="286" bestFit="1" customWidth="1"/>
    <col min="11270" max="11522" width="3.25" style="286"/>
    <col min="11523" max="11523" width="3.5" style="286" bestFit="1" customWidth="1"/>
    <col min="11524" max="11524" width="3.25" style="286"/>
    <col min="11525" max="11525" width="3.375" style="286" bestFit="1" customWidth="1"/>
    <col min="11526" max="11778" width="3.25" style="286"/>
    <col min="11779" max="11779" width="3.5" style="286" bestFit="1" customWidth="1"/>
    <col min="11780" max="11780" width="3.25" style="286"/>
    <col min="11781" max="11781" width="3.375" style="286" bestFit="1" customWidth="1"/>
    <col min="11782" max="12034" width="3.25" style="286"/>
    <col min="12035" max="12035" width="3.5" style="286" bestFit="1" customWidth="1"/>
    <col min="12036" max="12036" width="3.25" style="286"/>
    <col min="12037" max="12037" width="3.375" style="286" bestFit="1" customWidth="1"/>
    <col min="12038" max="12290" width="3.25" style="286"/>
    <col min="12291" max="12291" width="3.5" style="286" bestFit="1" customWidth="1"/>
    <col min="12292" max="12292" width="3.25" style="286"/>
    <col min="12293" max="12293" width="3.375" style="286" bestFit="1" customWidth="1"/>
    <col min="12294" max="12546" width="3.25" style="286"/>
    <col min="12547" max="12547" width="3.5" style="286" bestFit="1" customWidth="1"/>
    <col min="12548" max="12548" width="3.25" style="286"/>
    <col min="12549" max="12549" width="3.375" style="286" bestFit="1" customWidth="1"/>
    <col min="12550" max="12802" width="3.25" style="286"/>
    <col min="12803" max="12803" width="3.5" style="286" bestFit="1" customWidth="1"/>
    <col min="12804" max="12804" width="3.25" style="286"/>
    <col min="12805" max="12805" width="3.375" style="286" bestFit="1" customWidth="1"/>
    <col min="12806" max="13058" width="3.25" style="286"/>
    <col min="13059" max="13059" width="3.5" style="286" bestFit="1" customWidth="1"/>
    <col min="13060" max="13060" width="3.25" style="286"/>
    <col min="13061" max="13061" width="3.375" style="286" bestFit="1" customWidth="1"/>
    <col min="13062" max="13314" width="3.25" style="286"/>
    <col min="13315" max="13315" width="3.5" style="286" bestFit="1" customWidth="1"/>
    <col min="13316" max="13316" width="3.25" style="286"/>
    <col min="13317" max="13317" width="3.375" style="286" bestFit="1" customWidth="1"/>
    <col min="13318" max="13570" width="3.25" style="286"/>
    <col min="13571" max="13571" width="3.5" style="286" bestFit="1" customWidth="1"/>
    <col min="13572" max="13572" width="3.25" style="286"/>
    <col min="13573" max="13573" width="3.375" style="286" bestFit="1" customWidth="1"/>
    <col min="13574" max="13826" width="3.25" style="286"/>
    <col min="13827" max="13827" width="3.5" style="286" bestFit="1" customWidth="1"/>
    <col min="13828" max="13828" width="3.25" style="286"/>
    <col min="13829" max="13829" width="3.375" style="286" bestFit="1" customWidth="1"/>
    <col min="13830" max="14082" width="3.25" style="286"/>
    <col min="14083" max="14083" width="3.5" style="286" bestFit="1" customWidth="1"/>
    <col min="14084" max="14084" width="3.25" style="286"/>
    <col min="14085" max="14085" width="3.375" style="286" bestFit="1" customWidth="1"/>
    <col min="14086" max="14338" width="3.25" style="286"/>
    <col min="14339" max="14339" width="3.5" style="286" bestFit="1" customWidth="1"/>
    <col min="14340" max="14340" width="3.25" style="286"/>
    <col min="14341" max="14341" width="3.375" style="286" bestFit="1" customWidth="1"/>
    <col min="14342" max="14594" width="3.25" style="286"/>
    <col min="14595" max="14595" width="3.5" style="286" bestFit="1" customWidth="1"/>
    <col min="14596" max="14596" width="3.25" style="286"/>
    <col min="14597" max="14597" width="3.375" style="286" bestFit="1" customWidth="1"/>
    <col min="14598" max="14850" width="3.25" style="286"/>
    <col min="14851" max="14851" width="3.5" style="286" bestFit="1" customWidth="1"/>
    <col min="14852" max="14852" width="3.25" style="286"/>
    <col min="14853" max="14853" width="3.375" style="286" bestFit="1" customWidth="1"/>
    <col min="14854" max="15106" width="3.25" style="286"/>
    <col min="15107" max="15107" width="3.5" style="286" bestFit="1" customWidth="1"/>
    <col min="15108" max="15108" width="3.25" style="286"/>
    <col min="15109" max="15109" width="3.375" style="286" bestFit="1" customWidth="1"/>
    <col min="15110" max="15362" width="3.25" style="286"/>
    <col min="15363" max="15363" width="3.5" style="286" bestFit="1" customWidth="1"/>
    <col min="15364" max="15364" width="3.25" style="286"/>
    <col min="15365" max="15365" width="3.375" style="286" bestFit="1" customWidth="1"/>
    <col min="15366" max="15618" width="3.25" style="286"/>
    <col min="15619" max="15619" width="3.5" style="286" bestFit="1" customWidth="1"/>
    <col min="15620" max="15620" width="3.25" style="286"/>
    <col min="15621" max="15621" width="3.375" style="286" bestFit="1" customWidth="1"/>
    <col min="15622" max="15874" width="3.25" style="286"/>
    <col min="15875" max="15875" width="3.5" style="286" bestFit="1" customWidth="1"/>
    <col min="15876" max="15876" width="3.25" style="286"/>
    <col min="15877" max="15877" width="3.375" style="286" bestFit="1" customWidth="1"/>
    <col min="15878" max="16130" width="3.25" style="286"/>
    <col min="16131" max="16131" width="3.5" style="286" bestFit="1" customWidth="1"/>
    <col min="16132" max="16132" width="3.25" style="286"/>
    <col min="16133" max="16133" width="3.375" style="286" bestFit="1" customWidth="1"/>
    <col min="16134" max="16384" width="3.25" style="286"/>
  </cols>
  <sheetData>
    <row r="1" spans="1:27" ht="13.5">
      <c r="A1" s="1544" t="s">
        <v>4602</v>
      </c>
      <c r="B1" s="1544"/>
      <c r="C1" s="1544"/>
      <c r="D1" s="1544"/>
    </row>
    <row r="2" spans="1:27" s="42" customFormat="1" ht="18.75" customHeight="1">
      <c r="A2" s="1271" t="s">
        <v>3938</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row>
    <row r="4" spans="1:27" ht="18.75" customHeight="1">
      <c r="A4" s="1262" t="s">
        <v>3939</v>
      </c>
      <c r="B4" s="1262"/>
      <c r="C4" s="1262"/>
      <c r="D4" s="1262"/>
      <c r="E4" s="1262"/>
      <c r="F4" s="1262"/>
      <c r="G4" s="1262"/>
      <c r="H4" s="1262"/>
      <c r="I4" s="1263"/>
      <c r="J4" s="1263" t="s">
        <v>3940</v>
      </c>
      <c r="K4" s="1263"/>
      <c r="L4" s="1263"/>
      <c r="M4" s="1263"/>
      <c r="N4" s="1263" t="s">
        <v>3839</v>
      </c>
      <c r="O4" s="1263"/>
      <c r="P4" s="1263"/>
      <c r="Q4" s="1263"/>
      <c r="R4" s="1263" t="s">
        <v>3840</v>
      </c>
      <c r="S4" s="1263"/>
      <c r="T4" s="1263"/>
      <c r="U4" s="1263"/>
      <c r="V4" s="1263" t="s">
        <v>3857</v>
      </c>
      <c r="W4" s="1263"/>
      <c r="X4" s="1263"/>
      <c r="Y4" s="1263"/>
      <c r="Z4" s="1263"/>
      <c r="AA4" s="1260"/>
    </row>
    <row r="5" spans="1:27" ht="18.75" customHeight="1">
      <c r="A5" s="1262"/>
      <c r="B5" s="1262"/>
      <c r="C5" s="1262"/>
      <c r="D5" s="1262"/>
      <c r="E5" s="1262"/>
      <c r="F5" s="1262"/>
      <c r="G5" s="1262"/>
      <c r="H5" s="1262"/>
      <c r="I5" s="1263"/>
      <c r="J5" s="1263"/>
      <c r="K5" s="1263"/>
      <c r="L5" s="1263"/>
      <c r="M5" s="1263"/>
      <c r="N5" s="1263"/>
      <c r="O5" s="1263"/>
      <c r="P5" s="1263"/>
      <c r="Q5" s="1263"/>
      <c r="R5" s="1263"/>
      <c r="S5" s="1263"/>
      <c r="T5" s="1263"/>
      <c r="U5" s="1263"/>
      <c r="V5" s="1263" t="s">
        <v>644</v>
      </c>
      <c r="W5" s="1263"/>
      <c r="X5" s="1263"/>
      <c r="Y5" s="1263" t="s">
        <v>645</v>
      </c>
      <c r="Z5" s="1263"/>
      <c r="AA5" s="1260"/>
    </row>
    <row r="6" spans="1:27" ht="18.75" customHeight="1">
      <c r="A6" s="314"/>
      <c r="B6" s="314"/>
      <c r="C6" s="314"/>
      <c r="D6" s="314"/>
      <c r="E6" s="314"/>
      <c r="F6" s="314"/>
      <c r="G6" s="314"/>
      <c r="H6" s="314"/>
      <c r="I6" s="345"/>
      <c r="J6" s="1332" t="s">
        <v>435</v>
      </c>
      <c r="K6" s="1289"/>
      <c r="L6" s="1289"/>
      <c r="M6" s="1289"/>
      <c r="N6" s="1289" t="s">
        <v>435</v>
      </c>
      <c r="O6" s="1289"/>
      <c r="P6" s="1289"/>
      <c r="Q6" s="1289"/>
      <c r="R6" s="1289" t="s">
        <v>560</v>
      </c>
      <c r="S6" s="1289"/>
      <c r="T6" s="1289"/>
      <c r="U6" s="1289"/>
      <c r="V6" s="1289" t="s">
        <v>560</v>
      </c>
      <c r="W6" s="1289"/>
      <c r="X6" s="1289"/>
      <c r="Y6" s="1289" t="s">
        <v>560</v>
      </c>
      <c r="Z6" s="1289"/>
      <c r="AA6" s="1289"/>
    </row>
    <row r="7" spans="1:27" ht="18.75" customHeight="1">
      <c r="B7" s="315" t="s">
        <v>652</v>
      </c>
      <c r="C7" s="315">
        <v>48</v>
      </c>
      <c r="D7" s="315" t="s">
        <v>3941</v>
      </c>
      <c r="E7" s="315">
        <v>7</v>
      </c>
      <c r="F7" s="315" t="s">
        <v>584</v>
      </c>
      <c r="G7" s="111">
        <v>29</v>
      </c>
      <c r="H7" s="315" t="s">
        <v>3942</v>
      </c>
      <c r="I7" s="442"/>
      <c r="J7" s="1759">
        <v>36617</v>
      </c>
      <c r="K7" s="1643"/>
      <c r="L7" s="1643"/>
      <c r="M7" s="1643"/>
      <c r="N7" s="1490">
        <v>19129</v>
      </c>
      <c r="O7" s="1490"/>
      <c r="P7" s="1490"/>
      <c r="Q7" s="1490"/>
      <c r="R7" s="1202">
        <v>52.24</v>
      </c>
      <c r="S7" s="1202"/>
      <c r="T7" s="1202"/>
      <c r="U7" s="1202"/>
      <c r="V7" s="1202">
        <v>52.62</v>
      </c>
      <c r="W7" s="1202"/>
      <c r="X7" s="1202"/>
      <c r="Y7" s="1202">
        <v>51.87</v>
      </c>
      <c r="Z7" s="1202"/>
      <c r="AA7" s="1202"/>
    </row>
    <row r="8" spans="1:27" ht="18.75" customHeight="1">
      <c r="B8" s="315"/>
      <c r="C8" s="315">
        <v>52</v>
      </c>
      <c r="D8" s="315" t="s">
        <v>3941</v>
      </c>
      <c r="E8" s="315">
        <v>7</v>
      </c>
      <c r="F8" s="315" t="s">
        <v>584</v>
      </c>
      <c r="G8" s="111">
        <v>31</v>
      </c>
      <c r="H8" s="315" t="s">
        <v>3942</v>
      </c>
      <c r="I8" s="442"/>
      <c r="J8" s="1759">
        <v>38665</v>
      </c>
      <c r="K8" s="1643"/>
      <c r="L8" s="1643"/>
      <c r="M8" s="1643"/>
      <c r="N8" s="1490">
        <v>28171</v>
      </c>
      <c r="O8" s="1490"/>
      <c r="P8" s="1490"/>
      <c r="Q8" s="1490"/>
      <c r="R8" s="1202">
        <v>72.86</v>
      </c>
      <c r="S8" s="1202"/>
      <c r="T8" s="1202"/>
      <c r="U8" s="1202"/>
      <c r="V8" s="1202">
        <v>71.86</v>
      </c>
      <c r="W8" s="1202"/>
      <c r="X8" s="1202"/>
      <c r="Y8" s="1202">
        <v>73.84</v>
      </c>
      <c r="Z8" s="1202"/>
      <c r="AA8" s="1202"/>
    </row>
    <row r="9" spans="1:27" ht="18.75" customHeight="1">
      <c r="B9" s="315"/>
      <c r="C9" s="315">
        <v>56</v>
      </c>
      <c r="D9" s="315" t="s">
        <v>3941</v>
      </c>
      <c r="E9" s="315">
        <v>7</v>
      </c>
      <c r="F9" s="315" t="s">
        <v>584</v>
      </c>
      <c r="G9" s="111">
        <v>26</v>
      </c>
      <c r="H9" s="315" t="s">
        <v>3942</v>
      </c>
      <c r="I9" s="442"/>
      <c r="J9" s="1759">
        <v>42594</v>
      </c>
      <c r="K9" s="1643"/>
      <c r="L9" s="1643"/>
      <c r="M9" s="1643"/>
      <c r="N9" s="1490">
        <v>30835</v>
      </c>
      <c r="O9" s="1490"/>
      <c r="P9" s="1490"/>
      <c r="Q9" s="1490"/>
      <c r="R9" s="1202">
        <v>72.39</v>
      </c>
      <c r="S9" s="1202"/>
      <c r="T9" s="1202"/>
      <c r="U9" s="1202"/>
      <c r="V9" s="1202">
        <v>71.22</v>
      </c>
      <c r="W9" s="1202"/>
      <c r="X9" s="1202"/>
      <c r="Y9" s="1202">
        <v>73.540000000000006</v>
      </c>
      <c r="Z9" s="1202"/>
      <c r="AA9" s="1202"/>
    </row>
    <row r="10" spans="1:27" ht="18.75" customHeight="1">
      <c r="B10" s="315"/>
      <c r="C10" s="315">
        <v>60</v>
      </c>
      <c r="D10" s="315" t="s">
        <v>3941</v>
      </c>
      <c r="E10" s="315">
        <v>7</v>
      </c>
      <c r="F10" s="315" t="s">
        <v>584</v>
      </c>
      <c r="G10" s="111">
        <v>21</v>
      </c>
      <c r="H10" s="315" t="s">
        <v>3942</v>
      </c>
      <c r="I10" s="442"/>
      <c r="J10" s="1759">
        <v>45450</v>
      </c>
      <c r="K10" s="1643"/>
      <c r="L10" s="1643"/>
      <c r="M10" s="1643"/>
      <c r="N10" s="1490">
        <v>20400</v>
      </c>
      <c r="O10" s="1490"/>
      <c r="P10" s="1490"/>
      <c r="Q10" s="1490"/>
      <c r="R10" s="1202">
        <v>44.88</v>
      </c>
      <c r="S10" s="1202"/>
      <c r="T10" s="1202"/>
      <c r="U10" s="1202"/>
      <c r="V10" s="1202">
        <v>44.43</v>
      </c>
      <c r="W10" s="1202"/>
      <c r="X10" s="1202"/>
      <c r="Y10" s="1202">
        <v>45.33</v>
      </c>
      <c r="Z10" s="1202"/>
      <c r="AA10" s="1202"/>
    </row>
    <row r="11" spans="1:27" ht="18.75" customHeight="1">
      <c r="B11" s="315" t="s">
        <v>965</v>
      </c>
      <c r="C11" s="315" t="s">
        <v>3257</v>
      </c>
      <c r="D11" s="315" t="s">
        <v>3941</v>
      </c>
      <c r="E11" s="315">
        <v>7</v>
      </c>
      <c r="F11" s="315" t="s">
        <v>584</v>
      </c>
      <c r="G11" s="111">
        <v>23</v>
      </c>
      <c r="H11" s="315" t="s">
        <v>3942</v>
      </c>
      <c r="I11" s="442"/>
      <c r="J11" s="1759">
        <v>49935</v>
      </c>
      <c r="K11" s="1643"/>
      <c r="L11" s="1643"/>
      <c r="M11" s="1643"/>
      <c r="N11" s="1490">
        <v>38526</v>
      </c>
      <c r="O11" s="1490"/>
      <c r="P11" s="1490"/>
      <c r="Q11" s="1490"/>
      <c r="R11" s="1202">
        <v>77.150000000000006</v>
      </c>
      <c r="S11" s="1202"/>
      <c r="T11" s="1202"/>
      <c r="U11" s="1202"/>
      <c r="V11" s="1202">
        <v>75.819999999999993</v>
      </c>
      <c r="W11" s="1202"/>
      <c r="X11" s="1202"/>
      <c r="Y11" s="1202">
        <v>78.45</v>
      </c>
      <c r="Z11" s="1202"/>
      <c r="AA11" s="1202"/>
    </row>
    <row r="12" spans="1:27" ht="18.75" customHeight="1">
      <c r="B12" s="315"/>
      <c r="C12" s="315">
        <v>5</v>
      </c>
      <c r="D12" s="315" t="s">
        <v>3941</v>
      </c>
      <c r="E12" s="315">
        <v>7</v>
      </c>
      <c r="F12" s="315" t="s">
        <v>584</v>
      </c>
      <c r="G12" s="111">
        <v>25</v>
      </c>
      <c r="H12" s="315" t="s">
        <v>3942</v>
      </c>
      <c r="I12" s="442"/>
      <c r="J12" s="2208" t="s">
        <v>3943</v>
      </c>
      <c r="K12" s="2209"/>
      <c r="L12" s="2209"/>
      <c r="M12" s="2209"/>
      <c r="N12" s="2209"/>
      <c r="O12" s="2209"/>
      <c r="P12" s="2209"/>
      <c r="Q12" s="2209"/>
      <c r="R12" s="2209"/>
      <c r="S12" s="2209"/>
      <c r="T12" s="2209"/>
      <c r="U12" s="2209"/>
      <c r="V12" s="2209"/>
      <c r="W12" s="2209"/>
      <c r="X12" s="2209"/>
      <c r="Y12" s="2209"/>
      <c r="Z12" s="2209"/>
      <c r="AA12" s="2209"/>
    </row>
    <row r="13" spans="1:27" ht="18.75" customHeight="1">
      <c r="B13" s="315"/>
      <c r="C13" s="315">
        <v>9</v>
      </c>
      <c r="D13" s="315" t="s">
        <v>3941</v>
      </c>
      <c r="E13" s="315">
        <v>7</v>
      </c>
      <c r="F13" s="315" t="s">
        <v>584</v>
      </c>
      <c r="G13" s="111">
        <v>27</v>
      </c>
      <c r="H13" s="315" t="s">
        <v>3942</v>
      </c>
      <c r="I13" s="442"/>
      <c r="J13" s="1759">
        <v>61895</v>
      </c>
      <c r="K13" s="1643"/>
      <c r="L13" s="1492"/>
      <c r="M13" s="1492"/>
      <c r="N13" s="1490">
        <v>24151</v>
      </c>
      <c r="O13" s="1490"/>
      <c r="P13" s="1490"/>
      <c r="Q13" s="1490"/>
      <c r="R13" s="1202">
        <v>39.020000000000003</v>
      </c>
      <c r="S13" s="1202"/>
      <c r="T13" s="1202"/>
      <c r="U13" s="1202"/>
      <c r="V13" s="1202">
        <v>38.56</v>
      </c>
      <c r="W13" s="1202"/>
      <c r="X13" s="1202"/>
      <c r="Y13" s="1202">
        <v>39.47</v>
      </c>
      <c r="Z13" s="1202"/>
      <c r="AA13" s="1202"/>
    </row>
    <row r="14" spans="1:27" ht="18.75" customHeight="1">
      <c r="B14" s="315"/>
      <c r="C14" s="315">
        <v>13</v>
      </c>
      <c r="D14" s="315" t="s">
        <v>3941</v>
      </c>
      <c r="E14" s="315">
        <v>7</v>
      </c>
      <c r="F14" s="315" t="s">
        <v>584</v>
      </c>
      <c r="G14" s="111">
        <v>29</v>
      </c>
      <c r="H14" s="315" t="s">
        <v>3942</v>
      </c>
      <c r="I14" s="442"/>
      <c r="J14" s="1488">
        <v>64009</v>
      </c>
      <c r="K14" s="1489"/>
      <c r="L14" s="1490"/>
      <c r="M14" s="1490"/>
      <c r="N14" s="1490">
        <v>37863</v>
      </c>
      <c r="O14" s="1490"/>
      <c r="P14" s="1490"/>
      <c r="Q14" s="1490"/>
      <c r="R14" s="1202">
        <v>59.15</v>
      </c>
      <c r="S14" s="1202"/>
      <c r="T14" s="1202"/>
      <c r="U14" s="1202"/>
      <c r="V14" s="1202">
        <v>58.58</v>
      </c>
      <c r="W14" s="1202"/>
      <c r="X14" s="1202"/>
      <c r="Y14" s="1202">
        <v>59.72</v>
      </c>
      <c r="Z14" s="1202"/>
      <c r="AA14" s="1202"/>
    </row>
    <row r="15" spans="1:27" ht="18.75" customHeight="1">
      <c r="B15" s="315"/>
      <c r="C15" s="315">
        <v>17</v>
      </c>
      <c r="D15" s="315" t="s">
        <v>3941</v>
      </c>
      <c r="E15" s="315">
        <v>7</v>
      </c>
      <c r="F15" s="315" t="s">
        <v>584</v>
      </c>
      <c r="G15" s="111">
        <v>24</v>
      </c>
      <c r="H15" s="315" t="s">
        <v>3942</v>
      </c>
      <c r="I15" s="442"/>
      <c r="J15" s="1488">
        <v>67218</v>
      </c>
      <c r="K15" s="1489"/>
      <c r="L15" s="1490"/>
      <c r="M15" s="1490"/>
      <c r="N15" s="1490">
        <v>25420</v>
      </c>
      <c r="O15" s="1490"/>
      <c r="P15" s="1490"/>
      <c r="Q15" s="1490"/>
      <c r="R15" s="1202">
        <v>37.82</v>
      </c>
      <c r="S15" s="1202"/>
      <c r="T15" s="1202"/>
      <c r="U15" s="1202"/>
      <c r="V15" s="1202">
        <v>37.49</v>
      </c>
      <c r="W15" s="1202"/>
      <c r="X15" s="1202"/>
      <c r="Y15" s="1202">
        <v>38.15</v>
      </c>
      <c r="Z15" s="1202"/>
      <c r="AA15" s="1202"/>
    </row>
    <row r="16" spans="1:27" ht="18.75" customHeight="1">
      <c r="B16" s="315"/>
      <c r="C16" s="315">
        <v>21</v>
      </c>
      <c r="D16" s="315" t="s">
        <v>3941</v>
      </c>
      <c r="E16" s="315">
        <v>7</v>
      </c>
      <c r="F16" s="315" t="s">
        <v>584</v>
      </c>
      <c r="G16" s="111">
        <v>26</v>
      </c>
      <c r="H16" s="315" t="s">
        <v>3942</v>
      </c>
      <c r="I16" s="442"/>
      <c r="J16" s="1488">
        <v>67288</v>
      </c>
      <c r="K16" s="1489"/>
      <c r="L16" s="1490"/>
      <c r="M16" s="1490"/>
      <c r="N16" s="1490">
        <v>29255</v>
      </c>
      <c r="O16" s="1490"/>
      <c r="P16" s="1490"/>
      <c r="Q16" s="1490"/>
      <c r="R16" s="1202">
        <v>43.48</v>
      </c>
      <c r="S16" s="1202"/>
      <c r="T16" s="1202"/>
      <c r="U16" s="1202"/>
      <c r="V16" s="1202">
        <v>43.61</v>
      </c>
      <c r="W16" s="1202"/>
      <c r="X16" s="1202"/>
      <c r="Y16" s="1202">
        <v>43.34</v>
      </c>
      <c r="Z16" s="1202"/>
      <c r="AA16" s="1202"/>
    </row>
    <row r="17" spans="1:27" ht="18.75" customHeight="1">
      <c r="B17" s="315"/>
      <c r="C17" s="315">
        <v>25</v>
      </c>
      <c r="D17" s="315" t="s">
        <v>3941</v>
      </c>
      <c r="E17" s="315">
        <v>7</v>
      </c>
      <c r="F17" s="315" t="s">
        <v>584</v>
      </c>
      <c r="G17" s="111">
        <v>21</v>
      </c>
      <c r="H17" s="315" t="s">
        <v>3942</v>
      </c>
      <c r="I17" s="442"/>
      <c r="J17" s="1488">
        <v>66929</v>
      </c>
      <c r="K17" s="1489"/>
      <c r="L17" s="1490"/>
      <c r="M17" s="1490"/>
      <c r="N17" s="1490">
        <v>38549</v>
      </c>
      <c r="O17" s="1490"/>
      <c r="P17" s="1490"/>
      <c r="Q17" s="1490"/>
      <c r="R17" s="1202">
        <v>57.6</v>
      </c>
      <c r="S17" s="1202"/>
      <c r="T17" s="1202"/>
      <c r="U17" s="1202"/>
      <c r="V17" s="1202">
        <v>58.05</v>
      </c>
      <c r="W17" s="1202"/>
      <c r="X17" s="1202"/>
      <c r="Y17" s="1202">
        <v>57.15</v>
      </c>
      <c r="Z17" s="1202"/>
      <c r="AA17" s="1202"/>
    </row>
    <row r="18" spans="1:27" ht="18.75" customHeight="1">
      <c r="B18" s="315"/>
      <c r="C18" s="315">
        <v>29</v>
      </c>
      <c r="D18" s="315" t="s">
        <v>3941</v>
      </c>
      <c r="E18" s="315">
        <v>7</v>
      </c>
      <c r="F18" s="315" t="s">
        <v>584</v>
      </c>
      <c r="G18" s="111">
        <v>9</v>
      </c>
      <c r="H18" s="315" t="s">
        <v>3942</v>
      </c>
      <c r="I18" s="442"/>
      <c r="J18" s="1412">
        <v>68019</v>
      </c>
      <c r="K18" s="1410"/>
      <c r="L18" s="1410"/>
      <c r="M18" s="1410"/>
      <c r="N18" s="1846">
        <v>29084</v>
      </c>
      <c r="O18" s="1846"/>
      <c r="P18" s="1846"/>
      <c r="Q18" s="1846"/>
      <c r="R18" s="2586">
        <v>42.76</v>
      </c>
      <c r="S18" s="2586"/>
      <c r="T18" s="2586"/>
      <c r="U18" s="2586"/>
      <c r="V18" s="1202">
        <v>42.87</v>
      </c>
      <c r="W18" s="1202"/>
      <c r="X18" s="1202"/>
      <c r="Y18" s="1202">
        <v>42.64</v>
      </c>
      <c r="Z18" s="1202"/>
      <c r="AA18" s="1202"/>
    </row>
    <row r="19" spans="1:27" ht="18.75" customHeight="1">
      <c r="B19" s="315" t="s">
        <v>1212</v>
      </c>
      <c r="C19" s="315">
        <v>3</v>
      </c>
      <c r="D19" s="315" t="s">
        <v>648</v>
      </c>
      <c r="E19" s="315">
        <v>7</v>
      </c>
      <c r="F19" s="315" t="s">
        <v>3944</v>
      </c>
      <c r="G19" s="111">
        <v>11</v>
      </c>
      <c r="H19" s="315" t="s">
        <v>3162</v>
      </c>
      <c r="I19" s="442"/>
      <c r="J19" s="1412">
        <v>66948</v>
      </c>
      <c r="K19" s="1410"/>
      <c r="L19" s="1410"/>
      <c r="M19" s="1410"/>
      <c r="N19" s="1846">
        <v>26534</v>
      </c>
      <c r="O19" s="1846"/>
      <c r="P19" s="1846"/>
      <c r="Q19" s="1846"/>
      <c r="R19" s="2586">
        <v>39.630000000000003</v>
      </c>
      <c r="S19" s="2586"/>
      <c r="T19" s="2586"/>
      <c r="U19" s="2586"/>
      <c r="V19" s="2586">
        <v>39.9</v>
      </c>
      <c r="W19" s="2586"/>
      <c r="X19" s="2586"/>
      <c r="Y19" s="1202">
        <v>39.369999999999997</v>
      </c>
      <c r="Z19" s="1202"/>
      <c r="AA19" s="1202"/>
    </row>
    <row r="20" spans="1:27" ht="18.75" customHeight="1">
      <c r="A20" s="328"/>
      <c r="B20" s="328"/>
      <c r="C20" s="328"/>
      <c r="D20" s="328"/>
      <c r="E20" s="328"/>
      <c r="F20" s="328"/>
      <c r="G20" s="328"/>
      <c r="H20" s="328"/>
      <c r="I20" s="404"/>
      <c r="J20" s="356"/>
      <c r="K20" s="328"/>
      <c r="L20" s="328"/>
      <c r="M20" s="328"/>
      <c r="N20" s="328"/>
      <c r="O20" s="328"/>
      <c r="P20" s="328"/>
      <c r="Q20" s="328"/>
      <c r="R20" s="328"/>
      <c r="S20" s="328"/>
      <c r="T20" s="328"/>
      <c r="U20" s="328"/>
      <c r="V20" s="328"/>
      <c r="W20" s="328"/>
      <c r="X20" s="328"/>
      <c r="Y20" s="328"/>
      <c r="Z20" s="328"/>
      <c r="AA20" s="328"/>
    </row>
    <row r="21" spans="1:27" ht="18.75" customHeight="1">
      <c r="W21" s="314"/>
      <c r="X21" s="314"/>
      <c r="Y21" s="314"/>
      <c r="AA21" s="308" t="s">
        <v>3937</v>
      </c>
    </row>
    <row r="23" spans="1:27" s="42" customFormat="1" ht="18.75" customHeight="1">
      <c r="A23" s="1271" t="s">
        <v>3945</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row>
    <row r="25" spans="1:27" ht="18.75" customHeight="1">
      <c r="A25" s="1262" t="s">
        <v>3939</v>
      </c>
      <c r="B25" s="1262"/>
      <c r="C25" s="1262"/>
      <c r="D25" s="1262"/>
      <c r="E25" s="1262"/>
      <c r="F25" s="1262"/>
      <c r="G25" s="1262"/>
      <c r="H25" s="1262"/>
      <c r="I25" s="1263"/>
      <c r="J25" s="1263" t="s">
        <v>3940</v>
      </c>
      <c r="K25" s="1263"/>
      <c r="L25" s="1263"/>
      <c r="M25" s="1263"/>
      <c r="N25" s="1263" t="s">
        <v>3839</v>
      </c>
      <c r="O25" s="1263"/>
      <c r="P25" s="1263"/>
      <c r="Q25" s="1263"/>
      <c r="R25" s="1263" t="s">
        <v>3840</v>
      </c>
      <c r="S25" s="1263"/>
      <c r="T25" s="1263"/>
      <c r="U25" s="1263"/>
      <c r="V25" s="1263" t="s">
        <v>3857</v>
      </c>
      <c r="W25" s="1263"/>
      <c r="X25" s="1263"/>
      <c r="Y25" s="1263"/>
      <c r="Z25" s="1263"/>
      <c r="AA25" s="1260"/>
    </row>
    <row r="26" spans="1:27" ht="18.75" customHeight="1">
      <c r="A26" s="1262"/>
      <c r="B26" s="1262"/>
      <c r="C26" s="1262"/>
      <c r="D26" s="1262"/>
      <c r="E26" s="1262"/>
      <c r="F26" s="1262"/>
      <c r="G26" s="1262"/>
      <c r="H26" s="1262"/>
      <c r="I26" s="1263"/>
      <c r="J26" s="1263"/>
      <c r="K26" s="1263"/>
      <c r="L26" s="1263"/>
      <c r="M26" s="1263"/>
      <c r="N26" s="1263"/>
      <c r="O26" s="1263"/>
      <c r="P26" s="1263"/>
      <c r="Q26" s="1263"/>
      <c r="R26" s="1263"/>
      <c r="S26" s="1263"/>
      <c r="T26" s="1263"/>
      <c r="U26" s="1263"/>
      <c r="V26" s="1263" t="s">
        <v>644</v>
      </c>
      <c r="W26" s="1263"/>
      <c r="X26" s="1263"/>
      <c r="Y26" s="1263" t="s">
        <v>645</v>
      </c>
      <c r="Z26" s="1263"/>
      <c r="AA26" s="1260"/>
    </row>
    <row r="27" spans="1:27" ht="18.75" customHeight="1">
      <c r="A27" s="314"/>
      <c r="B27" s="314"/>
      <c r="C27" s="314"/>
      <c r="D27" s="314"/>
      <c r="E27" s="314"/>
      <c r="F27" s="314"/>
      <c r="G27" s="314"/>
      <c r="H27" s="314"/>
      <c r="I27" s="345"/>
      <c r="J27" s="1279" t="s">
        <v>435</v>
      </c>
      <c r="K27" s="1277"/>
      <c r="L27" s="1277"/>
      <c r="M27" s="1277"/>
      <c r="N27" s="1277" t="s">
        <v>435</v>
      </c>
      <c r="O27" s="1277"/>
      <c r="P27" s="1277"/>
      <c r="Q27" s="1277"/>
      <c r="R27" s="1277" t="s">
        <v>560</v>
      </c>
      <c r="S27" s="1277"/>
      <c r="T27" s="1277"/>
      <c r="U27" s="1277"/>
      <c r="V27" s="1277" t="s">
        <v>560</v>
      </c>
      <c r="W27" s="1277"/>
      <c r="X27" s="1277"/>
      <c r="Y27" s="1277" t="s">
        <v>560</v>
      </c>
      <c r="Z27" s="1277"/>
      <c r="AA27" s="1277"/>
    </row>
    <row r="28" spans="1:27" ht="18.75" customHeight="1">
      <c r="B28" s="315" t="s">
        <v>652</v>
      </c>
      <c r="C28" s="315">
        <v>48</v>
      </c>
      <c r="D28" s="315" t="s">
        <v>3941</v>
      </c>
      <c r="E28" s="315">
        <v>4</v>
      </c>
      <c r="F28" s="315" t="s">
        <v>584</v>
      </c>
      <c r="G28" s="111">
        <v>22</v>
      </c>
      <c r="H28" s="315" t="s">
        <v>3942</v>
      </c>
      <c r="I28" s="442"/>
      <c r="J28" s="1488">
        <v>36406</v>
      </c>
      <c r="K28" s="1489"/>
      <c r="L28" s="1489"/>
      <c r="M28" s="1489"/>
      <c r="N28" s="1490">
        <v>32086</v>
      </c>
      <c r="O28" s="1490"/>
      <c r="P28" s="1490"/>
      <c r="Q28" s="1490"/>
      <c r="R28" s="1202">
        <v>88.13</v>
      </c>
      <c r="S28" s="1202"/>
      <c r="T28" s="1202"/>
      <c r="U28" s="1202"/>
      <c r="V28" s="1202">
        <v>87.17</v>
      </c>
      <c r="W28" s="1202"/>
      <c r="X28" s="1202"/>
      <c r="Y28" s="2586">
        <v>89.07</v>
      </c>
      <c r="Z28" s="2586"/>
      <c r="AA28" s="2586"/>
    </row>
    <row r="29" spans="1:27" ht="18.75" customHeight="1">
      <c r="B29" s="315"/>
      <c r="C29" s="315">
        <v>52</v>
      </c>
      <c r="D29" s="315" t="s">
        <v>3941</v>
      </c>
      <c r="E29" s="315">
        <v>4</v>
      </c>
      <c r="F29" s="315" t="s">
        <v>584</v>
      </c>
      <c r="G29" s="111">
        <v>24</v>
      </c>
      <c r="H29" s="315" t="s">
        <v>3942</v>
      </c>
      <c r="I29" s="442"/>
      <c r="J29" s="1488">
        <v>38441</v>
      </c>
      <c r="K29" s="1489"/>
      <c r="L29" s="1489"/>
      <c r="M29" s="1489"/>
      <c r="N29" s="1490">
        <v>32260</v>
      </c>
      <c r="O29" s="1490"/>
      <c r="P29" s="1490"/>
      <c r="Q29" s="1490"/>
      <c r="R29" s="1202">
        <v>83.92</v>
      </c>
      <c r="S29" s="1202"/>
      <c r="T29" s="1202"/>
      <c r="U29" s="1202"/>
      <c r="V29" s="1202">
        <v>82.63</v>
      </c>
      <c r="W29" s="1202"/>
      <c r="X29" s="1202"/>
      <c r="Y29" s="2586">
        <v>85.18</v>
      </c>
      <c r="Z29" s="2586"/>
      <c r="AA29" s="2586"/>
    </row>
    <row r="30" spans="1:27" ht="18.75" customHeight="1">
      <c r="B30" s="315"/>
      <c r="C30" s="315">
        <v>56</v>
      </c>
      <c r="D30" s="315" t="s">
        <v>3941</v>
      </c>
      <c r="E30" s="315">
        <v>4</v>
      </c>
      <c r="F30" s="315" t="s">
        <v>584</v>
      </c>
      <c r="G30" s="111">
        <v>26</v>
      </c>
      <c r="H30" s="315" t="s">
        <v>3942</v>
      </c>
      <c r="I30" s="442"/>
      <c r="J30" s="1488">
        <v>41936</v>
      </c>
      <c r="K30" s="1489"/>
      <c r="L30" s="1489"/>
      <c r="M30" s="1489"/>
      <c r="N30" s="1490">
        <v>35863</v>
      </c>
      <c r="O30" s="1490"/>
      <c r="P30" s="1490"/>
      <c r="Q30" s="1490"/>
      <c r="R30" s="1202">
        <v>85.52</v>
      </c>
      <c r="S30" s="1202"/>
      <c r="T30" s="1202"/>
      <c r="U30" s="1202"/>
      <c r="V30" s="1202">
        <v>84.25</v>
      </c>
      <c r="W30" s="1202"/>
      <c r="X30" s="1202"/>
      <c r="Y30" s="2586">
        <v>86.76</v>
      </c>
      <c r="Z30" s="2586"/>
      <c r="AA30" s="2586"/>
    </row>
    <row r="31" spans="1:27" ht="18.75" customHeight="1">
      <c r="B31" s="315"/>
      <c r="C31" s="315">
        <v>60</v>
      </c>
      <c r="D31" s="315" t="s">
        <v>3941</v>
      </c>
      <c r="E31" s="315">
        <v>4</v>
      </c>
      <c r="F31" s="315" t="s">
        <v>584</v>
      </c>
      <c r="G31" s="111">
        <v>21</v>
      </c>
      <c r="H31" s="315" t="s">
        <v>3942</v>
      </c>
      <c r="I31" s="442"/>
      <c r="J31" s="1488">
        <v>45190</v>
      </c>
      <c r="K31" s="1489"/>
      <c r="L31" s="1489"/>
      <c r="M31" s="1489"/>
      <c r="N31" s="1490">
        <v>35420</v>
      </c>
      <c r="O31" s="1490"/>
      <c r="P31" s="1490"/>
      <c r="Q31" s="1490"/>
      <c r="R31" s="1202">
        <v>78.38</v>
      </c>
      <c r="S31" s="1202"/>
      <c r="T31" s="1202"/>
      <c r="U31" s="1202"/>
      <c r="V31" s="1202">
        <v>75.790000000000006</v>
      </c>
      <c r="W31" s="1202"/>
      <c r="X31" s="1202"/>
      <c r="Y31" s="2586">
        <v>80.91</v>
      </c>
      <c r="Z31" s="2586"/>
      <c r="AA31" s="2586"/>
    </row>
    <row r="32" spans="1:27" ht="18.75" customHeight="1">
      <c r="B32" s="315" t="s">
        <v>965</v>
      </c>
      <c r="C32" s="315" t="s">
        <v>3257</v>
      </c>
      <c r="D32" s="315" t="s">
        <v>3941</v>
      </c>
      <c r="E32" s="315">
        <v>4</v>
      </c>
      <c r="F32" s="315" t="s">
        <v>584</v>
      </c>
      <c r="G32" s="111">
        <v>23</v>
      </c>
      <c r="H32" s="315" t="s">
        <v>3942</v>
      </c>
      <c r="I32" s="442"/>
      <c r="J32" s="1488">
        <v>49019</v>
      </c>
      <c r="K32" s="1489"/>
      <c r="L32" s="1489"/>
      <c r="M32" s="1489"/>
      <c r="N32" s="1490">
        <v>36530</v>
      </c>
      <c r="O32" s="1490"/>
      <c r="P32" s="1490"/>
      <c r="Q32" s="1490"/>
      <c r="R32" s="1202">
        <v>74.52</v>
      </c>
      <c r="S32" s="1202"/>
      <c r="T32" s="1202"/>
      <c r="U32" s="1202"/>
      <c r="V32" s="1202">
        <v>72.37</v>
      </c>
      <c r="W32" s="1202"/>
      <c r="X32" s="1202"/>
      <c r="Y32" s="2586">
        <v>76.62</v>
      </c>
      <c r="Z32" s="2586"/>
      <c r="AA32" s="2586"/>
    </row>
    <row r="33" spans="1:27" ht="18.75" customHeight="1">
      <c r="B33" s="315"/>
      <c r="C33" s="315">
        <v>5</v>
      </c>
      <c r="D33" s="315" t="s">
        <v>3941</v>
      </c>
      <c r="E33" s="315">
        <v>4</v>
      </c>
      <c r="F33" s="315" t="s">
        <v>584</v>
      </c>
      <c r="G33" s="111">
        <v>25</v>
      </c>
      <c r="H33" s="315" t="s">
        <v>3942</v>
      </c>
      <c r="I33" s="442"/>
      <c r="J33" s="1488">
        <v>55256</v>
      </c>
      <c r="K33" s="1489"/>
      <c r="L33" s="1489"/>
      <c r="M33" s="1489"/>
      <c r="N33" s="1490">
        <v>38024</v>
      </c>
      <c r="O33" s="1490"/>
      <c r="P33" s="1490"/>
      <c r="Q33" s="1490"/>
      <c r="R33" s="1202">
        <v>68.81</v>
      </c>
      <c r="S33" s="1202"/>
      <c r="T33" s="1202"/>
      <c r="U33" s="1202"/>
      <c r="V33" s="1202">
        <v>66.430000000000007</v>
      </c>
      <c r="W33" s="1202"/>
      <c r="X33" s="1202"/>
      <c r="Y33" s="2586">
        <v>71.17</v>
      </c>
      <c r="Z33" s="2586"/>
      <c r="AA33" s="2586"/>
    </row>
    <row r="34" spans="1:27" ht="18.75" customHeight="1">
      <c r="B34" s="315"/>
      <c r="C34" s="315">
        <v>9</v>
      </c>
      <c r="D34" s="315" t="s">
        <v>3941</v>
      </c>
      <c r="E34" s="315">
        <v>4</v>
      </c>
      <c r="F34" s="315" t="s">
        <v>584</v>
      </c>
      <c r="G34" s="111">
        <v>27</v>
      </c>
      <c r="H34" s="315" t="s">
        <v>3942</v>
      </c>
      <c r="I34" s="442"/>
      <c r="J34" s="1488">
        <v>61302</v>
      </c>
      <c r="K34" s="1489"/>
      <c r="L34" s="1490"/>
      <c r="M34" s="1490"/>
      <c r="N34" s="1490">
        <v>35575</v>
      </c>
      <c r="O34" s="1490"/>
      <c r="P34" s="1490"/>
      <c r="Q34" s="1490"/>
      <c r="R34" s="1202">
        <v>58.03</v>
      </c>
      <c r="S34" s="1202"/>
      <c r="T34" s="1202"/>
      <c r="U34" s="1202"/>
      <c r="V34" s="1202">
        <v>55.86</v>
      </c>
      <c r="W34" s="1202"/>
      <c r="X34" s="1202"/>
      <c r="Y34" s="2586">
        <v>60.18</v>
      </c>
      <c r="Z34" s="2586"/>
      <c r="AA34" s="2586"/>
    </row>
    <row r="35" spans="1:27" ht="18.75" customHeight="1">
      <c r="B35" s="315"/>
      <c r="C35" s="315">
        <v>13</v>
      </c>
      <c r="D35" s="315" t="s">
        <v>3941</v>
      </c>
      <c r="E35" s="315">
        <v>4</v>
      </c>
      <c r="F35" s="315" t="s">
        <v>584</v>
      </c>
      <c r="G35" s="111">
        <v>22</v>
      </c>
      <c r="H35" s="315" t="s">
        <v>3942</v>
      </c>
      <c r="I35" s="442"/>
      <c r="J35" s="1488">
        <v>63859</v>
      </c>
      <c r="K35" s="1489"/>
      <c r="L35" s="1490"/>
      <c r="M35" s="1490"/>
      <c r="N35" s="1490">
        <v>38742</v>
      </c>
      <c r="O35" s="1490"/>
      <c r="P35" s="1490"/>
      <c r="Q35" s="1490"/>
      <c r="R35" s="1202">
        <v>60.67</v>
      </c>
      <c r="S35" s="1202"/>
      <c r="T35" s="1202"/>
      <c r="U35" s="1202"/>
      <c r="V35" s="1202">
        <v>58.51</v>
      </c>
      <c r="W35" s="1202"/>
      <c r="X35" s="1202"/>
      <c r="Y35" s="2586">
        <v>62.8</v>
      </c>
      <c r="Z35" s="2586"/>
      <c r="AA35" s="2586"/>
    </row>
    <row r="36" spans="1:27" ht="18.75" customHeight="1">
      <c r="B36" s="315"/>
      <c r="C36" s="315">
        <v>17</v>
      </c>
      <c r="D36" s="315" t="s">
        <v>3941</v>
      </c>
      <c r="E36" s="315">
        <v>4</v>
      </c>
      <c r="F36" s="315" t="s">
        <v>584</v>
      </c>
      <c r="G36" s="111">
        <v>24</v>
      </c>
      <c r="H36" s="315" t="s">
        <v>3942</v>
      </c>
      <c r="I36" s="442"/>
      <c r="J36" s="1488">
        <v>67021</v>
      </c>
      <c r="K36" s="1489"/>
      <c r="L36" s="1490"/>
      <c r="M36" s="1490"/>
      <c r="N36" s="1490">
        <v>39034</v>
      </c>
      <c r="O36" s="1490"/>
      <c r="P36" s="1490"/>
      <c r="Q36" s="1490"/>
      <c r="R36" s="1202">
        <v>58.24</v>
      </c>
      <c r="S36" s="1202"/>
      <c r="T36" s="1202"/>
      <c r="U36" s="1202"/>
      <c r="V36" s="1202">
        <v>56.46</v>
      </c>
      <c r="W36" s="1202"/>
      <c r="X36" s="1202"/>
      <c r="Y36" s="2586">
        <v>60</v>
      </c>
      <c r="Z36" s="2586"/>
      <c r="AA36" s="2586"/>
    </row>
    <row r="37" spans="1:27" ht="18.75" customHeight="1">
      <c r="B37" s="315"/>
      <c r="C37" s="315">
        <v>21</v>
      </c>
      <c r="D37" s="315" t="s">
        <v>3941</v>
      </c>
      <c r="E37" s="315">
        <v>4</v>
      </c>
      <c r="F37" s="315" t="s">
        <v>584</v>
      </c>
      <c r="G37" s="111">
        <v>26</v>
      </c>
      <c r="H37" s="315" t="s">
        <v>3942</v>
      </c>
      <c r="I37" s="442"/>
      <c r="J37" s="1488">
        <v>67035</v>
      </c>
      <c r="K37" s="1489"/>
      <c r="L37" s="1490"/>
      <c r="M37" s="1490"/>
      <c r="N37" s="1490">
        <v>35985</v>
      </c>
      <c r="O37" s="1490"/>
      <c r="P37" s="1490"/>
      <c r="Q37" s="1490"/>
      <c r="R37" s="1202">
        <v>53.68</v>
      </c>
      <c r="S37" s="1202"/>
      <c r="T37" s="1202"/>
      <c r="U37" s="1202"/>
      <c r="V37" s="1202">
        <v>52.76</v>
      </c>
      <c r="W37" s="1202"/>
      <c r="X37" s="1202"/>
      <c r="Y37" s="2586">
        <v>54.59</v>
      </c>
      <c r="Z37" s="2586"/>
      <c r="AA37" s="2586"/>
    </row>
    <row r="38" spans="1:27" ht="18.75" customHeight="1">
      <c r="B38" s="315"/>
      <c r="C38" s="315">
        <v>25</v>
      </c>
      <c r="D38" s="315" t="s">
        <v>3941</v>
      </c>
      <c r="E38" s="315">
        <v>4</v>
      </c>
      <c r="F38" s="315" t="s">
        <v>584</v>
      </c>
      <c r="G38" s="111">
        <v>21</v>
      </c>
      <c r="H38" s="315" t="s">
        <v>3942</v>
      </c>
      <c r="I38" s="442"/>
      <c r="J38" s="1488">
        <v>66735</v>
      </c>
      <c r="K38" s="1489"/>
      <c r="L38" s="1490"/>
      <c r="M38" s="1490"/>
      <c r="N38" s="1490">
        <v>33584</v>
      </c>
      <c r="O38" s="1490"/>
      <c r="P38" s="1490"/>
      <c r="Q38" s="1490"/>
      <c r="R38" s="1202">
        <v>50.32</v>
      </c>
      <c r="S38" s="1202"/>
      <c r="T38" s="1202"/>
      <c r="U38" s="1202"/>
      <c r="V38" s="1202">
        <v>49.52</v>
      </c>
      <c r="W38" s="1202"/>
      <c r="X38" s="1202"/>
      <c r="Y38" s="1202">
        <v>51.11</v>
      </c>
      <c r="Z38" s="1202"/>
      <c r="AA38" s="1202"/>
    </row>
    <row r="39" spans="1:27" ht="18.75" customHeight="1">
      <c r="B39" s="315"/>
      <c r="C39" s="315">
        <v>29</v>
      </c>
      <c r="D39" s="315" t="s">
        <v>3941</v>
      </c>
      <c r="E39" s="315">
        <v>4</v>
      </c>
      <c r="F39" s="315" t="s">
        <v>584</v>
      </c>
      <c r="G39" s="111">
        <v>23</v>
      </c>
      <c r="H39" s="315" t="s">
        <v>3942</v>
      </c>
      <c r="I39" s="442"/>
      <c r="J39" s="1488">
        <v>67806</v>
      </c>
      <c r="K39" s="1489"/>
      <c r="L39" s="1490"/>
      <c r="M39" s="1490"/>
      <c r="N39" s="1490">
        <v>34107</v>
      </c>
      <c r="O39" s="1490"/>
      <c r="P39" s="1490"/>
      <c r="Q39" s="1490"/>
      <c r="R39" s="2588">
        <v>50.3</v>
      </c>
      <c r="S39" s="2588"/>
      <c r="T39" s="2588"/>
      <c r="U39" s="2588"/>
      <c r="V39" s="2588">
        <v>49.79</v>
      </c>
      <c r="W39" s="2588"/>
      <c r="X39" s="2588"/>
      <c r="Y39" s="2613">
        <v>50.81</v>
      </c>
      <c r="Z39" s="2613"/>
      <c r="AA39" s="2613"/>
    </row>
    <row r="40" spans="1:27" ht="18.75" customHeight="1">
      <c r="B40" s="315" t="s">
        <v>1212</v>
      </c>
      <c r="C40" s="315">
        <v>3</v>
      </c>
      <c r="D40" s="315" t="s">
        <v>648</v>
      </c>
      <c r="E40" s="315">
        <v>4</v>
      </c>
      <c r="F40" s="315" t="s">
        <v>3944</v>
      </c>
      <c r="G40" s="111">
        <v>25</v>
      </c>
      <c r="H40" s="315" t="s">
        <v>3162</v>
      </c>
      <c r="I40" s="442"/>
      <c r="J40" s="1488">
        <v>66744</v>
      </c>
      <c r="K40" s="1489"/>
      <c r="L40" s="1490"/>
      <c r="M40" s="1490"/>
      <c r="N40" s="1490">
        <v>31433</v>
      </c>
      <c r="O40" s="1490"/>
      <c r="P40" s="1490"/>
      <c r="Q40" s="1490"/>
      <c r="R40" s="2588">
        <v>47.09</v>
      </c>
      <c r="S40" s="2588"/>
      <c r="T40" s="2588"/>
      <c r="U40" s="2588"/>
      <c r="V40" s="2588">
        <v>46.52</v>
      </c>
      <c r="W40" s="2588"/>
      <c r="X40" s="2588"/>
      <c r="Y40" s="2613">
        <v>47.67</v>
      </c>
      <c r="Z40" s="2613"/>
      <c r="AA40" s="2613"/>
    </row>
    <row r="41" spans="1:27" ht="18.75" customHeight="1">
      <c r="A41" s="328"/>
      <c r="B41" s="328"/>
      <c r="C41" s="328"/>
      <c r="D41" s="328"/>
      <c r="E41" s="328"/>
      <c r="F41" s="328"/>
      <c r="G41" s="328"/>
      <c r="H41" s="328"/>
      <c r="I41" s="404"/>
      <c r="J41" s="356"/>
      <c r="K41" s="328"/>
      <c r="L41" s="328"/>
      <c r="M41" s="328"/>
      <c r="N41" s="328"/>
      <c r="O41" s="328"/>
      <c r="P41" s="328"/>
      <c r="Q41" s="328"/>
      <c r="R41" s="328"/>
      <c r="S41" s="328"/>
      <c r="T41" s="328"/>
      <c r="U41" s="328"/>
      <c r="V41" s="328"/>
      <c r="W41" s="328"/>
      <c r="X41" s="328"/>
      <c r="Y41" s="328"/>
      <c r="Z41" s="328"/>
      <c r="AA41" s="328"/>
    </row>
    <row r="42" spans="1:27" ht="18.75" customHeight="1">
      <c r="W42" s="314"/>
      <c r="X42" s="314"/>
      <c r="Y42" s="314"/>
      <c r="AA42" s="308" t="s">
        <v>3937</v>
      </c>
    </row>
  </sheetData>
  <mergeCells count="153">
    <mergeCell ref="J39:M39"/>
    <mergeCell ref="N39:Q39"/>
    <mergeCell ref="R39:U39"/>
    <mergeCell ref="V39:X39"/>
    <mergeCell ref="Y39:AA39"/>
    <mergeCell ref="J40:M40"/>
    <mergeCell ref="N40:Q40"/>
    <mergeCell ref="R40:U40"/>
    <mergeCell ref="V40:X40"/>
    <mergeCell ref="Y40:AA40"/>
    <mergeCell ref="J37:M37"/>
    <mergeCell ref="N37:Q37"/>
    <mergeCell ref="R37:U37"/>
    <mergeCell ref="V37:X37"/>
    <mergeCell ref="Y37:AA37"/>
    <mergeCell ref="J38:M38"/>
    <mergeCell ref="N38:Q38"/>
    <mergeCell ref="R38:U38"/>
    <mergeCell ref="V38:X38"/>
    <mergeCell ref="Y38:AA38"/>
    <mergeCell ref="J35:M35"/>
    <mergeCell ref="N35:Q35"/>
    <mergeCell ref="R35:U35"/>
    <mergeCell ref="V35:X35"/>
    <mergeCell ref="Y35:AA35"/>
    <mergeCell ref="J36:M36"/>
    <mergeCell ref="N36:Q36"/>
    <mergeCell ref="R36:U36"/>
    <mergeCell ref="V36:X36"/>
    <mergeCell ref="Y36:AA36"/>
    <mergeCell ref="J33:M33"/>
    <mergeCell ref="N33:Q33"/>
    <mergeCell ref="R33:U33"/>
    <mergeCell ref="V33:X33"/>
    <mergeCell ref="Y33:AA33"/>
    <mergeCell ref="J34:M34"/>
    <mergeCell ref="N34:Q34"/>
    <mergeCell ref="R34:U34"/>
    <mergeCell ref="V34:X34"/>
    <mergeCell ref="Y34:AA34"/>
    <mergeCell ref="J31:M31"/>
    <mergeCell ref="N31:Q31"/>
    <mergeCell ref="R31:U31"/>
    <mergeCell ref="V31:X31"/>
    <mergeCell ref="Y31:AA31"/>
    <mergeCell ref="J32:M32"/>
    <mergeCell ref="N32:Q32"/>
    <mergeCell ref="R32:U32"/>
    <mergeCell ref="V32:X32"/>
    <mergeCell ref="Y32:AA32"/>
    <mergeCell ref="J29:M29"/>
    <mergeCell ref="N29:Q29"/>
    <mergeCell ref="R29:U29"/>
    <mergeCell ref="V29:X29"/>
    <mergeCell ref="Y29:AA29"/>
    <mergeCell ref="J30:M30"/>
    <mergeCell ref="N30:Q30"/>
    <mergeCell ref="R30:U30"/>
    <mergeCell ref="V30:X30"/>
    <mergeCell ref="Y30:AA30"/>
    <mergeCell ref="J27:M27"/>
    <mergeCell ref="N27:Q27"/>
    <mergeCell ref="R27:U27"/>
    <mergeCell ref="V27:X27"/>
    <mergeCell ref="Y27:AA27"/>
    <mergeCell ref="J28:M28"/>
    <mergeCell ref="N28:Q28"/>
    <mergeCell ref="R28:U28"/>
    <mergeCell ref="V28:X28"/>
    <mergeCell ref="Y28:AA28"/>
    <mergeCell ref="A23:AA23"/>
    <mergeCell ref="A25:I26"/>
    <mergeCell ref="J25:M26"/>
    <mergeCell ref="N25:Q26"/>
    <mergeCell ref="R25:U26"/>
    <mergeCell ref="V25:AA25"/>
    <mergeCell ref="V26:X26"/>
    <mergeCell ref="Y26:AA26"/>
    <mergeCell ref="J18:M18"/>
    <mergeCell ref="N18:Q18"/>
    <mergeCell ref="R18:U18"/>
    <mergeCell ref="V18:X18"/>
    <mergeCell ref="Y18:AA18"/>
    <mergeCell ref="J19:M19"/>
    <mergeCell ref="N19:Q19"/>
    <mergeCell ref="R19:U19"/>
    <mergeCell ref="V19:X19"/>
    <mergeCell ref="Y19:AA19"/>
    <mergeCell ref="J16:M16"/>
    <mergeCell ref="N16:Q16"/>
    <mergeCell ref="R16:U16"/>
    <mergeCell ref="V16:X16"/>
    <mergeCell ref="Y16:AA16"/>
    <mergeCell ref="J17:M17"/>
    <mergeCell ref="N17:Q17"/>
    <mergeCell ref="R17:U17"/>
    <mergeCell ref="V17:X17"/>
    <mergeCell ref="Y17:AA17"/>
    <mergeCell ref="J14:M14"/>
    <mergeCell ref="N14:Q14"/>
    <mergeCell ref="R14:U14"/>
    <mergeCell ref="V14:X14"/>
    <mergeCell ref="Y14:AA14"/>
    <mergeCell ref="J15:M15"/>
    <mergeCell ref="N15:Q15"/>
    <mergeCell ref="R15:U15"/>
    <mergeCell ref="V15:X15"/>
    <mergeCell ref="Y15:AA15"/>
    <mergeCell ref="J12:AA12"/>
    <mergeCell ref="J13:M13"/>
    <mergeCell ref="N13:Q13"/>
    <mergeCell ref="R13:U13"/>
    <mergeCell ref="V13:X13"/>
    <mergeCell ref="Y13:AA13"/>
    <mergeCell ref="J10:M10"/>
    <mergeCell ref="N10:Q10"/>
    <mergeCell ref="R10:U10"/>
    <mergeCell ref="V10:X10"/>
    <mergeCell ref="Y10:AA10"/>
    <mergeCell ref="J11:M11"/>
    <mergeCell ref="N11:Q11"/>
    <mergeCell ref="R11:U11"/>
    <mergeCell ref="V11:X11"/>
    <mergeCell ref="Y11:AA11"/>
    <mergeCell ref="J8:M8"/>
    <mergeCell ref="N8:Q8"/>
    <mergeCell ref="R8:U8"/>
    <mergeCell ref="V8:X8"/>
    <mergeCell ref="Y8:AA8"/>
    <mergeCell ref="J9:M9"/>
    <mergeCell ref="N9:Q9"/>
    <mergeCell ref="R9:U9"/>
    <mergeCell ref="V9:X9"/>
    <mergeCell ref="Y9:AA9"/>
    <mergeCell ref="J6:M6"/>
    <mergeCell ref="N6:Q6"/>
    <mergeCell ref="R6:U6"/>
    <mergeCell ref="V6:X6"/>
    <mergeCell ref="Y6:AA6"/>
    <mergeCell ref="J7:M7"/>
    <mergeCell ref="N7:Q7"/>
    <mergeCell ref="R7:U7"/>
    <mergeCell ref="V7:X7"/>
    <mergeCell ref="Y7:AA7"/>
    <mergeCell ref="A2:AA2"/>
    <mergeCell ref="A4:I5"/>
    <mergeCell ref="J4:M5"/>
    <mergeCell ref="N4:Q5"/>
    <mergeCell ref="R4:U5"/>
    <mergeCell ref="V4:AA4"/>
    <mergeCell ref="V5:X5"/>
    <mergeCell ref="Y5:AA5"/>
    <mergeCell ref="A1:D1"/>
  </mergeCells>
  <phoneticPr fontId="4"/>
  <hyperlinks>
    <hyperlink ref="A1" location="P2細目次!A1" display="目次に戻る" xr:uid="{27E72423-2630-4A70-92B4-FCB0453D908E}"/>
  </hyperlinks>
  <pageMargins left="0.70866141732283472" right="0.70866141732283472" top="0.74803149606299213" bottom="0.74803149606299213" header="0.31496062992125984" footer="0.31496062992125984"/>
  <pageSetup paperSize="9" firstPageNumber="0" orientation="portrait" r:id="rId1"/>
  <headerFooter differentFirst="1" scaleWithDoc="0">
    <oddFooter>&amp;C- &amp;P -</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46BE9-2390-440A-9B6D-A86D866F4A61}">
  <sheetPr>
    <tabColor theme="0"/>
    <pageSetUpPr fitToPage="1"/>
  </sheetPr>
  <dimension ref="A1:Q55"/>
  <sheetViews>
    <sheetView zoomScaleNormal="100" zoomScaleSheetLayoutView="100" workbookViewId="0">
      <selection sqref="A1:D1"/>
    </sheetView>
  </sheetViews>
  <sheetFormatPr defaultRowHeight="13.5"/>
  <cols>
    <col min="1" max="10" width="9" style="286"/>
    <col min="11" max="11" width="8.125" style="286" hidden="1" customWidth="1"/>
    <col min="12" max="12" width="13" style="286" hidden="1" customWidth="1"/>
    <col min="13" max="16" width="7.125" style="286" hidden="1" customWidth="1"/>
    <col min="17" max="17" width="9.125" style="286" hidden="1" customWidth="1"/>
    <col min="18" max="266" width="9" style="286"/>
    <col min="267" max="267" width="8.125" style="286" bestFit="1" customWidth="1"/>
    <col min="268" max="268" width="13" style="286" bestFit="1" customWidth="1"/>
    <col min="269" max="269" width="7.125" style="286" bestFit="1" customWidth="1"/>
    <col min="270" max="271" width="7.125" style="286" customWidth="1"/>
    <col min="272" max="272" width="7.125" style="286" bestFit="1" customWidth="1"/>
    <col min="273" max="273" width="9.125" style="286" bestFit="1" customWidth="1"/>
    <col min="274" max="522" width="9" style="286"/>
    <col min="523" max="523" width="8.125" style="286" bestFit="1" customWidth="1"/>
    <col min="524" max="524" width="13" style="286" bestFit="1" customWidth="1"/>
    <col min="525" max="525" width="7.125" style="286" bestFit="1" customWidth="1"/>
    <col min="526" max="527" width="7.125" style="286" customWidth="1"/>
    <col min="528" max="528" width="7.125" style="286" bestFit="1" customWidth="1"/>
    <col min="529" max="529" width="9.125" style="286" bestFit="1" customWidth="1"/>
    <col min="530" max="778" width="9" style="286"/>
    <col min="779" max="779" width="8.125" style="286" bestFit="1" customWidth="1"/>
    <col min="780" max="780" width="13" style="286" bestFit="1" customWidth="1"/>
    <col min="781" max="781" width="7.125" style="286" bestFit="1" customWidth="1"/>
    <col min="782" max="783" width="7.125" style="286" customWidth="1"/>
    <col min="784" max="784" width="7.125" style="286" bestFit="1" customWidth="1"/>
    <col min="785" max="785" width="9.125" style="286" bestFit="1" customWidth="1"/>
    <col min="786" max="1034" width="9" style="286"/>
    <col min="1035" max="1035" width="8.125" style="286" bestFit="1" customWidth="1"/>
    <col min="1036" max="1036" width="13" style="286" bestFit="1" customWidth="1"/>
    <col min="1037" max="1037" width="7.125" style="286" bestFit="1" customWidth="1"/>
    <col min="1038" max="1039" width="7.125" style="286" customWidth="1"/>
    <col min="1040" max="1040" width="7.125" style="286" bestFit="1" customWidth="1"/>
    <col min="1041" max="1041" width="9.125" style="286" bestFit="1" customWidth="1"/>
    <col min="1042" max="1290" width="9" style="286"/>
    <col min="1291" max="1291" width="8.125" style="286" bestFit="1" customWidth="1"/>
    <col min="1292" max="1292" width="13" style="286" bestFit="1" customWidth="1"/>
    <col min="1293" max="1293" width="7.125" style="286" bestFit="1" customWidth="1"/>
    <col min="1294" max="1295" width="7.125" style="286" customWidth="1"/>
    <col min="1296" max="1296" width="7.125" style="286" bestFit="1" customWidth="1"/>
    <col min="1297" max="1297" width="9.125" style="286" bestFit="1" customWidth="1"/>
    <col min="1298" max="1546" width="9" style="286"/>
    <col min="1547" max="1547" width="8.125" style="286" bestFit="1" customWidth="1"/>
    <col min="1548" max="1548" width="13" style="286" bestFit="1" customWidth="1"/>
    <col min="1549" max="1549" width="7.125" style="286" bestFit="1" customWidth="1"/>
    <col min="1550" max="1551" width="7.125" style="286" customWidth="1"/>
    <col min="1552" max="1552" width="7.125" style="286" bestFit="1" customWidth="1"/>
    <col min="1553" max="1553" width="9.125" style="286" bestFit="1" customWidth="1"/>
    <col min="1554" max="1802" width="9" style="286"/>
    <col min="1803" max="1803" width="8.125" style="286" bestFit="1" customWidth="1"/>
    <col min="1804" max="1804" width="13" style="286" bestFit="1" customWidth="1"/>
    <col min="1805" max="1805" width="7.125" style="286" bestFit="1" customWidth="1"/>
    <col min="1806" max="1807" width="7.125" style="286" customWidth="1"/>
    <col min="1808" max="1808" width="7.125" style="286" bestFit="1" customWidth="1"/>
    <col min="1809" max="1809" width="9.125" style="286" bestFit="1" customWidth="1"/>
    <col min="1810" max="2058" width="9" style="286"/>
    <col min="2059" max="2059" width="8.125" style="286" bestFit="1" customWidth="1"/>
    <col min="2060" max="2060" width="13" style="286" bestFit="1" customWidth="1"/>
    <col min="2061" max="2061" width="7.125" style="286" bestFit="1" customWidth="1"/>
    <col min="2062" max="2063" width="7.125" style="286" customWidth="1"/>
    <col min="2064" max="2064" width="7.125" style="286" bestFit="1" customWidth="1"/>
    <col min="2065" max="2065" width="9.125" style="286" bestFit="1" customWidth="1"/>
    <col min="2066" max="2314" width="9" style="286"/>
    <col min="2315" max="2315" width="8.125" style="286" bestFit="1" customWidth="1"/>
    <col min="2316" max="2316" width="13" style="286" bestFit="1" customWidth="1"/>
    <col min="2317" max="2317" width="7.125" style="286" bestFit="1" customWidth="1"/>
    <col min="2318" max="2319" width="7.125" style="286" customWidth="1"/>
    <col min="2320" max="2320" width="7.125" style="286" bestFit="1" customWidth="1"/>
    <col min="2321" max="2321" width="9.125" style="286" bestFit="1" customWidth="1"/>
    <col min="2322" max="2570" width="9" style="286"/>
    <col min="2571" max="2571" width="8.125" style="286" bestFit="1" customWidth="1"/>
    <col min="2572" max="2572" width="13" style="286" bestFit="1" customWidth="1"/>
    <col min="2573" max="2573" width="7.125" style="286" bestFit="1" customWidth="1"/>
    <col min="2574" max="2575" width="7.125" style="286" customWidth="1"/>
    <col min="2576" max="2576" width="7.125" style="286" bestFit="1" customWidth="1"/>
    <col min="2577" max="2577" width="9.125" style="286" bestFit="1" customWidth="1"/>
    <col min="2578" max="2826" width="9" style="286"/>
    <col min="2827" max="2827" width="8.125" style="286" bestFit="1" customWidth="1"/>
    <col min="2828" max="2828" width="13" style="286" bestFit="1" customWidth="1"/>
    <col min="2829" max="2829" width="7.125" style="286" bestFit="1" customWidth="1"/>
    <col min="2830" max="2831" width="7.125" style="286" customWidth="1"/>
    <col min="2832" max="2832" width="7.125" style="286" bestFit="1" customWidth="1"/>
    <col min="2833" max="2833" width="9.125" style="286" bestFit="1" customWidth="1"/>
    <col min="2834" max="3082" width="9" style="286"/>
    <col min="3083" max="3083" width="8.125" style="286" bestFit="1" customWidth="1"/>
    <col min="3084" max="3084" width="13" style="286" bestFit="1" customWidth="1"/>
    <col min="3085" max="3085" width="7.125" style="286" bestFit="1" customWidth="1"/>
    <col min="3086" max="3087" width="7.125" style="286" customWidth="1"/>
    <col min="3088" max="3088" width="7.125" style="286" bestFit="1" customWidth="1"/>
    <col min="3089" max="3089" width="9.125" style="286" bestFit="1" customWidth="1"/>
    <col min="3090" max="3338" width="9" style="286"/>
    <col min="3339" max="3339" width="8.125" style="286" bestFit="1" customWidth="1"/>
    <col min="3340" max="3340" width="13" style="286" bestFit="1" customWidth="1"/>
    <col min="3341" max="3341" width="7.125" style="286" bestFit="1" customWidth="1"/>
    <col min="3342" max="3343" width="7.125" style="286" customWidth="1"/>
    <col min="3344" max="3344" width="7.125" style="286" bestFit="1" customWidth="1"/>
    <col min="3345" max="3345" width="9.125" style="286" bestFit="1" customWidth="1"/>
    <col min="3346" max="3594" width="9" style="286"/>
    <col min="3595" max="3595" width="8.125" style="286" bestFit="1" customWidth="1"/>
    <col min="3596" max="3596" width="13" style="286" bestFit="1" customWidth="1"/>
    <col min="3597" max="3597" width="7.125" style="286" bestFit="1" customWidth="1"/>
    <col min="3598" max="3599" width="7.125" style="286" customWidth="1"/>
    <col min="3600" max="3600" width="7.125" style="286" bestFit="1" customWidth="1"/>
    <col min="3601" max="3601" width="9.125" style="286" bestFit="1" customWidth="1"/>
    <col min="3602" max="3850" width="9" style="286"/>
    <col min="3851" max="3851" width="8.125" style="286" bestFit="1" customWidth="1"/>
    <col min="3852" max="3852" width="13" style="286" bestFit="1" customWidth="1"/>
    <col min="3853" max="3853" width="7.125" style="286" bestFit="1" customWidth="1"/>
    <col min="3854" max="3855" width="7.125" style="286" customWidth="1"/>
    <col min="3856" max="3856" width="7.125" style="286" bestFit="1" customWidth="1"/>
    <col min="3857" max="3857" width="9.125" style="286" bestFit="1" customWidth="1"/>
    <col min="3858" max="4106" width="9" style="286"/>
    <col min="4107" max="4107" width="8.125" style="286" bestFit="1" customWidth="1"/>
    <col min="4108" max="4108" width="13" style="286" bestFit="1" customWidth="1"/>
    <col min="4109" max="4109" width="7.125" style="286" bestFit="1" customWidth="1"/>
    <col min="4110" max="4111" width="7.125" style="286" customWidth="1"/>
    <col min="4112" max="4112" width="7.125" style="286" bestFit="1" customWidth="1"/>
    <col min="4113" max="4113" width="9.125" style="286" bestFit="1" customWidth="1"/>
    <col min="4114" max="4362" width="9" style="286"/>
    <col min="4363" max="4363" width="8.125" style="286" bestFit="1" customWidth="1"/>
    <col min="4364" max="4364" width="13" style="286" bestFit="1" customWidth="1"/>
    <col min="4365" max="4365" width="7.125" style="286" bestFit="1" customWidth="1"/>
    <col min="4366" max="4367" width="7.125" style="286" customWidth="1"/>
    <col min="4368" max="4368" width="7.125" style="286" bestFit="1" customWidth="1"/>
    <col min="4369" max="4369" width="9.125" style="286" bestFit="1" customWidth="1"/>
    <col min="4370" max="4618" width="9" style="286"/>
    <col min="4619" max="4619" width="8.125" style="286" bestFit="1" customWidth="1"/>
    <col min="4620" max="4620" width="13" style="286" bestFit="1" customWidth="1"/>
    <col min="4621" max="4621" width="7.125" style="286" bestFit="1" customWidth="1"/>
    <col min="4622" max="4623" width="7.125" style="286" customWidth="1"/>
    <col min="4624" max="4624" width="7.125" style="286" bestFit="1" customWidth="1"/>
    <col min="4625" max="4625" width="9.125" style="286" bestFit="1" customWidth="1"/>
    <col min="4626" max="4874" width="9" style="286"/>
    <col min="4875" max="4875" width="8.125" style="286" bestFit="1" customWidth="1"/>
    <col min="4876" max="4876" width="13" style="286" bestFit="1" customWidth="1"/>
    <col min="4877" max="4877" width="7.125" style="286" bestFit="1" customWidth="1"/>
    <col min="4878" max="4879" width="7.125" style="286" customWidth="1"/>
    <col min="4880" max="4880" width="7.125" style="286" bestFit="1" customWidth="1"/>
    <col min="4881" max="4881" width="9.125" style="286" bestFit="1" customWidth="1"/>
    <col min="4882" max="5130" width="9" style="286"/>
    <col min="5131" max="5131" width="8.125" style="286" bestFit="1" customWidth="1"/>
    <col min="5132" max="5132" width="13" style="286" bestFit="1" customWidth="1"/>
    <col min="5133" max="5133" width="7.125" style="286" bestFit="1" customWidth="1"/>
    <col min="5134" max="5135" width="7.125" style="286" customWidth="1"/>
    <col min="5136" max="5136" width="7.125" style="286" bestFit="1" customWidth="1"/>
    <col min="5137" max="5137" width="9.125" style="286" bestFit="1" customWidth="1"/>
    <col min="5138" max="5386" width="9" style="286"/>
    <col min="5387" max="5387" width="8.125" style="286" bestFit="1" customWidth="1"/>
    <col min="5388" max="5388" width="13" style="286" bestFit="1" customWidth="1"/>
    <col min="5389" max="5389" width="7.125" style="286" bestFit="1" customWidth="1"/>
    <col min="5390" max="5391" width="7.125" style="286" customWidth="1"/>
    <col min="5392" max="5392" width="7.125" style="286" bestFit="1" customWidth="1"/>
    <col min="5393" max="5393" width="9.125" style="286" bestFit="1" customWidth="1"/>
    <col min="5394" max="5642" width="9" style="286"/>
    <col min="5643" max="5643" width="8.125" style="286" bestFit="1" customWidth="1"/>
    <col min="5644" max="5644" width="13" style="286" bestFit="1" customWidth="1"/>
    <col min="5645" max="5645" width="7.125" style="286" bestFit="1" customWidth="1"/>
    <col min="5646" max="5647" width="7.125" style="286" customWidth="1"/>
    <col min="5648" max="5648" width="7.125" style="286" bestFit="1" customWidth="1"/>
    <col min="5649" max="5649" width="9.125" style="286" bestFit="1" customWidth="1"/>
    <col min="5650" max="5898" width="9" style="286"/>
    <col min="5899" max="5899" width="8.125" style="286" bestFit="1" customWidth="1"/>
    <col min="5900" max="5900" width="13" style="286" bestFit="1" customWidth="1"/>
    <col min="5901" max="5901" width="7.125" style="286" bestFit="1" customWidth="1"/>
    <col min="5902" max="5903" width="7.125" style="286" customWidth="1"/>
    <col min="5904" max="5904" width="7.125" style="286" bestFit="1" customWidth="1"/>
    <col min="5905" max="5905" width="9.125" style="286" bestFit="1" customWidth="1"/>
    <col min="5906" max="6154" width="9" style="286"/>
    <col min="6155" max="6155" width="8.125" style="286" bestFit="1" customWidth="1"/>
    <col min="6156" max="6156" width="13" style="286" bestFit="1" customWidth="1"/>
    <col min="6157" max="6157" width="7.125" style="286" bestFit="1" customWidth="1"/>
    <col min="6158" max="6159" width="7.125" style="286" customWidth="1"/>
    <col min="6160" max="6160" width="7.125" style="286" bestFit="1" customWidth="1"/>
    <col min="6161" max="6161" width="9.125" style="286" bestFit="1" customWidth="1"/>
    <col min="6162" max="6410" width="9" style="286"/>
    <col min="6411" max="6411" width="8.125" style="286" bestFit="1" customWidth="1"/>
    <col min="6412" max="6412" width="13" style="286" bestFit="1" customWidth="1"/>
    <col min="6413" max="6413" width="7.125" style="286" bestFit="1" customWidth="1"/>
    <col min="6414" max="6415" width="7.125" style="286" customWidth="1"/>
    <col min="6416" max="6416" width="7.125" style="286" bestFit="1" customWidth="1"/>
    <col min="6417" max="6417" width="9.125" style="286" bestFit="1" customWidth="1"/>
    <col min="6418" max="6666" width="9" style="286"/>
    <col min="6667" max="6667" width="8.125" style="286" bestFit="1" customWidth="1"/>
    <col min="6668" max="6668" width="13" style="286" bestFit="1" customWidth="1"/>
    <col min="6669" max="6669" width="7.125" style="286" bestFit="1" customWidth="1"/>
    <col min="6670" max="6671" width="7.125" style="286" customWidth="1"/>
    <col min="6672" max="6672" width="7.125" style="286" bestFit="1" customWidth="1"/>
    <col min="6673" max="6673" width="9.125" style="286" bestFit="1" customWidth="1"/>
    <col min="6674" max="6922" width="9" style="286"/>
    <col min="6923" max="6923" width="8.125" style="286" bestFit="1" customWidth="1"/>
    <col min="6924" max="6924" width="13" style="286" bestFit="1" customWidth="1"/>
    <col min="6925" max="6925" width="7.125" style="286" bestFit="1" customWidth="1"/>
    <col min="6926" max="6927" width="7.125" style="286" customWidth="1"/>
    <col min="6928" max="6928" width="7.125" style="286" bestFit="1" customWidth="1"/>
    <col min="6929" max="6929" width="9.125" style="286" bestFit="1" customWidth="1"/>
    <col min="6930" max="7178" width="9" style="286"/>
    <col min="7179" max="7179" width="8.125" style="286" bestFit="1" customWidth="1"/>
    <col min="7180" max="7180" width="13" style="286" bestFit="1" customWidth="1"/>
    <col min="7181" max="7181" width="7.125" style="286" bestFit="1" customWidth="1"/>
    <col min="7182" max="7183" width="7.125" style="286" customWidth="1"/>
    <col min="7184" max="7184" width="7.125" style="286" bestFit="1" customWidth="1"/>
    <col min="7185" max="7185" width="9.125" style="286" bestFit="1" customWidth="1"/>
    <col min="7186" max="7434" width="9" style="286"/>
    <col min="7435" max="7435" width="8.125" style="286" bestFit="1" customWidth="1"/>
    <col min="7436" max="7436" width="13" style="286" bestFit="1" customWidth="1"/>
    <col min="7437" max="7437" width="7.125" style="286" bestFit="1" customWidth="1"/>
    <col min="7438" max="7439" width="7.125" style="286" customWidth="1"/>
    <col min="7440" max="7440" width="7.125" style="286" bestFit="1" customWidth="1"/>
    <col min="7441" max="7441" width="9.125" style="286" bestFit="1" customWidth="1"/>
    <col min="7442" max="7690" width="9" style="286"/>
    <col min="7691" max="7691" width="8.125" style="286" bestFit="1" customWidth="1"/>
    <col min="7692" max="7692" width="13" style="286" bestFit="1" customWidth="1"/>
    <col min="7693" max="7693" width="7.125" style="286" bestFit="1" customWidth="1"/>
    <col min="7694" max="7695" width="7.125" style="286" customWidth="1"/>
    <col min="7696" max="7696" width="7.125" style="286" bestFit="1" customWidth="1"/>
    <col min="7697" max="7697" width="9.125" style="286" bestFit="1" customWidth="1"/>
    <col min="7698" max="7946" width="9" style="286"/>
    <col min="7947" max="7947" width="8.125" style="286" bestFit="1" customWidth="1"/>
    <col min="7948" max="7948" width="13" style="286" bestFit="1" customWidth="1"/>
    <col min="7949" max="7949" width="7.125" style="286" bestFit="1" customWidth="1"/>
    <col min="7950" max="7951" width="7.125" style="286" customWidth="1"/>
    <col min="7952" max="7952" width="7.125" style="286" bestFit="1" customWidth="1"/>
    <col min="7953" max="7953" width="9.125" style="286" bestFit="1" customWidth="1"/>
    <col min="7954" max="8202" width="9" style="286"/>
    <col min="8203" max="8203" width="8.125" style="286" bestFit="1" customWidth="1"/>
    <col min="8204" max="8204" width="13" style="286" bestFit="1" customWidth="1"/>
    <col min="8205" max="8205" width="7.125" style="286" bestFit="1" customWidth="1"/>
    <col min="8206" max="8207" width="7.125" style="286" customWidth="1"/>
    <col min="8208" max="8208" width="7.125" style="286" bestFit="1" customWidth="1"/>
    <col min="8209" max="8209" width="9.125" style="286" bestFit="1" customWidth="1"/>
    <col min="8210" max="8458" width="9" style="286"/>
    <col min="8459" max="8459" width="8.125" style="286" bestFit="1" customWidth="1"/>
    <col min="8460" max="8460" width="13" style="286" bestFit="1" customWidth="1"/>
    <col min="8461" max="8461" width="7.125" style="286" bestFit="1" customWidth="1"/>
    <col min="8462" max="8463" width="7.125" style="286" customWidth="1"/>
    <col min="8464" max="8464" width="7.125" style="286" bestFit="1" customWidth="1"/>
    <col min="8465" max="8465" width="9.125" style="286" bestFit="1" customWidth="1"/>
    <col min="8466" max="8714" width="9" style="286"/>
    <col min="8715" max="8715" width="8.125" style="286" bestFit="1" customWidth="1"/>
    <col min="8716" max="8716" width="13" style="286" bestFit="1" customWidth="1"/>
    <col min="8717" max="8717" width="7.125" style="286" bestFit="1" customWidth="1"/>
    <col min="8718" max="8719" width="7.125" style="286" customWidth="1"/>
    <col min="8720" max="8720" width="7.125" style="286" bestFit="1" customWidth="1"/>
    <col min="8721" max="8721" width="9.125" style="286" bestFit="1" customWidth="1"/>
    <col min="8722" max="8970" width="9" style="286"/>
    <col min="8971" max="8971" width="8.125" style="286" bestFit="1" customWidth="1"/>
    <col min="8972" max="8972" width="13" style="286" bestFit="1" customWidth="1"/>
    <col min="8973" max="8973" width="7.125" style="286" bestFit="1" customWidth="1"/>
    <col min="8974" max="8975" width="7.125" style="286" customWidth="1"/>
    <col min="8976" max="8976" width="7.125" style="286" bestFit="1" customWidth="1"/>
    <col min="8977" max="8977" width="9.125" style="286" bestFit="1" customWidth="1"/>
    <col min="8978" max="9226" width="9" style="286"/>
    <col min="9227" max="9227" width="8.125" style="286" bestFit="1" customWidth="1"/>
    <col min="9228" max="9228" width="13" style="286" bestFit="1" customWidth="1"/>
    <col min="9229" max="9229" width="7.125" style="286" bestFit="1" customWidth="1"/>
    <col min="9230" max="9231" width="7.125" style="286" customWidth="1"/>
    <col min="9232" max="9232" width="7.125" style="286" bestFit="1" customWidth="1"/>
    <col min="9233" max="9233" width="9.125" style="286" bestFit="1" customWidth="1"/>
    <col min="9234" max="9482" width="9" style="286"/>
    <col min="9483" max="9483" width="8.125" style="286" bestFit="1" customWidth="1"/>
    <col min="9484" max="9484" width="13" style="286" bestFit="1" customWidth="1"/>
    <col min="9485" max="9485" width="7.125" style="286" bestFit="1" customWidth="1"/>
    <col min="9486" max="9487" width="7.125" style="286" customWidth="1"/>
    <col min="9488" max="9488" width="7.125" style="286" bestFit="1" customWidth="1"/>
    <col min="9489" max="9489" width="9.125" style="286" bestFit="1" customWidth="1"/>
    <col min="9490" max="9738" width="9" style="286"/>
    <col min="9739" max="9739" width="8.125" style="286" bestFit="1" customWidth="1"/>
    <col min="9740" max="9740" width="13" style="286" bestFit="1" customWidth="1"/>
    <col min="9741" max="9741" width="7.125" style="286" bestFit="1" customWidth="1"/>
    <col min="9742" max="9743" width="7.125" style="286" customWidth="1"/>
    <col min="9744" max="9744" width="7.125" style="286" bestFit="1" customWidth="1"/>
    <col min="9745" max="9745" width="9.125" style="286" bestFit="1" customWidth="1"/>
    <col min="9746" max="9994" width="9" style="286"/>
    <col min="9995" max="9995" width="8.125" style="286" bestFit="1" customWidth="1"/>
    <col min="9996" max="9996" width="13" style="286" bestFit="1" customWidth="1"/>
    <col min="9997" max="9997" width="7.125" style="286" bestFit="1" customWidth="1"/>
    <col min="9998" max="9999" width="7.125" style="286" customWidth="1"/>
    <col min="10000" max="10000" width="7.125" style="286" bestFit="1" customWidth="1"/>
    <col min="10001" max="10001" width="9.125" style="286" bestFit="1" customWidth="1"/>
    <col min="10002" max="10250" width="9" style="286"/>
    <col min="10251" max="10251" width="8.125" style="286" bestFit="1" customWidth="1"/>
    <col min="10252" max="10252" width="13" style="286" bestFit="1" customWidth="1"/>
    <col min="10253" max="10253" width="7.125" style="286" bestFit="1" customWidth="1"/>
    <col min="10254" max="10255" width="7.125" style="286" customWidth="1"/>
    <col min="10256" max="10256" width="7.125" style="286" bestFit="1" customWidth="1"/>
    <col min="10257" max="10257" width="9.125" style="286" bestFit="1" customWidth="1"/>
    <col min="10258" max="10506" width="9" style="286"/>
    <col min="10507" max="10507" width="8.125" style="286" bestFit="1" customWidth="1"/>
    <col min="10508" max="10508" width="13" style="286" bestFit="1" customWidth="1"/>
    <col min="10509" max="10509" width="7.125" style="286" bestFit="1" customWidth="1"/>
    <col min="10510" max="10511" width="7.125" style="286" customWidth="1"/>
    <col min="10512" max="10512" width="7.125" style="286" bestFit="1" customWidth="1"/>
    <col min="10513" max="10513" width="9.125" style="286" bestFit="1" customWidth="1"/>
    <col min="10514" max="10762" width="9" style="286"/>
    <col min="10763" max="10763" width="8.125" style="286" bestFit="1" customWidth="1"/>
    <col min="10764" max="10764" width="13" style="286" bestFit="1" customWidth="1"/>
    <col min="10765" max="10765" width="7.125" style="286" bestFit="1" customWidth="1"/>
    <col min="10766" max="10767" width="7.125" style="286" customWidth="1"/>
    <col min="10768" max="10768" width="7.125" style="286" bestFit="1" customWidth="1"/>
    <col min="10769" max="10769" width="9.125" style="286" bestFit="1" customWidth="1"/>
    <col min="10770" max="11018" width="9" style="286"/>
    <col min="11019" max="11019" width="8.125" style="286" bestFit="1" customWidth="1"/>
    <col min="11020" max="11020" width="13" style="286" bestFit="1" customWidth="1"/>
    <col min="11021" max="11021" width="7.125" style="286" bestFit="1" customWidth="1"/>
    <col min="11022" max="11023" width="7.125" style="286" customWidth="1"/>
    <col min="11024" max="11024" width="7.125" style="286" bestFit="1" customWidth="1"/>
    <col min="11025" max="11025" width="9.125" style="286" bestFit="1" customWidth="1"/>
    <col min="11026" max="11274" width="9" style="286"/>
    <col min="11275" max="11275" width="8.125" style="286" bestFit="1" customWidth="1"/>
    <col min="11276" max="11276" width="13" style="286" bestFit="1" customWidth="1"/>
    <col min="11277" max="11277" width="7.125" style="286" bestFit="1" customWidth="1"/>
    <col min="11278" max="11279" width="7.125" style="286" customWidth="1"/>
    <col min="11280" max="11280" width="7.125" style="286" bestFit="1" customWidth="1"/>
    <col min="11281" max="11281" width="9.125" style="286" bestFit="1" customWidth="1"/>
    <col min="11282" max="11530" width="9" style="286"/>
    <col min="11531" max="11531" width="8.125" style="286" bestFit="1" customWidth="1"/>
    <col min="11532" max="11532" width="13" style="286" bestFit="1" customWidth="1"/>
    <col min="11533" max="11533" width="7.125" style="286" bestFit="1" customWidth="1"/>
    <col min="11534" max="11535" width="7.125" style="286" customWidth="1"/>
    <col min="11536" max="11536" width="7.125" style="286" bestFit="1" customWidth="1"/>
    <col min="11537" max="11537" width="9.125" style="286" bestFit="1" customWidth="1"/>
    <col min="11538" max="11786" width="9" style="286"/>
    <col min="11787" max="11787" width="8.125" style="286" bestFit="1" customWidth="1"/>
    <col min="11788" max="11788" width="13" style="286" bestFit="1" customWidth="1"/>
    <col min="11789" max="11789" width="7.125" style="286" bestFit="1" customWidth="1"/>
    <col min="11790" max="11791" width="7.125" style="286" customWidth="1"/>
    <col min="11792" max="11792" width="7.125" style="286" bestFit="1" customWidth="1"/>
    <col min="11793" max="11793" width="9.125" style="286" bestFit="1" customWidth="1"/>
    <col min="11794" max="12042" width="9" style="286"/>
    <col min="12043" max="12043" width="8.125" style="286" bestFit="1" customWidth="1"/>
    <col min="12044" max="12044" width="13" style="286" bestFit="1" customWidth="1"/>
    <col min="12045" max="12045" width="7.125" style="286" bestFit="1" customWidth="1"/>
    <col min="12046" max="12047" width="7.125" style="286" customWidth="1"/>
    <col min="12048" max="12048" width="7.125" style="286" bestFit="1" customWidth="1"/>
    <col min="12049" max="12049" width="9.125" style="286" bestFit="1" customWidth="1"/>
    <col min="12050" max="12298" width="9" style="286"/>
    <col min="12299" max="12299" width="8.125" style="286" bestFit="1" customWidth="1"/>
    <col min="12300" max="12300" width="13" style="286" bestFit="1" customWidth="1"/>
    <col min="12301" max="12301" width="7.125" style="286" bestFit="1" customWidth="1"/>
    <col min="12302" max="12303" width="7.125" style="286" customWidth="1"/>
    <col min="12304" max="12304" width="7.125" style="286" bestFit="1" customWidth="1"/>
    <col min="12305" max="12305" width="9.125" style="286" bestFit="1" customWidth="1"/>
    <col min="12306" max="12554" width="9" style="286"/>
    <col min="12555" max="12555" width="8.125" style="286" bestFit="1" customWidth="1"/>
    <col min="12556" max="12556" width="13" style="286" bestFit="1" customWidth="1"/>
    <col min="12557" max="12557" width="7.125" style="286" bestFit="1" customWidth="1"/>
    <col min="12558" max="12559" width="7.125" style="286" customWidth="1"/>
    <col min="12560" max="12560" width="7.125" style="286" bestFit="1" customWidth="1"/>
    <col min="12561" max="12561" width="9.125" style="286" bestFit="1" customWidth="1"/>
    <col min="12562" max="12810" width="9" style="286"/>
    <col min="12811" max="12811" width="8.125" style="286" bestFit="1" customWidth="1"/>
    <col min="12812" max="12812" width="13" style="286" bestFit="1" customWidth="1"/>
    <col min="12813" max="12813" width="7.125" style="286" bestFit="1" customWidth="1"/>
    <col min="12814" max="12815" width="7.125" style="286" customWidth="1"/>
    <col min="12816" max="12816" width="7.125" style="286" bestFit="1" customWidth="1"/>
    <col min="12817" max="12817" width="9.125" style="286" bestFit="1" customWidth="1"/>
    <col min="12818" max="13066" width="9" style="286"/>
    <col min="13067" max="13067" width="8.125" style="286" bestFit="1" customWidth="1"/>
    <col min="13068" max="13068" width="13" style="286" bestFit="1" customWidth="1"/>
    <col min="13069" max="13069" width="7.125" style="286" bestFit="1" customWidth="1"/>
    <col min="13070" max="13071" width="7.125" style="286" customWidth="1"/>
    <col min="13072" max="13072" width="7.125" style="286" bestFit="1" customWidth="1"/>
    <col min="13073" max="13073" width="9.125" style="286" bestFit="1" customWidth="1"/>
    <col min="13074" max="13322" width="9" style="286"/>
    <col min="13323" max="13323" width="8.125" style="286" bestFit="1" customWidth="1"/>
    <col min="13324" max="13324" width="13" style="286" bestFit="1" customWidth="1"/>
    <col min="13325" max="13325" width="7.125" style="286" bestFit="1" customWidth="1"/>
    <col min="13326" max="13327" width="7.125" style="286" customWidth="1"/>
    <col min="13328" max="13328" width="7.125" style="286" bestFit="1" customWidth="1"/>
    <col min="13329" max="13329" width="9.125" style="286" bestFit="1" customWidth="1"/>
    <col min="13330" max="13578" width="9" style="286"/>
    <col min="13579" max="13579" width="8.125" style="286" bestFit="1" customWidth="1"/>
    <col min="13580" max="13580" width="13" style="286" bestFit="1" customWidth="1"/>
    <col min="13581" max="13581" width="7.125" style="286" bestFit="1" customWidth="1"/>
    <col min="13582" max="13583" width="7.125" style="286" customWidth="1"/>
    <col min="13584" max="13584" width="7.125" style="286" bestFit="1" customWidth="1"/>
    <col min="13585" max="13585" width="9.125" style="286" bestFit="1" customWidth="1"/>
    <col min="13586" max="13834" width="9" style="286"/>
    <col min="13835" max="13835" width="8.125" style="286" bestFit="1" customWidth="1"/>
    <col min="13836" max="13836" width="13" style="286" bestFit="1" customWidth="1"/>
    <col min="13837" max="13837" width="7.125" style="286" bestFit="1" customWidth="1"/>
    <col min="13838" max="13839" width="7.125" style="286" customWidth="1"/>
    <col min="13840" max="13840" width="7.125" style="286" bestFit="1" customWidth="1"/>
    <col min="13841" max="13841" width="9.125" style="286" bestFit="1" customWidth="1"/>
    <col min="13842" max="14090" width="9" style="286"/>
    <col min="14091" max="14091" width="8.125" style="286" bestFit="1" customWidth="1"/>
    <col min="14092" max="14092" width="13" style="286" bestFit="1" customWidth="1"/>
    <col min="14093" max="14093" width="7.125" style="286" bestFit="1" customWidth="1"/>
    <col min="14094" max="14095" width="7.125" style="286" customWidth="1"/>
    <col min="14096" max="14096" width="7.125" style="286" bestFit="1" customWidth="1"/>
    <col min="14097" max="14097" width="9.125" style="286" bestFit="1" customWidth="1"/>
    <col min="14098" max="14346" width="9" style="286"/>
    <col min="14347" max="14347" width="8.125" style="286" bestFit="1" customWidth="1"/>
    <col min="14348" max="14348" width="13" style="286" bestFit="1" customWidth="1"/>
    <col min="14349" max="14349" width="7.125" style="286" bestFit="1" customWidth="1"/>
    <col min="14350" max="14351" width="7.125" style="286" customWidth="1"/>
    <col min="14352" max="14352" width="7.125" style="286" bestFit="1" customWidth="1"/>
    <col min="14353" max="14353" width="9.125" style="286" bestFit="1" customWidth="1"/>
    <col min="14354" max="14602" width="9" style="286"/>
    <col min="14603" max="14603" width="8.125" style="286" bestFit="1" customWidth="1"/>
    <col min="14604" max="14604" width="13" style="286" bestFit="1" customWidth="1"/>
    <col min="14605" max="14605" width="7.125" style="286" bestFit="1" customWidth="1"/>
    <col min="14606" max="14607" width="7.125" style="286" customWidth="1"/>
    <col min="14608" max="14608" width="7.125" style="286" bestFit="1" customWidth="1"/>
    <col min="14609" max="14609" width="9.125" style="286" bestFit="1" customWidth="1"/>
    <col min="14610" max="14858" width="9" style="286"/>
    <col min="14859" max="14859" width="8.125" style="286" bestFit="1" customWidth="1"/>
    <col min="14860" max="14860" width="13" style="286" bestFit="1" customWidth="1"/>
    <col min="14861" max="14861" width="7.125" style="286" bestFit="1" customWidth="1"/>
    <col min="14862" max="14863" width="7.125" style="286" customWidth="1"/>
    <col min="14864" max="14864" width="7.125" style="286" bestFit="1" customWidth="1"/>
    <col min="14865" max="14865" width="9.125" style="286" bestFit="1" customWidth="1"/>
    <col min="14866" max="15114" width="9" style="286"/>
    <col min="15115" max="15115" width="8.125" style="286" bestFit="1" customWidth="1"/>
    <col min="15116" max="15116" width="13" style="286" bestFit="1" customWidth="1"/>
    <col min="15117" max="15117" width="7.125" style="286" bestFit="1" customWidth="1"/>
    <col min="15118" max="15119" width="7.125" style="286" customWidth="1"/>
    <col min="15120" max="15120" width="7.125" style="286" bestFit="1" customWidth="1"/>
    <col min="15121" max="15121" width="9.125" style="286" bestFit="1" customWidth="1"/>
    <col min="15122" max="15370" width="9" style="286"/>
    <col min="15371" max="15371" width="8.125" style="286" bestFit="1" customWidth="1"/>
    <col min="15372" max="15372" width="13" style="286" bestFit="1" customWidth="1"/>
    <col min="15373" max="15373" width="7.125" style="286" bestFit="1" customWidth="1"/>
    <col min="15374" max="15375" width="7.125" style="286" customWidth="1"/>
    <col min="15376" max="15376" width="7.125" style="286" bestFit="1" customWidth="1"/>
    <col min="15377" max="15377" width="9.125" style="286" bestFit="1" customWidth="1"/>
    <col min="15378" max="15626" width="9" style="286"/>
    <col min="15627" max="15627" width="8.125" style="286" bestFit="1" customWidth="1"/>
    <col min="15628" max="15628" width="13" style="286" bestFit="1" customWidth="1"/>
    <col min="15629" max="15629" width="7.125" style="286" bestFit="1" customWidth="1"/>
    <col min="15630" max="15631" width="7.125" style="286" customWidth="1"/>
    <col min="15632" max="15632" width="7.125" style="286" bestFit="1" customWidth="1"/>
    <col min="15633" max="15633" width="9.125" style="286" bestFit="1" customWidth="1"/>
    <col min="15634" max="15882" width="9" style="286"/>
    <col min="15883" max="15883" width="8.125" style="286" bestFit="1" customWidth="1"/>
    <col min="15884" max="15884" width="13" style="286" bestFit="1" customWidth="1"/>
    <col min="15885" max="15885" width="7.125" style="286" bestFit="1" customWidth="1"/>
    <col min="15886" max="15887" width="7.125" style="286" customWidth="1"/>
    <col min="15888" max="15888" width="7.125" style="286" bestFit="1" customWidth="1"/>
    <col min="15889" max="15889" width="9.125" style="286" bestFit="1" customWidth="1"/>
    <col min="15890" max="16138" width="9" style="286"/>
    <col min="16139" max="16139" width="8.125" style="286" bestFit="1" customWidth="1"/>
    <col min="16140" max="16140" width="13" style="286" bestFit="1" customWidth="1"/>
    <col min="16141" max="16141" width="7.125" style="286" bestFit="1" customWidth="1"/>
    <col min="16142" max="16143" width="7.125" style="286" customWidth="1"/>
    <col min="16144" max="16144" width="7.125" style="286" bestFit="1" customWidth="1"/>
    <col min="16145" max="16145" width="9.125" style="286" bestFit="1" customWidth="1"/>
    <col min="16146" max="16384" width="9" style="286"/>
  </cols>
  <sheetData>
    <row r="1" spans="1:17">
      <c r="A1" s="1544" t="s">
        <v>4602</v>
      </c>
      <c r="B1" s="1544"/>
      <c r="C1" s="1544"/>
      <c r="D1" s="1544"/>
    </row>
    <row r="2" spans="1:17" ht="42">
      <c r="A2" s="1254" t="s">
        <v>3946</v>
      </c>
      <c r="B2" s="1254"/>
      <c r="C2" s="1254"/>
      <c r="D2" s="1254"/>
      <c r="E2" s="1254"/>
      <c r="F2" s="1254"/>
      <c r="G2" s="1254"/>
      <c r="H2" s="1254"/>
      <c r="I2" s="1254"/>
      <c r="J2" s="1254"/>
      <c r="K2" s="112"/>
      <c r="L2" s="307" t="s">
        <v>3947</v>
      </c>
      <c r="M2" s="307" t="s">
        <v>3948</v>
      </c>
      <c r="N2" s="307" t="s">
        <v>3949</v>
      </c>
      <c r="O2" s="307" t="s">
        <v>3950</v>
      </c>
      <c r="P2" s="307" t="s">
        <v>3951</v>
      </c>
      <c r="Q2" s="307" t="s">
        <v>1242</v>
      </c>
    </row>
    <row r="3" spans="1:17">
      <c r="K3" s="918" t="s">
        <v>3952</v>
      </c>
      <c r="L3" s="919">
        <f>'P144'!E7</f>
        <v>1299</v>
      </c>
      <c r="M3" s="919">
        <f>'P144'!I7</f>
        <v>940</v>
      </c>
      <c r="N3" s="919">
        <f>'P144'!M7</f>
        <v>12</v>
      </c>
      <c r="O3" s="919">
        <f>'P144'!Q7</f>
        <v>60</v>
      </c>
      <c r="P3" s="919">
        <f>'P144'!U7</f>
        <v>15</v>
      </c>
      <c r="Q3" s="919">
        <f>'P144'!Y7</f>
        <v>272</v>
      </c>
    </row>
    <row r="4" spans="1:17">
      <c r="K4" s="918" t="s">
        <v>3953</v>
      </c>
      <c r="L4" s="919">
        <f>'P144'!E9</f>
        <v>1156</v>
      </c>
      <c r="M4" s="919">
        <f>'P144'!I9</f>
        <v>844</v>
      </c>
      <c r="N4" s="919">
        <f>'P144'!M9</f>
        <v>21</v>
      </c>
      <c r="O4" s="919">
        <f>'P144'!Q9</f>
        <v>46</v>
      </c>
      <c r="P4" s="919">
        <f>'P144'!U9</f>
        <v>8</v>
      </c>
      <c r="Q4" s="919">
        <f>'P144'!Y9</f>
        <v>228</v>
      </c>
    </row>
    <row r="5" spans="1:17">
      <c r="K5" s="918" t="s">
        <v>2166</v>
      </c>
      <c r="L5" s="919">
        <f>'P144'!E11</f>
        <v>1129</v>
      </c>
      <c r="M5" s="919">
        <f>'P144'!I11</f>
        <v>819</v>
      </c>
      <c r="N5" s="919">
        <f>'P144'!M11</f>
        <v>12</v>
      </c>
      <c r="O5" s="919">
        <f>'P144'!Q11</f>
        <v>63</v>
      </c>
      <c r="P5" s="919">
        <f>'P144'!U11</f>
        <v>5</v>
      </c>
      <c r="Q5" s="919">
        <f>'P144'!Y11</f>
        <v>230</v>
      </c>
    </row>
    <row r="6" spans="1:17">
      <c r="K6" s="918" t="s">
        <v>2536</v>
      </c>
      <c r="L6" s="919">
        <f>'P144'!E13</f>
        <v>1121</v>
      </c>
      <c r="M6" s="919">
        <f>'P144'!I13</f>
        <v>875</v>
      </c>
      <c r="N6" s="919">
        <f>'P144'!M13</f>
        <v>20</v>
      </c>
      <c r="O6" s="919">
        <f>'P144'!Q13</f>
        <v>50</v>
      </c>
      <c r="P6" s="919">
        <f>'P144'!U13</f>
        <v>1</v>
      </c>
      <c r="Q6" s="919">
        <f>'P144'!Y13</f>
        <v>175</v>
      </c>
    </row>
    <row r="7" spans="1:17">
      <c r="K7" s="918" t="s">
        <v>2167</v>
      </c>
      <c r="L7" s="919">
        <f>'P144'!E15</f>
        <v>1000</v>
      </c>
      <c r="M7" s="919">
        <f>'P144'!I15</f>
        <v>734</v>
      </c>
      <c r="N7" s="919">
        <f>'P144'!M15</f>
        <v>39</v>
      </c>
      <c r="O7" s="919">
        <f>'P144'!Q15</f>
        <v>61</v>
      </c>
      <c r="P7" s="919">
        <f>'P144'!U15</f>
        <v>8</v>
      </c>
      <c r="Q7" s="919">
        <f>'P144'!Y15</f>
        <v>158</v>
      </c>
    </row>
    <row r="8" spans="1:17">
      <c r="K8" s="918" t="s">
        <v>2535</v>
      </c>
      <c r="L8" s="919">
        <f>'P144'!E17</f>
        <v>993</v>
      </c>
      <c r="M8" s="919">
        <f>'P144'!I17</f>
        <v>726</v>
      </c>
      <c r="N8" s="919">
        <f>'P144'!M17</f>
        <v>34</v>
      </c>
      <c r="O8" s="919">
        <f>'P144'!Q17</f>
        <v>65</v>
      </c>
      <c r="P8" s="919">
        <f>'P144'!U17</f>
        <v>4</v>
      </c>
      <c r="Q8" s="919">
        <f>'P144'!Y17</f>
        <v>164</v>
      </c>
    </row>
    <row r="9" spans="1:17">
      <c r="K9" s="918" t="s">
        <v>2534</v>
      </c>
      <c r="L9" s="919">
        <f>'P144'!E19</f>
        <v>856</v>
      </c>
      <c r="M9" s="919">
        <f>'P144'!I19</f>
        <v>637</v>
      </c>
      <c r="N9" s="919">
        <f>'P144'!M19</f>
        <v>41</v>
      </c>
      <c r="O9" s="919">
        <f>'P144'!Q19</f>
        <v>53</v>
      </c>
      <c r="P9" s="919">
        <f>'P144'!U19</f>
        <v>1</v>
      </c>
      <c r="Q9" s="919">
        <f>'P144'!Y19</f>
        <v>124</v>
      </c>
    </row>
    <row r="10" spans="1:17">
      <c r="K10" s="918" t="s">
        <v>3954</v>
      </c>
      <c r="L10" s="919">
        <f>'P144'!E21</f>
        <v>766</v>
      </c>
      <c r="M10" s="919">
        <f>'P144'!I21</f>
        <v>539</v>
      </c>
      <c r="N10" s="919">
        <f>'P144'!M21</f>
        <v>60</v>
      </c>
      <c r="O10" s="919">
        <f>'P144'!Q21</f>
        <v>57</v>
      </c>
      <c r="P10" s="919">
        <f>'P144'!U21</f>
        <v>3</v>
      </c>
      <c r="Q10" s="919">
        <f>'P144'!Y21</f>
        <v>107</v>
      </c>
    </row>
    <row r="11" spans="1:17">
      <c r="K11" s="918" t="s">
        <v>2548</v>
      </c>
      <c r="L11" s="919">
        <f>'P144'!E23</f>
        <v>661</v>
      </c>
      <c r="M11" s="919">
        <f>'P144'!I23</f>
        <v>430</v>
      </c>
      <c r="N11" s="919">
        <f>'P144'!M23</f>
        <v>50</v>
      </c>
      <c r="O11" s="919">
        <f>'P144'!Q23</f>
        <v>62</v>
      </c>
      <c r="P11" s="919">
        <f>'P144'!U23</f>
        <v>2</v>
      </c>
      <c r="Q11" s="919">
        <f>'P144'!Y23</f>
        <v>117</v>
      </c>
    </row>
    <row r="12" spans="1:17">
      <c r="K12" s="918" t="s">
        <v>386</v>
      </c>
      <c r="L12" s="919">
        <f>'P144'!E25</f>
        <v>408</v>
      </c>
      <c r="M12" s="919">
        <f>'P144'!I25</f>
        <v>265</v>
      </c>
      <c r="N12" s="919">
        <f>'P144'!M25</f>
        <v>21</v>
      </c>
      <c r="O12" s="919">
        <f>'P144'!Q25</f>
        <v>31</v>
      </c>
      <c r="P12" s="919">
        <f>'P144'!U25</f>
        <v>0</v>
      </c>
      <c r="Q12" s="919">
        <f>'P144'!Y25</f>
        <v>91</v>
      </c>
    </row>
    <row r="24" spans="11:12">
      <c r="K24" s="307" t="s">
        <v>648</v>
      </c>
      <c r="L24" s="307" t="s">
        <v>3955</v>
      </c>
    </row>
    <row r="25" spans="11:12">
      <c r="K25" s="918" t="s">
        <v>3952</v>
      </c>
      <c r="L25" s="919">
        <f>'P144'!E35</f>
        <v>493</v>
      </c>
    </row>
    <row r="26" spans="11:12">
      <c r="K26" s="918" t="s">
        <v>3953</v>
      </c>
      <c r="L26" s="919">
        <f>'P144'!E37</f>
        <v>488</v>
      </c>
    </row>
    <row r="27" spans="11:12">
      <c r="K27" s="918" t="s">
        <v>2166</v>
      </c>
      <c r="L27" s="919">
        <f>'P144'!E39</f>
        <v>465</v>
      </c>
    </row>
    <row r="28" spans="11:12">
      <c r="K28" s="918" t="s">
        <v>2536</v>
      </c>
      <c r="L28" s="919">
        <f>'P144'!E41</f>
        <v>399</v>
      </c>
    </row>
    <row r="29" spans="11:12" ht="13.5" customHeight="1">
      <c r="K29" s="918" t="s">
        <v>2167</v>
      </c>
      <c r="L29" s="919">
        <f>'P144'!E43</f>
        <v>441</v>
      </c>
    </row>
    <row r="30" spans="11:12" ht="13.5" customHeight="1">
      <c r="K30" s="918" t="s">
        <v>2535</v>
      </c>
      <c r="L30" s="919">
        <f>'P144'!E45</f>
        <v>507</v>
      </c>
    </row>
    <row r="31" spans="11:12">
      <c r="K31" s="918" t="s">
        <v>2534</v>
      </c>
      <c r="L31" s="919">
        <f>'P144'!E47</f>
        <v>473</v>
      </c>
    </row>
    <row r="32" spans="11:12">
      <c r="K32" s="918" t="s">
        <v>3954</v>
      </c>
      <c r="L32" s="919">
        <f>'P144'!E49</f>
        <v>376</v>
      </c>
    </row>
    <row r="33" spans="11:13" ht="13.5" customHeight="1">
      <c r="K33" s="918" t="s">
        <v>2548</v>
      </c>
      <c r="L33" s="919">
        <f>'P144'!E51</f>
        <v>302</v>
      </c>
    </row>
    <row r="34" spans="11:13" ht="13.5" customHeight="1">
      <c r="K34" s="918" t="s">
        <v>386</v>
      </c>
      <c r="L34" s="919">
        <f>'P144'!E53</f>
        <v>272</v>
      </c>
    </row>
    <row r="35" spans="11:13" ht="13.5" customHeight="1"/>
    <row r="36" spans="11:13" ht="13.5" customHeight="1"/>
    <row r="37" spans="11:13" ht="12" customHeight="1"/>
    <row r="38" spans="11:13" ht="12" customHeight="1"/>
    <row r="39" spans="11:13" ht="12" customHeight="1"/>
    <row r="40" spans="11:13" ht="12" customHeight="1"/>
    <row r="41" spans="11:13" ht="12" customHeight="1"/>
    <row r="42" spans="11:13" ht="12" customHeight="1"/>
    <row r="44" spans="11:13">
      <c r="M44" s="315"/>
    </row>
    <row r="45" spans="11:13">
      <c r="K45" s="112"/>
      <c r="L45" s="112" t="s">
        <v>3956</v>
      </c>
      <c r="M45" s="315"/>
    </row>
    <row r="46" spans="11:13">
      <c r="K46" s="1049" t="s">
        <v>3952</v>
      </c>
      <c r="L46" s="364">
        <v>74</v>
      </c>
      <c r="M46" s="315"/>
    </row>
    <row r="47" spans="11:13">
      <c r="K47" s="1049" t="s">
        <v>3953</v>
      </c>
      <c r="L47" s="364">
        <f>'P145'!E6</f>
        <v>60</v>
      </c>
      <c r="M47" s="315"/>
    </row>
    <row r="48" spans="11:13">
      <c r="K48" s="1049" t="s">
        <v>2166</v>
      </c>
      <c r="L48" s="364">
        <f>'P145'!E8</f>
        <v>38</v>
      </c>
      <c r="M48" s="315"/>
    </row>
    <row r="49" spans="11:13">
      <c r="K49" s="1049" t="s">
        <v>2536</v>
      </c>
      <c r="L49" s="364">
        <f>'P145'!E10</f>
        <v>39</v>
      </c>
      <c r="M49" s="315"/>
    </row>
    <row r="50" spans="11:13">
      <c r="K50" s="1049" t="s">
        <v>2167</v>
      </c>
      <c r="L50" s="364">
        <f>'P145'!E12</f>
        <v>40</v>
      </c>
      <c r="M50" s="315"/>
    </row>
    <row r="51" spans="11:13">
      <c r="K51" s="1049" t="s">
        <v>2535</v>
      </c>
      <c r="L51" s="364">
        <f>'P145'!E14</f>
        <v>44</v>
      </c>
    </row>
    <row r="52" spans="11:13">
      <c r="K52" s="1049" t="s">
        <v>2534</v>
      </c>
      <c r="L52" s="364">
        <f>'P145'!E16</f>
        <v>38</v>
      </c>
    </row>
    <row r="53" spans="11:13">
      <c r="K53" s="1049" t="s">
        <v>3954</v>
      </c>
      <c r="L53" s="364">
        <f>'P145'!E18</f>
        <v>53</v>
      </c>
    </row>
    <row r="54" spans="11:13">
      <c r="K54" s="1049" t="s">
        <v>2548</v>
      </c>
      <c r="L54" s="364">
        <f>'P145'!E20</f>
        <v>35</v>
      </c>
    </row>
    <row r="55" spans="11:13">
      <c r="K55" s="1049" t="s">
        <v>386</v>
      </c>
      <c r="L55" s="364">
        <f>'P145'!E22</f>
        <v>35</v>
      </c>
    </row>
  </sheetData>
  <mergeCells count="2">
    <mergeCell ref="A2:J2"/>
    <mergeCell ref="A1:D1"/>
  </mergeCells>
  <phoneticPr fontId="4"/>
  <hyperlinks>
    <hyperlink ref="A1" location="P2細目次!A1" display="目次に戻る" xr:uid="{565A548C-CB7D-40D5-9F78-E2D945CBAA1B}"/>
  </hyperlinks>
  <pageMargins left="0.70866141732283472" right="0.70866141732283472" top="0.74803149606299213" bottom="0.74803149606299213" header="0.31496062992125984" footer="0.31496062992125984"/>
  <pageSetup paperSize="9" scale="99" firstPageNumber="0" orientation="portrait" r:id="rId1"/>
  <headerFooter differentFirst="1" scaleWithDoc="0">
    <oddFooter>&amp;C- &amp;P -</oddFooter>
  </headerFooter>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AC6DB-AE5F-445E-8193-39F6413C2207}">
  <sheetPr>
    <tabColor theme="0"/>
    <pageSetUpPr fitToPage="1"/>
  </sheetPr>
  <dimension ref="A1:AB83"/>
  <sheetViews>
    <sheetView zoomScaleNormal="100" zoomScaleSheetLayoutView="100" workbookViewId="0">
      <selection sqref="A1:D1"/>
    </sheetView>
  </sheetViews>
  <sheetFormatPr defaultColWidth="3.75" defaultRowHeight="18.75" customHeight="1"/>
  <cols>
    <col min="1" max="2" width="3.75" style="286" customWidth="1"/>
    <col min="3" max="3" width="3.75" style="315" customWidth="1"/>
    <col min="4" max="16384" width="3.75" style="286"/>
  </cols>
  <sheetData>
    <row r="1" spans="1:28" ht="13.5">
      <c r="A1" s="1544" t="s">
        <v>4602</v>
      </c>
      <c r="B1" s="1544"/>
      <c r="C1" s="1544"/>
      <c r="D1" s="1544"/>
    </row>
    <row r="2" spans="1:28" s="42" customFormat="1" ht="21">
      <c r="A2" s="1271" t="s">
        <v>3957</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row>
    <row r="3" spans="1:28" ht="14.25" customHeight="1">
      <c r="X3" s="315"/>
      <c r="AB3" s="315" t="s">
        <v>3958</v>
      </c>
    </row>
    <row r="4" spans="1:28" ht="14.25" customHeight="1">
      <c r="A4" s="1273" t="s">
        <v>1204</v>
      </c>
      <c r="B4" s="1273"/>
      <c r="C4" s="1273"/>
      <c r="D4" s="1274"/>
      <c r="E4" s="1263" t="s">
        <v>3959</v>
      </c>
      <c r="F4" s="1263"/>
      <c r="G4" s="1263"/>
      <c r="H4" s="1263"/>
      <c r="I4" s="1263" t="s">
        <v>3960</v>
      </c>
      <c r="J4" s="1263"/>
      <c r="K4" s="1263"/>
      <c r="L4" s="1263"/>
      <c r="M4" s="1263" t="s">
        <v>3961</v>
      </c>
      <c r="N4" s="1263"/>
      <c r="O4" s="1263"/>
      <c r="P4" s="1263"/>
      <c r="Q4" s="1263" t="s">
        <v>3962</v>
      </c>
      <c r="R4" s="1263"/>
      <c r="S4" s="1263"/>
      <c r="T4" s="1263"/>
      <c r="U4" s="1263" t="s">
        <v>3963</v>
      </c>
      <c r="V4" s="1263"/>
      <c r="W4" s="1263"/>
      <c r="X4" s="1263"/>
      <c r="Y4" s="1263" t="s">
        <v>455</v>
      </c>
      <c r="Z4" s="1263"/>
      <c r="AA4" s="1263"/>
      <c r="AB4" s="1260"/>
    </row>
    <row r="5" spans="1:28" ht="14.25" customHeight="1">
      <c r="A5" s="1276"/>
      <c r="B5" s="1276"/>
      <c r="C5" s="1276"/>
      <c r="D5" s="1282"/>
      <c r="E5" s="1263" t="s">
        <v>3964</v>
      </c>
      <c r="F5" s="1263"/>
      <c r="G5" s="1263" t="s">
        <v>3965</v>
      </c>
      <c r="H5" s="1263"/>
      <c r="I5" s="1263" t="s">
        <v>3964</v>
      </c>
      <c r="J5" s="1263"/>
      <c r="K5" s="1263" t="s">
        <v>3965</v>
      </c>
      <c r="L5" s="1263"/>
      <c r="M5" s="1263" t="s">
        <v>3964</v>
      </c>
      <c r="N5" s="1263"/>
      <c r="O5" s="1263" t="s">
        <v>3965</v>
      </c>
      <c r="P5" s="1263"/>
      <c r="Q5" s="1263" t="s">
        <v>3964</v>
      </c>
      <c r="R5" s="1263"/>
      <c r="S5" s="1263" t="s">
        <v>3965</v>
      </c>
      <c r="T5" s="1263"/>
      <c r="U5" s="1263" t="s">
        <v>3964</v>
      </c>
      <c r="V5" s="1263"/>
      <c r="W5" s="1263" t="s">
        <v>3965</v>
      </c>
      <c r="X5" s="1263"/>
      <c r="Y5" s="1263" t="s">
        <v>3964</v>
      </c>
      <c r="Z5" s="1263"/>
      <c r="AA5" s="1263" t="s">
        <v>3965</v>
      </c>
      <c r="AB5" s="1260"/>
    </row>
    <row r="6" spans="1:28" ht="7.5" customHeight="1">
      <c r="A6" s="285"/>
      <c r="B6" s="285"/>
      <c r="C6" s="285"/>
      <c r="D6" s="311"/>
      <c r="E6" s="302"/>
      <c r="F6" s="303"/>
      <c r="G6" s="303"/>
      <c r="H6" s="303"/>
      <c r="I6" s="303"/>
      <c r="J6" s="303"/>
      <c r="K6" s="303"/>
      <c r="L6" s="303"/>
      <c r="M6" s="303"/>
      <c r="N6" s="303"/>
      <c r="O6" s="303"/>
      <c r="P6" s="303"/>
      <c r="Q6" s="303"/>
      <c r="R6" s="303"/>
      <c r="S6" s="303"/>
      <c r="T6" s="303"/>
      <c r="U6" s="303"/>
      <c r="V6" s="303"/>
      <c r="W6" s="303"/>
      <c r="X6" s="303"/>
      <c r="Y6" s="303"/>
      <c r="Z6" s="303"/>
      <c r="AA6" s="303"/>
      <c r="AB6" s="303"/>
    </row>
    <row r="7" spans="1:28" ht="14.25" customHeight="1">
      <c r="A7" s="1289" t="s">
        <v>965</v>
      </c>
      <c r="B7" s="1289"/>
      <c r="C7" s="315">
        <v>24</v>
      </c>
      <c r="D7" s="442" t="s">
        <v>1113</v>
      </c>
      <c r="E7" s="1759">
        <v>1299</v>
      </c>
      <c r="F7" s="1643"/>
      <c r="G7" s="1643">
        <v>579</v>
      </c>
      <c r="H7" s="1643"/>
      <c r="I7" s="1643">
        <v>940</v>
      </c>
      <c r="J7" s="1643"/>
      <c r="K7" s="1643">
        <v>344</v>
      </c>
      <c r="L7" s="1643"/>
      <c r="M7" s="1643">
        <v>12</v>
      </c>
      <c r="N7" s="1643"/>
      <c r="O7" s="1643">
        <v>3</v>
      </c>
      <c r="P7" s="1643"/>
      <c r="Q7" s="1643">
        <v>60</v>
      </c>
      <c r="R7" s="1643"/>
      <c r="S7" s="1643">
        <v>45</v>
      </c>
      <c r="T7" s="1643"/>
      <c r="U7" s="1643">
        <v>15</v>
      </c>
      <c r="V7" s="1643"/>
      <c r="W7" s="1643">
        <v>20</v>
      </c>
      <c r="X7" s="1643"/>
      <c r="Y7" s="1643">
        <v>272</v>
      </c>
      <c r="Z7" s="1643"/>
      <c r="AA7" s="1643">
        <v>167</v>
      </c>
      <c r="AB7" s="1643"/>
    </row>
    <row r="8" spans="1:28" ht="7.5" customHeight="1">
      <c r="A8" s="315"/>
      <c r="B8" s="315"/>
      <c r="D8" s="442"/>
      <c r="E8" s="839"/>
      <c r="F8" s="822"/>
      <c r="G8" s="822"/>
      <c r="H8" s="822"/>
      <c r="I8" s="822"/>
      <c r="J8" s="822"/>
      <c r="K8" s="822"/>
      <c r="L8" s="822"/>
      <c r="M8" s="822"/>
      <c r="N8" s="822"/>
      <c r="O8" s="822"/>
      <c r="P8" s="822"/>
      <c r="Q8" s="822"/>
      <c r="R8" s="822"/>
      <c r="S8" s="822"/>
      <c r="T8" s="822"/>
      <c r="U8" s="822"/>
      <c r="V8" s="822"/>
      <c r="W8" s="822"/>
      <c r="X8" s="822"/>
      <c r="Y8" s="822"/>
      <c r="Z8" s="822"/>
      <c r="AA8" s="822"/>
      <c r="AB8" s="822"/>
    </row>
    <row r="9" spans="1:28" ht="14.25" customHeight="1">
      <c r="A9" s="1289"/>
      <c r="B9" s="1289"/>
      <c r="C9" s="315">
        <v>25</v>
      </c>
      <c r="D9" s="442"/>
      <c r="E9" s="1759">
        <v>1156</v>
      </c>
      <c r="F9" s="1643"/>
      <c r="G9" s="1492">
        <v>331</v>
      </c>
      <c r="H9" s="1492"/>
      <c r="I9" s="1492">
        <v>844</v>
      </c>
      <c r="J9" s="1492"/>
      <c r="K9" s="1492">
        <v>191</v>
      </c>
      <c r="L9" s="1492"/>
      <c r="M9" s="1492">
        <v>21</v>
      </c>
      <c r="N9" s="1492"/>
      <c r="O9" s="1492">
        <v>5</v>
      </c>
      <c r="P9" s="1492"/>
      <c r="Q9" s="1492">
        <v>46</v>
      </c>
      <c r="R9" s="1492"/>
      <c r="S9" s="1492">
        <v>43</v>
      </c>
      <c r="T9" s="1492"/>
      <c r="U9" s="1492">
        <v>8</v>
      </c>
      <c r="V9" s="1492"/>
      <c r="W9" s="1492">
        <v>1</v>
      </c>
      <c r="X9" s="1492"/>
      <c r="Y9" s="1492">
        <v>228</v>
      </c>
      <c r="Z9" s="1492"/>
      <c r="AA9" s="1492">
        <v>77</v>
      </c>
      <c r="AB9" s="1492"/>
    </row>
    <row r="10" spans="1:28" ht="7.5" customHeight="1">
      <c r="A10" s="315"/>
      <c r="B10" s="315"/>
      <c r="D10" s="442"/>
      <c r="E10" s="839"/>
      <c r="F10" s="822"/>
      <c r="G10" s="821"/>
      <c r="H10" s="821"/>
      <c r="I10" s="821"/>
      <c r="J10" s="821"/>
      <c r="K10" s="821"/>
      <c r="L10" s="821"/>
      <c r="M10" s="821"/>
      <c r="N10" s="821"/>
      <c r="O10" s="821"/>
      <c r="P10" s="821"/>
      <c r="Q10" s="821"/>
      <c r="R10" s="821"/>
      <c r="S10" s="821"/>
      <c r="T10" s="821"/>
      <c r="U10" s="821"/>
      <c r="V10" s="821"/>
      <c r="W10" s="821"/>
      <c r="X10" s="821"/>
      <c r="Y10" s="821"/>
      <c r="Z10" s="821"/>
      <c r="AA10" s="821"/>
      <c r="AB10" s="821"/>
    </row>
    <row r="11" spans="1:28" ht="14.25" customHeight="1">
      <c r="A11" s="1289"/>
      <c r="B11" s="1289"/>
      <c r="C11" s="315">
        <v>26</v>
      </c>
      <c r="D11" s="442"/>
      <c r="E11" s="1759">
        <v>1129</v>
      </c>
      <c r="F11" s="1643"/>
      <c r="G11" s="1492">
        <v>294</v>
      </c>
      <c r="H11" s="1492"/>
      <c r="I11" s="1492">
        <v>819</v>
      </c>
      <c r="J11" s="1492"/>
      <c r="K11" s="1492">
        <v>155</v>
      </c>
      <c r="L11" s="1492"/>
      <c r="M11" s="1492">
        <v>12</v>
      </c>
      <c r="N11" s="1492"/>
      <c r="O11" s="1492">
        <v>4</v>
      </c>
      <c r="P11" s="1492"/>
      <c r="Q11" s="1492">
        <v>63</v>
      </c>
      <c r="R11" s="1492"/>
      <c r="S11" s="1492">
        <v>44</v>
      </c>
      <c r="T11" s="1492"/>
      <c r="U11" s="1492">
        <v>5</v>
      </c>
      <c r="V11" s="1492"/>
      <c r="W11" s="1492">
        <v>6</v>
      </c>
      <c r="X11" s="1492"/>
      <c r="Y11" s="1492">
        <v>230</v>
      </c>
      <c r="Z11" s="1492"/>
      <c r="AA11" s="1492">
        <v>85</v>
      </c>
      <c r="AB11" s="1492"/>
    </row>
    <row r="12" spans="1:28" ht="7.5" customHeight="1">
      <c r="A12" s="315"/>
      <c r="B12" s="315"/>
      <c r="D12" s="442"/>
      <c r="E12" s="839"/>
      <c r="F12" s="822"/>
      <c r="G12" s="821"/>
      <c r="H12" s="821"/>
      <c r="I12" s="821"/>
      <c r="J12" s="821"/>
      <c r="K12" s="821"/>
      <c r="L12" s="821"/>
      <c r="M12" s="821"/>
      <c r="N12" s="821"/>
      <c r="O12" s="821"/>
      <c r="P12" s="821"/>
      <c r="Q12" s="821"/>
      <c r="R12" s="821"/>
      <c r="S12" s="821"/>
      <c r="T12" s="821"/>
      <c r="U12" s="821"/>
      <c r="V12" s="821"/>
      <c r="W12" s="821"/>
      <c r="X12" s="821"/>
      <c r="Y12" s="821"/>
      <c r="Z12" s="821"/>
      <c r="AA12" s="821"/>
      <c r="AB12" s="821"/>
    </row>
    <row r="13" spans="1:28" ht="14.25" customHeight="1">
      <c r="A13" s="1289"/>
      <c r="B13" s="1289"/>
      <c r="C13" s="315">
        <v>27</v>
      </c>
      <c r="D13" s="442"/>
      <c r="E13" s="1759">
        <v>1121</v>
      </c>
      <c r="F13" s="1643"/>
      <c r="G13" s="1492">
        <v>355</v>
      </c>
      <c r="H13" s="1492"/>
      <c r="I13" s="1492">
        <v>875</v>
      </c>
      <c r="J13" s="1492"/>
      <c r="K13" s="1492">
        <v>248</v>
      </c>
      <c r="L13" s="1492"/>
      <c r="M13" s="1492">
        <v>20</v>
      </c>
      <c r="N13" s="1492"/>
      <c r="O13" s="1492">
        <v>6</v>
      </c>
      <c r="P13" s="1492"/>
      <c r="Q13" s="1492">
        <v>50</v>
      </c>
      <c r="R13" s="1492"/>
      <c r="S13" s="1492">
        <v>36</v>
      </c>
      <c r="T13" s="1492"/>
      <c r="U13" s="1492">
        <v>1</v>
      </c>
      <c r="V13" s="1492"/>
      <c r="W13" s="1492">
        <v>1</v>
      </c>
      <c r="X13" s="1492"/>
      <c r="Y13" s="1492">
        <v>175</v>
      </c>
      <c r="Z13" s="1492"/>
      <c r="AA13" s="1492">
        <v>64</v>
      </c>
      <c r="AB13" s="1492"/>
    </row>
    <row r="14" spans="1:28" ht="7.5" customHeight="1">
      <c r="A14" s="315"/>
      <c r="B14" s="315"/>
      <c r="D14" s="442"/>
      <c r="E14" s="839"/>
      <c r="F14" s="822"/>
      <c r="G14" s="821"/>
      <c r="H14" s="821"/>
      <c r="I14" s="821"/>
      <c r="J14" s="821"/>
      <c r="K14" s="821"/>
      <c r="L14" s="821"/>
      <c r="M14" s="821"/>
      <c r="N14" s="821"/>
      <c r="O14" s="821"/>
      <c r="P14" s="821"/>
      <c r="Q14" s="821"/>
      <c r="R14" s="821"/>
      <c r="S14" s="821"/>
      <c r="T14" s="821"/>
      <c r="U14" s="821"/>
      <c r="V14" s="821"/>
      <c r="W14" s="821"/>
      <c r="X14" s="821"/>
      <c r="Y14" s="821"/>
      <c r="Z14" s="821"/>
      <c r="AA14" s="821"/>
      <c r="AB14" s="821"/>
    </row>
    <row r="15" spans="1:28" ht="14.25" customHeight="1">
      <c r="A15" s="1289"/>
      <c r="B15" s="1289"/>
      <c r="C15" s="315">
        <v>28</v>
      </c>
      <c r="D15" s="442"/>
      <c r="E15" s="1759">
        <v>1000</v>
      </c>
      <c r="F15" s="1643"/>
      <c r="G15" s="1492">
        <v>231</v>
      </c>
      <c r="H15" s="1492"/>
      <c r="I15" s="1492">
        <v>734</v>
      </c>
      <c r="J15" s="1492"/>
      <c r="K15" s="1492">
        <v>156</v>
      </c>
      <c r="L15" s="1492"/>
      <c r="M15" s="1492">
        <v>39</v>
      </c>
      <c r="N15" s="1492"/>
      <c r="O15" s="1492">
        <v>10</v>
      </c>
      <c r="P15" s="1492"/>
      <c r="Q15" s="1492">
        <v>61</v>
      </c>
      <c r="R15" s="1492"/>
      <c r="S15" s="1492">
        <v>32</v>
      </c>
      <c r="T15" s="1492"/>
      <c r="U15" s="1492">
        <v>8</v>
      </c>
      <c r="V15" s="1492"/>
      <c r="W15" s="1492">
        <v>5</v>
      </c>
      <c r="X15" s="1492"/>
      <c r="Y15" s="1492">
        <v>158</v>
      </c>
      <c r="Z15" s="1492"/>
      <c r="AA15" s="1492">
        <v>28</v>
      </c>
      <c r="AB15" s="1492"/>
    </row>
    <row r="16" spans="1:28" ht="7.5" customHeight="1">
      <c r="A16" s="315"/>
      <c r="B16" s="315"/>
      <c r="D16" s="442"/>
      <c r="E16" s="839"/>
      <c r="F16" s="822"/>
      <c r="G16" s="821"/>
      <c r="H16" s="821"/>
      <c r="I16" s="821"/>
      <c r="J16" s="821"/>
      <c r="K16" s="821"/>
      <c r="L16" s="821"/>
      <c r="M16" s="821"/>
      <c r="N16" s="821"/>
      <c r="O16" s="821"/>
      <c r="P16" s="821"/>
      <c r="Q16" s="821"/>
      <c r="R16" s="821"/>
      <c r="S16" s="821"/>
      <c r="T16" s="821"/>
      <c r="U16" s="821"/>
      <c r="V16" s="821"/>
      <c r="W16" s="821"/>
      <c r="X16" s="821"/>
      <c r="Y16" s="821"/>
      <c r="Z16" s="821"/>
      <c r="AA16" s="821"/>
      <c r="AB16" s="821"/>
    </row>
    <row r="17" spans="1:28" ht="14.25" customHeight="1">
      <c r="A17" s="1289"/>
      <c r="B17" s="1289"/>
      <c r="C17" s="315">
        <v>29</v>
      </c>
      <c r="D17" s="442"/>
      <c r="E17" s="1759">
        <v>993</v>
      </c>
      <c r="F17" s="1643"/>
      <c r="G17" s="1492">
        <v>229</v>
      </c>
      <c r="H17" s="1492"/>
      <c r="I17" s="1492">
        <v>726</v>
      </c>
      <c r="J17" s="1492"/>
      <c r="K17" s="1492">
        <v>132</v>
      </c>
      <c r="L17" s="1492"/>
      <c r="M17" s="1492">
        <v>34</v>
      </c>
      <c r="N17" s="1492"/>
      <c r="O17" s="1492">
        <v>11</v>
      </c>
      <c r="P17" s="1492"/>
      <c r="Q17" s="1492">
        <v>65</v>
      </c>
      <c r="R17" s="1492"/>
      <c r="S17" s="1492">
        <v>37</v>
      </c>
      <c r="T17" s="1492"/>
      <c r="U17" s="1492">
        <v>4</v>
      </c>
      <c r="V17" s="1492"/>
      <c r="W17" s="1492">
        <v>3</v>
      </c>
      <c r="X17" s="1492"/>
      <c r="Y17" s="1492">
        <v>164</v>
      </c>
      <c r="Z17" s="1492"/>
      <c r="AA17" s="1492">
        <v>46</v>
      </c>
      <c r="AB17" s="1492"/>
    </row>
    <row r="18" spans="1:28" ht="7.5" customHeight="1">
      <c r="A18" s="315"/>
      <c r="B18" s="315"/>
      <c r="D18" s="442"/>
      <c r="E18" s="839"/>
      <c r="F18" s="822"/>
      <c r="G18" s="821"/>
      <c r="H18" s="821"/>
      <c r="I18" s="821"/>
      <c r="J18" s="821"/>
      <c r="K18" s="821"/>
      <c r="L18" s="821"/>
      <c r="M18" s="821"/>
      <c r="N18" s="821"/>
      <c r="O18" s="821"/>
      <c r="P18" s="821"/>
      <c r="Q18" s="821"/>
      <c r="R18" s="821"/>
      <c r="S18" s="821"/>
      <c r="T18" s="821"/>
      <c r="U18" s="821"/>
      <c r="V18" s="821"/>
      <c r="W18" s="821"/>
      <c r="X18" s="821"/>
      <c r="Y18" s="821"/>
      <c r="Z18" s="821"/>
      <c r="AA18" s="821"/>
      <c r="AB18" s="821"/>
    </row>
    <row r="19" spans="1:28" ht="14.25" customHeight="1">
      <c r="A19" s="1289"/>
      <c r="B19" s="1289"/>
      <c r="C19" s="315">
        <v>30</v>
      </c>
      <c r="D19" s="442"/>
      <c r="E19" s="1759">
        <f>I19+M19+Q19+U19+Y19</f>
        <v>856</v>
      </c>
      <c r="F19" s="1643"/>
      <c r="G19" s="1492">
        <f>K19+O19+S19+W19+AA19</f>
        <v>269</v>
      </c>
      <c r="H19" s="1492"/>
      <c r="I19" s="1492">
        <v>637</v>
      </c>
      <c r="J19" s="1492"/>
      <c r="K19" s="1492">
        <v>141</v>
      </c>
      <c r="L19" s="1492"/>
      <c r="M19" s="1492">
        <v>41</v>
      </c>
      <c r="N19" s="1492"/>
      <c r="O19" s="1492">
        <v>31</v>
      </c>
      <c r="P19" s="1492"/>
      <c r="Q19" s="1492">
        <v>53</v>
      </c>
      <c r="R19" s="1492"/>
      <c r="S19" s="1492">
        <v>46</v>
      </c>
      <c r="T19" s="1492"/>
      <c r="U19" s="1492">
        <v>1</v>
      </c>
      <c r="V19" s="1492"/>
      <c r="W19" s="1492">
        <v>2</v>
      </c>
      <c r="X19" s="1492"/>
      <c r="Y19" s="1492">
        <v>124</v>
      </c>
      <c r="Z19" s="1492"/>
      <c r="AA19" s="1492">
        <v>49</v>
      </c>
      <c r="AB19" s="1492"/>
    </row>
    <row r="20" spans="1:28" ht="7.5" customHeight="1">
      <c r="A20" s="315"/>
      <c r="B20" s="315"/>
      <c r="D20" s="442"/>
      <c r="E20" s="839"/>
      <c r="F20" s="822"/>
      <c r="G20" s="821"/>
      <c r="H20" s="821"/>
      <c r="I20" s="821"/>
      <c r="J20" s="821"/>
      <c r="K20" s="821"/>
      <c r="L20" s="821"/>
      <c r="M20" s="821"/>
      <c r="N20" s="821"/>
      <c r="O20" s="821"/>
      <c r="P20" s="821"/>
      <c r="Q20" s="821"/>
      <c r="R20" s="821"/>
      <c r="S20" s="821"/>
      <c r="T20" s="821"/>
      <c r="U20" s="821"/>
      <c r="V20" s="821"/>
      <c r="W20" s="821"/>
      <c r="X20" s="821"/>
      <c r="Y20" s="821"/>
      <c r="Z20" s="821"/>
      <c r="AA20" s="821"/>
      <c r="AB20" s="821"/>
    </row>
    <row r="21" spans="1:28" ht="14.25" customHeight="1">
      <c r="A21" s="1289"/>
      <c r="B21" s="1289"/>
      <c r="C21" s="315" t="s">
        <v>3204</v>
      </c>
      <c r="D21" s="442"/>
      <c r="E21" s="1759">
        <f>I21+M21+Q21+U21+Y21</f>
        <v>766</v>
      </c>
      <c r="F21" s="1643"/>
      <c r="G21" s="1492">
        <v>248</v>
      </c>
      <c r="H21" s="1492"/>
      <c r="I21" s="1492">
        <v>539</v>
      </c>
      <c r="J21" s="1492"/>
      <c r="K21" s="1492">
        <v>142</v>
      </c>
      <c r="L21" s="1492"/>
      <c r="M21" s="1492">
        <v>60</v>
      </c>
      <c r="N21" s="1492"/>
      <c r="O21" s="1492">
        <v>14</v>
      </c>
      <c r="P21" s="1492"/>
      <c r="Q21" s="1492">
        <v>57</v>
      </c>
      <c r="R21" s="1492"/>
      <c r="S21" s="1492">
        <v>54</v>
      </c>
      <c r="T21" s="1492"/>
      <c r="U21" s="1492">
        <v>3</v>
      </c>
      <c r="V21" s="1492"/>
      <c r="W21" s="1492">
        <v>2</v>
      </c>
      <c r="X21" s="1492"/>
      <c r="Y21" s="1492">
        <v>107</v>
      </c>
      <c r="Z21" s="1492"/>
      <c r="AA21" s="1492">
        <v>36</v>
      </c>
      <c r="AB21" s="1492"/>
    </row>
    <row r="22" spans="1:28" ht="7.5" customHeight="1">
      <c r="A22" s="315"/>
      <c r="B22" s="315"/>
      <c r="D22" s="442"/>
      <c r="E22" s="839"/>
      <c r="F22" s="822"/>
      <c r="G22" s="821"/>
      <c r="H22" s="821"/>
      <c r="I22" s="821"/>
      <c r="J22" s="821"/>
      <c r="K22" s="821"/>
      <c r="L22" s="821"/>
      <c r="M22" s="821"/>
      <c r="N22" s="821"/>
      <c r="O22" s="821"/>
      <c r="P22" s="821"/>
      <c r="Q22" s="821"/>
      <c r="R22" s="821"/>
      <c r="S22" s="821"/>
      <c r="T22" s="821"/>
      <c r="U22" s="821"/>
      <c r="V22" s="821"/>
      <c r="W22" s="821"/>
      <c r="X22" s="821"/>
      <c r="Y22" s="821"/>
      <c r="Z22" s="821"/>
      <c r="AA22" s="821"/>
      <c r="AB22" s="821"/>
    </row>
    <row r="23" spans="1:28" ht="14.25" customHeight="1">
      <c r="A23" s="1289" t="s">
        <v>1212</v>
      </c>
      <c r="B23" s="1289"/>
      <c r="C23" s="315">
        <v>2</v>
      </c>
      <c r="D23" s="442"/>
      <c r="E23" s="1759">
        <v>661</v>
      </c>
      <c r="F23" s="1492"/>
      <c r="G23" s="1492">
        <v>292</v>
      </c>
      <c r="H23" s="1492"/>
      <c r="I23" s="1492">
        <v>430</v>
      </c>
      <c r="J23" s="1492"/>
      <c r="K23" s="1492">
        <v>178</v>
      </c>
      <c r="L23" s="1492"/>
      <c r="M23" s="1492">
        <v>50</v>
      </c>
      <c r="N23" s="1492"/>
      <c r="O23" s="1492">
        <v>18</v>
      </c>
      <c r="P23" s="1492"/>
      <c r="Q23" s="1492">
        <v>62</v>
      </c>
      <c r="R23" s="1492"/>
      <c r="S23" s="1492">
        <v>58</v>
      </c>
      <c r="T23" s="1492"/>
      <c r="U23" s="1492">
        <v>2</v>
      </c>
      <c r="V23" s="1492"/>
      <c r="W23" s="1492">
        <v>2</v>
      </c>
      <c r="X23" s="1492"/>
      <c r="Y23" s="1492">
        <v>117</v>
      </c>
      <c r="Z23" s="1492"/>
      <c r="AA23" s="1492">
        <v>36</v>
      </c>
      <c r="AB23" s="1492"/>
    </row>
    <row r="24" spans="1:28" ht="7.5" customHeight="1">
      <c r="A24" s="315"/>
      <c r="B24" s="315"/>
      <c r="D24" s="442"/>
      <c r="E24" s="839"/>
      <c r="F24" s="821"/>
      <c r="G24" s="821"/>
      <c r="H24" s="821"/>
      <c r="I24" s="821"/>
      <c r="J24" s="821"/>
      <c r="K24" s="821"/>
      <c r="L24" s="821"/>
      <c r="M24" s="821"/>
      <c r="N24" s="821"/>
      <c r="O24" s="821"/>
      <c r="P24" s="821"/>
      <c r="Q24" s="821"/>
      <c r="R24" s="821"/>
      <c r="S24" s="821"/>
      <c r="T24" s="821"/>
      <c r="U24" s="821"/>
      <c r="V24" s="821"/>
      <c r="W24" s="821"/>
      <c r="X24" s="821"/>
      <c r="Y24" s="821"/>
      <c r="Z24" s="821"/>
      <c r="AA24" s="821"/>
      <c r="AB24" s="821"/>
    </row>
    <row r="25" spans="1:28" ht="14.25" customHeight="1">
      <c r="A25" s="1289"/>
      <c r="B25" s="1289"/>
      <c r="C25" s="315">
        <v>3</v>
      </c>
      <c r="D25" s="442"/>
      <c r="E25" s="1759">
        <v>408</v>
      </c>
      <c r="F25" s="1492"/>
      <c r="G25" s="1492">
        <v>146</v>
      </c>
      <c r="H25" s="1492"/>
      <c r="I25" s="1492">
        <v>265</v>
      </c>
      <c r="J25" s="1492"/>
      <c r="K25" s="1492">
        <v>83</v>
      </c>
      <c r="L25" s="1492"/>
      <c r="M25" s="1492">
        <v>21</v>
      </c>
      <c r="N25" s="1492"/>
      <c r="O25" s="1492">
        <v>4</v>
      </c>
      <c r="P25" s="1492"/>
      <c r="Q25" s="1492">
        <v>31</v>
      </c>
      <c r="R25" s="1492"/>
      <c r="S25" s="1492">
        <v>28</v>
      </c>
      <c r="T25" s="1492"/>
      <c r="U25" s="1492">
        <v>0</v>
      </c>
      <c r="V25" s="1492"/>
      <c r="W25" s="1492">
        <v>0</v>
      </c>
      <c r="X25" s="1492"/>
      <c r="Y25" s="1492">
        <v>91</v>
      </c>
      <c r="Z25" s="1492"/>
      <c r="AA25" s="1492">
        <v>31</v>
      </c>
      <c r="AB25" s="1492"/>
    </row>
    <row r="26" spans="1:28" ht="7.5" customHeight="1">
      <c r="A26" s="328"/>
      <c r="B26" s="328"/>
      <c r="C26" s="407"/>
      <c r="D26" s="404"/>
      <c r="E26" s="356"/>
      <c r="F26" s="328"/>
      <c r="G26" s="328"/>
      <c r="H26" s="328"/>
      <c r="I26" s="328"/>
      <c r="J26" s="328"/>
      <c r="K26" s="328"/>
      <c r="L26" s="328"/>
      <c r="M26" s="328"/>
      <c r="N26" s="328"/>
      <c r="O26" s="328"/>
      <c r="P26" s="328"/>
      <c r="Q26" s="328"/>
      <c r="R26" s="328"/>
      <c r="S26" s="328"/>
      <c r="T26" s="328"/>
      <c r="U26" s="328"/>
      <c r="V26" s="328"/>
      <c r="W26" s="328"/>
      <c r="X26" s="328"/>
      <c r="Y26" s="328"/>
      <c r="Z26" s="328"/>
      <c r="AA26" s="328"/>
    </row>
    <row r="27" spans="1:28" ht="14.25" customHeight="1">
      <c r="A27" s="1421" t="s">
        <v>3966</v>
      </c>
      <c r="B27" s="1421"/>
      <c r="C27" s="1421"/>
      <c r="D27" s="1421"/>
      <c r="E27" s="1421"/>
      <c r="F27" s="1421"/>
      <c r="G27" s="1421"/>
      <c r="H27" s="458"/>
      <c r="T27" s="314"/>
      <c r="U27" s="314"/>
      <c r="V27" s="314"/>
      <c r="W27" s="314"/>
      <c r="X27" s="315"/>
      <c r="AB27" s="308" t="s">
        <v>3967</v>
      </c>
    </row>
    <row r="28" spans="1:28" ht="14.25" customHeight="1"/>
    <row r="29" spans="1:28" s="42" customFormat="1" ht="21">
      <c r="A29" s="1271" t="s">
        <v>3968</v>
      </c>
      <c r="B29" s="1271"/>
      <c r="C29" s="1271"/>
      <c r="D29" s="1271"/>
      <c r="E29" s="1271"/>
      <c r="F29" s="1271"/>
      <c r="G29" s="1271"/>
      <c r="H29" s="1271"/>
      <c r="I29" s="1271"/>
      <c r="J29" s="1271"/>
      <c r="K29" s="1271"/>
      <c r="L29" s="1271"/>
      <c r="M29" s="1271"/>
      <c r="N29" s="1271"/>
      <c r="O29" s="1271"/>
      <c r="P29" s="1271"/>
      <c r="Q29" s="1271"/>
      <c r="R29" s="1271"/>
      <c r="S29" s="1271"/>
      <c r="T29" s="1271"/>
      <c r="U29" s="1271"/>
      <c r="V29" s="1271"/>
      <c r="W29" s="1271"/>
      <c r="X29" s="1271"/>
      <c r="Y29" s="1271"/>
      <c r="Z29" s="1271"/>
    </row>
    <row r="30" spans="1:28" ht="14.25" customHeight="1">
      <c r="R30" s="328"/>
      <c r="S30" s="328"/>
      <c r="T30" s="328"/>
      <c r="U30" s="328"/>
      <c r="V30" s="328"/>
      <c r="W30" s="328"/>
      <c r="X30" s="315"/>
      <c r="Z30" s="407" t="s">
        <v>3969</v>
      </c>
    </row>
    <row r="31" spans="1:28" ht="14.25" customHeight="1">
      <c r="A31" s="1273" t="s">
        <v>639</v>
      </c>
      <c r="B31" s="1273"/>
      <c r="C31" s="1273"/>
      <c r="D31" s="1274"/>
      <c r="E31" s="1260" t="s">
        <v>3970</v>
      </c>
      <c r="F31" s="1261"/>
      <c r="G31" s="1261"/>
      <c r="H31" s="1261"/>
      <c r="I31" s="1261"/>
      <c r="J31" s="1261"/>
      <c r="K31" s="1262"/>
      <c r="L31" s="1263" t="s">
        <v>3971</v>
      </c>
      <c r="M31" s="1263"/>
      <c r="N31" s="1263"/>
      <c r="O31" s="1263"/>
      <c r="P31" s="1263"/>
      <c r="Q31" s="1263"/>
      <c r="R31" s="1263"/>
      <c r="S31" s="1263"/>
      <c r="T31" s="1263"/>
      <c r="U31" s="1263"/>
      <c r="V31" s="1263"/>
      <c r="W31" s="1263"/>
      <c r="X31" s="1263"/>
      <c r="Y31" s="1263"/>
      <c r="Z31" s="1260"/>
    </row>
    <row r="32" spans="1:28" ht="14.25" customHeight="1">
      <c r="A32" s="1276"/>
      <c r="B32" s="1276"/>
      <c r="C32" s="1276"/>
      <c r="D32" s="1282"/>
      <c r="E32" s="1260" t="s">
        <v>3955</v>
      </c>
      <c r="F32" s="1261"/>
      <c r="G32" s="1262"/>
      <c r="H32" s="1263" t="s">
        <v>3972</v>
      </c>
      <c r="I32" s="1263"/>
      <c r="J32" s="1263" t="s">
        <v>3973</v>
      </c>
      <c r="K32" s="1263"/>
      <c r="L32" s="1263" t="s">
        <v>1121</v>
      </c>
      <c r="M32" s="1263"/>
      <c r="N32" s="1263"/>
      <c r="O32" s="1260" t="s">
        <v>3974</v>
      </c>
      <c r="P32" s="1262"/>
      <c r="Q32" s="1263" t="s">
        <v>3975</v>
      </c>
      <c r="R32" s="1263"/>
      <c r="S32" s="1263" t="s">
        <v>3976</v>
      </c>
      <c r="T32" s="1263"/>
      <c r="U32" s="1263" t="s">
        <v>3977</v>
      </c>
      <c r="V32" s="1263"/>
      <c r="W32" s="1268" t="s">
        <v>3978</v>
      </c>
      <c r="X32" s="1268"/>
      <c r="Y32" s="1263" t="s">
        <v>1242</v>
      </c>
      <c r="Z32" s="1260"/>
    </row>
    <row r="33" spans="1:26" ht="14.25" customHeight="1">
      <c r="A33" s="315"/>
      <c r="B33" s="315"/>
      <c r="D33" s="441"/>
      <c r="E33" s="1332" t="s">
        <v>2197</v>
      </c>
      <c r="F33" s="1289"/>
      <c r="G33" s="1289"/>
      <c r="H33" s="1289" t="s">
        <v>435</v>
      </c>
      <c r="I33" s="1289"/>
      <c r="J33" s="1289" t="s">
        <v>435</v>
      </c>
      <c r="K33" s="1289"/>
      <c r="L33" s="1289" t="s">
        <v>2197</v>
      </c>
      <c r="M33" s="1289"/>
      <c r="N33" s="1289"/>
      <c r="O33" s="1289" t="s">
        <v>2197</v>
      </c>
      <c r="P33" s="1289"/>
      <c r="Q33" s="1289" t="s">
        <v>2197</v>
      </c>
      <c r="R33" s="1289"/>
      <c r="S33" s="1289" t="s">
        <v>2197</v>
      </c>
      <c r="T33" s="1289"/>
      <c r="U33" s="1289" t="s">
        <v>2197</v>
      </c>
      <c r="V33" s="1289"/>
      <c r="W33" s="1289" t="s">
        <v>2197</v>
      </c>
      <c r="X33" s="1289"/>
      <c r="Y33" s="1289" t="s">
        <v>2197</v>
      </c>
      <c r="Z33" s="1289"/>
    </row>
    <row r="34" spans="1:26" ht="7.5" customHeight="1">
      <c r="A34" s="315"/>
      <c r="B34" s="315"/>
      <c r="D34" s="441"/>
      <c r="E34" s="409"/>
      <c r="F34" s="315"/>
      <c r="G34" s="315"/>
      <c r="H34" s="315"/>
      <c r="I34" s="315"/>
      <c r="J34" s="315"/>
      <c r="K34" s="315"/>
      <c r="L34" s="315"/>
      <c r="M34" s="315"/>
      <c r="N34" s="315"/>
      <c r="O34" s="315"/>
      <c r="P34" s="315"/>
      <c r="Q34" s="315"/>
      <c r="R34" s="315"/>
      <c r="S34" s="315"/>
      <c r="T34" s="315"/>
      <c r="U34" s="315"/>
      <c r="V34" s="315"/>
      <c r="W34" s="315"/>
      <c r="X34" s="315"/>
      <c r="Y34" s="315"/>
      <c r="Z34" s="315"/>
    </row>
    <row r="35" spans="1:26" ht="14.25" customHeight="1">
      <c r="A35" s="1289" t="s">
        <v>2598</v>
      </c>
      <c r="B35" s="1289"/>
      <c r="C35" s="315">
        <v>24</v>
      </c>
      <c r="D35" s="442" t="s">
        <v>1113</v>
      </c>
      <c r="E35" s="1759">
        <v>493</v>
      </c>
      <c r="F35" s="1643"/>
      <c r="G35" s="1643"/>
      <c r="H35" s="1492">
        <v>5</v>
      </c>
      <c r="I35" s="1492"/>
      <c r="J35" s="1492">
        <v>607</v>
      </c>
      <c r="K35" s="1492"/>
      <c r="L35" s="1492">
        <v>7022</v>
      </c>
      <c r="M35" s="1492"/>
      <c r="N35" s="1492"/>
      <c r="O35" s="1492">
        <v>1248</v>
      </c>
      <c r="P35" s="1492"/>
      <c r="Q35" s="1492">
        <v>642</v>
      </c>
      <c r="R35" s="1492"/>
      <c r="S35" s="1492">
        <v>19</v>
      </c>
      <c r="T35" s="1492"/>
      <c r="U35" s="1492">
        <v>55</v>
      </c>
      <c r="V35" s="1492"/>
      <c r="W35" s="1492">
        <v>1161</v>
      </c>
      <c r="X35" s="1492"/>
      <c r="Y35" s="1492">
        <v>3897</v>
      </c>
      <c r="Z35" s="1492"/>
    </row>
    <row r="36" spans="1:26" ht="7.5" customHeight="1">
      <c r="A36" s="315"/>
      <c r="B36" s="315"/>
      <c r="D36" s="442"/>
      <c r="E36" s="839"/>
      <c r="F36" s="822"/>
      <c r="G36" s="822"/>
      <c r="H36" s="821"/>
      <c r="I36" s="821"/>
      <c r="J36" s="821"/>
      <c r="K36" s="821"/>
      <c r="L36" s="821"/>
      <c r="M36" s="821"/>
      <c r="N36" s="821"/>
      <c r="O36" s="821"/>
      <c r="P36" s="821"/>
      <c r="Q36" s="821"/>
      <c r="R36" s="821"/>
      <c r="S36" s="821"/>
      <c r="T36" s="821"/>
      <c r="U36" s="821"/>
      <c r="V36" s="821"/>
      <c r="W36" s="821"/>
      <c r="X36" s="821"/>
      <c r="Y36" s="821"/>
      <c r="Z36" s="821"/>
    </row>
    <row r="37" spans="1:26" ht="14.25" customHeight="1">
      <c r="A37" s="1289"/>
      <c r="B37" s="1289"/>
      <c r="C37" s="315">
        <v>25</v>
      </c>
      <c r="D37" s="442"/>
      <c r="E37" s="1759">
        <v>488</v>
      </c>
      <c r="F37" s="1643"/>
      <c r="G37" s="1643"/>
      <c r="H37" s="1492">
        <v>4</v>
      </c>
      <c r="I37" s="1492"/>
      <c r="J37" s="1492">
        <v>617</v>
      </c>
      <c r="K37" s="1492"/>
      <c r="L37" s="1492">
        <v>7428</v>
      </c>
      <c r="M37" s="1492"/>
      <c r="N37" s="1492"/>
      <c r="O37" s="1492">
        <v>1786</v>
      </c>
      <c r="P37" s="1492"/>
      <c r="Q37" s="1492">
        <v>281</v>
      </c>
      <c r="R37" s="1492"/>
      <c r="S37" s="1492">
        <v>18</v>
      </c>
      <c r="T37" s="1492"/>
      <c r="U37" s="1492">
        <v>36</v>
      </c>
      <c r="V37" s="1492"/>
      <c r="W37" s="1492">
        <v>2129</v>
      </c>
      <c r="X37" s="1492"/>
      <c r="Y37" s="1492">
        <v>3178</v>
      </c>
      <c r="Z37" s="1492"/>
    </row>
    <row r="38" spans="1:26" ht="7.5" customHeight="1">
      <c r="A38" s="315"/>
      <c r="B38" s="315"/>
      <c r="D38" s="442"/>
      <c r="E38" s="839"/>
      <c r="F38" s="822"/>
      <c r="G38" s="822"/>
      <c r="H38" s="821"/>
      <c r="I38" s="821"/>
      <c r="J38" s="821"/>
      <c r="K38" s="821"/>
      <c r="L38" s="821"/>
      <c r="M38" s="821"/>
      <c r="N38" s="821"/>
      <c r="O38" s="821"/>
      <c r="P38" s="821"/>
      <c r="Q38" s="821"/>
      <c r="R38" s="821"/>
      <c r="S38" s="821"/>
      <c r="T38" s="821"/>
      <c r="U38" s="821"/>
      <c r="V38" s="821"/>
      <c r="W38" s="821"/>
      <c r="X38" s="821"/>
      <c r="Y38" s="821"/>
      <c r="Z38" s="821"/>
    </row>
    <row r="39" spans="1:26" ht="14.25" customHeight="1">
      <c r="A39" s="1289"/>
      <c r="B39" s="1289"/>
      <c r="C39" s="315">
        <v>26</v>
      </c>
      <c r="D39" s="442"/>
      <c r="E39" s="1759">
        <v>465</v>
      </c>
      <c r="F39" s="1643"/>
      <c r="G39" s="1643"/>
      <c r="H39" s="1492">
        <v>6</v>
      </c>
      <c r="I39" s="1492"/>
      <c r="J39" s="1492">
        <v>560</v>
      </c>
      <c r="K39" s="1492"/>
      <c r="L39" s="1492">
        <v>6954</v>
      </c>
      <c r="M39" s="1492"/>
      <c r="N39" s="1492"/>
      <c r="O39" s="1492">
        <v>1979</v>
      </c>
      <c r="P39" s="1492"/>
      <c r="Q39" s="1492">
        <v>529</v>
      </c>
      <c r="R39" s="1492"/>
      <c r="S39" s="1492">
        <v>19</v>
      </c>
      <c r="T39" s="1492"/>
      <c r="U39" s="1492">
        <v>23</v>
      </c>
      <c r="V39" s="1492"/>
      <c r="W39" s="1492">
        <v>2251</v>
      </c>
      <c r="X39" s="1492"/>
      <c r="Y39" s="1492">
        <v>1405</v>
      </c>
      <c r="Z39" s="1492"/>
    </row>
    <row r="40" spans="1:26" ht="7.5" customHeight="1">
      <c r="A40" s="315"/>
      <c r="B40" s="315"/>
      <c r="D40" s="442"/>
      <c r="E40" s="839"/>
      <c r="F40" s="822"/>
      <c r="G40" s="822"/>
      <c r="H40" s="821"/>
      <c r="I40" s="821"/>
      <c r="J40" s="821"/>
      <c r="K40" s="821"/>
      <c r="L40" s="821"/>
      <c r="M40" s="821"/>
      <c r="N40" s="821"/>
      <c r="O40" s="821"/>
      <c r="P40" s="821"/>
      <c r="Q40" s="821"/>
      <c r="R40" s="821"/>
      <c r="S40" s="821"/>
      <c r="T40" s="821"/>
      <c r="U40" s="821"/>
      <c r="V40" s="821"/>
      <c r="W40" s="821"/>
      <c r="X40" s="821"/>
      <c r="Y40" s="821"/>
      <c r="Z40" s="821"/>
    </row>
    <row r="41" spans="1:26" ht="14.25" customHeight="1">
      <c r="A41" s="1289"/>
      <c r="B41" s="1289"/>
      <c r="C41" s="315">
        <v>27</v>
      </c>
      <c r="D41" s="442"/>
      <c r="E41" s="1759">
        <v>399</v>
      </c>
      <c r="F41" s="1643"/>
      <c r="G41" s="1643"/>
      <c r="H41" s="1492">
        <v>4</v>
      </c>
      <c r="I41" s="1492"/>
      <c r="J41" s="1492">
        <v>480</v>
      </c>
      <c r="K41" s="1492"/>
      <c r="L41" s="1492">
        <v>6502</v>
      </c>
      <c r="M41" s="1492"/>
      <c r="N41" s="1492"/>
      <c r="O41" s="1492">
        <v>1737</v>
      </c>
      <c r="P41" s="1492"/>
      <c r="Q41" s="1492">
        <v>247</v>
      </c>
      <c r="R41" s="1492"/>
      <c r="S41" s="1492">
        <v>30</v>
      </c>
      <c r="T41" s="1492"/>
      <c r="U41" s="1492">
        <v>20</v>
      </c>
      <c r="V41" s="1492"/>
      <c r="W41" s="1492">
        <v>2120</v>
      </c>
      <c r="X41" s="1492"/>
      <c r="Y41" s="1492">
        <v>2348</v>
      </c>
      <c r="Z41" s="1492"/>
    </row>
    <row r="42" spans="1:26" ht="7.5" customHeight="1">
      <c r="A42" s="315"/>
      <c r="B42" s="315"/>
      <c r="D42" s="442"/>
      <c r="E42" s="839"/>
      <c r="F42" s="822"/>
      <c r="G42" s="822"/>
      <c r="H42" s="821"/>
      <c r="I42" s="821"/>
      <c r="J42" s="821"/>
      <c r="K42" s="821"/>
      <c r="L42" s="821"/>
      <c r="M42" s="821"/>
      <c r="N42" s="821"/>
      <c r="O42" s="821"/>
      <c r="P42" s="821"/>
      <c r="Q42" s="821"/>
      <c r="R42" s="821"/>
      <c r="S42" s="821"/>
      <c r="T42" s="821"/>
      <c r="U42" s="821"/>
      <c r="V42" s="821"/>
      <c r="W42" s="821"/>
      <c r="X42" s="821"/>
      <c r="Y42" s="821"/>
      <c r="Z42" s="821"/>
    </row>
    <row r="43" spans="1:26" ht="14.25" customHeight="1">
      <c r="A43" s="1289"/>
      <c r="B43" s="1289"/>
      <c r="C43" s="315">
        <v>28</v>
      </c>
      <c r="D43" s="442"/>
      <c r="E43" s="1759">
        <v>441</v>
      </c>
      <c r="F43" s="1643"/>
      <c r="G43" s="1643"/>
      <c r="H43" s="1492">
        <v>9</v>
      </c>
      <c r="I43" s="1492"/>
      <c r="J43" s="1492">
        <v>540</v>
      </c>
      <c r="K43" s="1492"/>
      <c r="L43" s="1492">
        <v>6908</v>
      </c>
      <c r="M43" s="1492"/>
      <c r="N43" s="1492"/>
      <c r="O43" s="1492">
        <v>1557</v>
      </c>
      <c r="P43" s="1492"/>
      <c r="Q43" s="1492">
        <v>334</v>
      </c>
      <c r="R43" s="1492"/>
      <c r="S43" s="1492">
        <v>23</v>
      </c>
      <c r="T43" s="1492"/>
      <c r="U43" s="1492">
        <v>30</v>
      </c>
      <c r="V43" s="1492"/>
      <c r="W43" s="1492">
        <v>2413</v>
      </c>
      <c r="X43" s="1492"/>
      <c r="Y43" s="1492">
        <v>2551</v>
      </c>
      <c r="Z43" s="1492"/>
    </row>
    <row r="44" spans="1:26" ht="7.5" customHeight="1">
      <c r="A44" s="315"/>
      <c r="B44" s="315"/>
      <c r="D44" s="442"/>
      <c r="E44" s="839"/>
      <c r="F44" s="822"/>
      <c r="G44" s="822"/>
      <c r="H44" s="821"/>
      <c r="I44" s="821"/>
      <c r="J44" s="821"/>
      <c r="K44" s="821"/>
      <c r="L44" s="821"/>
      <c r="M44" s="821"/>
      <c r="N44" s="821"/>
      <c r="O44" s="821"/>
      <c r="P44" s="821"/>
      <c r="Q44" s="821"/>
      <c r="R44" s="821"/>
      <c r="S44" s="821"/>
      <c r="T44" s="821"/>
      <c r="U44" s="821"/>
      <c r="V44" s="821"/>
      <c r="W44" s="821"/>
      <c r="X44" s="821"/>
      <c r="Y44" s="821"/>
      <c r="Z44" s="821"/>
    </row>
    <row r="45" spans="1:26" ht="14.25" customHeight="1">
      <c r="A45" s="1289"/>
      <c r="B45" s="1289"/>
      <c r="C45" s="315">
        <v>29</v>
      </c>
      <c r="D45" s="442"/>
      <c r="E45" s="1759">
        <v>507</v>
      </c>
      <c r="F45" s="1643"/>
      <c r="G45" s="1643"/>
      <c r="H45" s="1492">
        <v>6</v>
      </c>
      <c r="I45" s="1492"/>
      <c r="J45" s="1492">
        <v>625</v>
      </c>
      <c r="K45" s="1492"/>
      <c r="L45" s="1492">
        <v>5978</v>
      </c>
      <c r="M45" s="1492"/>
      <c r="N45" s="1492"/>
      <c r="O45" s="1492">
        <v>1026</v>
      </c>
      <c r="P45" s="1492"/>
      <c r="Q45" s="1492">
        <v>231</v>
      </c>
      <c r="R45" s="1492"/>
      <c r="S45" s="1492">
        <v>11</v>
      </c>
      <c r="T45" s="1492"/>
      <c r="U45" s="1492">
        <v>32</v>
      </c>
      <c r="V45" s="1492"/>
      <c r="W45" s="1492">
        <v>2163</v>
      </c>
      <c r="X45" s="1492"/>
      <c r="Y45" s="1492">
        <v>2515</v>
      </c>
      <c r="Z45" s="1492"/>
    </row>
    <row r="46" spans="1:26" ht="7.5" customHeight="1">
      <c r="A46" s="315"/>
      <c r="B46" s="315"/>
      <c r="D46" s="442"/>
      <c r="E46" s="839"/>
      <c r="F46" s="822"/>
      <c r="G46" s="822"/>
      <c r="H46" s="821"/>
      <c r="I46" s="821"/>
      <c r="J46" s="821"/>
      <c r="K46" s="821"/>
      <c r="L46" s="821"/>
      <c r="M46" s="821"/>
      <c r="N46" s="821"/>
      <c r="O46" s="821"/>
      <c r="P46" s="821"/>
      <c r="Q46" s="821"/>
      <c r="R46" s="821"/>
      <c r="S46" s="821"/>
      <c r="T46" s="821"/>
      <c r="U46" s="821"/>
      <c r="V46" s="821"/>
      <c r="W46" s="821"/>
      <c r="X46" s="821"/>
      <c r="Y46" s="821"/>
      <c r="Z46" s="821"/>
    </row>
    <row r="47" spans="1:26" ht="14.25" customHeight="1">
      <c r="A47" s="1289"/>
      <c r="B47" s="1289"/>
      <c r="C47" s="315">
        <v>30</v>
      </c>
      <c r="D47" s="442"/>
      <c r="E47" s="1759">
        <v>473</v>
      </c>
      <c r="F47" s="1643"/>
      <c r="G47" s="1643"/>
      <c r="H47" s="1492">
        <v>8</v>
      </c>
      <c r="I47" s="1492"/>
      <c r="J47" s="1492">
        <v>591</v>
      </c>
      <c r="K47" s="1492"/>
      <c r="L47" s="1490">
        <f>SUM(O47:Y47)</f>
        <v>5639</v>
      </c>
      <c r="M47" s="1490"/>
      <c r="N47" s="1490"/>
      <c r="O47" s="1492">
        <v>1008</v>
      </c>
      <c r="P47" s="1492"/>
      <c r="Q47" s="1492">
        <v>183</v>
      </c>
      <c r="R47" s="1492"/>
      <c r="S47" s="1492">
        <v>6</v>
      </c>
      <c r="T47" s="1492"/>
      <c r="U47" s="1492">
        <v>22</v>
      </c>
      <c r="V47" s="1492"/>
      <c r="W47" s="1492">
        <v>1880</v>
      </c>
      <c r="X47" s="1492"/>
      <c r="Y47" s="1492">
        <v>2540</v>
      </c>
      <c r="Z47" s="1492"/>
    </row>
    <row r="48" spans="1:26" ht="7.5" customHeight="1">
      <c r="A48" s="315"/>
      <c r="B48" s="315"/>
      <c r="D48" s="442"/>
      <c r="E48" s="839"/>
      <c r="F48" s="822"/>
      <c r="G48" s="822"/>
      <c r="H48" s="821"/>
      <c r="I48" s="821"/>
      <c r="J48" s="821"/>
      <c r="K48" s="821"/>
      <c r="L48" s="827"/>
      <c r="M48" s="827"/>
      <c r="N48" s="827"/>
      <c r="O48" s="821"/>
      <c r="P48" s="821"/>
      <c r="Q48" s="821"/>
      <c r="R48" s="821"/>
      <c r="S48" s="821"/>
      <c r="T48" s="821"/>
      <c r="U48" s="821"/>
      <c r="V48" s="821"/>
      <c r="W48" s="821"/>
      <c r="X48" s="821"/>
      <c r="Y48" s="821"/>
      <c r="Z48" s="821"/>
    </row>
    <row r="49" spans="1:28" ht="14.25" customHeight="1">
      <c r="A49" s="1289"/>
      <c r="B49" s="1289"/>
      <c r="C49" s="315" t="s">
        <v>2653</v>
      </c>
      <c r="D49" s="442"/>
      <c r="E49" s="1759">
        <v>376</v>
      </c>
      <c r="F49" s="1643"/>
      <c r="G49" s="1643"/>
      <c r="H49" s="1492">
        <v>4</v>
      </c>
      <c r="I49" s="1492"/>
      <c r="J49" s="1492">
        <v>474</v>
      </c>
      <c r="K49" s="1492"/>
      <c r="L49" s="1490">
        <f>SUM(O49:Y49)</f>
        <v>5023</v>
      </c>
      <c r="M49" s="1490"/>
      <c r="N49" s="1490"/>
      <c r="O49" s="1492">
        <v>796</v>
      </c>
      <c r="P49" s="1492"/>
      <c r="Q49" s="1492">
        <v>173</v>
      </c>
      <c r="R49" s="1492"/>
      <c r="S49" s="1492">
        <v>13</v>
      </c>
      <c r="T49" s="1492"/>
      <c r="U49" s="1492">
        <v>10</v>
      </c>
      <c r="V49" s="1492"/>
      <c r="W49" s="1492">
        <v>1925</v>
      </c>
      <c r="X49" s="1492"/>
      <c r="Y49" s="1492">
        <v>2106</v>
      </c>
      <c r="Z49" s="1492"/>
    </row>
    <row r="50" spans="1:28" ht="7.5" customHeight="1">
      <c r="A50" s="315"/>
      <c r="B50" s="315"/>
      <c r="D50" s="442"/>
      <c r="E50" s="839"/>
      <c r="F50" s="822"/>
      <c r="G50" s="822"/>
      <c r="H50" s="821"/>
      <c r="I50" s="821"/>
      <c r="J50" s="821"/>
      <c r="K50" s="821"/>
      <c r="L50" s="827"/>
      <c r="M50" s="827"/>
      <c r="N50" s="827"/>
      <c r="O50" s="821"/>
      <c r="P50" s="821"/>
      <c r="Q50" s="821"/>
      <c r="R50" s="821"/>
      <c r="S50" s="821"/>
      <c r="T50" s="821"/>
      <c r="U50" s="821"/>
      <c r="V50" s="821"/>
      <c r="W50" s="821"/>
      <c r="X50" s="821"/>
      <c r="Y50" s="821"/>
      <c r="Z50" s="821"/>
    </row>
    <row r="51" spans="1:28" ht="14.25" customHeight="1">
      <c r="A51" s="1289" t="s">
        <v>1212</v>
      </c>
      <c r="B51" s="1289"/>
      <c r="C51" s="315">
        <v>2</v>
      </c>
      <c r="D51" s="442"/>
      <c r="E51" s="1759">
        <v>302</v>
      </c>
      <c r="F51" s="1492"/>
      <c r="G51" s="1492"/>
      <c r="H51" s="1492">
        <v>4</v>
      </c>
      <c r="I51" s="1492"/>
      <c r="J51" s="1492">
        <v>373</v>
      </c>
      <c r="K51" s="1492"/>
      <c r="L51" s="1289" t="s">
        <v>1282</v>
      </c>
      <c r="M51" s="1289"/>
      <c r="N51" s="1289"/>
      <c r="O51" s="1289" t="s">
        <v>786</v>
      </c>
      <c r="P51" s="1289"/>
      <c r="Q51" s="1289" t="s">
        <v>786</v>
      </c>
      <c r="R51" s="1289"/>
      <c r="S51" s="1289" t="s">
        <v>786</v>
      </c>
      <c r="T51" s="1289"/>
      <c r="U51" s="1289" t="s">
        <v>786</v>
      </c>
      <c r="V51" s="1289"/>
      <c r="W51" s="1289" t="s">
        <v>786</v>
      </c>
      <c r="X51" s="1289"/>
      <c r="Y51" s="1289" t="s">
        <v>786</v>
      </c>
      <c r="Z51" s="1289"/>
    </row>
    <row r="52" spans="1:28" ht="7.5" customHeight="1">
      <c r="A52" s="315"/>
      <c r="B52" s="315"/>
      <c r="D52" s="442"/>
      <c r="E52" s="839"/>
      <c r="F52" s="821"/>
      <c r="G52" s="821"/>
      <c r="H52" s="821"/>
      <c r="I52" s="821"/>
      <c r="J52" s="821"/>
      <c r="K52" s="821"/>
      <c r="L52" s="315"/>
      <c r="M52" s="315"/>
      <c r="N52" s="315"/>
      <c r="O52" s="315"/>
      <c r="P52" s="315"/>
      <c r="Q52" s="315"/>
      <c r="R52" s="315"/>
      <c r="S52" s="315"/>
      <c r="T52" s="315"/>
      <c r="U52" s="315"/>
      <c r="V52" s="315"/>
      <c r="W52" s="315"/>
      <c r="X52" s="315"/>
      <c r="Y52" s="315"/>
      <c r="Z52" s="315"/>
    </row>
    <row r="53" spans="1:28" ht="14.25" customHeight="1">
      <c r="A53" s="1289"/>
      <c r="B53" s="1289"/>
      <c r="C53" s="315">
        <v>3</v>
      </c>
      <c r="D53" s="442"/>
      <c r="E53" s="1759">
        <v>272</v>
      </c>
      <c r="F53" s="1492"/>
      <c r="G53" s="1492"/>
      <c r="H53" s="1492">
        <v>5</v>
      </c>
      <c r="I53" s="1492"/>
      <c r="J53" s="1492">
        <v>327</v>
      </c>
      <c r="K53" s="1492"/>
      <c r="L53" s="1289" t="s">
        <v>1282</v>
      </c>
      <c r="M53" s="1289"/>
      <c r="N53" s="1289"/>
      <c r="O53" s="1289" t="s">
        <v>786</v>
      </c>
      <c r="P53" s="1289"/>
      <c r="Q53" s="1289" t="s">
        <v>786</v>
      </c>
      <c r="R53" s="1289"/>
      <c r="S53" s="1289" t="s">
        <v>786</v>
      </c>
      <c r="T53" s="1289"/>
      <c r="U53" s="1289" t="s">
        <v>786</v>
      </c>
      <c r="V53" s="1289"/>
      <c r="W53" s="1289" t="s">
        <v>786</v>
      </c>
      <c r="X53" s="1289"/>
      <c r="Y53" s="1289" t="s">
        <v>786</v>
      </c>
      <c r="Z53" s="1289"/>
    </row>
    <row r="54" spans="1:28" ht="7.5" customHeight="1">
      <c r="A54" s="328"/>
      <c r="B54" s="328"/>
      <c r="C54" s="407"/>
      <c r="D54" s="404"/>
      <c r="E54" s="356"/>
      <c r="F54" s="328"/>
      <c r="G54" s="328"/>
      <c r="H54" s="328"/>
      <c r="I54" s="328"/>
      <c r="J54" s="328"/>
      <c r="K54" s="328"/>
      <c r="L54" s="328"/>
      <c r="M54" s="328"/>
      <c r="N54" s="328"/>
      <c r="O54" s="328"/>
      <c r="P54" s="328"/>
      <c r="Q54" s="328"/>
      <c r="R54" s="328"/>
      <c r="S54" s="328"/>
      <c r="T54" s="328"/>
      <c r="U54" s="328"/>
      <c r="V54" s="328"/>
      <c r="W54" s="328"/>
      <c r="X54" s="328"/>
      <c r="Y54" s="328"/>
      <c r="Z54" s="328"/>
    </row>
    <row r="55" spans="1:28" ht="14.25" customHeight="1">
      <c r="A55" s="1291" t="s">
        <v>3966</v>
      </c>
      <c r="B55" s="1421"/>
      <c r="C55" s="1421"/>
      <c r="D55" s="1421"/>
      <c r="E55" s="1421"/>
      <c r="F55" s="1421"/>
      <c r="G55" s="1421"/>
      <c r="H55" s="1421"/>
      <c r="I55" s="1421"/>
      <c r="J55" s="458"/>
      <c r="R55" s="314"/>
      <c r="S55" s="314"/>
      <c r="T55" s="314"/>
      <c r="U55" s="314"/>
      <c r="V55" s="314"/>
      <c r="W55" s="314"/>
      <c r="X55" s="315"/>
      <c r="Z55" s="308" t="s">
        <v>3979</v>
      </c>
    </row>
    <row r="56" spans="1:28" ht="14.25" customHeight="1">
      <c r="A56" s="1292" t="s">
        <v>4933</v>
      </c>
      <c r="B56" s="1292"/>
      <c r="C56" s="1292"/>
      <c r="D56" s="1292"/>
      <c r="E56" s="1292"/>
      <c r="F56" s="1292"/>
      <c r="G56" s="1292"/>
      <c r="H56" s="1292"/>
      <c r="I56" s="1292"/>
      <c r="J56" s="1292"/>
      <c r="K56" s="1292"/>
      <c r="L56" s="1292"/>
      <c r="M56" s="1292"/>
      <c r="N56" s="1292"/>
      <c r="O56" s="1292"/>
      <c r="P56" s="1292"/>
      <c r="Q56" s="1292"/>
      <c r="R56" s="1292"/>
      <c r="S56" s="1292"/>
      <c r="T56" s="1292"/>
      <c r="U56" s="1292"/>
      <c r="V56" s="1292"/>
      <c r="W56" s="1292"/>
      <c r="X56" s="318"/>
    </row>
    <row r="57" spans="1:28" ht="14.25" customHeight="1"/>
    <row r="58" spans="1:28" s="42" customFormat="1" ht="21">
      <c r="A58" s="1271" t="s">
        <v>3980</v>
      </c>
      <c r="B58" s="1271"/>
      <c r="C58" s="1271"/>
      <c r="D58" s="1271"/>
      <c r="E58" s="1271"/>
      <c r="F58" s="1271"/>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row>
    <row r="59" spans="1:28" ht="14.25" customHeight="1">
      <c r="X59" s="315"/>
      <c r="AB59" s="315" t="s">
        <v>3981</v>
      </c>
    </row>
    <row r="60" spans="1:28" ht="14.25" customHeight="1">
      <c r="A60" s="1778" t="s">
        <v>3982</v>
      </c>
      <c r="B60" s="1778"/>
      <c r="C60" s="1778"/>
      <c r="D60" s="1778"/>
      <c r="E60" s="1778" t="s">
        <v>3983</v>
      </c>
      <c r="F60" s="1778"/>
      <c r="G60" s="1778" t="s">
        <v>3984</v>
      </c>
      <c r="H60" s="1778"/>
      <c r="I60" s="1778" t="s">
        <v>3985</v>
      </c>
      <c r="J60" s="1778"/>
      <c r="K60" s="1778" t="s">
        <v>3986</v>
      </c>
      <c r="L60" s="1778"/>
      <c r="M60" s="1778" t="s">
        <v>3987</v>
      </c>
      <c r="N60" s="1778"/>
      <c r="O60" s="1778" t="s">
        <v>3988</v>
      </c>
      <c r="P60" s="1778"/>
      <c r="Q60" s="1778" t="s">
        <v>3989</v>
      </c>
      <c r="R60" s="1778"/>
      <c r="S60" s="1778" t="s">
        <v>3990</v>
      </c>
      <c r="T60" s="1778"/>
      <c r="U60" s="1778" t="s">
        <v>3991</v>
      </c>
      <c r="V60" s="1778"/>
      <c r="W60" s="1778" t="s">
        <v>3992</v>
      </c>
      <c r="X60" s="1778"/>
      <c r="Y60" s="1778" t="s">
        <v>3993</v>
      </c>
      <c r="Z60" s="1778"/>
      <c r="AA60" s="1778" t="s">
        <v>3994</v>
      </c>
      <c r="AB60" s="1485"/>
    </row>
    <row r="61" spans="1:28" ht="14.25" customHeight="1">
      <c r="A61" s="1779"/>
      <c r="B61" s="1779"/>
      <c r="C61" s="1779"/>
      <c r="D61" s="1779"/>
      <c r="E61" s="1779"/>
      <c r="F61" s="1779"/>
      <c r="G61" s="1779"/>
      <c r="H61" s="1779"/>
      <c r="I61" s="1779"/>
      <c r="J61" s="1779"/>
      <c r="K61" s="1779"/>
      <c r="L61" s="1779"/>
      <c r="M61" s="1779"/>
      <c r="N61" s="1779"/>
      <c r="O61" s="1779"/>
      <c r="P61" s="1779"/>
      <c r="Q61" s="1779"/>
      <c r="R61" s="1779"/>
      <c r="S61" s="1779"/>
      <c r="T61" s="1779"/>
      <c r="U61" s="1779"/>
      <c r="V61" s="1779"/>
      <c r="W61" s="1779"/>
      <c r="X61" s="1779"/>
      <c r="Y61" s="1779"/>
      <c r="Z61" s="1779"/>
      <c r="AA61" s="1779"/>
      <c r="AB61" s="1487"/>
    </row>
    <row r="62" spans="1:28" ht="7.5" customHeight="1">
      <c r="A62" s="320"/>
      <c r="B62" s="320"/>
      <c r="C62" s="320"/>
      <c r="D62" s="456"/>
      <c r="E62" s="336"/>
      <c r="F62" s="352"/>
      <c r="G62" s="352"/>
      <c r="H62" s="352"/>
      <c r="I62" s="352"/>
      <c r="J62" s="352"/>
      <c r="K62" s="352"/>
      <c r="L62" s="352"/>
      <c r="M62" s="352"/>
      <c r="N62" s="352"/>
      <c r="O62" s="352"/>
      <c r="P62" s="352"/>
      <c r="Q62" s="352"/>
      <c r="R62" s="352"/>
      <c r="S62" s="352"/>
      <c r="T62" s="352"/>
      <c r="U62" s="352"/>
      <c r="V62" s="352"/>
      <c r="W62" s="352"/>
      <c r="X62" s="352"/>
      <c r="Y62" s="352"/>
      <c r="Z62" s="352"/>
      <c r="AA62" s="352"/>
      <c r="AB62" s="352"/>
    </row>
    <row r="63" spans="1:28" ht="14.25" customHeight="1">
      <c r="A63" s="1289" t="s">
        <v>965</v>
      </c>
      <c r="B63" s="1289"/>
      <c r="C63" s="315">
        <v>24</v>
      </c>
      <c r="D63" s="442" t="s">
        <v>1113</v>
      </c>
      <c r="E63" s="1759">
        <v>5628</v>
      </c>
      <c r="F63" s="1643"/>
      <c r="G63" s="1643">
        <v>26</v>
      </c>
      <c r="H63" s="1643"/>
      <c r="I63" s="1643" t="s">
        <v>1282</v>
      </c>
      <c r="J63" s="1643"/>
      <c r="K63" s="1643">
        <v>2</v>
      </c>
      <c r="L63" s="1643"/>
      <c r="M63" s="1643">
        <v>609</v>
      </c>
      <c r="N63" s="1643"/>
      <c r="O63" s="1643">
        <v>81</v>
      </c>
      <c r="P63" s="1643"/>
      <c r="Q63" s="1643">
        <v>72</v>
      </c>
      <c r="R63" s="1643"/>
      <c r="S63" s="1643">
        <v>720</v>
      </c>
      <c r="T63" s="1643"/>
      <c r="U63" s="1643">
        <v>35</v>
      </c>
      <c r="V63" s="1643"/>
      <c r="W63" s="1643">
        <v>65</v>
      </c>
      <c r="X63" s="1643"/>
      <c r="Y63" s="1410">
        <v>3449</v>
      </c>
      <c r="Z63" s="1410"/>
      <c r="AA63" s="1643">
        <v>569</v>
      </c>
      <c r="AB63" s="1643"/>
    </row>
    <row r="64" spans="1:28" ht="7.5" customHeight="1">
      <c r="A64" s="315"/>
      <c r="B64" s="315"/>
      <c r="D64" s="442"/>
      <c r="E64" s="839"/>
      <c r="F64" s="822"/>
      <c r="G64" s="822"/>
      <c r="H64" s="822"/>
      <c r="I64" s="822"/>
      <c r="J64" s="822"/>
      <c r="K64" s="822"/>
      <c r="L64" s="822"/>
      <c r="M64" s="822"/>
      <c r="N64" s="822"/>
      <c r="O64" s="822"/>
      <c r="P64" s="822"/>
      <c r="Q64" s="822"/>
      <c r="R64" s="822"/>
      <c r="S64" s="822"/>
      <c r="T64" s="822"/>
      <c r="U64" s="822"/>
      <c r="V64" s="822"/>
      <c r="W64" s="822"/>
      <c r="X64" s="822"/>
      <c r="Y64" s="436"/>
      <c r="Z64" s="436"/>
      <c r="AA64" s="822"/>
      <c r="AB64" s="822"/>
    </row>
    <row r="65" spans="1:28" ht="14.25" customHeight="1">
      <c r="A65" s="1289"/>
      <c r="B65" s="1289"/>
      <c r="C65" s="315">
        <v>25</v>
      </c>
      <c r="D65" s="442"/>
      <c r="E65" s="1759">
        <v>5966</v>
      </c>
      <c r="F65" s="1643"/>
      <c r="G65" s="1492">
        <v>33</v>
      </c>
      <c r="H65" s="1492"/>
      <c r="I65" s="1492" t="s">
        <v>1282</v>
      </c>
      <c r="J65" s="1492"/>
      <c r="K65" s="1492">
        <v>4</v>
      </c>
      <c r="L65" s="1492"/>
      <c r="M65" s="1492">
        <v>653</v>
      </c>
      <c r="N65" s="1492"/>
      <c r="O65" s="1492">
        <v>73</v>
      </c>
      <c r="P65" s="1492"/>
      <c r="Q65" s="1492">
        <v>73</v>
      </c>
      <c r="R65" s="1492"/>
      <c r="S65" s="1492">
        <v>759</v>
      </c>
      <c r="T65" s="1492"/>
      <c r="U65" s="1492">
        <v>43</v>
      </c>
      <c r="V65" s="1492"/>
      <c r="W65" s="1492">
        <v>86</v>
      </c>
      <c r="X65" s="1492"/>
      <c r="Y65" s="1410">
        <v>3738</v>
      </c>
      <c r="Z65" s="1410"/>
      <c r="AA65" s="1492">
        <v>504</v>
      </c>
      <c r="AB65" s="1492"/>
    </row>
    <row r="66" spans="1:28" ht="7.5" customHeight="1">
      <c r="A66" s="315"/>
      <c r="B66" s="315"/>
      <c r="D66" s="442"/>
      <c r="E66" s="839"/>
      <c r="F66" s="822"/>
      <c r="G66" s="821"/>
      <c r="H66" s="821"/>
      <c r="I66" s="821"/>
      <c r="J66" s="821"/>
      <c r="K66" s="821"/>
      <c r="L66" s="821"/>
      <c r="M66" s="821"/>
      <c r="N66" s="821"/>
      <c r="O66" s="821"/>
      <c r="P66" s="821"/>
      <c r="Q66" s="821"/>
      <c r="R66" s="821"/>
      <c r="S66" s="821"/>
      <c r="T66" s="821"/>
      <c r="U66" s="821"/>
      <c r="V66" s="821"/>
      <c r="W66" s="821"/>
      <c r="X66" s="821"/>
      <c r="Y66" s="436"/>
      <c r="Z66" s="436"/>
      <c r="AA66" s="821"/>
      <c r="AB66" s="821"/>
    </row>
    <row r="67" spans="1:28" ht="14.25" customHeight="1">
      <c r="A67" s="1289"/>
      <c r="B67" s="1289"/>
      <c r="C67" s="315">
        <v>26</v>
      </c>
      <c r="D67" s="442"/>
      <c r="E67" s="1759">
        <v>5806</v>
      </c>
      <c r="F67" s="1643"/>
      <c r="G67" s="1492">
        <v>27</v>
      </c>
      <c r="H67" s="1492"/>
      <c r="I67" s="1492" t="s">
        <v>1282</v>
      </c>
      <c r="J67" s="1492"/>
      <c r="K67" s="1492">
        <v>1</v>
      </c>
      <c r="L67" s="1492"/>
      <c r="M67" s="1492">
        <v>553</v>
      </c>
      <c r="N67" s="1492"/>
      <c r="O67" s="1492">
        <v>69</v>
      </c>
      <c r="P67" s="1492"/>
      <c r="Q67" s="1492">
        <v>47</v>
      </c>
      <c r="R67" s="1492"/>
      <c r="S67" s="1492">
        <v>845</v>
      </c>
      <c r="T67" s="1492"/>
      <c r="U67" s="1492">
        <v>22</v>
      </c>
      <c r="V67" s="1492"/>
      <c r="W67" s="1492">
        <v>81</v>
      </c>
      <c r="X67" s="1492"/>
      <c r="Y67" s="1410">
        <v>3680</v>
      </c>
      <c r="Z67" s="1410"/>
      <c r="AA67" s="1492">
        <v>481</v>
      </c>
      <c r="AB67" s="1492"/>
    </row>
    <row r="68" spans="1:28" ht="7.5" customHeight="1">
      <c r="A68" s="315"/>
      <c r="B68" s="315"/>
      <c r="D68" s="442"/>
      <c r="E68" s="839"/>
      <c r="F68" s="822"/>
      <c r="G68" s="821"/>
      <c r="H68" s="821"/>
      <c r="I68" s="821"/>
      <c r="J68" s="821"/>
      <c r="K68" s="821"/>
      <c r="L68" s="821"/>
      <c r="M68" s="821"/>
      <c r="N68" s="821"/>
      <c r="O68" s="821"/>
      <c r="P68" s="821"/>
      <c r="Q68" s="821"/>
      <c r="R68" s="821"/>
      <c r="S68" s="821"/>
      <c r="T68" s="821"/>
      <c r="U68" s="821"/>
      <c r="V68" s="821"/>
      <c r="W68" s="821"/>
      <c r="X68" s="821"/>
      <c r="Y68" s="436"/>
      <c r="Z68" s="436"/>
      <c r="AA68" s="821"/>
      <c r="AB68" s="821"/>
    </row>
    <row r="69" spans="1:28" ht="14.25" customHeight="1">
      <c r="A69" s="1289"/>
      <c r="B69" s="1289"/>
      <c r="C69" s="315">
        <v>27</v>
      </c>
      <c r="D69" s="442"/>
      <c r="E69" s="1759">
        <v>5871</v>
      </c>
      <c r="F69" s="1643"/>
      <c r="G69" s="1492">
        <v>22</v>
      </c>
      <c r="H69" s="1492"/>
      <c r="I69" s="1492" t="s">
        <v>1282</v>
      </c>
      <c r="J69" s="1492"/>
      <c r="K69" s="1492">
        <v>4</v>
      </c>
      <c r="L69" s="1492"/>
      <c r="M69" s="1492">
        <v>482</v>
      </c>
      <c r="N69" s="1492"/>
      <c r="O69" s="1492">
        <v>76</v>
      </c>
      <c r="P69" s="1492"/>
      <c r="Q69" s="1492">
        <v>52</v>
      </c>
      <c r="R69" s="1492"/>
      <c r="S69" s="1492">
        <v>860</v>
      </c>
      <c r="T69" s="1492"/>
      <c r="U69" s="1492">
        <v>27</v>
      </c>
      <c r="V69" s="1492"/>
      <c r="W69" s="1492">
        <v>60</v>
      </c>
      <c r="X69" s="1492"/>
      <c r="Y69" s="1410">
        <v>3706</v>
      </c>
      <c r="Z69" s="1410"/>
      <c r="AA69" s="1492">
        <v>582</v>
      </c>
      <c r="AB69" s="1492"/>
    </row>
    <row r="70" spans="1:28" ht="7.5" customHeight="1">
      <c r="A70" s="315"/>
      <c r="B70" s="315"/>
      <c r="D70" s="442"/>
      <c r="E70" s="839"/>
      <c r="F70" s="822"/>
      <c r="G70" s="821"/>
      <c r="H70" s="821"/>
      <c r="I70" s="821"/>
      <c r="J70" s="821"/>
      <c r="K70" s="821"/>
      <c r="L70" s="821"/>
      <c r="M70" s="821"/>
      <c r="N70" s="821"/>
      <c r="O70" s="821"/>
      <c r="P70" s="821"/>
      <c r="Q70" s="821"/>
      <c r="R70" s="821"/>
      <c r="S70" s="821"/>
      <c r="T70" s="821"/>
      <c r="U70" s="821"/>
      <c r="V70" s="821"/>
      <c r="W70" s="821"/>
      <c r="X70" s="821"/>
      <c r="Y70" s="436"/>
      <c r="Z70" s="436"/>
      <c r="AA70" s="821"/>
      <c r="AB70" s="821"/>
    </row>
    <row r="71" spans="1:28" ht="14.25" customHeight="1">
      <c r="A71" s="1289"/>
      <c r="B71" s="1289"/>
      <c r="C71" s="315">
        <v>28</v>
      </c>
      <c r="D71" s="442"/>
      <c r="E71" s="1759">
        <v>5944</v>
      </c>
      <c r="F71" s="1643"/>
      <c r="G71" s="1492">
        <v>21</v>
      </c>
      <c r="H71" s="1492"/>
      <c r="I71" s="1492" t="s">
        <v>1282</v>
      </c>
      <c r="J71" s="1492"/>
      <c r="K71" s="1492">
        <v>1</v>
      </c>
      <c r="L71" s="1492"/>
      <c r="M71" s="1492">
        <v>530</v>
      </c>
      <c r="N71" s="1492"/>
      <c r="O71" s="1492">
        <v>73</v>
      </c>
      <c r="P71" s="1492"/>
      <c r="Q71" s="1492">
        <v>55</v>
      </c>
      <c r="R71" s="1492"/>
      <c r="S71" s="1492">
        <v>877</v>
      </c>
      <c r="T71" s="1492"/>
      <c r="U71" s="1492">
        <v>49</v>
      </c>
      <c r="V71" s="1492"/>
      <c r="W71" s="1492">
        <v>62</v>
      </c>
      <c r="X71" s="1492"/>
      <c r="Y71" s="1410">
        <v>3723</v>
      </c>
      <c r="Z71" s="1410"/>
      <c r="AA71" s="1492">
        <v>553</v>
      </c>
      <c r="AB71" s="1492"/>
    </row>
    <row r="72" spans="1:28" ht="7.5" customHeight="1">
      <c r="A72" s="315"/>
      <c r="B72" s="315"/>
      <c r="D72" s="442"/>
      <c r="E72" s="839"/>
      <c r="F72" s="822"/>
      <c r="G72" s="821"/>
      <c r="H72" s="821"/>
      <c r="I72" s="821"/>
      <c r="J72" s="821"/>
      <c r="K72" s="821"/>
      <c r="L72" s="821"/>
      <c r="M72" s="821"/>
      <c r="N72" s="821"/>
      <c r="O72" s="821"/>
      <c r="P72" s="821"/>
      <c r="Q72" s="821"/>
      <c r="R72" s="821"/>
      <c r="S72" s="821"/>
      <c r="T72" s="821"/>
      <c r="U72" s="821"/>
      <c r="V72" s="821"/>
      <c r="W72" s="821"/>
      <c r="X72" s="821"/>
      <c r="Y72" s="436"/>
      <c r="Z72" s="436"/>
      <c r="AA72" s="821"/>
      <c r="AB72" s="821"/>
    </row>
    <row r="73" spans="1:28" ht="14.25" customHeight="1">
      <c r="A73" s="1289"/>
      <c r="B73" s="1289"/>
      <c r="C73" s="315">
        <v>29</v>
      </c>
      <c r="D73" s="442"/>
      <c r="E73" s="1759">
        <v>6066</v>
      </c>
      <c r="F73" s="1643"/>
      <c r="G73" s="1492">
        <v>27</v>
      </c>
      <c r="H73" s="1492"/>
      <c r="I73" s="1492" t="s">
        <v>1282</v>
      </c>
      <c r="J73" s="1492"/>
      <c r="K73" s="1492">
        <v>3</v>
      </c>
      <c r="L73" s="1492"/>
      <c r="M73" s="1492">
        <v>539</v>
      </c>
      <c r="N73" s="1492"/>
      <c r="O73" s="1492">
        <v>59</v>
      </c>
      <c r="P73" s="1492"/>
      <c r="Q73" s="1492">
        <v>61</v>
      </c>
      <c r="R73" s="1492"/>
      <c r="S73" s="1492">
        <v>904</v>
      </c>
      <c r="T73" s="1492"/>
      <c r="U73" s="1492">
        <v>37</v>
      </c>
      <c r="V73" s="1492"/>
      <c r="W73" s="1492">
        <v>65</v>
      </c>
      <c r="X73" s="1492"/>
      <c r="Y73" s="1410">
        <v>3851</v>
      </c>
      <c r="Z73" s="1410"/>
      <c r="AA73" s="1492">
        <v>520</v>
      </c>
      <c r="AB73" s="1492"/>
    </row>
    <row r="74" spans="1:28" ht="7.5" customHeight="1">
      <c r="A74" s="315"/>
      <c r="B74" s="315"/>
      <c r="D74" s="442"/>
      <c r="E74" s="839"/>
      <c r="F74" s="822"/>
      <c r="G74" s="821"/>
      <c r="H74" s="821"/>
      <c r="I74" s="821"/>
      <c r="J74" s="821"/>
      <c r="K74" s="821"/>
      <c r="L74" s="821"/>
      <c r="M74" s="821"/>
      <c r="N74" s="821"/>
      <c r="O74" s="821"/>
      <c r="P74" s="821"/>
      <c r="Q74" s="821"/>
      <c r="R74" s="821"/>
      <c r="S74" s="821"/>
      <c r="T74" s="821"/>
      <c r="U74" s="821"/>
      <c r="V74" s="821"/>
      <c r="W74" s="821"/>
      <c r="X74" s="821"/>
      <c r="Y74" s="436"/>
      <c r="Z74" s="436"/>
      <c r="AA74" s="821"/>
      <c r="AB74" s="821"/>
    </row>
    <row r="75" spans="1:28" ht="14.25" customHeight="1">
      <c r="A75" s="1289"/>
      <c r="B75" s="1289"/>
      <c r="C75" s="315">
        <v>30</v>
      </c>
      <c r="D75" s="442"/>
      <c r="E75" s="1759">
        <v>6128</v>
      </c>
      <c r="F75" s="1643"/>
      <c r="G75" s="1492">
        <v>12</v>
      </c>
      <c r="H75" s="1492"/>
      <c r="I75" s="1492" t="s">
        <v>1282</v>
      </c>
      <c r="J75" s="1492"/>
      <c r="K75" s="1492">
        <v>1</v>
      </c>
      <c r="L75" s="1492"/>
      <c r="M75" s="1492">
        <v>546</v>
      </c>
      <c r="N75" s="1492"/>
      <c r="O75" s="1492">
        <v>77</v>
      </c>
      <c r="P75" s="1492"/>
      <c r="Q75" s="1492">
        <v>62</v>
      </c>
      <c r="R75" s="1492"/>
      <c r="S75" s="1492">
        <v>851</v>
      </c>
      <c r="T75" s="1492"/>
      <c r="U75" s="1492">
        <v>35</v>
      </c>
      <c r="V75" s="1492"/>
      <c r="W75" s="1492">
        <v>57</v>
      </c>
      <c r="X75" s="1492"/>
      <c r="Y75" s="1410">
        <v>3968</v>
      </c>
      <c r="Z75" s="1410"/>
      <c r="AA75" s="1492">
        <v>519</v>
      </c>
      <c r="AB75" s="1492"/>
    </row>
    <row r="76" spans="1:28" ht="7.5" customHeight="1">
      <c r="A76" s="315"/>
      <c r="B76" s="315"/>
      <c r="D76" s="442"/>
      <c r="E76" s="839"/>
      <c r="F76" s="822"/>
      <c r="G76" s="821"/>
      <c r="H76" s="821"/>
      <c r="I76" s="821"/>
      <c r="J76" s="821"/>
      <c r="K76" s="821"/>
      <c r="L76" s="821"/>
      <c r="M76" s="821"/>
      <c r="N76" s="821"/>
      <c r="O76" s="821"/>
      <c r="P76" s="821"/>
      <c r="Q76" s="821"/>
      <c r="R76" s="821"/>
      <c r="S76" s="821"/>
      <c r="T76" s="821"/>
      <c r="U76" s="821"/>
      <c r="V76" s="821"/>
      <c r="W76" s="821"/>
      <c r="X76" s="821"/>
      <c r="Y76" s="436"/>
      <c r="Z76" s="436"/>
      <c r="AA76" s="821"/>
      <c r="AB76" s="821"/>
    </row>
    <row r="77" spans="1:28" ht="14.25" customHeight="1">
      <c r="A77" s="1289" t="s">
        <v>1212</v>
      </c>
      <c r="B77" s="1289"/>
      <c r="C77" s="315" t="s">
        <v>2903</v>
      </c>
      <c r="D77" s="442"/>
      <c r="E77" s="1759">
        <v>6329</v>
      </c>
      <c r="F77" s="1643"/>
      <c r="G77" s="1492">
        <v>26</v>
      </c>
      <c r="H77" s="1492"/>
      <c r="I77" s="1492" t="s">
        <v>1282</v>
      </c>
      <c r="J77" s="1492"/>
      <c r="K77" s="1492">
        <v>2</v>
      </c>
      <c r="L77" s="1492"/>
      <c r="M77" s="1492">
        <v>503</v>
      </c>
      <c r="N77" s="1492"/>
      <c r="O77" s="1492">
        <v>70</v>
      </c>
      <c r="P77" s="1492"/>
      <c r="Q77" s="1492">
        <v>50</v>
      </c>
      <c r="R77" s="1492"/>
      <c r="S77" s="1492">
        <v>978</v>
      </c>
      <c r="T77" s="1492"/>
      <c r="U77" s="1492">
        <v>33</v>
      </c>
      <c r="V77" s="1492"/>
      <c r="W77" s="1492">
        <v>70</v>
      </c>
      <c r="X77" s="1492"/>
      <c r="Y77" s="1410">
        <v>4053</v>
      </c>
      <c r="Z77" s="1410"/>
      <c r="AA77" s="1492">
        <v>544</v>
      </c>
      <c r="AB77" s="1492"/>
    </row>
    <row r="78" spans="1:28" ht="7.5" customHeight="1">
      <c r="A78" s="315"/>
      <c r="B78" s="315"/>
      <c r="D78" s="442"/>
      <c r="E78" s="839"/>
      <c r="F78" s="822"/>
      <c r="G78" s="821"/>
      <c r="H78" s="821"/>
      <c r="I78" s="821"/>
      <c r="J78" s="821"/>
      <c r="K78" s="821"/>
      <c r="L78" s="821"/>
      <c r="M78" s="821"/>
      <c r="N78" s="821"/>
      <c r="O78" s="821"/>
      <c r="P78" s="821"/>
      <c r="Q78" s="821"/>
      <c r="R78" s="821"/>
      <c r="S78" s="821"/>
      <c r="T78" s="821"/>
      <c r="U78" s="821"/>
      <c r="V78" s="821"/>
      <c r="W78" s="821"/>
      <c r="X78" s="821"/>
      <c r="Y78" s="436"/>
      <c r="Z78" s="436"/>
      <c r="AA78" s="821"/>
      <c r="AB78" s="821"/>
    </row>
    <row r="79" spans="1:28" ht="14.25" customHeight="1">
      <c r="A79" s="1289"/>
      <c r="B79" s="1289"/>
      <c r="C79" s="315">
        <v>2</v>
      </c>
      <c r="D79" s="442"/>
      <c r="E79" s="1488">
        <v>5644</v>
      </c>
      <c r="F79" s="1489"/>
      <c r="G79" s="1490">
        <v>25</v>
      </c>
      <c r="H79" s="1490"/>
      <c r="I79" s="1492" t="s">
        <v>1282</v>
      </c>
      <c r="J79" s="1492"/>
      <c r="K79" s="1490">
        <v>2</v>
      </c>
      <c r="L79" s="1490"/>
      <c r="M79" s="1490">
        <v>401</v>
      </c>
      <c r="N79" s="1490"/>
      <c r="O79" s="1490">
        <v>50</v>
      </c>
      <c r="P79" s="1490"/>
      <c r="Q79" s="1490">
        <v>20</v>
      </c>
      <c r="R79" s="1490"/>
      <c r="S79" s="1490">
        <v>845</v>
      </c>
      <c r="T79" s="1490"/>
      <c r="U79" s="1490">
        <v>32</v>
      </c>
      <c r="V79" s="1490"/>
      <c r="W79" s="1490">
        <v>73</v>
      </c>
      <c r="X79" s="1490"/>
      <c r="Y79" s="1490">
        <v>3706</v>
      </c>
      <c r="Z79" s="1490"/>
      <c r="AA79" s="1490">
        <v>490</v>
      </c>
      <c r="AB79" s="1490"/>
    </row>
    <row r="80" spans="1:28" ht="7.5" customHeight="1">
      <c r="A80" s="315"/>
      <c r="B80" s="315"/>
      <c r="D80" s="442"/>
      <c r="E80" s="1014"/>
      <c r="F80" s="902"/>
      <c r="G80" s="827"/>
      <c r="H80" s="827"/>
      <c r="I80" s="821"/>
      <c r="J80" s="821"/>
      <c r="K80" s="827"/>
      <c r="L80" s="827"/>
      <c r="M80" s="827"/>
      <c r="N80" s="827"/>
      <c r="O80" s="827"/>
      <c r="P80" s="827"/>
      <c r="Q80" s="827"/>
      <c r="R80" s="827"/>
      <c r="S80" s="827"/>
      <c r="T80" s="827"/>
      <c r="U80" s="827"/>
      <c r="V80" s="827"/>
      <c r="W80" s="827"/>
      <c r="X80" s="827"/>
      <c r="Y80" s="827"/>
      <c r="Z80" s="827"/>
      <c r="AA80" s="827"/>
      <c r="AB80" s="827"/>
    </row>
    <row r="81" spans="1:28" ht="14.25" customHeight="1">
      <c r="A81" s="1289"/>
      <c r="B81" s="1289"/>
      <c r="C81" s="315">
        <v>3</v>
      </c>
      <c r="D81" s="442"/>
      <c r="E81" s="1488">
        <v>6143</v>
      </c>
      <c r="F81" s="1489"/>
      <c r="G81" s="1490">
        <v>27</v>
      </c>
      <c r="H81" s="1490"/>
      <c r="I81" s="1492" t="s">
        <v>1282</v>
      </c>
      <c r="J81" s="1492"/>
      <c r="K81" s="1490">
        <v>2</v>
      </c>
      <c r="L81" s="1490"/>
      <c r="M81" s="1490">
        <v>487</v>
      </c>
      <c r="N81" s="1490"/>
      <c r="O81" s="1490">
        <v>43</v>
      </c>
      <c r="P81" s="1490"/>
      <c r="Q81" s="1490">
        <v>27</v>
      </c>
      <c r="R81" s="1490"/>
      <c r="S81" s="1490">
        <v>943</v>
      </c>
      <c r="T81" s="1490"/>
      <c r="U81" s="1490">
        <v>18</v>
      </c>
      <c r="V81" s="1490"/>
      <c r="W81" s="1490">
        <v>60</v>
      </c>
      <c r="X81" s="1490"/>
      <c r="Y81" s="1490">
        <v>4075</v>
      </c>
      <c r="Z81" s="1490"/>
      <c r="AA81" s="1490">
        <v>461</v>
      </c>
      <c r="AB81" s="1490"/>
    </row>
    <row r="82" spans="1:28" ht="7.5" customHeight="1">
      <c r="A82" s="328"/>
      <c r="B82" s="328"/>
      <c r="C82" s="407"/>
      <c r="D82" s="404"/>
      <c r="E82" s="356"/>
      <c r="F82" s="328"/>
      <c r="G82" s="328"/>
      <c r="H82" s="328"/>
      <c r="I82" s="328"/>
      <c r="J82" s="328"/>
      <c r="K82" s="328"/>
      <c r="L82" s="328"/>
      <c r="M82" s="328"/>
      <c r="N82" s="328"/>
      <c r="O82" s="328"/>
      <c r="P82" s="328"/>
      <c r="Q82" s="328"/>
      <c r="R82" s="328"/>
      <c r="S82" s="1314"/>
      <c r="T82" s="1314"/>
      <c r="U82" s="328"/>
      <c r="V82" s="328"/>
      <c r="W82" s="328"/>
      <c r="X82" s="328"/>
      <c r="Y82" s="328"/>
      <c r="Z82" s="328"/>
      <c r="AA82" s="328"/>
      <c r="AB82" s="328"/>
    </row>
    <row r="83" spans="1:28" ht="13.5">
      <c r="A83" s="1291" t="s">
        <v>3995</v>
      </c>
      <c r="B83" s="1421"/>
      <c r="C83" s="1421"/>
      <c r="D83" s="1421"/>
      <c r="E83" s="1421"/>
      <c r="F83" s="1421"/>
      <c r="G83" s="1421"/>
      <c r="H83" s="1421"/>
      <c r="I83" s="1421"/>
      <c r="J83" s="1421"/>
      <c r="K83" s="1421"/>
      <c r="L83" s="458"/>
      <c r="R83" s="314"/>
      <c r="S83" s="314"/>
      <c r="T83" s="314"/>
      <c r="U83" s="314"/>
      <c r="V83" s="314"/>
      <c r="W83" s="314"/>
      <c r="X83" s="315"/>
      <c r="AB83" s="308" t="s">
        <v>586</v>
      </c>
    </row>
  </sheetData>
  <mergeCells count="434">
    <mergeCell ref="A83:K83"/>
    <mergeCell ref="S81:T81"/>
    <mergeCell ref="U81:V81"/>
    <mergeCell ref="W81:X81"/>
    <mergeCell ref="Y81:Z81"/>
    <mergeCell ref="AA81:AB81"/>
    <mergeCell ref="S82:T82"/>
    <mergeCell ref="Y79:Z79"/>
    <mergeCell ref="AA79:AB79"/>
    <mergeCell ref="A81:B81"/>
    <mergeCell ref="E81:F81"/>
    <mergeCell ref="G81:H81"/>
    <mergeCell ref="I81:J81"/>
    <mergeCell ref="K81:L81"/>
    <mergeCell ref="M81:N81"/>
    <mergeCell ref="O81:P81"/>
    <mergeCell ref="Q81:R81"/>
    <mergeCell ref="M79:N79"/>
    <mergeCell ref="O79:P79"/>
    <mergeCell ref="Q79:R79"/>
    <mergeCell ref="S79:T79"/>
    <mergeCell ref="U79:V79"/>
    <mergeCell ref="W79:X79"/>
    <mergeCell ref="S77:T77"/>
    <mergeCell ref="U77:V77"/>
    <mergeCell ref="W77:X77"/>
    <mergeCell ref="Y77:Z77"/>
    <mergeCell ref="AA77:AB77"/>
    <mergeCell ref="A79:B79"/>
    <mergeCell ref="E79:F79"/>
    <mergeCell ref="G79:H79"/>
    <mergeCell ref="I79:J79"/>
    <mergeCell ref="K79:L79"/>
    <mergeCell ref="A77:B77"/>
    <mergeCell ref="E77:F77"/>
    <mergeCell ref="G77:H77"/>
    <mergeCell ref="I77:J77"/>
    <mergeCell ref="K77:L77"/>
    <mergeCell ref="M77:N77"/>
    <mergeCell ref="O77:P77"/>
    <mergeCell ref="Q77:R77"/>
    <mergeCell ref="M75:N75"/>
    <mergeCell ref="O75:P75"/>
    <mergeCell ref="Q75:R75"/>
    <mergeCell ref="S73:T73"/>
    <mergeCell ref="U73:V73"/>
    <mergeCell ref="W73:X73"/>
    <mergeCell ref="Y73:Z73"/>
    <mergeCell ref="AA73:AB73"/>
    <mergeCell ref="A75:B75"/>
    <mergeCell ref="E75:F75"/>
    <mergeCell ref="G75:H75"/>
    <mergeCell ref="I75:J75"/>
    <mergeCell ref="K75:L75"/>
    <mergeCell ref="Y75:Z75"/>
    <mergeCell ref="AA75:AB75"/>
    <mergeCell ref="S75:T75"/>
    <mergeCell ref="U75:V75"/>
    <mergeCell ref="W75:X75"/>
    <mergeCell ref="A73:B73"/>
    <mergeCell ref="E73:F73"/>
    <mergeCell ref="G73:H73"/>
    <mergeCell ref="I73:J73"/>
    <mergeCell ref="K73:L73"/>
    <mergeCell ref="M73:N73"/>
    <mergeCell ref="O73:P73"/>
    <mergeCell ref="Q73:R73"/>
    <mergeCell ref="M71:N71"/>
    <mergeCell ref="O71:P71"/>
    <mergeCell ref="Q71:R71"/>
    <mergeCell ref="S69:T69"/>
    <mergeCell ref="U69:V69"/>
    <mergeCell ref="W69:X69"/>
    <mergeCell ref="Y69:Z69"/>
    <mergeCell ref="AA69:AB69"/>
    <mergeCell ref="A71:B71"/>
    <mergeCell ref="E71:F71"/>
    <mergeCell ref="G71:H71"/>
    <mergeCell ref="I71:J71"/>
    <mergeCell ref="K71:L71"/>
    <mergeCell ref="Y71:Z71"/>
    <mergeCell ref="AA71:AB71"/>
    <mergeCell ref="S71:T71"/>
    <mergeCell ref="U71:V71"/>
    <mergeCell ref="W71:X71"/>
    <mergeCell ref="A69:B69"/>
    <mergeCell ref="E69:F69"/>
    <mergeCell ref="G69:H69"/>
    <mergeCell ref="I69:J69"/>
    <mergeCell ref="K69:L69"/>
    <mergeCell ref="M69:N69"/>
    <mergeCell ref="O69:P69"/>
    <mergeCell ref="Q69:R69"/>
    <mergeCell ref="M67:N67"/>
    <mergeCell ref="O67:P67"/>
    <mergeCell ref="Q67:R67"/>
    <mergeCell ref="Y65:Z65"/>
    <mergeCell ref="AA65:AB65"/>
    <mergeCell ref="A67:B67"/>
    <mergeCell ref="E67:F67"/>
    <mergeCell ref="G67:H67"/>
    <mergeCell ref="I67:J67"/>
    <mergeCell ref="K67:L67"/>
    <mergeCell ref="Y67:Z67"/>
    <mergeCell ref="AA67:AB67"/>
    <mergeCell ref="S67:T67"/>
    <mergeCell ref="U67:V67"/>
    <mergeCell ref="W67:X67"/>
    <mergeCell ref="A63:B63"/>
    <mergeCell ref="E63:F63"/>
    <mergeCell ref="G63:H63"/>
    <mergeCell ref="I63:J63"/>
    <mergeCell ref="K63:L63"/>
    <mergeCell ref="Y63:Z63"/>
    <mergeCell ref="AA63:AB63"/>
    <mergeCell ref="A65:B65"/>
    <mergeCell ref="E65:F65"/>
    <mergeCell ref="G65:H65"/>
    <mergeCell ref="I65:J65"/>
    <mergeCell ref="K65:L65"/>
    <mergeCell ref="M65:N65"/>
    <mergeCell ref="O65:P65"/>
    <mergeCell ref="Q65:R65"/>
    <mergeCell ref="M63:N63"/>
    <mergeCell ref="O63:P63"/>
    <mergeCell ref="Q63:R63"/>
    <mergeCell ref="S63:T63"/>
    <mergeCell ref="U63:V63"/>
    <mergeCell ref="W63:X63"/>
    <mergeCell ref="S65:T65"/>
    <mergeCell ref="U65:V65"/>
    <mergeCell ref="W65:X65"/>
    <mergeCell ref="A56:W56"/>
    <mergeCell ref="A58:AB58"/>
    <mergeCell ref="A60:D61"/>
    <mergeCell ref="E60:F61"/>
    <mergeCell ref="G60:H61"/>
    <mergeCell ref="I60:J61"/>
    <mergeCell ref="K60:L61"/>
    <mergeCell ref="M60:N61"/>
    <mergeCell ref="O60:P61"/>
    <mergeCell ref="Q60:R61"/>
    <mergeCell ref="S60:T61"/>
    <mergeCell ref="U60:V61"/>
    <mergeCell ref="W60:X61"/>
    <mergeCell ref="Y60:Z61"/>
    <mergeCell ref="AA60:AB61"/>
    <mergeCell ref="Q53:R53"/>
    <mergeCell ref="S53:T53"/>
    <mergeCell ref="U53:V53"/>
    <mergeCell ref="W53:X53"/>
    <mergeCell ref="Y53:Z53"/>
    <mergeCell ref="A55:I55"/>
    <mergeCell ref="A53:B53"/>
    <mergeCell ref="E53:G53"/>
    <mergeCell ref="H53:I53"/>
    <mergeCell ref="J53:K53"/>
    <mergeCell ref="L53:N53"/>
    <mergeCell ref="O53:P53"/>
    <mergeCell ref="O51:P51"/>
    <mergeCell ref="Q51:R51"/>
    <mergeCell ref="S51:T51"/>
    <mergeCell ref="U51:V51"/>
    <mergeCell ref="W51:X51"/>
    <mergeCell ref="Y51:Z51"/>
    <mergeCell ref="Q49:R49"/>
    <mergeCell ref="S49:T49"/>
    <mergeCell ref="U49:V49"/>
    <mergeCell ref="W49:X49"/>
    <mergeCell ref="Y49:Z49"/>
    <mergeCell ref="O49:P49"/>
    <mergeCell ref="A51:B51"/>
    <mergeCell ref="E51:G51"/>
    <mergeCell ref="H51:I51"/>
    <mergeCell ref="J51:K51"/>
    <mergeCell ref="L51:N51"/>
    <mergeCell ref="A49:B49"/>
    <mergeCell ref="E49:G49"/>
    <mergeCell ref="H49:I49"/>
    <mergeCell ref="J49:K49"/>
    <mergeCell ref="L49:N49"/>
    <mergeCell ref="O47:P47"/>
    <mergeCell ref="Q47:R47"/>
    <mergeCell ref="S47:T47"/>
    <mergeCell ref="U47:V47"/>
    <mergeCell ref="W47:X47"/>
    <mergeCell ref="Y47:Z47"/>
    <mergeCell ref="Q45:R45"/>
    <mergeCell ref="S45:T45"/>
    <mergeCell ref="U45:V45"/>
    <mergeCell ref="W45:X45"/>
    <mergeCell ref="Y45:Z45"/>
    <mergeCell ref="O45:P45"/>
    <mergeCell ref="A47:B47"/>
    <mergeCell ref="E47:G47"/>
    <mergeCell ref="H47:I47"/>
    <mergeCell ref="J47:K47"/>
    <mergeCell ref="L47:N47"/>
    <mergeCell ref="A45:B45"/>
    <mergeCell ref="E45:G45"/>
    <mergeCell ref="H45:I45"/>
    <mergeCell ref="J45:K45"/>
    <mergeCell ref="L45:N45"/>
    <mergeCell ref="O43:P43"/>
    <mergeCell ref="Q43:R43"/>
    <mergeCell ref="S43:T43"/>
    <mergeCell ref="U43:V43"/>
    <mergeCell ref="W43:X43"/>
    <mergeCell ref="Y43:Z43"/>
    <mergeCell ref="Q41:R41"/>
    <mergeCell ref="S41:T41"/>
    <mergeCell ref="U41:V41"/>
    <mergeCell ref="W41:X41"/>
    <mergeCell ref="Y41:Z41"/>
    <mergeCell ref="O41:P41"/>
    <mergeCell ref="A43:B43"/>
    <mergeCell ref="E43:G43"/>
    <mergeCell ref="H43:I43"/>
    <mergeCell ref="J43:K43"/>
    <mergeCell ref="L43:N43"/>
    <mergeCell ref="A41:B41"/>
    <mergeCell ref="E41:G41"/>
    <mergeCell ref="H41:I41"/>
    <mergeCell ref="J41:K41"/>
    <mergeCell ref="L41:N41"/>
    <mergeCell ref="Q39:R39"/>
    <mergeCell ref="S39:T39"/>
    <mergeCell ref="U39:V39"/>
    <mergeCell ref="W39:X39"/>
    <mergeCell ref="Y39:Z39"/>
    <mergeCell ref="Q37:R37"/>
    <mergeCell ref="S37:T37"/>
    <mergeCell ref="U37:V37"/>
    <mergeCell ref="W37:X37"/>
    <mergeCell ref="Y37:Z37"/>
    <mergeCell ref="Y33:Z33"/>
    <mergeCell ref="A35:B35"/>
    <mergeCell ref="E35:G35"/>
    <mergeCell ref="H35:I35"/>
    <mergeCell ref="J35:K35"/>
    <mergeCell ref="L35:N35"/>
    <mergeCell ref="O35:P35"/>
    <mergeCell ref="Q35:R35"/>
    <mergeCell ref="A39:B39"/>
    <mergeCell ref="E39:G39"/>
    <mergeCell ref="H39:I39"/>
    <mergeCell ref="J39:K39"/>
    <mergeCell ref="L39:N39"/>
    <mergeCell ref="S35:T35"/>
    <mergeCell ref="U35:V35"/>
    <mergeCell ref="W35:X35"/>
    <mergeCell ref="Y35:Z35"/>
    <mergeCell ref="A37:B37"/>
    <mergeCell ref="E37:G37"/>
    <mergeCell ref="H37:I37"/>
    <mergeCell ref="J37:K37"/>
    <mergeCell ref="L37:N37"/>
    <mergeCell ref="O37:P37"/>
    <mergeCell ref="O39:P39"/>
    <mergeCell ref="E33:G33"/>
    <mergeCell ref="H33:I33"/>
    <mergeCell ref="J33:K33"/>
    <mergeCell ref="L33:N33"/>
    <mergeCell ref="O33:P33"/>
    <mergeCell ref="Q33:R33"/>
    <mergeCell ref="S33:T33"/>
    <mergeCell ref="U33:V33"/>
    <mergeCell ref="W33:X33"/>
    <mergeCell ref="A31:D32"/>
    <mergeCell ref="E31:K31"/>
    <mergeCell ref="L31:Z31"/>
    <mergeCell ref="E32:G32"/>
    <mergeCell ref="H32:I32"/>
    <mergeCell ref="J32:K32"/>
    <mergeCell ref="L32:N32"/>
    <mergeCell ref="O32:P32"/>
    <mergeCell ref="Q32:R32"/>
    <mergeCell ref="S32:T32"/>
    <mergeCell ref="U32:V32"/>
    <mergeCell ref="W32:X32"/>
    <mergeCell ref="Y32:Z32"/>
    <mergeCell ref="U25:V25"/>
    <mergeCell ref="W25:X25"/>
    <mergeCell ref="Y25:Z25"/>
    <mergeCell ref="AA25:AB25"/>
    <mergeCell ref="A27:G27"/>
    <mergeCell ref="A29:Z29"/>
    <mergeCell ref="AA23:AB23"/>
    <mergeCell ref="A25:B25"/>
    <mergeCell ref="E25:F25"/>
    <mergeCell ref="G25:H25"/>
    <mergeCell ref="I25:J25"/>
    <mergeCell ref="K25:L25"/>
    <mergeCell ref="M25:N25"/>
    <mergeCell ref="O25:P25"/>
    <mergeCell ref="Q25:R25"/>
    <mergeCell ref="S25:T25"/>
    <mergeCell ref="O23:P23"/>
    <mergeCell ref="Q23:R23"/>
    <mergeCell ref="S23:T23"/>
    <mergeCell ref="U23:V23"/>
    <mergeCell ref="W23:X23"/>
    <mergeCell ref="Y23:Z23"/>
    <mergeCell ref="AA21:AB21"/>
    <mergeCell ref="A23:B23"/>
    <mergeCell ref="E23:F23"/>
    <mergeCell ref="G23:H23"/>
    <mergeCell ref="I23:J23"/>
    <mergeCell ref="K23:L23"/>
    <mergeCell ref="M23:N23"/>
    <mergeCell ref="A21:B21"/>
    <mergeCell ref="E21:F21"/>
    <mergeCell ref="G21:H21"/>
    <mergeCell ref="I21:J21"/>
    <mergeCell ref="K21:L21"/>
    <mergeCell ref="M21:N21"/>
    <mergeCell ref="O21:P21"/>
    <mergeCell ref="Q21:R21"/>
    <mergeCell ref="S21:T21"/>
    <mergeCell ref="E17:F17"/>
    <mergeCell ref="G17:H17"/>
    <mergeCell ref="I17:J17"/>
    <mergeCell ref="K17:L17"/>
    <mergeCell ref="M17:N17"/>
    <mergeCell ref="O17:P17"/>
    <mergeCell ref="U21:V21"/>
    <mergeCell ref="W21:X21"/>
    <mergeCell ref="Y21:Z21"/>
    <mergeCell ref="A19:B19"/>
    <mergeCell ref="E19:F19"/>
    <mergeCell ref="G19:H19"/>
    <mergeCell ref="I19:J19"/>
    <mergeCell ref="K19:L19"/>
    <mergeCell ref="M19:N19"/>
    <mergeCell ref="AA19:AB19"/>
    <mergeCell ref="O19:P19"/>
    <mergeCell ref="Q19:R19"/>
    <mergeCell ref="S19:T19"/>
    <mergeCell ref="U19:V19"/>
    <mergeCell ref="W19:X19"/>
    <mergeCell ref="Y19:Z19"/>
    <mergeCell ref="U13:V13"/>
    <mergeCell ref="W13:X13"/>
    <mergeCell ref="Q17:R17"/>
    <mergeCell ref="S17:T17"/>
    <mergeCell ref="Y13:Z13"/>
    <mergeCell ref="AA13:AB13"/>
    <mergeCell ref="A15:B15"/>
    <mergeCell ref="E15:F15"/>
    <mergeCell ref="G15:H15"/>
    <mergeCell ref="I15:J15"/>
    <mergeCell ref="K15:L15"/>
    <mergeCell ref="M15:N15"/>
    <mergeCell ref="AA15:AB15"/>
    <mergeCell ref="O15:P15"/>
    <mergeCell ref="Q15:R15"/>
    <mergeCell ref="S15:T15"/>
    <mergeCell ref="U15:V15"/>
    <mergeCell ref="W15:X15"/>
    <mergeCell ref="Y15:Z15"/>
    <mergeCell ref="U17:V17"/>
    <mergeCell ref="W17:X17"/>
    <mergeCell ref="Y17:Z17"/>
    <mergeCell ref="AA17:AB17"/>
    <mergeCell ref="A17:B17"/>
    <mergeCell ref="A13:B13"/>
    <mergeCell ref="E13:F13"/>
    <mergeCell ref="G13:H13"/>
    <mergeCell ref="I13:J13"/>
    <mergeCell ref="K13:L13"/>
    <mergeCell ref="M13:N13"/>
    <mergeCell ref="O13:P13"/>
    <mergeCell ref="Q13:R13"/>
    <mergeCell ref="S13:T13"/>
    <mergeCell ref="AA9:AB9"/>
    <mergeCell ref="A7:B7"/>
    <mergeCell ref="E7:F7"/>
    <mergeCell ref="G7:H7"/>
    <mergeCell ref="I7:J7"/>
    <mergeCell ref="A11:B11"/>
    <mergeCell ref="E11:F11"/>
    <mergeCell ref="G11:H11"/>
    <mergeCell ref="I11:J11"/>
    <mergeCell ref="K11:L11"/>
    <mergeCell ref="M11:N11"/>
    <mergeCell ref="AA11:AB11"/>
    <mergeCell ref="O11:P11"/>
    <mergeCell ref="Q11:R11"/>
    <mergeCell ref="S11:T11"/>
    <mergeCell ref="U11:V11"/>
    <mergeCell ref="W11:X11"/>
    <mergeCell ref="Y11:Z11"/>
    <mergeCell ref="O7:P7"/>
    <mergeCell ref="Q7:R7"/>
    <mergeCell ref="S7:T7"/>
    <mergeCell ref="U7:V7"/>
    <mergeCell ref="W7:X7"/>
    <mergeCell ref="Y7:Z7"/>
    <mergeCell ref="U9:V9"/>
    <mergeCell ref="W9:X9"/>
    <mergeCell ref="Y9:Z9"/>
    <mergeCell ref="A9:B9"/>
    <mergeCell ref="E9:F9"/>
    <mergeCell ref="G9:H9"/>
    <mergeCell ref="I9:J9"/>
    <mergeCell ref="K9:L9"/>
    <mergeCell ref="M9:N9"/>
    <mergeCell ref="O9:P9"/>
    <mergeCell ref="Q9:R9"/>
    <mergeCell ref="S9:T9"/>
    <mergeCell ref="K7:L7"/>
    <mergeCell ref="M7:N7"/>
    <mergeCell ref="I5:J5"/>
    <mergeCell ref="K5:L5"/>
    <mergeCell ref="M5:N5"/>
    <mergeCell ref="A1:D1"/>
    <mergeCell ref="A2:AB2"/>
    <mergeCell ref="A4:D5"/>
    <mergeCell ref="E4:H4"/>
    <mergeCell ref="I4:L4"/>
    <mergeCell ref="M4:P4"/>
    <mergeCell ref="Q4:T4"/>
    <mergeCell ref="U4:X4"/>
    <mergeCell ref="Y4:AB4"/>
    <mergeCell ref="E5:F5"/>
    <mergeCell ref="G5:H5"/>
    <mergeCell ref="U5:V5"/>
    <mergeCell ref="W5:X5"/>
    <mergeCell ref="Y5:Z5"/>
    <mergeCell ref="AA5:AB5"/>
    <mergeCell ref="O5:P5"/>
    <mergeCell ref="Q5:R5"/>
    <mergeCell ref="S5:T5"/>
    <mergeCell ref="AA7:AB7"/>
  </mergeCells>
  <phoneticPr fontId="4"/>
  <hyperlinks>
    <hyperlink ref="A1" location="P2細目次!A1" display="目次に戻る" xr:uid="{9F04A3BE-A5F5-4FFA-8583-1ABE2FC1D929}"/>
  </hyperlinks>
  <pageMargins left="0.70866141732283472" right="0.70866141732283472" top="0.74803149606299213" bottom="0.74803149606299213" header="0.31496062992125984" footer="0.31496062992125984"/>
  <pageSetup paperSize="9" scale="84" firstPageNumber="0" orientation="portrait" r:id="rId1"/>
  <headerFooter differentFirst="1" scaleWithDoc="0">
    <oddFooter>&amp;C- &amp;P -</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EFECE-E89F-4FAA-8937-2A768EFDC514}">
  <sheetPr>
    <tabColor theme="0"/>
    <pageSetUpPr fitToPage="1"/>
  </sheetPr>
  <dimension ref="A1:AJ75"/>
  <sheetViews>
    <sheetView zoomScaleNormal="100" zoomScaleSheetLayoutView="100" workbookViewId="0">
      <selection activeCell="AL2" sqref="AL2:AR2"/>
    </sheetView>
  </sheetViews>
  <sheetFormatPr defaultColWidth="4" defaultRowHeight="18.75" customHeight="1"/>
  <cols>
    <col min="1" max="2" width="4" style="286" customWidth="1"/>
    <col min="3" max="3" width="4" style="285" customWidth="1"/>
    <col min="4" max="16384" width="4" style="286"/>
  </cols>
  <sheetData>
    <row r="1" spans="1:32" ht="13.5">
      <c r="A1" s="1544" t="s">
        <v>4602</v>
      </c>
      <c r="B1" s="1544"/>
      <c r="C1" s="1544"/>
      <c r="D1" s="1544"/>
    </row>
    <row r="2" spans="1:32" s="42" customFormat="1" ht="18.75" customHeight="1">
      <c r="A2" s="1271" t="s">
        <v>3996</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row>
    <row r="3" spans="1:32" ht="18.75" customHeight="1">
      <c r="Z3" s="328"/>
      <c r="AA3" s="328"/>
      <c r="AB3" s="328"/>
      <c r="AC3" s="328"/>
      <c r="AD3" s="407" t="s">
        <v>3997</v>
      </c>
    </row>
    <row r="4" spans="1:32" ht="18.75" customHeight="1">
      <c r="A4" s="1261" t="s">
        <v>3998</v>
      </c>
      <c r="B4" s="1261"/>
      <c r="C4" s="1261"/>
      <c r="D4" s="1262"/>
      <c r="E4" s="1260" t="s">
        <v>3983</v>
      </c>
      <c r="F4" s="1262"/>
      <c r="G4" s="1260" t="s">
        <v>3999</v>
      </c>
      <c r="H4" s="1262"/>
      <c r="I4" s="1260" t="s">
        <v>4000</v>
      </c>
      <c r="J4" s="1262"/>
      <c r="K4" s="1260" t="s">
        <v>4001</v>
      </c>
      <c r="L4" s="1262"/>
      <c r="M4" s="1260" t="s">
        <v>4002</v>
      </c>
      <c r="N4" s="1262"/>
      <c r="O4" s="1260" t="s">
        <v>4003</v>
      </c>
      <c r="P4" s="1261"/>
      <c r="Q4" s="1261" t="s">
        <v>4004</v>
      </c>
      <c r="R4" s="1262"/>
      <c r="S4" s="1260" t="s">
        <v>4005</v>
      </c>
      <c r="T4" s="1262"/>
      <c r="U4" s="1260" t="s">
        <v>4006</v>
      </c>
      <c r="V4" s="1262"/>
      <c r="W4" s="1260" t="s">
        <v>4007</v>
      </c>
      <c r="X4" s="1262"/>
      <c r="Y4" s="1260" t="s">
        <v>4008</v>
      </c>
      <c r="Z4" s="1262"/>
      <c r="AA4" s="1260" t="s">
        <v>4009</v>
      </c>
      <c r="AB4" s="1262"/>
      <c r="AC4" s="1260" t="s">
        <v>4010</v>
      </c>
      <c r="AD4" s="1261"/>
    </row>
    <row r="5" spans="1:32" ht="7.5" customHeight="1">
      <c r="A5" s="303"/>
      <c r="B5" s="303"/>
      <c r="C5" s="303"/>
      <c r="D5" s="304"/>
      <c r="E5" s="1272"/>
      <c r="F5" s="1273"/>
      <c r="G5" s="285"/>
      <c r="H5" s="285"/>
      <c r="I5" s="285"/>
      <c r="J5" s="285"/>
      <c r="K5" s="285"/>
      <c r="L5" s="285"/>
      <c r="M5" s="285"/>
      <c r="N5" s="285"/>
      <c r="O5" s="285"/>
      <c r="P5" s="285"/>
      <c r="Q5" s="285"/>
      <c r="R5" s="285"/>
      <c r="S5" s="285"/>
      <c r="T5" s="285"/>
      <c r="U5" s="285"/>
      <c r="V5" s="285"/>
      <c r="W5" s="285"/>
      <c r="X5" s="285"/>
      <c r="Y5" s="285"/>
      <c r="Z5" s="285"/>
      <c r="AA5" s="285"/>
      <c r="AB5" s="285"/>
      <c r="AC5" s="285"/>
      <c r="AD5" s="285"/>
    </row>
    <row r="6" spans="1:32" ht="18.75" customHeight="1">
      <c r="A6" s="1289" t="s">
        <v>4011</v>
      </c>
      <c r="B6" s="1289"/>
      <c r="C6" s="285">
        <v>25</v>
      </c>
      <c r="D6" s="286" t="s">
        <v>1113</v>
      </c>
      <c r="E6" s="1420">
        <f>SUM(G6:AC6)</f>
        <v>60</v>
      </c>
      <c r="F6" s="1202"/>
      <c r="G6" s="1289">
        <v>5</v>
      </c>
      <c r="H6" s="1289"/>
      <c r="I6" s="1289">
        <v>10</v>
      </c>
      <c r="J6" s="1289"/>
      <c r="K6" s="1289">
        <v>3</v>
      </c>
      <c r="L6" s="1289"/>
      <c r="M6" s="1289">
        <v>5</v>
      </c>
      <c r="N6" s="1289"/>
      <c r="O6" s="1289">
        <v>10</v>
      </c>
      <c r="P6" s="1289"/>
      <c r="Q6" s="1289">
        <v>7</v>
      </c>
      <c r="R6" s="1289"/>
      <c r="S6" s="1289">
        <v>1</v>
      </c>
      <c r="T6" s="1289"/>
      <c r="U6" s="1289">
        <v>3</v>
      </c>
      <c r="V6" s="1289"/>
      <c r="W6" s="1289">
        <v>2</v>
      </c>
      <c r="X6" s="1289"/>
      <c r="Y6" s="1289">
        <v>2</v>
      </c>
      <c r="Z6" s="1289"/>
      <c r="AA6" s="1289">
        <v>2</v>
      </c>
      <c r="AB6" s="1289"/>
      <c r="AC6" s="1289">
        <v>10</v>
      </c>
      <c r="AD6" s="1289"/>
    </row>
    <row r="7" spans="1:32" ht="7.5" customHeight="1">
      <c r="A7" s="315"/>
      <c r="B7" s="315"/>
      <c r="E7" s="1332"/>
      <c r="F7" s="1289"/>
      <c r="G7" s="315"/>
      <c r="H7" s="315"/>
      <c r="I7" s="315"/>
      <c r="J7" s="315"/>
      <c r="K7" s="315"/>
      <c r="L7" s="315"/>
      <c r="M7" s="315"/>
      <c r="N7" s="315"/>
      <c r="O7" s="315"/>
      <c r="P7" s="315"/>
      <c r="Q7" s="315"/>
      <c r="R7" s="315"/>
      <c r="S7" s="315"/>
      <c r="T7" s="315"/>
      <c r="U7" s="315"/>
      <c r="V7" s="315"/>
      <c r="W7" s="315"/>
      <c r="X7" s="315"/>
      <c r="Y7" s="315"/>
      <c r="Z7" s="315"/>
      <c r="AA7" s="315"/>
      <c r="AB7" s="315"/>
      <c r="AC7" s="315"/>
      <c r="AD7" s="315"/>
    </row>
    <row r="8" spans="1:32" ht="18.75" customHeight="1">
      <c r="A8" s="1289"/>
      <c r="B8" s="1289"/>
      <c r="C8" s="285">
        <v>26</v>
      </c>
      <c r="E8" s="1420">
        <f>SUM(G8:AC8)</f>
        <v>38</v>
      </c>
      <c r="F8" s="1202"/>
      <c r="G8" s="1289">
        <v>8</v>
      </c>
      <c r="H8" s="1289"/>
      <c r="I8" s="1289">
        <v>2</v>
      </c>
      <c r="J8" s="1289"/>
      <c r="K8" s="1289">
        <v>5</v>
      </c>
      <c r="L8" s="1289"/>
      <c r="M8" s="1289">
        <v>2</v>
      </c>
      <c r="N8" s="1289"/>
      <c r="O8" s="1289">
        <v>4</v>
      </c>
      <c r="P8" s="1289"/>
      <c r="Q8" s="1289">
        <v>2</v>
      </c>
      <c r="R8" s="1289"/>
      <c r="S8" s="1289">
        <v>1</v>
      </c>
      <c r="T8" s="1289"/>
      <c r="U8" s="1289">
        <v>3</v>
      </c>
      <c r="V8" s="1289"/>
      <c r="W8" s="1289">
        <v>4</v>
      </c>
      <c r="X8" s="1289"/>
      <c r="Y8" s="1289">
        <v>1</v>
      </c>
      <c r="Z8" s="1289"/>
      <c r="AA8" s="1289">
        <v>4</v>
      </c>
      <c r="AB8" s="1289"/>
      <c r="AC8" s="1289">
        <v>2</v>
      </c>
      <c r="AD8" s="1289"/>
    </row>
    <row r="9" spans="1:32" ht="7.5" customHeight="1">
      <c r="A9" s="315"/>
      <c r="B9" s="315"/>
      <c r="E9" s="1332"/>
      <c r="F9" s="1289"/>
      <c r="G9" s="315"/>
      <c r="H9" s="315"/>
      <c r="I9" s="315"/>
      <c r="J9" s="315"/>
      <c r="K9" s="315"/>
      <c r="L9" s="315"/>
      <c r="M9" s="315"/>
      <c r="N9" s="315"/>
      <c r="O9" s="315"/>
      <c r="P9" s="315"/>
      <c r="Q9" s="315"/>
      <c r="R9" s="315"/>
      <c r="S9" s="315"/>
      <c r="T9" s="315"/>
      <c r="U9" s="315"/>
      <c r="V9" s="315"/>
      <c r="W9" s="315"/>
      <c r="X9" s="315"/>
      <c r="Y9" s="315"/>
      <c r="Z9" s="315"/>
      <c r="AA9" s="315"/>
      <c r="AB9" s="315"/>
      <c r="AC9" s="315"/>
      <c r="AD9" s="315"/>
    </row>
    <row r="10" spans="1:32" ht="18.75" customHeight="1">
      <c r="A10" s="1289"/>
      <c r="B10" s="1289"/>
      <c r="C10" s="285">
        <v>27</v>
      </c>
      <c r="E10" s="1420">
        <v>39</v>
      </c>
      <c r="F10" s="1202"/>
      <c r="G10" s="1289">
        <v>2</v>
      </c>
      <c r="H10" s="1289"/>
      <c r="I10" s="1289">
        <v>5</v>
      </c>
      <c r="J10" s="1289"/>
      <c r="K10" s="1289">
        <v>6</v>
      </c>
      <c r="L10" s="1289"/>
      <c r="M10" s="1289">
        <v>6</v>
      </c>
      <c r="N10" s="1289"/>
      <c r="O10" s="1289">
        <v>4</v>
      </c>
      <c r="P10" s="1289"/>
      <c r="Q10" s="1289">
        <v>3</v>
      </c>
      <c r="R10" s="1289"/>
      <c r="S10" s="1289">
        <v>4</v>
      </c>
      <c r="T10" s="1289"/>
      <c r="U10" s="1289">
        <v>3</v>
      </c>
      <c r="V10" s="1289"/>
      <c r="W10" s="1289">
        <v>2</v>
      </c>
      <c r="X10" s="1289"/>
      <c r="Y10" s="1289">
        <v>2</v>
      </c>
      <c r="Z10" s="1289"/>
      <c r="AA10" s="1289">
        <v>2</v>
      </c>
      <c r="AB10" s="1289"/>
      <c r="AC10" s="1289" t="s">
        <v>1282</v>
      </c>
      <c r="AD10" s="1289"/>
    </row>
    <row r="11" spans="1:32" ht="7.5" customHeight="1">
      <c r="A11" s="315"/>
      <c r="B11" s="315"/>
      <c r="E11" s="1332"/>
      <c r="F11" s="1289"/>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row>
    <row r="12" spans="1:32" ht="18.75" customHeight="1">
      <c r="A12" s="1289"/>
      <c r="B12" s="1289"/>
      <c r="C12" s="285">
        <v>28</v>
      </c>
      <c r="E12" s="1420">
        <v>40</v>
      </c>
      <c r="F12" s="1202"/>
      <c r="G12" s="1289">
        <v>3</v>
      </c>
      <c r="H12" s="1289"/>
      <c r="I12" s="1289">
        <v>3</v>
      </c>
      <c r="J12" s="1289"/>
      <c r="K12" s="1289">
        <v>1</v>
      </c>
      <c r="L12" s="1289"/>
      <c r="M12" s="1289">
        <v>2</v>
      </c>
      <c r="N12" s="1289"/>
      <c r="O12" s="1289">
        <v>6</v>
      </c>
      <c r="P12" s="1289"/>
      <c r="Q12" s="1289">
        <v>7</v>
      </c>
      <c r="R12" s="1289"/>
      <c r="S12" s="1289">
        <v>1</v>
      </c>
      <c r="T12" s="1289"/>
      <c r="U12" s="1289">
        <v>4</v>
      </c>
      <c r="V12" s="1289"/>
      <c r="W12" s="1289">
        <v>3</v>
      </c>
      <c r="X12" s="1289"/>
      <c r="Y12" s="1289">
        <v>2</v>
      </c>
      <c r="Z12" s="1289"/>
      <c r="AA12" s="1289">
        <v>2</v>
      </c>
      <c r="AB12" s="1289"/>
      <c r="AC12" s="1289">
        <v>6</v>
      </c>
      <c r="AD12" s="1289"/>
    </row>
    <row r="13" spans="1:32" ht="7.5" customHeight="1">
      <c r="A13" s="315"/>
      <c r="B13" s="315"/>
      <c r="E13" s="1332"/>
      <c r="F13" s="1289"/>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row>
    <row r="14" spans="1:32" ht="18.75" customHeight="1">
      <c r="A14" s="1289"/>
      <c r="B14" s="1289"/>
      <c r="C14" s="285">
        <v>29</v>
      </c>
      <c r="E14" s="1420">
        <v>44</v>
      </c>
      <c r="F14" s="1202"/>
      <c r="G14" s="1289">
        <v>3</v>
      </c>
      <c r="H14" s="1289"/>
      <c r="I14" s="1289">
        <v>10</v>
      </c>
      <c r="J14" s="1289"/>
      <c r="K14" s="1289">
        <v>5</v>
      </c>
      <c r="L14" s="1289"/>
      <c r="M14" s="1289">
        <v>2</v>
      </c>
      <c r="N14" s="1289"/>
      <c r="O14" s="1289">
        <v>1</v>
      </c>
      <c r="P14" s="1289"/>
      <c r="Q14" s="1289">
        <v>3</v>
      </c>
      <c r="R14" s="1289"/>
      <c r="S14" s="1289">
        <v>1</v>
      </c>
      <c r="T14" s="1289"/>
      <c r="U14" s="1289">
        <v>3</v>
      </c>
      <c r="V14" s="1289"/>
      <c r="W14" s="1289">
        <v>4</v>
      </c>
      <c r="X14" s="1289"/>
      <c r="Y14" s="1289">
        <v>2</v>
      </c>
      <c r="Z14" s="1289"/>
      <c r="AA14" s="1289">
        <v>4</v>
      </c>
      <c r="AB14" s="1289"/>
      <c r="AC14" s="1289">
        <v>6</v>
      </c>
      <c r="AD14" s="1289"/>
    </row>
    <row r="15" spans="1:32" ht="7.5" customHeight="1">
      <c r="A15" s="315"/>
      <c r="B15" s="315"/>
      <c r="E15" s="1332"/>
      <c r="F15" s="1289"/>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row>
    <row r="16" spans="1:32" ht="18.75" customHeight="1">
      <c r="A16" s="1289"/>
      <c r="B16" s="1289"/>
      <c r="C16" s="285">
        <v>30</v>
      </c>
      <c r="E16" s="1420">
        <v>38</v>
      </c>
      <c r="F16" s="1202"/>
      <c r="G16" s="1289">
        <v>2</v>
      </c>
      <c r="H16" s="1289"/>
      <c r="I16" s="1289">
        <v>4</v>
      </c>
      <c r="J16" s="1289"/>
      <c r="K16" s="1289">
        <v>3</v>
      </c>
      <c r="L16" s="1289"/>
      <c r="M16" s="1289">
        <v>4</v>
      </c>
      <c r="N16" s="1289"/>
      <c r="O16" s="1289">
        <v>4</v>
      </c>
      <c r="P16" s="1289"/>
      <c r="Q16" s="1289">
        <v>1</v>
      </c>
      <c r="R16" s="1289"/>
      <c r="S16" s="1289">
        <v>2</v>
      </c>
      <c r="T16" s="1289"/>
      <c r="U16" s="1289">
        <v>5</v>
      </c>
      <c r="V16" s="1289"/>
      <c r="W16" s="1289">
        <v>2</v>
      </c>
      <c r="X16" s="1289"/>
      <c r="Y16" s="1289">
        <v>2</v>
      </c>
      <c r="Z16" s="1289"/>
      <c r="AA16" s="1289">
        <v>2</v>
      </c>
      <c r="AB16" s="1289"/>
      <c r="AC16" s="1289">
        <v>7</v>
      </c>
      <c r="AD16" s="1289"/>
    </row>
    <row r="17" spans="1:33" ht="7.5" customHeight="1">
      <c r="A17" s="315"/>
      <c r="B17" s="315"/>
      <c r="E17" s="1332"/>
      <c r="F17" s="1289"/>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row>
    <row r="18" spans="1:33" ht="18.75" customHeight="1">
      <c r="A18" s="1289" t="s">
        <v>1212</v>
      </c>
      <c r="B18" s="1289"/>
      <c r="C18" s="285" t="s">
        <v>4012</v>
      </c>
      <c r="E18" s="1420">
        <v>53</v>
      </c>
      <c r="F18" s="1202"/>
      <c r="G18" s="1289">
        <v>10</v>
      </c>
      <c r="H18" s="1289"/>
      <c r="I18" s="1289">
        <v>5</v>
      </c>
      <c r="J18" s="1289"/>
      <c r="K18" s="1289">
        <v>8</v>
      </c>
      <c r="L18" s="1289"/>
      <c r="M18" s="1289">
        <v>4</v>
      </c>
      <c r="N18" s="1289"/>
      <c r="O18" s="1289">
        <v>5</v>
      </c>
      <c r="P18" s="1289"/>
      <c r="Q18" s="1289">
        <v>3</v>
      </c>
      <c r="R18" s="1289"/>
      <c r="S18" s="1289">
        <v>2</v>
      </c>
      <c r="T18" s="1289"/>
      <c r="U18" s="1289">
        <v>5</v>
      </c>
      <c r="V18" s="1289"/>
      <c r="W18" s="1289">
        <v>3</v>
      </c>
      <c r="X18" s="1289"/>
      <c r="Y18" s="1289">
        <v>1</v>
      </c>
      <c r="Z18" s="1289"/>
      <c r="AA18" s="1289">
        <v>4</v>
      </c>
      <c r="AB18" s="1289"/>
      <c r="AC18" s="1289">
        <v>3</v>
      </c>
      <c r="AD18" s="1289"/>
    </row>
    <row r="19" spans="1:33" ht="7.5" customHeight="1">
      <c r="A19" s="315"/>
      <c r="B19" s="315"/>
      <c r="E19" s="1332"/>
      <c r="F19" s="1289"/>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row>
    <row r="20" spans="1:33" ht="18.75" customHeight="1">
      <c r="A20" s="1289"/>
      <c r="B20" s="1289"/>
      <c r="C20" s="285">
        <v>2</v>
      </c>
      <c r="E20" s="1420">
        <v>35</v>
      </c>
      <c r="F20" s="1202"/>
      <c r="G20" s="1289">
        <v>2</v>
      </c>
      <c r="H20" s="1289"/>
      <c r="I20" s="1289">
        <v>4</v>
      </c>
      <c r="J20" s="1289"/>
      <c r="K20" s="1289">
        <v>2</v>
      </c>
      <c r="L20" s="1289"/>
      <c r="M20" s="1289">
        <v>3</v>
      </c>
      <c r="N20" s="1289"/>
      <c r="O20" s="1289">
        <v>2</v>
      </c>
      <c r="P20" s="1289"/>
      <c r="Q20" s="1289">
        <v>7</v>
      </c>
      <c r="R20" s="1289"/>
      <c r="S20" s="1289">
        <v>3</v>
      </c>
      <c r="T20" s="1289"/>
      <c r="U20" s="1289">
        <v>5</v>
      </c>
      <c r="V20" s="1289"/>
      <c r="W20" s="1289" t="s">
        <v>786</v>
      </c>
      <c r="X20" s="1289"/>
      <c r="Y20" s="1289">
        <v>1</v>
      </c>
      <c r="Z20" s="1289"/>
      <c r="AA20" s="1289">
        <v>3</v>
      </c>
      <c r="AB20" s="1289"/>
      <c r="AC20" s="1289">
        <v>3</v>
      </c>
      <c r="AD20" s="1289"/>
    </row>
    <row r="21" spans="1:33" ht="7.5" customHeight="1">
      <c r="A21" s="315"/>
      <c r="B21" s="315"/>
      <c r="E21" s="1332"/>
      <c r="F21" s="1289"/>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row>
    <row r="22" spans="1:33" ht="18.75" customHeight="1">
      <c r="A22" s="1289"/>
      <c r="B22" s="1289"/>
      <c r="C22" s="285">
        <v>3</v>
      </c>
      <c r="E22" s="1420">
        <v>35</v>
      </c>
      <c r="F22" s="1202"/>
      <c r="G22" s="1289">
        <v>4</v>
      </c>
      <c r="H22" s="1289"/>
      <c r="I22" s="1289">
        <v>2</v>
      </c>
      <c r="J22" s="1289"/>
      <c r="K22" s="1289">
        <v>2</v>
      </c>
      <c r="L22" s="1289"/>
      <c r="M22" s="1289">
        <v>4</v>
      </c>
      <c r="N22" s="1289"/>
      <c r="O22" s="1289">
        <v>0</v>
      </c>
      <c r="P22" s="1289"/>
      <c r="Q22" s="1289">
        <v>3</v>
      </c>
      <c r="R22" s="1289"/>
      <c r="S22" s="1289">
        <v>6</v>
      </c>
      <c r="T22" s="1289"/>
      <c r="U22" s="1289">
        <v>4</v>
      </c>
      <c r="V22" s="1289"/>
      <c r="W22" s="1289">
        <v>1</v>
      </c>
      <c r="X22" s="1289"/>
      <c r="Y22" s="1289">
        <v>4</v>
      </c>
      <c r="Z22" s="1289"/>
      <c r="AA22" s="1289">
        <v>4</v>
      </c>
      <c r="AB22" s="1289"/>
      <c r="AC22" s="1289">
        <v>1</v>
      </c>
      <c r="AD22" s="1289"/>
    </row>
    <row r="23" spans="1:33" ht="7.5" customHeight="1">
      <c r="A23" s="1276"/>
      <c r="B23" s="1276"/>
      <c r="C23" s="1276"/>
      <c r="D23" s="1282"/>
      <c r="E23" s="1352"/>
      <c r="F23" s="1314"/>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row>
    <row r="24" spans="1:33" ht="18.75" customHeight="1">
      <c r="A24" s="1421" t="s">
        <v>585</v>
      </c>
      <c r="B24" s="1421"/>
      <c r="C24" s="1421"/>
      <c r="D24" s="1421"/>
      <c r="E24" s="1421"/>
      <c r="F24" s="1421"/>
      <c r="G24" s="1421"/>
      <c r="H24" s="1421"/>
      <c r="I24" s="1421"/>
      <c r="J24" s="1421"/>
      <c r="K24" s="1421"/>
      <c r="L24" s="1421"/>
      <c r="M24" s="1421"/>
      <c r="N24" s="1421"/>
      <c r="O24" s="1421"/>
      <c r="P24" s="340"/>
      <c r="Q24" s="340"/>
      <c r="R24" s="340"/>
      <c r="S24" s="340"/>
      <c r="T24" s="340"/>
      <c r="U24" s="340"/>
      <c r="V24" s="340"/>
      <c r="X24" s="314"/>
      <c r="Y24" s="314"/>
      <c r="Z24" s="314"/>
      <c r="AA24" s="314"/>
      <c r="AB24" s="314"/>
      <c r="AC24" s="314"/>
      <c r="AD24" s="308" t="s">
        <v>586</v>
      </c>
    </row>
    <row r="25" spans="1:33" ht="18.75" customHeight="1">
      <c r="A25" s="458"/>
      <c r="B25" s="458"/>
      <c r="C25" s="458"/>
      <c r="D25" s="458"/>
      <c r="E25" s="458"/>
      <c r="F25" s="458"/>
      <c r="G25" s="458"/>
      <c r="H25" s="458"/>
      <c r="I25" s="458"/>
      <c r="J25" s="458"/>
      <c r="K25" s="458"/>
      <c r="L25" s="458"/>
      <c r="M25" s="458"/>
      <c r="N25" s="458"/>
      <c r="O25" s="458"/>
      <c r="P25" s="458"/>
      <c r="Q25" s="458"/>
      <c r="R25" s="458"/>
      <c r="S25" s="458"/>
      <c r="T25" s="458"/>
      <c r="U25" s="458"/>
      <c r="V25" s="458"/>
      <c r="AD25" s="315"/>
    </row>
    <row r="26" spans="1:33" ht="18.75" customHeight="1">
      <c r="A26" s="458"/>
      <c r="B26" s="458"/>
      <c r="D26" s="458"/>
      <c r="E26" s="458"/>
      <c r="F26" s="458"/>
      <c r="G26" s="458"/>
      <c r="H26" s="458"/>
      <c r="I26" s="458"/>
      <c r="J26" s="458"/>
      <c r="K26" s="458"/>
      <c r="L26" s="458"/>
      <c r="M26" s="458"/>
      <c r="N26" s="458"/>
      <c r="O26" s="458"/>
      <c r="P26" s="458"/>
      <c r="Q26" s="458"/>
      <c r="R26" s="458"/>
      <c r="S26" s="458"/>
      <c r="T26" s="458"/>
      <c r="U26" s="458"/>
      <c r="V26" s="458"/>
    </row>
    <row r="27" spans="1:33" s="42" customFormat="1" ht="18.75" customHeight="1">
      <c r="A27" s="1271" t="s">
        <v>4013</v>
      </c>
      <c r="B27" s="1271"/>
      <c r="C27" s="1271"/>
      <c r="D27" s="1271"/>
      <c r="E27" s="1271"/>
      <c r="F27" s="1271"/>
      <c r="G27" s="1271"/>
      <c r="H27" s="1271"/>
      <c r="I27" s="1271"/>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row>
    <row r="29" spans="1:33" ht="18.75" customHeight="1">
      <c r="A29" s="1262" t="s">
        <v>4014</v>
      </c>
      <c r="B29" s="1263"/>
      <c r="C29" s="1263"/>
      <c r="D29" s="1263"/>
      <c r="E29" s="1263" t="s">
        <v>4015</v>
      </c>
      <c r="F29" s="1263"/>
      <c r="G29" s="1263"/>
      <c r="H29" s="1263"/>
      <c r="I29" s="1263"/>
      <c r="J29" s="1263"/>
      <c r="K29" s="1263"/>
      <c r="L29" s="1263"/>
      <c r="M29" s="1263"/>
      <c r="N29" s="1263"/>
      <c r="O29" s="1263"/>
      <c r="P29" s="1263"/>
      <c r="Q29" s="1263"/>
      <c r="R29" s="1263"/>
      <c r="S29" s="1263"/>
      <c r="T29" s="1263"/>
      <c r="U29" s="1263" t="s">
        <v>4016</v>
      </c>
      <c r="V29" s="1263"/>
      <c r="W29" s="1263"/>
      <c r="X29" s="1263"/>
      <c r="Y29" s="1263" t="s">
        <v>4017</v>
      </c>
      <c r="Z29" s="1263"/>
      <c r="AA29" s="1263"/>
      <c r="AB29" s="1263"/>
      <c r="AC29" s="1263" t="s">
        <v>4018</v>
      </c>
      <c r="AD29" s="1263"/>
      <c r="AE29" s="1263"/>
      <c r="AF29" s="1260"/>
    </row>
    <row r="30" spans="1:33" ht="18.75" customHeight="1">
      <c r="A30" s="1262"/>
      <c r="B30" s="1263"/>
      <c r="C30" s="1263"/>
      <c r="D30" s="1263"/>
      <c r="E30" s="1658" t="s">
        <v>4019</v>
      </c>
      <c r="F30" s="1658"/>
      <c r="G30" s="1658" t="s">
        <v>4020</v>
      </c>
      <c r="H30" s="1658"/>
      <c r="I30" s="1658" t="s">
        <v>4021</v>
      </c>
      <c r="J30" s="1658"/>
      <c r="K30" s="1658" t="s">
        <v>4022</v>
      </c>
      <c r="L30" s="1658"/>
      <c r="M30" s="1658" t="s">
        <v>4023</v>
      </c>
      <c r="N30" s="1658"/>
      <c r="O30" s="1268" t="s">
        <v>4024</v>
      </c>
      <c r="P30" s="1268"/>
      <c r="Q30" s="1658" t="s">
        <v>4025</v>
      </c>
      <c r="R30" s="1658"/>
      <c r="S30" s="1263" t="s">
        <v>4026</v>
      </c>
      <c r="T30" s="1263"/>
      <c r="U30" s="1658" t="s">
        <v>4019</v>
      </c>
      <c r="V30" s="1658"/>
      <c r="W30" s="1658" t="s">
        <v>4027</v>
      </c>
      <c r="X30" s="1658"/>
      <c r="Y30" s="1658" t="s">
        <v>4028</v>
      </c>
      <c r="Z30" s="1658"/>
      <c r="AA30" s="1658" t="s">
        <v>4026</v>
      </c>
      <c r="AB30" s="1658"/>
      <c r="AC30" s="1658" t="s">
        <v>4028</v>
      </c>
      <c r="AD30" s="1658"/>
      <c r="AE30" s="1268" t="s">
        <v>4026</v>
      </c>
      <c r="AF30" s="1664"/>
      <c r="AG30" s="405"/>
    </row>
    <row r="31" spans="1:33" ht="18.75" customHeight="1">
      <c r="A31" s="1262"/>
      <c r="B31" s="1263"/>
      <c r="C31" s="1263"/>
      <c r="D31" s="1263"/>
      <c r="E31" s="1658"/>
      <c r="F31" s="1658"/>
      <c r="G31" s="1658"/>
      <c r="H31" s="1658"/>
      <c r="I31" s="1658"/>
      <c r="J31" s="1658"/>
      <c r="K31" s="1658"/>
      <c r="L31" s="1658"/>
      <c r="M31" s="1658"/>
      <c r="N31" s="1658"/>
      <c r="O31" s="1268"/>
      <c r="P31" s="1268"/>
      <c r="Q31" s="1658"/>
      <c r="R31" s="1658"/>
      <c r="S31" s="1263"/>
      <c r="T31" s="1263"/>
      <c r="U31" s="1658"/>
      <c r="V31" s="1658"/>
      <c r="W31" s="1658"/>
      <c r="X31" s="1658"/>
      <c r="Y31" s="1658"/>
      <c r="Z31" s="1658"/>
      <c r="AA31" s="1658"/>
      <c r="AB31" s="1658"/>
      <c r="AC31" s="1658"/>
      <c r="AD31" s="1658"/>
      <c r="AE31" s="1268"/>
      <c r="AF31" s="1664"/>
      <c r="AG31" s="405"/>
    </row>
    <row r="32" spans="1:33" ht="18.75" customHeight="1">
      <c r="C32" s="286"/>
      <c r="D32" s="442"/>
      <c r="E32" s="2620" t="s">
        <v>2889</v>
      </c>
      <c r="F32" s="1400"/>
      <c r="G32" s="1289" t="s">
        <v>4029</v>
      </c>
      <c r="H32" s="1289"/>
      <c r="I32" s="1289" t="s">
        <v>4029</v>
      </c>
      <c r="J32" s="1289"/>
      <c r="K32" s="1289" t="s">
        <v>4030</v>
      </c>
      <c r="L32" s="1289"/>
      <c r="M32" s="1289" t="s">
        <v>4030</v>
      </c>
      <c r="N32" s="1289"/>
      <c r="O32" s="1289" t="s">
        <v>4030</v>
      </c>
      <c r="P32" s="1289"/>
      <c r="Q32" s="1289" t="s">
        <v>4030</v>
      </c>
      <c r="R32" s="1289"/>
      <c r="S32" s="1289" t="s">
        <v>4031</v>
      </c>
      <c r="T32" s="1289"/>
      <c r="U32" s="1289" t="s">
        <v>2889</v>
      </c>
      <c r="V32" s="1289"/>
      <c r="W32" s="1289" t="s">
        <v>4032</v>
      </c>
      <c r="X32" s="1289"/>
      <c r="Y32" s="1289" t="s">
        <v>2889</v>
      </c>
      <c r="Z32" s="1289"/>
      <c r="AA32" s="1289" t="s">
        <v>4031</v>
      </c>
      <c r="AB32" s="1289"/>
      <c r="AC32" s="1289" t="s">
        <v>2889</v>
      </c>
      <c r="AD32" s="1289"/>
      <c r="AE32" s="1289" t="s">
        <v>4031</v>
      </c>
      <c r="AF32" s="1289"/>
    </row>
    <row r="33" spans="1:36" ht="7.5" customHeight="1">
      <c r="C33" s="286"/>
      <c r="D33" s="442"/>
      <c r="E33" s="130"/>
      <c r="F33" s="33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row>
    <row r="34" spans="1:36" ht="18.75" customHeight="1">
      <c r="A34" s="1289" t="s">
        <v>965</v>
      </c>
      <c r="B34" s="1289"/>
      <c r="C34" s="285">
        <v>25</v>
      </c>
      <c r="D34" s="449" t="s">
        <v>1113</v>
      </c>
      <c r="E34" s="2616">
        <v>33</v>
      </c>
      <c r="F34" s="2617"/>
      <c r="G34" s="2618">
        <v>1309</v>
      </c>
      <c r="H34" s="2618"/>
      <c r="I34" s="2618">
        <v>122.1</v>
      </c>
      <c r="J34" s="2618"/>
      <c r="K34" s="1492">
        <v>15</v>
      </c>
      <c r="L34" s="1492"/>
      <c r="M34" s="1492">
        <v>2</v>
      </c>
      <c r="N34" s="1492"/>
      <c r="O34" s="1492">
        <v>18</v>
      </c>
      <c r="P34" s="1492"/>
      <c r="Q34" s="1492">
        <v>12</v>
      </c>
      <c r="R34" s="1492"/>
      <c r="S34" s="2619">
        <v>99267</v>
      </c>
      <c r="T34" s="2619"/>
      <c r="U34" s="1492">
        <v>1</v>
      </c>
      <c r="V34" s="1492"/>
      <c r="W34" s="1492">
        <v>3.59</v>
      </c>
      <c r="X34" s="1492"/>
      <c r="Y34" s="1492">
        <v>7</v>
      </c>
      <c r="Z34" s="1492"/>
      <c r="AA34" s="2614">
        <v>14943</v>
      </c>
      <c r="AB34" s="2614"/>
      <c r="AC34" s="1492">
        <v>19</v>
      </c>
      <c r="AD34" s="1492"/>
      <c r="AE34" s="2615">
        <v>3533</v>
      </c>
      <c r="AF34" s="2615"/>
      <c r="AG34" s="1050"/>
    </row>
    <row r="35" spans="1:36" ht="7.5" customHeight="1">
      <c r="A35" s="315"/>
      <c r="B35" s="315"/>
      <c r="D35" s="449"/>
      <c r="E35" s="1051"/>
      <c r="F35" s="1052"/>
      <c r="G35" s="1053"/>
      <c r="H35" s="1053"/>
      <c r="I35" s="1053"/>
      <c r="J35" s="1053"/>
      <c r="K35" s="821"/>
      <c r="L35" s="821"/>
      <c r="M35" s="821"/>
      <c r="N35" s="821"/>
      <c r="O35" s="821"/>
      <c r="P35" s="821"/>
      <c r="Q35" s="821"/>
      <c r="R35" s="821"/>
      <c r="S35" s="1054"/>
      <c r="T35" s="1054"/>
      <c r="U35" s="821"/>
      <c r="V35" s="821"/>
      <c r="W35" s="821"/>
      <c r="X35" s="821"/>
      <c r="Y35" s="821"/>
      <c r="Z35" s="821"/>
      <c r="AA35" s="1055"/>
      <c r="AB35" s="1055"/>
      <c r="AC35" s="821"/>
      <c r="AD35" s="821"/>
      <c r="AE35" s="1056"/>
      <c r="AF35" s="1056"/>
      <c r="AG35" s="1050"/>
    </row>
    <row r="36" spans="1:36" ht="18.75" customHeight="1">
      <c r="A36" s="1289"/>
      <c r="B36" s="1289"/>
      <c r="C36" s="285">
        <v>26</v>
      </c>
      <c r="D36" s="449"/>
      <c r="E36" s="2616">
        <v>17</v>
      </c>
      <c r="F36" s="2617"/>
      <c r="G36" s="2618">
        <v>1033</v>
      </c>
      <c r="H36" s="2618"/>
      <c r="I36" s="2618">
        <v>172</v>
      </c>
      <c r="J36" s="2618"/>
      <c r="K36" s="1492">
        <v>10</v>
      </c>
      <c r="L36" s="1492"/>
      <c r="M36" s="1492">
        <v>2</v>
      </c>
      <c r="N36" s="1492"/>
      <c r="O36" s="1492">
        <v>11</v>
      </c>
      <c r="P36" s="1492"/>
      <c r="Q36" s="1492">
        <v>10</v>
      </c>
      <c r="R36" s="1492"/>
      <c r="S36" s="2619">
        <v>66107</v>
      </c>
      <c r="T36" s="2619"/>
      <c r="U36" s="1492">
        <v>2</v>
      </c>
      <c r="V36" s="1492"/>
      <c r="W36" s="1492">
        <v>50</v>
      </c>
      <c r="X36" s="1492"/>
      <c r="Y36" s="1492">
        <v>3</v>
      </c>
      <c r="Z36" s="1492"/>
      <c r="AA36" s="2614">
        <v>3987</v>
      </c>
      <c r="AB36" s="2614"/>
      <c r="AC36" s="1492">
        <v>16</v>
      </c>
      <c r="AD36" s="1492"/>
      <c r="AE36" s="2615">
        <v>333</v>
      </c>
      <c r="AF36" s="2615"/>
      <c r="AG36" s="1050"/>
    </row>
    <row r="37" spans="1:36" ht="7.5" customHeight="1">
      <c r="A37" s="315"/>
      <c r="B37" s="315"/>
      <c r="D37" s="449"/>
      <c r="E37" s="1051"/>
      <c r="F37" s="1052"/>
      <c r="G37" s="1053"/>
      <c r="H37" s="1053"/>
      <c r="I37" s="1053"/>
      <c r="J37" s="1053"/>
      <c r="K37" s="821"/>
      <c r="L37" s="821"/>
      <c r="M37" s="821"/>
      <c r="N37" s="821"/>
      <c r="O37" s="821"/>
      <c r="P37" s="821"/>
      <c r="Q37" s="821"/>
      <c r="R37" s="821"/>
      <c r="S37" s="1054"/>
      <c r="T37" s="1054"/>
      <c r="U37" s="821"/>
      <c r="V37" s="821"/>
      <c r="W37" s="821"/>
      <c r="X37" s="821"/>
      <c r="Y37" s="821"/>
      <c r="Z37" s="821"/>
      <c r="AA37" s="1055"/>
      <c r="AB37" s="1055"/>
      <c r="AC37" s="821"/>
      <c r="AD37" s="821"/>
      <c r="AE37" s="1056"/>
      <c r="AF37" s="1056"/>
      <c r="AG37" s="1050"/>
    </row>
    <row r="38" spans="1:36" ht="18.75" customHeight="1">
      <c r="A38" s="1289"/>
      <c r="B38" s="1289"/>
      <c r="C38" s="285">
        <v>27</v>
      </c>
      <c r="D38" s="449"/>
      <c r="E38" s="2616">
        <v>15</v>
      </c>
      <c r="F38" s="2617"/>
      <c r="G38" s="2618">
        <v>823</v>
      </c>
      <c r="H38" s="2618"/>
      <c r="I38" s="2618">
        <v>27</v>
      </c>
      <c r="J38" s="2618"/>
      <c r="K38" s="1492">
        <v>5</v>
      </c>
      <c r="L38" s="1492"/>
      <c r="M38" s="1492">
        <v>1</v>
      </c>
      <c r="N38" s="1492"/>
      <c r="O38" s="1492">
        <v>6</v>
      </c>
      <c r="P38" s="1492"/>
      <c r="Q38" s="1492">
        <v>11</v>
      </c>
      <c r="R38" s="1492"/>
      <c r="S38" s="2619">
        <v>72077</v>
      </c>
      <c r="T38" s="2619"/>
      <c r="U38" s="1492" t="s">
        <v>4033</v>
      </c>
      <c r="V38" s="1492"/>
      <c r="W38" s="1492" t="s">
        <v>4033</v>
      </c>
      <c r="X38" s="1492"/>
      <c r="Y38" s="1492">
        <v>8</v>
      </c>
      <c r="Z38" s="1492"/>
      <c r="AA38" s="2614">
        <v>3749</v>
      </c>
      <c r="AB38" s="2614"/>
      <c r="AC38" s="1492">
        <v>16</v>
      </c>
      <c r="AD38" s="1492"/>
      <c r="AE38" s="2615">
        <v>657</v>
      </c>
      <c r="AF38" s="2615"/>
      <c r="AG38" s="1050"/>
    </row>
    <row r="39" spans="1:36" ht="7.5" customHeight="1">
      <c r="A39" s="315"/>
      <c r="B39" s="315"/>
      <c r="D39" s="449"/>
      <c r="E39" s="1051"/>
      <c r="F39" s="1052"/>
      <c r="G39" s="1053"/>
      <c r="H39" s="1053"/>
      <c r="I39" s="1053"/>
      <c r="J39" s="1053"/>
      <c r="K39" s="821"/>
      <c r="L39" s="821"/>
      <c r="M39" s="821"/>
      <c r="N39" s="821"/>
      <c r="O39" s="821"/>
      <c r="P39" s="821"/>
      <c r="Q39" s="821"/>
      <c r="R39" s="821"/>
      <c r="S39" s="1054"/>
      <c r="T39" s="1054"/>
      <c r="U39" s="821"/>
      <c r="V39" s="821"/>
      <c r="W39" s="821"/>
      <c r="X39" s="821"/>
      <c r="Y39" s="821"/>
      <c r="Z39" s="821"/>
      <c r="AA39" s="1055"/>
      <c r="AB39" s="1055"/>
      <c r="AC39" s="821"/>
      <c r="AD39" s="821"/>
      <c r="AE39" s="1056"/>
      <c r="AF39" s="1056"/>
      <c r="AG39" s="1050"/>
    </row>
    <row r="40" spans="1:36" ht="18.75" customHeight="1">
      <c r="A40" s="1289"/>
      <c r="B40" s="1289"/>
      <c r="C40" s="285">
        <v>28</v>
      </c>
      <c r="D40" s="449"/>
      <c r="E40" s="2616">
        <v>17</v>
      </c>
      <c r="F40" s="2617"/>
      <c r="G40" s="2618">
        <v>66</v>
      </c>
      <c r="H40" s="2618"/>
      <c r="I40" s="2618">
        <v>16</v>
      </c>
      <c r="J40" s="2618"/>
      <c r="K40" s="1492" t="s">
        <v>4033</v>
      </c>
      <c r="L40" s="1492"/>
      <c r="M40" s="1492">
        <v>2</v>
      </c>
      <c r="N40" s="1492"/>
      <c r="O40" s="1492">
        <v>5</v>
      </c>
      <c r="P40" s="1492"/>
      <c r="Q40" s="1492">
        <v>13</v>
      </c>
      <c r="R40" s="1492"/>
      <c r="S40" s="2619">
        <v>17480</v>
      </c>
      <c r="T40" s="2619"/>
      <c r="U40" s="1492" t="s">
        <v>4033</v>
      </c>
      <c r="V40" s="1492"/>
      <c r="W40" s="1492" t="s">
        <v>4033</v>
      </c>
      <c r="X40" s="1492"/>
      <c r="Y40" s="1492">
        <v>7</v>
      </c>
      <c r="Z40" s="1492"/>
      <c r="AA40" s="2614">
        <v>1593</v>
      </c>
      <c r="AB40" s="2614"/>
      <c r="AC40" s="1492">
        <v>16</v>
      </c>
      <c r="AD40" s="1492"/>
      <c r="AE40" s="2615">
        <v>3286</v>
      </c>
      <c r="AF40" s="2615"/>
      <c r="AG40" s="1050"/>
    </row>
    <row r="41" spans="1:36" ht="7.5" customHeight="1">
      <c r="A41" s="315"/>
      <c r="B41" s="315"/>
      <c r="D41" s="449"/>
      <c r="E41" s="1051"/>
      <c r="F41" s="1052"/>
      <c r="G41" s="1053"/>
      <c r="H41" s="1053"/>
      <c r="I41" s="1053"/>
      <c r="J41" s="1053"/>
      <c r="K41" s="821"/>
      <c r="L41" s="821"/>
      <c r="M41" s="821"/>
      <c r="N41" s="821"/>
      <c r="O41" s="821"/>
      <c r="P41" s="821"/>
      <c r="Q41" s="821"/>
      <c r="R41" s="821"/>
      <c r="S41" s="1054"/>
      <c r="T41" s="1054"/>
      <c r="U41" s="821"/>
      <c r="V41" s="821"/>
      <c r="W41" s="821"/>
      <c r="X41" s="821"/>
      <c r="Y41" s="821"/>
      <c r="Z41" s="821"/>
      <c r="AA41" s="1055"/>
      <c r="AB41" s="1055"/>
      <c r="AC41" s="821"/>
      <c r="AD41" s="821"/>
      <c r="AE41" s="1056"/>
      <c r="AF41" s="1056"/>
      <c r="AG41" s="1050"/>
    </row>
    <row r="42" spans="1:36" ht="18.75" customHeight="1">
      <c r="A42" s="1289"/>
      <c r="B42" s="1289"/>
      <c r="C42" s="285">
        <v>29</v>
      </c>
      <c r="D42" s="449"/>
      <c r="E42" s="2616">
        <v>17</v>
      </c>
      <c r="F42" s="2617"/>
      <c r="G42" s="2618">
        <v>553</v>
      </c>
      <c r="H42" s="2618"/>
      <c r="I42" s="2618">
        <v>92</v>
      </c>
      <c r="J42" s="2618"/>
      <c r="K42" s="1492">
        <v>6</v>
      </c>
      <c r="L42" s="1492"/>
      <c r="M42" s="1492">
        <v>2</v>
      </c>
      <c r="N42" s="1492"/>
      <c r="O42" s="1492">
        <v>8</v>
      </c>
      <c r="P42" s="1492"/>
      <c r="Q42" s="1492">
        <v>10</v>
      </c>
      <c r="R42" s="1492"/>
      <c r="S42" s="2619">
        <v>48239</v>
      </c>
      <c r="T42" s="2619"/>
      <c r="U42" s="1492">
        <v>2</v>
      </c>
      <c r="V42" s="1492"/>
      <c r="W42" s="1492">
        <v>187</v>
      </c>
      <c r="X42" s="1492"/>
      <c r="Y42" s="1492">
        <v>6</v>
      </c>
      <c r="Z42" s="1492"/>
      <c r="AA42" s="2614">
        <v>4512</v>
      </c>
      <c r="AB42" s="2614"/>
      <c r="AC42" s="1492">
        <v>19</v>
      </c>
      <c r="AD42" s="1492"/>
      <c r="AE42" s="2615">
        <v>1190</v>
      </c>
      <c r="AF42" s="2615"/>
      <c r="AG42" s="1050"/>
    </row>
    <row r="43" spans="1:36" ht="7.5" customHeight="1">
      <c r="A43" s="315"/>
      <c r="B43" s="315"/>
      <c r="D43" s="449"/>
      <c r="E43" s="1051"/>
      <c r="F43" s="1052"/>
      <c r="G43" s="1053"/>
      <c r="H43" s="1053"/>
      <c r="I43" s="1053"/>
      <c r="J43" s="1053"/>
      <c r="K43" s="821"/>
      <c r="L43" s="821"/>
      <c r="M43" s="821"/>
      <c r="N43" s="821"/>
      <c r="O43" s="821"/>
      <c r="P43" s="821"/>
      <c r="Q43" s="821"/>
      <c r="R43" s="821"/>
      <c r="S43" s="1054"/>
      <c r="T43" s="1054"/>
      <c r="U43" s="821"/>
      <c r="V43" s="821"/>
      <c r="W43" s="821"/>
      <c r="X43" s="821"/>
      <c r="Y43" s="821"/>
      <c r="Z43" s="821"/>
      <c r="AA43" s="1055"/>
      <c r="AB43" s="1055"/>
      <c r="AC43" s="821"/>
      <c r="AD43" s="821"/>
      <c r="AE43" s="1056"/>
      <c r="AF43" s="1056"/>
      <c r="AG43" s="1050"/>
    </row>
    <row r="44" spans="1:36" ht="18.75" customHeight="1">
      <c r="A44" s="1289"/>
      <c r="B44" s="1289"/>
      <c r="C44" s="285">
        <v>30</v>
      </c>
      <c r="D44" s="449"/>
      <c r="E44" s="2616">
        <v>17</v>
      </c>
      <c r="F44" s="2617"/>
      <c r="G44" s="2618">
        <v>549</v>
      </c>
      <c r="H44" s="2618"/>
      <c r="I44" s="2618">
        <v>14</v>
      </c>
      <c r="J44" s="2618"/>
      <c r="K44" s="1492">
        <v>5</v>
      </c>
      <c r="L44" s="1492"/>
      <c r="M44" s="1492">
        <v>1</v>
      </c>
      <c r="N44" s="1492"/>
      <c r="O44" s="1492">
        <v>3</v>
      </c>
      <c r="P44" s="1492"/>
      <c r="Q44" s="1492">
        <v>11</v>
      </c>
      <c r="R44" s="1492"/>
      <c r="S44" s="2619">
        <v>52314</v>
      </c>
      <c r="T44" s="2619"/>
      <c r="U44" s="1492" t="s">
        <v>4033</v>
      </c>
      <c r="V44" s="1492"/>
      <c r="W44" s="1492" t="s">
        <v>4033</v>
      </c>
      <c r="X44" s="1492"/>
      <c r="Y44" s="1492">
        <v>6</v>
      </c>
      <c r="Z44" s="1492"/>
      <c r="AA44" s="2614">
        <v>616</v>
      </c>
      <c r="AB44" s="2614"/>
      <c r="AC44" s="1492">
        <v>15</v>
      </c>
      <c r="AD44" s="1492"/>
      <c r="AE44" s="2615">
        <v>1760</v>
      </c>
      <c r="AF44" s="2615"/>
      <c r="AG44" s="1050"/>
    </row>
    <row r="45" spans="1:36" ht="7.5" customHeight="1">
      <c r="A45" s="315"/>
      <c r="B45" s="315"/>
      <c r="D45" s="449"/>
      <c r="E45" s="1051"/>
      <c r="F45" s="1052"/>
      <c r="G45" s="1053"/>
      <c r="H45" s="1053"/>
      <c r="I45" s="1053"/>
      <c r="J45" s="1053"/>
      <c r="K45" s="821"/>
      <c r="L45" s="821"/>
      <c r="M45" s="821"/>
      <c r="N45" s="821"/>
      <c r="O45" s="821"/>
      <c r="P45" s="821"/>
      <c r="Q45" s="821"/>
      <c r="R45" s="821"/>
      <c r="S45" s="1054"/>
      <c r="T45" s="1054"/>
      <c r="U45" s="821"/>
      <c r="V45" s="821"/>
      <c r="W45" s="821"/>
      <c r="X45" s="821"/>
      <c r="Y45" s="821"/>
      <c r="Z45" s="821"/>
      <c r="AA45" s="1055"/>
      <c r="AB45" s="1055"/>
      <c r="AC45" s="821"/>
      <c r="AD45" s="821"/>
      <c r="AE45" s="1056"/>
      <c r="AF45" s="1056"/>
      <c r="AG45" s="1050"/>
    </row>
    <row r="46" spans="1:36" s="436" customFormat="1" ht="18.75" customHeight="1">
      <c r="A46" s="1846"/>
      <c r="B46" s="1846"/>
      <c r="C46" s="285" t="s">
        <v>4012</v>
      </c>
      <c r="D46" s="449"/>
      <c r="E46" s="2616">
        <v>29</v>
      </c>
      <c r="F46" s="2617"/>
      <c r="G46" s="2618">
        <v>967</v>
      </c>
      <c r="H46" s="2618"/>
      <c r="I46" s="2618">
        <v>116</v>
      </c>
      <c r="J46" s="2618"/>
      <c r="K46" s="1492">
        <v>13</v>
      </c>
      <c r="L46" s="1492"/>
      <c r="M46" s="1492">
        <v>5</v>
      </c>
      <c r="N46" s="1492"/>
      <c r="O46" s="1492">
        <v>12</v>
      </c>
      <c r="P46" s="1492"/>
      <c r="Q46" s="1492">
        <v>16</v>
      </c>
      <c r="R46" s="1492"/>
      <c r="S46" s="2619">
        <v>57005</v>
      </c>
      <c r="T46" s="2619"/>
      <c r="U46" s="1492">
        <v>3</v>
      </c>
      <c r="V46" s="1492"/>
      <c r="W46" s="1492">
        <v>105</v>
      </c>
      <c r="X46" s="1492"/>
      <c r="Y46" s="1492">
        <v>4</v>
      </c>
      <c r="Z46" s="1492"/>
      <c r="AA46" s="2614">
        <v>957</v>
      </c>
      <c r="AB46" s="2614"/>
      <c r="AC46" s="1492">
        <v>17</v>
      </c>
      <c r="AD46" s="1492"/>
      <c r="AE46" s="2615">
        <v>37</v>
      </c>
      <c r="AF46" s="2615"/>
      <c r="AG46" s="1050"/>
      <c r="AJ46" s="138"/>
    </row>
    <row r="47" spans="1:36" s="436" customFormat="1" ht="7.5" customHeight="1">
      <c r="A47" s="376"/>
      <c r="B47" s="376"/>
      <c r="C47" s="285"/>
      <c r="D47" s="449"/>
      <c r="E47" s="1051"/>
      <c r="F47" s="1052"/>
      <c r="G47" s="1053"/>
      <c r="H47" s="1053"/>
      <c r="I47" s="1053"/>
      <c r="J47" s="1053"/>
      <c r="K47" s="821"/>
      <c r="L47" s="821"/>
      <c r="M47" s="821"/>
      <c r="N47" s="821"/>
      <c r="O47" s="821"/>
      <c r="P47" s="821"/>
      <c r="Q47" s="821"/>
      <c r="R47" s="821"/>
      <c r="S47" s="1054"/>
      <c r="T47" s="1054"/>
      <c r="U47" s="821"/>
      <c r="V47" s="821"/>
      <c r="W47" s="821"/>
      <c r="X47" s="821"/>
      <c r="Y47" s="821"/>
      <c r="Z47" s="821"/>
      <c r="AA47" s="1055"/>
      <c r="AB47" s="1055"/>
      <c r="AC47" s="821"/>
      <c r="AD47" s="821"/>
      <c r="AE47" s="1056"/>
      <c r="AF47" s="1056"/>
      <c r="AG47" s="1050"/>
      <c r="AJ47" s="138"/>
    </row>
    <row r="48" spans="1:36" s="436" customFormat="1" ht="18.75" customHeight="1">
      <c r="A48" s="1846" t="s">
        <v>1212</v>
      </c>
      <c r="B48" s="1846"/>
      <c r="C48" s="285">
        <v>2</v>
      </c>
      <c r="D48" s="449"/>
      <c r="E48" s="2616">
        <v>21</v>
      </c>
      <c r="F48" s="2617"/>
      <c r="G48" s="2618">
        <v>1185</v>
      </c>
      <c r="H48" s="2618"/>
      <c r="I48" s="2618">
        <v>154</v>
      </c>
      <c r="J48" s="2618"/>
      <c r="K48" s="1492">
        <v>11</v>
      </c>
      <c r="L48" s="1492"/>
      <c r="M48" s="1492">
        <v>3</v>
      </c>
      <c r="N48" s="1492"/>
      <c r="O48" s="1492">
        <v>11</v>
      </c>
      <c r="P48" s="1492"/>
      <c r="Q48" s="1492">
        <v>12</v>
      </c>
      <c r="R48" s="1492"/>
      <c r="S48" s="2619">
        <v>34179</v>
      </c>
      <c r="T48" s="2619"/>
      <c r="U48" s="1492" t="s">
        <v>786</v>
      </c>
      <c r="V48" s="1492"/>
      <c r="W48" s="1492" t="s">
        <v>786</v>
      </c>
      <c r="X48" s="1492"/>
      <c r="Y48" s="1492">
        <v>3</v>
      </c>
      <c r="Z48" s="1492"/>
      <c r="AA48" s="2614">
        <v>3299</v>
      </c>
      <c r="AB48" s="2614"/>
      <c r="AC48" s="1492">
        <v>11</v>
      </c>
      <c r="AD48" s="1492"/>
      <c r="AE48" s="2615">
        <v>171</v>
      </c>
      <c r="AF48" s="2615"/>
      <c r="AG48" s="1050"/>
    </row>
    <row r="49" spans="1:33" s="436" customFormat="1" ht="7.5" customHeight="1">
      <c r="A49" s="376"/>
      <c r="B49" s="376"/>
      <c r="C49" s="285"/>
      <c r="D49" s="449"/>
      <c r="E49" s="1051"/>
      <c r="F49" s="1052"/>
      <c r="G49" s="1053"/>
      <c r="H49" s="1053"/>
      <c r="I49" s="1053"/>
      <c r="J49" s="1053"/>
      <c r="K49" s="821"/>
      <c r="L49" s="821"/>
      <c r="M49" s="821"/>
      <c r="N49" s="821"/>
      <c r="O49" s="821"/>
      <c r="P49" s="821"/>
      <c r="Q49" s="821"/>
      <c r="R49" s="821"/>
      <c r="S49" s="1054"/>
      <c r="T49" s="1054"/>
      <c r="U49" s="821"/>
      <c r="V49" s="821"/>
      <c r="W49" s="821"/>
      <c r="X49" s="821"/>
      <c r="Y49" s="821"/>
      <c r="Z49" s="821"/>
      <c r="AA49" s="1055"/>
      <c r="AB49" s="1055"/>
      <c r="AC49" s="821"/>
      <c r="AD49" s="821"/>
      <c r="AE49" s="1056"/>
      <c r="AF49" s="1056"/>
      <c r="AG49" s="1050"/>
    </row>
    <row r="50" spans="1:33" s="436" customFormat="1" ht="18.75" customHeight="1">
      <c r="A50" s="1846"/>
      <c r="B50" s="1846"/>
      <c r="C50" s="285">
        <v>3</v>
      </c>
      <c r="D50" s="449"/>
      <c r="E50" s="2616">
        <v>14</v>
      </c>
      <c r="F50" s="2617"/>
      <c r="G50" s="2618">
        <v>500</v>
      </c>
      <c r="H50" s="2618"/>
      <c r="I50" s="2618">
        <v>22</v>
      </c>
      <c r="J50" s="2618"/>
      <c r="K50" s="1492">
        <v>5</v>
      </c>
      <c r="L50" s="1492"/>
      <c r="M50" s="1492">
        <v>1</v>
      </c>
      <c r="N50" s="1492"/>
      <c r="O50" s="1492">
        <v>3</v>
      </c>
      <c r="P50" s="1492"/>
      <c r="Q50" s="1492">
        <v>11</v>
      </c>
      <c r="R50" s="1492"/>
      <c r="S50" s="2619">
        <v>61780</v>
      </c>
      <c r="T50" s="2619"/>
      <c r="U50" s="1492" t="s">
        <v>786</v>
      </c>
      <c r="V50" s="1492"/>
      <c r="W50" s="1492" t="s">
        <v>786</v>
      </c>
      <c r="X50" s="1492"/>
      <c r="Y50" s="1492">
        <v>7</v>
      </c>
      <c r="Z50" s="1492"/>
      <c r="AA50" s="2614">
        <v>17744</v>
      </c>
      <c r="AB50" s="2614"/>
      <c r="AC50" s="1492">
        <v>14</v>
      </c>
      <c r="AD50" s="1492"/>
      <c r="AE50" s="2615">
        <v>1137</v>
      </c>
      <c r="AF50" s="2615"/>
      <c r="AG50" s="1050"/>
    </row>
    <row r="51" spans="1:33" ht="7.5" customHeight="1">
      <c r="B51" s="328"/>
      <c r="C51" s="328"/>
      <c r="D51" s="404"/>
      <c r="E51" s="305"/>
      <c r="F51" s="328"/>
      <c r="G51" s="328"/>
      <c r="H51" s="328"/>
      <c r="I51" s="328"/>
      <c r="J51" s="328"/>
      <c r="K51" s="328"/>
      <c r="L51" s="328"/>
      <c r="M51" s="328"/>
      <c r="N51" s="328"/>
      <c r="O51" s="328"/>
      <c r="P51" s="328"/>
      <c r="Q51" s="328"/>
      <c r="R51" s="328"/>
      <c r="S51" s="328"/>
      <c r="T51" s="328"/>
      <c r="U51" s="348"/>
      <c r="V51" s="328"/>
      <c r="W51" s="328"/>
      <c r="X51" s="328"/>
      <c r="Y51" s="328"/>
      <c r="Z51" s="328"/>
      <c r="AA51" s="328"/>
      <c r="AB51" s="328"/>
      <c r="AC51" s="328"/>
      <c r="AD51" s="328"/>
      <c r="AE51" s="328"/>
      <c r="AF51" s="328"/>
    </row>
    <row r="52" spans="1:33" ht="18.75" customHeight="1">
      <c r="A52" s="1421" t="s">
        <v>4034</v>
      </c>
      <c r="B52" s="1421"/>
      <c r="C52" s="1421"/>
      <c r="D52" s="1421"/>
      <c r="E52" s="1421"/>
      <c r="F52" s="1421"/>
      <c r="G52" s="1421"/>
      <c r="H52" s="1421"/>
      <c r="I52" s="1421"/>
      <c r="J52" s="1421"/>
      <c r="K52" s="1421"/>
      <c r="L52" s="1421"/>
      <c r="M52" s="1421"/>
      <c r="N52" s="1421"/>
      <c r="O52" s="1421"/>
      <c r="P52" s="1421"/>
      <c r="Q52" s="1421"/>
      <c r="R52" s="1421"/>
      <c r="S52" s="1421"/>
      <c r="T52" s="1421"/>
      <c r="U52" s="1421"/>
      <c r="V52" s="340"/>
      <c r="X52" s="314"/>
      <c r="Y52" s="314"/>
      <c r="Z52" s="314"/>
      <c r="AA52" s="314"/>
      <c r="AB52" s="314"/>
      <c r="AC52" s="314"/>
      <c r="AD52" s="314"/>
      <c r="AE52" s="314"/>
      <c r="AF52" s="308" t="s">
        <v>586</v>
      </c>
    </row>
    <row r="53" spans="1:33" ht="18.75" customHeight="1">
      <c r="A53" s="458"/>
      <c r="B53" s="458"/>
      <c r="C53" s="458"/>
      <c r="D53" s="458"/>
      <c r="E53" s="458"/>
      <c r="F53" s="458"/>
      <c r="G53" s="458"/>
      <c r="H53" s="458"/>
      <c r="I53" s="458"/>
      <c r="J53" s="458"/>
      <c r="K53" s="458"/>
      <c r="L53" s="458"/>
      <c r="M53" s="458"/>
      <c r="N53" s="458"/>
      <c r="O53" s="458"/>
      <c r="P53" s="458"/>
      <c r="Q53" s="458"/>
      <c r="R53" s="458"/>
      <c r="S53" s="458"/>
      <c r="T53" s="458"/>
      <c r="U53" s="458"/>
      <c r="V53" s="458"/>
      <c r="AF53" s="315"/>
    </row>
    <row r="54" spans="1:33" ht="18.75" customHeight="1">
      <c r="A54" s="1422"/>
      <c r="B54" s="1422"/>
      <c r="C54" s="1422"/>
      <c r="D54" s="1422"/>
      <c r="E54" s="1422"/>
      <c r="F54" s="1422"/>
      <c r="O54" s="315"/>
      <c r="P54" s="315"/>
      <c r="Q54" s="315"/>
      <c r="R54" s="315"/>
      <c r="S54" s="315"/>
      <c r="T54" s="315"/>
    </row>
    <row r="55" spans="1:33" s="42" customFormat="1" ht="18.75" customHeight="1">
      <c r="A55" s="1271" t="s">
        <v>4035</v>
      </c>
      <c r="B55" s="1271"/>
      <c r="C55" s="1271"/>
      <c r="D55" s="1271"/>
      <c r="E55" s="1271"/>
      <c r="F55" s="1271"/>
      <c r="G55" s="1271"/>
      <c r="H55" s="1271"/>
      <c r="I55" s="1271"/>
      <c r="J55" s="1271"/>
      <c r="K55" s="1271"/>
      <c r="L55" s="1271"/>
      <c r="M55" s="1271"/>
      <c r="N55" s="1271"/>
      <c r="O55" s="1271"/>
      <c r="P55" s="1271"/>
      <c r="Q55" s="1271"/>
      <c r="R55" s="1271"/>
      <c r="S55" s="1271"/>
      <c r="T55" s="1271"/>
      <c r="U55" s="1271"/>
      <c r="V55" s="1271"/>
      <c r="W55" s="1271"/>
      <c r="X55" s="1271"/>
      <c r="Y55" s="1271"/>
      <c r="Z55" s="1271"/>
      <c r="AA55" s="1271"/>
      <c r="AB55" s="1271"/>
      <c r="AC55" s="1271"/>
      <c r="AD55" s="1271"/>
      <c r="AE55" s="1271"/>
      <c r="AF55" s="1271"/>
    </row>
    <row r="56" spans="1:33" ht="18.75" customHeight="1">
      <c r="A56" s="285"/>
      <c r="B56" s="285"/>
      <c r="D56" s="285"/>
      <c r="E56" s="285"/>
      <c r="F56" s="285"/>
      <c r="G56" s="285"/>
      <c r="H56" s="285"/>
      <c r="I56" s="285"/>
      <c r="J56" s="285"/>
      <c r="K56" s="285"/>
      <c r="L56" s="285"/>
      <c r="M56" s="285"/>
      <c r="N56" s="285"/>
      <c r="O56" s="285"/>
      <c r="P56" s="285"/>
      <c r="Q56" s="285"/>
      <c r="R56" s="285"/>
      <c r="S56" s="285"/>
      <c r="T56" s="285"/>
      <c r="U56" s="285"/>
      <c r="V56" s="285"/>
      <c r="W56" s="285"/>
      <c r="X56" s="285"/>
      <c r="Z56" s="328"/>
      <c r="AA56" s="328"/>
      <c r="AB56" s="328"/>
      <c r="AC56" s="328"/>
      <c r="AD56" s="328"/>
      <c r="AE56" s="328"/>
      <c r="AF56" s="407" t="s">
        <v>4036</v>
      </c>
    </row>
    <row r="57" spans="1:33" ht="18.75" customHeight="1">
      <c r="A57" s="1273" t="s">
        <v>4037</v>
      </c>
      <c r="B57" s="1273"/>
      <c r="C57" s="1273"/>
      <c r="D57" s="1273"/>
      <c r="E57" s="1273"/>
      <c r="F57" s="1274"/>
      <c r="G57" s="1272" t="s">
        <v>4038</v>
      </c>
      <c r="H57" s="1273"/>
      <c r="I57" s="1273"/>
      <c r="J57" s="1273"/>
      <c r="K57" s="1273"/>
      <c r="L57" s="1273"/>
      <c r="M57" s="1274"/>
      <c r="N57" s="1261" t="s">
        <v>4039</v>
      </c>
      <c r="O57" s="1261"/>
      <c r="P57" s="1261"/>
      <c r="Q57" s="1261"/>
      <c r="R57" s="1261"/>
      <c r="S57" s="1261"/>
      <c r="T57" s="1261"/>
      <c r="U57" s="1261"/>
      <c r="V57" s="1261"/>
      <c r="W57" s="1261"/>
      <c r="X57" s="1261"/>
      <c r="Y57" s="1261"/>
      <c r="Z57" s="1261"/>
      <c r="AA57" s="1261"/>
      <c r="AB57" s="1261"/>
      <c r="AC57" s="1261"/>
      <c r="AD57" s="1261"/>
      <c r="AE57" s="1261"/>
      <c r="AF57" s="1261"/>
    </row>
    <row r="58" spans="1:33" ht="18.75" customHeight="1">
      <c r="A58" s="1276"/>
      <c r="B58" s="1276"/>
      <c r="C58" s="1276"/>
      <c r="D58" s="1276"/>
      <c r="E58" s="1276"/>
      <c r="F58" s="1282"/>
      <c r="G58" s="1275"/>
      <c r="H58" s="1276"/>
      <c r="I58" s="1276"/>
      <c r="J58" s="1276"/>
      <c r="K58" s="1276"/>
      <c r="L58" s="1276"/>
      <c r="M58" s="1282"/>
      <c r="N58" s="2047" t="s">
        <v>4040</v>
      </c>
      <c r="O58" s="2047"/>
      <c r="P58" s="2047"/>
      <c r="Q58" s="2047"/>
      <c r="R58" s="2047"/>
      <c r="S58" s="2047"/>
      <c r="T58" s="1663"/>
      <c r="U58" s="1260" t="s">
        <v>4041</v>
      </c>
      <c r="V58" s="1261"/>
      <c r="W58" s="1261"/>
      <c r="X58" s="1261"/>
      <c r="Y58" s="1261"/>
      <c r="Z58" s="1262"/>
      <c r="AA58" s="1260" t="s">
        <v>4042</v>
      </c>
      <c r="AB58" s="1261"/>
      <c r="AC58" s="1261"/>
      <c r="AD58" s="1261"/>
      <c r="AE58" s="1261"/>
      <c r="AF58" s="1261"/>
    </row>
    <row r="59" spans="1:33" ht="18.75" customHeight="1">
      <c r="A59" s="285"/>
      <c r="B59" s="285"/>
      <c r="D59" s="285"/>
      <c r="E59" s="285"/>
      <c r="F59" s="311"/>
      <c r="G59" s="310"/>
      <c r="H59" s="285"/>
      <c r="I59" s="285"/>
      <c r="J59" s="285"/>
      <c r="K59" s="315"/>
      <c r="L59" s="315"/>
      <c r="M59" s="315" t="s">
        <v>4043</v>
      </c>
      <c r="N59" s="315"/>
      <c r="O59" s="315"/>
      <c r="P59" s="308"/>
      <c r="Q59" s="308"/>
      <c r="R59" s="308"/>
      <c r="S59" s="315"/>
      <c r="T59" s="315" t="s">
        <v>4043</v>
      </c>
      <c r="U59" s="315"/>
      <c r="V59" s="308"/>
      <c r="W59" s="308"/>
      <c r="X59" s="308"/>
      <c r="Y59" s="315"/>
      <c r="Z59" s="315" t="s">
        <v>4043</v>
      </c>
      <c r="AA59" s="315"/>
      <c r="AB59" s="315"/>
      <c r="AC59" s="315"/>
      <c r="AD59" s="315"/>
      <c r="AE59" s="315"/>
      <c r="AF59" s="315" t="s">
        <v>4043</v>
      </c>
    </row>
    <row r="60" spans="1:33" ht="18.75" customHeight="1">
      <c r="A60" s="2401" t="s">
        <v>4668</v>
      </c>
      <c r="B60" s="2401"/>
      <c r="C60" s="2401"/>
      <c r="D60" s="2401"/>
      <c r="E60" s="2401"/>
      <c r="F60" s="2621"/>
      <c r="G60" s="2208">
        <v>3030</v>
      </c>
      <c r="H60" s="2209"/>
      <c r="I60" s="2209"/>
      <c r="J60" s="2209"/>
      <c r="K60" s="2209"/>
      <c r="L60" s="2209"/>
      <c r="M60" s="2209"/>
      <c r="N60" s="1201">
        <v>11</v>
      </c>
      <c r="O60" s="1201"/>
      <c r="P60" s="1201"/>
      <c r="Q60" s="1201"/>
      <c r="R60" s="1201"/>
      <c r="S60" s="1201"/>
      <c r="T60" s="1201"/>
      <c r="U60" s="1201">
        <v>890</v>
      </c>
      <c r="V60" s="1201"/>
      <c r="W60" s="1201"/>
      <c r="X60" s="1201"/>
      <c r="Y60" s="1201"/>
      <c r="Z60" s="1201"/>
      <c r="AA60" s="1201">
        <v>414</v>
      </c>
      <c r="AB60" s="1201"/>
      <c r="AC60" s="1201"/>
      <c r="AD60" s="1201"/>
      <c r="AE60" s="1201"/>
      <c r="AF60" s="1201"/>
    </row>
    <row r="61" spans="1:33" ht="18.75" customHeight="1">
      <c r="A61" s="2622"/>
      <c r="B61" s="2622"/>
      <c r="C61" s="2622"/>
      <c r="D61" s="2622"/>
      <c r="E61" s="2622"/>
      <c r="F61" s="2623"/>
      <c r="G61" s="2325"/>
      <c r="H61" s="2268"/>
      <c r="I61" s="2268"/>
      <c r="J61" s="2268"/>
      <c r="K61" s="2268"/>
      <c r="L61" s="2268"/>
      <c r="M61" s="2268"/>
      <c r="N61" s="1276"/>
      <c r="O61" s="1276"/>
      <c r="P61" s="1276"/>
      <c r="Q61" s="1276"/>
      <c r="R61" s="1276"/>
      <c r="S61" s="1276"/>
      <c r="T61" s="1276"/>
      <c r="U61" s="1276"/>
      <c r="V61" s="1276"/>
      <c r="W61" s="1276"/>
      <c r="X61" s="1276"/>
      <c r="Y61" s="1276"/>
      <c r="Z61" s="1276"/>
      <c r="AA61" s="1276"/>
      <c r="AB61" s="1276"/>
      <c r="AC61" s="1276"/>
      <c r="AD61" s="1276"/>
      <c r="AE61" s="1276"/>
      <c r="AF61" s="1276"/>
    </row>
    <row r="63" spans="1:33" ht="18.75" customHeight="1">
      <c r="A63" s="1261" t="s">
        <v>4044</v>
      </c>
      <c r="B63" s="1261"/>
      <c r="C63" s="1261"/>
      <c r="D63" s="1261"/>
      <c r="E63" s="1261"/>
      <c r="F63" s="1262"/>
      <c r="G63" s="1658" t="s">
        <v>4045</v>
      </c>
      <c r="H63" s="1658"/>
      <c r="I63" s="1658"/>
      <c r="J63" s="1658"/>
      <c r="K63" s="1658" t="s">
        <v>4046</v>
      </c>
      <c r="L63" s="1658"/>
      <c r="M63" s="1658"/>
      <c r="N63" s="1658"/>
      <c r="O63" s="1658" t="s">
        <v>4047</v>
      </c>
      <c r="P63" s="1658"/>
      <c r="Q63" s="1658"/>
      <c r="R63" s="1658"/>
      <c r="S63" s="2343" t="s">
        <v>4048</v>
      </c>
      <c r="T63" s="2344"/>
      <c r="U63" s="2344"/>
      <c r="V63" s="2345"/>
      <c r="W63" s="2343" t="s">
        <v>4049</v>
      </c>
      <c r="X63" s="2344"/>
      <c r="Y63" s="2344"/>
      <c r="Z63" s="2345"/>
      <c r="AA63" s="1658" t="s">
        <v>4050</v>
      </c>
      <c r="AB63" s="1658"/>
      <c r="AC63" s="1658"/>
      <c r="AD63" s="1485" t="s">
        <v>4051</v>
      </c>
      <c r="AE63" s="1486"/>
      <c r="AF63" s="1486"/>
    </row>
    <row r="64" spans="1:33" ht="18.75" customHeight="1">
      <c r="A64" s="303"/>
      <c r="B64" s="303"/>
      <c r="C64" s="303"/>
      <c r="D64" s="303"/>
      <c r="E64" s="303"/>
      <c r="F64" s="304"/>
      <c r="G64" s="1658"/>
      <c r="H64" s="1658"/>
      <c r="I64" s="1658"/>
      <c r="J64" s="1658"/>
      <c r="K64" s="1658"/>
      <c r="L64" s="1658"/>
      <c r="M64" s="1658"/>
      <c r="N64" s="1658"/>
      <c r="O64" s="1658"/>
      <c r="P64" s="1658"/>
      <c r="Q64" s="1658"/>
      <c r="R64" s="1658"/>
      <c r="S64" s="2346"/>
      <c r="T64" s="2347"/>
      <c r="U64" s="2347"/>
      <c r="V64" s="2348"/>
      <c r="W64" s="2346"/>
      <c r="X64" s="2347"/>
      <c r="Y64" s="2347"/>
      <c r="Z64" s="2348"/>
      <c r="AA64" s="1658"/>
      <c r="AB64" s="1658"/>
      <c r="AC64" s="1658"/>
      <c r="AD64" s="1487"/>
      <c r="AE64" s="1295"/>
      <c r="AF64" s="1295"/>
    </row>
    <row r="65" spans="1:32" ht="18.75" customHeight="1">
      <c r="A65" s="314"/>
      <c r="B65" s="314"/>
      <c r="C65" s="303"/>
      <c r="D65" s="314"/>
      <c r="E65" s="1273"/>
      <c r="F65" s="1274"/>
      <c r="G65" s="1279" t="s">
        <v>681</v>
      </c>
      <c r="H65" s="1277"/>
      <c r="I65" s="1277"/>
      <c r="J65" s="1277"/>
      <c r="K65" s="1277" t="s">
        <v>4052</v>
      </c>
      <c r="L65" s="1277"/>
      <c r="M65" s="1277"/>
      <c r="N65" s="1277"/>
      <c r="O65" s="1277" t="s">
        <v>4052</v>
      </c>
      <c r="P65" s="1277"/>
      <c r="Q65" s="1277"/>
      <c r="R65" s="1277"/>
      <c r="S65" s="1277" t="s">
        <v>4052</v>
      </c>
      <c r="T65" s="1277"/>
      <c r="U65" s="1277"/>
      <c r="V65" s="1277"/>
      <c r="W65" s="1277" t="s">
        <v>4052</v>
      </c>
      <c r="X65" s="1277"/>
      <c r="Y65" s="1277"/>
      <c r="Z65" s="1277"/>
      <c r="AA65" s="1277" t="s">
        <v>4052</v>
      </c>
      <c r="AB65" s="1277"/>
      <c r="AC65" s="1277"/>
      <c r="AD65" s="1277" t="s">
        <v>4052</v>
      </c>
      <c r="AE65" s="1277"/>
      <c r="AF65" s="1277"/>
    </row>
    <row r="66" spans="1:32" ht="18.75" customHeight="1">
      <c r="A66" s="1450" t="s">
        <v>4053</v>
      </c>
      <c r="B66" s="1450"/>
      <c r="C66" s="1450"/>
      <c r="D66" s="1450"/>
      <c r="E66" s="1450"/>
      <c r="F66" s="2624"/>
      <c r="G66" s="2625">
        <v>178</v>
      </c>
      <c r="H66" s="1450"/>
      <c r="I66" s="1450"/>
      <c r="J66" s="1450"/>
      <c r="K66" s="1450">
        <v>2</v>
      </c>
      <c r="L66" s="1450"/>
      <c r="M66" s="1450"/>
      <c r="N66" s="1450"/>
      <c r="O66" s="1450">
        <v>7</v>
      </c>
      <c r="P66" s="1450"/>
      <c r="Q66" s="1450"/>
      <c r="R66" s="1450"/>
      <c r="S66" s="1450">
        <v>0</v>
      </c>
      <c r="T66" s="1450"/>
      <c r="U66" s="1450"/>
      <c r="V66" s="1450"/>
      <c r="W66" s="1450">
        <v>1</v>
      </c>
      <c r="X66" s="1450"/>
      <c r="Y66" s="1450"/>
      <c r="Z66" s="1450"/>
      <c r="AA66" s="1450">
        <v>1</v>
      </c>
      <c r="AB66" s="1450"/>
      <c r="AC66" s="1450"/>
      <c r="AD66" s="1450">
        <v>1</v>
      </c>
      <c r="AE66" s="1450"/>
      <c r="AF66" s="1450"/>
    </row>
    <row r="67" spans="1:32" ht="18.75" customHeight="1">
      <c r="A67" s="1201" t="s">
        <v>4054</v>
      </c>
      <c r="B67" s="1201"/>
      <c r="C67" s="1201"/>
      <c r="D67" s="1201"/>
      <c r="E67" s="1201"/>
      <c r="F67" s="1281"/>
      <c r="G67" s="1280">
        <v>350</v>
      </c>
      <c r="H67" s="1201"/>
      <c r="I67" s="1201"/>
      <c r="J67" s="1201"/>
      <c r="K67" s="1201">
        <v>1</v>
      </c>
      <c r="L67" s="1201"/>
      <c r="M67" s="1201"/>
      <c r="N67" s="1201"/>
      <c r="O67" s="1201">
        <v>5</v>
      </c>
      <c r="P67" s="1201"/>
      <c r="Q67" s="1201"/>
      <c r="R67" s="1201"/>
      <c r="S67" s="1201">
        <v>14</v>
      </c>
      <c r="T67" s="1201"/>
      <c r="U67" s="1201"/>
      <c r="V67" s="1201"/>
      <c r="W67" s="1348" t="s">
        <v>4055</v>
      </c>
      <c r="X67" s="1348"/>
      <c r="Y67" s="1348"/>
      <c r="Z67" s="1348"/>
      <c r="AA67" s="1348" t="s">
        <v>4055</v>
      </c>
      <c r="AB67" s="1348"/>
      <c r="AC67" s="1348"/>
      <c r="AD67" s="1348" t="s">
        <v>4055</v>
      </c>
      <c r="AE67" s="1348"/>
      <c r="AF67" s="1348"/>
    </row>
    <row r="68" spans="1:32" ht="18.75" customHeight="1">
      <c r="A68" s="328"/>
      <c r="B68" s="328"/>
      <c r="C68" s="306"/>
      <c r="D68" s="328"/>
      <c r="E68" s="1276"/>
      <c r="F68" s="1282"/>
      <c r="G68" s="1349"/>
      <c r="H68" s="1350"/>
      <c r="I68" s="1350"/>
      <c r="J68" s="1350"/>
      <c r="K68" s="1350"/>
      <c r="L68" s="1350"/>
      <c r="M68" s="1350"/>
      <c r="N68" s="1350"/>
      <c r="O68" s="1350"/>
      <c r="P68" s="1350"/>
      <c r="Q68" s="1350"/>
      <c r="R68" s="1350"/>
      <c r="S68" s="1314"/>
      <c r="T68" s="1314"/>
      <c r="U68" s="1314"/>
      <c r="V68" s="1314"/>
      <c r="W68" s="1350"/>
      <c r="X68" s="1350"/>
      <c r="Y68" s="1350"/>
      <c r="Z68" s="1350"/>
      <c r="AA68" s="1350"/>
      <c r="AB68" s="1350"/>
      <c r="AC68" s="1350"/>
      <c r="AD68" s="1350"/>
      <c r="AE68" s="1350"/>
      <c r="AF68" s="1350"/>
    </row>
    <row r="69" spans="1:32" ht="18.75" customHeight="1">
      <c r="A69" s="1421" t="s">
        <v>780</v>
      </c>
      <c r="B69" s="1421"/>
      <c r="C69" s="1421"/>
      <c r="D69" s="1421"/>
      <c r="E69" s="1421"/>
      <c r="F69" s="1421"/>
    </row>
    <row r="70" spans="1:32" ht="18.75" customHeight="1">
      <c r="A70" s="1262" t="s">
        <v>4044</v>
      </c>
      <c r="B70" s="1263"/>
      <c r="C70" s="1263"/>
      <c r="D70" s="1263"/>
      <c r="E70" s="1263"/>
      <c r="F70" s="1263"/>
      <c r="G70" s="1263" t="s">
        <v>4056</v>
      </c>
      <c r="H70" s="1263"/>
      <c r="I70" s="1263"/>
      <c r="J70" s="1268" t="s">
        <v>4057</v>
      </c>
      <c r="K70" s="1268"/>
      <c r="L70" s="1268"/>
      <c r="M70" s="1268"/>
      <c r="N70" s="1268"/>
      <c r="O70" s="1263" t="s">
        <v>4058</v>
      </c>
      <c r="P70" s="1263"/>
      <c r="Q70" s="1263"/>
      <c r="R70" s="2626" t="s">
        <v>4059</v>
      </c>
      <c r="S70" s="2626"/>
      <c r="T70" s="2626"/>
      <c r="U70" s="1263" t="s">
        <v>4060</v>
      </c>
      <c r="V70" s="1263"/>
      <c r="W70" s="1263"/>
      <c r="X70" s="1263"/>
      <c r="Y70" s="1263"/>
      <c r="Z70" s="1263" t="s">
        <v>4061</v>
      </c>
      <c r="AA70" s="1263"/>
      <c r="AB70" s="1260"/>
    </row>
    <row r="71" spans="1:32" ht="18.75" customHeight="1">
      <c r="A71" s="285"/>
      <c r="B71" s="285"/>
      <c r="D71" s="285"/>
      <c r="E71" s="285"/>
      <c r="F71" s="311"/>
      <c r="G71" s="1279" t="s">
        <v>4052</v>
      </c>
      <c r="H71" s="1277"/>
      <c r="I71" s="1277"/>
      <c r="J71" s="1277" t="s">
        <v>4052</v>
      </c>
      <c r="K71" s="1277"/>
      <c r="L71" s="1277"/>
      <c r="M71" s="1277"/>
      <c r="N71" s="1277"/>
      <c r="O71" s="1277" t="s">
        <v>4052</v>
      </c>
      <c r="P71" s="1277"/>
      <c r="Q71" s="1277"/>
      <c r="R71" s="1277" t="s">
        <v>4052</v>
      </c>
      <c r="S71" s="1277"/>
      <c r="T71" s="1277"/>
      <c r="U71" s="1277" t="s">
        <v>4052</v>
      </c>
      <c r="V71" s="1277"/>
      <c r="W71" s="1277"/>
      <c r="X71" s="1277"/>
      <c r="Y71" s="1277"/>
      <c r="Z71" s="1277" t="s">
        <v>4052</v>
      </c>
      <c r="AA71" s="1277"/>
      <c r="AB71" s="1277"/>
    </row>
    <row r="72" spans="1:32" ht="18.75" customHeight="1">
      <c r="A72" s="1450" t="s">
        <v>4053</v>
      </c>
      <c r="B72" s="1450"/>
      <c r="C72" s="1450"/>
      <c r="D72" s="1450"/>
      <c r="E72" s="1450"/>
      <c r="F72" s="2624"/>
      <c r="G72" s="2625">
        <v>1</v>
      </c>
      <c r="H72" s="1450"/>
      <c r="I72" s="1450"/>
      <c r="J72" s="1450">
        <v>0</v>
      </c>
      <c r="K72" s="1450"/>
      <c r="L72" s="1450"/>
      <c r="M72" s="1450"/>
      <c r="N72" s="1450"/>
      <c r="O72" s="1450">
        <v>7</v>
      </c>
      <c r="P72" s="1450"/>
      <c r="Q72" s="1450"/>
      <c r="R72" s="1450">
        <v>1</v>
      </c>
      <c r="S72" s="1450"/>
      <c r="T72" s="1450"/>
      <c r="U72" s="1450">
        <v>0</v>
      </c>
      <c r="V72" s="1450"/>
      <c r="W72" s="1450"/>
      <c r="X72" s="1450"/>
      <c r="Y72" s="1450"/>
      <c r="Z72" s="1450">
        <v>1</v>
      </c>
      <c r="AA72" s="1450"/>
      <c r="AB72" s="1450"/>
    </row>
    <row r="73" spans="1:32" ht="18.75" customHeight="1">
      <c r="A73" s="1201" t="s">
        <v>4054</v>
      </c>
      <c r="B73" s="1201"/>
      <c r="C73" s="1201"/>
      <c r="D73" s="1201"/>
      <c r="E73" s="1201"/>
      <c r="F73" s="1281"/>
      <c r="G73" s="2627">
        <v>0</v>
      </c>
      <c r="H73" s="1447"/>
      <c r="I73" s="1447"/>
      <c r="J73" s="1447">
        <v>7</v>
      </c>
      <c r="K73" s="1447"/>
      <c r="L73" s="1447"/>
      <c r="M73" s="1447"/>
      <c r="N73" s="1447"/>
      <c r="O73" s="1447">
        <v>0</v>
      </c>
      <c r="P73" s="1447"/>
      <c r="Q73" s="1447"/>
      <c r="R73" s="1447">
        <v>0</v>
      </c>
      <c r="S73" s="1447"/>
      <c r="T73" s="1447"/>
      <c r="U73" s="1447">
        <v>0</v>
      </c>
      <c r="V73" s="1447"/>
      <c r="W73" s="1447"/>
      <c r="X73" s="1447"/>
      <c r="Y73" s="1447"/>
      <c r="Z73" s="1447">
        <v>1</v>
      </c>
      <c r="AA73" s="1447"/>
      <c r="AB73" s="1447"/>
    </row>
    <row r="74" spans="1:32" ht="18.75" customHeight="1">
      <c r="A74" s="328"/>
      <c r="B74" s="328"/>
      <c r="C74" s="306"/>
      <c r="D74" s="328"/>
      <c r="E74" s="1276"/>
      <c r="F74" s="1282"/>
      <c r="G74" s="356"/>
      <c r="H74" s="328"/>
      <c r="I74" s="328"/>
      <c r="J74" s="328"/>
      <c r="K74" s="328"/>
      <c r="L74" s="328"/>
      <c r="M74" s="328"/>
      <c r="N74" s="328"/>
      <c r="O74" s="328"/>
      <c r="P74" s="328"/>
      <c r="Q74" s="328"/>
      <c r="R74" s="328"/>
      <c r="S74" s="328"/>
      <c r="T74" s="328"/>
      <c r="U74" s="328"/>
      <c r="V74" s="328"/>
      <c r="W74" s="328"/>
      <c r="X74" s="328"/>
      <c r="Y74" s="328"/>
      <c r="Z74" s="328"/>
      <c r="AA74" s="328"/>
      <c r="AB74" s="328"/>
    </row>
    <row r="75" spans="1:32" ht="18.75" customHeight="1">
      <c r="X75" s="314"/>
      <c r="Y75" s="314"/>
      <c r="Z75" s="314"/>
      <c r="AA75" s="314"/>
      <c r="AB75" s="308" t="s">
        <v>4062</v>
      </c>
    </row>
  </sheetData>
  <mergeCells count="406">
    <mergeCell ref="E74:F74"/>
    <mergeCell ref="Z72:AB72"/>
    <mergeCell ref="A73:F73"/>
    <mergeCell ref="G73:I73"/>
    <mergeCell ref="J73:N73"/>
    <mergeCell ref="O73:Q73"/>
    <mergeCell ref="R73:T73"/>
    <mergeCell ref="U73:Y73"/>
    <mergeCell ref="Z73:AB73"/>
    <mergeCell ref="A72:F72"/>
    <mergeCell ref="G72:I72"/>
    <mergeCell ref="J72:N72"/>
    <mergeCell ref="O72:Q72"/>
    <mergeCell ref="R72:T72"/>
    <mergeCell ref="U72:Y72"/>
    <mergeCell ref="U70:Y70"/>
    <mergeCell ref="Z70:AB70"/>
    <mergeCell ref="G71:I71"/>
    <mergeCell ref="J71:N71"/>
    <mergeCell ref="O71:Q71"/>
    <mergeCell ref="R71:T71"/>
    <mergeCell ref="U71:Y71"/>
    <mergeCell ref="Z71:AB71"/>
    <mergeCell ref="A69:F69"/>
    <mergeCell ref="A70:F70"/>
    <mergeCell ref="G70:I70"/>
    <mergeCell ref="J70:N70"/>
    <mergeCell ref="O70:Q70"/>
    <mergeCell ref="R70:T70"/>
    <mergeCell ref="E68:F68"/>
    <mergeCell ref="G68:J68"/>
    <mergeCell ref="K68:N68"/>
    <mergeCell ref="O68:R68"/>
    <mergeCell ref="S68:V68"/>
    <mergeCell ref="W68:Z68"/>
    <mergeCell ref="AA68:AC68"/>
    <mergeCell ref="AD68:AF68"/>
    <mergeCell ref="A67:F67"/>
    <mergeCell ref="G67:J67"/>
    <mergeCell ref="K67:N67"/>
    <mergeCell ref="O67:R67"/>
    <mergeCell ref="S67:V67"/>
    <mergeCell ref="W67:Z67"/>
    <mergeCell ref="A66:F66"/>
    <mergeCell ref="G66:J66"/>
    <mergeCell ref="K66:N66"/>
    <mergeCell ref="O66:R66"/>
    <mergeCell ref="S66:V66"/>
    <mergeCell ref="W66:Z66"/>
    <mergeCell ref="AA66:AC66"/>
    <mergeCell ref="AD66:AF66"/>
    <mergeCell ref="AA67:AC67"/>
    <mergeCell ref="AD67:AF67"/>
    <mergeCell ref="A63:F63"/>
    <mergeCell ref="G63:J64"/>
    <mergeCell ref="K63:N64"/>
    <mergeCell ref="O63:R64"/>
    <mergeCell ref="S63:V64"/>
    <mergeCell ref="W63:Z64"/>
    <mergeCell ref="AA63:AC64"/>
    <mergeCell ref="AD63:AF64"/>
    <mergeCell ref="E65:F65"/>
    <mergeCell ref="G65:J65"/>
    <mergeCell ref="K65:N65"/>
    <mergeCell ref="O65:R65"/>
    <mergeCell ref="S65:V65"/>
    <mergeCell ref="W65:Z65"/>
    <mergeCell ref="AA65:AC65"/>
    <mergeCell ref="AD65:AF65"/>
    <mergeCell ref="AA50:AB50"/>
    <mergeCell ref="AC50:AD50"/>
    <mergeCell ref="AE50:AF50"/>
    <mergeCell ref="AE48:AF48"/>
    <mergeCell ref="A50:B50"/>
    <mergeCell ref="E50:F50"/>
    <mergeCell ref="G50:H50"/>
    <mergeCell ref="I50:J50"/>
    <mergeCell ref="A60:F61"/>
    <mergeCell ref="G60:M61"/>
    <mergeCell ref="N60:T61"/>
    <mergeCell ref="U60:Z61"/>
    <mergeCell ref="AA60:AF61"/>
    <mergeCell ref="A52:U52"/>
    <mergeCell ref="A54:F54"/>
    <mergeCell ref="A55:AF55"/>
    <mergeCell ref="A57:F58"/>
    <mergeCell ref="G57:M58"/>
    <mergeCell ref="N57:AF57"/>
    <mergeCell ref="N58:T58"/>
    <mergeCell ref="U58:Z58"/>
    <mergeCell ref="AA58:AF58"/>
    <mergeCell ref="K50:L50"/>
    <mergeCell ref="M50:N50"/>
    <mergeCell ref="O50:P50"/>
    <mergeCell ref="Q50:R50"/>
    <mergeCell ref="S50:T50"/>
    <mergeCell ref="S48:T48"/>
    <mergeCell ref="U48:V48"/>
    <mergeCell ref="W48:X48"/>
    <mergeCell ref="Y48:Z48"/>
    <mergeCell ref="K48:L48"/>
    <mergeCell ref="M48:N48"/>
    <mergeCell ref="U50:V50"/>
    <mergeCell ref="W50:X50"/>
    <mergeCell ref="Y50:Z50"/>
    <mergeCell ref="AA48:AB48"/>
    <mergeCell ref="AC48:AD48"/>
    <mergeCell ref="A48:B48"/>
    <mergeCell ref="E48:F48"/>
    <mergeCell ref="A44:B44"/>
    <mergeCell ref="E44:F44"/>
    <mergeCell ref="G44:H44"/>
    <mergeCell ref="I44:J44"/>
    <mergeCell ref="K44:L44"/>
    <mergeCell ref="S46:T46"/>
    <mergeCell ref="U46:V46"/>
    <mergeCell ref="W46:X46"/>
    <mergeCell ref="Y46:Z46"/>
    <mergeCell ref="G48:H48"/>
    <mergeCell ref="I48:J48"/>
    <mergeCell ref="Y40:Z40"/>
    <mergeCell ref="AA40:AB40"/>
    <mergeCell ref="AC40:AD40"/>
    <mergeCell ref="A40:B40"/>
    <mergeCell ref="E40:F40"/>
    <mergeCell ref="G40:H40"/>
    <mergeCell ref="O48:P48"/>
    <mergeCell ref="Q48:R48"/>
    <mergeCell ref="Q46:R46"/>
    <mergeCell ref="AA44:AB44"/>
    <mergeCell ref="AC44:AD44"/>
    <mergeCell ref="A46:B46"/>
    <mergeCell ref="E46:F46"/>
    <mergeCell ref="G46:H46"/>
    <mergeCell ref="I46:J46"/>
    <mergeCell ref="K46:L46"/>
    <mergeCell ref="M46:N46"/>
    <mergeCell ref="O46:P46"/>
    <mergeCell ref="O44:P44"/>
    <mergeCell ref="Q44:R44"/>
    <mergeCell ref="S44:T44"/>
    <mergeCell ref="U44:V44"/>
    <mergeCell ref="W44:X44"/>
    <mergeCell ref="Y44:Z44"/>
    <mergeCell ref="A42:B42"/>
    <mergeCell ref="E42:F42"/>
    <mergeCell ref="G42:H42"/>
    <mergeCell ref="I42:J42"/>
    <mergeCell ref="K42:L42"/>
    <mergeCell ref="M42:N42"/>
    <mergeCell ref="O42:P42"/>
    <mergeCell ref="Q42:R42"/>
    <mergeCell ref="S42:T42"/>
    <mergeCell ref="U42:V42"/>
    <mergeCell ref="W42:X42"/>
    <mergeCell ref="Y42:Z42"/>
    <mergeCell ref="AA42:AB42"/>
    <mergeCell ref="M44:N44"/>
    <mergeCell ref="AC46:AD46"/>
    <mergeCell ref="AE46:AF46"/>
    <mergeCell ref="AC42:AD42"/>
    <mergeCell ref="AE42:AF42"/>
    <mergeCell ref="AE44:AF44"/>
    <mergeCell ref="AA46:AB46"/>
    <mergeCell ref="I40:J40"/>
    <mergeCell ref="K40:L40"/>
    <mergeCell ref="M40:N40"/>
    <mergeCell ref="O40:P40"/>
    <mergeCell ref="Q40:R40"/>
    <mergeCell ref="Q38:R38"/>
    <mergeCell ref="AA36:AB36"/>
    <mergeCell ref="AC36:AD36"/>
    <mergeCell ref="AE36:AF36"/>
    <mergeCell ref="S36:T36"/>
    <mergeCell ref="U36:V36"/>
    <mergeCell ref="W36:X36"/>
    <mergeCell ref="Y36:Z36"/>
    <mergeCell ref="AC38:AD38"/>
    <mergeCell ref="AE38:AF38"/>
    <mergeCell ref="S38:T38"/>
    <mergeCell ref="U38:V38"/>
    <mergeCell ref="W38:X38"/>
    <mergeCell ref="Y38:Z38"/>
    <mergeCell ref="AA38:AB38"/>
    <mergeCell ref="AE40:AF40"/>
    <mergeCell ref="S40:T40"/>
    <mergeCell ref="U40:V40"/>
    <mergeCell ref="W40:X40"/>
    <mergeCell ref="A38:B38"/>
    <mergeCell ref="E38:F38"/>
    <mergeCell ref="G38:H38"/>
    <mergeCell ref="I38:J38"/>
    <mergeCell ref="K38:L38"/>
    <mergeCell ref="M38:N38"/>
    <mergeCell ref="O38:P38"/>
    <mergeCell ref="O36:P36"/>
    <mergeCell ref="Q36:R36"/>
    <mergeCell ref="A36:B36"/>
    <mergeCell ref="E36:F36"/>
    <mergeCell ref="G36:H36"/>
    <mergeCell ref="I36:J36"/>
    <mergeCell ref="K36:L36"/>
    <mergeCell ref="M36:N36"/>
    <mergeCell ref="U34:V34"/>
    <mergeCell ref="W34:X34"/>
    <mergeCell ref="Y34:Z34"/>
    <mergeCell ref="AA34:AB34"/>
    <mergeCell ref="AC34:AD34"/>
    <mergeCell ref="AE34:AF34"/>
    <mergeCell ref="AE32:AF32"/>
    <mergeCell ref="A34:B34"/>
    <mergeCell ref="E34:F34"/>
    <mergeCell ref="G34:H34"/>
    <mergeCell ref="I34:J34"/>
    <mergeCell ref="K34:L34"/>
    <mergeCell ref="M34:N34"/>
    <mergeCell ref="O34:P34"/>
    <mergeCell ref="Q34:R34"/>
    <mergeCell ref="S34:T34"/>
    <mergeCell ref="S32:T32"/>
    <mergeCell ref="U32:V32"/>
    <mergeCell ref="W32:X32"/>
    <mergeCell ref="Y32:Z32"/>
    <mergeCell ref="AA32:AB32"/>
    <mergeCell ref="AC32:AD32"/>
    <mergeCell ref="E32:F32"/>
    <mergeCell ref="G32:H32"/>
    <mergeCell ref="I32:J32"/>
    <mergeCell ref="K32:L32"/>
    <mergeCell ref="M32:N32"/>
    <mergeCell ref="O32:P32"/>
    <mergeCell ref="Q32:R32"/>
    <mergeCell ref="O30:P31"/>
    <mergeCell ref="Q30:R31"/>
    <mergeCell ref="A29:D31"/>
    <mergeCell ref="E29:T29"/>
    <mergeCell ref="U29:X29"/>
    <mergeCell ref="Y29:AB29"/>
    <mergeCell ref="AC29:AF29"/>
    <mergeCell ref="E30:F31"/>
    <mergeCell ref="G30:H31"/>
    <mergeCell ref="I30:J31"/>
    <mergeCell ref="K30:L31"/>
    <mergeCell ref="M30:N31"/>
    <mergeCell ref="AA30:AB31"/>
    <mergeCell ref="AC30:AD31"/>
    <mergeCell ref="AE30:AF31"/>
    <mergeCell ref="S30:T31"/>
    <mergeCell ref="U30:V31"/>
    <mergeCell ref="W30:X31"/>
    <mergeCell ref="Y30:Z31"/>
    <mergeCell ref="A23:D23"/>
    <mergeCell ref="E23:F23"/>
    <mergeCell ref="A24:O24"/>
    <mergeCell ref="A27:AF27"/>
    <mergeCell ref="O22:P22"/>
    <mergeCell ref="Q22:R22"/>
    <mergeCell ref="S22:T22"/>
    <mergeCell ref="U22:V22"/>
    <mergeCell ref="W22:X22"/>
    <mergeCell ref="Y22:Z22"/>
    <mergeCell ref="Y20:Z20"/>
    <mergeCell ref="AA20:AB20"/>
    <mergeCell ref="AC20:AD20"/>
    <mergeCell ref="E21:F21"/>
    <mergeCell ref="A22:B22"/>
    <mergeCell ref="E22:F22"/>
    <mergeCell ref="G22:H22"/>
    <mergeCell ref="I22:J22"/>
    <mergeCell ref="K22:L22"/>
    <mergeCell ref="M22:N22"/>
    <mergeCell ref="M20:N20"/>
    <mergeCell ref="O20:P20"/>
    <mergeCell ref="Q20:R20"/>
    <mergeCell ref="S20:T20"/>
    <mergeCell ref="U20:V20"/>
    <mergeCell ref="W20:X20"/>
    <mergeCell ref="AA22:AB22"/>
    <mergeCell ref="AC22:AD22"/>
    <mergeCell ref="E19:F19"/>
    <mergeCell ref="A20:B20"/>
    <mergeCell ref="E20:F20"/>
    <mergeCell ref="G20:H20"/>
    <mergeCell ref="I20:J20"/>
    <mergeCell ref="K20:L20"/>
    <mergeCell ref="S18:T18"/>
    <mergeCell ref="U18:V18"/>
    <mergeCell ref="W18:X18"/>
    <mergeCell ref="Y18:Z18"/>
    <mergeCell ref="AA18:AB18"/>
    <mergeCell ref="AC18:AD18"/>
    <mergeCell ref="AC16:AD16"/>
    <mergeCell ref="E17:F17"/>
    <mergeCell ref="A18:B18"/>
    <mergeCell ref="E18:F18"/>
    <mergeCell ref="G18:H18"/>
    <mergeCell ref="I18:J18"/>
    <mergeCell ref="K18:L18"/>
    <mergeCell ref="M18:N18"/>
    <mergeCell ref="O18:P18"/>
    <mergeCell ref="Q18:R18"/>
    <mergeCell ref="Q16:R16"/>
    <mergeCell ref="S16:T16"/>
    <mergeCell ref="U16:V16"/>
    <mergeCell ref="W16:X16"/>
    <mergeCell ref="Y16:Z16"/>
    <mergeCell ref="AA16:AB16"/>
    <mergeCell ref="E15:F15"/>
    <mergeCell ref="A16:B16"/>
    <mergeCell ref="E16:F16"/>
    <mergeCell ref="G16:H16"/>
    <mergeCell ref="I16:J16"/>
    <mergeCell ref="K16:L16"/>
    <mergeCell ref="M16:N16"/>
    <mergeCell ref="O16:P16"/>
    <mergeCell ref="O14:P14"/>
    <mergeCell ref="Y12:Z12"/>
    <mergeCell ref="AA12:AB12"/>
    <mergeCell ref="AC12:AD12"/>
    <mergeCell ref="E13:F13"/>
    <mergeCell ref="A14:B14"/>
    <mergeCell ref="E14:F14"/>
    <mergeCell ref="G14:H14"/>
    <mergeCell ref="I14:J14"/>
    <mergeCell ref="K14:L14"/>
    <mergeCell ref="M14:N14"/>
    <mergeCell ref="M12:N12"/>
    <mergeCell ref="O12:P12"/>
    <mergeCell ref="Q12:R12"/>
    <mergeCell ref="S12:T12"/>
    <mergeCell ref="U12:V12"/>
    <mergeCell ref="W12:X12"/>
    <mergeCell ref="AA14:AB14"/>
    <mergeCell ref="AC14:AD14"/>
    <mergeCell ref="Q14:R14"/>
    <mergeCell ref="S14:T14"/>
    <mergeCell ref="U14:V14"/>
    <mergeCell ref="W14:X14"/>
    <mergeCell ref="Y14:Z14"/>
    <mergeCell ref="E11:F11"/>
    <mergeCell ref="A12:B12"/>
    <mergeCell ref="E12:F12"/>
    <mergeCell ref="G12:H12"/>
    <mergeCell ref="I12:J12"/>
    <mergeCell ref="K12:L12"/>
    <mergeCell ref="S10:T10"/>
    <mergeCell ref="U10:V10"/>
    <mergeCell ref="W10:X10"/>
    <mergeCell ref="Y10:Z10"/>
    <mergeCell ref="AA10:AB10"/>
    <mergeCell ref="AC10:AD10"/>
    <mergeCell ref="AC8:AD8"/>
    <mergeCell ref="E9:F9"/>
    <mergeCell ref="A10:B10"/>
    <mergeCell ref="E10:F10"/>
    <mergeCell ref="G10:H10"/>
    <mergeCell ref="I10:J10"/>
    <mergeCell ref="K10:L10"/>
    <mergeCell ref="M10:N10"/>
    <mergeCell ref="O10:P10"/>
    <mergeCell ref="Q10:R10"/>
    <mergeCell ref="Q8:R8"/>
    <mergeCell ref="S8:T8"/>
    <mergeCell ref="U8:V8"/>
    <mergeCell ref="W8:X8"/>
    <mergeCell ref="Y8:Z8"/>
    <mergeCell ref="AA8:AB8"/>
    <mergeCell ref="AA6:AB6"/>
    <mergeCell ref="AC6:AD6"/>
    <mergeCell ref="E7:F7"/>
    <mergeCell ref="A8:B8"/>
    <mergeCell ref="E8:F8"/>
    <mergeCell ref="G8:H8"/>
    <mergeCell ref="I8:J8"/>
    <mergeCell ref="K8:L8"/>
    <mergeCell ref="M8:N8"/>
    <mergeCell ref="O8:P8"/>
    <mergeCell ref="O6:P6"/>
    <mergeCell ref="Q6:R6"/>
    <mergeCell ref="S6:T6"/>
    <mergeCell ref="U6:V6"/>
    <mergeCell ref="W6:X6"/>
    <mergeCell ref="Y6:Z6"/>
    <mergeCell ref="A6:B6"/>
    <mergeCell ref="E6:F6"/>
    <mergeCell ref="G6:H6"/>
    <mergeCell ref="I6:J6"/>
    <mergeCell ref="K6:L6"/>
    <mergeCell ref="M6:N6"/>
    <mergeCell ref="A1:D1"/>
    <mergeCell ref="U4:V4"/>
    <mergeCell ref="W4:X4"/>
    <mergeCell ref="Y4:Z4"/>
    <mergeCell ref="AA4:AB4"/>
    <mergeCell ref="AC4:AD4"/>
    <mergeCell ref="E5:F5"/>
    <mergeCell ref="A2:AF2"/>
    <mergeCell ref="A4:D4"/>
    <mergeCell ref="E4:F4"/>
    <mergeCell ref="G4:H4"/>
    <mergeCell ref="I4:J4"/>
    <mergeCell ref="K4:L4"/>
    <mergeCell ref="M4:N4"/>
    <mergeCell ref="O4:P4"/>
    <mergeCell ref="Q4:R4"/>
    <mergeCell ref="S4:T4"/>
  </mergeCells>
  <phoneticPr fontId="4"/>
  <hyperlinks>
    <hyperlink ref="A1" location="P2細目次!A1" display="目次に戻る" xr:uid="{7B60E3CD-641C-48C3-904B-409A5B0E41C0}"/>
  </hyperlinks>
  <pageMargins left="0.70866141732283472" right="0.70866141732283472" top="0.74803149606299213" bottom="0.74803149606299213" header="0.31496062992125984" footer="0.31496062992125984"/>
  <pageSetup paperSize="9" scale="69" firstPageNumber="0" orientation="portrait" r:id="rId1"/>
  <headerFooter differentFirst="1" scaleWithDoc="0">
    <oddFooter>&amp;C- &amp;P -</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46CCE-BA25-43FD-A4F4-B7ECEC74D426}">
  <sheetPr>
    <tabColor theme="0"/>
    <pageSetUpPr fitToPage="1"/>
  </sheetPr>
  <dimension ref="A1:AK61"/>
  <sheetViews>
    <sheetView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22" width="3.125" style="286"/>
    <col min="23" max="23" width="3.5" style="286" bestFit="1" customWidth="1"/>
    <col min="24" max="258" width="3.125" style="286"/>
    <col min="259" max="259" width="3.5" style="286" bestFit="1" customWidth="1"/>
    <col min="260" max="278" width="3.125" style="286"/>
    <col min="279" max="279" width="3.5" style="286" bestFit="1" customWidth="1"/>
    <col min="280" max="514" width="3.125" style="286"/>
    <col min="515" max="515" width="3.5" style="286" bestFit="1" customWidth="1"/>
    <col min="516" max="534" width="3.125" style="286"/>
    <col min="535" max="535" width="3.5" style="286" bestFit="1" customWidth="1"/>
    <col min="536" max="770" width="3.125" style="286"/>
    <col min="771" max="771" width="3.5" style="286" bestFit="1" customWidth="1"/>
    <col min="772" max="790" width="3.125" style="286"/>
    <col min="791" max="791" width="3.5" style="286" bestFit="1" customWidth="1"/>
    <col min="792" max="1026" width="3.125" style="286"/>
    <col min="1027" max="1027" width="3.5" style="286" bestFit="1" customWidth="1"/>
    <col min="1028" max="1046" width="3.125" style="286"/>
    <col min="1047" max="1047" width="3.5" style="286" bestFit="1" customWidth="1"/>
    <col min="1048" max="1282" width="3.125" style="286"/>
    <col min="1283" max="1283" width="3.5" style="286" bestFit="1" customWidth="1"/>
    <col min="1284" max="1302" width="3.125" style="286"/>
    <col min="1303" max="1303" width="3.5" style="286" bestFit="1" customWidth="1"/>
    <col min="1304" max="1538" width="3.125" style="286"/>
    <col min="1539" max="1539" width="3.5" style="286" bestFit="1" customWidth="1"/>
    <col min="1540" max="1558" width="3.125" style="286"/>
    <col min="1559" max="1559" width="3.5" style="286" bestFit="1" customWidth="1"/>
    <col min="1560" max="1794" width="3.125" style="286"/>
    <col min="1795" max="1795" width="3.5" style="286" bestFit="1" customWidth="1"/>
    <col min="1796" max="1814" width="3.125" style="286"/>
    <col min="1815" max="1815" width="3.5" style="286" bestFit="1" customWidth="1"/>
    <col min="1816" max="2050" width="3.125" style="286"/>
    <col min="2051" max="2051" width="3.5" style="286" bestFit="1" customWidth="1"/>
    <col min="2052" max="2070" width="3.125" style="286"/>
    <col min="2071" max="2071" width="3.5" style="286" bestFit="1" customWidth="1"/>
    <col min="2072" max="2306" width="3.125" style="286"/>
    <col min="2307" max="2307" width="3.5" style="286" bestFit="1" customWidth="1"/>
    <col min="2308" max="2326" width="3.125" style="286"/>
    <col min="2327" max="2327" width="3.5" style="286" bestFit="1" customWidth="1"/>
    <col min="2328" max="2562" width="3.125" style="286"/>
    <col min="2563" max="2563" width="3.5" style="286" bestFit="1" customWidth="1"/>
    <col min="2564" max="2582" width="3.125" style="286"/>
    <col min="2583" max="2583" width="3.5" style="286" bestFit="1" customWidth="1"/>
    <col min="2584" max="2818" width="3.125" style="286"/>
    <col min="2819" max="2819" width="3.5" style="286" bestFit="1" customWidth="1"/>
    <col min="2820" max="2838" width="3.125" style="286"/>
    <col min="2839" max="2839" width="3.5" style="286" bestFit="1" customWidth="1"/>
    <col min="2840" max="3074" width="3.125" style="286"/>
    <col min="3075" max="3075" width="3.5" style="286" bestFit="1" customWidth="1"/>
    <col min="3076" max="3094" width="3.125" style="286"/>
    <col min="3095" max="3095" width="3.5" style="286" bestFit="1" customWidth="1"/>
    <col min="3096" max="3330" width="3.125" style="286"/>
    <col min="3331" max="3331" width="3.5" style="286" bestFit="1" customWidth="1"/>
    <col min="3332" max="3350" width="3.125" style="286"/>
    <col min="3351" max="3351" width="3.5" style="286" bestFit="1" customWidth="1"/>
    <col min="3352" max="3586" width="3.125" style="286"/>
    <col min="3587" max="3587" width="3.5" style="286" bestFit="1" customWidth="1"/>
    <col min="3588" max="3606" width="3.125" style="286"/>
    <col min="3607" max="3607" width="3.5" style="286" bestFit="1" customWidth="1"/>
    <col min="3608" max="3842" width="3.125" style="286"/>
    <col min="3843" max="3843" width="3.5" style="286" bestFit="1" customWidth="1"/>
    <col min="3844" max="3862" width="3.125" style="286"/>
    <col min="3863" max="3863" width="3.5" style="286" bestFit="1" customWidth="1"/>
    <col min="3864" max="4098" width="3.125" style="286"/>
    <col min="4099" max="4099" width="3.5" style="286" bestFit="1" customWidth="1"/>
    <col min="4100" max="4118" width="3.125" style="286"/>
    <col min="4119" max="4119" width="3.5" style="286" bestFit="1" customWidth="1"/>
    <col min="4120" max="4354" width="3.125" style="286"/>
    <col min="4355" max="4355" width="3.5" style="286" bestFit="1" customWidth="1"/>
    <col min="4356" max="4374" width="3.125" style="286"/>
    <col min="4375" max="4375" width="3.5" style="286" bestFit="1" customWidth="1"/>
    <col min="4376" max="4610" width="3.125" style="286"/>
    <col min="4611" max="4611" width="3.5" style="286" bestFit="1" customWidth="1"/>
    <col min="4612" max="4630" width="3.125" style="286"/>
    <col min="4631" max="4631" width="3.5" style="286" bestFit="1" customWidth="1"/>
    <col min="4632" max="4866" width="3.125" style="286"/>
    <col min="4867" max="4867" width="3.5" style="286" bestFit="1" customWidth="1"/>
    <col min="4868" max="4886" width="3.125" style="286"/>
    <col min="4887" max="4887" width="3.5" style="286" bestFit="1" customWidth="1"/>
    <col min="4888" max="5122" width="3.125" style="286"/>
    <col min="5123" max="5123" width="3.5" style="286" bestFit="1" customWidth="1"/>
    <col min="5124" max="5142" width="3.125" style="286"/>
    <col min="5143" max="5143" width="3.5" style="286" bestFit="1" customWidth="1"/>
    <col min="5144" max="5378" width="3.125" style="286"/>
    <col min="5379" max="5379" width="3.5" style="286" bestFit="1" customWidth="1"/>
    <col min="5380" max="5398" width="3.125" style="286"/>
    <col min="5399" max="5399" width="3.5" style="286" bestFit="1" customWidth="1"/>
    <col min="5400" max="5634" width="3.125" style="286"/>
    <col min="5635" max="5635" width="3.5" style="286" bestFit="1" customWidth="1"/>
    <col min="5636" max="5654" width="3.125" style="286"/>
    <col min="5655" max="5655" width="3.5" style="286" bestFit="1" customWidth="1"/>
    <col min="5656" max="5890" width="3.125" style="286"/>
    <col min="5891" max="5891" width="3.5" style="286" bestFit="1" customWidth="1"/>
    <col min="5892" max="5910" width="3.125" style="286"/>
    <col min="5911" max="5911" width="3.5" style="286" bestFit="1" customWidth="1"/>
    <col min="5912" max="6146" width="3.125" style="286"/>
    <col min="6147" max="6147" width="3.5" style="286" bestFit="1" customWidth="1"/>
    <col min="6148" max="6166" width="3.125" style="286"/>
    <col min="6167" max="6167" width="3.5" style="286" bestFit="1" customWidth="1"/>
    <col min="6168" max="6402" width="3.125" style="286"/>
    <col min="6403" max="6403" width="3.5" style="286" bestFit="1" customWidth="1"/>
    <col min="6404" max="6422" width="3.125" style="286"/>
    <col min="6423" max="6423" width="3.5" style="286" bestFit="1" customWidth="1"/>
    <col min="6424" max="6658" width="3.125" style="286"/>
    <col min="6659" max="6659" width="3.5" style="286" bestFit="1" customWidth="1"/>
    <col min="6660" max="6678" width="3.125" style="286"/>
    <col min="6679" max="6679" width="3.5" style="286" bestFit="1" customWidth="1"/>
    <col min="6680" max="6914" width="3.125" style="286"/>
    <col min="6915" max="6915" width="3.5" style="286" bestFit="1" customWidth="1"/>
    <col min="6916" max="6934" width="3.125" style="286"/>
    <col min="6935" max="6935" width="3.5" style="286" bestFit="1" customWidth="1"/>
    <col min="6936" max="7170" width="3.125" style="286"/>
    <col min="7171" max="7171" width="3.5" style="286" bestFit="1" customWidth="1"/>
    <col min="7172" max="7190" width="3.125" style="286"/>
    <col min="7191" max="7191" width="3.5" style="286" bestFit="1" customWidth="1"/>
    <col min="7192" max="7426" width="3.125" style="286"/>
    <col min="7427" max="7427" width="3.5" style="286" bestFit="1" customWidth="1"/>
    <col min="7428" max="7446" width="3.125" style="286"/>
    <col min="7447" max="7447" width="3.5" style="286" bestFit="1" customWidth="1"/>
    <col min="7448" max="7682" width="3.125" style="286"/>
    <col min="7683" max="7683" width="3.5" style="286" bestFit="1" customWidth="1"/>
    <col min="7684" max="7702" width="3.125" style="286"/>
    <col min="7703" max="7703" width="3.5" style="286" bestFit="1" customWidth="1"/>
    <col min="7704" max="7938" width="3.125" style="286"/>
    <col min="7939" max="7939" width="3.5" style="286" bestFit="1" customWidth="1"/>
    <col min="7940" max="7958" width="3.125" style="286"/>
    <col min="7959" max="7959" width="3.5" style="286" bestFit="1" customWidth="1"/>
    <col min="7960" max="8194" width="3.125" style="286"/>
    <col min="8195" max="8195" width="3.5" style="286" bestFit="1" customWidth="1"/>
    <col min="8196" max="8214" width="3.125" style="286"/>
    <col min="8215" max="8215" width="3.5" style="286" bestFit="1" customWidth="1"/>
    <col min="8216" max="8450" width="3.125" style="286"/>
    <col min="8451" max="8451" width="3.5" style="286" bestFit="1" customWidth="1"/>
    <col min="8452" max="8470" width="3.125" style="286"/>
    <col min="8471" max="8471" width="3.5" style="286" bestFit="1" customWidth="1"/>
    <col min="8472" max="8706" width="3.125" style="286"/>
    <col min="8707" max="8707" width="3.5" style="286" bestFit="1" customWidth="1"/>
    <col min="8708" max="8726" width="3.125" style="286"/>
    <col min="8727" max="8727" width="3.5" style="286" bestFit="1" customWidth="1"/>
    <col min="8728" max="8962" width="3.125" style="286"/>
    <col min="8963" max="8963" width="3.5" style="286" bestFit="1" customWidth="1"/>
    <col min="8964" max="8982" width="3.125" style="286"/>
    <col min="8983" max="8983" width="3.5" style="286" bestFit="1" customWidth="1"/>
    <col min="8984" max="9218" width="3.125" style="286"/>
    <col min="9219" max="9219" width="3.5" style="286" bestFit="1" customWidth="1"/>
    <col min="9220" max="9238" width="3.125" style="286"/>
    <col min="9239" max="9239" width="3.5" style="286" bestFit="1" customWidth="1"/>
    <col min="9240" max="9474" width="3.125" style="286"/>
    <col min="9475" max="9475" width="3.5" style="286" bestFit="1" customWidth="1"/>
    <col min="9476" max="9494" width="3.125" style="286"/>
    <col min="9495" max="9495" width="3.5" style="286" bestFit="1" customWidth="1"/>
    <col min="9496" max="9730" width="3.125" style="286"/>
    <col min="9731" max="9731" width="3.5" style="286" bestFit="1" customWidth="1"/>
    <col min="9732" max="9750" width="3.125" style="286"/>
    <col min="9751" max="9751" width="3.5" style="286" bestFit="1" customWidth="1"/>
    <col min="9752" max="9986" width="3.125" style="286"/>
    <col min="9987" max="9987" width="3.5" style="286" bestFit="1" customWidth="1"/>
    <col min="9988" max="10006" width="3.125" style="286"/>
    <col min="10007" max="10007" width="3.5" style="286" bestFit="1" customWidth="1"/>
    <col min="10008" max="10242" width="3.125" style="286"/>
    <col min="10243" max="10243" width="3.5" style="286" bestFit="1" customWidth="1"/>
    <col min="10244" max="10262" width="3.125" style="286"/>
    <col min="10263" max="10263" width="3.5" style="286" bestFit="1" customWidth="1"/>
    <col min="10264" max="10498" width="3.125" style="286"/>
    <col min="10499" max="10499" width="3.5" style="286" bestFit="1" customWidth="1"/>
    <col min="10500" max="10518" width="3.125" style="286"/>
    <col min="10519" max="10519" width="3.5" style="286" bestFit="1" customWidth="1"/>
    <col min="10520" max="10754" width="3.125" style="286"/>
    <col min="10755" max="10755" width="3.5" style="286" bestFit="1" customWidth="1"/>
    <col min="10756" max="10774" width="3.125" style="286"/>
    <col min="10775" max="10775" width="3.5" style="286" bestFit="1" customWidth="1"/>
    <col min="10776" max="11010" width="3.125" style="286"/>
    <col min="11011" max="11011" width="3.5" style="286" bestFit="1" customWidth="1"/>
    <col min="11012" max="11030" width="3.125" style="286"/>
    <col min="11031" max="11031" width="3.5" style="286" bestFit="1" customWidth="1"/>
    <col min="11032" max="11266" width="3.125" style="286"/>
    <col min="11267" max="11267" width="3.5" style="286" bestFit="1" customWidth="1"/>
    <col min="11268" max="11286" width="3.125" style="286"/>
    <col min="11287" max="11287" width="3.5" style="286" bestFit="1" customWidth="1"/>
    <col min="11288" max="11522" width="3.125" style="286"/>
    <col min="11523" max="11523" width="3.5" style="286" bestFit="1" customWidth="1"/>
    <col min="11524" max="11542" width="3.125" style="286"/>
    <col min="11543" max="11543" width="3.5" style="286" bestFit="1" customWidth="1"/>
    <col min="11544" max="11778" width="3.125" style="286"/>
    <col min="11779" max="11779" width="3.5" style="286" bestFit="1" customWidth="1"/>
    <col min="11780" max="11798" width="3.125" style="286"/>
    <col min="11799" max="11799" width="3.5" style="286" bestFit="1" customWidth="1"/>
    <col min="11800" max="12034" width="3.125" style="286"/>
    <col min="12035" max="12035" width="3.5" style="286" bestFit="1" customWidth="1"/>
    <col min="12036" max="12054" width="3.125" style="286"/>
    <col min="12055" max="12055" width="3.5" style="286" bestFit="1" customWidth="1"/>
    <col min="12056" max="12290" width="3.125" style="286"/>
    <col min="12291" max="12291" width="3.5" style="286" bestFit="1" customWidth="1"/>
    <col min="12292" max="12310" width="3.125" style="286"/>
    <col min="12311" max="12311" width="3.5" style="286" bestFit="1" customWidth="1"/>
    <col min="12312" max="12546" width="3.125" style="286"/>
    <col min="12547" max="12547" width="3.5" style="286" bestFit="1" customWidth="1"/>
    <col min="12548" max="12566" width="3.125" style="286"/>
    <col min="12567" max="12567" width="3.5" style="286" bestFit="1" customWidth="1"/>
    <col min="12568" max="12802" width="3.125" style="286"/>
    <col min="12803" max="12803" width="3.5" style="286" bestFit="1" customWidth="1"/>
    <col min="12804" max="12822" width="3.125" style="286"/>
    <col min="12823" max="12823" width="3.5" style="286" bestFit="1" customWidth="1"/>
    <col min="12824" max="13058" width="3.125" style="286"/>
    <col min="13059" max="13059" width="3.5" style="286" bestFit="1" customWidth="1"/>
    <col min="13060" max="13078" width="3.125" style="286"/>
    <col min="13079" max="13079" width="3.5" style="286" bestFit="1" customWidth="1"/>
    <col min="13080" max="13314" width="3.125" style="286"/>
    <col min="13315" max="13315" width="3.5" style="286" bestFit="1" customWidth="1"/>
    <col min="13316" max="13334" width="3.125" style="286"/>
    <col min="13335" max="13335" width="3.5" style="286" bestFit="1" customWidth="1"/>
    <col min="13336" max="13570" width="3.125" style="286"/>
    <col min="13571" max="13571" width="3.5" style="286" bestFit="1" customWidth="1"/>
    <col min="13572" max="13590" width="3.125" style="286"/>
    <col min="13591" max="13591" width="3.5" style="286" bestFit="1" customWidth="1"/>
    <col min="13592" max="13826" width="3.125" style="286"/>
    <col min="13827" max="13827" width="3.5" style="286" bestFit="1" customWidth="1"/>
    <col min="13828" max="13846" width="3.125" style="286"/>
    <col min="13847" max="13847" width="3.5" style="286" bestFit="1" customWidth="1"/>
    <col min="13848" max="14082" width="3.125" style="286"/>
    <col min="14083" max="14083" width="3.5" style="286" bestFit="1" customWidth="1"/>
    <col min="14084" max="14102" width="3.125" style="286"/>
    <col min="14103" max="14103" width="3.5" style="286" bestFit="1" customWidth="1"/>
    <col min="14104" max="14338" width="3.125" style="286"/>
    <col min="14339" max="14339" width="3.5" style="286" bestFit="1" customWidth="1"/>
    <col min="14340" max="14358" width="3.125" style="286"/>
    <col min="14359" max="14359" width="3.5" style="286" bestFit="1" customWidth="1"/>
    <col min="14360" max="14594" width="3.125" style="286"/>
    <col min="14595" max="14595" width="3.5" style="286" bestFit="1" customWidth="1"/>
    <col min="14596" max="14614" width="3.125" style="286"/>
    <col min="14615" max="14615" width="3.5" style="286" bestFit="1" customWidth="1"/>
    <col min="14616" max="14850" width="3.125" style="286"/>
    <col min="14851" max="14851" width="3.5" style="286" bestFit="1" customWidth="1"/>
    <col min="14852" max="14870" width="3.125" style="286"/>
    <col min="14871" max="14871" width="3.5" style="286" bestFit="1" customWidth="1"/>
    <col min="14872" max="15106" width="3.125" style="286"/>
    <col min="15107" max="15107" width="3.5" style="286" bestFit="1" customWidth="1"/>
    <col min="15108" max="15126" width="3.125" style="286"/>
    <col min="15127" max="15127" width="3.5" style="286" bestFit="1" customWidth="1"/>
    <col min="15128" max="15362" width="3.125" style="286"/>
    <col min="15363" max="15363" width="3.5" style="286" bestFit="1" customWidth="1"/>
    <col min="15364" max="15382" width="3.125" style="286"/>
    <col min="15383" max="15383" width="3.5" style="286" bestFit="1" customWidth="1"/>
    <col min="15384" max="15618" width="3.125" style="286"/>
    <col min="15619" max="15619" width="3.5" style="286" bestFit="1" customWidth="1"/>
    <col min="15620" max="15638" width="3.125" style="286"/>
    <col min="15639" max="15639" width="3.5" style="286" bestFit="1" customWidth="1"/>
    <col min="15640" max="15874" width="3.125" style="286"/>
    <col min="15875" max="15875" width="3.5" style="286" bestFit="1" customWidth="1"/>
    <col min="15876" max="15894" width="3.125" style="286"/>
    <col min="15895" max="15895" width="3.5" style="286" bestFit="1" customWidth="1"/>
    <col min="15896" max="16130" width="3.125" style="286"/>
    <col min="16131" max="16131" width="3.5" style="286" bestFit="1" customWidth="1"/>
    <col min="16132" max="16150" width="3.125" style="286"/>
    <col min="16151" max="16151" width="3.5" style="286" bestFit="1" customWidth="1"/>
    <col min="16152" max="16384" width="3.125" style="286"/>
  </cols>
  <sheetData>
    <row r="1" spans="1:37" ht="13.5">
      <c r="A1" s="1544" t="s">
        <v>4602</v>
      </c>
      <c r="B1" s="1544"/>
      <c r="C1" s="1544"/>
      <c r="D1" s="1544"/>
    </row>
    <row r="2" spans="1:37" s="42" customFormat="1" ht="18.75" customHeight="1">
      <c r="A2" s="1271" t="s">
        <v>4063</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782"/>
    </row>
    <row r="3" spans="1:37" ht="18.75" customHeight="1">
      <c r="Y3" s="315"/>
      <c r="Z3" s="315"/>
      <c r="AA3" s="315"/>
      <c r="AB3" s="1289" t="s">
        <v>2614</v>
      </c>
      <c r="AC3" s="1289"/>
      <c r="AD3" s="1289"/>
      <c r="AE3" s="1289"/>
      <c r="AF3" s="1289"/>
      <c r="AG3" s="1289"/>
      <c r="AH3" s="1289"/>
      <c r="AI3" s="1289"/>
      <c r="AJ3" s="1202"/>
    </row>
    <row r="4" spans="1:37" ht="18.75" customHeight="1">
      <c r="A4" s="1504" t="s">
        <v>4064</v>
      </c>
      <c r="B4" s="1504"/>
      <c r="C4" s="1504"/>
      <c r="D4" s="1504"/>
      <c r="E4" s="1504"/>
      <c r="F4" s="1503"/>
      <c r="G4" s="1272" t="s">
        <v>4011</v>
      </c>
      <c r="H4" s="1273"/>
      <c r="I4" s="314"/>
      <c r="J4" s="338"/>
      <c r="K4" s="338"/>
      <c r="L4" s="338"/>
      <c r="M4" s="338"/>
      <c r="N4" s="338"/>
      <c r="O4" s="338"/>
      <c r="P4" s="338"/>
      <c r="Q4" s="338"/>
      <c r="R4" s="338"/>
      <c r="S4" s="338"/>
      <c r="T4" s="338"/>
      <c r="U4" s="338"/>
      <c r="V4" s="338"/>
      <c r="W4" s="338"/>
      <c r="X4" s="338"/>
      <c r="Y4" s="338"/>
      <c r="Z4" s="338"/>
      <c r="AA4" s="338"/>
      <c r="AB4" s="338"/>
      <c r="AC4" s="338"/>
      <c r="AD4" s="338"/>
      <c r="AE4" s="1504" t="s">
        <v>4065</v>
      </c>
      <c r="AF4" s="1504"/>
      <c r="AG4" s="338"/>
      <c r="AH4" s="468"/>
      <c r="AI4" s="468"/>
      <c r="AJ4" s="314"/>
    </row>
    <row r="5" spans="1:37" ht="18.75" customHeight="1">
      <c r="A5" s="1340"/>
      <c r="B5" s="1340"/>
      <c r="C5" s="1340"/>
      <c r="D5" s="1340"/>
      <c r="E5" s="1340"/>
      <c r="F5" s="1341"/>
      <c r="G5" s="1339" t="s">
        <v>4066</v>
      </c>
      <c r="H5" s="1340"/>
      <c r="I5" s="1340"/>
      <c r="J5" s="1340" t="s">
        <v>4067</v>
      </c>
      <c r="K5" s="1340"/>
      <c r="L5" s="1340"/>
      <c r="M5" s="1340" t="s">
        <v>4068</v>
      </c>
      <c r="N5" s="1340"/>
      <c r="O5" s="1340"/>
      <c r="P5" s="1340" t="s">
        <v>4069</v>
      </c>
      <c r="Q5" s="1340"/>
      <c r="R5" s="1340"/>
      <c r="S5" s="1340" t="s">
        <v>4070</v>
      </c>
      <c r="T5" s="1340"/>
      <c r="U5" s="1340"/>
      <c r="V5" s="1340" t="s">
        <v>4071</v>
      </c>
      <c r="W5" s="1340"/>
      <c r="X5" s="1340"/>
      <c r="Y5" s="1340" t="s">
        <v>4072</v>
      </c>
      <c r="Z5" s="1340"/>
      <c r="AA5" s="1340"/>
      <c r="AB5" s="1340" t="s">
        <v>4073</v>
      </c>
      <c r="AC5" s="1340"/>
      <c r="AD5" s="1340"/>
      <c r="AE5" s="1340" t="s">
        <v>4074</v>
      </c>
      <c r="AF5" s="1340"/>
      <c r="AG5" s="1340"/>
      <c r="AH5" s="1340" t="s">
        <v>4075</v>
      </c>
      <c r="AI5" s="1340"/>
      <c r="AJ5" s="1340"/>
    </row>
    <row r="6" spans="1:37" ht="18.75" customHeight="1">
      <c r="A6" s="323"/>
      <c r="B6" s="323"/>
      <c r="C6" s="323"/>
      <c r="D6" s="323"/>
      <c r="E6" s="323"/>
      <c r="F6" s="359"/>
      <c r="G6" s="1502"/>
      <c r="H6" s="1504"/>
      <c r="I6" s="1504"/>
      <c r="J6" s="1504"/>
      <c r="K6" s="1504"/>
      <c r="L6" s="1504"/>
      <c r="M6" s="1504"/>
      <c r="N6" s="1504"/>
      <c r="O6" s="1504"/>
      <c r="P6" s="1504"/>
      <c r="Q6" s="1504"/>
      <c r="R6" s="1504"/>
      <c r="S6" s="1504"/>
      <c r="T6" s="1504"/>
      <c r="U6" s="1504"/>
      <c r="V6" s="1504"/>
      <c r="W6" s="1504"/>
      <c r="X6" s="1504"/>
      <c r="Y6" s="1504"/>
      <c r="Z6" s="1504"/>
      <c r="AA6" s="1504"/>
      <c r="AB6" s="1504"/>
      <c r="AC6" s="1504"/>
      <c r="AD6" s="1504"/>
      <c r="AE6" s="323"/>
      <c r="AF6" s="323"/>
      <c r="AH6" s="323"/>
      <c r="AI6" s="323"/>
    </row>
    <row r="7" spans="1:37" ht="18.75" customHeight="1">
      <c r="A7" s="2196" t="s">
        <v>4076</v>
      </c>
      <c r="B7" s="2196"/>
      <c r="C7" s="2196"/>
      <c r="D7" s="2196"/>
      <c r="E7" s="2196"/>
      <c r="F7" s="1537"/>
      <c r="G7" s="2628">
        <v>53</v>
      </c>
      <c r="H7" s="2629"/>
      <c r="I7" s="2629"/>
      <c r="J7" s="2629">
        <v>60</v>
      </c>
      <c r="K7" s="2629"/>
      <c r="L7" s="2629"/>
      <c r="M7" s="2629">
        <v>38</v>
      </c>
      <c r="N7" s="2629"/>
      <c r="O7" s="2629"/>
      <c r="P7" s="2629">
        <v>39</v>
      </c>
      <c r="Q7" s="2629"/>
      <c r="R7" s="2629"/>
      <c r="S7" s="2629">
        <v>40</v>
      </c>
      <c r="T7" s="2629"/>
      <c r="U7" s="2629"/>
      <c r="V7" s="2629">
        <v>44</v>
      </c>
      <c r="W7" s="2629"/>
      <c r="X7" s="2629"/>
      <c r="Y7" s="2629">
        <v>38</v>
      </c>
      <c r="Z7" s="2629"/>
      <c r="AA7" s="2629"/>
      <c r="AB7" s="2629">
        <v>53</v>
      </c>
      <c r="AC7" s="2629"/>
      <c r="AD7" s="2629"/>
      <c r="AE7" s="2629">
        <v>35</v>
      </c>
      <c r="AF7" s="2629"/>
      <c r="AG7" s="2629"/>
      <c r="AH7" s="2629">
        <v>35</v>
      </c>
      <c r="AI7" s="2629"/>
      <c r="AJ7" s="2629"/>
    </row>
    <row r="8" spans="1:37" ht="11.25" customHeight="1">
      <c r="A8" s="444"/>
      <c r="B8" s="444"/>
      <c r="C8" s="444"/>
      <c r="D8" s="444"/>
      <c r="E8" s="444"/>
      <c r="F8" s="1058"/>
      <c r="G8" s="1059"/>
      <c r="H8" s="111"/>
      <c r="I8" s="111"/>
      <c r="J8" s="111"/>
      <c r="K8" s="111"/>
      <c r="L8" s="111"/>
      <c r="M8" s="111"/>
      <c r="N8" s="111"/>
      <c r="O8" s="111"/>
      <c r="P8" s="111"/>
      <c r="Q8" s="111"/>
      <c r="R8" s="111"/>
      <c r="S8" s="111"/>
      <c r="T8" s="111"/>
      <c r="U8" s="111"/>
      <c r="V8" s="111"/>
      <c r="W8" s="111"/>
      <c r="X8" s="111"/>
      <c r="Y8" s="111"/>
      <c r="Z8" s="111"/>
      <c r="AA8" s="111"/>
      <c r="AB8" s="111"/>
      <c r="AC8" s="111"/>
      <c r="AD8" s="111"/>
      <c r="AE8" s="111"/>
      <c r="AF8" s="111"/>
      <c r="AG8" s="111"/>
      <c r="AH8" s="111"/>
      <c r="AI8" s="111"/>
      <c r="AJ8" s="111"/>
    </row>
    <row r="9" spans="1:37" ht="18.75" customHeight="1">
      <c r="A9" s="2196" t="s">
        <v>4077</v>
      </c>
      <c r="B9" s="2196"/>
      <c r="C9" s="2196"/>
      <c r="D9" s="2196"/>
      <c r="E9" s="2196"/>
      <c r="F9" s="1537"/>
      <c r="G9" s="2628">
        <v>2</v>
      </c>
      <c r="H9" s="2629"/>
      <c r="I9" s="2629"/>
      <c r="J9" s="2629">
        <v>4</v>
      </c>
      <c r="K9" s="2629"/>
      <c r="L9" s="2629"/>
      <c r="M9" s="2629">
        <v>2</v>
      </c>
      <c r="N9" s="2629"/>
      <c r="O9" s="2629"/>
      <c r="P9" s="2629">
        <v>4</v>
      </c>
      <c r="Q9" s="2629"/>
      <c r="R9" s="2629"/>
      <c r="S9" s="2629">
        <v>4</v>
      </c>
      <c r="T9" s="2629"/>
      <c r="U9" s="2629"/>
      <c r="V9" s="2629">
        <v>10</v>
      </c>
      <c r="W9" s="2629"/>
      <c r="X9" s="2629"/>
      <c r="Y9" s="2629">
        <v>3</v>
      </c>
      <c r="Z9" s="2629"/>
      <c r="AA9" s="2629"/>
      <c r="AB9" s="2629">
        <v>7</v>
      </c>
      <c r="AC9" s="2629"/>
      <c r="AD9" s="2629"/>
      <c r="AE9" s="2629">
        <v>4</v>
      </c>
      <c r="AF9" s="2629"/>
      <c r="AG9" s="2629"/>
      <c r="AH9" s="2629">
        <v>2</v>
      </c>
      <c r="AI9" s="2629"/>
      <c r="AJ9" s="2629"/>
      <c r="AK9" s="111"/>
    </row>
    <row r="10" spans="1:37" ht="11.25" customHeight="1">
      <c r="A10" s="444"/>
      <c r="B10" s="444"/>
      <c r="C10" s="444"/>
      <c r="D10" s="444"/>
      <c r="E10" s="444"/>
      <c r="F10" s="1058"/>
      <c r="G10" s="1059"/>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row>
    <row r="11" spans="1:37" ht="18.75" customHeight="1">
      <c r="A11" s="2196" t="s">
        <v>4078</v>
      </c>
      <c r="B11" s="2196"/>
      <c r="C11" s="2196"/>
      <c r="D11" s="2196"/>
      <c r="E11" s="2196"/>
      <c r="F11" s="1537"/>
      <c r="G11" s="2628">
        <v>3</v>
      </c>
      <c r="H11" s="2629"/>
      <c r="I11" s="2629"/>
      <c r="J11" s="2629">
        <v>3</v>
      </c>
      <c r="K11" s="2629"/>
      <c r="L11" s="2629"/>
      <c r="M11" s="2629">
        <v>4</v>
      </c>
      <c r="N11" s="2629"/>
      <c r="O11" s="2629"/>
      <c r="P11" s="2629">
        <v>6</v>
      </c>
      <c r="Q11" s="2629"/>
      <c r="R11" s="2629"/>
      <c r="S11" s="2629">
        <v>4</v>
      </c>
      <c r="T11" s="2629"/>
      <c r="U11" s="2629"/>
      <c r="V11" s="2629">
        <v>4</v>
      </c>
      <c r="W11" s="2629"/>
      <c r="X11" s="2629"/>
      <c r="Y11" s="2629">
        <v>10</v>
      </c>
      <c r="Z11" s="2629"/>
      <c r="AA11" s="2629"/>
      <c r="AB11" s="2629">
        <v>9</v>
      </c>
      <c r="AC11" s="2629"/>
      <c r="AD11" s="2629"/>
      <c r="AE11" s="2629">
        <v>4</v>
      </c>
      <c r="AF11" s="2629"/>
      <c r="AG11" s="2629"/>
      <c r="AH11" s="2629">
        <v>4</v>
      </c>
      <c r="AI11" s="2629"/>
      <c r="AJ11" s="2629"/>
    </row>
    <row r="12" spans="1:37" ht="11.25" customHeight="1">
      <c r="A12" s="444"/>
      <c r="B12" s="444"/>
      <c r="C12" s="444"/>
      <c r="D12" s="444"/>
      <c r="E12" s="444"/>
      <c r="F12" s="1058"/>
      <c r="G12" s="1059"/>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row>
    <row r="13" spans="1:37" ht="18.75" customHeight="1">
      <c r="A13" s="2196" t="s">
        <v>4079</v>
      </c>
      <c r="B13" s="2196"/>
      <c r="C13" s="2196"/>
      <c r="D13" s="2196"/>
      <c r="E13" s="2196"/>
      <c r="F13" s="1537"/>
      <c r="G13" s="2628" t="s">
        <v>1282</v>
      </c>
      <c r="H13" s="2629"/>
      <c r="I13" s="2629"/>
      <c r="J13" s="2629">
        <v>1</v>
      </c>
      <c r="K13" s="2629"/>
      <c r="L13" s="2629"/>
      <c r="M13" s="2629">
        <v>3</v>
      </c>
      <c r="N13" s="2629"/>
      <c r="O13" s="2629"/>
      <c r="P13" s="2629">
        <v>1</v>
      </c>
      <c r="Q13" s="2629"/>
      <c r="R13" s="2629"/>
      <c r="S13" s="2629">
        <v>2</v>
      </c>
      <c r="T13" s="2629"/>
      <c r="U13" s="2629"/>
      <c r="V13" s="2629">
        <v>2</v>
      </c>
      <c r="W13" s="2629"/>
      <c r="X13" s="2629"/>
      <c r="Y13" s="2629">
        <v>1</v>
      </c>
      <c r="Z13" s="2629"/>
      <c r="AA13" s="2629"/>
      <c r="AB13" s="2629">
        <v>1</v>
      </c>
      <c r="AC13" s="2629"/>
      <c r="AD13" s="2629"/>
      <c r="AE13" s="2629" t="s">
        <v>786</v>
      </c>
      <c r="AF13" s="2629"/>
      <c r="AG13" s="1202"/>
      <c r="AH13" s="2629" t="s">
        <v>786</v>
      </c>
      <c r="AI13" s="2629"/>
      <c r="AJ13" s="1202"/>
    </row>
    <row r="14" spans="1:37" ht="11.25" customHeight="1">
      <c r="A14" s="444"/>
      <c r="B14" s="444"/>
      <c r="C14" s="444"/>
      <c r="D14" s="444"/>
      <c r="E14" s="444"/>
      <c r="F14" s="1058"/>
      <c r="G14" s="1059"/>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H14" s="111"/>
      <c r="AI14" s="111"/>
    </row>
    <row r="15" spans="1:37" ht="18.75" customHeight="1">
      <c r="A15" s="2196" t="s">
        <v>4080</v>
      </c>
      <c r="B15" s="2196"/>
      <c r="C15" s="2196"/>
      <c r="D15" s="2196"/>
      <c r="E15" s="2196"/>
      <c r="F15" s="1537"/>
      <c r="G15" s="2628" t="s">
        <v>1282</v>
      </c>
      <c r="H15" s="2629"/>
      <c r="I15" s="2629"/>
      <c r="J15" s="2629" t="s">
        <v>1282</v>
      </c>
      <c r="K15" s="2629"/>
      <c r="L15" s="2629"/>
      <c r="M15" s="2629" t="s">
        <v>1282</v>
      </c>
      <c r="N15" s="2629"/>
      <c r="O15" s="2629"/>
      <c r="P15" s="2629" t="s">
        <v>1282</v>
      </c>
      <c r="Q15" s="2629"/>
      <c r="R15" s="2629"/>
      <c r="S15" s="2629" t="s">
        <v>1282</v>
      </c>
      <c r="T15" s="2629"/>
      <c r="U15" s="2629"/>
      <c r="V15" s="2629" t="s">
        <v>1282</v>
      </c>
      <c r="W15" s="2629"/>
      <c r="X15" s="2629"/>
      <c r="Y15" s="2629" t="s">
        <v>1282</v>
      </c>
      <c r="Z15" s="2629"/>
      <c r="AA15" s="2629"/>
      <c r="AB15" s="2629" t="s">
        <v>1282</v>
      </c>
      <c r="AC15" s="2629"/>
      <c r="AD15" s="2629"/>
      <c r="AE15" s="2629" t="s">
        <v>786</v>
      </c>
      <c r="AF15" s="2629"/>
      <c r="AG15" s="1202"/>
      <c r="AH15" s="2629" t="s">
        <v>786</v>
      </c>
      <c r="AI15" s="2629"/>
      <c r="AJ15" s="1202"/>
    </row>
    <row r="16" spans="1:37" ht="11.25" customHeight="1">
      <c r="A16" s="444"/>
      <c r="B16" s="444"/>
      <c r="C16" s="444"/>
      <c r="D16" s="444"/>
      <c r="E16" s="444"/>
      <c r="F16" s="1058"/>
      <c r="G16" s="1059"/>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H16" s="111"/>
      <c r="AI16" s="111"/>
    </row>
    <row r="17" spans="1:36" ht="18.75" customHeight="1">
      <c r="A17" s="2196" t="s">
        <v>4081</v>
      </c>
      <c r="B17" s="2196"/>
      <c r="C17" s="2196"/>
      <c r="D17" s="2196"/>
      <c r="E17" s="2196"/>
      <c r="F17" s="1537"/>
      <c r="G17" s="2628">
        <v>2</v>
      </c>
      <c r="H17" s="2629"/>
      <c r="I17" s="2629"/>
      <c r="J17" s="2629">
        <v>1</v>
      </c>
      <c r="K17" s="2629"/>
      <c r="L17" s="2629"/>
      <c r="M17" s="2629">
        <v>1</v>
      </c>
      <c r="N17" s="2629"/>
      <c r="O17" s="2629"/>
      <c r="P17" s="2629" t="s">
        <v>1282</v>
      </c>
      <c r="Q17" s="2629"/>
      <c r="R17" s="2629"/>
      <c r="S17" s="2629" t="s">
        <v>1282</v>
      </c>
      <c r="T17" s="2629"/>
      <c r="U17" s="2629"/>
      <c r="V17" s="2629" t="s">
        <v>1282</v>
      </c>
      <c r="W17" s="2629"/>
      <c r="X17" s="2629"/>
      <c r="Y17" s="2629">
        <v>1</v>
      </c>
      <c r="Z17" s="2629"/>
      <c r="AA17" s="2629"/>
      <c r="AB17" s="2629">
        <v>2</v>
      </c>
      <c r="AC17" s="2629"/>
      <c r="AD17" s="2629"/>
      <c r="AE17" s="2629">
        <v>1</v>
      </c>
      <c r="AF17" s="2629"/>
      <c r="AG17" s="1202"/>
      <c r="AH17" s="2629">
        <v>1</v>
      </c>
      <c r="AI17" s="2629"/>
      <c r="AJ17" s="1202"/>
    </row>
    <row r="18" spans="1:36" ht="11.25" customHeight="1">
      <c r="A18" s="444"/>
      <c r="B18" s="444"/>
      <c r="C18" s="444"/>
      <c r="D18" s="444"/>
      <c r="E18" s="444"/>
      <c r="F18" s="1058"/>
      <c r="G18" s="1059"/>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H18" s="111"/>
      <c r="AI18" s="111"/>
    </row>
    <row r="19" spans="1:36" ht="18.75" customHeight="1">
      <c r="A19" s="2196" t="s">
        <v>4082</v>
      </c>
      <c r="B19" s="2196"/>
      <c r="C19" s="2196"/>
      <c r="D19" s="2196"/>
      <c r="E19" s="2196"/>
      <c r="F19" s="1537"/>
      <c r="G19" s="2628">
        <v>4</v>
      </c>
      <c r="H19" s="2629"/>
      <c r="I19" s="2629"/>
      <c r="J19" s="2629">
        <v>7</v>
      </c>
      <c r="K19" s="2629"/>
      <c r="L19" s="2629"/>
      <c r="M19" s="2629">
        <v>2</v>
      </c>
      <c r="N19" s="2629"/>
      <c r="O19" s="2629"/>
      <c r="P19" s="2629">
        <v>5</v>
      </c>
      <c r="Q19" s="2629"/>
      <c r="R19" s="2629"/>
      <c r="S19" s="2629">
        <v>4</v>
      </c>
      <c r="T19" s="2629"/>
      <c r="U19" s="2629"/>
      <c r="V19" s="2629">
        <v>2</v>
      </c>
      <c r="W19" s="2629"/>
      <c r="X19" s="2629"/>
      <c r="Y19" s="2629">
        <v>2</v>
      </c>
      <c r="Z19" s="2629"/>
      <c r="AA19" s="2629"/>
      <c r="AB19" s="2629">
        <v>6</v>
      </c>
      <c r="AC19" s="2629"/>
      <c r="AD19" s="2629"/>
      <c r="AE19" s="2629">
        <v>3</v>
      </c>
      <c r="AF19" s="2629"/>
      <c r="AG19" s="1202"/>
      <c r="AH19" s="2629">
        <v>4</v>
      </c>
      <c r="AI19" s="2629"/>
      <c r="AJ19" s="1202"/>
    </row>
    <row r="20" spans="1:36" ht="11.25" customHeight="1">
      <c r="A20" s="444"/>
      <c r="B20" s="444"/>
      <c r="C20" s="444"/>
      <c r="D20" s="444"/>
      <c r="E20" s="444"/>
      <c r="F20" s="1058"/>
      <c r="G20" s="1059"/>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H20" s="111"/>
      <c r="AI20" s="111"/>
    </row>
    <row r="21" spans="1:36" ht="18.75" customHeight="1">
      <c r="A21" s="2196" t="s">
        <v>4083</v>
      </c>
      <c r="B21" s="2196"/>
      <c r="C21" s="2196"/>
      <c r="D21" s="2196"/>
      <c r="E21" s="2196"/>
      <c r="F21" s="1537"/>
      <c r="G21" s="2628">
        <v>2</v>
      </c>
      <c r="H21" s="2629"/>
      <c r="I21" s="2629"/>
      <c r="J21" s="2629" t="s">
        <v>1282</v>
      </c>
      <c r="K21" s="2629"/>
      <c r="L21" s="2629"/>
      <c r="M21" s="2629">
        <v>1</v>
      </c>
      <c r="N21" s="2629"/>
      <c r="O21" s="2629"/>
      <c r="P21" s="2629">
        <v>1</v>
      </c>
      <c r="Q21" s="2629"/>
      <c r="R21" s="2629"/>
      <c r="S21" s="2629">
        <v>1</v>
      </c>
      <c r="T21" s="2629"/>
      <c r="U21" s="2629"/>
      <c r="V21" s="2629">
        <v>2</v>
      </c>
      <c r="W21" s="2629"/>
      <c r="X21" s="2629"/>
      <c r="Y21" s="2629" t="s">
        <v>1282</v>
      </c>
      <c r="Z21" s="2629"/>
      <c r="AA21" s="2629"/>
      <c r="AB21" s="2629" t="s">
        <v>1282</v>
      </c>
      <c r="AC21" s="2629"/>
      <c r="AD21" s="2629"/>
      <c r="AE21" s="2629" t="s">
        <v>786</v>
      </c>
      <c r="AF21" s="2629"/>
      <c r="AG21" s="1202"/>
      <c r="AH21" s="2629" t="s">
        <v>786</v>
      </c>
      <c r="AI21" s="2629"/>
      <c r="AJ21" s="1202"/>
    </row>
    <row r="22" spans="1:36" ht="11.25" customHeight="1">
      <c r="A22" s="444"/>
      <c r="B22" s="444"/>
      <c r="C22" s="444"/>
      <c r="D22" s="444"/>
      <c r="E22" s="444"/>
      <c r="F22" s="1058"/>
      <c r="G22" s="1059"/>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111"/>
      <c r="AH22" s="111"/>
      <c r="AI22" s="111"/>
    </row>
    <row r="23" spans="1:36" ht="18.75" customHeight="1">
      <c r="A23" s="1296" t="s">
        <v>4084</v>
      </c>
      <c r="B23" s="1296"/>
      <c r="C23" s="1296"/>
      <c r="D23" s="1296"/>
      <c r="E23" s="1296"/>
      <c r="F23" s="1515"/>
      <c r="G23" s="2628">
        <v>11</v>
      </c>
      <c r="H23" s="2629"/>
      <c r="I23" s="2629"/>
      <c r="J23" s="2629">
        <v>17</v>
      </c>
      <c r="K23" s="2629"/>
      <c r="L23" s="2629"/>
      <c r="M23" s="2629">
        <v>8</v>
      </c>
      <c r="N23" s="2629"/>
      <c r="O23" s="2629"/>
      <c r="P23" s="2629">
        <v>8</v>
      </c>
      <c r="Q23" s="2629"/>
      <c r="R23" s="2629"/>
      <c r="S23" s="2629">
        <v>9</v>
      </c>
      <c r="T23" s="2629"/>
      <c r="U23" s="2629"/>
      <c r="V23" s="2629">
        <v>5</v>
      </c>
      <c r="W23" s="2629"/>
      <c r="X23" s="2629"/>
      <c r="Y23" s="2629">
        <v>8</v>
      </c>
      <c r="Z23" s="2629"/>
      <c r="AA23" s="2629"/>
      <c r="AB23" s="2629">
        <v>8</v>
      </c>
      <c r="AC23" s="2629"/>
      <c r="AD23" s="2629"/>
      <c r="AE23" s="2629">
        <v>8</v>
      </c>
      <c r="AF23" s="2629"/>
      <c r="AG23" s="1202"/>
      <c r="AH23" s="2629">
        <v>4</v>
      </c>
      <c r="AI23" s="2629"/>
      <c r="AJ23" s="1202"/>
    </row>
    <row r="24" spans="1:36" ht="11.25" customHeight="1">
      <c r="A24" s="322"/>
      <c r="B24" s="322"/>
      <c r="C24" s="322"/>
      <c r="D24" s="322"/>
      <c r="E24" s="322"/>
      <c r="F24" s="344"/>
      <c r="G24" s="1059"/>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111"/>
      <c r="AH24" s="111"/>
      <c r="AI24" s="111"/>
    </row>
    <row r="25" spans="1:36" ht="18.75" customHeight="1">
      <c r="A25" s="2196" t="s">
        <v>4085</v>
      </c>
      <c r="B25" s="2196"/>
      <c r="C25" s="2196"/>
      <c r="D25" s="2196"/>
      <c r="E25" s="2196"/>
      <c r="F25" s="1537"/>
      <c r="G25" s="2628">
        <v>1</v>
      </c>
      <c r="H25" s="2629"/>
      <c r="I25" s="2629"/>
      <c r="J25" s="2629">
        <v>1</v>
      </c>
      <c r="K25" s="2629"/>
      <c r="L25" s="2629"/>
      <c r="M25" s="2629">
        <v>1</v>
      </c>
      <c r="N25" s="2629"/>
      <c r="O25" s="2629"/>
      <c r="P25" s="2629" t="s">
        <v>1282</v>
      </c>
      <c r="Q25" s="2629"/>
      <c r="R25" s="2629"/>
      <c r="S25" s="2629">
        <v>1</v>
      </c>
      <c r="T25" s="2629"/>
      <c r="U25" s="2629"/>
      <c r="V25" s="2629">
        <v>1</v>
      </c>
      <c r="W25" s="2629"/>
      <c r="X25" s="2629"/>
      <c r="Y25" s="2629" t="s">
        <v>1282</v>
      </c>
      <c r="Z25" s="2629"/>
      <c r="AA25" s="2629"/>
      <c r="AB25" s="2629" t="s">
        <v>1282</v>
      </c>
      <c r="AC25" s="2629"/>
      <c r="AD25" s="2629"/>
      <c r="AE25" s="2629" t="s">
        <v>786</v>
      </c>
      <c r="AF25" s="2629"/>
      <c r="AG25" s="1202"/>
      <c r="AH25" s="2629">
        <v>1</v>
      </c>
      <c r="AI25" s="2629"/>
      <c r="AJ25" s="1202"/>
    </row>
    <row r="26" spans="1:36" ht="11.25" customHeight="1">
      <c r="A26" s="444"/>
      <c r="B26" s="444"/>
      <c r="C26" s="444"/>
      <c r="D26" s="444"/>
      <c r="E26" s="444"/>
      <c r="F26" s="1058"/>
      <c r="G26" s="1059"/>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H26" s="111"/>
      <c r="AI26" s="111"/>
    </row>
    <row r="27" spans="1:36" ht="18.75" customHeight="1">
      <c r="A27" s="2196" t="s">
        <v>4086</v>
      </c>
      <c r="B27" s="2196"/>
      <c r="C27" s="2196"/>
      <c r="D27" s="2196"/>
      <c r="E27" s="2196"/>
      <c r="F27" s="1537"/>
      <c r="G27" s="2628" t="s">
        <v>1282</v>
      </c>
      <c r="H27" s="2629"/>
      <c r="I27" s="2629"/>
      <c r="J27" s="2629" t="s">
        <v>1282</v>
      </c>
      <c r="K27" s="2629"/>
      <c r="L27" s="2629"/>
      <c r="M27" s="2629" t="s">
        <v>1282</v>
      </c>
      <c r="N27" s="2629"/>
      <c r="O27" s="2629"/>
      <c r="P27" s="2629" t="s">
        <v>1282</v>
      </c>
      <c r="Q27" s="2629"/>
      <c r="R27" s="2629"/>
      <c r="S27" s="2629" t="s">
        <v>1282</v>
      </c>
      <c r="T27" s="2629"/>
      <c r="U27" s="2629"/>
      <c r="V27" s="2629">
        <v>1</v>
      </c>
      <c r="W27" s="2629"/>
      <c r="X27" s="2629"/>
      <c r="Y27" s="2629" t="s">
        <v>1282</v>
      </c>
      <c r="Z27" s="2629"/>
      <c r="AA27" s="2629"/>
      <c r="AB27" s="2629" t="s">
        <v>1282</v>
      </c>
      <c r="AC27" s="2629"/>
      <c r="AD27" s="2629"/>
      <c r="AE27" s="2629" t="s">
        <v>786</v>
      </c>
      <c r="AF27" s="2629"/>
      <c r="AG27" s="1202"/>
      <c r="AH27" s="2629">
        <v>1</v>
      </c>
      <c r="AI27" s="2629"/>
      <c r="AJ27" s="1202"/>
    </row>
    <row r="28" spans="1:36" ht="11.25" customHeight="1">
      <c r="A28" s="444"/>
      <c r="B28" s="444"/>
      <c r="C28" s="444"/>
      <c r="D28" s="444"/>
      <c r="E28" s="444"/>
      <c r="F28" s="1058"/>
      <c r="G28" s="1059"/>
      <c r="H28" s="111"/>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H28" s="111"/>
      <c r="AI28" s="111"/>
    </row>
    <row r="29" spans="1:36" ht="18.75" customHeight="1">
      <c r="A29" s="2196" t="s">
        <v>4087</v>
      </c>
      <c r="B29" s="2196"/>
      <c r="C29" s="2196"/>
      <c r="D29" s="2196"/>
      <c r="E29" s="2196"/>
      <c r="F29" s="1537"/>
      <c r="G29" s="2628">
        <v>1</v>
      </c>
      <c r="H29" s="2629"/>
      <c r="I29" s="2629"/>
      <c r="J29" s="2629" t="s">
        <v>1282</v>
      </c>
      <c r="K29" s="2629"/>
      <c r="L29" s="2629"/>
      <c r="M29" s="2629" t="s">
        <v>1282</v>
      </c>
      <c r="N29" s="2629"/>
      <c r="O29" s="2629"/>
      <c r="P29" s="2629" t="s">
        <v>1282</v>
      </c>
      <c r="Q29" s="2629"/>
      <c r="R29" s="2629"/>
      <c r="S29" s="2629" t="s">
        <v>1282</v>
      </c>
      <c r="T29" s="2629"/>
      <c r="U29" s="2629"/>
      <c r="V29" s="2629" t="s">
        <v>1282</v>
      </c>
      <c r="W29" s="2629"/>
      <c r="X29" s="2629"/>
      <c r="Y29" s="2629">
        <v>1</v>
      </c>
      <c r="Z29" s="2629"/>
      <c r="AA29" s="2629"/>
      <c r="AB29" s="2629">
        <v>1</v>
      </c>
      <c r="AC29" s="2629"/>
      <c r="AD29" s="2629"/>
      <c r="AE29" s="2629">
        <v>3</v>
      </c>
      <c r="AF29" s="2629"/>
      <c r="AG29" s="1202"/>
      <c r="AH29" s="2629">
        <v>1</v>
      </c>
      <c r="AI29" s="2629"/>
      <c r="AJ29" s="1202"/>
    </row>
    <row r="30" spans="1:36" ht="11.25" customHeight="1">
      <c r="A30" s="444"/>
      <c r="B30" s="444"/>
      <c r="C30" s="444"/>
      <c r="D30" s="444"/>
      <c r="E30" s="444"/>
      <c r="F30" s="1058"/>
      <c r="G30" s="1059"/>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H30" s="111"/>
      <c r="AI30" s="111"/>
    </row>
    <row r="31" spans="1:36" ht="18.75" customHeight="1">
      <c r="A31" s="2196" t="s">
        <v>4088</v>
      </c>
      <c r="B31" s="2196"/>
      <c r="C31" s="2196"/>
      <c r="D31" s="2196"/>
      <c r="E31" s="2196"/>
      <c r="F31" s="1537"/>
      <c r="G31" s="2628" t="s">
        <v>1282</v>
      </c>
      <c r="H31" s="2629"/>
      <c r="I31" s="2629"/>
      <c r="J31" s="2629" t="s">
        <v>1282</v>
      </c>
      <c r="K31" s="2629"/>
      <c r="L31" s="2629"/>
      <c r="M31" s="2629" t="s">
        <v>1282</v>
      </c>
      <c r="N31" s="2629"/>
      <c r="O31" s="2629"/>
      <c r="P31" s="2629" t="s">
        <v>1282</v>
      </c>
      <c r="Q31" s="2629"/>
      <c r="R31" s="2629"/>
      <c r="S31" s="2629" t="s">
        <v>1282</v>
      </c>
      <c r="T31" s="2629"/>
      <c r="U31" s="2629"/>
      <c r="V31" s="2629">
        <v>1</v>
      </c>
      <c r="W31" s="2629"/>
      <c r="X31" s="2629"/>
      <c r="Y31" s="2629" t="s">
        <v>1282</v>
      </c>
      <c r="Z31" s="2629"/>
      <c r="AA31" s="2629"/>
      <c r="AB31" s="2629" t="s">
        <v>1282</v>
      </c>
      <c r="AC31" s="2629"/>
      <c r="AD31" s="2629"/>
      <c r="AE31" s="2629" t="s">
        <v>786</v>
      </c>
      <c r="AF31" s="2629"/>
      <c r="AG31" s="1202"/>
      <c r="AH31" s="2629" t="s">
        <v>786</v>
      </c>
      <c r="AI31" s="2629"/>
      <c r="AJ31" s="1202"/>
    </row>
    <row r="32" spans="1:36" ht="11.25" customHeight="1">
      <c r="A32" s="444"/>
      <c r="B32" s="444"/>
      <c r="C32" s="444"/>
      <c r="D32" s="444"/>
      <c r="E32" s="444"/>
      <c r="F32" s="1058"/>
      <c r="G32" s="1059"/>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H32" s="111"/>
      <c r="AI32" s="111"/>
    </row>
    <row r="33" spans="1:36" ht="18.75" customHeight="1">
      <c r="A33" s="2196" t="s">
        <v>4089</v>
      </c>
      <c r="B33" s="2196"/>
      <c r="C33" s="2196"/>
      <c r="D33" s="2196"/>
      <c r="E33" s="2196"/>
      <c r="F33" s="1537"/>
      <c r="G33" s="2628">
        <v>3</v>
      </c>
      <c r="H33" s="2629"/>
      <c r="I33" s="2629"/>
      <c r="J33" s="2629">
        <v>2</v>
      </c>
      <c r="K33" s="2629"/>
      <c r="L33" s="2629"/>
      <c r="M33" s="2629" t="s">
        <v>1282</v>
      </c>
      <c r="N33" s="2629"/>
      <c r="O33" s="2629"/>
      <c r="P33" s="2629" t="s">
        <v>1282</v>
      </c>
      <c r="Q33" s="2629"/>
      <c r="R33" s="2629"/>
      <c r="S33" s="2629">
        <v>2</v>
      </c>
      <c r="T33" s="2629"/>
      <c r="U33" s="2629"/>
      <c r="V33" s="2629">
        <v>2</v>
      </c>
      <c r="W33" s="2629"/>
      <c r="X33" s="2629"/>
      <c r="Y33" s="2629" t="s">
        <v>1282</v>
      </c>
      <c r="Z33" s="2629"/>
      <c r="AA33" s="2629"/>
      <c r="AB33" s="2629">
        <v>1</v>
      </c>
      <c r="AC33" s="2629"/>
      <c r="AD33" s="2629"/>
      <c r="AE33" s="2629">
        <v>3</v>
      </c>
      <c r="AF33" s="2629"/>
      <c r="AG33" s="1202"/>
      <c r="AH33" s="2629">
        <v>1</v>
      </c>
      <c r="AI33" s="2629"/>
      <c r="AJ33" s="1202"/>
    </row>
    <row r="34" spans="1:36" ht="11.25" customHeight="1">
      <c r="A34" s="444"/>
      <c r="B34" s="444"/>
      <c r="C34" s="444"/>
      <c r="D34" s="444"/>
      <c r="E34" s="444"/>
      <c r="F34" s="1058"/>
      <c r="G34" s="1059"/>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H34" s="111"/>
      <c r="AI34" s="111"/>
    </row>
    <row r="35" spans="1:36" ht="18.75" customHeight="1">
      <c r="A35" s="2196" t="s">
        <v>4090</v>
      </c>
      <c r="B35" s="2196"/>
      <c r="C35" s="2196"/>
      <c r="D35" s="2196"/>
      <c r="E35" s="2196"/>
      <c r="F35" s="1537"/>
      <c r="G35" s="2628" t="s">
        <v>1282</v>
      </c>
      <c r="H35" s="2629"/>
      <c r="I35" s="2629"/>
      <c r="J35" s="2629" t="s">
        <v>1282</v>
      </c>
      <c r="K35" s="2629"/>
      <c r="L35" s="2629"/>
      <c r="M35" s="2629" t="s">
        <v>1282</v>
      </c>
      <c r="N35" s="2629"/>
      <c r="O35" s="2629"/>
      <c r="P35" s="2629">
        <v>1</v>
      </c>
      <c r="Q35" s="2629"/>
      <c r="R35" s="2629"/>
      <c r="S35" s="2629" t="s">
        <v>1282</v>
      </c>
      <c r="T35" s="2629"/>
      <c r="U35" s="2629"/>
      <c r="V35" s="2629" t="s">
        <v>1282</v>
      </c>
      <c r="W35" s="2629"/>
      <c r="X35" s="2629"/>
      <c r="Y35" s="2629" t="s">
        <v>1282</v>
      </c>
      <c r="Z35" s="2629"/>
      <c r="AA35" s="2629"/>
      <c r="AB35" s="2629">
        <v>2</v>
      </c>
      <c r="AC35" s="2629"/>
      <c r="AD35" s="2629"/>
      <c r="AE35" s="2629" t="s">
        <v>786</v>
      </c>
      <c r="AF35" s="2629"/>
      <c r="AG35" s="1202"/>
      <c r="AH35" s="2629">
        <v>2</v>
      </c>
      <c r="AI35" s="2629"/>
      <c r="AJ35" s="1202"/>
    </row>
    <row r="36" spans="1:36" ht="11.25" customHeight="1">
      <c r="A36" s="444"/>
      <c r="B36" s="444"/>
      <c r="C36" s="444"/>
      <c r="D36" s="444"/>
      <c r="E36" s="444"/>
      <c r="F36" s="1058"/>
      <c r="G36" s="1059"/>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H36" s="111"/>
      <c r="AI36" s="111"/>
    </row>
    <row r="37" spans="1:36" ht="18.75" customHeight="1">
      <c r="A37" s="2196" t="s">
        <v>4091</v>
      </c>
      <c r="B37" s="2196"/>
      <c r="C37" s="2196"/>
      <c r="D37" s="2196"/>
      <c r="E37" s="2196"/>
      <c r="F37" s="1537"/>
      <c r="G37" s="2628">
        <v>1</v>
      </c>
      <c r="H37" s="2629"/>
      <c r="I37" s="2629"/>
      <c r="J37" s="2629">
        <v>1</v>
      </c>
      <c r="K37" s="2629"/>
      <c r="L37" s="2629"/>
      <c r="M37" s="2629" t="s">
        <v>1282</v>
      </c>
      <c r="N37" s="2629"/>
      <c r="O37" s="2629"/>
      <c r="P37" s="2629" t="s">
        <v>1282</v>
      </c>
      <c r="Q37" s="2629"/>
      <c r="R37" s="2629"/>
      <c r="S37" s="2629" t="s">
        <v>1282</v>
      </c>
      <c r="T37" s="2629"/>
      <c r="U37" s="2629"/>
      <c r="V37" s="2629" t="s">
        <v>1282</v>
      </c>
      <c r="W37" s="2629"/>
      <c r="X37" s="2629"/>
      <c r="Y37" s="2629" t="s">
        <v>1282</v>
      </c>
      <c r="Z37" s="2629"/>
      <c r="AA37" s="2629"/>
      <c r="AB37" s="2629">
        <v>2</v>
      </c>
      <c r="AC37" s="2629"/>
      <c r="AD37" s="2629"/>
      <c r="AE37" s="2629" t="s">
        <v>786</v>
      </c>
      <c r="AF37" s="2629"/>
      <c r="AG37" s="1202"/>
      <c r="AH37" s="2629" t="s">
        <v>786</v>
      </c>
      <c r="AI37" s="2629"/>
      <c r="AJ37" s="1202"/>
    </row>
    <row r="38" spans="1:36" ht="11.25" customHeight="1">
      <c r="A38" s="444"/>
      <c r="B38" s="444"/>
      <c r="C38" s="444"/>
      <c r="D38" s="444"/>
      <c r="E38" s="444"/>
      <c r="F38" s="1058"/>
      <c r="G38" s="1059"/>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H38" s="111"/>
      <c r="AI38" s="111"/>
    </row>
    <row r="39" spans="1:36" ht="18.75" customHeight="1">
      <c r="A39" s="2196" t="s">
        <v>4092</v>
      </c>
      <c r="B39" s="2196"/>
      <c r="C39" s="2196"/>
      <c r="D39" s="2196"/>
      <c r="E39" s="2196"/>
      <c r="F39" s="1537"/>
      <c r="G39" s="2628">
        <v>1</v>
      </c>
      <c r="H39" s="2629"/>
      <c r="I39" s="2629"/>
      <c r="J39" s="2629" t="s">
        <v>1282</v>
      </c>
      <c r="K39" s="2629"/>
      <c r="L39" s="2629"/>
      <c r="M39" s="2629" t="s">
        <v>1282</v>
      </c>
      <c r="N39" s="2629"/>
      <c r="O39" s="2629"/>
      <c r="P39" s="2629" t="s">
        <v>1282</v>
      </c>
      <c r="Q39" s="2629"/>
      <c r="R39" s="2629"/>
      <c r="S39" s="2629" t="s">
        <v>1282</v>
      </c>
      <c r="T39" s="2629"/>
      <c r="U39" s="2629"/>
      <c r="V39" s="2629" t="s">
        <v>1282</v>
      </c>
      <c r="W39" s="2629"/>
      <c r="X39" s="2629"/>
      <c r="Y39" s="2629" t="s">
        <v>1282</v>
      </c>
      <c r="Z39" s="2629"/>
      <c r="AA39" s="2629"/>
      <c r="AB39" s="2629" t="s">
        <v>1282</v>
      </c>
      <c r="AC39" s="2629"/>
      <c r="AD39" s="2629"/>
      <c r="AE39" s="2629" t="s">
        <v>786</v>
      </c>
      <c r="AF39" s="2629"/>
      <c r="AG39" s="1202"/>
      <c r="AH39" s="2629" t="s">
        <v>786</v>
      </c>
      <c r="AI39" s="2629"/>
      <c r="AJ39" s="1202"/>
    </row>
    <row r="40" spans="1:36" ht="11.25" customHeight="1">
      <c r="A40" s="444"/>
      <c r="B40" s="444"/>
      <c r="C40" s="444"/>
      <c r="D40" s="444"/>
      <c r="E40" s="444"/>
      <c r="F40" s="1058"/>
      <c r="G40" s="1059"/>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H40" s="111"/>
      <c r="AI40" s="111"/>
    </row>
    <row r="41" spans="1:36" ht="18.75" customHeight="1">
      <c r="A41" s="2196" t="s">
        <v>3994</v>
      </c>
      <c r="B41" s="2196"/>
      <c r="C41" s="2196"/>
      <c r="D41" s="2196"/>
      <c r="E41" s="2196"/>
      <c r="F41" s="1537"/>
      <c r="G41" s="2628">
        <v>16</v>
      </c>
      <c r="H41" s="2629"/>
      <c r="I41" s="2629"/>
      <c r="J41" s="2629">
        <v>14</v>
      </c>
      <c r="K41" s="2629"/>
      <c r="L41" s="2629"/>
      <c r="M41" s="2629">
        <v>12</v>
      </c>
      <c r="N41" s="2629"/>
      <c r="O41" s="2629"/>
      <c r="P41" s="2629">
        <v>10</v>
      </c>
      <c r="Q41" s="2629"/>
      <c r="R41" s="2629"/>
      <c r="S41" s="2629">
        <v>11</v>
      </c>
      <c r="T41" s="2629"/>
      <c r="U41" s="2629"/>
      <c r="V41" s="2629">
        <v>11</v>
      </c>
      <c r="W41" s="2629"/>
      <c r="X41" s="2629"/>
      <c r="Y41" s="2629">
        <v>12</v>
      </c>
      <c r="Z41" s="2629"/>
      <c r="AA41" s="2629"/>
      <c r="AB41" s="2629">
        <v>11</v>
      </c>
      <c r="AC41" s="2629"/>
      <c r="AD41" s="2629"/>
      <c r="AE41" s="2629">
        <v>6</v>
      </c>
      <c r="AF41" s="2629"/>
      <c r="AG41" s="1202"/>
      <c r="AH41" s="2629">
        <v>11</v>
      </c>
      <c r="AI41" s="2629"/>
      <c r="AJ41" s="1202"/>
    </row>
    <row r="42" spans="1:36" ht="11.25" customHeight="1">
      <c r="A42" s="444"/>
      <c r="B42" s="444"/>
      <c r="C42" s="444"/>
      <c r="D42" s="444"/>
      <c r="E42" s="444"/>
      <c r="F42" s="1058"/>
      <c r="G42" s="1059"/>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H42" s="111"/>
      <c r="AI42" s="111"/>
    </row>
    <row r="43" spans="1:36" ht="18.75" customHeight="1">
      <c r="A43" s="2196" t="s">
        <v>4093</v>
      </c>
      <c r="B43" s="2196"/>
      <c r="C43" s="2196"/>
      <c r="D43" s="2196"/>
      <c r="E43" s="2196"/>
      <c r="F43" s="1537"/>
      <c r="G43" s="2628">
        <v>6</v>
      </c>
      <c r="H43" s="2629"/>
      <c r="I43" s="2629"/>
      <c r="J43" s="2629">
        <v>9</v>
      </c>
      <c r="K43" s="2629"/>
      <c r="L43" s="2629"/>
      <c r="M43" s="2629">
        <v>4</v>
      </c>
      <c r="N43" s="2629"/>
      <c r="O43" s="2629"/>
      <c r="P43" s="2629">
        <v>3</v>
      </c>
      <c r="Q43" s="2629"/>
      <c r="R43" s="2629"/>
      <c r="S43" s="2629">
        <v>2</v>
      </c>
      <c r="T43" s="2629"/>
      <c r="U43" s="2629"/>
      <c r="V43" s="2629">
        <v>3</v>
      </c>
      <c r="W43" s="2629"/>
      <c r="X43" s="2629"/>
      <c r="Y43" s="2629" t="s">
        <v>1282</v>
      </c>
      <c r="Z43" s="2629"/>
      <c r="AA43" s="2629"/>
      <c r="AB43" s="2629">
        <v>3</v>
      </c>
      <c r="AC43" s="2629"/>
      <c r="AD43" s="2629"/>
      <c r="AE43" s="2629">
        <v>3</v>
      </c>
      <c r="AF43" s="2629"/>
      <c r="AG43" s="1202"/>
      <c r="AH43" s="2629">
        <v>3</v>
      </c>
      <c r="AI43" s="2629"/>
      <c r="AJ43" s="1202"/>
    </row>
    <row r="44" spans="1:36" ht="18.75" customHeight="1">
      <c r="A44" s="339"/>
      <c r="B44" s="339"/>
      <c r="C44" s="339"/>
      <c r="D44" s="339"/>
      <c r="E44" s="339"/>
      <c r="F44" s="1060"/>
      <c r="G44" s="1061"/>
      <c r="H44" s="1061"/>
      <c r="I44" s="1061"/>
      <c r="J44" s="1061"/>
      <c r="K44" s="1061"/>
      <c r="L44" s="1061"/>
      <c r="M44" s="1061"/>
      <c r="N44" s="1061"/>
      <c r="O44" s="1061"/>
      <c r="P44" s="1061"/>
      <c r="Q44" s="1061"/>
      <c r="R44" s="1061"/>
      <c r="S44" s="1061"/>
      <c r="T44" s="1061"/>
      <c r="U44" s="1061"/>
      <c r="V44" s="1061"/>
      <c r="W44" s="1061"/>
      <c r="X44" s="1061"/>
      <c r="Y44" s="1061"/>
      <c r="Z44" s="1061"/>
      <c r="AA44" s="1061"/>
      <c r="AB44" s="1061"/>
      <c r="AC44" s="1061"/>
      <c r="AD44" s="1061"/>
      <c r="AE44" s="1061"/>
      <c r="AF44" s="1061"/>
      <c r="AG44" s="1061"/>
      <c r="AH44" s="1061"/>
      <c r="AI44" s="1061"/>
      <c r="AJ44" s="328"/>
    </row>
    <row r="45" spans="1:36" ht="18.75" customHeight="1">
      <c r="A45" s="1291" t="s">
        <v>585</v>
      </c>
      <c r="B45" s="1291"/>
      <c r="C45" s="1291"/>
      <c r="D45" s="1291"/>
      <c r="E45" s="1291"/>
      <c r="F45" s="1291"/>
      <c r="G45" s="1291"/>
      <c r="H45" s="1291"/>
      <c r="I45" s="1291"/>
      <c r="J45" s="1291"/>
      <c r="K45" s="1291"/>
      <c r="L45" s="1291"/>
      <c r="M45" s="1291"/>
      <c r="N45" s="318"/>
      <c r="O45" s="318"/>
      <c r="P45" s="111"/>
      <c r="Q45" s="111"/>
      <c r="R45" s="111"/>
      <c r="S45" s="315"/>
      <c r="T45" s="315"/>
      <c r="U45" s="315"/>
      <c r="V45" s="315"/>
      <c r="W45" s="315"/>
      <c r="X45" s="315"/>
      <c r="Y45" s="315"/>
      <c r="Z45" s="315"/>
      <c r="AA45" s="315"/>
      <c r="AB45" s="1277" t="s">
        <v>4094</v>
      </c>
      <c r="AC45" s="1277"/>
      <c r="AD45" s="1277"/>
      <c r="AE45" s="1277"/>
      <c r="AF45" s="1277"/>
      <c r="AG45" s="1277"/>
      <c r="AH45" s="1277"/>
      <c r="AI45" s="1277"/>
      <c r="AJ45" s="1288"/>
    </row>
    <row r="46" spans="1:36" ht="18.75" customHeight="1">
      <c r="A46" s="318"/>
      <c r="B46" s="318"/>
      <c r="C46" s="318"/>
      <c r="D46" s="318"/>
      <c r="E46" s="318"/>
      <c r="F46" s="318"/>
      <c r="G46" s="318"/>
      <c r="H46" s="318"/>
      <c r="I46" s="318"/>
      <c r="J46" s="318"/>
      <c r="K46" s="318"/>
      <c r="L46" s="318"/>
      <c r="M46" s="318"/>
      <c r="N46" s="318"/>
      <c r="O46" s="318"/>
      <c r="P46" s="111"/>
      <c r="Q46" s="111"/>
      <c r="R46" s="111"/>
      <c r="S46" s="315"/>
      <c r="T46" s="315"/>
      <c r="U46" s="315"/>
      <c r="V46" s="315"/>
      <c r="W46" s="315"/>
      <c r="X46" s="315"/>
      <c r="Y46" s="315"/>
      <c r="Z46" s="315"/>
      <c r="AA46" s="315"/>
      <c r="AB46" s="315"/>
      <c r="AC46" s="315"/>
      <c r="AD46" s="315"/>
      <c r="AE46" s="315"/>
      <c r="AF46" s="315"/>
      <c r="AG46" s="315"/>
      <c r="AH46" s="315"/>
      <c r="AI46" s="315"/>
    </row>
    <row r="49" spans="1:37" s="42" customFormat="1" ht="18.75" customHeight="1">
      <c r="A49" s="1271" t="s">
        <v>4095</v>
      </c>
      <c r="B49" s="1271"/>
      <c r="C49" s="1271"/>
      <c r="D49" s="1201"/>
      <c r="E49" s="1271"/>
      <c r="F49" s="1271"/>
      <c r="G49" s="1271"/>
      <c r="H49" s="1271"/>
      <c r="I49" s="1271"/>
      <c r="J49" s="1271"/>
      <c r="K49" s="1271"/>
      <c r="L49" s="1271"/>
      <c r="M49" s="1271"/>
      <c r="N49" s="1271"/>
      <c r="O49" s="1271"/>
      <c r="P49" s="1271"/>
      <c r="Q49" s="1271"/>
      <c r="R49" s="1271"/>
      <c r="S49" s="1271"/>
      <c r="T49" s="1271"/>
      <c r="U49" s="1271"/>
      <c r="V49" s="1271"/>
      <c r="W49" s="1271"/>
      <c r="X49" s="1271"/>
      <c r="Y49" s="1782"/>
      <c r="Z49" s="1782"/>
      <c r="AA49" s="1782"/>
      <c r="AB49" s="1782"/>
      <c r="AC49" s="1782"/>
      <c r="AD49" s="1782"/>
      <c r="AE49" s="1782"/>
      <c r="AF49" s="1782"/>
      <c r="AG49" s="1782"/>
      <c r="AH49" s="1782"/>
      <c r="AI49" s="1782"/>
      <c r="AJ49" s="1782"/>
    </row>
    <row r="50" spans="1:37" ht="18.75" customHeight="1">
      <c r="AG50" s="1289" t="s">
        <v>2811</v>
      </c>
      <c r="AH50" s="1350"/>
      <c r="AI50" s="1350"/>
      <c r="AJ50" s="1350"/>
      <c r="AK50" s="315"/>
    </row>
    <row r="51" spans="1:37" ht="18.75" customHeight="1">
      <c r="A51" s="1262" t="s">
        <v>2443</v>
      </c>
      <c r="B51" s="1263"/>
      <c r="C51" s="1263"/>
      <c r="D51" s="1263" t="s">
        <v>464</v>
      </c>
      <c r="E51" s="1263"/>
      <c r="F51" s="1263"/>
      <c r="G51" s="1263"/>
      <c r="H51" s="1263" t="s">
        <v>4096</v>
      </c>
      <c r="I51" s="1263"/>
      <c r="J51" s="1263"/>
      <c r="K51" s="1268" t="s">
        <v>4097</v>
      </c>
      <c r="L51" s="1268"/>
      <c r="M51" s="1268"/>
      <c r="N51" s="1263" t="s">
        <v>4098</v>
      </c>
      <c r="O51" s="1263"/>
      <c r="P51" s="1260"/>
      <c r="S51" s="285"/>
      <c r="T51" s="285"/>
      <c r="U51" s="1261" t="s">
        <v>2443</v>
      </c>
      <c r="V51" s="1261"/>
      <c r="W51" s="1262"/>
      <c r="X51" s="1260" t="s">
        <v>464</v>
      </c>
      <c r="Y51" s="1261"/>
      <c r="Z51" s="1261"/>
      <c r="AA51" s="1262"/>
      <c r="AB51" s="1260" t="s">
        <v>4096</v>
      </c>
      <c r="AC51" s="1261"/>
      <c r="AD51" s="1262"/>
      <c r="AE51" s="1664" t="s">
        <v>4097</v>
      </c>
      <c r="AF51" s="2047"/>
      <c r="AG51" s="2630"/>
      <c r="AH51" s="1260" t="s">
        <v>4098</v>
      </c>
      <c r="AI51" s="1261"/>
      <c r="AJ51" s="1980"/>
    </row>
    <row r="52" spans="1:37" ht="18.75" customHeight="1">
      <c r="A52" s="2632" t="s">
        <v>965</v>
      </c>
      <c r="B52" s="2633"/>
      <c r="C52" s="316">
        <v>23</v>
      </c>
      <c r="D52" s="1279">
        <v>445</v>
      </c>
      <c r="E52" s="1277"/>
      <c r="F52" s="1277"/>
      <c r="G52" s="1277"/>
      <c r="H52" s="1277">
        <v>380</v>
      </c>
      <c r="I52" s="1277"/>
      <c r="J52" s="1277"/>
      <c r="K52" s="1277">
        <v>65</v>
      </c>
      <c r="L52" s="1277"/>
      <c r="M52" s="1277"/>
      <c r="N52" s="1277" t="s">
        <v>1282</v>
      </c>
      <c r="O52" s="1277"/>
      <c r="P52" s="1277"/>
      <c r="Q52" s="285"/>
      <c r="S52" s="259"/>
      <c r="T52" s="259"/>
      <c r="U52" s="2634" t="s">
        <v>965</v>
      </c>
      <c r="V52" s="2634"/>
      <c r="W52" s="316">
        <v>28</v>
      </c>
      <c r="X52" s="1332">
        <v>449</v>
      </c>
      <c r="Y52" s="1289"/>
      <c r="Z52" s="1289"/>
      <c r="AA52" s="1289"/>
      <c r="AB52" s="1289">
        <v>380</v>
      </c>
      <c r="AC52" s="1289"/>
      <c r="AD52" s="1289"/>
      <c r="AE52" s="1289">
        <v>69</v>
      </c>
      <c r="AF52" s="1289"/>
      <c r="AG52" s="1289"/>
      <c r="AH52" s="1289" t="s">
        <v>1282</v>
      </c>
      <c r="AI52" s="1289"/>
      <c r="AJ52" s="1289"/>
    </row>
    <row r="53" spans="1:37" ht="11.25" customHeight="1">
      <c r="A53" s="326"/>
      <c r="B53" s="326"/>
      <c r="C53" s="441"/>
      <c r="D53" s="409"/>
      <c r="E53" s="315"/>
      <c r="F53" s="315"/>
      <c r="G53" s="315"/>
      <c r="H53" s="315"/>
      <c r="I53" s="315"/>
      <c r="J53" s="315"/>
      <c r="K53" s="315"/>
      <c r="L53" s="315"/>
      <c r="M53" s="315"/>
      <c r="N53" s="315"/>
      <c r="O53" s="315"/>
      <c r="P53" s="315"/>
      <c r="Q53" s="285"/>
      <c r="S53" s="259"/>
      <c r="T53" s="259"/>
      <c r="U53" s="326"/>
      <c r="V53" s="326"/>
      <c r="W53" s="441"/>
      <c r="X53" s="409"/>
      <c r="Y53" s="315"/>
      <c r="Z53" s="315"/>
      <c r="AA53" s="315"/>
      <c r="AB53" s="315"/>
      <c r="AC53" s="315"/>
      <c r="AD53" s="315"/>
      <c r="AE53" s="315"/>
      <c r="AF53" s="315"/>
      <c r="AG53" s="315"/>
      <c r="AH53" s="315"/>
      <c r="AI53" s="315"/>
      <c r="AJ53" s="315"/>
    </row>
    <row r="54" spans="1:37" ht="18.75" customHeight="1">
      <c r="A54" s="2631"/>
      <c r="B54" s="2631"/>
      <c r="C54" s="441" t="s">
        <v>4099</v>
      </c>
      <c r="D54" s="1332">
        <v>424</v>
      </c>
      <c r="E54" s="1289"/>
      <c r="F54" s="1289"/>
      <c r="G54" s="1289"/>
      <c r="H54" s="1289">
        <v>367</v>
      </c>
      <c r="I54" s="1289"/>
      <c r="J54" s="1289"/>
      <c r="K54" s="1289">
        <v>57</v>
      </c>
      <c r="L54" s="1289"/>
      <c r="M54" s="1289"/>
      <c r="N54" s="1289" t="s">
        <v>1282</v>
      </c>
      <c r="O54" s="1289"/>
      <c r="P54" s="1289"/>
      <c r="Q54" s="285"/>
      <c r="S54" s="259"/>
      <c r="T54" s="259"/>
      <c r="U54" s="1308"/>
      <c r="V54" s="1308"/>
      <c r="W54" s="441">
        <v>29</v>
      </c>
      <c r="X54" s="1332">
        <v>538</v>
      </c>
      <c r="Y54" s="1289"/>
      <c r="Z54" s="1289"/>
      <c r="AA54" s="1289"/>
      <c r="AB54" s="1289">
        <v>455</v>
      </c>
      <c r="AC54" s="1289"/>
      <c r="AD54" s="1289"/>
      <c r="AE54" s="1289">
        <v>83</v>
      </c>
      <c r="AF54" s="1289"/>
      <c r="AG54" s="1289"/>
      <c r="AH54" s="1289" t="s">
        <v>1282</v>
      </c>
      <c r="AI54" s="1289"/>
      <c r="AJ54" s="1289"/>
    </row>
    <row r="55" spans="1:37" ht="11.25" customHeight="1">
      <c r="A55" s="259"/>
      <c r="B55" s="259"/>
      <c r="C55" s="441"/>
      <c r="D55" s="409"/>
      <c r="E55" s="315"/>
      <c r="F55" s="315"/>
      <c r="G55" s="315"/>
      <c r="H55" s="315"/>
      <c r="I55" s="315"/>
      <c r="J55" s="315"/>
      <c r="K55" s="315"/>
      <c r="L55" s="315"/>
      <c r="M55" s="315"/>
      <c r="N55" s="315"/>
      <c r="O55" s="315"/>
      <c r="P55" s="315"/>
      <c r="Q55" s="285"/>
      <c r="S55" s="259"/>
      <c r="T55" s="259"/>
      <c r="U55" s="326"/>
      <c r="V55" s="326"/>
      <c r="W55" s="441"/>
      <c r="X55" s="409"/>
      <c r="Y55" s="315"/>
      <c r="Z55" s="315"/>
      <c r="AA55" s="315"/>
      <c r="AB55" s="315"/>
      <c r="AC55" s="315"/>
      <c r="AD55" s="315"/>
      <c r="AE55" s="315"/>
      <c r="AF55" s="315"/>
      <c r="AG55" s="315"/>
      <c r="AH55" s="315"/>
      <c r="AI55" s="315"/>
      <c r="AJ55" s="315"/>
    </row>
    <row r="56" spans="1:37" ht="18.75" customHeight="1">
      <c r="A56" s="2631"/>
      <c r="B56" s="2631"/>
      <c r="C56" s="441" t="s">
        <v>215</v>
      </c>
      <c r="D56" s="1332">
        <v>435</v>
      </c>
      <c r="E56" s="1289"/>
      <c r="F56" s="1289"/>
      <c r="G56" s="1289"/>
      <c r="H56" s="1289">
        <v>390</v>
      </c>
      <c r="I56" s="1289"/>
      <c r="J56" s="1289"/>
      <c r="K56" s="1289">
        <v>45</v>
      </c>
      <c r="L56" s="1289"/>
      <c r="M56" s="1289"/>
      <c r="N56" s="1289" t="s">
        <v>1282</v>
      </c>
      <c r="O56" s="1289"/>
      <c r="P56" s="1289"/>
      <c r="Q56" s="285"/>
      <c r="S56" s="259"/>
      <c r="T56" s="259"/>
      <c r="U56" s="1308"/>
      <c r="V56" s="1308"/>
      <c r="W56" s="441">
        <v>30</v>
      </c>
      <c r="X56" s="1332">
        <v>615</v>
      </c>
      <c r="Y56" s="1289"/>
      <c r="Z56" s="1289"/>
      <c r="AA56" s="1289"/>
      <c r="AB56" s="1289">
        <v>545</v>
      </c>
      <c r="AC56" s="1289"/>
      <c r="AD56" s="1289"/>
      <c r="AE56" s="1289">
        <v>70</v>
      </c>
      <c r="AF56" s="1289"/>
      <c r="AG56" s="1289"/>
      <c r="AH56" s="1289" t="s">
        <v>1282</v>
      </c>
      <c r="AI56" s="1289"/>
      <c r="AJ56" s="1289"/>
    </row>
    <row r="57" spans="1:37" ht="11.25" customHeight="1">
      <c r="A57" s="259"/>
      <c r="B57" s="259"/>
      <c r="C57" s="441"/>
      <c r="D57" s="409"/>
      <c r="E57" s="315"/>
      <c r="F57" s="315"/>
      <c r="G57" s="315"/>
      <c r="H57" s="315"/>
      <c r="I57" s="315"/>
      <c r="J57" s="315"/>
      <c r="K57" s="315"/>
      <c r="L57" s="315"/>
      <c r="M57" s="315"/>
      <c r="N57" s="315"/>
      <c r="O57" s="315"/>
      <c r="P57" s="315"/>
      <c r="Q57" s="285"/>
      <c r="S57" s="259"/>
      <c r="T57" s="259"/>
      <c r="U57" s="326"/>
      <c r="V57" s="326"/>
      <c r="W57" s="441"/>
      <c r="X57" s="409"/>
      <c r="Y57" s="315"/>
      <c r="Z57" s="315"/>
      <c r="AA57" s="315"/>
      <c r="AB57" s="315"/>
      <c r="AC57" s="315"/>
      <c r="AD57" s="315"/>
      <c r="AE57" s="315"/>
      <c r="AF57" s="315"/>
      <c r="AG57" s="315"/>
      <c r="AH57" s="315"/>
      <c r="AI57" s="315"/>
      <c r="AJ57" s="315"/>
    </row>
    <row r="58" spans="1:37" ht="18.75" customHeight="1">
      <c r="A58" s="2631"/>
      <c r="B58" s="2631"/>
      <c r="C58" s="441" t="s">
        <v>223</v>
      </c>
      <c r="D58" s="1332">
        <v>433</v>
      </c>
      <c r="E58" s="1289"/>
      <c r="F58" s="1289"/>
      <c r="G58" s="1289"/>
      <c r="H58" s="1289">
        <v>374</v>
      </c>
      <c r="I58" s="1289"/>
      <c r="J58" s="1289"/>
      <c r="K58" s="1289">
        <v>59</v>
      </c>
      <c r="L58" s="1289"/>
      <c r="M58" s="1289"/>
      <c r="N58" s="1289" t="s">
        <v>1282</v>
      </c>
      <c r="O58" s="1289"/>
      <c r="P58" s="1289"/>
      <c r="Q58" s="285"/>
      <c r="S58" s="259"/>
      <c r="T58" s="259"/>
      <c r="U58" s="1308" t="s">
        <v>1212</v>
      </c>
      <c r="V58" s="1308"/>
      <c r="W58" s="441" t="s">
        <v>2417</v>
      </c>
      <c r="X58" s="1332">
        <v>602</v>
      </c>
      <c r="Y58" s="1289"/>
      <c r="Z58" s="1289"/>
      <c r="AA58" s="1289"/>
      <c r="AB58" s="1289">
        <v>513</v>
      </c>
      <c r="AC58" s="1289"/>
      <c r="AD58" s="1289"/>
      <c r="AE58" s="1289">
        <v>89</v>
      </c>
      <c r="AF58" s="1289"/>
      <c r="AG58" s="1289"/>
      <c r="AH58" s="1289" t="s">
        <v>1282</v>
      </c>
      <c r="AI58" s="1289"/>
      <c r="AJ58" s="1289"/>
    </row>
    <row r="59" spans="1:37" ht="11.25" customHeight="1">
      <c r="A59" s="259"/>
      <c r="B59" s="259"/>
      <c r="C59" s="441"/>
      <c r="D59" s="409"/>
      <c r="E59" s="315"/>
      <c r="F59" s="315"/>
      <c r="G59" s="315"/>
      <c r="H59" s="315"/>
      <c r="I59" s="315"/>
      <c r="J59" s="315"/>
      <c r="K59" s="315"/>
      <c r="L59" s="315"/>
      <c r="M59" s="315"/>
      <c r="N59" s="315"/>
      <c r="O59" s="315"/>
      <c r="P59" s="315"/>
      <c r="Q59" s="285"/>
      <c r="S59" s="259"/>
      <c r="T59" s="259"/>
      <c r="U59" s="326"/>
      <c r="V59" s="326"/>
      <c r="W59" s="441"/>
      <c r="X59" s="409"/>
      <c r="Y59" s="315"/>
      <c r="Z59" s="315"/>
      <c r="AA59" s="315"/>
      <c r="AB59" s="315"/>
      <c r="AC59" s="315"/>
      <c r="AD59" s="315"/>
      <c r="AE59" s="315"/>
      <c r="AF59" s="315"/>
      <c r="AG59" s="315"/>
      <c r="AH59" s="315"/>
      <c r="AI59" s="315"/>
      <c r="AJ59" s="315"/>
    </row>
    <row r="60" spans="1:37" ht="18.75" customHeight="1">
      <c r="A60" s="2635"/>
      <c r="B60" s="2636"/>
      <c r="C60" s="523" t="s">
        <v>705</v>
      </c>
      <c r="D60" s="1349">
        <v>518</v>
      </c>
      <c r="E60" s="1350"/>
      <c r="F60" s="1350"/>
      <c r="G60" s="1350"/>
      <c r="H60" s="1350">
        <v>445</v>
      </c>
      <c r="I60" s="1350"/>
      <c r="J60" s="1350"/>
      <c r="K60" s="1350">
        <v>73</v>
      </c>
      <c r="L60" s="1350"/>
      <c r="M60" s="1350"/>
      <c r="N60" s="1350" t="s">
        <v>1282</v>
      </c>
      <c r="O60" s="1350"/>
      <c r="P60" s="1350"/>
      <c r="Q60" s="285"/>
      <c r="S60" s="259"/>
      <c r="T60" s="259"/>
      <c r="U60" s="2637"/>
      <c r="V60" s="2637"/>
      <c r="W60" s="523">
        <v>2</v>
      </c>
      <c r="X60" s="1349">
        <v>644</v>
      </c>
      <c r="Y60" s="1350"/>
      <c r="Z60" s="1350"/>
      <c r="AA60" s="1350"/>
      <c r="AB60" s="1350">
        <v>558</v>
      </c>
      <c r="AC60" s="1350"/>
      <c r="AD60" s="1350"/>
      <c r="AE60" s="1350">
        <v>86</v>
      </c>
      <c r="AF60" s="1350"/>
      <c r="AG60" s="1350"/>
      <c r="AH60" s="1350" t="s">
        <v>1569</v>
      </c>
      <c r="AI60" s="1350"/>
      <c r="AJ60" s="1350"/>
    </row>
    <row r="61" spans="1:37" ht="18.75" customHeight="1">
      <c r="AD61" s="1277" t="s">
        <v>4100</v>
      </c>
      <c r="AE61" s="1277"/>
      <c r="AF61" s="1277"/>
      <c r="AG61" s="1277"/>
      <c r="AH61" s="1277"/>
      <c r="AI61" s="1277"/>
      <c r="AJ61" s="1277"/>
      <c r="AK61" s="315"/>
    </row>
  </sheetData>
  <mergeCells count="298">
    <mergeCell ref="AH60:AJ60"/>
    <mergeCell ref="AD61:AJ61"/>
    <mergeCell ref="X58:AA58"/>
    <mergeCell ref="AB58:AD58"/>
    <mergeCell ref="AE58:AG58"/>
    <mergeCell ref="AH58:AJ58"/>
    <mergeCell ref="A60:B60"/>
    <mergeCell ref="D60:G60"/>
    <mergeCell ref="H60:J60"/>
    <mergeCell ref="K60:M60"/>
    <mergeCell ref="N60:P60"/>
    <mergeCell ref="U60:V60"/>
    <mergeCell ref="X56:AA56"/>
    <mergeCell ref="AB56:AD56"/>
    <mergeCell ref="AE56:AG56"/>
    <mergeCell ref="X60:AA60"/>
    <mergeCell ref="AB60:AD60"/>
    <mergeCell ref="AE60:AG60"/>
    <mergeCell ref="AH52:AJ52"/>
    <mergeCell ref="A54:B54"/>
    <mergeCell ref="D54:G54"/>
    <mergeCell ref="H54:J54"/>
    <mergeCell ref="K54:M54"/>
    <mergeCell ref="N54:P54"/>
    <mergeCell ref="U54:V54"/>
    <mergeCell ref="AH56:AJ56"/>
    <mergeCell ref="A58:B58"/>
    <mergeCell ref="D58:G58"/>
    <mergeCell ref="H58:J58"/>
    <mergeCell ref="K58:M58"/>
    <mergeCell ref="N58:P58"/>
    <mergeCell ref="U58:V58"/>
    <mergeCell ref="X54:AA54"/>
    <mergeCell ref="AB54:AD54"/>
    <mergeCell ref="AE54:AG54"/>
    <mergeCell ref="AH54:AJ54"/>
    <mergeCell ref="A56:B56"/>
    <mergeCell ref="D56:G56"/>
    <mergeCell ref="H56:J56"/>
    <mergeCell ref="K56:M56"/>
    <mergeCell ref="N56:P56"/>
    <mergeCell ref="U56:V56"/>
    <mergeCell ref="A52:B52"/>
    <mergeCell ref="D52:G52"/>
    <mergeCell ref="H52:J52"/>
    <mergeCell ref="K52:M52"/>
    <mergeCell ref="N52:P52"/>
    <mergeCell ref="U52:V52"/>
    <mergeCell ref="X52:AA52"/>
    <mergeCell ref="AB52:AD52"/>
    <mergeCell ref="AE52:AG52"/>
    <mergeCell ref="A45:M45"/>
    <mergeCell ref="AB45:AJ45"/>
    <mergeCell ref="A49:AJ49"/>
    <mergeCell ref="AG50:AJ50"/>
    <mergeCell ref="A51:C51"/>
    <mergeCell ref="D51:G51"/>
    <mergeCell ref="H51:J51"/>
    <mergeCell ref="K51:M51"/>
    <mergeCell ref="N51:P51"/>
    <mergeCell ref="U51:W51"/>
    <mergeCell ref="X51:AA51"/>
    <mergeCell ref="AB51:AD51"/>
    <mergeCell ref="AE51:AG51"/>
    <mergeCell ref="AH51:AJ51"/>
    <mergeCell ref="S43:U43"/>
    <mergeCell ref="V43:X43"/>
    <mergeCell ref="Y43:AA43"/>
    <mergeCell ref="AB43:AD43"/>
    <mergeCell ref="AE43:AG43"/>
    <mergeCell ref="AH43:AJ43"/>
    <mergeCell ref="V41:X41"/>
    <mergeCell ref="Y41:AA41"/>
    <mergeCell ref="AB41:AD41"/>
    <mergeCell ref="AE41:AG41"/>
    <mergeCell ref="AH41:AJ41"/>
    <mergeCell ref="S41:U41"/>
    <mergeCell ref="A43:F43"/>
    <mergeCell ref="G43:I43"/>
    <mergeCell ref="J43:L43"/>
    <mergeCell ref="M43:O43"/>
    <mergeCell ref="P43:R43"/>
    <mergeCell ref="A41:F41"/>
    <mergeCell ref="G41:I41"/>
    <mergeCell ref="J41:L41"/>
    <mergeCell ref="M41:O41"/>
    <mergeCell ref="P41:R41"/>
    <mergeCell ref="S39:U39"/>
    <mergeCell ref="V39:X39"/>
    <mergeCell ref="Y39:AA39"/>
    <mergeCell ref="AB39:AD39"/>
    <mergeCell ref="AE39:AG39"/>
    <mergeCell ref="AH39:AJ39"/>
    <mergeCell ref="V37:X37"/>
    <mergeCell ref="Y37:AA37"/>
    <mergeCell ref="AB37:AD37"/>
    <mergeCell ref="AE37:AG37"/>
    <mergeCell ref="AH37:AJ37"/>
    <mergeCell ref="S37:U37"/>
    <mergeCell ref="A39:F39"/>
    <mergeCell ref="G39:I39"/>
    <mergeCell ref="J39:L39"/>
    <mergeCell ref="M39:O39"/>
    <mergeCell ref="P39:R39"/>
    <mergeCell ref="A37:F37"/>
    <mergeCell ref="G37:I37"/>
    <mergeCell ref="J37:L37"/>
    <mergeCell ref="M37:O37"/>
    <mergeCell ref="P37:R37"/>
    <mergeCell ref="S35:U35"/>
    <mergeCell ref="V35:X35"/>
    <mergeCell ref="Y35:AA35"/>
    <mergeCell ref="AB35:AD35"/>
    <mergeCell ref="AE35:AG35"/>
    <mergeCell ref="AH35:AJ35"/>
    <mergeCell ref="V33:X33"/>
    <mergeCell ref="Y33:AA33"/>
    <mergeCell ref="AB33:AD33"/>
    <mergeCell ref="AE33:AG33"/>
    <mergeCell ref="AH33:AJ33"/>
    <mergeCell ref="S33:U33"/>
    <mergeCell ref="A35:F35"/>
    <mergeCell ref="G35:I35"/>
    <mergeCell ref="J35:L35"/>
    <mergeCell ref="M35:O35"/>
    <mergeCell ref="P35:R35"/>
    <mergeCell ref="A33:F33"/>
    <mergeCell ref="G33:I33"/>
    <mergeCell ref="J33:L33"/>
    <mergeCell ref="M33:O33"/>
    <mergeCell ref="P33:R33"/>
    <mergeCell ref="S31:U31"/>
    <mergeCell ref="V31:X31"/>
    <mergeCell ref="Y31:AA31"/>
    <mergeCell ref="AB31:AD31"/>
    <mergeCell ref="AE31:AG31"/>
    <mergeCell ref="AH31:AJ31"/>
    <mergeCell ref="V29:X29"/>
    <mergeCell ref="Y29:AA29"/>
    <mergeCell ref="AB29:AD29"/>
    <mergeCell ref="AE29:AG29"/>
    <mergeCell ref="AH29:AJ29"/>
    <mergeCell ref="S29:U29"/>
    <mergeCell ref="A31:F31"/>
    <mergeCell ref="G31:I31"/>
    <mergeCell ref="J31:L31"/>
    <mergeCell ref="M31:O31"/>
    <mergeCell ref="P31:R31"/>
    <mergeCell ref="A29:F29"/>
    <mergeCell ref="G29:I29"/>
    <mergeCell ref="J29:L29"/>
    <mergeCell ref="M29:O29"/>
    <mergeCell ref="P29:R29"/>
    <mergeCell ref="S27:U27"/>
    <mergeCell ref="V27:X27"/>
    <mergeCell ref="Y27:AA27"/>
    <mergeCell ref="AB27:AD27"/>
    <mergeCell ref="AE27:AG27"/>
    <mergeCell ref="AH27:AJ27"/>
    <mergeCell ref="V25:X25"/>
    <mergeCell ref="Y25:AA25"/>
    <mergeCell ref="AB25:AD25"/>
    <mergeCell ref="AE25:AG25"/>
    <mergeCell ref="AH25:AJ25"/>
    <mergeCell ref="S25:U25"/>
    <mergeCell ref="A27:F27"/>
    <mergeCell ref="G27:I27"/>
    <mergeCell ref="J27:L27"/>
    <mergeCell ref="M27:O27"/>
    <mergeCell ref="P27:R27"/>
    <mergeCell ref="A25:F25"/>
    <mergeCell ref="G25:I25"/>
    <mergeCell ref="J25:L25"/>
    <mergeCell ref="M25:O25"/>
    <mergeCell ref="P25:R25"/>
    <mergeCell ref="S23:U23"/>
    <mergeCell ref="V23:X23"/>
    <mergeCell ref="Y23:AA23"/>
    <mergeCell ref="AB23:AD23"/>
    <mergeCell ref="AE23:AG23"/>
    <mergeCell ref="AH23:AJ23"/>
    <mergeCell ref="V21:X21"/>
    <mergeCell ref="Y21:AA21"/>
    <mergeCell ref="AB21:AD21"/>
    <mergeCell ref="AE21:AG21"/>
    <mergeCell ref="AH21:AJ21"/>
    <mergeCell ref="S21:U21"/>
    <mergeCell ref="A23:F23"/>
    <mergeCell ref="G23:I23"/>
    <mergeCell ref="J23:L23"/>
    <mergeCell ref="M23:O23"/>
    <mergeCell ref="P23:R23"/>
    <mergeCell ref="A21:F21"/>
    <mergeCell ref="G21:I21"/>
    <mergeCell ref="J21:L21"/>
    <mergeCell ref="M21:O21"/>
    <mergeCell ref="P21:R21"/>
    <mergeCell ref="S19:U19"/>
    <mergeCell ref="V19:X19"/>
    <mergeCell ref="Y19:AA19"/>
    <mergeCell ref="AB19:AD19"/>
    <mergeCell ref="AE19:AG19"/>
    <mergeCell ref="AH19:AJ19"/>
    <mergeCell ref="V17:X17"/>
    <mergeCell ref="Y17:AA17"/>
    <mergeCell ref="AB17:AD17"/>
    <mergeCell ref="AE17:AG17"/>
    <mergeCell ref="AH17:AJ17"/>
    <mergeCell ref="S17:U17"/>
    <mergeCell ref="A19:F19"/>
    <mergeCell ref="G19:I19"/>
    <mergeCell ref="J19:L19"/>
    <mergeCell ref="M19:O19"/>
    <mergeCell ref="P19:R19"/>
    <mergeCell ref="A17:F17"/>
    <mergeCell ref="G17:I17"/>
    <mergeCell ref="J17:L17"/>
    <mergeCell ref="M17:O17"/>
    <mergeCell ref="P17:R17"/>
    <mergeCell ref="AE9:AG9"/>
    <mergeCell ref="AH9:AJ9"/>
    <mergeCell ref="A15:F15"/>
    <mergeCell ref="G15:I15"/>
    <mergeCell ref="J15:L15"/>
    <mergeCell ref="M15:O15"/>
    <mergeCell ref="P15:R15"/>
    <mergeCell ref="A13:F13"/>
    <mergeCell ref="G13:I13"/>
    <mergeCell ref="J13:L13"/>
    <mergeCell ref="M13:O13"/>
    <mergeCell ref="P13:R13"/>
    <mergeCell ref="S15:U15"/>
    <mergeCell ref="V15:X15"/>
    <mergeCell ref="Y15:AA15"/>
    <mergeCell ref="AB15:AD15"/>
    <mergeCell ref="AE15:AG15"/>
    <mergeCell ref="AH15:AJ15"/>
    <mergeCell ref="V13:X13"/>
    <mergeCell ref="Y13:AA13"/>
    <mergeCell ref="AB13:AD13"/>
    <mergeCell ref="AE13:AG13"/>
    <mergeCell ref="AH13:AJ13"/>
    <mergeCell ref="S13:U13"/>
    <mergeCell ref="A11:F11"/>
    <mergeCell ref="G11:I11"/>
    <mergeCell ref="J11:L11"/>
    <mergeCell ref="M11:O11"/>
    <mergeCell ref="P11:R11"/>
    <mergeCell ref="Y7:AA7"/>
    <mergeCell ref="AB7:AD7"/>
    <mergeCell ref="AE7:AG7"/>
    <mergeCell ref="AH7:AJ7"/>
    <mergeCell ref="A9:F9"/>
    <mergeCell ref="G9:I9"/>
    <mergeCell ref="J9:L9"/>
    <mergeCell ref="M9:O9"/>
    <mergeCell ref="P9:R9"/>
    <mergeCell ref="S9:U9"/>
    <mergeCell ref="S11:U11"/>
    <mergeCell ref="V11:X11"/>
    <mergeCell ref="Y11:AA11"/>
    <mergeCell ref="AB11:AD11"/>
    <mergeCell ref="AE11:AG11"/>
    <mergeCell ref="AH11:AJ11"/>
    <mergeCell ref="V9:X9"/>
    <mergeCell ref="Y9:AA9"/>
    <mergeCell ref="AB9:AD9"/>
    <mergeCell ref="G6:I6"/>
    <mergeCell ref="J6:L6"/>
    <mergeCell ref="M6:O6"/>
    <mergeCell ref="P6:R6"/>
    <mergeCell ref="S6:U6"/>
    <mergeCell ref="V6:X6"/>
    <mergeCell ref="Y6:AA6"/>
    <mergeCell ref="AB6:AD6"/>
    <mergeCell ref="A7:F7"/>
    <mergeCell ref="G7:I7"/>
    <mergeCell ref="J7:L7"/>
    <mergeCell ref="M7:O7"/>
    <mergeCell ref="P7:R7"/>
    <mergeCell ref="S7:U7"/>
    <mergeCell ref="V7:X7"/>
    <mergeCell ref="A1:D1"/>
    <mergeCell ref="A2:AJ2"/>
    <mergeCell ref="AB3:AJ3"/>
    <mergeCell ref="A4:F5"/>
    <mergeCell ref="G4:H4"/>
    <mergeCell ref="AE4:AF4"/>
    <mergeCell ref="G5:I5"/>
    <mergeCell ref="J5:L5"/>
    <mergeCell ref="M5:O5"/>
    <mergeCell ref="P5:R5"/>
    <mergeCell ref="S5:U5"/>
    <mergeCell ref="V5:X5"/>
    <mergeCell ref="Y5:AA5"/>
    <mergeCell ref="AB5:AD5"/>
    <mergeCell ref="AE5:AG5"/>
    <mergeCell ref="AH5:AJ5"/>
  </mergeCells>
  <phoneticPr fontId="4"/>
  <hyperlinks>
    <hyperlink ref="A1" location="P2細目次!A1" display="目次に戻る" xr:uid="{5249D5E1-4B7B-422D-8375-1FB9EE6DEFB9}"/>
  </hyperlinks>
  <pageMargins left="0.70866141732283472" right="0.70866141732283472" top="0.74803149606299213" bottom="0.74803149606299213" header="0.31496062992125984" footer="0.31496062992125984"/>
  <pageSetup paperSize="9" scale="78" firstPageNumber="0" orientation="portrait" r:id="rId1"/>
  <headerFooter differentFirst="1" scaleWithDoc="0">
    <oddFooter>&amp;C- &amp;P -</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14C8B-ED08-42EE-ACD2-060A95F16C96}">
  <sheetPr>
    <tabColor theme="0"/>
    <pageSetUpPr fitToPage="1"/>
  </sheetPr>
  <dimension ref="A1:AD55"/>
  <sheetViews>
    <sheetView zoomScaleNormal="100" zoomScaleSheetLayoutView="100" workbookViewId="0">
      <selection sqref="A1:D1"/>
    </sheetView>
  </sheetViews>
  <sheetFormatPr defaultRowHeight="13.5"/>
  <cols>
    <col min="1" max="8" width="9" style="286"/>
    <col min="9" max="9" width="15" style="286" customWidth="1"/>
    <col min="10" max="13" width="9" style="286"/>
    <col min="14" max="14" width="9.25" style="286" hidden="1" customWidth="1"/>
    <col min="15" max="15" width="0" style="286" hidden="1" customWidth="1"/>
    <col min="16" max="16" width="11.75" style="286" hidden="1" customWidth="1"/>
    <col min="17" max="17" width="11.625" style="286" hidden="1" customWidth="1"/>
    <col min="18" max="19" width="0" style="286" hidden="1" customWidth="1"/>
    <col min="20" max="20" width="12" style="286" hidden="1" customWidth="1"/>
    <col min="21" max="21" width="9" style="286" customWidth="1"/>
    <col min="22" max="22" width="9.125" style="286" hidden="1" customWidth="1"/>
    <col min="23" max="26" width="12.625" style="286" hidden="1" customWidth="1"/>
    <col min="27" max="27" width="9" style="286" bestFit="1" customWidth="1"/>
    <col min="28" max="264" width="9" style="286"/>
    <col min="265" max="265" width="15" style="286" customWidth="1"/>
    <col min="266" max="269" width="9" style="286"/>
    <col min="270" max="270" width="9.25" style="286" bestFit="1" customWidth="1"/>
    <col min="271" max="271" width="9" style="286"/>
    <col min="272" max="272" width="11.75" style="286" bestFit="1" customWidth="1"/>
    <col min="273" max="273" width="11.625" style="286" customWidth="1"/>
    <col min="274" max="275" width="9" style="286"/>
    <col min="276" max="276" width="12" style="286" bestFit="1" customWidth="1"/>
    <col min="277" max="277" width="9" style="286"/>
    <col min="278" max="278" width="9.125" style="286" bestFit="1" customWidth="1"/>
    <col min="279" max="282" width="12.625" style="286" customWidth="1"/>
    <col min="283" max="283" width="9" style="286" bestFit="1"/>
    <col min="284" max="520" width="9" style="286"/>
    <col min="521" max="521" width="15" style="286" customWidth="1"/>
    <col min="522" max="525" width="9" style="286"/>
    <col min="526" max="526" width="9.25" style="286" bestFit="1" customWidth="1"/>
    <col min="527" max="527" width="9" style="286"/>
    <col min="528" max="528" width="11.75" style="286" bestFit="1" customWidth="1"/>
    <col min="529" max="529" width="11.625" style="286" customWidth="1"/>
    <col min="530" max="531" width="9" style="286"/>
    <col min="532" max="532" width="12" style="286" bestFit="1" customWidth="1"/>
    <col min="533" max="533" width="9" style="286"/>
    <col min="534" max="534" width="9.125" style="286" bestFit="1" customWidth="1"/>
    <col min="535" max="538" width="12.625" style="286" customWidth="1"/>
    <col min="539" max="539" width="9" style="286" bestFit="1"/>
    <col min="540" max="776" width="9" style="286"/>
    <col min="777" max="777" width="15" style="286" customWidth="1"/>
    <col min="778" max="781" width="9" style="286"/>
    <col min="782" max="782" width="9.25" style="286" bestFit="1" customWidth="1"/>
    <col min="783" max="783" width="9" style="286"/>
    <col min="784" max="784" width="11.75" style="286" bestFit="1" customWidth="1"/>
    <col min="785" max="785" width="11.625" style="286" customWidth="1"/>
    <col min="786" max="787" width="9" style="286"/>
    <col min="788" max="788" width="12" style="286" bestFit="1" customWidth="1"/>
    <col min="789" max="789" width="9" style="286"/>
    <col min="790" max="790" width="9.125" style="286" bestFit="1" customWidth="1"/>
    <col min="791" max="794" width="12.625" style="286" customWidth="1"/>
    <col min="795" max="795" width="9" style="286" bestFit="1"/>
    <col min="796" max="1032" width="9" style="286"/>
    <col min="1033" max="1033" width="15" style="286" customWidth="1"/>
    <col min="1034" max="1037" width="9" style="286"/>
    <col min="1038" max="1038" width="9.25" style="286" bestFit="1" customWidth="1"/>
    <col min="1039" max="1039" width="9" style="286"/>
    <col min="1040" max="1040" width="11.75" style="286" bestFit="1" customWidth="1"/>
    <col min="1041" max="1041" width="11.625" style="286" customWidth="1"/>
    <col min="1042" max="1043" width="9" style="286"/>
    <col min="1044" max="1044" width="12" style="286" bestFit="1" customWidth="1"/>
    <col min="1045" max="1045" width="9" style="286"/>
    <col min="1046" max="1046" width="9.125" style="286" bestFit="1" customWidth="1"/>
    <col min="1047" max="1050" width="12.625" style="286" customWidth="1"/>
    <col min="1051" max="1051" width="9" style="286" bestFit="1"/>
    <col min="1052" max="1288" width="9" style="286"/>
    <col min="1289" max="1289" width="15" style="286" customWidth="1"/>
    <col min="1290" max="1293" width="9" style="286"/>
    <col min="1294" max="1294" width="9.25" style="286" bestFit="1" customWidth="1"/>
    <col min="1295" max="1295" width="9" style="286"/>
    <col min="1296" max="1296" width="11.75" style="286" bestFit="1" customWidth="1"/>
    <col min="1297" max="1297" width="11.625" style="286" customWidth="1"/>
    <col min="1298" max="1299" width="9" style="286"/>
    <col min="1300" max="1300" width="12" style="286" bestFit="1" customWidth="1"/>
    <col min="1301" max="1301" width="9" style="286"/>
    <col min="1302" max="1302" width="9.125" style="286" bestFit="1" customWidth="1"/>
    <col min="1303" max="1306" width="12.625" style="286" customWidth="1"/>
    <col min="1307" max="1307" width="9" style="286" bestFit="1"/>
    <col min="1308" max="1544" width="9" style="286"/>
    <col min="1545" max="1545" width="15" style="286" customWidth="1"/>
    <col min="1546" max="1549" width="9" style="286"/>
    <col min="1550" max="1550" width="9.25" style="286" bestFit="1" customWidth="1"/>
    <col min="1551" max="1551" width="9" style="286"/>
    <col min="1552" max="1552" width="11.75" style="286" bestFit="1" customWidth="1"/>
    <col min="1553" max="1553" width="11.625" style="286" customWidth="1"/>
    <col min="1554" max="1555" width="9" style="286"/>
    <col min="1556" max="1556" width="12" style="286" bestFit="1" customWidth="1"/>
    <col min="1557" max="1557" width="9" style="286"/>
    <col min="1558" max="1558" width="9.125" style="286" bestFit="1" customWidth="1"/>
    <col min="1559" max="1562" width="12.625" style="286" customWidth="1"/>
    <col min="1563" max="1563" width="9" style="286" bestFit="1"/>
    <col min="1564" max="1800" width="9" style="286"/>
    <col min="1801" max="1801" width="15" style="286" customWidth="1"/>
    <col min="1802" max="1805" width="9" style="286"/>
    <col min="1806" max="1806" width="9.25" style="286" bestFit="1" customWidth="1"/>
    <col min="1807" max="1807" width="9" style="286"/>
    <col min="1808" max="1808" width="11.75" style="286" bestFit="1" customWidth="1"/>
    <col min="1809" max="1809" width="11.625" style="286" customWidth="1"/>
    <col min="1810" max="1811" width="9" style="286"/>
    <col min="1812" max="1812" width="12" style="286" bestFit="1" customWidth="1"/>
    <col min="1813" max="1813" width="9" style="286"/>
    <col min="1814" max="1814" width="9.125" style="286" bestFit="1" customWidth="1"/>
    <col min="1815" max="1818" width="12.625" style="286" customWidth="1"/>
    <col min="1819" max="1819" width="9" style="286" bestFit="1"/>
    <col min="1820" max="2056" width="9" style="286"/>
    <col min="2057" max="2057" width="15" style="286" customWidth="1"/>
    <col min="2058" max="2061" width="9" style="286"/>
    <col min="2062" max="2062" width="9.25" style="286" bestFit="1" customWidth="1"/>
    <col min="2063" max="2063" width="9" style="286"/>
    <col min="2064" max="2064" width="11.75" style="286" bestFit="1" customWidth="1"/>
    <col min="2065" max="2065" width="11.625" style="286" customWidth="1"/>
    <col min="2066" max="2067" width="9" style="286"/>
    <col min="2068" max="2068" width="12" style="286" bestFit="1" customWidth="1"/>
    <col min="2069" max="2069" width="9" style="286"/>
    <col min="2070" max="2070" width="9.125" style="286" bestFit="1" customWidth="1"/>
    <col min="2071" max="2074" width="12.625" style="286" customWidth="1"/>
    <col min="2075" max="2075" width="9" style="286" bestFit="1"/>
    <col min="2076" max="2312" width="9" style="286"/>
    <col min="2313" max="2313" width="15" style="286" customWidth="1"/>
    <col min="2314" max="2317" width="9" style="286"/>
    <col min="2318" max="2318" width="9.25" style="286" bestFit="1" customWidth="1"/>
    <col min="2319" max="2319" width="9" style="286"/>
    <col min="2320" max="2320" width="11.75" style="286" bestFit="1" customWidth="1"/>
    <col min="2321" max="2321" width="11.625" style="286" customWidth="1"/>
    <col min="2322" max="2323" width="9" style="286"/>
    <col min="2324" max="2324" width="12" style="286" bestFit="1" customWidth="1"/>
    <col min="2325" max="2325" width="9" style="286"/>
    <col min="2326" max="2326" width="9.125" style="286" bestFit="1" customWidth="1"/>
    <col min="2327" max="2330" width="12.625" style="286" customWidth="1"/>
    <col min="2331" max="2331" width="9" style="286" bestFit="1"/>
    <col min="2332" max="2568" width="9" style="286"/>
    <col min="2569" max="2569" width="15" style="286" customWidth="1"/>
    <col min="2570" max="2573" width="9" style="286"/>
    <col min="2574" max="2574" width="9.25" style="286" bestFit="1" customWidth="1"/>
    <col min="2575" max="2575" width="9" style="286"/>
    <col min="2576" max="2576" width="11.75" style="286" bestFit="1" customWidth="1"/>
    <col min="2577" max="2577" width="11.625" style="286" customWidth="1"/>
    <col min="2578" max="2579" width="9" style="286"/>
    <col min="2580" max="2580" width="12" style="286" bestFit="1" customWidth="1"/>
    <col min="2581" max="2581" width="9" style="286"/>
    <col min="2582" max="2582" width="9.125" style="286" bestFit="1" customWidth="1"/>
    <col min="2583" max="2586" width="12.625" style="286" customWidth="1"/>
    <col min="2587" max="2587" width="9" style="286" bestFit="1"/>
    <col min="2588" max="2824" width="9" style="286"/>
    <col min="2825" max="2825" width="15" style="286" customWidth="1"/>
    <col min="2826" max="2829" width="9" style="286"/>
    <col min="2830" max="2830" width="9.25" style="286" bestFit="1" customWidth="1"/>
    <col min="2831" max="2831" width="9" style="286"/>
    <col min="2832" max="2832" width="11.75" style="286" bestFit="1" customWidth="1"/>
    <col min="2833" max="2833" width="11.625" style="286" customWidth="1"/>
    <col min="2834" max="2835" width="9" style="286"/>
    <col min="2836" max="2836" width="12" style="286" bestFit="1" customWidth="1"/>
    <col min="2837" max="2837" width="9" style="286"/>
    <col min="2838" max="2838" width="9.125" style="286" bestFit="1" customWidth="1"/>
    <col min="2839" max="2842" width="12.625" style="286" customWidth="1"/>
    <col min="2843" max="2843" width="9" style="286" bestFit="1"/>
    <col min="2844" max="3080" width="9" style="286"/>
    <col min="3081" max="3081" width="15" style="286" customWidth="1"/>
    <col min="3082" max="3085" width="9" style="286"/>
    <col min="3086" max="3086" width="9.25" style="286" bestFit="1" customWidth="1"/>
    <col min="3087" max="3087" width="9" style="286"/>
    <col min="3088" max="3088" width="11.75" style="286" bestFit="1" customWidth="1"/>
    <col min="3089" max="3089" width="11.625" style="286" customWidth="1"/>
    <col min="3090" max="3091" width="9" style="286"/>
    <col min="3092" max="3092" width="12" style="286" bestFit="1" customWidth="1"/>
    <col min="3093" max="3093" width="9" style="286"/>
    <col min="3094" max="3094" width="9.125" style="286" bestFit="1" customWidth="1"/>
    <col min="3095" max="3098" width="12.625" style="286" customWidth="1"/>
    <col min="3099" max="3099" width="9" style="286" bestFit="1"/>
    <col min="3100" max="3336" width="9" style="286"/>
    <col min="3337" max="3337" width="15" style="286" customWidth="1"/>
    <col min="3338" max="3341" width="9" style="286"/>
    <col min="3342" max="3342" width="9.25" style="286" bestFit="1" customWidth="1"/>
    <col min="3343" max="3343" width="9" style="286"/>
    <col min="3344" max="3344" width="11.75" style="286" bestFit="1" customWidth="1"/>
    <col min="3345" max="3345" width="11.625" style="286" customWidth="1"/>
    <col min="3346" max="3347" width="9" style="286"/>
    <col min="3348" max="3348" width="12" style="286" bestFit="1" customWidth="1"/>
    <col min="3349" max="3349" width="9" style="286"/>
    <col min="3350" max="3350" width="9.125" style="286" bestFit="1" customWidth="1"/>
    <col min="3351" max="3354" width="12.625" style="286" customWidth="1"/>
    <col min="3355" max="3355" width="9" style="286" bestFit="1"/>
    <col min="3356" max="3592" width="9" style="286"/>
    <col min="3593" max="3593" width="15" style="286" customWidth="1"/>
    <col min="3594" max="3597" width="9" style="286"/>
    <col min="3598" max="3598" width="9.25" style="286" bestFit="1" customWidth="1"/>
    <col min="3599" max="3599" width="9" style="286"/>
    <col min="3600" max="3600" width="11.75" style="286" bestFit="1" customWidth="1"/>
    <col min="3601" max="3601" width="11.625" style="286" customWidth="1"/>
    <col min="3602" max="3603" width="9" style="286"/>
    <col min="3604" max="3604" width="12" style="286" bestFit="1" customWidth="1"/>
    <col min="3605" max="3605" width="9" style="286"/>
    <col min="3606" max="3606" width="9.125" style="286" bestFit="1" customWidth="1"/>
    <col min="3607" max="3610" width="12.625" style="286" customWidth="1"/>
    <col min="3611" max="3611" width="9" style="286" bestFit="1"/>
    <col min="3612" max="3848" width="9" style="286"/>
    <col min="3849" max="3849" width="15" style="286" customWidth="1"/>
    <col min="3850" max="3853" width="9" style="286"/>
    <col min="3854" max="3854" width="9.25" style="286" bestFit="1" customWidth="1"/>
    <col min="3855" max="3855" width="9" style="286"/>
    <col min="3856" max="3856" width="11.75" style="286" bestFit="1" customWidth="1"/>
    <col min="3857" max="3857" width="11.625" style="286" customWidth="1"/>
    <col min="3858" max="3859" width="9" style="286"/>
    <col min="3860" max="3860" width="12" style="286" bestFit="1" customWidth="1"/>
    <col min="3861" max="3861" width="9" style="286"/>
    <col min="3862" max="3862" width="9.125" style="286" bestFit="1" customWidth="1"/>
    <col min="3863" max="3866" width="12.625" style="286" customWidth="1"/>
    <col min="3867" max="3867" width="9" style="286" bestFit="1"/>
    <col min="3868" max="4104" width="9" style="286"/>
    <col min="4105" max="4105" width="15" style="286" customWidth="1"/>
    <col min="4106" max="4109" width="9" style="286"/>
    <col min="4110" max="4110" width="9.25" style="286" bestFit="1" customWidth="1"/>
    <col min="4111" max="4111" width="9" style="286"/>
    <col min="4112" max="4112" width="11.75" style="286" bestFit="1" customWidth="1"/>
    <col min="4113" max="4113" width="11.625" style="286" customWidth="1"/>
    <col min="4114" max="4115" width="9" style="286"/>
    <col min="4116" max="4116" width="12" style="286" bestFit="1" customWidth="1"/>
    <col min="4117" max="4117" width="9" style="286"/>
    <col min="4118" max="4118" width="9.125" style="286" bestFit="1" customWidth="1"/>
    <col min="4119" max="4122" width="12.625" style="286" customWidth="1"/>
    <col min="4123" max="4123" width="9" style="286" bestFit="1"/>
    <col min="4124" max="4360" width="9" style="286"/>
    <col min="4361" max="4361" width="15" style="286" customWidth="1"/>
    <col min="4362" max="4365" width="9" style="286"/>
    <col min="4366" max="4366" width="9.25" style="286" bestFit="1" customWidth="1"/>
    <col min="4367" max="4367" width="9" style="286"/>
    <col min="4368" max="4368" width="11.75" style="286" bestFit="1" customWidth="1"/>
    <col min="4369" max="4369" width="11.625" style="286" customWidth="1"/>
    <col min="4370" max="4371" width="9" style="286"/>
    <col min="4372" max="4372" width="12" style="286" bestFit="1" customWidth="1"/>
    <col min="4373" max="4373" width="9" style="286"/>
    <col min="4374" max="4374" width="9.125" style="286" bestFit="1" customWidth="1"/>
    <col min="4375" max="4378" width="12.625" style="286" customWidth="1"/>
    <col min="4379" max="4379" width="9" style="286" bestFit="1"/>
    <col min="4380" max="4616" width="9" style="286"/>
    <col min="4617" max="4617" width="15" style="286" customWidth="1"/>
    <col min="4618" max="4621" width="9" style="286"/>
    <col min="4622" max="4622" width="9.25" style="286" bestFit="1" customWidth="1"/>
    <col min="4623" max="4623" width="9" style="286"/>
    <col min="4624" max="4624" width="11.75" style="286" bestFit="1" customWidth="1"/>
    <col min="4625" max="4625" width="11.625" style="286" customWidth="1"/>
    <col min="4626" max="4627" width="9" style="286"/>
    <col min="4628" max="4628" width="12" style="286" bestFit="1" customWidth="1"/>
    <col min="4629" max="4629" width="9" style="286"/>
    <col min="4630" max="4630" width="9.125" style="286" bestFit="1" customWidth="1"/>
    <col min="4631" max="4634" width="12.625" style="286" customWidth="1"/>
    <col min="4635" max="4635" width="9" style="286" bestFit="1"/>
    <col min="4636" max="4872" width="9" style="286"/>
    <col min="4873" max="4873" width="15" style="286" customWidth="1"/>
    <col min="4874" max="4877" width="9" style="286"/>
    <col min="4878" max="4878" width="9.25" style="286" bestFit="1" customWidth="1"/>
    <col min="4879" max="4879" width="9" style="286"/>
    <col min="4880" max="4880" width="11.75" style="286" bestFit="1" customWidth="1"/>
    <col min="4881" max="4881" width="11.625" style="286" customWidth="1"/>
    <col min="4882" max="4883" width="9" style="286"/>
    <col min="4884" max="4884" width="12" style="286" bestFit="1" customWidth="1"/>
    <col min="4885" max="4885" width="9" style="286"/>
    <col min="4886" max="4886" width="9.125" style="286" bestFit="1" customWidth="1"/>
    <col min="4887" max="4890" width="12.625" style="286" customWidth="1"/>
    <col min="4891" max="4891" width="9" style="286" bestFit="1"/>
    <col min="4892" max="5128" width="9" style="286"/>
    <col min="5129" max="5129" width="15" style="286" customWidth="1"/>
    <col min="5130" max="5133" width="9" style="286"/>
    <col min="5134" max="5134" width="9.25" style="286" bestFit="1" customWidth="1"/>
    <col min="5135" max="5135" width="9" style="286"/>
    <col min="5136" max="5136" width="11.75" style="286" bestFit="1" customWidth="1"/>
    <col min="5137" max="5137" width="11.625" style="286" customWidth="1"/>
    <col min="5138" max="5139" width="9" style="286"/>
    <col min="5140" max="5140" width="12" style="286" bestFit="1" customWidth="1"/>
    <col min="5141" max="5141" width="9" style="286"/>
    <col min="5142" max="5142" width="9.125" style="286" bestFit="1" customWidth="1"/>
    <col min="5143" max="5146" width="12.625" style="286" customWidth="1"/>
    <col min="5147" max="5147" width="9" style="286" bestFit="1"/>
    <col min="5148" max="5384" width="9" style="286"/>
    <col min="5385" max="5385" width="15" style="286" customWidth="1"/>
    <col min="5386" max="5389" width="9" style="286"/>
    <col min="5390" max="5390" width="9.25" style="286" bestFit="1" customWidth="1"/>
    <col min="5391" max="5391" width="9" style="286"/>
    <col min="5392" max="5392" width="11.75" style="286" bestFit="1" customWidth="1"/>
    <col min="5393" max="5393" width="11.625" style="286" customWidth="1"/>
    <col min="5394" max="5395" width="9" style="286"/>
    <col min="5396" max="5396" width="12" style="286" bestFit="1" customWidth="1"/>
    <col min="5397" max="5397" width="9" style="286"/>
    <col min="5398" max="5398" width="9.125" style="286" bestFit="1" customWidth="1"/>
    <col min="5399" max="5402" width="12.625" style="286" customWidth="1"/>
    <col min="5403" max="5403" width="9" style="286" bestFit="1"/>
    <col min="5404" max="5640" width="9" style="286"/>
    <col min="5641" max="5641" width="15" style="286" customWidth="1"/>
    <col min="5642" max="5645" width="9" style="286"/>
    <col min="5646" max="5646" width="9.25" style="286" bestFit="1" customWidth="1"/>
    <col min="5647" max="5647" width="9" style="286"/>
    <col min="5648" max="5648" width="11.75" style="286" bestFit="1" customWidth="1"/>
    <col min="5649" max="5649" width="11.625" style="286" customWidth="1"/>
    <col min="5650" max="5651" width="9" style="286"/>
    <col min="5652" max="5652" width="12" style="286" bestFit="1" customWidth="1"/>
    <col min="5653" max="5653" width="9" style="286"/>
    <col min="5654" max="5654" width="9.125" style="286" bestFit="1" customWidth="1"/>
    <col min="5655" max="5658" width="12.625" style="286" customWidth="1"/>
    <col min="5659" max="5659" width="9" style="286" bestFit="1"/>
    <col min="5660" max="5896" width="9" style="286"/>
    <col min="5897" max="5897" width="15" style="286" customWidth="1"/>
    <col min="5898" max="5901" width="9" style="286"/>
    <col min="5902" max="5902" width="9.25" style="286" bestFit="1" customWidth="1"/>
    <col min="5903" max="5903" width="9" style="286"/>
    <col min="5904" max="5904" width="11.75" style="286" bestFit="1" customWidth="1"/>
    <col min="5905" max="5905" width="11.625" style="286" customWidth="1"/>
    <col min="5906" max="5907" width="9" style="286"/>
    <col min="5908" max="5908" width="12" style="286" bestFit="1" customWidth="1"/>
    <col min="5909" max="5909" width="9" style="286"/>
    <col min="5910" max="5910" width="9.125" style="286" bestFit="1" customWidth="1"/>
    <col min="5911" max="5914" width="12.625" style="286" customWidth="1"/>
    <col min="5915" max="5915" width="9" style="286" bestFit="1"/>
    <col min="5916" max="6152" width="9" style="286"/>
    <col min="6153" max="6153" width="15" style="286" customWidth="1"/>
    <col min="6154" max="6157" width="9" style="286"/>
    <col min="6158" max="6158" width="9.25" style="286" bestFit="1" customWidth="1"/>
    <col min="6159" max="6159" width="9" style="286"/>
    <col min="6160" max="6160" width="11.75" style="286" bestFit="1" customWidth="1"/>
    <col min="6161" max="6161" width="11.625" style="286" customWidth="1"/>
    <col min="6162" max="6163" width="9" style="286"/>
    <col min="6164" max="6164" width="12" style="286" bestFit="1" customWidth="1"/>
    <col min="6165" max="6165" width="9" style="286"/>
    <col min="6166" max="6166" width="9.125" style="286" bestFit="1" customWidth="1"/>
    <col min="6167" max="6170" width="12.625" style="286" customWidth="1"/>
    <col min="6171" max="6171" width="9" style="286" bestFit="1"/>
    <col min="6172" max="6408" width="9" style="286"/>
    <col min="6409" max="6409" width="15" style="286" customWidth="1"/>
    <col min="6410" max="6413" width="9" style="286"/>
    <col min="6414" max="6414" width="9.25" style="286" bestFit="1" customWidth="1"/>
    <col min="6415" max="6415" width="9" style="286"/>
    <col min="6416" max="6416" width="11.75" style="286" bestFit="1" customWidth="1"/>
    <col min="6417" max="6417" width="11.625" style="286" customWidth="1"/>
    <col min="6418" max="6419" width="9" style="286"/>
    <col min="6420" max="6420" width="12" style="286" bestFit="1" customWidth="1"/>
    <col min="6421" max="6421" width="9" style="286"/>
    <col min="6422" max="6422" width="9.125" style="286" bestFit="1" customWidth="1"/>
    <col min="6423" max="6426" width="12.625" style="286" customWidth="1"/>
    <col min="6427" max="6427" width="9" style="286" bestFit="1"/>
    <col min="6428" max="6664" width="9" style="286"/>
    <col min="6665" max="6665" width="15" style="286" customWidth="1"/>
    <col min="6666" max="6669" width="9" style="286"/>
    <col min="6670" max="6670" width="9.25" style="286" bestFit="1" customWidth="1"/>
    <col min="6671" max="6671" width="9" style="286"/>
    <col min="6672" max="6672" width="11.75" style="286" bestFit="1" customWidth="1"/>
    <col min="6673" max="6673" width="11.625" style="286" customWidth="1"/>
    <col min="6674" max="6675" width="9" style="286"/>
    <col min="6676" max="6676" width="12" style="286" bestFit="1" customWidth="1"/>
    <col min="6677" max="6677" width="9" style="286"/>
    <col min="6678" max="6678" width="9.125" style="286" bestFit="1" customWidth="1"/>
    <col min="6679" max="6682" width="12.625" style="286" customWidth="1"/>
    <col min="6683" max="6683" width="9" style="286" bestFit="1"/>
    <col min="6684" max="6920" width="9" style="286"/>
    <col min="6921" max="6921" width="15" style="286" customWidth="1"/>
    <col min="6922" max="6925" width="9" style="286"/>
    <col min="6926" max="6926" width="9.25" style="286" bestFit="1" customWidth="1"/>
    <col min="6927" max="6927" width="9" style="286"/>
    <col min="6928" max="6928" width="11.75" style="286" bestFit="1" customWidth="1"/>
    <col min="6929" max="6929" width="11.625" style="286" customWidth="1"/>
    <col min="6930" max="6931" width="9" style="286"/>
    <col min="6932" max="6932" width="12" style="286" bestFit="1" customWidth="1"/>
    <col min="6933" max="6933" width="9" style="286"/>
    <col min="6934" max="6934" width="9.125" style="286" bestFit="1" customWidth="1"/>
    <col min="6935" max="6938" width="12.625" style="286" customWidth="1"/>
    <col min="6939" max="6939" width="9" style="286" bestFit="1"/>
    <col min="6940" max="7176" width="9" style="286"/>
    <col min="7177" max="7177" width="15" style="286" customWidth="1"/>
    <col min="7178" max="7181" width="9" style="286"/>
    <col min="7182" max="7182" width="9.25" style="286" bestFit="1" customWidth="1"/>
    <col min="7183" max="7183" width="9" style="286"/>
    <col min="7184" max="7184" width="11.75" style="286" bestFit="1" customWidth="1"/>
    <col min="7185" max="7185" width="11.625" style="286" customWidth="1"/>
    <col min="7186" max="7187" width="9" style="286"/>
    <col min="7188" max="7188" width="12" style="286" bestFit="1" customWidth="1"/>
    <col min="7189" max="7189" width="9" style="286"/>
    <col min="7190" max="7190" width="9.125" style="286" bestFit="1" customWidth="1"/>
    <col min="7191" max="7194" width="12.625" style="286" customWidth="1"/>
    <col min="7195" max="7195" width="9" style="286" bestFit="1"/>
    <col min="7196" max="7432" width="9" style="286"/>
    <col min="7433" max="7433" width="15" style="286" customWidth="1"/>
    <col min="7434" max="7437" width="9" style="286"/>
    <col min="7438" max="7438" width="9.25" style="286" bestFit="1" customWidth="1"/>
    <col min="7439" max="7439" width="9" style="286"/>
    <col min="7440" max="7440" width="11.75" style="286" bestFit="1" customWidth="1"/>
    <col min="7441" max="7441" width="11.625" style="286" customWidth="1"/>
    <col min="7442" max="7443" width="9" style="286"/>
    <col min="7444" max="7444" width="12" style="286" bestFit="1" customWidth="1"/>
    <col min="7445" max="7445" width="9" style="286"/>
    <col min="7446" max="7446" width="9.125" style="286" bestFit="1" customWidth="1"/>
    <col min="7447" max="7450" width="12.625" style="286" customWidth="1"/>
    <col min="7451" max="7451" width="9" style="286" bestFit="1"/>
    <col min="7452" max="7688" width="9" style="286"/>
    <col min="7689" max="7689" width="15" style="286" customWidth="1"/>
    <col min="7690" max="7693" width="9" style="286"/>
    <col min="7694" max="7694" width="9.25" style="286" bestFit="1" customWidth="1"/>
    <col min="7695" max="7695" width="9" style="286"/>
    <col min="7696" max="7696" width="11.75" style="286" bestFit="1" customWidth="1"/>
    <col min="7697" max="7697" width="11.625" style="286" customWidth="1"/>
    <col min="7698" max="7699" width="9" style="286"/>
    <col min="7700" max="7700" width="12" style="286" bestFit="1" customWidth="1"/>
    <col min="7701" max="7701" width="9" style="286"/>
    <col min="7702" max="7702" width="9.125" style="286" bestFit="1" customWidth="1"/>
    <col min="7703" max="7706" width="12.625" style="286" customWidth="1"/>
    <col min="7707" max="7707" width="9" style="286" bestFit="1"/>
    <col min="7708" max="7944" width="9" style="286"/>
    <col min="7945" max="7945" width="15" style="286" customWidth="1"/>
    <col min="7946" max="7949" width="9" style="286"/>
    <col min="7950" max="7950" width="9.25" style="286" bestFit="1" customWidth="1"/>
    <col min="7951" max="7951" width="9" style="286"/>
    <col min="7952" max="7952" width="11.75" style="286" bestFit="1" customWidth="1"/>
    <col min="7953" max="7953" width="11.625" style="286" customWidth="1"/>
    <col min="7954" max="7955" width="9" style="286"/>
    <col min="7956" max="7956" width="12" style="286" bestFit="1" customWidth="1"/>
    <col min="7957" max="7957" width="9" style="286"/>
    <col min="7958" max="7958" width="9.125" style="286" bestFit="1" customWidth="1"/>
    <col min="7959" max="7962" width="12.625" style="286" customWidth="1"/>
    <col min="7963" max="7963" width="9" style="286" bestFit="1"/>
    <col min="7964" max="8200" width="9" style="286"/>
    <col min="8201" max="8201" width="15" style="286" customWidth="1"/>
    <col min="8202" max="8205" width="9" style="286"/>
    <col min="8206" max="8206" width="9.25" style="286" bestFit="1" customWidth="1"/>
    <col min="8207" max="8207" width="9" style="286"/>
    <col min="8208" max="8208" width="11.75" style="286" bestFit="1" customWidth="1"/>
    <col min="8209" max="8209" width="11.625" style="286" customWidth="1"/>
    <col min="8210" max="8211" width="9" style="286"/>
    <col min="8212" max="8212" width="12" style="286" bestFit="1" customWidth="1"/>
    <col min="8213" max="8213" width="9" style="286"/>
    <col min="8214" max="8214" width="9.125" style="286" bestFit="1" customWidth="1"/>
    <col min="8215" max="8218" width="12.625" style="286" customWidth="1"/>
    <col min="8219" max="8219" width="9" style="286" bestFit="1"/>
    <col min="8220" max="8456" width="9" style="286"/>
    <col min="8457" max="8457" width="15" style="286" customWidth="1"/>
    <col min="8458" max="8461" width="9" style="286"/>
    <col min="8462" max="8462" width="9.25" style="286" bestFit="1" customWidth="1"/>
    <col min="8463" max="8463" width="9" style="286"/>
    <col min="8464" max="8464" width="11.75" style="286" bestFit="1" customWidth="1"/>
    <col min="8465" max="8465" width="11.625" style="286" customWidth="1"/>
    <col min="8466" max="8467" width="9" style="286"/>
    <col min="8468" max="8468" width="12" style="286" bestFit="1" customWidth="1"/>
    <col min="8469" max="8469" width="9" style="286"/>
    <col min="8470" max="8470" width="9.125" style="286" bestFit="1" customWidth="1"/>
    <col min="8471" max="8474" width="12.625" style="286" customWidth="1"/>
    <col min="8475" max="8475" width="9" style="286" bestFit="1"/>
    <col min="8476" max="8712" width="9" style="286"/>
    <col min="8713" max="8713" width="15" style="286" customWidth="1"/>
    <col min="8714" max="8717" width="9" style="286"/>
    <col min="8718" max="8718" width="9.25" style="286" bestFit="1" customWidth="1"/>
    <col min="8719" max="8719" width="9" style="286"/>
    <col min="8720" max="8720" width="11.75" style="286" bestFit="1" customWidth="1"/>
    <col min="8721" max="8721" width="11.625" style="286" customWidth="1"/>
    <col min="8722" max="8723" width="9" style="286"/>
    <col min="8724" max="8724" width="12" style="286" bestFit="1" customWidth="1"/>
    <col min="8725" max="8725" width="9" style="286"/>
    <col min="8726" max="8726" width="9.125" style="286" bestFit="1" customWidth="1"/>
    <col min="8727" max="8730" width="12.625" style="286" customWidth="1"/>
    <col min="8731" max="8731" width="9" style="286" bestFit="1"/>
    <col min="8732" max="8968" width="9" style="286"/>
    <col min="8969" max="8969" width="15" style="286" customWidth="1"/>
    <col min="8970" max="8973" width="9" style="286"/>
    <col min="8974" max="8974" width="9.25" style="286" bestFit="1" customWidth="1"/>
    <col min="8975" max="8975" width="9" style="286"/>
    <col min="8976" max="8976" width="11.75" style="286" bestFit="1" customWidth="1"/>
    <col min="8977" max="8977" width="11.625" style="286" customWidth="1"/>
    <col min="8978" max="8979" width="9" style="286"/>
    <col min="8980" max="8980" width="12" style="286" bestFit="1" customWidth="1"/>
    <col min="8981" max="8981" width="9" style="286"/>
    <col min="8982" max="8982" width="9.125" style="286" bestFit="1" customWidth="1"/>
    <col min="8983" max="8986" width="12.625" style="286" customWidth="1"/>
    <col min="8987" max="8987" width="9" style="286" bestFit="1"/>
    <col min="8988" max="9224" width="9" style="286"/>
    <col min="9225" max="9225" width="15" style="286" customWidth="1"/>
    <col min="9226" max="9229" width="9" style="286"/>
    <col min="9230" max="9230" width="9.25" style="286" bestFit="1" customWidth="1"/>
    <col min="9231" max="9231" width="9" style="286"/>
    <col min="9232" max="9232" width="11.75" style="286" bestFit="1" customWidth="1"/>
    <col min="9233" max="9233" width="11.625" style="286" customWidth="1"/>
    <col min="9234" max="9235" width="9" style="286"/>
    <col min="9236" max="9236" width="12" style="286" bestFit="1" customWidth="1"/>
    <col min="9237" max="9237" width="9" style="286"/>
    <col min="9238" max="9238" width="9.125" style="286" bestFit="1" customWidth="1"/>
    <col min="9239" max="9242" width="12.625" style="286" customWidth="1"/>
    <col min="9243" max="9243" width="9" style="286" bestFit="1"/>
    <col min="9244" max="9480" width="9" style="286"/>
    <col min="9481" max="9481" width="15" style="286" customWidth="1"/>
    <col min="9482" max="9485" width="9" style="286"/>
    <col min="9486" max="9486" width="9.25" style="286" bestFit="1" customWidth="1"/>
    <col min="9487" max="9487" width="9" style="286"/>
    <col min="9488" max="9488" width="11.75" style="286" bestFit="1" customWidth="1"/>
    <col min="9489" max="9489" width="11.625" style="286" customWidth="1"/>
    <col min="9490" max="9491" width="9" style="286"/>
    <col min="9492" max="9492" width="12" style="286" bestFit="1" customWidth="1"/>
    <col min="9493" max="9493" width="9" style="286"/>
    <col min="9494" max="9494" width="9.125" style="286" bestFit="1" customWidth="1"/>
    <col min="9495" max="9498" width="12.625" style="286" customWidth="1"/>
    <col min="9499" max="9499" width="9" style="286" bestFit="1"/>
    <col min="9500" max="9736" width="9" style="286"/>
    <col min="9737" max="9737" width="15" style="286" customWidth="1"/>
    <col min="9738" max="9741" width="9" style="286"/>
    <col min="9742" max="9742" width="9.25" style="286" bestFit="1" customWidth="1"/>
    <col min="9743" max="9743" width="9" style="286"/>
    <col min="9744" max="9744" width="11.75" style="286" bestFit="1" customWidth="1"/>
    <col min="9745" max="9745" width="11.625" style="286" customWidth="1"/>
    <col min="9746" max="9747" width="9" style="286"/>
    <col min="9748" max="9748" width="12" style="286" bestFit="1" customWidth="1"/>
    <col min="9749" max="9749" width="9" style="286"/>
    <col min="9750" max="9750" width="9.125" style="286" bestFit="1" customWidth="1"/>
    <col min="9751" max="9754" width="12.625" style="286" customWidth="1"/>
    <col min="9755" max="9755" width="9" style="286" bestFit="1"/>
    <col min="9756" max="9992" width="9" style="286"/>
    <col min="9993" max="9993" width="15" style="286" customWidth="1"/>
    <col min="9994" max="9997" width="9" style="286"/>
    <col min="9998" max="9998" width="9.25" style="286" bestFit="1" customWidth="1"/>
    <col min="9999" max="9999" width="9" style="286"/>
    <col min="10000" max="10000" width="11.75" style="286" bestFit="1" customWidth="1"/>
    <col min="10001" max="10001" width="11.625" style="286" customWidth="1"/>
    <col min="10002" max="10003" width="9" style="286"/>
    <col min="10004" max="10004" width="12" style="286" bestFit="1" customWidth="1"/>
    <col min="10005" max="10005" width="9" style="286"/>
    <col min="10006" max="10006" width="9.125" style="286" bestFit="1" customWidth="1"/>
    <col min="10007" max="10010" width="12.625" style="286" customWidth="1"/>
    <col min="10011" max="10011" width="9" style="286" bestFit="1"/>
    <col min="10012" max="10248" width="9" style="286"/>
    <col min="10249" max="10249" width="15" style="286" customWidth="1"/>
    <col min="10250" max="10253" width="9" style="286"/>
    <col min="10254" max="10254" width="9.25" style="286" bestFit="1" customWidth="1"/>
    <col min="10255" max="10255" width="9" style="286"/>
    <col min="10256" max="10256" width="11.75" style="286" bestFit="1" customWidth="1"/>
    <col min="10257" max="10257" width="11.625" style="286" customWidth="1"/>
    <col min="10258" max="10259" width="9" style="286"/>
    <col min="10260" max="10260" width="12" style="286" bestFit="1" customWidth="1"/>
    <col min="10261" max="10261" width="9" style="286"/>
    <col min="10262" max="10262" width="9.125" style="286" bestFit="1" customWidth="1"/>
    <col min="10263" max="10266" width="12.625" style="286" customWidth="1"/>
    <col min="10267" max="10267" width="9" style="286" bestFit="1"/>
    <col min="10268" max="10504" width="9" style="286"/>
    <col min="10505" max="10505" width="15" style="286" customWidth="1"/>
    <col min="10506" max="10509" width="9" style="286"/>
    <col min="10510" max="10510" width="9.25" style="286" bestFit="1" customWidth="1"/>
    <col min="10511" max="10511" width="9" style="286"/>
    <col min="10512" max="10512" width="11.75" style="286" bestFit="1" customWidth="1"/>
    <col min="10513" max="10513" width="11.625" style="286" customWidth="1"/>
    <col min="10514" max="10515" width="9" style="286"/>
    <col min="10516" max="10516" width="12" style="286" bestFit="1" customWidth="1"/>
    <col min="10517" max="10517" width="9" style="286"/>
    <col min="10518" max="10518" width="9.125" style="286" bestFit="1" customWidth="1"/>
    <col min="10519" max="10522" width="12.625" style="286" customWidth="1"/>
    <col min="10523" max="10523" width="9" style="286" bestFit="1"/>
    <col min="10524" max="10760" width="9" style="286"/>
    <col min="10761" max="10761" width="15" style="286" customWidth="1"/>
    <col min="10762" max="10765" width="9" style="286"/>
    <col min="10766" max="10766" width="9.25" style="286" bestFit="1" customWidth="1"/>
    <col min="10767" max="10767" width="9" style="286"/>
    <col min="10768" max="10768" width="11.75" style="286" bestFit="1" customWidth="1"/>
    <col min="10769" max="10769" width="11.625" style="286" customWidth="1"/>
    <col min="10770" max="10771" width="9" style="286"/>
    <col min="10772" max="10772" width="12" style="286" bestFit="1" customWidth="1"/>
    <col min="10773" max="10773" width="9" style="286"/>
    <col min="10774" max="10774" width="9.125" style="286" bestFit="1" customWidth="1"/>
    <col min="10775" max="10778" width="12.625" style="286" customWidth="1"/>
    <col min="10779" max="10779" width="9" style="286" bestFit="1"/>
    <col min="10780" max="11016" width="9" style="286"/>
    <col min="11017" max="11017" width="15" style="286" customWidth="1"/>
    <col min="11018" max="11021" width="9" style="286"/>
    <col min="11022" max="11022" width="9.25" style="286" bestFit="1" customWidth="1"/>
    <col min="11023" max="11023" width="9" style="286"/>
    <col min="11024" max="11024" width="11.75" style="286" bestFit="1" customWidth="1"/>
    <col min="11025" max="11025" width="11.625" style="286" customWidth="1"/>
    <col min="11026" max="11027" width="9" style="286"/>
    <col min="11028" max="11028" width="12" style="286" bestFit="1" customWidth="1"/>
    <col min="11029" max="11029" width="9" style="286"/>
    <col min="11030" max="11030" width="9.125" style="286" bestFit="1" customWidth="1"/>
    <col min="11031" max="11034" width="12.625" style="286" customWidth="1"/>
    <col min="11035" max="11035" width="9" style="286" bestFit="1"/>
    <col min="11036" max="11272" width="9" style="286"/>
    <col min="11273" max="11273" width="15" style="286" customWidth="1"/>
    <col min="11274" max="11277" width="9" style="286"/>
    <col min="11278" max="11278" width="9.25" style="286" bestFit="1" customWidth="1"/>
    <col min="11279" max="11279" width="9" style="286"/>
    <col min="11280" max="11280" width="11.75" style="286" bestFit="1" customWidth="1"/>
    <col min="11281" max="11281" width="11.625" style="286" customWidth="1"/>
    <col min="11282" max="11283" width="9" style="286"/>
    <col min="11284" max="11284" width="12" style="286" bestFit="1" customWidth="1"/>
    <col min="11285" max="11285" width="9" style="286"/>
    <col min="11286" max="11286" width="9.125" style="286" bestFit="1" customWidth="1"/>
    <col min="11287" max="11290" width="12.625" style="286" customWidth="1"/>
    <col min="11291" max="11291" width="9" style="286" bestFit="1"/>
    <col min="11292" max="11528" width="9" style="286"/>
    <col min="11529" max="11529" width="15" style="286" customWidth="1"/>
    <col min="11530" max="11533" width="9" style="286"/>
    <col min="11534" max="11534" width="9.25" style="286" bestFit="1" customWidth="1"/>
    <col min="11535" max="11535" width="9" style="286"/>
    <col min="11536" max="11536" width="11.75" style="286" bestFit="1" customWidth="1"/>
    <col min="11537" max="11537" width="11.625" style="286" customWidth="1"/>
    <col min="11538" max="11539" width="9" style="286"/>
    <col min="11540" max="11540" width="12" style="286" bestFit="1" customWidth="1"/>
    <col min="11541" max="11541" width="9" style="286"/>
    <col min="11542" max="11542" width="9.125" style="286" bestFit="1" customWidth="1"/>
    <col min="11543" max="11546" width="12.625" style="286" customWidth="1"/>
    <col min="11547" max="11547" width="9" style="286" bestFit="1"/>
    <col min="11548" max="11784" width="9" style="286"/>
    <col min="11785" max="11785" width="15" style="286" customWidth="1"/>
    <col min="11786" max="11789" width="9" style="286"/>
    <col min="11790" max="11790" width="9.25" style="286" bestFit="1" customWidth="1"/>
    <col min="11791" max="11791" width="9" style="286"/>
    <col min="11792" max="11792" width="11.75" style="286" bestFit="1" customWidth="1"/>
    <col min="11793" max="11793" width="11.625" style="286" customWidth="1"/>
    <col min="11794" max="11795" width="9" style="286"/>
    <col min="11796" max="11796" width="12" style="286" bestFit="1" customWidth="1"/>
    <col min="11797" max="11797" width="9" style="286"/>
    <col min="11798" max="11798" width="9.125" style="286" bestFit="1" customWidth="1"/>
    <col min="11799" max="11802" width="12.625" style="286" customWidth="1"/>
    <col min="11803" max="11803" width="9" style="286" bestFit="1"/>
    <col min="11804" max="12040" width="9" style="286"/>
    <col min="12041" max="12041" width="15" style="286" customWidth="1"/>
    <col min="12042" max="12045" width="9" style="286"/>
    <col min="12046" max="12046" width="9.25" style="286" bestFit="1" customWidth="1"/>
    <col min="12047" max="12047" width="9" style="286"/>
    <col min="12048" max="12048" width="11.75" style="286" bestFit="1" customWidth="1"/>
    <col min="12049" max="12049" width="11.625" style="286" customWidth="1"/>
    <col min="12050" max="12051" width="9" style="286"/>
    <col min="12052" max="12052" width="12" style="286" bestFit="1" customWidth="1"/>
    <col min="12053" max="12053" width="9" style="286"/>
    <col min="12054" max="12054" width="9.125" style="286" bestFit="1" customWidth="1"/>
    <col min="12055" max="12058" width="12.625" style="286" customWidth="1"/>
    <col min="12059" max="12059" width="9" style="286" bestFit="1"/>
    <col min="12060" max="12296" width="9" style="286"/>
    <col min="12297" max="12297" width="15" style="286" customWidth="1"/>
    <col min="12298" max="12301" width="9" style="286"/>
    <col min="12302" max="12302" width="9.25" style="286" bestFit="1" customWidth="1"/>
    <col min="12303" max="12303" width="9" style="286"/>
    <col min="12304" max="12304" width="11.75" style="286" bestFit="1" customWidth="1"/>
    <col min="12305" max="12305" width="11.625" style="286" customWidth="1"/>
    <col min="12306" max="12307" width="9" style="286"/>
    <col min="12308" max="12308" width="12" style="286" bestFit="1" customWidth="1"/>
    <col min="12309" max="12309" width="9" style="286"/>
    <col min="12310" max="12310" width="9.125" style="286" bestFit="1" customWidth="1"/>
    <col min="12311" max="12314" width="12.625" style="286" customWidth="1"/>
    <col min="12315" max="12315" width="9" style="286" bestFit="1"/>
    <col min="12316" max="12552" width="9" style="286"/>
    <col min="12553" max="12553" width="15" style="286" customWidth="1"/>
    <col min="12554" max="12557" width="9" style="286"/>
    <col min="12558" max="12558" width="9.25" style="286" bestFit="1" customWidth="1"/>
    <col min="12559" max="12559" width="9" style="286"/>
    <col min="12560" max="12560" width="11.75" style="286" bestFit="1" customWidth="1"/>
    <col min="12561" max="12561" width="11.625" style="286" customWidth="1"/>
    <col min="12562" max="12563" width="9" style="286"/>
    <col min="12564" max="12564" width="12" style="286" bestFit="1" customWidth="1"/>
    <col min="12565" max="12565" width="9" style="286"/>
    <col min="12566" max="12566" width="9.125" style="286" bestFit="1" customWidth="1"/>
    <col min="12567" max="12570" width="12.625" style="286" customWidth="1"/>
    <col min="12571" max="12571" width="9" style="286" bestFit="1"/>
    <col min="12572" max="12808" width="9" style="286"/>
    <col min="12809" max="12809" width="15" style="286" customWidth="1"/>
    <col min="12810" max="12813" width="9" style="286"/>
    <col min="12814" max="12814" width="9.25" style="286" bestFit="1" customWidth="1"/>
    <col min="12815" max="12815" width="9" style="286"/>
    <col min="12816" max="12816" width="11.75" style="286" bestFit="1" customWidth="1"/>
    <col min="12817" max="12817" width="11.625" style="286" customWidth="1"/>
    <col min="12818" max="12819" width="9" style="286"/>
    <col min="12820" max="12820" width="12" style="286" bestFit="1" customWidth="1"/>
    <col min="12821" max="12821" width="9" style="286"/>
    <col min="12822" max="12822" width="9.125" style="286" bestFit="1" customWidth="1"/>
    <col min="12823" max="12826" width="12.625" style="286" customWidth="1"/>
    <col min="12827" max="12827" width="9" style="286" bestFit="1"/>
    <col min="12828" max="13064" width="9" style="286"/>
    <col min="13065" max="13065" width="15" style="286" customWidth="1"/>
    <col min="13066" max="13069" width="9" style="286"/>
    <col min="13070" max="13070" width="9.25" style="286" bestFit="1" customWidth="1"/>
    <col min="13071" max="13071" width="9" style="286"/>
    <col min="13072" max="13072" width="11.75" style="286" bestFit="1" customWidth="1"/>
    <col min="13073" max="13073" width="11.625" style="286" customWidth="1"/>
    <col min="13074" max="13075" width="9" style="286"/>
    <col min="13076" max="13076" width="12" style="286" bestFit="1" customWidth="1"/>
    <col min="13077" max="13077" width="9" style="286"/>
    <col min="13078" max="13078" width="9.125" style="286" bestFit="1" customWidth="1"/>
    <col min="13079" max="13082" width="12.625" style="286" customWidth="1"/>
    <col min="13083" max="13083" width="9" style="286" bestFit="1"/>
    <col min="13084" max="13320" width="9" style="286"/>
    <col min="13321" max="13321" width="15" style="286" customWidth="1"/>
    <col min="13322" max="13325" width="9" style="286"/>
    <col min="13326" max="13326" width="9.25" style="286" bestFit="1" customWidth="1"/>
    <col min="13327" max="13327" width="9" style="286"/>
    <col min="13328" max="13328" width="11.75" style="286" bestFit="1" customWidth="1"/>
    <col min="13329" max="13329" width="11.625" style="286" customWidth="1"/>
    <col min="13330" max="13331" width="9" style="286"/>
    <col min="13332" max="13332" width="12" style="286" bestFit="1" customWidth="1"/>
    <col min="13333" max="13333" width="9" style="286"/>
    <col min="13334" max="13334" width="9.125" style="286" bestFit="1" customWidth="1"/>
    <col min="13335" max="13338" width="12.625" style="286" customWidth="1"/>
    <col min="13339" max="13339" width="9" style="286" bestFit="1"/>
    <col min="13340" max="13576" width="9" style="286"/>
    <col min="13577" max="13577" width="15" style="286" customWidth="1"/>
    <col min="13578" max="13581" width="9" style="286"/>
    <col min="13582" max="13582" width="9.25" style="286" bestFit="1" customWidth="1"/>
    <col min="13583" max="13583" width="9" style="286"/>
    <col min="13584" max="13584" width="11.75" style="286" bestFit="1" customWidth="1"/>
    <col min="13585" max="13585" width="11.625" style="286" customWidth="1"/>
    <col min="13586" max="13587" width="9" style="286"/>
    <col min="13588" max="13588" width="12" style="286" bestFit="1" customWidth="1"/>
    <col min="13589" max="13589" width="9" style="286"/>
    <col min="13590" max="13590" width="9.125" style="286" bestFit="1" customWidth="1"/>
    <col min="13591" max="13594" width="12.625" style="286" customWidth="1"/>
    <col min="13595" max="13595" width="9" style="286" bestFit="1"/>
    <col min="13596" max="13832" width="9" style="286"/>
    <col min="13833" max="13833" width="15" style="286" customWidth="1"/>
    <col min="13834" max="13837" width="9" style="286"/>
    <col min="13838" max="13838" width="9.25" style="286" bestFit="1" customWidth="1"/>
    <col min="13839" max="13839" width="9" style="286"/>
    <col min="13840" max="13840" width="11.75" style="286" bestFit="1" customWidth="1"/>
    <col min="13841" max="13841" width="11.625" style="286" customWidth="1"/>
    <col min="13842" max="13843" width="9" style="286"/>
    <col min="13844" max="13844" width="12" style="286" bestFit="1" customWidth="1"/>
    <col min="13845" max="13845" width="9" style="286"/>
    <col min="13846" max="13846" width="9.125" style="286" bestFit="1" customWidth="1"/>
    <col min="13847" max="13850" width="12.625" style="286" customWidth="1"/>
    <col min="13851" max="13851" width="9" style="286" bestFit="1"/>
    <col min="13852" max="14088" width="9" style="286"/>
    <col min="14089" max="14089" width="15" style="286" customWidth="1"/>
    <col min="14090" max="14093" width="9" style="286"/>
    <col min="14094" max="14094" width="9.25" style="286" bestFit="1" customWidth="1"/>
    <col min="14095" max="14095" width="9" style="286"/>
    <col min="14096" max="14096" width="11.75" style="286" bestFit="1" customWidth="1"/>
    <col min="14097" max="14097" width="11.625" style="286" customWidth="1"/>
    <col min="14098" max="14099" width="9" style="286"/>
    <col min="14100" max="14100" width="12" style="286" bestFit="1" customWidth="1"/>
    <col min="14101" max="14101" width="9" style="286"/>
    <col min="14102" max="14102" width="9.125" style="286" bestFit="1" customWidth="1"/>
    <col min="14103" max="14106" width="12.625" style="286" customWidth="1"/>
    <col min="14107" max="14107" width="9" style="286" bestFit="1"/>
    <col min="14108" max="14344" width="9" style="286"/>
    <col min="14345" max="14345" width="15" style="286" customWidth="1"/>
    <col min="14346" max="14349" width="9" style="286"/>
    <col min="14350" max="14350" width="9.25" style="286" bestFit="1" customWidth="1"/>
    <col min="14351" max="14351" width="9" style="286"/>
    <col min="14352" max="14352" width="11.75" style="286" bestFit="1" customWidth="1"/>
    <col min="14353" max="14353" width="11.625" style="286" customWidth="1"/>
    <col min="14354" max="14355" width="9" style="286"/>
    <col min="14356" max="14356" width="12" style="286" bestFit="1" customWidth="1"/>
    <col min="14357" max="14357" width="9" style="286"/>
    <col min="14358" max="14358" width="9.125" style="286" bestFit="1" customWidth="1"/>
    <col min="14359" max="14362" width="12.625" style="286" customWidth="1"/>
    <col min="14363" max="14363" width="9" style="286" bestFit="1"/>
    <col min="14364" max="14600" width="9" style="286"/>
    <col min="14601" max="14601" width="15" style="286" customWidth="1"/>
    <col min="14602" max="14605" width="9" style="286"/>
    <col min="14606" max="14606" width="9.25" style="286" bestFit="1" customWidth="1"/>
    <col min="14607" max="14607" width="9" style="286"/>
    <col min="14608" max="14608" width="11.75" style="286" bestFit="1" customWidth="1"/>
    <col min="14609" max="14609" width="11.625" style="286" customWidth="1"/>
    <col min="14610" max="14611" width="9" style="286"/>
    <col min="14612" max="14612" width="12" style="286" bestFit="1" customWidth="1"/>
    <col min="14613" max="14613" width="9" style="286"/>
    <col min="14614" max="14614" width="9.125" style="286" bestFit="1" customWidth="1"/>
    <col min="14615" max="14618" width="12.625" style="286" customWidth="1"/>
    <col min="14619" max="14619" width="9" style="286" bestFit="1"/>
    <col min="14620" max="14856" width="9" style="286"/>
    <col min="14857" max="14857" width="15" style="286" customWidth="1"/>
    <col min="14858" max="14861" width="9" style="286"/>
    <col min="14862" max="14862" width="9.25" style="286" bestFit="1" customWidth="1"/>
    <col min="14863" max="14863" width="9" style="286"/>
    <col min="14864" max="14864" width="11.75" style="286" bestFit="1" customWidth="1"/>
    <col min="14865" max="14865" width="11.625" style="286" customWidth="1"/>
    <col min="14866" max="14867" width="9" style="286"/>
    <col min="14868" max="14868" width="12" style="286" bestFit="1" customWidth="1"/>
    <col min="14869" max="14869" width="9" style="286"/>
    <col min="14870" max="14870" width="9.125" style="286" bestFit="1" customWidth="1"/>
    <col min="14871" max="14874" width="12.625" style="286" customWidth="1"/>
    <col min="14875" max="14875" width="9" style="286" bestFit="1"/>
    <col min="14876" max="15112" width="9" style="286"/>
    <col min="15113" max="15113" width="15" style="286" customWidth="1"/>
    <col min="15114" max="15117" width="9" style="286"/>
    <col min="15118" max="15118" width="9.25" style="286" bestFit="1" customWidth="1"/>
    <col min="15119" max="15119" width="9" style="286"/>
    <col min="15120" max="15120" width="11.75" style="286" bestFit="1" customWidth="1"/>
    <col min="15121" max="15121" width="11.625" style="286" customWidth="1"/>
    <col min="15122" max="15123" width="9" style="286"/>
    <col min="15124" max="15124" width="12" style="286" bestFit="1" customWidth="1"/>
    <col min="15125" max="15125" width="9" style="286"/>
    <col min="15126" max="15126" width="9.125" style="286" bestFit="1" customWidth="1"/>
    <col min="15127" max="15130" width="12.625" style="286" customWidth="1"/>
    <col min="15131" max="15131" width="9" style="286" bestFit="1"/>
    <col min="15132" max="15368" width="9" style="286"/>
    <col min="15369" max="15369" width="15" style="286" customWidth="1"/>
    <col min="15370" max="15373" width="9" style="286"/>
    <col min="15374" max="15374" width="9.25" style="286" bestFit="1" customWidth="1"/>
    <col min="15375" max="15375" width="9" style="286"/>
    <col min="15376" max="15376" width="11.75" style="286" bestFit="1" customWidth="1"/>
    <col min="15377" max="15377" width="11.625" style="286" customWidth="1"/>
    <col min="15378" max="15379" width="9" style="286"/>
    <col min="15380" max="15380" width="12" style="286" bestFit="1" customWidth="1"/>
    <col min="15381" max="15381" width="9" style="286"/>
    <col min="15382" max="15382" width="9.125" style="286" bestFit="1" customWidth="1"/>
    <col min="15383" max="15386" width="12.625" style="286" customWidth="1"/>
    <col min="15387" max="15387" width="9" style="286" bestFit="1"/>
    <col min="15388" max="15624" width="9" style="286"/>
    <col min="15625" max="15625" width="15" style="286" customWidth="1"/>
    <col min="15626" max="15629" width="9" style="286"/>
    <col min="15630" max="15630" width="9.25" style="286" bestFit="1" customWidth="1"/>
    <col min="15631" max="15631" width="9" style="286"/>
    <col min="15632" max="15632" width="11.75" style="286" bestFit="1" customWidth="1"/>
    <col min="15633" max="15633" width="11.625" style="286" customWidth="1"/>
    <col min="15634" max="15635" width="9" style="286"/>
    <col min="15636" max="15636" width="12" style="286" bestFit="1" customWidth="1"/>
    <col min="15637" max="15637" width="9" style="286"/>
    <col min="15638" max="15638" width="9.125" style="286" bestFit="1" customWidth="1"/>
    <col min="15639" max="15642" width="12.625" style="286" customWidth="1"/>
    <col min="15643" max="15643" width="9" style="286" bestFit="1"/>
    <col min="15644" max="15880" width="9" style="286"/>
    <col min="15881" max="15881" width="15" style="286" customWidth="1"/>
    <col min="15882" max="15885" width="9" style="286"/>
    <col min="15886" max="15886" width="9.25" style="286" bestFit="1" customWidth="1"/>
    <col min="15887" max="15887" width="9" style="286"/>
    <col min="15888" max="15888" width="11.75" style="286" bestFit="1" customWidth="1"/>
    <col min="15889" max="15889" width="11.625" style="286" customWidth="1"/>
    <col min="15890" max="15891" width="9" style="286"/>
    <col min="15892" max="15892" width="12" style="286" bestFit="1" customWidth="1"/>
    <col min="15893" max="15893" width="9" style="286"/>
    <col min="15894" max="15894" width="9.125" style="286" bestFit="1" customWidth="1"/>
    <col min="15895" max="15898" width="12.625" style="286" customWidth="1"/>
    <col min="15899" max="15899" width="9" style="286" bestFit="1"/>
    <col min="15900" max="16136" width="9" style="286"/>
    <col min="16137" max="16137" width="15" style="286" customWidth="1"/>
    <col min="16138" max="16141" width="9" style="286"/>
    <col min="16142" max="16142" width="9.25" style="286" bestFit="1" customWidth="1"/>
    <col min="16143" max="16143" width="9" style="286"/>
    <col min="16144" max="16144" width="11.75" style="286" bestFit="1" customWidth="1"/>
    <col min="16145" max="16145" width="11.625" style="286" customWidth="1"/>
    <col min="16146" max="16147" width="9" style="286"/>
    <col min="16148" max="16148" width="12" style="286" bestFit="1" customWidth="1"/>
    <col min="16149" max="16149" width="9" style="286"/>
    <col min="16150" max="16150" width="9.125" style="286" bestFit="1" customWidth="1"/>
    <col min="16151" max="16154" width="12.625" style="286" customWidth="1"/>
    <col min="16155" max="16155" width="9" style="286" bestFit="1"/>
    <col min="16156" max="16384" width="9" style="286"/>
  </cols>
  <sheetData>
    <row r="1" spans="1:30">
      <c r="A1" s="1544" t="s">
        <v>4602</v>
      </c>
      <c r="B1" s="1544"/>
      <c r="C1" s="1544"/>
      <c r="D1" s="1544"/>
    </row>
    <row r="2" spans="1:30" ht="42">
      <c r="A2" s="1254" t="s">
        <v>4101</v>
      </c>
      <c r="B2" s="1254"/>
      <c r="C2" s="1254"/>
      <c r="D2" s="1254"/>
      <c r="E2" s="1254"/>
      <c r="F2" s="1254"/>
      <c r="G2" s="1254"/>
      <c r="H2" s="1254"/>
      <c r="I2" s="1254"/>
      <c r="J2" s="1254"/>
      <c r="K2" s="1254"/>
      <c r="L2" s="1254"/>
      <c r="M2" s="1254"/>
    </row>
    <row r="3" spans="1:30" ht="13.5" customHeight="1">
      <c r="N3" s="1271"/>
      <c r="O3" s="1271"/>
      <c r="P3" s="1271"/>
      <c r="Q3" s="299"/>
    </row>
    <row r="5" spans="1:30" ht="14.25" thickBot="1">
      <c r="N5" s="2638" t="s">
        <v>4102</v>
      </c>
      <c r="O5" s="2639"/>
      <c r="P5" s="2639"/>
      <c r="Q5" s="2640"/>
      <c r="S5" s="2638" t="s">
        <v>4103</v>
      </c>
      <c r="T5" s="2640"/>
    </row>
    <row r="6" spans="1:30">
      <c r="N6" s="142" t="s">
        <v>4104</v>
      </c>
      <c r="O6" s="143" t="s">
        <v>4105</v>
      </c>
      <c r="P6" s="143" t="s">
        <v>4106</v>
      </c>
      <c r="Q6" s="144" t="s">
        <v>4107</v>
      </c>
      <c r="S6" s="142" t="s">
        <v>4108</v>
      </c>
      <c r="T6" s="145" t="s">
        <v>4109</v>
      </c>
      <c r="V6" s="437" t="s">
        <v>4110</v>
      </c>
      <c r="W6" s="457" t="s">
        <v>4111</v>
      </c>
      <c r="X6" s="437" t="s">
        <v>4112</v>
      </c>
      <c r="Y6" s="457" t="s">
        <v>4113</v>
      </c>
      <c r="Z6" s="437" t="s">
        <v>4114</v>
      </c>
    </row>
    <row r="7" spans="1:30" ht="14.25" customHeight="1">
      <c r="N7" s="148">
        <v>1</v>
      </c>
      <c r="O7" s="149" t="s">
        <v>4115</v>
      </c>
      <c r="P7" s="150"/>
      <c r="Q7" s="151">
        <f>VLOOKUP(O7,'P149'!$N$8:$S$54,6,0)</f>
        <v>1324589</v>
      </c>
      <c r="R7" s="152"/>
      <c r="S7" s="153" t="s">
        <v>4116</v>
      </c>
      <c r="T7" s="154">
        <v>13515271</v>
      </c>
      <c r="V7" s="310">
        <v>1</v>
      </c>
      <c r="W7" s="381" t="s">
        <v>4117</v>
      </c>
      <c r="X7" s="156">
        <v>1314146</v>
      </c>
      <c r="Y7" s="322" t="s">
        <v>4117</v>
      </c>
      <c r="Z7" s="286">
        <v>217.43</v>
      </c>
      <c r="AB7" s="285"/>
      <c r="AC7" s="322"/>
      <c r="AD7" s="157"/>
    </row>
    <row r="8" spans="1:30">
      <c r="N8" s="148">
        <v>2</v>
      </c>
      <c r="O8" s="158" t="s">
        <v>1437</v>
      </c>
      <c r="P8" s="150">
        <f>VLOOKUP(O8,'P149'!$N$6:$V$55,6,0)</f>
        <v>607373</v>
      </c>
      <c r="Q8" s="144"/>
      <c r="R8" s="157"/>
      <c r="S8" s="153" t="s">
        <v>4118</v>
      </c>
      <c r="T8" s="154">
        <v>9126214</v>
      </c>
      <c r="V8" s="310">
        <v>2</v>
      </c>
      <c r="W8" s="322" t="s">
        <v>4119</v>
      </c>
      <c r="X8" s="156">
        <v>52404</v>
      </c>
      <c r="Y8" s="322" t="s">
        <v>4120</v>
      </c>
      <c r="Z8" s="157">
        <v>24.92</v>
      </c>
      <c r="AB8" s="285"/>
      <c r="AC8" s="381"/>
      <c r="AD8" s="152"/>
    </row>
    <row r="9" spans="1:30">
      <c r="N9" s="148">
        <v>3</v>
      </c>
      <c r="O9" s="158" t="s">
        <v>1433</v>
      </c>
      <c r="P9" s="150">
        <f>VLOOKUP(O9,'P149'!$N$6:$V$55,6,0)</f>
        <v>353260</v>
      </c>
      <c r="Q9" s="151"/>
      <c r="R9" s="157"/>
      <c r="S9" s="153" t="s">
        <v>4121</v>
      </c>
      <c r="T9" s="154">
        <v>8839469</v>
      </c>
      <c r="V9" s="310">
        <v>3</v>
      </c>
      <c r="W9" s="322" t="s">
        <v>4122</v>
      </c>
      <c r="X9" s="156">
        <v>61570</v>
      </c>
      <c r="Y9" s="322" t="s">
        <v>4123</v>
      </c>
      <c r="Z9" s="157">
        <v>27.28</v>
      </c>
      <c r="AC9" s="341"/>
      <c r="AD9" s="159"/>
    </row>
    <row r="10" spans="1:30">
      <c r="N10" s="148">
        <v>4</v>
      </c>
      <c r="O10" s="158" t="s">
        <v>1454</v>
      </c>
      <c r="P10" s="150">
        <f>VLOOKUP(O10,'P149'!$N$6:$V$55,6,0)</f>
        <v>345482</v>
      </c>
      <c r="Q10" s="151"/>
      <c r="R10" s="157"/>
      <c r="S10" s="153" t="s">
        <v>4124</v>
      </c>
      <c r="T10" s="154">
        <v>7483128</v>
      </c>
      <c r="V10" s="310">
        <v>4</v>
      </c>
      <c r="W10" s="322" t="s">
        <v>1416</v>
      </c>
      <c r="X10" s="156">
        <v>114306</v>
      </c>
      <c r="Y10" s="322" t="s">
        <v>1416</v>
      </c>
      <c r="Z10" s="286">
        <v>14.64</v>
      </c>
      <c r="AB10" s="285"/>
    </row>
    <row r="11" spans="1:30">
      <c r="N11" s="148">
        <v>5</v>
      </c>
      <c r="O11" s="158" t="s">
        <v>4125</v>
      </c>
      <c r="P11" s="150">
        <f>VLOOKUP(O11,'P149'!$N$6:$V$55,6,0)</f>
        <v>344216</v>
      </c>
      <c r="Q11" s="151"/>
      <c r="R11" s="157"/>
      <c r="S11" s="160" t="s">
        <v>4126</v>
      </c>
      <c r="T11" s="161">
        <v>7266534</v>
      </c>
      <c r="V11" s="310">
        <v>5</v>
      </c>
      <c r="W11" s="322" t="s">
        <v>4127</v>
      </c>
      <c r="X11" s="156">
        <v>54642</v>
      </c>
      <c r="Y11" s="322" t="s">
        <v>4128</v>
      </c>
      <c r="Z11" s="157">
        <v>58.64</v>
      </c>
      <c r="AC11" s="322"/>
      <c r="AD11" s="157"/>
    </row>
    <row r="12" spans="1:30">
      <c r="N12" s="148">
        <v>6</v>
      </c>
      <c r="O12" s="158" t="s">
        <v>1452</v>
      </c>
      <c r="P12" s="150">
        <f>VLOOKUP(O12,'P149'!$N$6:$V$55,6,0)</f>
        <v>250225</v>
      </c>
      <c r="Q12" s="151"/>
      <c r="R12" s="157"/>
      <c r="S12" s="153" t="s">
        <v>4129</v>
      </c>
      <c r="T12" s="154">
        <v>6222666</v>
      </c>
      <c r="V12" s="310">
        <v>6</v>
      </c>
      <c r="W12" s="322" t="s">
        <v>4130</v>
      </c>
      <c r="X12" s="156">
        <v>344528</v>
      </c>
      <c r="Y12" s="322" t="s">
        <v>1454</v>
      </c>
      <c r="Z12" s="157">
        <v>60.24</v>
      </c>
      <c r="AB12" s="285"/>
    </row>
    <row r="13" spans="1:30">
      <c r="N13" s="148">
        <v>7</v>
      </c>
      <c r="O13" s="158" t="s">
        <v>4131</v>
      </c>
      <c r="P13" s="150">
        <f>VLOOKUP(O13,'P149'!$N$6:$V$55,6,0)</f>
        <v>233391</v>
      </c>
      <c r="Q13" s="151"/>
      <c r="R13" s="157"/>
      <c r="S13" s="153" t="s">
        <v>4132</v>
      </c>
      <c r="T13" s="154">
        <v>5534800</v>
      </c>
      <c r="V13" s="310">
        <v>7</v>
      </c>
      <c r="W13" s="322" t="s">
        <v>4133</v>
      </c>
      <c r="X13" s="156">
        <v>75359</v>
      </c>
      <c r="Y13" s="322" t="s">
        <v>1526</v>
      </c>
      <c r="Z13" s="157">
        <v>25.35</v>
      </c>
      <c r="AB13" s="285"/>
      <c r="AC13" s="322"/>
      <c r="AD13" s="157"/>
    </row>
    <row r="14" spans="1:30">
      <c r="N14" s="148">
        <v>8</v>
      </c>
      <c r="O14" s="158" t="s">
        <v>1450</v>
      </c>
      <c r="P14" s="150">
        <f>VLOOKUP(O14,'P149'!$N$6:$V$55,6,0)</f>
        <v>229517</v>
      </c>
      <c r="Q14" s="151"/>
      <c r="R14" s="157"/>
      <c r="S14" s="153" t="s">
        <v>4134</v>
      </c>
      <c r="T14" s="154">
        <v>5381733</v>
      </c>
      <c r="V14" s="310">
        <v>8</v>
      </c>
      <c r="W14" s="322" t="s">
        <v>4135</v>
      </c>
      <c r="X14" s="156">
        <v>113043</v>
      </c>
      <c r="Y14" s="322" t="s">
        <v>4136</v>
      </c>
      <c r="Z14" s="286">
        <v>133.30000000000001</v>
      </c>
      <c r="AB14" s="285"/>
      <c r="AC14" s="381"/>
      <c r="AD14" s="157"/>
    </row>
    <row r="15" spans="1:30">
      <c r="N15" s="148">
        <v>9</v>
      </c>
      <c r="O15" s="158" t="s">
        <v>1435</v>
      </c>
      <c r="P15" s="150">
        <f>VLOOKUP(O15,'P149'!$N$6:$V$55,6,0)</f>
        <v>195410</v>
      </c>
      <c r="Q15" s="151"/>
      <c r="R15" s="157"/>
      <c r="S15" s="153" t="s">
        <v>4137</v>
      </c>
      <c r="T15" s="154">
        <v>5101556</v>
      </c>
      <c r="V15" s="310">
        <v>9</v>
      </c>
      <c r="W15" s="322" t="s">
        <v>4138</v>
      </c>
      <c r="X15" s="156">
        <v>73050</v>
      </c>
      <c r="Y15" s="322" t="s">
        <v>4139</v>
      </c>
      <c r="Z15" s="157">
        <v>31.66</v>
      </c>
      <c r="AB15" s="285"/>
      <c r="AC15" s="322"/>
      <c r="AD15" s="157"/>
    </row>
    <row r="16" spans="1:30">
      <c r="N16" s="148">
        <v>10</v>
      </c>
      <c r="O16" s="158" t="s">
        <v>1407</v>
      </c>
      <c r="P16" s="150">
        <f>VLOOKUP(O16,'P149'!$N$6:$V$55,6,0)</f>
        <v>166208</v>
      </c>
      <c r="Q16" s="151"/>
      <c r="R16" s="157"/>
      <c r="S16" s="153" t="s">
        <v>4140</v>
      </c>
      <c r="T16" s="154">
        <v>3700305</v>
      </c>
      <c r="V16" s="310">
        <v>10</v>
      </c>
      <c r="W16" s="322" t="s">
        <v>4141</v>
      </c>
      <c r="X16" s="156">
        <v>153066</v>
      </c>
      <c r="Y16" s="322" t="s">
        <v>4142</v>
      </c>
      <c r="Z16" s="157">
        <v>82.41</v>
      </c>
      <c r="AB16" s="285"/>
      <c r="AC16" s="322"/>
      <c r="AD16" s="157"/>
    </row>
    <row r="17" spans="14:30">
      <c r="N17" s="148">
        <v>11</v>
      </c>
      <c r="O17" s="158" t="s">
        <v>4142</v>
      </c>
      <c r="P17" s="150">
        <f>VLOOKUP(O17,'P149'!$N$6:$V$55,6,0)</f>
        <v>152506</v>
      </c>
      <c r="Q17" s="151"/>
      <c r="R17" s="157"/>
      <c r="S17" s="153" t="s">
        <v>4143</v>
      </c>
      <c r="T17" s="154">
        <v>2916976</v>
      </c>
      <c r="V17" s="310">
        <v>11</v>
      </c>
      <c r="W17" s="322" t="s">
        <v>4144</v>
      </c>
      <c r="X17" s="156">
        <v>150719</v>
      </c>
      <c r="Y17" s="322" t="s">
        <v>1444</v>
      </c>
      <c r="Z17" s="157">
        <v>48.99</v>
      </c>
      <c r="AB17" s="285"/>
      <c r="AC17" s="322"/>
      <c r="AD17" s="157"/>
    </row>
    <row r="18" spans="14:30">
      <c r="N18" s="148">
        <v>12</v>
      </c>
      <c r="O18" s="158" t="s">
        <v>1444</v>
      </c>
      <c r="P18" s="150">
        <f>VLOOKUP(O18,'P149'!$N$6:$V$55,6,0)</f>
        <v>149826</v>
      </c>
      <c r="Q18" s="151"/>
      <c r="R18" s="157"/>
      <c r="S18" s="153" t="s">
        <v>4145</v>
      </c>
      <c r="T18" s="154">
        <v>2843990</v>
      </c>
      <c r="V18" s="310">
        <v>12</v>
      </c>
      <c r="W18" s="322" t="s">
        <v>4146</v>
      </c>
      <c r="X18" s="156">
        <v>196829</v>
      </c>
      <c r="Y18" s="322" t="s">
        <v>1435</v>
      </c>
      <c r="Z18" s="157">
        <v>159.82</v>
      </c>
      <c r="AB18" s="285"/>
    </row>
    <row r="19" spans="14:30">
      <c r="N19" s="148">
        <v>13</v>
      </c>
      <c r="O19" s="158" t="s">
        <v>1458</v>
      </c>
      <c r="P19" s="150">
        <f>VLOOKUP(O19,'P149'!$N$6:$V$55,6,0)</f>
        <v>147166</v>
      </c>
      <c r="Q19" s="151"/>
      <c r="R19" s="157"/>
      <c r="S19" s="153" t="s">
        <v>4147</v>
      </c>
      <c r="T19" s="154">
        <v>2610353</v>
      </c>
      <c r="V19" s="310">
        <v>13</v>
      </c>
      <c r="W19" s="322" t="s">
        <v>4148</v>
      </c>
      <c r="X19" s="156">
        <v>140642</v>
      </c>
      <c r="Y19" s="322" t="s">
        <v>1456</v>
      </c>
      <c r="Z19" s="157">
        <v>18.190000000000001</v>
      </c>
      <c r="AB19" s="285"/>
      <c r="AC19" s="322"/>
      <c r="AD19" s="157"/>
    </row>
    <row r="20" spans="14:30">
      <c r="N20" s="148">
        <v>14</v>
      </c>
      <c r="O20" s="158" t="s">
        <v>1448</v>
      </c>
      <c r="P20" s="150">
        <f>VLOOKUP(O20,'P149'!$N$6:$V$55,6,0)</f>
        <v>142803</v>
      </c>
      <c r="Q20" s="151"/>
      <c r="R20" s="157"/>
      <c r="S20" s="153" t="s">
        <v>4149</v>
      </c>
      <c r="T20" s="154">
        <v>2333899</v>
      </c>
      <c r="V20" s="310">
        <v>14</v>
      </c>
      <c r="W20" s="322" t="s">
        <v>4150</v>
      </c>
      <c r="X20" s="156">
        <v>50886</v>
      </c>
      <c r="Y20" s="322" t="s">
        <v>4151</v>
      </c>
      <c r="Z20" s="157">
        <v>33.93</v>
      </c>
      <c r="AB20" s="285"/>
      <c r="AC20" s="322"/>
      <c r="AD20" s="157"/>
    </row>
    <row r="21" spans="14:30">
      <c r="N21" s="148">
        <v>15</v>
      </c>
      <c r="O21" s="158" t="s">
        <v>4152</v>
      </c>
      <c r="P21" s="150">
        <f>VLOOKUP(O21,'P149'!$N$6:$V$55,6,0)</f>
        <v>142879</v>
      </c>
      <c r="Q21" s="151"/>
      <c r="R21" s="157"/>
      <c r="S21" s="153" t="s">
        <v>4153</v>
      </c>
      <c r="T21" s="154">
        <v>2304264</v>
      </c>
      <c r="V21" s="310">
        <v>15</v>
      </c>
      <c r="W21" s="322" t="s">
        <v>4154</v>
      </c>
      <c r="X21" s="156">
        <v>80916</v>
      </c>
      <c r="Y21" s="322" t="s">
        <v>4155</v>
      </c>
      <c r="Z21" s="391">
        <v>67.489999999999995</v>
      </c>
      <c r="AB21" s="285"/>
      <c r="AC21" s="322"/>
      <c r="AD21" s="157"/>
    </row>
    <row r="22" spans="14:30">
      <c r="N22" s="148">
        <v>16</v>
      </c>
      <c r="O22" s="158" t="s">
        <v>1401</v>
      </c>
      <c r="P22" s="150">
        <f>VLOOKUP(O22,'P149'!$N$6:$V$55,6,0)</f>
        <v>143195</v>
      </c>
      <c r="Q22" s="151"/>
      <c r="R22" s="157"/>
      <c r="S22" s="153" t="s">
        <v>4156</v>
      </c>
      <c r="T22" s="154">
        <v>2098804</v>
      </c>
      <c r="V22" s="310">
        <v>16</v>
      </c>
      <c r="W22" s="322" t="s">
        <v>4157</v>
      </c>
      <c r="X22" s="156">
        <v>118395</v>
      </c>
      <c r="Y22" s="322" t="s">
        <v>1446</v>
      </c>
      <c r="Z22" s="157">
        <v>67.44</v>
      </c>
      <c r="AB22" s="285"/>
      <c r="AC22" s="322"/>
      <c r="AD22" s="157"/>
    </row>
    <row r="23" spans="14:30">
      <c r="N23" s="148">
        <v>17</v>
      </c>
      <c r="O23" s="158" t="s">
        <v>1456</v>
      </c>
      <c r="P23" s="150">
        <f>VLOOKUP(O23,'P149'!$N$6:$V$55,6,0)</f>
        <v>141033</v>
      </c>
      <c r="Q23" s="151"/>
      <c r="R23" s="157"/>
      <c r="S23" s="153" t="s">
        <v>4158</v>
      </c>
      <c r="T23" s="154">
        <v>2031903</v>
      </c>
      <c r="V23" s="310">
        <v>17</v>
      </c>
      <c r="W23" s="322" t="s">
        <v>4159</v>
      </c>
      <c r="X23" s="156">
        <v>101003</v>
      </c>
      <c r="Y23" s="322" t="s">
        <v>1410</v>
      </c>
      <c r="Z23" s="157">
        <v>41.02</v>
      </c>
      <c r="AB23" s="285"/>
      <c r="AC23" s="322"/>
      <c r="AD23" s="157"/>
    </row>
    <row r="24" spans="14:30">
      <c r="N24" s="148">
        <v>18</v>
      </c>
      <c r="O24" s="158" t="s">
        <v>1446</v>
      </c>
      <c r="P24" s="150">
        <f>VLOOKUP(O24,'P149'!$N$6:$V$55,6,0)</f>
        <v>117995</v>
      </c>
      <c r="Q24" s="151"/>
      <c r="R24" s="157"/>
      <c r="S24" s="153" t="s">
        <v>4160</v>
      </c>
      <c r="T24" s="154">
        <v>1974255</v>
      </c>
      <c r="V24" s="310">
        <v>18</v>
      </c>
      <c r="W24" s="322" t="s">
        <v>4161</v>
      </c>
      <c r="X24" s="156">
        <v>142493</v>
      </c>
      <c r="Y24" s="322" t="s">
        <v>4152</v>
      </c>
      <c r="Z24" s="157">
        <v>30.13</v>
      </c>
      <c r="AB24" s="285"/>
    </row>
    <row r="25" spans="14:30" ht="24">
      <c r="N25" s="148">
        <v>19</v>
      </c>
      <c r="O25" s="149" t="s">
        <v>1416</v>
      </c>
      <c r="P25" s="150">
        <f>VLOOKUP(O25,'P149'!$N$6:$V$55,6,0)</f>
        <v>114557</v>
      </c>
      <c r="Q25" s="151"/>
      <c r="R25" s="157"/>
      <c r="S25" s="153" t="s">
        <v>4162</v>
      </c>
      <c r="T25" s="154">
        <v>1973115</v>
      </c>
      <c r="V25" s="310">
        <v>19</v>
      </c>
      <c r="W25" s="322" t="s">
        <v>4163</v>
      </c>
      <c r="X25" s="327">
        <v>76474</v>
      </c>
      <c r="Y25" s="322" t="s">
        <v>1403</v>
      </c>
      <c r="Z25" s="286">
        <v>9.0500000000000007</v>
      </c>
      <c r="AB25" s="285"/>
      <c r="AC25" s="322"/>
      <c r="AD25" s="157"/>
    </row>
    <row r="26" spans="14:30">
      <c r="N26" s="148">
        <v>20</v>
      </c>
      <c r="O26" s="158" t="s">
        <v>4136</v>
      </c>
      <c r="P26" s="150">
        <f>VLOOKUP(O26,'P149'!$N$6:$V$55,6,0)</f>
        <v>112792</v>
      </c>
      <c r="Q26" s="151"/>
      <c r="R26" s="157"/>
      <c r="S26" s="153" t="s">
        <v>4164</v>
      </c>
      <c r="T26" s="154">
        <v>1921525</v>
      </c>
      <c r="V26" s="310">
        <v>20</v>
      </c>
      <c r="W26" s="322" t="s">
        <v>4165</v>
      </c>
      <c r="X26" s="156">
        <v>234137</v>
      </c>
      <c r="Y26" s="322" t="s">
        <v>4131</v>
      </c>
      <c r="Z26" s="157">
        <v>66</v>
      </c>
      <c r="AB26" s="285"/>
      <c r="AC26" s="322"/>
      <c r="AD26" s="157"/>
    </row>
    <row r="27" spans="14:30">
      <c r="N27" s="148">
        <v>21</v>
      </c>
      <c r="O27" s="158" t="s">
        <v>1409</v>
      </c>
      <c r="P27" s="150">
        <f>VLOOKUP(O27,'P149'!$N$6:$V$55,6,0)</f>
        <v>112211</v>
      </c>
      <c r="Q27" s="151"/>
      <c r="R27" s="157"/>
      <c r="S27" s="153" t="s">
        <v>4166</v>
      </c>
      <c r="T27" s="154">
        <v>1914039</v>
      </c>
      <c r="V27" s="310">
        <v>21</v>
      </c>
      <c r="W27" s="322" t="s">
        <v>4125</v>
      </c>
      <c r="X27" s="156">
        <v>344233</v>
      </c>
      <c r="Y27" s="322" t="s">
        <v>1441</v>
      </c>
      <c r="Z27" s="286">
        <v>72.11</v>
      </c>
      <c r="AB27" s="285"/>
      <c r="AC27" s="322"/>
      <c r="AD27" s="157"/>
    </row>
    <row r="28" spans="14:30">
      <c r="N28" s="148">
        <v>22</v>
      </c>
      <c r="O28" s="158" t="s">
        <v>1410</v>
      </c>
      <c r="P28" s="150">
        <f>VLOOKUP(O28,'P149'!$N$6:$V$55,6,0)</f>
        <v>100612</v>
      </c>
      <c r="Q28" s="151"/>
      <c r="R28" s="157"/>
      <c r="S28" s="153" t="s">
        <v>4167</v>
      </c>
      <c r="T28" s="154">
        <v>1815865</v>
      </c>
      <c r="V28" s="310">
        <v>22</v>
      </c>
      <c r="W28" s="322" t="s">
        <v>4168</v>
      </c>
      <c r="X28" s="156">
        <v>228779</v>
      </c>
      <c r="Y28" s="322" t="s">
        <v>1450</v>
      </c>
      <c r="Z28" s="157">
        <v>45.51</v>
      </c>
      <c r="AB28" s="285"/>
      <c r="AC28" s="322"/>
      <c r="AD28" s="157"/>
    </row>
    <row r="29" spans="14:30">
      <c r="N29" s="148">
        <v>23</v>
      </c>
      <c r="O29" s="158" t="s">
        <v>4169</v>
      </c>
      <c r="P29" s="150">
        <f>VLOOKUP(O29,'P149'!$N$6:$V$55,6,0)</f>
        <v>92501</v>
      </c>
      <c r="Q29" s="151"/>
      <c r="R29" s="157"/>
      <c r="S29" s="153" t="s">
        <v>4170</v>
      </c>
      <c r="T29" s="154">
        <v>1786170</v>
      </c>
      <c r="V29" s="310">
        <v>23</v>
      </c>
      <c r="W29" s="322" t="s">
        <v>4171</v>
      </c>
      <c r="X29" s="156">
        <v>165727</v>
      </c>
      <c r="Y29" s="322" t="s">
        <v>1407</v>
      </c>
      <c r="Z29" s="157">
        <v>22.78</v>
      </c>
      <c r="AC29" s="322"/>
      <c r="AD29" s="157"/>
    </row>
    <row r="30" spans="14:30">
      <c r="N30" s="148">
        <v>24</v>
      </c>
      <c r="O30" s="158" t="s">
        <v>1442</v>
      </c>
      <c r="P30" s="150">
        <f>VLOOKUP(O30,'P149'!$N$6:$V$55,6,0)</f>
        <v>90456</v>
      </c>
      <c r="Q30" s="151"/>
      <c r="R30" s="157"/>
      <c r="S30" s="153" t="s">
        <v>4172</v>
      </c>
      <c r="T30" s="154">
        <v>1648177</v>
      </c>
      <c r="V30" s="310">
        <v>24</v>
      </c>
      <c r="W30" s="322" t="s">
        <v>4173</v>
      </c>
      <c r="X30" s="156">
        <v>143219</v>
      </c>
      <c r="Y30" s="322" t="s">
        <v>1448</v>
      </c>
      <c r="Z30" s="157">
        <v>138.37</v>
      </c>
      <c r="AB30" s="285"/>
    </row>
    <row r="31" spans="14:30">
      <c r="N31" s="148">
        <v>25</v>
      </c>
      <c r="O31" s="158" t="s">
        <v>1405</v>
      </c>
      <c r="P31" s="150">
        <f>VLOOKUP(O31,'P149'!$N$6:$V$55,6,0)</f>
        <v>84161</v>
      </c>
      <c r="Q31" s="151"/>
      <c r="R31" s="157"/>
      <c r="S31" s="153" t="s">
        <v>4174</v>
      </c>
      <c r="T31" s="154">
        <v>1433566</v>
      </c>
      <c r="V31" s="310">
        <v>25</v>
      </c>
      <c r="W31" s="322" t="s">
        <v>4175</v>
      </c>
      <c r="X31" s="156">
        <v>353301</v>
      </c>
      <c r="Y31" s="322" t="s">
        <v>1433</v>
      </c>
      <c r="Z31" s="157">
        <v>109.13</v>
      </c>
      <c r="AB31" s="285"/>
      <c r="AC31" s="322"/>
      <c r="AD31" s="157"/>
    </row>
    <row r="32" spans="14:30">
      <c r="N32" s="148">
        <v>26</v>
      </c>
      <c r="O32" s="158" t="s">
        <v>4155</v>
      </c>
      <c r="P32" s="150">
        <f>VLOOKUP(O32,'P149'!$N$6:$V$55,6,0)</f>
        <v>80236</v>
      </c>
      <c r="Q32" s="151"/>
      <c r="R32" s="157"/>
      <c r="S32" s="153" t="s">
        <v>4176</v>
      </c>
      <c r="T32" s="154">
        <v>1412916</v>
      </c>
      <c r="V32" s="310">
        <v>26</v>
      </c>
      <c r="W32" s="322" t="s">
        <v>4177</v>
      </c>
      <c r="X32" s="156">
        <v>607105</v>
      </c>
      <c r="Y32" s="322" t="s">
        <v>1437</v>
      </c>
      <c r="Z32" s="157">
        <v>61.95</v>
      </c>
      <c r="AB32" s="285"/>
      <c r="AC32" s="322"/>
      <c r="AD32" s="157"/>
    </row>
    <row r="33" spans="14:30">
      <c r="N33" s="148">
        <v>27</v>
      </c>
      <c r="O33" s="158" t="s">
        <v>4178</v>
      </c>
      <c r="P33" s="150">
        <f>VLOOKUP(O33,'P149'!$N$6:$V$55,6,0)</f>
        <v>79123</v>
      </c>
      <c r="Q33" s="151"/>
      <c r="R33" s="157"/>
      <c r="S33" s="153" t="s">
        <v>4179</v>
      </c>
      <c r="T33" s="154">
        <v>1404729</v>
      </c>
      <c r="V33" s="310">
        <v>27</v>
      </c>
      <c r="W33" s="322" t="s">
        <v>4180</v>
      </c>
      <c r="X33" s="156">
        <v>249645</v>
      </c>
      <c r="Y33" s="322" t="s">
        <v>1452</v>
      </c>
      <c r="Z33" s="157">
        <v>27.46</v>
      </c>
      <c r="AB33" s="285"/>
      <c r="AC33" s="322"/>
      <c r="AD33" s="157"/>
    </row>
    <row r="34" spans="14:30">
      <c r="N34" s="148">
        <v>28</v>
      </c>
      <c r="O34" s="158" t="s">
        <v>4181</v>
      </c>
      <c r="P34" s="150">
        <f>VLOOKUP(O34,'P149'!$N$6:$V$55,6,0)</f>
        <v>77900</v>
      </c>
      <c r="Q34" s="151"/>
      <c r="R34" s="157"/>
      <c r="S34" s="153" t="s">
        <v>4182</v>
      </c>
      <c r="T34" s="154">
        <v>1385262</v>
      </c>
      <c r="V34" s="310">
        <v>28</v>
      </c>
      <c r="W34" s="322" t="s">
        <v>4183</v>
      </c>
      <c r="X34" s="156">
        <v>62005</v>
      </c>
      <c r="Y34" s="322" t="s">
        <v>1439</v>
      </c>
      <c r="Z34" s="286">
        <v>577.83000000000004</v>
      </c>
      <c r="AB34" s="285"/>
      <c r="AC34" s="322"/>
      <c r="AD34" s="157"/>
    </row>
    <row r="35" spans="14:30">
      <c r="N35" s="148">
        <v>29</v>
      </c>
      <c r="O35" s="158" t="s">
        <v>1403</v>
      </c>
      <c r="P35" s="150">
        <f>VLOOKUP(O35,'P149'!$N$6:$V$55,6,0)</f>
        <v>76457</v>
      </c>
      <c r="Q35" s="151"/>
      <c r="R35" s="157"/>
      <c r="S35" s="153" t="s">
        <v>4184</v>
      </c>
      <c r="T35" s="154">
        <v>1377187</v>
      </c>
      <c r="V35" s="310">
        <v>29</v>
      </c>
      <c r="W35" s="322" t="s">
        <v>4185</v>
      </c>
      <c r="X35" s="156">
        <v>141802</v>
      </c>
      <c r="Y35" s="322" t="s">
        <v>1401</v>
      </c>
      <c r="Z35" s="157">
        <v>18.34</v>
      </c>
      <c r="AB35" s="285"/>
      <c r="AC35" s="322"/>
      <c r="AD35" s="157"/>
    </row>
    <row r="36" spans="14:30">
      <c r="N36" s="148">
        <v>30</v>
      </c>
      <c r="O36" s="158" t="s">
        <v>4186</v>
      </c>
      <c r="P36" s="150">
        <f>VLOOKUP(O36,'P149'!$N$6:$V$55,6,0)</f>
        <v>75749</v>
      </c>
      <c r="Q36" s="151"/>
      <c r="R36" s="157"/>
      <c r="S36" s="153" t="s">
        <v>4187</v>
      </c>
      <c r="T36" s="154">
        <v>1364316</v>
      </c>
      <c r="V36" s="310">
        <v>30</v>
      </c>
      <c r="W36" s="322" t="s">
        <v>4188</v>
      </c>
      <c r="X36" s="156">
        <v>69935</v>
      </c>
      <c r="Y36" s="322" t="s">
        <v>1412</v>
      </c>
      <c r="Z36" s="286">
        <v>17.649999999999999</v>
      </c>
      <c r="AB36" s="285"/>
    </row>
    <row r="37" spans="14:30">
      <c r="N37" s="148">
        <v>31</v>
      </c>
      <c r="O37" s="158" t="s">
        <v>4133</v>
      </c>
      <c r="P37" s="150">
        <f>VLOOKUP(O37,'P149'!$N$6:$V$55,6,0)</f>
        <v>75202</v>
      </c>
      <c r="Q37" s="151"/>
      <c r="R37" s="157"/>
      <c r="S37" s="153" t="s">
        <v>4189</v>
      </c>
      <c r="T37" s="154">
        <v>1308265</v>
      </c>
      <c r="V37" s="310">
        <v>31</v>
      </c>
      <c r="W37" s="322" t="s">
        <v>4190</v>
      </c>
      <c r="X37" s="156">
        <v>90348</v>
      </c>
      <c r="Y37" s="322" t="s">
        <v>1442</v>
      </c>
      <c r="Z37" s="157">
        <v>65.349999999999994</v>
      </c>
      <c r="AB37" s="373"/>
      <c r="AC37" s="322"/>
      <c r="AD37" s="157"/>
    </row>
    <row r="38" spans="14:30">
      <c r="N38" s="148">
        <v>32</v>
      </c>
      <c r="O38" s="158" t="s">
        <v>4139</v>
      </c>
      <c r="P38" s="150">
        <f>VLOOKUP(O38,'P149'!$N$6:$V$55,6,0)</f>
        <v>73248</v>
      </c>
      <c r="Q38" s="151"/>
      <c r="R38" s="157"/>
      <c r="S38" s="153" t="s">
        <v>4191</v>
      </c>
      <c r="T38" s="154">
        <v>1279594</v>
      </c>
      <c r="V38" s="310">
        <v>32</v>
      </c>
      <c r="W38" s="322" t="s">
        <v>4192</v>
      </c>
      <c r="X38" s="156">
        <v>55696</v>
      </c>
      <c r="Y38" s="322" t="s">
        <v>1414</v>
      </c>
      <c r="Z38" s="162">
        <v>47.48</v>
      </c>
      <c r="AB38" s="285"/>
      <c r="AC38" s="322"/>
      <c r="AD38" s="157"/>
    </row>
    <row r="39" spans="14:30">
      <c r="N39" s="148">
        <v>33</v>
      </c>
      <c r="O39" s="158" t="s">
        <v>1412</v>
      </c>
      <c r="P39" s="150">
        <f>VLOOKUP(O39,'P149'!$N$6:$V$55,6,0)</f>
        <v>69937</v>
      </c>
      <c r="Q39" s="151"/>
      <c r="R39" s="157"/>
      <c r="S39" s="153" t="s">
        <v>4193</v>
      </c>
      <c r="T39" s="154">
        <v>1166338</v>
      </c>
      <c r="V39" s="310">
        <v>33</v>
      </c>
      <c r="W39" s="322" t="s">
        <v>4194</v>
      </c>
      <c r="X39" s="156">
        <v>147731</v>
      </c>
      <c r="Y39" s="322" t="s">
        <v>1458</v>
      </c>
      <c r="Z39" s="157">
        <v>44.69</v>
      </c>
      <c r="AB39" s="285"/>
      <c r="AC39" s="322"/>
      <c r="AD39" s="157"/>
    </row>
    <row r="40" spans="14:30">
      <c r="N40" s="148">
        <v>34</v>
      </c>
      <c r="O40" s="158" t="s">
        <v>1527</v>
      </c>
      <c r="P40" s="150">
        <f>VLOOKUP(O40,'P149'!$N$6:$V$55,6,0)</f>
        <v>66022</v>
      </c>
      <c r="Q40" s="151"/>
      <c r="R40" s="157"/>
      <c r="S40" s="153" t="s">
        <v>4195</v>
      </c>
      <c r="T40" s="154">
        <v>1154008</v>
      </c>
      <c r="V40" s="310">
        <v>34</v>
      </c>
      <c r="W40" s="322" t="s">
        <v>4196</v>
      </c>
      <c r="X40" s="156">
        <v>92112</v>
      </c>
      <c r="Y40" s="322" t="s">
        <v>4169</v>
      </c>
      <c r="Z40" s="286">
        <v>18.02</v>
      </c>
      <c r="AB40" s="285"/>
      <c r="AC40" s="322"/>
      <c r="AD40" s="157"/>
    </row>
    <row r="41" spans="14:30">
      <c r="N41" s="148">
        <v>35</v>
      </c>
      <c r="O41" s="158" t="s">
        <v>1439</v>
      </c>
      <c r="P41" s="150">
        <f>VLOOKUP(O41,'P149'!$N$6:$V$55,6,0)</f>
        <v>61159</v>
      </c>
      <c r="Q41" s="151"/>
      <c r="R41" s="157"/>
      <c r="S41" s="153" t="s">
        <v>4197</v>
      </c>
      <c r="T41" s="154">
        <v>1123891</v>
      </c>
      <c r="V41" s="310">
        <v>35</v>
      </c>
      <c r="W41" s="322" t="s">
        <v>4198</v>
      </c>
      <c r="X41" s="156">
        <v>79553</v>
      </c>
      <c r="Y41" s="322" t="s">
        <v>4178</v>
      </c>
      <c r="Z41" s="157">
        <v>193.05</v>
      </c>
      <c r="AB41" s="285"/>
      <c r="AC41" s="322"/>
      <c r="AD41" s="157"/>
    </row>
    <row r="42" spans="14:30">
      <c r="N42" s="148">
        <v>36</v>
      </c>
      <c r="O42" s="158" t="s">
        <v>4199</v>
      </c>
      <c r="P42" s="150">
        <f>VLOOKUP(O42,'P149'!$N$6:$V$55,6,0)</f>
        <v>61540</v>
      </c>
      <c r="Q42" s="151"/>
      <c r="R42" s="157"/>
      <c r="S42" s="153" t="s">
        <v>4200</v>
      </c>
      <c r="T42" s="154">
        <v>1104069</v>
      </c>
      <c r="V42" s="310">
        <v>36</v>
      </c>
      <c r="W42" s="322" t="s">
        <v>4201</v>
      </c>
      <c r="X42" s="156">
        <v>111620</v>
      </c>
      <c r="Y42" s="322" t="s">
        <v>1409</v>
      </c>
      <c r="Z42" s="157">
        <v>19.77</v>
      </c>
      <c r="AB42" s="285"/>
    </row>
    <row r="43" spans="14:30">
      <c r="N43" s="148">
        <v>37</v>
      </c>
      <c r="O43" s="158" t="s">
        <v>1414</v>
      </c>
      <c r="P43" s="150">
        <f>VLOOKUP(O43,'P149'!$N$6:$V$55,6,0)</f>
        <v>55294</v>
      </c>
      <c r="Q43" s="151"/>
      <c r="R43" s="157"/>
      <c r="S43" s="153" t="s">
        <v>4202</v>
      </c>
      <c r="T43" s="154">
        <v>1066328</v>
      </c>
      <c r="V43" s="310">
        <v>37</v>
      </c>
      <c r="W43" s="322" t="s">
        <v>4203</v>
      </c>
      <c r="X43" s="156">
        <v>66171</v>
      </c>
      <c r="Y43" s="322" t="s">
        <v>1527</v>
      </c>
      <c r="Z43" s="286">
        <v>19.82</v>
      </c>
      <c r="AC43" s="322"/>
      <c r="AD43" s="157"/>
    </row>
    <row r="44" spans="14:30">
      <c r="N44" s="148">
        <v>38</v>
      </c>
      <c r="O44" s="158" t="s">
        <v>4128</v>
      </c>
      <c r="P44" s="150">
        <f>VLOOKUP(O44,'P149'!$N$6:$V$55,6,0)</f>
        <v>54304</v>
      </c>
      <c r="Q44" s="151"/>
      <c r="R44" s="157"/>
      <c r="S44" s="153" t="s">
        <v>4204</v>
      </c>
      <c r="T44" s="154">
        <v>1023119</v>
      </c>
      <c r="V44" s="310">
        <v>38</v>
      </c>
      <c r="W44" s="322" t="s">
        <v>4205</v>
      </c>
      <c r="X44" s="156">
        <v>78243</v>
      </c>
      <c r="Y44" s="322" t="s">
        <v>4181</v>
      </c>
      <c r="Z44" s="157">
        <v>89.69</v>
      </c>
      <c r="AB44" s="285"/>
      <c r="AC44" s="322"/>
      <c r="AD44" s="157"/>
    </row>
    <row r="45" spans="14:30">
      <c r="N45" s="148">
        <v>39</v>
      </c>
      <c r="O45" s="158" t="s">
        <v>4119</v>
      </c>
      <c r="P45" s="150">
        <f>VLOOKUP(O45,'P149'!$N$6:$V$55,6,0)</f>
        <v>52475</v>
      </c>
      <c r="Q45" s="151"/>
      <c r="R45" s="157"/>
      <c r="S45" s="153" t="s">
        <v>4206</v>
      </c>
      <c r="T45" s="154">
        <v>976263</v>
      </c>
      <c r="V45" s="310">
        <v>39</v>
      </c>
      <c r="W45" s="322" t="s">
        <v>4207</v>
      </c>
      <c r="X45" s="156">
        <v>83810</v>
      </c>
      <c r="Y45" s="322" t="s">
        <v>1405</v>
      </c>
      <c r="Z45" s="286">
        <v>11.04</v>
      </c>
      <c r="AB45" s="285"/>
      <c r="AC45" s="322"/>
      <c r="AD45" s="157"/>
    </row>
    <row r="46" spans="14:30">
      <c r="N46" s="163">
        <v>40</v>
      </c>
      <c r="O46" s="164" t="s">
        <v>4151</v>
      </c>
      <c r="P46" s="150">
        <f>VLOOKUP(O46,'P149'!$N$6:$V$55,6,0)</f>
        <v>50256</v>
      </c>
      <c r="Q46" s="165"/>
      <c r="R46" s="157"/>
      <c r="S46" s="153" t="s">
        <v>4208</v>
      </c>
      <c r="T46" s="154">
        <v>963579</v>
      </c>
      <c r="V46" s="310">
        <v>40</v>
      </c>
      <c r="W46" s="322" t="s">
        <v>4186</v>
      </c>
      <c r="X46" s="156">
        <v>75679</v>
      </c>
      <c r="Y46" s="322" t="s">
        <v>4209</v>
      </c>
      <c r="Z46" s="286">
        <v>5.1100000000000003</v>
      </c>
      <c r="AB46" s="285"/>
      <c r="AC46" s="322"/>
      <c r="AD46" s="157"/>
    </row>
    <row r="47" spans="14:30">
      <c r="N47" s="285"/>
      <c r="O47" s="322"/>
      <c r="P47" s="355"/>
      <c r="Q47" s="355"/>
      <c r="R47" s="448"/>
      <c r="S47" s="153" t="s">
        <v>4210</v>
      </c>
      <c r="T47" s="154">
        <v>834930</v>
      </c>
      <c r="W47" s="322"/>
      <c r="X47" s="315"/>
      <c r="Y47" s="322"/>
      <c r="Z47" s="157"/>
      <c r="AC47" s="322"/>
      <c r="AD47" s="157"/>
    </row>
    <row r="48" spans="14:30">
      <c r="R48" s="448"/>
      <c r="S48" s="153" t="s">
        <v>4211</v>
      </c>
      <c r="T48" s="154">
        <v>832832</v>
      </c>
      <c r="W48" s="322"/>
      <c r="X48" s="315"/>
      <c r="Y48" s="322"/>
      <c r="Z48" s="157"/>
      <c r="AB48" s="285"/>
      <c r="AC48" s="322"/>
      <c r="AD48" s="448"/>
    </row>
    <row r="49" spans="15:30">
      <c r="R49" s="448"/>
      <c r="S49" s="153" t="s">
        <v>4212</v>
      </c>
      <c r="T49" s="154">
        <v>786740</v>
      </c>
      <c r="W49" s="322"/>
      <c r="X49" s="315"/>
      <c r="Y49" s="322"/>
      <c r="Z49" s="157"/>
      <c r="AB49" s="285"/>
      <c r="AC49" s="322"/>
      <c r="AD49" s="157"/>
    </row>
    <row r="50" spans="15:30">
      <c r="R50" s="448"/>
      <c r="S50" s="153" t="s">
        <v>4213</v>
      </c>
      <c r="T50" s="154">
        <v>755733</v>
      </c>
      <c r="W50" s="322"/>
      <c r="X50" s="315"/>
      <c r="Y50" s="322"/>
      <c r="Z50" s="157"/>
      <c r="AB50" s="285"/>
      <c r="AC50" s="323"/>
      <c r="AD50" s="157"/>
    </row>
    <row r="51" spans="15:30">
      <c r="R51" s="448"/>
      <c r="S51" s="153" t="s">
        <v>4214</v>
      </c>
      <c r="T51" s="154">
        <v>728276</v>
      </c>
      <c r="W51" s="322"/>
      <c r="X51" s="315"/>
      <c r="Y51" s="322"/>
      <c r="Z51" s="157"/>
      <c r="AB51" s="285"/>
      <c r="AC51" s="322"/>
      <c r="AD51" s="157"/>
    </row>
    <row r="52" spans="15:30">
      <c r="R52" s="448"/>
      <c r="S52" s="153" t="s">
        <v>4215</v>
      </c>
      <c r="T52" s="154">
        <v>694352</v>
      </c>
      <c r="W52" s="322"/>
      <c r="X52" s="315"/>
      <c r="Y52" s="322"/>
      <c r="Z52" s="157"/>
      <c r="AB52" s="285"/>
      <c r="AC52" s="322"/>
      <c r="AD52" s="157"/>
    </row>
    <row r="53" spans="15:30">
      <c r="R53" s="448"/>
      <c r="S53" s="168" t="s">
        <v>4216</v>
      </c>
      <c r="T53" s="169">
        <v>573441</v>
      </c>
      <c r="Y53" s="322"/>
      <c r="AB53" s="285"/>
      <c r="AC53" s="322"/>
      <c r="AD53" s="157"/>
    </row>
    <row r="54" spans="15:30">
      <c r="O54" s="322"/>
      <c r="P54" s="428"/>
      <c r="Q54" s="428"/>
      <c r="R54" s="448"/>
    </row>
    <row r="55" spans="15:30">
      <c r="O55" s="322"/>
      <c r="P55" s="428"/>
      <c r="Q55" s="428"/>
      <c r="R55" s="448"/>
    </row>
  </sheetData>
  <mergeCells count="5">
    <mergeCell ref="A2:M2"/>
    <mergeCell ref="N3:P3"/>
    <mergeCell ref="N5:Q5"/>
    <mergeCell ref="S5:T5"/>
    <mergeCell ref="A1:D1"/>
  </mergeCells>
  <phoneticPr fontId="4"/>
  <hyperlinks>
    <hyperlink ref="A1" location="P2細目次!A1" display="目次に戻る" xr:uid="{76574B01-0DC0-4F7E-A8AD-3D10FAB9D011}"/>
  </hyperlinks>
  <pageMargins left="0.70866141732283472" right="0.70866141732283472" top="0.74803149606299213" bottom="0.74803149606299213" header="0.31496062992125984" footer="0.31496062992125984"/>
  <pageSetup paperSize="9" scale="70" firstPageNumber="0" orientation="portrait" r:id="rId1"/>
  <headerFooter differentFirst="1" scaleWithDoc="0">
    <oddFooter>&amp;C- &amp;P -</oddFooter>
  </headerFooter>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26F0-3345-465B-A6C7-14DA307943AD}">
  <sheetPr>
    <tabColor theme="0"/>
    <pageSetUpPr fitToPage="1"/>
  </sheetPr>
  <dimension ref="A1:S47"/>
  <sheetViews>
    <sheetView zoomScaleNormal="100" zoomScaleSheetLayoutView="100" workbookViewId="0">
      <selection activeCell="AL2" sqref="AL2:AR2"/>
    </sheetView>
  </sheetViews>
  <sheetFormatPr defaultRowHeight="13.5"/>
  <cols>
    <col min="1" max="8" width="9" style="286"/>
    <col min="9" max="9" width="15" style="286" customWidth="1"/>
    <col min="10" max="12" width="9" style="286"/>
    <col min="13" max="13" width="0" style="286" hidden="1" customWidth="1"/>
    <col min="14" max="14" width="11.625" style="286" hidden="1" customWidth="1"/>
    <col min="15" max="15" width="0" style="286" hidden="1" customWidth="1"/>
    <col min="16" max="16" width="13.875" style="286" hidden="1" customWidth="1"/>
    <col min="17" max="264" width="9" style="286"/>
    <col min="265" max="265" width="15" style="286" customWidth="1"/>
    <col min="266" max="269" width="9" style="286"/>
    <col min="270" max="270" width="11.625" style="286" bestFit="1" customWidth="1"/>
    <col min="271" max="520" width="9" style="286"/>
    <col min="521" max="521" width="15" style="286" customWidth="1"/>
    <col min="522" max="525" width="9" style="286"/>
    <col min="526" max="526" width="11.625" style="286" bestFit="1" customWidth="1"/>
    <col min="527" max="776" width="9" style="286"/>
    <col min="777" max="777" width="15" style="286" customWidth="1"/>
    <col min="778" max="781" width="9" style="286"/>
    <col min="782" max="782" width="11.625" style="286" bestFit="1" customWidth="1"/>
    <col min="783" max="1032" width="9" style="286"/>
    <col min="1033" max="1033" width="15" style="286" customWidth="1"/>
    <col min="1034" max="1037" width="9" style="286"/>
    <col min="1038" max="1038" width="11.625" style="286" bestFit="1" customWidth="1"/>
    <col min="1039" max="1288" width="9" style="286"/>
    <col min="1289" max="1289" width="15" style="286" customWidth="1"/>
    <col min="1290" max="1293" width="9" style="286"/>
    <col min="1294" max="1294" width="11.625" style="286" bestFit="1" customWidth="1"/>
    <col min="1295" max="1544" width="9" style="286"/>
    <col min="1545" max="1545" width="15" style="286" customWidth="1"/>
    <col min="1546" max="1549" width="9" style="286"/>
    <col min="1550" max="1550" width="11.625" style="286" bestFit="1" customWidth="1"/>
    <col min="1551" max="1800" width="9" style="286"/>
    <col min="1801" max="1801" width="15" style="286" customWidth="1"/>
    <col min="1802" max="1805" width="9" style="286"/>
    <col min="1806" max="1806" width="11.625" style="286" bestFit="1" customWidth="1"/>
    <col min="1807" max="2056" width="9" style="286"/>
    <col min="2057" max="2057" width="15" style="286" customWidth="1"/>
    <col min="2058" max="2061" width="9" style="286"/>
    <col min="2062" max="2062" width="11.625" style="286" bestFit="1" customWidth="1"/>
    <col min="2063" max="2312" width="9" style="286"/>
    <col min="2313" max="2313" width="15" style="286" customWidth="1"/>
    <col min="2314" max="2317" width="9" style="286"/>
    <col min="2318" max="2318" width="11.625" style="286" bestFit="1" customWidth="1"/>
    <col min="2319" max="2568" width="9" style="286"/>
    <col min="2569" max="2569" width="15" style="286" customWidth="1"/>
    <col min="2570" max="2573" width="9" style="286"/>
    <col min="2574" max="2574" width="11.625" style="286" bestFit="1" customWidth="1"/>
    <col min="2575" max="2824" width="9" style="286"/>
    <col min="2825" max="2825" width="15" style="286" customWidth="1"/>
    <col min="2826" max="2829" width="9" style="286"/>
    <col min="2830" max="2830" width="11.625" style="286" bestFit="1" customWidth="1"/>
    <col min="2831" max="3080" width="9" style="286"/>
    <col min="3081" max="3081" width="15" style="286" customWidth="1"/>
    <col min="3082" max="3085" width="9" style="286"/>
    <col min="3086" max="3086" width="11.625" style="286" bestFit="1" customWidth="1"/>
    <col min="3087" max="3336" width="9" style="286"/>
    <col min="3337" max="3337" width="15" style="286" customWidth="1"/>
    <col min="3338" max="3341" width="9" style="286"/>
    <col min="3342" max="3342" width="11.625" style="286" bestFit="1" customWidth="1"/>
    <col min="3343" max="3592" width="9" style="286"/>
    <col min="3593" max="3593" width="15" style="286" customWidth="1"/>
    <col min="3594" max="3597" width="9" style="286"/>
    <col min="3598" max="3598" width="11.625" style="286" bestFit="1" customWidth="1"/>
    <col min="3599" max="3848" width="9" style="286"/>
    <col min="3849" max="3849" width="15" style="286" customWidth="1"/>
    <col min="3850" max="3853" width="9" style="286"/>
    <col min="3854" max="3854" width="11.625" style="286" bestFit="1" customWidth="1"/>
    <col min="3855" max="4104" width="9" style="286"/>
    <col min="4105" max="4105" width="15" style="286" customWidth="1"/>
    <col min="4106" max="4109" width="9" style="286"/>
    <col min="4110" max="4110" width="11.625" style="286" bestFit="1" customWidth="1"/>
    <col min="4111" max="4360" width="9" style="286"/>
    <col min="4361" max="4361" width="15" style="286" customWidth="1"/>
    <col min="4362" max="4365" width="9" style="286"/>
    <col min="4366" max="4366" width="11.625" style="286" bestFit="1" customWidth="1"/>
    <col min="4367" max="4616" width="9" style="286"/>
    <col min="4617" max="4617" width="15" style="286" customWidth="1"/>
    <col min="4618" max="4621" width="9" style="286"/>
    <col min="4622" max="4622" width="11.625" style="286" bestFit="1" customWidth="1"/>
    <col min="4623" max="4872" width="9" style="286"/>
    <col min="4873" max="4873" width="15" style="286" customWidth="1"/>
    <col min="4874" max="4877" width="9" style="286"/>
    <col min="4878" max="4878" width="11.625" style="286" bestFit="1" customWidth="1"/>
    <col min="4879" max="5128" width="9" style="286"/>
    <col min="5129" max="5129" width="15" style="286" customWidth="1"/>
    <col min="5130" max="5133" width="9" style="286"/>
    <col min="5134" max="5134" width="11.625" style="286" bestFit="1" customWidth="1"/>
    <col min="5135" max="5384" width="9" style="286"/>
    <col min="5385" max="5385" width="15" style="286" customWidth="1"/>
    <col min="5386" max="5389" width="9" style="286"/>
    <col min="5390" max="5390" width="11.625" style="286" bestFit="1" customWidth="1"/>
    <col min="5391" max="5640" width="9" style="286"/>
    <col min="5641" max="5641" width="15" style="286" customWidth="1"/>
    <col min="5642" max="5645" width="9" style="286"/>
    <col min="5646" max="5646" width="11.625" style="286" bestFit="1" customWidth="1"/>
    <col min="5647" max="5896" width="9" style="286"/>
    <col min="5897" max="5897" width="15" style="286" customWidth="1"/>
    <col min="5898" max="5901" width="9" style="286"/>
    <col min="5902" max="5902" width="11.625" style="286" bestFit="1" customWidth="1"/>
    <col min="5903" max="6152" width="9" style="286"/>
    <col min="6153" max="6153" width="15" style="286" customWidth="1"/>
    <col min="6154" max="6157" width="9" style="286"/>
    <col min="6158" max="6158" width="11.625" style="286" bestFit="1" customWidth="1"/>
    <col min="6159" max="6408" width="9" style="286"/>
    <col min="6409" max="6409" width="15" style="286" customWidth="1"/>
    <col min="6410" max="6413" width="9" style="286"/>
    <col min="6414" max="6414" width="11.625" style="286" bestFit="1" customWidth="1"/>
    <col min="6415" max="6664" width="9" style="286"/>
    <col min="6665" max="6665" width="15" style="286" customWidth="1"/>
    <col min="6666" max="6669" width="9" style="286"/>
    <col min="6670" max="6670" width="11.625" style="286" bestFit="1" customWidth="1"/>
    <col min="6671" max="6920" width="9" style="286"/>
    <col min="6921" max="6921" width="15" style="286" customWidth="1"/>
    <col min="6922" max="6925" width="9" style="286"/>
    <col min="6926" max="6926" width="11.625" style="286" bestFit="1" customWidth="1"/>
    <col min="6927" max="7176" width="9" style="286"/>
    <col min="7177" max="7177" width="15" style="286" customWidth="1"/>
    <col min="7178" max="7181" width="9" style="286"/>
    <col min="7182" max="7182" width="11.625" style="286" bestFit="1" customWidth="1"/>
    <col min="7183" max="7432" width="9" style="286"/>
    <col min="7433" max="7433" width="15" style="286" customWidth="1"/>
    <col min="7434" max="7437" width="9" style="286"/>
    <col min="7438" max="7438" width="11.625" style="286" bestFit="1" customWidth="1"/>
    <col min="7439" max="7688" width="9" style="286"/>
    <col min="7689" max="7689" width="15" style="286" customWidth="1"/>
    <col min="7690" max="7693" width="9" style="286"/>
    <col min="7694" max="7694" width="11.625" style="286" bestFit="1" customWidth="1"/>
    <col min="7695" max="7944" width="9" style="286"/>
    <col min="7945" max="7945" width="15" style="286" customWidth="1"/>
    <col min="7946" max="7949" width="9" style="286"/>
    <col min="7950" max="7950" width="11.625" style="286" bestFit="1" customWidth="1"/>
    <col min="7951" max="8200" width="9" style="286"/>
    <col min="8201" max="8201" width="15" style="286" customWidth="1"/>
    <col min="8202" max="8205" width="9" style="286"/>
    <col min="8206" max="8206" width="11.625" style="286" bestFit="1" customWidth="1"/>
    <col min="8207" max="8456" width="9" style="286"/>
    <col min="8457" max="8457" width="15" style="286" customWidth="1"/>
    <col min="8458" max="8461" width="9" style="286"/>
    <col min="8462" max="8462" width="11.625" style="286" bestFit="1" customWidth="1"/>
    <col min="8463" max="8712" width="9" style="286"/>
    <col min="8713" max="8713" width="15" style="286" customWidth="1"/>
    <col min="8714" max="8717" width="9" style="286"/>
    <col min="8718" max="8718" width="11.625" style="286" bestFit="1" customWidth="1"/>
    <col min="8719" max="8968" width="9" style="286"/>
    <col min="8969" max="8969" width="15" style="286" customWidth="1"/>
    <col min="8970" max="8973" width="9" style="286"/>
    <col min="8974" max="8974" width="11.625" style="286" bestFit="1" customWidth="1"/>
    <col min="8975" max="9224" width="9" style="286"/>
    <col min="9225" max="9225" width="15" style="286" customWidth="1"/>
    <col min="9226" max="9229" width="9" style="286"/>
    <col min="9230" max="9230" width="11.625" style="286" bestFit="1" customWidth="1"/>
    <col min="9231" max="9480" width="9" style="286"/>
    <col min="9481" max="9481" width="15" style="286" customWidth="1"/>
    <col min="9482" max="9485" width="9" style="286"/>
    <col min="9486" max="9486" width="11.625" style="286" bestFit="1" customWidth="1"/>
    <col min="9487" max="9736" width="9" style="286"/>
    <col min="9737" max="9737" width="15" style="286" customWidth="1"/>
    <col min="9738" max="9741" width="9" style="286"/>
    <col min="9742" max="9742" width="11.625" style="286" bestFit="1" customWidth="1"/>
    <col min="9743" max="9992" width="9" style="286"/>
    <col min="9993" max="9993" width="15" style="286" customWidth="1"/>
    <col min="9994" max="9997" width="9" style="286"/>
    <col min="9998" max="9998" width="11.625" style="286" bestFit="1" customWidth="1"/>
    <col min="9999" max="10248" width="9" style="286"/>
    <col min="10249" max="10249" width="15" style="286" customWidth="1"/>
    <col min="10250" max="10253" width="9" style="286"/>
    <col min="10254" max="10254" width="11.625" style="286" bestFit="1" customWidth="1"/>
    <col min="10255" max="10504" width="9" style="286"/>
    <col min="10505" max="10505" width="15" style="286" customWidth="1"/>
    <col min="10506" max="10509" width="9" style="286"/>
    <col min="10510" max="10510" width="11.625" style="286" bestFit="1" customWidth="1"/>
    <col min="10511" max="10760" width="9" style="286"/>
    <col min="10761" max="10761" width="15" style="286" customWidth="1"/>
    <col min="10762" max="10765" width="9" style="286"/>
    <col min="10766" max="10766" width="11.625" style="286" bestFit="1" customWidth="1"/>
    <col min="10767" max="11016" width="9" style="286"/>
    <col min="11017" max="11017" width="15" style="286" customWidth="1"/>
    <col min="11018" max="11021" width="9" style="286"/>
    <col min="11022" max="11022" width="11.625" style="286" bestFit="1" customWidth="1"/>
    <col min="11023" max="11272" width="9" style="286"/>
    <col min="11273" max="11273" width="15" style="286" customWidth="1"/>
    <col min="11274" max="11277" width="9" style="286"/>
    <col min="11278" max="11278" width="11.625" style="286" bestFit="1" customWidth="1"/>
    <col min="11279" max="11528" width="9" style="286"/>
    <col min="11529" max="11529" width="15" style="286" customWidth="1"/>
    <col min="11530" max="11533" width="9" style="286"/>
    <col min="11534" max="11534" width="11.625" style="286" bestFit="1" customWidth="1"/>
    <col min="11535" max="11784" width="9" style="286"/>
    <col min="11785" max="11785" width="15" style="286" customWidth="1"/>
    <col min="11786" max="11789" width="9" style="286"/>
    <col min="11790" max="11790" width="11.625" style="286" bestFit="1" customWidth="1"/>
    <col min="11791" max="12040" width="9" style="286"/>
    <col min="12041" max="12041" width="15" style="286" customWidth="1"/>
    <col min="12042" max="12045" width="9" style="286"/>
    <col min="12046" max="12046" width="11.625" style="286" bestFit="1" customWidth="1"/>
    <col min="12047" max="12296" width="9" style="286"/>
    <col min="12297" max="12297" width="15" style="286" customWidth="1"/>
    <col min="12298" max="12301" width="9" style="286"/>
    <col min="12302" max="12302" width="11.625" style="286" bestFit="1" customWidth="1"/>
    <col min="12303" max="12552" width="9" style="286"/>
    <col min="12553" max="12553" width="15" style="286" customWidth="1"/>
    <col min="12554" max="12557" width="9" style="286"/>
    <col min="12558" max="12558" width="11.625" style="286" bestFit="1" customWidth="1"/>
    <col min="12559" max="12808" width="9" style="286"/>
    <col min="12809" max="12809" width="15" style="286" customWidth="1"/>
    <col min="12810" max="12813" width="9" style="286"/>
    <col min="12814" max="12814" width="11.625" style="286" bestFit="1" customWidth="1"/>
    <col min="12815" max="13064" width="9" style="286"/>
    <col min="13065" max="13065" width="15" style="286" customWidth="1"/>
    <col min="13066" max="13069" width="9" style="286"/>
    <col min="13070" max="13070" width="11.625" style="286" bestFit="1" customWidth="1"/>
    <col min="13071" max="13320" width="9" style="286"/>
    <col min="13321" max="13321" width="15" style="286" customWidth="1"/>
    <col min="13322" max="13325" width="9" style="286"/>
    <col min="13326" max="13326" width="11.625" style="286" bestFit="1" customWidth="1"/>
    <col min="13327" max="13576" width="9" style="286"/>
    <col min="13577" max="13577" width="15" style="286" customWidth="1"/>
    <col min="13578" max="13581" width="9" style="286"/>
    <col min="13582" max="13582" width="11.625" style="286" bestFit="1" customWidth="1"/>
    <col min="13583" max="13832" width="9" style="286"/>
    <col min="13833" max="13833" width="15" style="286" customWidth="1"/>
    <col min="13834" max="13837" width="9" style="286"/>
    <col min="13838" max="13838" width="11.625" style="286" bestFit="1" customWidth="1"/>
    <col min="13839" max="14088" width="9" style="286"/>
    <col min="14089" max="14089" width="15" style="286" customWidth="1"/>
    <col min="14090" max="14093" width="9" style="286"/>
    <col min="14094" max="14094" width="11.625" style="286" bestFit="1" customWidth="1"/>
    <col min="14095" max="14344" width="9" style="286"/>
    <col min="14345" max="14345" width="15" style="286" customWidth="1"/>
    <col min="14346" max="14349" width="9" style="286"/>
    <col min="14350" max="14350" width="11.625" style="286" bestFit="1" customWidth="1"/>
    <col min="14351" max="14600" width="9" style="286"/>
    <col min="14601" max="14601" width="15" style="286" customWidth="1"/>
    <col min="14602" max="14605" width="9" style="286"/>
    <col min="14606" max="14606" width="11.625" style="286" bestFit="1" customWidth="1"/>
    <col min="14607" max="14856" width="9" style="286"/>
    <col min="14857" max="14857" width="15" style="286" customWidth="1"/>
    <col min="14858" max="14861" width="9" style="286"/>
    <col min="14862" max="14862" width="11.625" style="286" bestFit="1" customWidth="1"/>
    <col min="14863" max="15112" width="9" style="286"/>
    <col min="15113" max="15113" width="15" style="286" customWidth="1"/>
    <col min="15114" max="15117" width="9" style="286"/>
    <col min="15118" max="15118" width="11.625" style="286" bestFit="1" customWidth="1"/>
    <col min="15119" max="15368" width="9" style="286"/>
    <col min="15369" max="15369" width="15" style="286" customWidth="1"/>
    <col min="15370" max="15373" width="9" style="286"/>
    <col min="15374" max="15374" width="11.625" style="286" bestFit="1" customWidth="1"/>
    <col min="15375" max="15624" width="9" style="286"/>
    <col min="15625" max="15625" width="15" style="286" customWidth="1"/>
    <col min="15626" max="15629" width="9" style="286"/>
    <col min="15630" max="15630" width="11.625" style="286" bestFit="1" customWidth="1"/>
    <col min="15631" max="15880" width="9" style="286"/>
    <col min="15881" max="15881" width="15" style="286" customWidth="1"/>
    <col min="15882" max="15885" width="9" style="286"/>
    <col min="15886" max="15886" width="11.625" style="286" bestFit="1" customWidth="1"/>
    <col min="15887" max="16136" width="9" style="286"/>
    <col min="16137" max="16137" width="15" style="286" customWidth="1"/>
    <col min="16138" max="16141" width="9" style="286"/>
    <col min="16142" max="16142" width="11.625" style="286" bestFit="1" customWidth="1"/>
    <col min="16143" max="16384" width="9" style="286"/>
  </cols>
  <sheetData>
    <row r="1" spans="1:19">
      <c r="A1" s="1544" t="s">
        <v>4602</v>
      </c>
      <c r="B1" s="1544"/>
      <c r="C1" s="1544"/>
      <c r="D1" s="1544"/>
    </row>
    <row r="2" spans="1:19" ht="42.75" thickBot="1">
      <c r="A2" s="1254"/>
      <c r="B2" s="1254"/>
      <c r="C2" s="1254"/>
      <c r="D2" s="1254"/>
      <c r="E2" s="1254"/>
      <c r="F2" s="1254"/>
      <c r="G2" s="1254"/>
      <c r="H2" s="1254"/>
      <c r="I2" s="1254"/>
      <c r="J2" s="1254"/>
      <c r="K2" s="1254"/>
    </row>
    <row r="3" spans="1:19" ht="13.5" customHeight="1" thickBot="1">
      <c r="M3" s="170" t="s">
        <v>4110</v>
      </c>
      <c r="N3" s="171" t="s">
        <v>4217</v>
      </c>
      <c r="O3" s="171" t="s">
        <v>4114</v>
      </c>
      <c r="P3" s="172" t="s">
        <v>4114</v>
      </c>
    </row>
    <row r="4" spans="1:19" ht="14.25" thickTop="1">
      <c r="M4" s="173">
        <v>1</v>
      </c>
      <c r="N4" s="174" t="s">
        <v>4218</v>
      </c>
      <c r="O4" s="175"/>
      <c r="P4" s="176">
        <v>577.83000000000004</v>
      </c>
    </row>
    <row r="5" spans="1:19">
      <c r="M5" s="177">
        <v>2</v>
      </c>
      <c r="N5" s="149" t="s">
        <v>4115</v>
      </c>
      <c r="O5" s="178">
        <v>217.43</v>
      </c>
      <c r="P5" s="179"/>
    </row>
    <row r="6" spans="1:19" ht="14.25" customHeight="1">
      <c r="L6" s="152"/>
      <c r="M6" s="180">
        <v>3</v>
      </c>
      <c r="N6" s="181" t="s">
        <v>4219</v>
      </c>
      <c r="O6" s="182">
        <v>193.05</v>
      </c>
      <c r="P6" s="179"/>
      <c r="Q6" s="285"/>
      <c r="R6" s="322"/>
      <c r="S6" s="157"/>
    </row>
    <row r="7" spans="1:19">
      <c r="L7" s="157"/>
      <c r="M7" s="177">
        <v>4</v>
      </c>
      <c r="N7" s="158" t="s">
        <v>4220</v>
      </c>
      <c r="O7" s="183">
        <v>159.82</v>
      </c>
      <c r="P7" s="179"/>
      <c r="Q7" s="285"/>
      <c r="R7" s="381"/>
      <c r="S7" s="152"/>
    </row>
    <row r="8" spans="1:19">
      <c r="L8" s="157"/>
      <c r="M8" s="177">
        <v>5</v>
      </c>
      <c r="N8" s="158" t="s">
        <v>1448</v>
      </c>
      <c r="O8" s="183">
        <v>138.37</v>
      </c>
      <c r="P8" s="179"/>
      <c r="R8" s="341"/>
      <c r="S8" s="159"/>
    </row>
    <row r="9" spans="1:19">
      <c r="L9" s="157"/>
      <c r="M9" s="177">
        <v>6</v>
      </c>
      <c r="N9" s="158" t="s">
        <v>4136</v>
      </c>
      <c r="O9" s="183">
        <v>133.30000000000001</v>
      </c>
      <c r="P9" s="179"/>
      <c r="R9" s="322"/>
      <c r="S9" s="157"/>
    </row>
    <row r="10" spans="1:19">
      <c r="L10" s="157"/>
      <c r="M10" s="177">
        <v>7</v>
      </c>
      <c r="N10" s="149" t="s">
        <v>1433</v>
      </c>
      <c r="O10" s="183">
        <v>109.13</v>
      </c>
      <c r="P10" s="179"/>
      <c r="Q10" s="285"/>
    </row>
    <row r="11" spans="1:19">
      <c r="L11" s="157"/>
      <c r="M11" s="177">
        <v>8</v>
      </c>
      <c r="N11" s="158" t="s">
        <v>4181</v>
      </c>
      <c r="O11" s="183">
        <v>89.69</v>
      </c>
      <c r="P11" s="179"/>
      <c r="Q11" s="285"/>
      <c r="R11" s="322"/>
      <c r="S11" s="157"/>
    </row>
    <row r="12" spans="1:19">
      <c r="L12" s="157"/>
      <c r="M12" s="177">
        <v>9</v>
      </c>
      <c r="N12" s="158" t="s">
        <v>4142</v>
      </c>
      <c r="O12" s="183">
        <v>82.41</v>
      </c>
      <c r="P12" s="179"/>
      <c r="Q12" s="285"/>
      <c r="R12" s="381"/>
      <c r="S12" s="157"/>
    </row>
    <row r="13" spans="1:19">
      <c r="L13" s="157"/>
      <c r="M13" s="177">
        <v>10</v>
      </c>
      <c r="N13" s="158" t="s">
        <v>1441</v>
      </c>
      <c r="O13" s="183">
        <v>72.11</v>
      </c>
      <c r="P13" s="179"/>
      <c r="Q13" s="285"/>
      <c r="R13" s="322"/>
      <c r="S13" s="157"/>
    </row>
    <row r="14" spans="1:19">
      <c r="L14" s="157"/>
      <c r="M14" s="177">
        <v>11</v>
      </c>
      <c r="N14" s="158" t="s">
        <v>4155</v>
      </c>
      <c r="O14" s="183">
        <v>67.489999999999995</v>
      </c>
      <c r="P14" s="179"/>
      <c r="Q14" s="285"/>
      <c r="R14" s="322"/>
      <c r="S14" s="157"/>
    </row>
    <row r="15" spans="1:19">
      <c r="L15" s="157"/>
      <c r="M15" s="177">
        <v>12</v>
      </c>
      <c r="N15" s="158" t="s">
        <v>1446</v>
      </c>
      <c r="O15" s="183">
        <v>67.44</v>
      </c>
      <c r="P15" s="179"/>
      <c r="Q15" s="285"/>
    </row>
    <row r="16" spans="1:19">
      <c r="L16" s="157"/>
      <c r="M16" s="177">
        <v>13</v>
      </c>
      <c r="N16" s="158" t="s">
        <v>4131</v>
      </c>
      <c r="O16" s="183">
        <v>66</v>
      </c>
      <c r="P16" s="179"/>
      <c r="Q16" s="285"/>
      <c r="R16" s="322"/>
      <c r="S16" s="157"/>
    </row>
    <row r="17" spans="12:19">
      <c r="L17" s="157"/>
      <c r="M17" s="177">
        <v>14</v>
      </c>
      <c r="N17" s="158" t="s">
        <v>1442</v>
      </c>
      <c r="O17" s="183">
        <v>65.349999999999994</v>
      </c>
      <c r="P17" s="179"/>
      <c r="Q17" s="285"/>
      <c r="R17" s="322"/>
      <c r="S17" s="157"/>
    </row>
    <row r="18" spans="12:19">
      <c r="L18" s="157"/>
      <c r="M18" s="177">
        <v>15</v>
      </c>
      <c r="N18" s="158" t="s">
        <v>1437</v>
      </c>
      <c r="O18" s="183">
        <v>61.95</v>
      </c>
      <c r="P18" s="179"/>
      <c r="Q18" s="285"/>
      <c r="R18" s="322"/>
      <c r="S18" s="157"/>
    </row>
    <row r="19" spans="12:19">
      <c r="L19" s="157"/>
      <c r="M19" s="177">
        <v>16</v>
      </c>
      <c r="N19" s="158" t="s">
        <v>4221</v>
      </c>
      <c r="O19" s="183">
        <v>60.24</v>
      </c>
      <c r="P19" s="179"/>
      <c r="Q19" s="285"/>
      <c r="R19" s="322"/>
      <c r="S19" s="157"/>
    </row>
    <row r="20" spans="12:19">
      <c r="L20" s="157"/>
      <c r="M20" s="177">
        <v>17</v>
      </c>
      <c r="N20" s="158" t="s">
        <v>4128</v>
      </c>
      <c r="O20" s="183">
        <v>58.64</v>
      </c>
      <c r="P20" s="179"/>
      <c r="Q20" s="285"/>
    </row>
    <row r="21" spans="12:19">
      <c r="L21" s="157"/>
      <c r="M21" s="177">
        <v>18</v>
      </c>
      <c r="N21" s="158" t="s">
        <v>1444</v>
      </c>
      <c r="O21" s="183">
        <v>48.99</v>
      </c>
      <c r="P21" s="179"/>
      <c r="Q21" s="285"/>
      <c r="R21" s="322"/>
      <c r="S21" s="157"/>
    </row>
    <row r="22" spans="12:19">
      <c r="L22" s="157"/>
      <c r="M22" s="177">
        <v>19</v>
      </c>
      <c r="N22" s="158" t="s">
        <v>1414</v>
      </c>
      <c r="O22" s="183">
        <v>47.48</v>
      </c>
      <c r="P22" s="179"/>
      <c r="Q22" s="285"/>
      <c r="R22" s="322"/>
      <c r="S22" s="157"/>
    </row>
    <row r="23" spans="12:19">
      <c r="L23" s="157"/>
      <c r="M23" s="177">
        <v>20</v>
      </c>
      <c r="N23" s="158" t="s">
        <v>1450</v>
      </c>
      <c r="O23" s="183">
        <v>45.51</v>
      </c>
      <c r="P23" s="179"/>
      <c r="Q23" s="285"/>
      <c r="R23" s="322"/>
      <c r="S23" s="157"/>
    </row>
    <row r="24" spans="12:19">
      <c r="L24" s="157"/>
      <c r="M24" s="177">
        <v>21</v>
      </c>
      <c r="N24" s="158" t="s">
        <v>1458</v>
      </c>
      <c r="O24" s="183">
        <v>44.69</v>
      </c>
      <c r="P24" s="179"/>
      <c r="R24" s="322"/>
      <c r="S24" s="157"/>
    </row>
    <row r="25" spans="12:19">
      <c r="L25" s="157"/>
      <c r="M25" s="177">
        <v>22</v>
      </c>
      <c r="N25" s="158" t="s">
        <v>1410</v>
      </c>
      <c r="O25" s="183">
        <v>41.02</v>
      </c>
      <c r="P25" s="179"/>
      <c r="Q25" s="285"/>
    </row>
    <row r="26" spans="12:19">
      <c r="L26" s="157"/>
      <c r="M26" s="177">
        <v>23</v>
      </c>
      <c r="N26" s="158" t="s">
        <v>4151</v>
      </c>
      <c r="O26" s="183">
        <v>33.93</v>
      </c>
      <c r="P26" s="179"/>
      <c r="Q26" s="285"/>
      <c r="R26" s="322"/>
      <c r="S26" s="157"/>
    </row>
    <row r="27" spans="12:19">
      <c r="L27" s="157"/>
      <c r="M27" s="177">
        <v>24</v>
      </c>
      <c r="N27" s="158" t="s">
        <v>4139</v>
      </c>
      <c r="O27" s="183">
        <v>31.66</v>
      </c>
      <c r="P27" s="179"/>
      <c r="Q27" s="285"/>
      <c r="R27" s="322"/>
      <c r="S27" s="157"/>
    </row>
    <row r="28" spans="12:19">
      <c r="L28" s="157"/>
      <c r="M28" s="177">
        <v>25</v>
      </c>
      <c r="N28" s="158" t="s">
        <v>4152</v>
      </c>
      <c r="O28" s="183">
        <v>30.13</v>
      </c>
      <c r="P28" s="179"/>
      <c r="Q28" s="285"/>
      <c r="R28" s="322"/>
      <c r="S28" s="157"/>
    </row>
    <row r="29" spans="12:19">
      <c r="L29" s="157"/>
      <c r="M29" s="177">
        <v>26</v>
      </c>
      <c r="N29" s="158" t="s">
        <v>1452</v>
      </c>
      <c r="O29" s="183">
        <v>27.46</v>
      </c>
      <c r="P29" s="179"/>
      <c r="Q29" s="285"/>
      <c r="R29" s="322"/>
      <c r="S29" s="157"/>
    </row>
    <row r="30" spans="12:19">
      <c r="L30" s="157"/>
      <c r="M30" s="177">
        <v>27</v>
      </c>
      <c r="N30" s="158" t="s">
        <v>4123</v>
      </c>
      <c r="O30" s="183">
        <v>27.28</v>
      </c>
      <c r="P30" s="179"/>
      <c r="Q30" s="285"/>
    </row>
    <row r="31" spans="12:19">
      <c r="L31" s="157"/>
      <c r="M31" s="177">
        <v>28</v>
      </c>
      <c r="N31" s="158" t="s">
        <v>1526</v>
      </c>
      <c r="O31" s="183">
        <v>25.35</v>
      </c>
      <c r="P31" s="179"/>
      <c r="Q31" s="373"/>
      <c r="R31" s="322"/>
      <c r="S31" s="157"/>
    </row>
    <row r="32" spans="12:19">
      <c r="L32" s="157"/>
      <c r="M32" s="177">
        <v>29</v>
      </c>
      <c r="N32" s="158" t="s">
        <v>4120</v>
      </c>
      <c r="O32" s="183">
        <v>24.92</v>
      </c>
      <c r="P32" s="179"/>
      <c r="Q32" s="285"/>
      <c r="R32" s="322"/>
      <c r="S32" s="157"/>
    </row>
    <row r="33" spans="12:19">
      <c r="L33" s="157"/>
      <c r="M33" s="177">
        <v>30</v>
      </c>
      <c r="N33" s="158" t="s">
        <v>1407</v>
      </c>
      <c r="O33" s="183">
        <v>22.78</v>
      </c>
      <c r="P33" s="179"/>
      <c r="Q33" s="285"/>
      <c r="R33" s="322"/>
      <c r="S33" s="157"/>
    </row>
    <row r="34" spans="12:19">
      <c r="L34" s="157"/>
      <c r="M34" s="177">
        <v>31</v>
      </c>
      <c r="N34" s="158" t="s">
        <v>1527</v>
      </c>
      <c r="O34" s="183">
        <v>19.82</v>
      </c>
      <c r="P34" s="179"/>
      <c r="Q34" s="285"/>
      <c r="R34" s="322"/>
      <c r="S34" s="157"/>
    </row>
    <row r="35" spans="12:19">
      <c r="L35" s="157"/>
      <c r="M35" s="177">
        <v>32</v>
      </c>
      <c r="N35" s="158" t="s">
        <v>1409</v>
      </c>
      <c r="O35" s="183">
        <v>19.77</v>
      </c>
      <c r="P35" s="179"/>
      <c r="Q35" s="285"/>
    </row>
    <row r="36" spans="12:19">
      <c r="L36" s="157"/>
      <c r="M36" s="177">
        <v>33</v>
      </c>
      <c r="N36" s="158" t="s">
        <v>1401</v>
      </c>
      <c r="O36" s="183">
        <v>18.34</v>
      </c>
      <c r="P36" s="179"/>
      <c r="R36" s="322"/>
      <c r="S36" s="157"/>
    </row>
    <row r="37" spans="12:19">
      <c r="L37" s="157"/>
      <c r="M37" s="177">
        <v>34</v>
      </c>
      <c r="N37" s="158" t="s">
        <v>1456</v>
      </c>
      <c r="O37" s="183">
        <v>18.190000000000001</v>
      </c>
      <c r="P37" s="179"/>
      <c r="Q37" s="285"/>
      <c r="R37" s="322"/>
      <c r="S37" s="157"/>
    </row>
    <row r="38" spans="12:19">
      <c r="L38" s="157"/>
      <c r="M38" s="177">
        <v>35</v>
      </c>
      <c r="N38" s="158" t="s">
        <v>4169</v>
      </c>
      <c r="O38" s="183">
        <v>18.02</v>
      </c>
      <c r="P38" s="179"/>
      <c r="Q38" s="285"/>
      <c r="R38" s="322"/>
      <c r="S38" s="157"/>
    </row>
    <row r="39" spans="12:19">
      <c r="L39" s="448"/>
      <c r="M39" s="177">
        <v>36</v>
      </c>
      <c r="N39" s="158" t="s">
        <v>1412</v>
      </c>
      <c r="O39" s="183">
        <v>17.649999999999999</v>
      </c>
      <c r="P39" s="179"/>
      <c r="R39" s="322"/>
      <c r="S39" s="157"/>
    </row>
    <row r="40" spans="12:19">
      <c r="L40" s="448"/>
      <c r="M40" s="177">
        <v>37</v>
      </c>
      <c r="N40" s="184" t="s">
        <v>1416</v>
      </c>
      <c r="O40" s="183">
        <v>14.64</v>
      </c>
      <c r="P40" s="179"/>
      <c r="Q40" s="285"/>
      <c r="R40" s="322"/>
      <c r="S40" s="448"/>
    </row>
    <row r="41" spans="12:19">
      <c r="L41" s="448"/>
      <c r="M41" s="177">
        <v>38</v>
      </c>
      <c r="N41" s="158" t="s">
        <v>1405</v>
      </c>
      <c r="O41" s="183">
        <v>11.04</v>
      </c>
      <c r="P41" s="179"/>
      <c r="Q41" s="285"/>
      <c r="R41" s="322"/>
      <c r="S41" s="157"/>
    </row>
    <row r="42" spans="12:19">
      <c r="L42" s="448"/>
      <c r="M42" s="177">
        <v>39</v>
      </c>
      <c r="N42" s="158" t="s">
        <v>1403</v>
      </c>
      <c r="O42" s="183">
        <v>9.0500000000000007</v>
      </c>
      <c r="P42" s="179"/>
      <c r="Q42" s="285"/>
      <c r="R42" s="323"/>
      <c r="S42" s="157"/>
    </row>
    <row r="43" spans="12:19" ht="14.25" thickBot="1">
      <c r="L43" s="448"/>
      <c r="M43" s="185">
        <v>40</v>
      </c>
      <c r="N43" s="186" t="s">
        <v>4209</v>
      </c>
      <c r="O43" s="187">
        <v>5.1100000000000003</v>
      </c>
      <c r="P43" s="188"/>
      <c r="Q43" s="285"/>
      <c r="R43" s="322"/>
      <c r="S43" s="157"/>
    </row>
    <row r="44" spans="12:19">
      <c r="L44" s="448"/>
      <c r="M44" s="448"/>
      <c r="N44" s="448"/>
      <c r="O44" s="448"/>
      <c r="Q44" s="285"/>
      <c r="R44" s="322"/>
      <c r="S44" s="157"/>
    </row>
    <row r="45" spans="12:19">
      <c r="L45" s="448"/>
      <c r="M45" s="448"/>
      <c r="N45" s="448"/>
      <c r="O45" s="448"/>
      <c r="Q45" s="285"/>
      <c r="R45" s="322"/>
      <c r="S45" s="157"/>
    </row>
    <row r="46" spans="12:19">
      <c r="L46" s="448"/>
      <c r="M46" s="448"/>
      <c r="N46" s="448"/>
      <c r="O46" s="448"/>
    </row>
    <row r="47" spans="12:19">
      <c r="L47" s="448"/>
      <c r="M47" s="448"/>
      <c r="N47" s="448"/>
      <c r="O47" s="448"/>
    </row>
  </sheetData>
  <mergeCells count="2">
    <mergeCell ref="A2:K2"/>
    <mergeCell ref="A1:D1"/>
  </mergeCells>
  <phoneticPr fontId="4"/>
  <hyperlinks>
    <hyperlink ref="A1" location="P2細目次!A1" display="目次に戻る" xr:uid="{DAD325ED-76F6-4EF4-B465-A24DFC3EAA93}"/>
  </hyperlinks>
  <pageMargins left="0.70866141732283472" right="0.70866141732283472" top="0.74803149606299213" bottom="0.74803149606299213" header="0.31496062992125984" footer="0.31496062992125984"/>
  <pageSetup paperSize="9" scale="84" firstPageNumber="0" orientation="portrait" r:id="rId1"/>
  <headerFooter differentFirst="1" scaleWithDoc="0">
    <oddFooter>&amp;C- &amp;P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2B3EC-1E6F-4A7F-926B-B5653F64CFDD}">
  <sheetPr codeName="Sheet12">
    <tabColor theme="0"/>
    <pageSetUpPr fitToPage="1"/>
  </sheetPr>
  <dimension ref="A1:AC54"/>
  <sheetViews>
    <sheetView zoomScaleNormal="100" zoomScaleSheetLayoutView="100" workbookViewId="0">
      <selection activeCell="AL2" sqref="AL2:AR2"/>
    </sheetView>
  </sheetViews>
  <sheetFormatPr defaultColWidth="3.125" defaultRowHeight="18.75" customHeight="1"/>
  <cols>
    <col min="1" max="1" width="3" style="286" bestFit="1" customWidth="1"/>
    <col min="2" max="2" width="3.125" style="286" customWidth="1"/>
    <col min="3" max="4" width="3.5" style="286" bestFit="1" customWidth="1"/>
    <col min="5" max="18" width="3.125" style="286" customWidth="1"/>
    <col min="19" max="19" width="3.125" style="333" customWidth="1"/>
    <col min="20" max="20" width="3.875" style="286" bestFit="1" customWidth="1"/>
    <col min="21" max="23" width="3.125" style="286" customWidth="1"/>
    <col min="24" max="28" width="3.125" style="333" customWidth="1"/>
    <col min="29" max="29" width="3.5" style="286" bestFit="1" customWidth="1"/>
    <col min="30" max="256" width="3.125" style="286"/>
    <col min="257" max="257" width="3" style="286" bestFit="1" customWidth="1"/>
    <col min="258" max="258" width="3.125" style="286"/>
    <col min="259" max="260" width="3.5" style="286" bestFit="1" customWidth="1"/>
    <col min="261" max="275" width="3.125" style="286"/>
    <col min="276" max="276" width="3.875" style="286" bestFit="1" customWidth="1"/>
    <col min="277" max="284" width="3.125" style="286"/>
    <col min="285" max="285" width="3.5" style="286" bestFit="1" customWidth="1"/>
    <col min="286" max="512" width="3.125" style="286"/>
    <col min="513" max="513" width="3" style="286" bestFit="1" customWidth="1"/>
    <col min="514" max="514" width="3.125" style="286"/>
    <col min="515" max="516" width="3.5" style="286" bestFit="1" customWidth="1"/>
    <col min="517" max="531" width="3.125" style="286"/>
    <col min="532" max="532" width="3.875" style="286" bestFit="1" customWidth="1"/>
    <col min="533" max="540" width="3.125" style="286"/>
    <col min="541" max="541" width="3.5" style="286" bestFit="1" customWidth="1"/>
    <col min="542" max="768" width="3.125" style="286"/>
    <col min="769" max="769" width="3" style="286" bestFit="1" customWidth="1"/>
    <col min="770" max="770" width="3.125" style="286"/>
    <col min="771" max="772" width="3.5" style="286" bestFit="1" customWidth="1"/>
    <col min="773" max="787" width="3.125" style="286"/>
    <col min="788" max="788" width="3.875" style="286" bestFit="1" customWidth="1"/>
    <col min="789" max="796" width="3.125" style="286"/>
    <col min="797" max="797" width="3.5" style="286" bestFit="1" customWidth="1"/>
    <col min="798" max="1024" width="3.125" style="286"/>
    <col min="1025" max="1025" width="3" style="286" bestFit="1" customWidth="1"/>
    <col min="1026" max="1026" width="3.125" style="286"/>
    <col min="1027" max="1028" width="3.5" style="286" bestFit="1" customWidth="1"/>
    <col min="1029" max="1043" width="3.125" style="286"/>
    <col min="1044" max="1044" width="3.875" style="286" bestFit="1" customWidth="1"/>
    <col min="1045" max="1052" width="3.125" style="286"/>
    <col min="1053" max="1053" width="3.5" style="286" bestFit="1" customWidth="1"/>
    <col min="1054" max="1280" width="3.125" style="286"/>
    <col min="1281" max="1281" width="3" style="286" bestFit="1" customWidth="1"/>
    <col min="1282" max="1282" width="3.125" style="286"/>
    <col min="1283" max="1284" width="3.5" style="286" bestFit="1" customWidth="1"/>
    <col min="1285" max="1299" width="3.125" style="286"/>
    <col min="1300" max="1300" width="3.875" style="286" bestFit="1" customWidth="1"/>
    <col min="1301" max="1308" width="3.125" style="286"/>
    <col min="1309" max="1309" width="3.5" style="286" bestFit="1" customWidth="1"/>
    <col min="1310" max="1536" width="3.125" style="286"/>
    <col min="1537" max="1537" width="3" style="286" bestFit="1" customWidth="1"/>
    <col min="1538" max="1538" width="3.125" style="286"/>
    <col min="1539" max="1540" width="3.5" style="286" bestFit="1" customWidth="1"/>
    <col min="1541" max="1555" width="3.125" style="286"/>
    <col min="1556" max="1556" width="3.875" style="286" bestFit="1" customWidth="1"/>
    <col min="1557" max="1564" width="3.125" style="286"/>
    <col min="1565" max="1565" width="3.5" style="286" bestFit="1" customWidth="1"/>
    <col min="1566" max="1792" width="3.125" style="286"/>
    <col min="1793" max="1793" width="3" style="286" bestFit="1" customWidth="1"/>
    <col min="1794" max="1794" width="3.125" style="286"/>
    <col min="1795" max="1796" width="3.5" style="286" bestFit="1" customWidth="1"/>
    <col min="1797" max="1811" width="3.125" style="286"/>
    <col min="1812" max="1812" width="3.875" style="286" bestFit="1" customWidth="1"/>
    <col min="1813" max="1820" width="3.125" style="286"/>
    <col min="1821" max="1821" width="3.5" style="286" bestFit="1" customWidth="1"/>
    <col min="1822" max="2048" width="3.125" style="286"/>
    <col min="2049" max="2049" width="3" style="286" bestFit="1" customWidth="1"/>
    <col min="2050" max="2050" width="3.125" style="286"/>
    <col min="2051" max="2052" width="3.5" style="286" bestFit="1" customWidth="1"/>
    <col min="2053" max="2067" width="3.125" style="286"/>
    <col min="2068" max="2068" width="3.875" style="286" bestFit="1" customWidth="1"/>
    <col min="2069" max="2076" width="3.125" style="286"/>
    <col min="2077" max="2077" width="3.5" style="286" bestFit="1" customWidth="1"/>
    <col min="2078" max="2304" width="3.125" style="286"/>
    <col min="2305" max="2305" width="3" style="286" bestFit="1" customWidth="1"/>
    <col min="2306" max="2306" width="3.125" style="286"/>
    <col min="2307" max="2308" width="3.5" style="286" bestFit="1" customWidth="1"/>
    <col min="2309" max="2323" width="3.125" style="286"/>
    <col min="2324" max="2324" width="3.875" style="286" bestFit="1" customWidth="1"/>
    <col min="2325" max="2332" width="3.125" style="286"/>
    <col min="2333" max="2333" width="3.5" style="286" bestFit="1" customWidth="1"/>
    <col min="2334" max="2560" width="3.125" style="286"/>
    <col min="2561" max="2561" width="3" style="286" bestFit="1" customWidth="1"/>
    <col min="2562" max="2562" width="3.125" style="286"/>
    <col min="2563" max="2564" width="3.5" style="286" bestFit="1" customWidth="1"/>
    <col min="2565" max="2579" width="3.125" style="286"/>
    <col min="2580" max="2580" width="3.875" style="286" bestFit="1" customWidth="1"/>
    <col min="2581" max="2588" width="3.125" style="286"/>
    <col min="2589" max="2589" width="3.5" style="286" bestFit="1" customWidth="1"/>
    <col min="2590" max="2816" width="3.125" style="286"/>
    <col min="2817" max="2817" width="3" style="286" bestFit="1" customWidth="1"/>
    <col min="2818" max="2818" width="3.125" style="286"/>
    <col min="2819" max="2820" width="3.5" style="286" bestFit="1" customWidth="1"/>
    <col min="2821" max="2835" width="3.125" style="286"/>
    <col min="2836" max="2836" width="3.875" style="286" bestFit="1" customWidth="1"/>
    <col min="2837" max="2844" width="3.125" style="286"/>
    <col min="2845" max="2845" width="3.5" style="286" bestFit="1" customWidth="1"/>
    <col min="2846" max="3072" width="3.125" style="286"/>
    <col min="3073" max="3073" width="3" style="286" bestFit="1" customWidth="1"/>
    <col min="3074" max="3074" width="3.125" style="286"/>
    <col min="3075" max="3076" width="3.5" style="286" bestFit="1" customWidth="1"/>
    <col min="3077" max="3091" width="3.125" style="286"/>
    <col min="3092" max="3092" width="3.875" style="286" bestFit="1" customWidth="1"/>
    <col min="3093" max="3100" width="3.125" style="286"/>
    <col min="3101" max="3101" width="3.5" style="286" bestFit="1" customWidth="1"/>
    <col min="3102" max="3328" width="3.125" style="286"/>
    <col min="3329" max="3329" width="3" style="286" bestFit="1" customWidth="1"/>
    <col min="3330" max="3330" width="3.125" style="286"/>
    <col min="3331" max="3332" width="3.5" style="286" bestFit="1" customWidth="1"/>
    <col min="3333" max="3347" width="3.125" style="286"/>
    <col min="3348" max="3348" width="3.875" style="286" bestFit="1" customWidth="1"/>
    <col min="3349" max="3356" width="3.125" style="286"/>
    <col min="3357" max="3357" width="3.5" style="286" bestFit="1" customWidth="1"/>
    <col min="3358" max="3584" width="3.125" style="286"/>
    <col min="3585" max="3585" width="3" style="286" bestFit="1" customWidth="1"/>
    <col min="3586" max="3586" width="3.125" style="286"/>
    <col min="3587" max="3588" width="3.5" style="286" bestFit="1" customWidth="1"/>
    <col min="3589" max="3603" width="3.125" style="286"/>
    <col min="3604" max="3604" width="3.875" style="286" bestFit="1" customWidth="1"/>
    <col min="3605" max="3612" width="3.125" style="286"/>
    <col min="3613" max="3613" width="3.5" style="286" bestFit="1" customWidth="1"/>
    <col min="3614" max="3840" width="3.125" style="286"/>
    <col min="3841" max="3841" width="3" style="286" bestFit="1" customWidth="1"/>
    <col min="3842" max="3842" width="3.125" style="286"/>
    <col min="3843" max="3844" width="3.5" style="286" bestFit="1" customWidth="1"/>
    <col min="3845" max="3859" width="3.125" style="286"/>
    <col min="3860" max="3860" width="3.875" style="286" bestFit="1" customWidth="1"/>
    <col min="3861" max="3868" width="3.125" style="286"/>
    <col min="3869" max="3869" width="3.5" style="286" bestFit="1" customWidth="1"/>
    <col min="3870" max="4096" width="3.125" style="286"/>
    <col min="4097" max="4097" width="3" style="286" bestFit="1" customWidth="1"/>
    <col min="4098" max="4098" width="3.125" style="286"/>
    <col min="4099" max="4100" width="3.5" style="286" bestFit="1" customWidth="1"/>
    <col min="4101" max="4115" width="3.125" style="286"/>
    <col min="4116" max="4116" width="3.875" style="286" bestFit="1" customWidth="1"/>
    <col min="4117" max="4124" width="3.125" style="286"/>
    <col min="4125" max="4125" width="3.5" style="286" bestFit="1" customWidth="1"/>
    <col min="4126" max="4352" width="3.125" style="286"/>
    <col min="4353" max="4353" width="3" style="286" bestFit="1" customWidth="1"/>
    <col min="4354" max="4354" width="3.125" style="286"/>
    <col min="4355" max="4356" width="3.5" style="286" bestFit="1" customWidth="1"/>
    <col min="4357" max="4371" width="3.125" style="286"/>
    <col min="4372" max="4372" width="3.875" style="286" bestFit="1" customWidth="1"/>
    <col min="4373" max="4380" width="3.125" style="286"/>
    <col min="4381" max="4381" width="3.5" style="286" bestFit="1" customWidth="1"/>
    <col min="4382" max="4608" width="3.125" style="286"/>
    <col min="4609" max="4609" width="3" style="286" bestFit="1" customWidth="1"/>
    <col min="4610" max="4610" width="3.125" style="286"/>
    <col min="4611" max="4612" width="3.5" style="286" bestFit="1" customWidth="1"/>
    <col min="4613" max="4627" width="3.125" style="286"/>
    <col min="4628" max="4628" width="3.875" style="286" bestFit="1" customWidth="1"/>
    <col min="4629" max="4636" width="3.125" style="286"/>
    <col min="4637" max="4637" width="3.5" style="286" bestFit="1" customWidth="1"/>
    <col min="4638" max="4864" width="3.125" style="286"/>
    <col min="4865" max="4865" width="3" style="286" bestFit="1" customWidth="1"/>
    <col min="4866" max="4866" width="3.125" style="286"/>
    <col min="4867" max="4868" width="3.5" style="286" bestFit="1" customWidth="1"/>
    <col min="4869" max="4883" width="3.125" style="286"/>
    <col min="4884" max="4884" width="3.875" style="286" bestFit="1" customWidth="1"/>
    <col min="4885" max="4892" width="3.125" style="286"/>
    <col min="4893" max="4893" width="3.5" style="286" bestFit="1" customWidth="1"/>
    <col min="4894" max="5120" width="3.125" style="286"/>
    <col min="5121" max="5121" width="3" style="286" bestFit="1" customWidth="1"/>
    <col min="5122" max="5122" width="3.125" style="286"/>
    <col min="5123" max="5124" width="3.5" style="286" bestFit="1" customWidth="1"/>
    <col min="5125" max="5139" width="3.125" style="286"/>
    <col min="5140" max="5140" width="3.875" style="286" bestFit="1" customWidth="1"/>
    <col min="5141" max="5148" width="3.125" style="286"/>
    <col min="5149" max="5149" width="3.5" style="286" bestFit="1" customWidth="1"/>
    <col min="5150" max="5376" width="3.125" style="286"/>
    <col min="5377" max="5377" width="3" style="286" bestFit="1" customWidth="1"/>
    <col min="5378" max="5378" width="3.125" style="286"/>
    <col min="5379" max="5380" width="3.5" style="286" bestFit="1" customWidth="1"/>
    <col min="5381" max="5395" width="3.125" style="286"/>
    <col min="5396" max="5396" width="3.875" style="286" bestFit="1" customWidth="1"/>
    <col min="5397" max="5404" width="3.125" style="286"/>
    <col min="5405" max="5405" width="3.5" style="286" bestFit="1" customWidth="1"/>
    <col min="5406" max="5632" width="3.125" style="286"/>
    <col min="5633" max="5633" width="3" style="286" bestFit="1" customWidth="1"/>
    <col min="5634" max="5634" width="3.125" style="286"/>
    <col min="5635" max="5636" width="3.5" style="286" bestFit="1" customWidth="1"/>
    <col min="5637" max="5651" width="3.125" style="286"/>
    <col min="5652" max="5652" width="3.875" style="286" bestFit="1" customWidth="1"/>
    <col min="5653" max="5660" width="3.125" style="286"/>
    <col min="5661" max="5661" width="3.5" style="286" bestFit="1" customWidth="1"/>
    <col min="5662" max="5888" width="3.125" style="286"/>
    <col min="5889" max="5889" width="3" style="286" bestFit="1" customWidth="1"/>
    <col min="5890" max="5890" width="3.125" style="286"/>
    <col min="5891" max="5892" width="3.5" style="286" bestFit="1" customWidth="1"/>
    <col min="5893" max="5907" width="3.125" style="286"/>
    <col min="5908" max="5908" width="3.875" style="286" bestFit="1" customWidth="1"/>
    <col min="5909" max="5916" width="3.125" style="286"/>
    <col min="5917" max="5917" width="3.5" style="286" bestFit="1" customWidth="1"/>
    <col min="5918" max="6144" width="3.125" style="286"/>
    <col min="6145" max="6145" width="3" style="286" bestFit="1" customWidth="1"/>
    <col min="6146" max="6146" width="3.125" style="286"/>
    <col min="6147" max="6148" width="3.5" style="286" bestFit="1" customWidth="1"/>
    <col min="6149" max="6163" width="3.125" style="286"/>
    <col min="6164" max="6164" width="3.875" style="286" bestFit="1" customWidth="1"/>
    <col min="6165" max="6172" width="3.125" style="286"/>
    <col min="6173" max="6173" width="3.5" style="286" bestFit="1" customWidth="1"/>
    <col min="6174" max="6400" width="3.125" style="286"/>
    <col min="6401" max="6401" width="3" style="286" bestFit="1" customWidth="1"/>
    <col min="6402" max="6402" width="3.125" style="286"/>
    <col min="6403" max="6404" width="3.5" style="286" bestFit="1" customWidth="1"/>
    <col min="6405" max="6419" width="3.125" style="286"/>
    <col min="6420" max="6420" width="3.875" style="286" bestFit="1" customWidth="1"/>
    <col min="6421" max="6428" width="3.125" style="286"/>
    <col min="6429" max="6429" width="3.5" style="286" bestFit="1" customWidth="1"/>
    <col min="6430" max="6656" width="3.125" style="286"/>
    <col min="6657" max="6657" width="3" style="286" bestFit="1" customWidth="1"/>
    <col min="6658" max="6658" width="3.125" style="286"/>
    <col min="6659" max="6660" width="3.5" style="286" bestFit="1" customWidth="1"/>
    <col min="6661" max="6675" width="3.125" style="286"/>
    <col min="6676" max="6676" width="3.875" style="286" bestFit="1" customWidth="1"/>
    <col min="6677" max="6684" width="3.125" style="286"/>
    <col min="6685" max="6685" width="3.5" style="286" bestFit="1" customWidth="1"/>
    <col min="6686" max="6912" width="3.125" style="286"/>
    <col min="6913" max="6913" width="3" style="286" bestFit="1" customWidth="1"/>
    <col min="6914" max="6914" width="3.125" style="286"/>
    <col min="6915" max="6916" width="3.5" style="286" bestFit="1" customWidth="1"/>
    <col min="6917" max="6931" width="3.125" style="286"/>
    <col min="6932" max="6932" width="3.875" style="286" bestFit="1" customWidth="1"/>
    <col min="6933" max="6940" width="3.125" style="286"/>
    <col min="6941" max="6941" width="3.5" style="286" bestFit="1" customWidth="1"/>
    <col min="6942" max="7168" width="3.125" style="286"/>
    <col min="7169" max="7169" width="3" style="286" bestFit="1" customWidth="1"/>
    <col min="7170" max="7170" width="3.125" style="286"/>
    <col min="7171" max="7172" width="3.5" style="286" bestFit="1" customWidth="1"/>
    <col min="7173" max="7187" width="3.125" style="286"/>
    <col min="7188" max="7188" width="3.875" style="286" bestFit="1" customWidth="1"/>
    <col min="7189" max="7196" width="3.125" style="286"/>
    <col min="7197" max="7197" width="3.5" style="286" bestFit="1" customWidth="1"/>
    <col min="7198" max="7424" width="3.125" style="286"/>
    <col min="7425" max="7425" width="3" style="286" bestFit="1" customWidth="1"/>
    <col min="7426" max="7426" width="3.125" style="286"/>
    <col min="7427" max="7428" width="3.5" style="286" bestFit="1" customWidth="1"/>
    <col min="7429" max="7443" width="3.125" style="286"/>
    <col min="7444" max="7444" width="3.875" style="286" bestFit="1" customWidth="1"/>
    <col min="7445" max="7452" width="3.125" style="286"/>
    <col min="7453" max="7453" width="3.5" style="286" bestFit="1" customWidth="1"/>
    <col min="7454" max="7680" width="3.125" style="286"/>
    <col min="7681" max="7681" width="3" style="286" bestFit="1" customWidth="1"/>
    <col min="7682" max="7682" width="3.125" style="286"/>
    <col min="7683" max="7684" width="3.5" style="286" bestFit="1" customWidth="1"/>
    <col min="7685" max="7699" width="3.125" style="286"/>
    <col min="7700" max="7700" width="3.875" style="286" bestFit="1" customWidth="1"/>
    <col min="7701" max="7708" width="3.125" style="286"/>
    <col min="7709" max="7709" width="3.5" style="286" bestFit="1" customWidth="1"/>
    <col min="7710" max="7936" width="3.125" style="286"/>
    <col min="7937" max="7937" width="3" style="286" bestFit="1" customWidth="1"/>
    <col min="7938" max="7938" width="3.125" style="286"/>
    <col min="7939" max="7940" width="3.5" style="286" bestFit="1" customWidth="1"/>
    <col min="7941" max="7955" width="3.125" style="286"/>
    <col min="7956" max="7956" width="3.875" style="286" bestFit="1" customWidth="1"/>
    <col min="7957" max="7964" width="3.125" style="286"/>
    <col min="7965" max="7965" width="3.5" style="286" bestFit="1" customWidth="1"/>
    <col min="7966" max="8192" width="3.125" style="286"/>
    <col min="8193" max="8193" width="3" style="286" bestFit="1" customWidth="1"/>
    <col min="8194" max="8194" width="3.125" style="286"/>
    <col min="8195" max="8196" width="3.5" style="286" bestFit="1" customWidth="1"/>
    <col min="8197" max="8211" width="3.125" style="286"/>
    <col min="8212" max="8212" width="3.875" style="286" bestFit="1" customWidth="1"/>
    <col min="8213" max="8220" width="3.125" style="286"/>
    <col min="8221" max="8221" width="3.5" style="286" bestFit="1" customWidth="1"/>
    <col min="8222" max="8448" width="3.125" style="286"/>
    <col min="8449" max="8449" width="3" style="286" bestFit="1" customWidth="1"/>
    <col min="8450" max="8450" width="3.125" style="286"/>
    <col min="8451" max="8452" width="3.5" style="286" bestFit="1" customWidth="1"/>
    <col min="8453" max="8467" width="3.125" style="286"/>
    <col min="8468" max="8468" width="3.875" style="286" bestFit="1" customWidth="1"/>
    <col min="8469" max="8476" width="3.125" style="286"/>
    <col min="8477" max="8477" width="3.5" style="286" bestFit="1" customWidth="1"/>
    <col min="8478" max="8704" width="3.125" style="286"/>
    <col min="8705" max="8705" width="3" style="286" bestFit="1" customWidth="1"/>
    <col min="8706" max="8706" width="3.125" style="286"/>
    <col min="8707" max="8708" width="3.5" style="286" bestFit="1" customWidth="1"/>
    <col min="8709" max="8723" width="3.125" style="286"/>
    <col min="8724" max="8724" width="3.875" style="286" bestFit="1" customWidth="1"/>
    <col min="8725" max="8732" width="3.125" style="286"/>
    <col min="8733" max="8733" width="3.5" style="286" bestFit="1" customWidth="1"/>
    <col min="8734" max="8960" width="3.125" style="286"/>
    <col min="8961" max="8961" width="3" style="286" bestFit="1" customWidth="1"/>
    <col min="8962" max="8962" width="3.125" style="286"/>
    <col min="8963" max="8964" width="3.5" style="286" bestFit="1" customWidth="1"/>
    <col min="8965" max="8979" width="3.125" style="286"/>
    <col min="8980" max="8980" width="3.875" style="286" bestFit="1" customWidth="1"/>
    <col min="8981" max="8988" width="3.125" style="286"/>
    <col min="8989" max="8989" width="3.5" style="286" bestFit="1" customWidth="1"/>
    <col min="8990" max="9216" width="3.125" style="286"/>
    <col min="9217" max="9217" width="3" style="286" bestFit="1" customWidth="1"/>
    <col min="9218" max="9218" width="3.125" style="286"/>
    <col min="9219" max="9220" width="3.5" style="286" bestFit="1" customWidth="1"/>
    <col min="9221" max="9235" width="3.125" style="286"/>
    <col min="9236" max="9236" width="3.875" style="286" bestFit="1" customWidth="1"/>
    <col min="9237" max="9244" width="3.125" style="286"/>
    <col min="9245" max="9245" width="3.5" style="286" bestFit="1" customWidth="1"/>
    <col min="9246" max="9472" width="3.125" style="286"/>
    <col min="9473" max="9473" width="3" style="286" bestFit="1" customWidth="1"/>
    <col min="9474" max="9474" width="3.125" style="286"/>
    <col min="9475" max="9476" width="3.5" style="286" bestFit="1" customWidth="1"/>
    <col min="9477" max="9491" width="3.125" style="286"/>
    <col min="9492" max="9492" width="3.875" style="286" bestFit="1" customWidth="1"/>
    <col min="9493" max="9500" width="3.125" style="286"/>
    <col min="9501" max="9501" width="3.5" style="286" bestFit="1" customWidth="1"/>
    <col min="9502" max="9728" width="3.125" style="286"/>
    <col min="9729" max="9729" width="3" style="286" bestFit="1" customWidth="1"/>
    <col min="9730" max="9730" width="3.125" style="286"/>
    <col min="9731" max="9732" width="3.5" style="286" bestFit="1" customWidth="1"/>
    <col min="9733" max="9747" width="3.125" style="286"/>
    <col min="9748" max="9748" width="3.875" style="286" bestFit="1" customWidth="1"/>
    <col min="9749" max="9756" width="3.125" style="286"/>
    <col min="9757" max="9757" width="3.5" style="286" bestFit="1" customWidth="1"/>
    <col min="9758" max="9984" width="3.125" style="286"/>
    <col min="9985" max="9985" width="3" style="286" bestFit="1" customWidth="1"/>
    <col min="9986" max="9986" width="3.125" style="286"/>
    <col min="9987" max="9988" width="3.5" style="286" bestFit="1" customWidth="1"/>
    <col min="9989" max="10003" width="3.125" style="286"/>
    <col min="10004" max="10004" width="3.875" style="286" bestFit="1" customWidth="1"/>
    <col min="10005" max="10012" width="3.125" style="286"/>
    <col min="10013" max="10013" width="3.5" style="286" bestFit="1" customWidth="1"/>
    <col min="10014" max="10240" width="3.125" style="286"/>
    <col min="10241" max="10241" width="3" style="286" bestFit="1" customWidth="1"/>
    <col min="10242" max="10242" width="3.125" style="286"/>
    <col min="10243" max="10244" width="3.5" style="286" bestFit="1" customWidth="1"/>
    <col min="10245" max="10259" width="3.125" style="286"/>
    <col min="10260" max="10260" width="3.875" style="286" bestFit="1" customWidth="1"/>
    <col min="10261" max="10268" width="3.125" style="286"/>
    <col min="10269" max="10269" width="3.5" style="286" bestFit="1" customWidth="1"/>
    <col min="10270" max="10496" width="3.125" style="286"/>
    <col min="10497" max="10497" width="3" style="286" bestFit="1" customWidth="1"/>
    <col min="10498" max="10498" width="3.125" style="286"/>
    <col min="10499" max="10500" width="3.5" style="286" bestFit="1" customWidth="1"/>
    <col min="10501" max="10515" width="3.125" style="286"/>
    <col min="10516" max="10516" width="3.875" style="286" bestFit="1" customWidth="1"/>
    <col min="10517" max="10524" width="3.125" style="286"/>
    <col min="10525" max="10525" width="3.5" style="286" bestFit="1" customWidth="1"/>
    <col min="10526" max="10752" width="3.125" style="286"/>
    <col min="10753" max="10753" width="3" style="286" bestFit="1" customWidth="1"/>
    <col min="10754" max="10754" width="3.125" style="286"/>
    <col min="10755" max="10756" width="3.5" style="286" bestFit="1" customWidth="1"/>
    <col min="10757" max="10771" width="3.125" style="286"/>
    <col min="10772" max="10772" width="3.875" style="286" bestFit="1" customWidth="1"/>
    <col min="10773" max="10780" width="3.125" style="286"/>
    <col min="10781" max="10781" width="3.5" style="286" bestFit="1" customWidth="1"/>
    <col min="10782" max="11008" width="3.125" style="286"/>
    <col min="11009" max="11009" width="3" style="286" bestFit="1" customWidth="1"/>
    <col min="11010" max="11010" width="3.125" style="286"/>
    <col min="11011" max="11012" width="3.5" style="286" bestFit="1" customWidth="1"/>
    <col min="11013" max="11027" width="3.125" style="286"/>
    <col min="11028" max="11028" width="3.875" style="286" bestFit="1" customWidth="1"/>
    <col min="11029" max="11036" width="3.125" style="286"/>
    <col min="11037" max="11037" width="3.5" style="286" bestFit="1" customWidth="1"/>
    <col min="11038" max="11264" width="3.125" style="286"/>
    <col min="11265" max="11265" width="3" style="286" bestFit="1" customWidth="1"/>
    <col min="11266" max="11266" width="3.125" style="286"/>
    <col min="11267" max="11268" width="3.5" style="286" bestFit="1" customWidth="1"/>
    <col min="11269" max="11283" width="3.125" style="286"/>
    <col min="11284" max="11284" width="3.875" style="286" bestFit="1" customWidth="1"/>
    <col min="11285" max="11292" width="3.125" style="286"/>
    <col min="11293" max="11293" width="3.5" style="286" bestFit="1" customWidth="1"/>
    <col min="11294" max="11520" width="3.125" style="286"/>
    <col min="11521" max="11521" width="3" style="286" bestFit="1" customWidth="1"/>
    <col min="11522" max="11522" width="3.125" style="286"/>
    <col min="11523" max="11524" width="3.5" style="286" bestFit="1" customWidth="1"/>
    <col min="11525" max="11539" width="3.125" style="286"/>
    <col min="11540" max="11540" width="3.875" style="286" bestFit="1" customWidth="1"/>
    <col min="11541" max="11548" width="3.125" style="286"/>
    <col min="11549" max="11549" width="3.5" style="286" bestFit="1" customWidth="1"/>
    <col min="11550" max="11776" width="3.125" style="286"/>
    <col min="11777" max="11777" width="3" style="286" bestFit="1" customWidth="1"/>
    <col min="11778" max="11778" width="3.125" style="286"/>
    <col min="11779" max="11780" width="3.5" style="286" bestFit="1" customWidth="1"/>
    <col min="11781" max="11795" width="3.125" style="286"/>
    <col min="11796" max="11796" width="3.875" style="286" bestFit="1" customWidth="1"/>
    <col min="11797" max="11804" width="3.125" style="286"/>
    <col min="11805" max="11805" width="3.5" style="286" bestFit="1" customWidth="1"/>
    <col min="11806" max="12032" width="3.125" style="286"/>
    <col min="12033" max="12033" width="3" style="286" bestFit="1" customWidth="1"/>
    <col min="12034" max="12034" width="3.125" style="286"/>
    <col min="12035" max="12036" width="3.5" style="286" bestFit="1" customWidth="1"/>
    <col min="12037" max="12051" width="3.125" style="286"/>
    <col min="12052" max="12052" width="3.875" style="286" bestFit="1" customWidth="1"/>
    <col min="12053" max="12060" width="3.125" style="286"/>
    <col min="12061" max="12061" width="3.5" style="286" bestFit="1" customWidth="1"/>
    <col min="12062" max="12288" width="3.125" style="286"/>
    <col min="12289" max="12289" width="3" style="286" bestFit="1" customWidth="1"/>
    <col min="12290" max="12290" width="3.125" style="286"/>
    <col min="12291" max="12292" width="3.5" style="286" bestFit="1" customWidth="1"/>
    <col min="12293" max="12307" width="3.125" style="286"/>
    <col min="12308" max="12308" width="3.875" style="286" bestFit="1" customWidth="1"/>
    <col min="12309" max="12316" width="3.125" style="286"/>
    <col min="12317" max="12317" width="3.5" style="286" bestFit="1" customWidth="1"/>
    <col min="12318" max="12544" width="3.125" style="286"/>
    <col min="12545" max="12545" width="3" style="286" bestFit="1" customWidth="1"/>
    <col min="12546" max="12546" width="3.125" style="286"/>
    <col min="12547" max="12548" width="3.5" style="286" bestFit="1" customWidth="1"/>
    <col min="12549" max="12563" width="3.125" style="286"/>
    <col min="12564" max="12564" width="3.875" style="286" bestFit="1" customWidth="1"/>
    <col min="12565" max="12572" width="3.125" style="286"/>
    <col min="12573" max="12573" width="3.5" style="286" bestFit="1" customWidth="1"/>
    <col min="12574" max="12800" width="3.125" style="286"/>
    <col min="12801" max="12801" width="3" style="286" bestFit="1" customWidth="1"/>
    <col min="12802" max="12802" width="3.125" style="286"/>
    <col min="12803" max="12804" width="3.5" style="286" bestFit="1" customWidth="1"/>
    <col min="12805" max="12819" width="3.125" style="286"/>
    <col min="12820" max="12820" width="3.875" style="286" bestFit="1" customWidth="1"/>
    <col min="12821" max="12828" width="3.125" style="286"/>
    <col min="12829" max="12829" width="3.5" style="286" bestFit="1" customWidth="1"/>
    <col min="12830" max="13056" width="3.125" style="286"/>
    <col min="13057" max="13057" width="3" style="286" bestFit="1" customWidth="1"/>
    <col min="13058" max="13058" width="3.125" style="286"/>
    <col min="13059" max="13060" width="3.5" style="286" bestFit="1" customWidth="1"/>
    <col min="13061" max="13075" width="3.125" style="286"/>
    <col min="13076" max="13076" width="3.875" style="286" bestFit="1" customWidth="1"/>
    <col min="13077" max="13084" width="3.125" style="286"/>
    <col min="13085" max="13085" width="3.5" style="286" bestFit="1" customWidth="1"/>
    <col min="13086" max="13312" width="3.125" style="286"/>
    <col min="13313" max="13313" width="3" style="286" bestFit="1" customWidth="1"/>
    <col min="13314" max="13314" width="3.125" style="286"/>
    <col min="13315" max="13316" width="3.5" style="286" bestFit="1" customWidth="1"/>
    <col min="13317" max="13331" width="3.125" style="286"/>
    <col min="13332" max="13332" width="3.875" style="286" bestFit="1" customWidth="1"/>
    <col min="13333" max="13340" width="3.125" style="286"/>
    <col min="13341" max="13341" width="3.5" style="286" bestFit="1" customWidth="1"/>
    <col min="13342" max="13568" width="3.125" style="286"/>
    <col min="13569" max="13569" width="3" style="286" bestFit="1" customWidth="1"/>
    <col min="13570" max="13570" width="3.125" style="286"/>
    <col min="13571" max="13572" width="3.5" style="286" bestFit="1" customWidth="1"/>
    <col min="13573" max="13587" width="3.125" style="286"/>
    <col min="13588" max="13588" width="3.875" style="286" bestFit="1" customWidth="1"/>
    <col min="13589" max="13596" width="3.125" style="286"/>
    <col min="13597" max="13597" width="3.5" style="286" bestFit="1" customWidth="1"/>
    <col min="13598" max="13824" width="3.125" style="286"/>
    <col min="13825" max="13825" width="3" style="286" bestFit="1" customWidth="1"/>
    <col min="13826" max="13826" width="3.125" style="286"/>
    <col min="13827" max="13828" width="3.5" style="286" bestFit="1" customWidth="1"/>
    <col min="13829" max="13843" width="3.125" style="286"/>
    <col min="13844" max="13844" width="3.875" style="286" bestFit="1" customWidth="1"/>
    <col min="13845" max="13852" width="3.125" style="286"/>
    <col min="13853" max="13853" width="3.5" style="286" bestFit="1" customWidth="1"/>
    <col min="13854" max="14080" width="3.125" style="286"/>
    <col min="14081" max="14081" width="3" style="286" bestFit="1" customWidth="1"/>
    <col min="14082" max="14082" width="3.125" style="286"/>
    <col min="14083" max="14084" width="3.5" style="286" bestFit="1" customWidth="1"/>
    <col min="14085" max="14099" width="3.125" style="286"/>
    <col min="14100" max="14100" width="3.875" style="286" bestFit="1" customWidth="1"/>
    <col min="14101" max="14108" width="3.125" style="286"/>
    <col min="14109" max="14109" width="3.5" style="286" bestFit="1" customWidth="1"/>
    <col min="14110" max="14336" width="3.125" style="286"/>
    <col min="14337" max="14337" width="3" style="286" bestFit="1" customWidth="1"/>
    <col min="14338" max="14338" width="3.125" style="286"/>
    <col min="14339" max="14340" width="3.5" style="286" bestFit="1" customWidth="1"/>
    <col min="14341" max="14355" width="3.125" style="286"/>
    <col min="14356" max="14356" width="3.875" style="286" bestFit="1" customWidth="1"/>
    <col min="14357" max="14364" width="3.125" style="286"/>
    <col min="14365" max="14365" width="3.5" style="286" bestFit="1" customWidth="1"/>
    <col min="14366" max="14592" width="3.125" style="286"/>
    <col min="14593" max="14593" width="3" style="286" bestFit="1" customWidth="1"/>
    <col min="14594" max="14594" width="3.125" style="286"/>
    <col min="14595" max="14596" width="3.5" style="286" bestFit="1" customWidth="1"/>
    <col min="14597" max="14611" width="3.125" style="286"/>
    <col min="14612" max="14612" width="3.875" style="286" bestFit="1" customWidth="1"/>
    <col min="14613" max="14620" width="3.125" style="286"/>
    <col min="14621" max="14621" width="3.5" style="286" bestFit="1" customWidth="1"/>
    <col min="14622" max="14848" width="3.125" style="286"/>
    <col min="14849" max="14849" width="3" style="286" bestFit="1" customWidth="1"/>
    <col min="14850" max="14850" width="3.125" style="286"/>
    <col min="14851" max="14852" width="3.5" style="286" bestFit="1" customWidth="1"/>
    <col min="14853" max="14867" width="3.125" style="286"/>
    <col min="14868" max="14868" width="3.875" style="286" bestFit="1" customWidth="1"/>
    <col min="14869" max="14876" width="3.125" style="286"/>
    <col min="14877" max="14877" width="3.5" style="286" bestFit="1" customWidth="1"/>
    <col min="14878" max="15104" width="3.125" style="286"/>
    <col min="15105" max="15105" width="3" style="286" bestFit="1" customWidth="1"/>
    <col min="15106" max="15106" width="3.125" style="286"/>
    <col min="15107" max="15108" width="3.5" style="286" bestFit="1" customWidth="1"/>
    <col min="15109" max="15123" width="3.125" style="286"/>
    <col min="15124" max="15124" width="3.875" style="286" bestFit="1" customWidth="1"/>
    <col min="15125" max="15132" width="3.125" style="286"/>
    <col min="15133" max="15133" width="3.5" style="286" bestFit="1" customWidth="1"/>
    <col min="15134" max="15360" width="3.125" style="286"/>
    <col min="15361" max="15361" width="3" style="286" bestFit="1" customWidth="1"/>
    <col min="15362" max="15362" width="3.125" style="286"/>
    <col min="15363" max="15364" width="3.5" style="286" bestFit="1" customWidth="1"/>
    <col min="15365" max="15379" width="3.125" style="286"/>
    <col min="15380" max="15380" width="3.875" style="286" bestFit="1" customWidth="1"/>
    <col min="15381" max="15388" width="3.125" style="286"/>
    <col min="15389" max="15389" width="3.5" style="286" bestFit="1" customWidth="1"/>
    <col min="15390" max="15616" width="3.125" style="286"/>
    <col min="15617" max="15617" width="3" style="286" bestFit="1" customWidth="1"/>
    <col min="15618" max="15618" width="3.125" style="286"/>
    <col min="15619" max="15620" width="3.5" style="286" bestFit="1" customWidth="1"/>
    <col min="15621" max="15635" width="3.125" style="286"/>
    <col min="15636" max="15636" width="3.875" style="286" bestFit="1" customWidth="1"/>
    <col min="15637" max="15644" width="3.125" style="286"/>
    <col min="15645" max="15645" width="3.5" style="286" bestFit="1" customWidth="1"/>
    <col min="15646" max="15872" width="3.125" style="286"/>
    <col min="15873" max="15873" width="3" style="286" bestFit="1" customWidth="1"/>
    <col min="15874" max="15874" width="3.125" style="286"/>
    <col min="15875" max="15876" width="3.5" style="286" bestFit="1" customWidth="1"/>
    <col min="15877" max="15891" width="3.125" style="286"/>
    <col min="15892" max="15892" width="3.875" style="286" bestFit="1" customWidth="1"/>
    <col min="15893" max="15900" width="3.125" style="286"/>
    <col min="15901" max="15901" width="3.5" style="286" bestFit="1" customWidth="1"/>
    <col min="15902" max="16128" width="3.125" style="286"/>
    <col min="16129" max="16129" width="3" style="286" bestFit="1" customWidth="1"/>
    <col min="16130" max="16130" width="3.125" style="286"/>
    <col min="16131" max="16132" width="3.5" style="286" bestFit="1" customWidth="1"/>
    <col min="16133" max="16147" width="3.125" style="286"/>
    <col min="16148" max="16148" width="3.875" style="286" bestFit="1" customWidth="1"/>
    <col min="16149" max="16156" width="3.125" style="286"/>
    <col min="16157" max="16157" width="3.5" style="286" bestFit="1" customWidth="1"/>
    <col min="16158" max="16384" width="3.125" style="286"/>
  </cols>
  <sheetData>
    <row r="1" spans="1:28" ht="13.5">
      <c r="A1" s="1176" t="s">
        <v>4602</v>
      </c>
      <c r="B1" s="1176"/>
      <c r="C1" s="1176"/>
      <c r="D1" s="1176"/>
    </row>
    <row r="2" spans="1:28" s="42" customFormat="1" ht="21">
      <c r="A2" s="1271" t="s">
        <v>555</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row>
    <row r="3" spans="1:28" ht="18.75" customHeight="1">
      <c r="A3" s="285"/>
      <c r="B3" s="285"/>
      <c r="C3" s="285"/>
      <c r="D3" s="285"/>
      <c r="E3" s="285"/>
      <c r="F3" s="285"/>
      <c r="G3" s="285"/>
      <c r="H3" s="285"/>
      <c r="I3" s="285"/>
      <c r="J3" s="285"/>
      <c r="K3" s="285"/>
      <c r="L3" s="285"/>
      <c r="M3" s="285"/>
      <c r="N3" s="285"/>
      <c r="O3" s="285"/>
      <c r="P3" s="285"/>
      <c r="Q3" s="285"/>
      <c r="R3" s="285"/>
      <c r="S3" s="190"/>
      <c r="T3" s="285"/>
      <c r="U3" s="285"/>
      <c r="V3" s="285"/>
      <c r="W3" s="285"/>
      <c r="X3" s="190"/>
      <c r="Y3" s="190"/>
      <c r="Z3" s="190"/>
      <c r="AA3" s="190"/>
      <c r="AB3" s="190"/>
    </row>
    <row r="4" spans="1:28" ht="13.5">
      <c r="X4" s="286"/>
      <c r="Y4" s="286"/>
      <c r="Z4" s="286"/>
      <c r="AA4" s="315" t="s">
        <v>556</v>
      </c>
      <c r="AB4" s="286"/>
    </row>
    <row r="5" spans="1:28" ht="15" customHeight="1">
      <c r="A5" s="1262" t="s">
        <v>557</v>
      </c>
      <c r="B5" s="1263"/>
      <c r="C5" s="1263"/>
      <c r="D5" s="1263"/>
      <c r="E5" s="1263"/>
      <c r="F5" s="1263"/>
      <c r="G5" s="1263"/>
      <c r="H5" s="1263"/>
      <c r="I5" s="1263"/>
      <c r="J5" s="1263"/>
      <c r="K5" s="1263"/>
      <c r="L5" s="1263"/>
      <c r="M5" s="1263"/>
      <c r="N5" s="1263"/>
      <c r="O5" s="1263"/>
      <c r="P5" s="1263" t="s">
        <v>433</v>
      </c>
      <c r="Q5" s="1263"/>
      <c r="R5" s="1263"/>
      <c r="S5" s="1263"/>
      <c r="T5" s="1263"/>
      <c r="U5" s="1263"/>
      <c r="V5" s="1263" t="s">
        <v>558</v>
      </c>
      <c r="W5" s="1263"/>
      <c r="X5" s="1263"/>
      <c r="Y5" s="1263"/>
      <c r="Z5" s="1263"/>
      <c r="AA5" s="1260"/>
      <c r="AB5" s="286"/>
    </row>
    <row r="6" spans="1:28" ht="14.25" customHeight="1">
      <c r="A6" s="1372" t="s">
        <v>4638</v>
      </c>
      <c r="B6" s="1373"/>
      <c r="C6" s="1373"/>
      <c r="D6" s="1373"/>
      <c r="E6" s="1373"/>
      <c r="F6" s="1373"/>
      <c r="G6" s="1373"/>
      <c r="H6" s="1373"/>
      <c r="I6" s="1373"/>
      <c r="J6" s="1373"/>
      <c r="K6" s="1373"/>
      <c r="L6" s="1373"/>
      <c r="M6" s="1373"/>
      <c r="N6" s="1373"/>
      <c r="O6" s="1373"/>
      <c r="P6" s="302"/>
      <c r="Q6" s="303"/>
      <c r="R6" s="314"/>
      <c r="S6" s="332"/>
      <c r="T6" s="340"/>
      <c r="U6" s="308" t="s">
        <v>559</v>
      </c>
      <c r="V6" s="340"/>
      <c r="W6" s="332"/>
      <c r="X6" s="332"/>
      <c r="Y6" s="332"/>
      <c r="Z6" s="332"/>
      <c r="AA6" s="340" t="s">
        <v>560</v>
      </c>
      <c r="AB6" s="286"/>
    </row>
    <row r="7" spans="1:28" ht="14.25" customHeight="1">
      <c r="A7" s="1372"/>
      <c r="B7" s="1373"/>
      <c r="C7" s="1373"/>
      <c r="D7" s="1373"/>
      <c r="E7" s="1373"/>
      <c r="F7" s="1373"/>
      <c r="G7" s="1373"/>
      <c r="H7" s="1373"/>
      <c r="I7" s="1373"/>
      <c r="J7" s="1373"/>
      <c r="K7" s="1373"/>
      <c r="L7" s="1373"/>
      <c r="M7" s="1373"/>
      <c r="N7" s="1373"/>
      <c r="O7" s="1373"/>
      <c r="P7" s="1370">
        <v>5012</v>
      </c>
      <c r="Q7" s="1371"/>
      <c r="R7" s="1371"/>
      <c r="S7" s="1371"/>
      <c r="T7" s="244"/>
      <c r="U7" s="244"/>
      <c r="V7" s="1374">
        <v>100</v>
      </c>
      <c r="W7" s="1374"/>
      <c r="X7" s="1374"/>
      <c r="Y7" s="1374"/>
      <c r="Z7" s="245"/>
      <c r="AA7" s="245"/>
      <c r="AB7" s="286"/>
    </row>
    <row r="8" spans="1:28" ht="14.25" customHeight="1">
      <c r="A8" s="1306" t="s">
        <v>561</v>
      </c>
      <c r="B8" s="1366"/>
      <c r="C8" s="1366"/>
      <c r="D8" s="1366"/>
      <c r="E8" s="1366"/>
      <c r="F8" s="1366"/>
      <c r="G8" s="1366"/>
      <c r="H8" s="1366"/>
      <c r="I8" s="1366"/>
      <c r="J8" s="1366"/>
      <c r="K8" s="1366"/>
      <c r="L8" s="1366"/>
      <c r="M8" s="1366"/>
      <c r="N8" s="1366"/>
      <c r="O8" s="1366"/>
      <c r="P8" s="1367">
        <v>1144</v>
      </c>
      <c r="Q8" s="1368"/>
      <c r="R8" s="1368"/>
      <c r="S8" s="1368"/>
      <c r="T8" s="246"/>
      <c r="U8" s="246"/>
      <c r="V8" s="1369">
        <v>22.8</v>
      </c>
      <c r="W8" s="1369"/>
      <c r="X8" s="1369"/>
      <c r="Y8" s="1369"/>
      <c r="Z8" s="247"/>
      <c r="AA8" s="247"/>
      <c r="AB8" s="286"/>
    </row>
    <row r="9" spans="1:28" ht="14.25" customHeight="1">
      <c r="A9" s="1306" t="s">
        <v>562</v>
      </c>
      <c r="B9" s="1366"/>
      <c r="C9" s="1366"/>
      <c r="D9" s="1366"/>
      <c r="E9" s="1366"/>
      <c r="F9" s="1366"/>
      <c r="G9" s="1366"/>
      <c r="H9" s="1366"/>
      <c r="I9" s="1366"/>
      <c r="J9" s="1366"/>
      <c r="K9" s="1366"/>
      <c r="L9" s="1366"/>
      <c r="M9" s="1366"/>
      <c r="N9" s="1366"/>
      <c r="O9" s="1366"/>
      <c r="P9" s="1370">
        <v>3868</v>
      </c>
      <c r="Q9" s="1371"/>
      <c r="R9" s="1371"/>
      <c r="S9" s="1371"/>
      <c r="T9" s="244"/>
      <c r="U9" s="244"/>
      <c r="V9" s="1371">
        <v>77.2</v>
      </c>
      <c r="W9" s="1371"/>
      <c r="X9" s="1371"/>
      <c r="Y9" s="1371"/>
      <c r="Z9" s="244"/>
      <c r="AA9" s="244"/>
      <c r="AB9" s="286"/>
    </row>
    <row r="10" spans="1:28" ht="14.25" customHeight="1">
      <c r="A10" s="1380" t="s">
        <v>563</v>
      </c>
      <c r="B10" s="1381"/>
      <c r="C10" s="1386" t="s">
        <v>564</v>
      </c>
      <c r="D10" s="1387"/>
      <c r="E10" s="1387"/>
      <c r="F10" s="1387"/>
      <c r="G10" s="1387"/>
      <c r="H10" s="1387"/>
      <c r="I10" s="1387"/>
      <c r="J10" s="1387"/>
      <c r="K10" s="1387"/>
      <c r="L10" s="1387"/>
      <c r="M10" s="1387"/>
      <c r="N10" s="1387"/>
      <c r="O10" s="1388"/>
      <c r="P10" s="1367">
        <v>314.10000000000002</v>
      </c>
      <c r="Q10" s="1368"/>
      <c r="R10" s="1368"/>
      <c r="S10" s="1368"/>
      <c r="T10" s="248"/>
      <c r="U10" s="248"/>
      <c r="V10" s="1368">
        <v>27.5</v>
      </c>
      <c r="W10" s="1368"/>
      <c r="X10" s="1368"/>
      <c r="Y10" s="1368"/>
      <c r="Z10" s="248"/>
      <c r="AA10" s="248"/>
      <c r="AB10" s="286"/>
    </row>
    <row r="11" spans="1:28" ht="14.25" customHeight="1">
      <c r="A11" s="1382"/>
      <c r="B11" s="1383"/>
      <c r="C11" s="1375" t="s">
        <v>565</v>
      </c>
      <c r="D11" s="1376"/>
      <c r="E11" s="1376"/>
      <c r="F11" s="1376"/>
      <c r="G11" s="1376"/>
      <c r="H11" s="1376"/>
      <c r="I11" s="1376"/>
      <c r="J11" s="1376"/>
      <c r="K11" s="1376"/>
      <c r="L11" s="1376"/>
      <c r="M11" s="1376"/>
      <c r="N11" s="1376"/>
      <c r="O11" s="1377"/>
      <c r="P11" s="1378">
        <v>8.4</v>
      </c>
      <c r="Q11" s="1379"/>
      <c r="R11" s="1379"/>
      <c r="S11" s="1379"/>
      <c r="T11" s="248"/>
      <c r="U11" s="248"/>
      <c r="V11" s="1379">
        <v>0.7</v>
      </c>
      <c r="W11" s="1379"/>
      <c r="X11" s="1379"/>
      <c r="Y11" s="1379"/>
      <c r="Z11" s="248"/>
      <c r="AA11" s="248"/>
      <c r="AB11" s="286"/>
    </row>
    <row r="12" spans="1:28" ht="14.25" customHeight="1">
      <c r="A12" s="1382"/>
      <c r="B12" s="1383"/>
      <c r="C12" s="1375" t="s">
        <v>566</v>
      </c>
      <c r="D12" s="1376"/>
      <c r="E12" s="1376"/>
      <c r="F12" s="1376"/>
      <c r="G12" s="1376"/>
      <c r="H12" s="1376"/>
      <c r="I12" s="1376"/>
      <c r="J12" s="1376"/>
      <c r="K12" s="1376"/>
      <c r="L12" s="1376"/>
      <c r="M12" s="1376"/>
      <c r="N12" s="1376"/>
      <c r="O12" s="1377"/>
      <c r="P12" s="1378">
        <v>210.6</v>
      </c>
      <c r="Q12" s="1379"/>
      <c r="R12" s="1379"/>
      <c r="S12" s="1379"/>
      <c r="T12" s="248"/>
      <c r="U12" s="248"/>
      <c r="V12" s="1379">
        <v>18.399999999999999</v>
      </c>
      <c r="W12" s="1379"/>
      <c r="X12" s="1379"/>
      <c r="Y12" s="1379"/>
      <c r="Z12" s="248"/>
      <c r="AA12" s="248"/>
      <c r="AB12" s="286"/>
    </row>
    <row r="13" spans="1:28" ht="14.25" customHeight="1">
      <c r="A13" s="1382"/>
      <c r="B13" s="1383"/>
      <c r="C13" s="1375" t="s">
        <v>567</v>
      </c>
      <c r="D13" s="1376"/>
      <c r="E13" s="1376"/>
      <c r="F13" s="1376"/>
      <c r="G13" s="1376"/>
      <c r="H13" s="1376"/>
      <c r="I13" s="1376"/>
      <c r="J13" s="1376"/>
      <c r="K13" s="1376"/>
      <c r="L13" s="1376"/>
      <c r="M13" s="1376"/>
      <c r="N13" s="1376"/>
      <c r="O13" s="1377"/>
      <c r="P13" s="1378">
        <v>11.9</v>
      </c>
      <c r="Q13" s="1379"/>
      <c r="R13" s="1379"/>
      <c r="S13" s="1379"/>
      <c r="T13" s="248"/>
      <c r="U13" s="248"/>
      <c r="V13" s="1379">
        <v>1</v>
      </c>
      <c r="W13" s="1379"/>
      <c r="X13" s="1379"/>
      <c r="Y13" s="1379"/>
      <c r="Z13" s="248"/>
      <c r="AA13" s="248"/>
      <c r="AB13" s="286"/>
    </row>
    <row r="14" spans="1:28" ht="14.25" customHeight="1">
      <c r="A14" s="1382"/>
      <c r="B14" s="1383"/>
      <c r="C14" s="1375" t="s">
        <v>568</v>
      </c>
      <c r="D14" s="1376"/>
      <c r="E14" s="1376"/>
      <c r="F14" s="1376"/>
      <c r="G14" s="1376"/>
      <c r="H14" s="1376"/>
      <c r="I14" s="1376"/>
      <c r="J14" s="1376"/>
      <c r="K14" s="1376"/>
      <c r="L14" s="1376"/>
      <c r="M14" s="1376"/>
      <c r="N14" s="1376"/>
      <c r="O14" s="1377"/>
      <c r="P14" s="1378">
        <v>282.3</v>
      </c>
      <c r="Q14" s="1379"/>
      <c r="R14" s="1379"/>
      <c r="S14" s="1379"/>
      <c r="T14" s="248"/>
      <c r="U14" s="248"/>
      <c r="V14" s="1379">
        <v>24.7</v>
      </c>
      <c r="W14" s="1379"/>
      <c r="X14" s="1379"/>
      <c r="Y14" s="1379"/>
      <c r="Z14" s="248"/>
      <c r="AA14" s="248"/>
      <c r="AB14" s="286"/>
    </row>
    <row r="15" spans="1:28" ht="14.25" customHeight="1">
      <c r="A15" s="1382"/>
      <c r="B15" s="1383"/>
      <c r="C15" s="1375" t="s">
        <v>569</v>
      </c>
      <c r="D15" s="1376"/>
      <c r="E15" s="1376"/>
      <c r="F15" s="1376"/>
      <c r="G15" s="1376"/>
      <c r="H15" s="1376"/>
      <c r="I15" s="1376"/>
      <c r="J15" s="1376"/>
      <c r="K15" s="1376"/>
      <c r="L15" s="1376"/>
      <c r="M15" s="1376"/>
      <c r="N15" s="1376"/>
      <c r="O15" s="1377"/>
      <c r="P15" s="1378">
        <v>14.9</v>
      </c>
      <c r="Q15" s="1379"/>
      <c r="R15" s="1379"/>
      <c r="S15" s="1379"/>
      <c r="T15" s="248"/>
      <c r="U15" s="248"/>
      <c r="V15" s="1379">
        <v>1.3</v>
      </c>
      <c r="W15" s="1379"/>
      <c r="X15" s="1379"/>
      <c r="Y15" s="1379"/>
      <c r="Z15" s="248"/>
      <c r="AA15" s="248"/>
      <c r="AB15" s="286"/>
    </row>
    <row r="16" spans="1:28" ht="14.25" customHeight="1">
      <c r="A16" s="1382"/>
      <c r="B16" s="1383"/>
      <c r="C16" s="1375" t="s">
        <v>570</v>
      </c>
      <c r="D16" s="1376"/>
      <c r="E16" s="1376"/>
      <c r="F16" s="1376"/>
      <c r="G16" s="1376"/>
      <c r="H16" s="1376"/>
      <c r="I16" s="1376"/>
      <c r="J16" s="1376"/>
      <c r="K16" s="1376"/>
      <c r="L16" s="1376"/>
      <c r="M16" s="1376"/>
      <c r="N16" s="1376"/>
      <c r="O16" s="1377"/>
      <c r="P16" s="1378">
        <v>12.9</v>
      </c>
      <c r="Q16" s="1379"/>
      <c r="R16" s="1379"/>
      <c r="S16" s="1379"/>
      <c r="T16" s="248"/>
      <c r="U16" s="248"/>
      <c r="V16" s="1379">
        <v>1.1000000000000001</v>
      </c>
      <c r="W16" s="1379"/>
      <c r="X16" s="1379"/>
      <c r="Y16" s="1379"/>
      <c r="Z16" s="248"/>
      <c r="AA16" s="248"/>
      <c r="AB16" s="286"/>
    </row>
    <row r="17" spans="1:29" ht="14.25" customHeight="1">
      <c r="A17" s="1382"/>
      <c r="B17" s="1383"/>
      <c r="C17" s="1375" t="s">
        <v>571</v>
      </c>
      <c r="D17" s="1376"/>
      <c r="E17" s="1376"/>
      <c r="F17" s="1376"/>
      <c r="G17" s="1376"/>
      <c r="H17" s="1376"/>
      <c r="I17" s="1376"/>
      <c r="J17" s="1376"/>
      <c r="K17" s="1376"/>
      <c r="L17" s="1376"/>
      <c r="M17" s="1376"/>
      <c r="N17" s="1376"/>
      <c r="O17" s="1377"/>
      <c r="P17" s="1378">
        <v>4.5999999999999996</v>
      </c>
      <c r="Q17" s="1379"/>
      <c r="R17" s="1379"/>
      <c r="S17" s="1379"/>
      <c r="T17" s="248"/>
      <c r="U17" s="248"/>
      <c r="V17" s="1379">
        <v>0.4</v>
      </c>
      <c r="W17" s="1379"/>
      <c r="X17" s="1379"/>
      <c r="Y17" s="1379"/>
      <c r="Z17" s="248"/>
      <c r="AA17" s="248"/>
      <c r="AB17" s="286"/>
    </row>
    <row r="18" spans="1:29" ht="14.25" customHeight="1">
      <c r="A18" s="1382"/>
      <c r="B18" s="1383"/>
      <c r="C18" s="1375" t="s">
        <v>572</v>
      </c>
      <c r="D18" s="1376"/>
      <c r="E18" s="1376"/>
      <c r="F18" s="1376"/>
      <c r="G18" s="1376"/>
      <c r="H18" s="1376"/>
      <c r="I18" s="1376"/>
      <c r="J18" s="1376"/>
      <c r="K18" s="1376"/>
      <c r="L18" s="1376"/>
      <c r="M18" s="1376"/>
      <c r="N18" s="1376"/>
      <c r="O18" s="1377"/>
      <c r="P18" s="1378">
        <v>51.1</v>
      </c>
      <c r="Q18" s="1379"/>
      <c r="R18" s="1379"/>
      <c r="S18" s="1379"/>
      <c r="T18" s="248"/>
      <c r="U18" s="248"/>
      <c r="V18" s="1379">
        <v>4.5</v>
      </c>
      <c r="W18" s="1379"/>
      <c r="X18" s="1379"/>
      <c r="Y18" s="1379"/>
      <c r="Z18" s="248"/>
      <c r="AA18" s="248"/>
      <c r="AB18" s="286"/>
    </row>
    <row r="19" spans="1:29" ht="14.25" customHeight="1">
      <c r="A19" s="1382"/>
      <c r="B19" s="1383"/>
      <c r="C19" s="1375" t="s">
        <v>573</v>
      </c>
      <c r="D19" s="1376"/>
      <c r="E19" s="1376"/>
      <c r="F19" s="1376"/>
      <c r="G19" s="1376"/>
      <c r="H19" s="1376"/>
      <c r="I19" s="1376"/>
      <c r="J19" s="1376"/>
      <c r="K19" s="1376"/>
      <c r="L19" s="1376"/>
      <c r="M19" s="1376"/>
      <c r="N19" s="1376"/>
      <c r="O19" s="1377"/>
      <c r="P19" s="1378">
        <v>57.5</v>
      </c>
      <c r="Q19" s="1379"/>
      <c r="R19" s="1379"/>
      <c r="S19" s="1379"/>
      <c r="T19" s="248"/>
      <c r="U19" s="248"/>
      <c r="V19" s="1379">
        <v>5</v>
      </c>
      <c r="W19" s="1379"/>
      <c r="X19" s="1379"/>
      <c r="Y19" s="1379"/>
      <c r="Z19" s="248"/>
      <c r="AA19" s="248"/>
      <c r="AB19" s="286"/>
    </row>
    <row r="20" spans="1:29" ht="14.25" customHeight="1">
      <c r="A20" s="1382"/>
      <c r="B20" s="1383"/>
      <c r="C20" s="1375" t="s">
        <v>574</v>
      </c>
      <c r="D20" s="1376"/>
      <c r="E20" s="1376"/>
      <c r="F20" s="1376"/>
      <c r="G20" s="1376"/>
      <c r="H20" s="1376"/>
      <c r="I20" s="1376"/>
      <c r="J20" s="1376"/>
      <c r="K20" s="1376"/>
      <c r="L20" s="1376"/>
      <c r="M20" s="1376"/>
      <c r="N20" s="1376"/>
      <c r="O20" s="1377"/>
      <c r="P20" s="1378">
        <v>175.7</v>
      </c>
      <c r="Q20" s="1379"/>
      <c r="R20" s="1379"/>
      <c r="S20" s="1379"/>
      <c r="T20" s="248"/>
      <c r="U20" s="248"/>
      <c r="V20" s="1379">
        <v>15.4</v>
      </c>
      <c r="W20" s="1379"/>
      <c r="X20" s="1379"/>
      <c r="Y20" s="1379"/>
      <c r="Z20" s="248"/>
      <c r="AA20" s="248"/>
      <c r="AB20" s="286"/>
    </row>
    <row r="21" spans="1:29" ht="14.25" customHeight="1">
      <c r="A21" s="1382"/>
      <c r="B21" s="1383"/>
      <c r="C21" s="1375" t="s">
        <v>575</v>
      </c>
      <c r="D21" s="1376"/>
      <c r="E21" s="1376"/>
      <c r="F21" s="1376"/>
      <c r="G21" s="1376"/>
      <c r="H21" s="1376"/>
      <c r="I21" s="1376"/>
      <c r="J21" s="1376"/>
      <c r="K21" s="1376"/>
      <c r="L21" s="1376"/>
      <c r="M21" s="1376"/>
      <c r="N21" s="1376"/>
      <c r="O21" s="1377"/>
      <c r="P21" s="1378">
        <v>0</v>
      </c>
      <c r="Q21" s="1379"/>
      <c r="R21" s="1379"/>
      <c r="S21" s="1379"/>
      <c r="T21" s="248"/>
      <c r="U21" s="248"/>
      <c r="V21" s="1379">
        <v>0</v>
      </c>
      <c r="W21" s="1379"/>
      <c r="X21" s="1379"/>
      <c r="Y21" s="1379"/>
      <c r="Z21" s="248"/>
      <c r="AA21" s="248"/>
      <c r="AB21" s="286"/>
    </row>
    <row r="22" spans="1:29" ht="14.25" customHeight="1">
      <c r="A22" s="1384"/>
      <c r="B22" s="1385"/>
      <c r="C22" s="1389" t="s">
        <v>576</v>
      </c>
      <c r="D22" s="1390"/>
      <c r="E22" s="1390"/>
      <c r="F22" s="1390"/>
      <c r="G22" s="1390"/>
      <c r="H22" s="1390"/>
      <c r="I22" s="1390"/>
      <c r="J22" s="1390"/>
      <c r="K22" s="1390"/>
      <c r="L22" s="1390"/>
      <c r="M22" s="1390"/>
      <c r="N22" s="1390"/>
      <c r="O22" s="1391"/>
      <c r="P22" s="1370">
        <v>0</v>
      </c>
      <c r="Q22" s="1371"/>
      <c r="R22" s="1371"/>
      <c r="S22" s="1371"/>
      <c r="T22" s="244"/>
      <c r="U22" s="244"/>
      <c r="V22" s="1371">
        <v>0</v>
      </c>
      <c r="W22" s="1371"/>
      <c r="X22" s="1371"/>
      <c r="Y22" s="1371"/>
      <c r="Z22" s="244"/>
      <c r="AA22" s="244"/>
      <c r="AB22" s="286"/>
    </row>
    <row r="23" spans="1:29" ht="13.5" customHeight="1">
      <c r="A23" s="65" t="s">
        <v>577</v>
      </c>
      <c r="B23" s="430"/>
      <c r="C23" s="430"/>
      <c r="D23" s="430"/>
      <c r="E23" s="430"/>
      <c r="F23" s="430"/>
      <c r="G23" s="430"/>
      <c r="H23" s="430"/>
      <c r="I23" s="430"/>
      <c r="J23" s="430"/>
      <c r="K23" s="430"/>
      <c r="L23" s="430"/>
      <c r="M23" s="430"/>
      <c r="N23" s="430"/>
      <c r="O23" s="430"/>
      <c r="P23" s="430"/>
      <c r="Q23" s="430"/>
      <c r="R23" s="430"/>
      <c r="S23" s="430"/>
      <c r="T23" s="430"/>
      <c r="U23" s="430"/>
      <c r="V23" s="430"/>
      <c r="W23" s="430"/>
      <c r="X23" s="314"/>
      <c r="Y23" s="314"/>
      <c r="Z23" s="314"/>
      <c r="AA23" s="308" t="s">
        <v>578</v>
      </c>
      <c r="AB23" s="286"/>
    </row>
    <row r="24" spans="1:29" ht="13.5" customHeight="1">
      <c r="A24" s="65" t="s">
        <v>4633</v>
      </c>
      <c r="B24" s="9"/>
      <c r="C24" s="9"/>
      <c r="D24" s="9"/>
      <c r="E24" s="9"/>
      <c r="F24" s="9"/>
      <c r="G24" s="9"/>
      <c r="H24" s="9"/>
      <c r="I24" s="9"/>
      <c r="J24" s="9"/>
      <c r="K24" s="9"/>
      <c r="L24" s="9"/>
      <c r="M24" s="9"/>
      <c r="N24" s="9"/>
      <c r="O24" s="9"/>
      <c r="P24" s="9"/>
      <c r="Q24" s="9"/>
      <c r="R24" s="9"/>
      <c r="S24" s="9"/>
      <c r="T24" s="9"/>
      <c r="U24" s="9"/>
      <c r="V24" s="9"/>
      <c r="W24" s="9"/>
      <c r="X24" s="286"/>
      <c r="Y24" s="286"/>
      <c r="Z24" s="286"/>
      <c r="AA24" s="315"/>
      <c r="AB24" s="286"/>
    </row>
    <row r="25" spans="1:29" ht="13.5" customHeight="1">
      <c r="A25" s="65" t="s">
        <v>4634</v>
      </c>
      <c r="B25" s="9"/>
      <c r="C25" s="9"/>
      <c r="D25" s="9"/>
      <c r="E25" s="9"/>
      <c r="F25" s="9"/>
      <c r="G25" s="9"/>
      <c r="H25" s="9"/>
      <c r="I25" s="9"/>
      <c r="J25" s="9"/>
      <c r="K25" s="9"/>
      <c r="L25" s="9"/>
      <c r="M25" s="9"/>
      <c r="N25" s="9"/>
      <c r="O25" s="9"/>
      <c r="P25" s="9"/>
      <c r="Q25" s="9"/>
      <c r="R25" s="9"/>
      <c r="S25" s="9"/>
      <c r="T25" s="9"/>
      <c r="U25" s="9"/>
      <c r="V25" s="9"/>
      <c r="W25" s="9"/>
      <c r="X25" s="286"/>
      <c r="Y25" s="286"/>
      <c r="Z25" s="286"/>
      <c r="AA25" s="315"/>
      <c r="AB25" s="286"/>
    </row>
    <row r="26" spans="1:29" ht="18.75" customHeight="1">
      <c r="A26" s="318"/>
      <c r="B26" s="318"/>
      <c r="C26" s="318"/>
      <c r="D26" s="318"/>
      <c r="E26" s="318"/>
      <c r="F26" s="318"/>
      <c r="G26" s="318"/>
      <c r="H26" s="318"/>
      <c r="I26" s="318"/>
      <c r="J26" s="318"/>
      <c r="K26" s="318"/>
      <c r="L26" s="318"/>
      <c r="M26" s="318"/>
      <c r="N26" s="318"/>
      <c r="O26" s="318"/>
      <c r="P26" s="318"/>
      <c r="Q26" s="318"/>
      <c r="R26" s="318"/>
      <c r="S26" s="318"/>
      <c r="T26" s="9"/>
      <c r="U26" s="9"/>
      <c r="V26" s="9"/>
      <c r="W26" s="9"/>
      <c r="X26" s="249"/>
      <c r="Y26" s="249"/>
      <c r="Z26" s="249"/>
      <c r="AA26" s="249"/>
      <c r="AB26" s="249"/>
      <c r="AC26" s="249"/>
    </row>
    <row r="27" spans="1:29" s="42" customFormat="1" ht="18.75" customHeight="1">
      <c r="A27" s="1271" t="s">
        <v>579</v>
      </c>
      <c r="B27" s="1271"/>
      <c r="C27" s="1271"/>
      <c r="D27" s="1271"/>
      <c r="E27" s="1271"/>
      <c r="F27" s="1271"/>
      <c r="G27" s="1271"/>
      <c r="H27" s="1271"/>
      <c r="I27" s="1271"/>
      <c r="J27" s="1271"/>
      <c r="K27" s="1271"/>
      <c r="L27" s="1271"/>
      <c r="M27" s="1271"/>
      <c r="N27" s="1271"/>
      <c r="O27" s="1271"/>
      <c r="P27" s="1271"/>
      <c r="Q27" s="1271"/>
      <c r="R27" s="1271"/>
      <c r="S27" s="1271"/>
      <c r="T27" s="1271"/>
      <c r="U27" s="1271"/>
      <c r="V27" s="1271"/>
      <c r="W27" s="1271"/>
      <c r="X27" s="1271"/>
      <c r="Y27" s="1271"/>
      <c r="Z27" s="1271"/>
      <c r="AA27" s="1271"/>
    </row>
    <row r="28" spans="1:29" ht="18.75" customHeight="1">
      <c r="A28" s="285"/>
      <c r="B28" s="285"/>
      <c r="C28" s="285"/>
      <c r="D28" s="285"/>
      <c r="E28" s="285"/>
      <c r="F28" s="285"/>
      <c r="G28" s="285"/>
      <c r="H28" s="285"/>
      <c r="I28" s="285"/>
      <c r="J28" s="285"/>
      <c r="K28" s="285"/>
      <c r="L28" s="285"/>
      <c r="M28" s="285"/>
      <c r="N28" s="285"/>
      <c r="O28" s="285"/>
      <c r="P28" s="285"/>
      <c r="Q28" s="285"/>
      <c r="R28" s="285"/>
      <c r="S28" s="190"/>
      <c r="T28" s="285"/>
      <c r="U28" s="285"/>
      <c r="V28" s="285"/>
      <c r="W28" s="285"/>
      <c r="X28" s="190"/>
      <c r="Y28" s="190"/>
      <c r="Z28" s="190"/>
      <c r="AA28" s="190"/>
      <c r="AB28" s="190"/>
    </row>
    <row r="29" spans="1:29" ht="14.25" customHeight="1">
      <c r="A29" s="1273" t="s">
        <v>580</v>
      </c>
      <c r="B29" s="1273"/>
      <c r="C29" s="1273"/>
      <c r="D29" s="1274"/>
      <c r="E29" s="1263" t="s">
        <v>581</v>
      </c>
      <c r="F29" s="1263"/>
      <c r="G29" s="1263"/>
      <c r="H29" s="1263"/>
      <c r="I29" s="1263"/>
      <c r="J29" s="1263"/>
      <c r="K29" s="1263"/>
      <c r="L29" s="1263"/>
      <c r="M29" s="1263"/>
      <c r="N29" s="1263"/>
      <c r="O29" s="1263"/>
      <c r="P29" s="1263"/>
      <c r="Q29" s="1198" t="s">
        <v>4635</v>
      </c>
      <c r="R29" s="1198"/>
      <c r="S29" s="1198"/>
      <c r="T29" s="1198"/>
      <c r="U29" s="1198"/>
      <c r="V29" s="1198"/>
      <c r="W29" s="1198" t="s">
        <v>4636</v>
      </c>
      <c r="X29" s="1198"/>
      <c r="Y29" s="1198"/>
      <c r="Z29" s="1198"/>
      <c r="AA29" s="1272"/>
      <c r="AB29" s="286"/>
    </row>
    <row r="30" spans="1:29" ht="14.25" customHeight="1">
      <c r="A30" s="1276"/>
      <c r="B30" s="1276"/>
      <c r="C30" s="1276"/>
      <c r="D30" s="1282"/>
      <c r="E30" s="1263" t="s">
        <v>582</v>
      </c>
      <c r="F30" s="1263"/>
      <c r="G30" s="1263"/>
      <c r="H30" s="1263"/>
      <c r="I30" s="1263" t="s">
        <v>583</v>
      </c>
      <c r="J30" s="1263"/>
      <c r="K30" s="1263"/>
      <c r="L30" s="1263"/>
      <c r="M30" s="1263" t="s">
        <v>4637</v>
      </c>
      <c r="N30" s="1263"/>
      <c r="O30" s="1263"/>
      <c r="P30" s="1263"/>
      <c r="Q30" s="1200"/>
      <c r="R30" s="1200"/>
      <c r="S30" s="1200"/>
      <c r="T30" s="1200"/>
      <c r="U30" s="1200"/>
      <c r="V30" s="1200"/>
      <c r="W30" s="1200"/>
      <c r="X30" s="1200"/>
      <c r="Y30" s="1200"/>
      <c r="Z30" s="1200"/>
      <c r="AA30" s="1275"/>
      <c r="AB30" s="286"/>
    </row>
    <row r="31" spans="1:29" ht="14.25" customHeight="1">
      <c r="A31" s="1289" t="s">
        <v>456</v>
      </c>
      <c r="B31" s="1289"/>
      <c r="C31" s="315">
        <v>24</v>
      </c>
      <c r="D31" s="442" t="s">
        <v>457</v>
      </c>
      <c r="E31" s="1392">
        <v>37.1</v>
      </c>
      <c r="F31" s="1393"/>
      <c r="G31" s="1393"/>
      <c r="H31" s="1393"/>
      <c r="I31" s="1394">
        <v>-6.3</v>
      </c>
      <c r="J31" s="1394"/>
      <c r="K31" s="1394"/>
      <c r="L31" s="1394"/>
      <c r="M31" s="1393">
        <v>14.3</v>
      </c>
      <c r="N31" s="1393"/>
      <c r="O31" s="1393"/>
      <c r="P31" s="1393"/>
      <c r="Q31" s="1393">
        <v>65.599999999999994</v>
      </c>
      <c r="R31" s="1393"/>
      <c r="S31" s="1393"/>
      <c r="T31" s="1393"/>
      <c r="U31" s="1393"/>
      <c r="V31" s="1393"/>
      <c r="W31" s="1395">
        <v>1487</v>
      </c>
      <c r="X31" s="1395"/>
      <c r="Y31" s="1395"/>
      <c r="Z31" s="1395"/>
      <c r="AA31" s="1395"/>
      <c r="AB31" s="286"/>
    </row>
    <row r="32" spans="1:29" ht="14.25" customHeight="1">
      <c r="A32" s="1289"/>
      <c r="B32" s="1289"/>
      <c r="C32" s="315">
        <v>25</v>
      </c>
      <c r="D32" s="442"/>
      <c r="E32" s="1396">
        <v>39.4</v>
      </c>
      <c r="F32" s="1397"/>
      <c r="G32" s="1397"/>
      <c r="H32" s="1397"/>
      <c r="I32" s="1398">
        <v>-4.5999999999999996</v>
      </c>
      <c r="J32" s="1398"/>
      <c r="K32" s="1398"/>
      <c r="L32" s="1398"/>
      <c r="M32" s="1397">
        <v>15.2</v>
      </c>
      <c r="N32" s="1397"/>
      <c r="O32" s="1397"/>
      <c r="P32" s="1397"/>
      <c r="Q32" s="1399">
        <v>72.7</v>
      </c>
      <c r="R32" s="1399"/>
      <c r="S32" s="1399"/>
      <c r="T32" s="1399"/>
      <c r="U32" s="1399"/>
      <c r="V32" s="1399"/>
      <c r="W32" s="1330">
        <v>1268</v>
      </c>
      <c r="X32" s="1330"/>
      <c r="Y32" s="1330"/>
      <c r="Z32" s="1330"/>
      <c r="AA32" s="1330"/>
      <c r="AB32" s="286"/>
    </row>
    <row r="33" spans="1:27" s="286" customFormat="1" ht="14.25" customHeight="1">
      <c r="A33" s="1289"/>
      <c r="B33" s="1289"/>
      <c r="C33" s="315">
        <v>26</v>
      </c>
      <c r="D33" s="442"/>
      <c r="E33" s="1396">
        <v>39.299999999999997</v>
      </c>
      <c r="F33" s="1397"/>
      <c r="G33" s="1397"/>
      <c r="H33" s="1397"/>
      <c r="I33" s="1398">
        <v>-4.7</v>
      </c>
      <c r="J33" s="1398"/>
      <c r="K33" s="1398"/>
      <c r="L33" s="1398"/>
      <c r="M33" s="1397">
        <v>14.9</v>
      </c>
      <c r="N33" s="1397"/>
      <c r="O33" s="1397"/>
      <c r="P33" s="1397"/>
      <c r="Q33" s="1399">
        <v>75.5</v>
      </c>
      <c r="R33" s="1399"/>
      <c r="S33" s="1399"/>
      <c r="T33" s="1399"/>
      <c r="U33" s="1399"/>
      <c r="V33" s="1399"/>
      <c r="W33" s="1330">
        <v>1606.5</v>
      </c>
      <c r="X33" s="1330"/>
      <c r="Y33" s="1330"/>
      <c r="Z33" s="1330"/>
      <c r="AA33" s="1330"/>
    </row>
    <row r="34" spans="1:27" s="286" customFormat="1" ht="14.25" customHeight="1">
      <c r="A34" s="1289"/>
      <c r="B34" s="1289"/>
      <c r="C34" s="315">
        <v>27</v>
      </c>
      <c r="D34" s="442"/>
      <c r="E34" s="1396">
        <v>38.1</v>
      </c>
      <c r="F34" s="1397"/>
      <c r="G34" s="1397"/>
      <c r="H34" s="1397"/>
      <c r="I34" s="1398">
        <v>-4.2</v>
      </c>
      <c r="J34" s="1398"/>
      <c r="K34" s="1398"/>
      <c r="L34" s="1398"/>
      <c r="M34" s="1397">
        <v>15.4</v>
      </c>
      <c r="N34" s="1397"/>
      <c r="O34" s="1397"/>
      <c r="P34" s="1397"/>
      <c r="Q34" s="1399">
        <v>78.599999999999994</v>
      </c>
      <c r="R34" s="1399"/>
      <c r="S34" s="1399"/>
      <c r="T34" s="1399"/>
      <c r="U34" s="1399"/>
      <c r="V34" s="1399"/>
      <c r="W34" s="1330">
        <v>1500.5</v>
      </c>
      <c r="X34" s="1330"/>
      <c r="Y34" s="1330"/>
      <c r="Z34" s="1330"/>
      <c r="AA34" s="1330"/>
    </row>
    <row r="35" spans="1:27" s="286" customFormat="1" ht="14.25" customHeight="1">
      <c r="A35" s="1289"/>
      <c r="B35" s="1289"/>
      <c r="C35" s="315">
        <v>28</v>
      </c>
      <c r="D35" s="442"/>
      <c r="E35" s="1396">
        <v>40.1</v>
      </c>
      <c r="F35" s="1397"/>
      <c r="G35" s="1397"/>
      <c r="H35" s="1397"/>
      <c r="I35" s="1398">
        <v>-4.5999999999999996</v>
      </c>
      <c r="J35" s="1398"/>
      <c r="K35" s="1398"/>
      <c r="L35" s="1398"/>
      <c r="M35" s="1397">
        <v>15.8</v>
      </c>
      <c r="N35" s="1397"/>
      <c r="O35" s="1397"/>
      <c r="P35" s="1397"/>
      <c r="Q35" s="1399">
        <v>78.8</v>
      </c>
      <c r="R35" s="1399"/>
      <c r="S35" s="1399"/>
      <c r="T35" s="1399"/>
      <c r="U35" s="1399"/>
      <c r="V35" s="1399"/>
      <c r="W35" s="1330">
        <v>1419.5</v>
      </c>
      <c r="X35" s="1330"/>
      <c r="Y35" s="1330"/>
      <c r="Z35" s="1330"/>
      <c r="AA35" s="1330"/>
    </row>
    <row r="36" spans="1:27" s="286" customFormat="1" ht="14.25" customHeight="1">
      <c r="A36" s="1289"/>
      <c r="B36" s="1289"/>
      <c r="C36" s="315">
        <v>29</v>
      </c>
      <c r="D36" s="442"/>
      <c r="E36" s="1396">
        <v>37.1</v>
      </c>
      <c r="F36" s="1397"/>
      <c r="G36" s="1397"/>
      <c r="H36" s="1397"/>
      <c r="I36" s="1398">
        <v>-4.2</v>
      </c>
      <c r="J36" s="1398"/>
      <c r="K36" s="1398"/>
      <c r="L36" s="1398"/>
      <c r="M36" s="1397">
        <v>14.8</v>
      </c>
      <c r="N36" s="1397"/>
      <c r="O36" s="1397"/>
      <c r="P36" s="1397"/>
      <c r="Q36" s="1399">
        <v>75</v>
      </c>
      <c r="R36" s="1399"/>
      <c r="S36" s="1399"/>
      <c r="T36" s="1399"/>
      <c r="U36" s="1399"/>
      <c r="V36" s="1399"/>
      <c r="W36" s="1330">
        <v>1410.5</v>
      </c>
      <c r="X36" s="1330"/>
      <c r="Y36" s="1330"/>
      <c r="Z36" s="1330"/>
      <c r="AA36" s="1330"/>
    </row>
    <row r="37" spans="1:27" s="286" customFormat="1" ht="14.25" customHeight="1">
      <c r="A37" s="1289"/>
      <c r="B37" s="1289"/>
      <c r="C37" s="315">
        <v>30</v>
      </c>
      <c r="D37" s="442"/>
      <c r="E37" s="1396">
        <v>40.1</v>
      </c>
      <c r="F37" s="1397"/>
      <c r="G37" s="1397"/>
      <c r="H37" s="1397"/>
      <c r="I37" s="1398">
        <v>-6.4</v>
      </c>
      <c r="J37" s="1398"/>
      <c r="K37" s="1398"/>
      <c r="L37" s="1398"/>
      <c r="M37" s="1397">
        <v>15.7</v>
      </c>
      <c r="N37" s="1397"/>
      <c r="O37" s="1397"/>
      <c r="P37" s="1397"/>
      <c r="Q37" s="1399">
        <v>67.099999999999994</v>
      </c>
      <c r="R37" s="1399"/>
      <c r="S37" s="1399"/>
      <c r="T37" s="1399"/>
      <c r="U37" s="1399"/>
      <c r="V37" s="1399"/>
      <c r="W37" s="1330">
        <v>1245</v>
      </c>
      <c r="X37" s="1330"/>
      <c r="Y37" s="1330"/>
      <c r="Z37" s="1330"/>
      <c r="AA37" s="1330"/>
    </row>
    <row r="38" spans="1:27" s="286" customFormat="1" ht="14.25" customHeight="1">
      <c r="A38" s="1289" t="s">
        <v>458</v>
      </c>
      <c r="B38" s="1289"/>
      <c r="C38" s="315" t="s">
        <v>459</v>
      </c>
      <c r="D38" s="442"/>
      <c r="E38" s="1396">
        <v>38.299999999999997</v>
      </c>
      <c r="F38" s="1397"/>
      <c r="G38" s="1397"/>
      <c r="H38" s="1397"/>
      <c r="I38" s="1398">
        <v>-3.4</v>
      </c>
      <c r="J38" s="1398"/>
      <c r="K38" s="1398"/>
      <c r="L38" s="1398"/>
      <c r="M38" s="1397">
        <v>15.3</v>
      </c>
      <c r="N38" s="1397"/>
      <c r="O38" s="1397"/>
      <c r="P38" s="1397"/>
      <c r="Q38" s="1399">
        <v>68.099999999999994</v>
      </c>
      <c r="R38" s="1399"/>
      <c r="S38" s="1399"/>
      <c r="T38" s="1399"/>
      <c r="U38" s="1399"/>
      <c r="V38" s="1399"/>
      <c r="W38" s="1330">
        <v>2102</v>
      </c>
      <c r="X38" s="1330"/>
      <c r="Y38" s="1330"/>
      <c r="Z38" s="1330"/>
      <c r="AA38" s="1330"/>
    </row>
    <row r="39" spans="1:27" s="286" customFormat="1" ht="14.25" customHeight="1">
      <c r="A39" s="1289"/>
      <c r="B39" s="1289"/>
      <c r="C39" s="315">
        <v>2</v>
      </c>
      <c r="D39" s="442"/>
      <c r="E39" s="1396">
        <v>39.200000000000003</v>
      </c>
      <c r="F39" s="1397"/>
      <c r="G39" s="1397"/>
      <c r="H39" s="1397"/>
      <c r="I39" s="1398">
        <v>-5</v>
      </c>
      <c r="J39" s="1398"/>
      <c r="K39" s="1398"/>
      <c r="L39" s="1398"/>
      <c r="M39" s="1397">
        <v>15.3</v>
      </c>
      <c r="N39" s="1397"/>
      <c r="O39" s="1397"/>
      <c r="P39" s="1397"/>
      <c r="Q39" s="1399">
        <v>71.3</v>
      </c>
      <c r="R39" s="1399"/>
      <c r="S39" s="1399"/>
      <c r="T39" s="1399"/>
      <c r="U39" s="1399"/>
      <c r="V39" s="1399"/>
      <c r="W39" s="1330">
        <v>1570.5</v>
      </c>
      <c r="X39" s="1330"/>
      <c r="Y39" s="1330"/>
      <c r="Z39" s="1330"/>
      <c r="AA39" s="1330"/>
    </row>
    <row r="40" spans="1:27" s="286" customFormat="1" ht="14.25" customHeight="1">
      <c r="A40" s="315"/>
      <c r="B40" s="111"/>
      <c r="C40" s="315">
        <v>3</v>
      </c>
      <c r="D40" s="442"/>
      <c r="E40" s="1396">
        <v>38</v>
      </c>
      <c r="F40" s="1397"/>
      <c r="G40" s="1397"/>
      <c r="H40" s="1397"/>
      <c r="I40" s="1398">
        <v>-5.6</v>
      </c>
      <c r="J40" s="1398"/>
      <c r="K40" s="1398"/>
      <c r="L40" s="1398"/>
      <c r="M40" s="1397">
        <v>15.2</v>
      </c>
      <c r="N40" s="1397"/>
      <c r="O40" s="1397"/>
      <c r="P40" s="1397"/>
      <c r="Q40" s="1399">
        <v>69.3</v>
      </c>
      <c r="R40" s="1399"/>
      <c r="S40" s="1399"/>
      <c r="T40" s="1399"/>
      <c r="U40" s="1399"/>
      <c r="V40" s="1399"/>
      <c r="W40" s="1330">
        <v>1479</v>
      </c>
      <c r="X40" s="1330"/>
      <c r="Y40" s="1330"/>
      <c r="Z40" s="1330"/>
      <c r="AA40" s="1330"/>
    </row>
    <row r="41" spans="1:27" s="286" customFormat="1" ht="14.25" customHeight="1">
      <c r="A41" s="1400" t="s">
        <v>4597</v>
      </c>
      <c r="B41" s="1289"/>
      <c r="D41" s="442"/>
      <c r="E41" s="1396"/>
      <c r="F41" s="1397"/>
      <c r="G41" s="1397"/>
      <c r="H41" s="1397"/>
      <c r="I41" s="1397"/>
      <c r="J41" s="1397"/>
      <c r="K41" s="1397"/>
      <c r="L41" s="1397"/>
      <c r="M41" s="1202"/>
      <c r="N41" s="1202"/>
      <c r="O41" s="1202"/>
      <c r="P41" s="1202"/>
      <c r="Q41" s="1202"/>
      <c r="R41" s="1202"/>
      <c r="S41" s="1202"/>
      <c r="T41" s="1202"/>
      <c r="U41" s="1202"/>
      <c r="V41" s="1202"/>
      <c r="W41" s="1202"/>
      <c r="X41" s="1202"/>
      <c r="Y41" s="1202"/>
      <c r="Z41" s="1202"/>
      <c r="AA41" s="1202"/>
    </row>
    <row r="42" spans="1:27" s="286" customFormat="1" ht="14.25" customHeight="1">
      <c r="A42" s="1289"/>
      <c r="B42" s="1289"/>
      <c r="C42" s="286">
        <v>1</v>
      </c>
      <c r="D42" s="117" t="s">
        <v>584</v>
      </c>
      <c r="E42" s="1396">
        <v>17.399999999999999</v>
      </c>
      <c r="F42" s="1397"/>
      <c r="G42" s="1397"/>
      <c r="H42" s="1397"/>
      <c r="I42" s="1398">
        <v>-5.6</v>
      </c>
      <c r="J42" s="1398"/>
      <c r="K42" s="1398"/>
      <c r="L42" s="1398"/>
      <c r="M42" s="1397">
        <v>3.8</v>
      </c>
      <c r="N42" s="1397"/>
      <c r="O42" s="1397"/>
      <c r="P42" s="1397"/>
      <c r="Q42" s="1399">
        <v>55.5</v>
      </c>
      <c r="R42" s="1399"/>
      <c r="S42" s="1399"/>
      <c r="T42" s="1399"/>
      <c r="U42" s="1399"/>
      <c r="V42" s="1399"/>
      <c r="W42" s="1330">
        <v>40</v>
      </c>
      <c r="X42" s="1330"/>
      <c r="Y42" s="1330"/>
      <c r="Z42" s="1330"/>
      <c r="AA42" s="1330"/>
    </row>
    <row r="43" spans="1:27" s="286" customFormat="1" ht="14.25" customHeight="1">
      <c r="C43" s="286">
        <v>2</v>
      </c>
      <c r="D43" s="441"/>
      <c r="E43" s="1396">
        <v>21.8</v>
      </c>
      <c r="F43" s="1397"/>
      <c r="G43" s="1397"/>
      <c r="H43" s="1397"/>
      <c r="I43" s="1398">
        <v>-3.2</v>
      </c>
      <c r="J43" s="1398"/>
      <c r="K43" s="1398"/>
      <c r="L43" s="1398"/>
      <c r="M43" s="1397">
        <v>6.5</v>
      </c>
      <c r="N43" s="1397"/>
      <c r="O43" s="1397"/>
      <c r="P43" s="1397"/>
      <c r="Q43" s="1399">
        <v>48.4</v>
      </c>
      <c r="R43" s="1399"/>
      <c r="S43" s="1399"/>
      <c r="T43" s="1399"/>
      <c r="U43" s="1399"/>
      <c r="V43" s="1399"/>
      <c r="W43" s="1330">
        <v>46.5</v>
      </c>
      <c r="X43" s="1330"/>
      <c r="Y43" s="1330"/>
      <c r="Z43" s="1330"/>
      <c r="AA43" s="1330"/>
    </row>
    <row r="44" spans="1:27" s="286" customFormat="1" ht="14.25" customHeight="1">
      <c r="C44" s="286">
        <v>3</v>
      </c>
      <c r="D44" s="441"/>
      <c r="E44" s="1396">
        <v>24.1</v>
      </c>
      <c r="F44" s="1397"/>
      <c r="G44" s="1397"/>
      <c r="H44" s="1397"/>
      <c r="I44" s="1398">
        <v>0</v>
      </c>
      <c r="J44" s="1398"/>
      <c r="K44" s="1398"/>
      <c r="L44" s="1398"/>
      <c r="M44" s="1397">
        <v>10.9</v>
      </c>
      <c r="N44" s="1397"/>
      <c r="O44" s="1397"/>
      <c r="P44" s="1397"/>
      <c r="Q44" s="1399">
        <v>61.7</v>
      </c>
      <c r="R44" s="1399"/>
      <c r="S44" s="1399"/>
      <c r="T44" s="1399"/>
      <c r="U44" s="1399"/>
      <c r="V44" s="1399"/>
      <c r="W44" s="1330">
        <v>125.5</v>
      </c>
      <c r="X44" s="1330"/>
      <c r="Y44" s="1330"/>
      <c r="Z44" s="1330"/>
      <c r="AA44" s="1330"/>
    </row>
    <row r="45" spans="1:27" s="286" customFormat="1" ht="14.25" customHeight="1">
      <c r="C45" s="286">
        <v>4</v>
      </c>
      <c r="D45" s="441"/>
      <c r="E45" s="1396">
        <v>26.2</v>
      </c>
      <c r="F45" s="1397"/>
      <c r="G45" s="1397"/>
      <c r="H45" s="1397"/>
      <c r="I45" s="1398">
        <v>4.5</v>
      </c>
      <c r="J45" s="1398"/>
      <c r="K45" s="1398"/>
      <c r="L45" s="1398"/>
      <c r="M45" s="1397">
        <v>13.9</v>
      </c>
      <c r="N45" s="1397"/>
      <c r="O45" s="1397"/>
      <c r="P45" s="1397"/>
      <c r="Q45" s="1399">
        <v>57.3</v>
      </c>
      <c r="R45" s="1399"/>
      <c r="S45" s="1399"/>
      <c r="T45" s="1399"/>
      <c r="U45" s="1399"/>
      <c r="V45" s="1399"/>
      <c r="W45" s="1330">
        <v>56.5</v>
      </c>
      <c r="X45" s="1330"/>
      <c r="Y45" s="1330"/>
      <c r="Z45" s="1330"/>
      <c r="AA45" s="1330"/>
    </row>
    <row r="46" spans="1:27" s="286" customFormat="1" ht="14.25" customHeight="1">
      <c r="C46" s="286">
        <v>5</v>
      </c>
      <c r="D46" s="441"/>
      <c r="E46" s="1396">
        <v>29.3</v>
      </c>
      <c r="F46" s="1397"/>
      <c r="G46" s="1397"/>
      <c r="H46" s="1397"/>
      <c r="I46" s="1398">
        <v>9</v>
      </c>
      <c r="J46" s="1398"/>
      <c r="K46" s="1398"/>
      <c r="L46" s="1398"/>
      <c r="M46" s="1397">
        <v>18.399999999999999</v>
      </c>
      <c r="N46" s="1397"/>
      <c r="O46" s="1397"/>
      <c r="P46" s="1397"/>
      <c r="Q46" s="1399">
        <v>72.2</v>
      </c>
      <c r="R46" s="1399"/>
      <c r="S46" s="1399"/>
      <c r="T46" s="1399"/>
      <c r="U46" s="1399"/>
      <c r="V46" s="1399"/>
      <c r="W46" s="1330">
        <v>81</v>
      </c>
      <c r="X46" s="1330"/>
      <c r="Y46" s="1330"/>
      <c r="Z46" s="1330"/>
      <c r="AA46" s="1330"/>
    </row>
    <row r="47" spans="1:27" s="286" customFormat="1" ht="14.25" customHeight="1">
      <c r="C47" s="286">
        <v>6</v>
      </c>
      <c r="D47" s="441"/>
      <c r="E47" s="1396">
        <v>31.3</v>
      </c>
      <c r="F47" s="1397"/>
      <c r="G47" s="1397"/>
      <c r="H47" s="1397"/>
      <c r="I47" s="1398">
        <v>14.2</v>
      </c>
      <c r="J47" s="1398"/>
      <c r="K47" s="1398"/>
      <c r="L47" s="1398"/>
      <c r="M47" s="1397">
        <v>21.8</v>
      </c>
      <c r="N47" s="1397"/>
      <c r="O47" s="1397"/>
      <c r="P47" s="1397"/>
      <c r="Q47" s="1399">
        <v>78.2</v>
      </c>
      <c r="R47" s="1399"/>
      <c r="S47" s="1399"/>
      <c r="T47" s="1399"/>
      <c r="U47" s="1399"/>
      <c r="V47" s="1399"/>
      <c r="W47" s="1330">
        <v>125</v>
      </c>
      <c r="X47" s="1330"/>
      <c r="Y47" s="1330"/>
      <c r="Z47" s="1330"/>
      <c r="AA47" s="1330"/>
    </row>
    <row r="48" spans="1:27" s="286" customFormat="1" ht="14.25" customHeight="1">
      <c r="C48" s="286">
        <v>7</v>
      </c>
      <c r="D48" s="441"/>
      <c r="E48" s="1396">
        <v>36.799999999999997</v>
      </c>
      <c r="F48" s="1397"/>
      <c r="G48" s="1397"/>
      <c r="H48" s="1397"/>
      <c r="I48" s="1398">
        <v>18.8</v>
      </c>
      <c r="J48" s="1398"/>
      <c r="K48" s="1398"/>
      <c r="L48" s="1398"/>
      <c r="M48" s="1397">
        <v>25.1</v>
      </c>
      <c r="N48" s="1397"/>
      <c r="O48" s="1397"/>
      <c r="P48" s="1397"/>
      <c r="Q48" s="1399">
        <v>83.9</v>
      </c>
      <c r="R48" s="1399"/>
      <c r="S48" s="1399"/>
      <c r="T48" s="1399"/>
      <c r="U48" s="1399"/>
      <c r="V48" s="1399"/>
      <c r="W48" s="1330">
        <v>312.5</v>
      </c>
      <c r="X48" s="1330"/>
      <c r="Y48" s="1330"/>
      <c r="Z48" s="1330"/>
      <c r="AA48" s="1330"/>
    </row>
    <row r="49" spans="1:27" s="286" customFormat="1" ht="14.25" customHeight="1">
      <c r="C49" s="286">
        <v>8</v>
      </c>
      <c r="D49" s="441"/>
      <c r="E49" s="1396">
        <v>38</v>
      </c>
      <c r="F49" s="1397"/>
      <c r="G49" s="1397"/>
      <c r="H49" s="1397"/>
      <c r="I49" s="1398">
        <v>17.899999999999999</v>
      </c>
      <c r="J49" s="1398"/>
      <c r="K49" s="1398"/>
      <c r="L49" s="1398"/>
      <c r="M49" s="1397">
        <v>26.4</v>
      </c>
      <c r="N49" s="1397"/>
      <c r="O49" s="1397"/>
      <c r="P49" s="1397"/>
      <c r="Q49" s="1399">
        <v>82.3</v>
      </c>
      <c r="R49" s="1399"/>
      <c r="S49" s="1399"/>
      <c r="T49" s="1399"/>
      <c r="U49" s="1399"/>
      <c r="V49" s="1399"/>
      <c r="W49" s="1330">
        <v>267.5</v>
      </c>
      <c r="X49" s="1330"/>
      <c r="Y49" s="1330"/>
      <c r="Z49" s="1330"/>
      <c r="AA49" s="1330"/>
    </row>
    <row r="50" spans="1:27" s="286" customFormat="1" ht="14.25" customHeight="1">
      <c r="C50" s="286">
        <v>9</v>
      </c>
      <c r="D50" s="441"/>
      <c r="E50" s="1396">
        <v>30.8</v>
      </c>
      <c r="F50" s="1397"/>
      <c r="G50" s="1397"/>
      <c r="H50" s="1397"/>
      <c r="I50" s="1398">
        <v>15.1</v>
      </c>
      <c r="J50" s="1398"/>
      <c r="K50" s="1398"/>
      <c r="L50" s="1398"/>
      <c r="M50" s="1397">
        <v>21.2</v>
      </c>
      <c r="N50" s="1397"/>
      <c r="O50" s="1397"/>
      <c r="P50" s="1397"/>
      <c r="Q50" s="1399">
        <v>83.4</v>
      </c>
      <c r="R50" s="1399"/>
      <c r="S50" s="1399"/>
      <c r="T50" s="1399"/>
      <c r="U50" s="1399"/>
      <c r="V50" s="1399"/>
      <c r="W50" s="1330">
        <v>159.5</v>
      </c>
      <c r="X50" s="1330"/>
      <c r="Y50" s="1330"/>
      <c r="Z50" s="1330"/>
      <c r="AA50" s="1330"/>
    </row>
    <row r="51" spans="1:27" s="286" customFormat="1" ht="14.25" customHeight="1">
      <c r="C51" s="286">
        <v>10</v>
      </c>
      <c r="D51" s="441"/>
      <c r="E51" s="1396">
        <v>30.5</v>
      </c>
      <c r="F51" s="1397"/>
      <c r="G51" s="1397"/>
      <c r="H51" s="1397"/>
      <c r="I51" s="1398">
        <v>6.7</v>
      </c>
      <c r="J51" s="1398"/>
      <c r="K51" s="1398"/>
      <c r="L51" s="1398"/>
      <c r="M51" s="1397">
        <v>16.899999999999999</v>
      </c>
      <c r="N51" s="1397"/>
      <c r="O51" s="1397"/>
      <c r="P51" s="1397"/>
      <c r="Q51" s="1399">
        <v>77.900000000000006</v>
      </c>
      <c r="R51" s="1399"/>
      <c r="S51" s="1399"/>
      <c r="T51" s="1399"/>
      <c r="U51" s="1399"/>
      <c r="V51" s="1399"/>
      <c r="W51" s="1330">
        <v>137.5</v>
      </c>
      <c r="X51" s="1330"/>
      <c r="Y51" s="1330"/>
      <c r="Z51" s="1330"/>
      <c r="AA51" s="1330"/>
    </row>
    <row r="52" spans="1:27" s="286" customFormat="1" ht="14.25" customHeight="1">
      <c r="C52" s="286">
        <v>11</v>
      </c>
      <c r="D52" s="441"/>
      <c r="E52" s="1396">
        <v>22.1</v>
      </c>
      <c r="F52" s="1397"/>
      <c r="G52" s="1397"/>
      <c r="H52" s="1397"/>
      <c r="I52" s="1398">
        <v>0.8</v>
      </c>
      <c r="J52" s="1398"/>
      <c r="K52" s="1398"/>
      <c r="L52" s="1398"/>
      <c r="M52" s="1397">
        <v>11.7</v>
      </c>
      <c r="N52" s="1397"/>
      <c r="O52" s="1397"/>
      <c r="P52" s="1397"/>
      <c r="Q52" s="1399">
        <v>69.400000000000006</v>
      </c>
      <c r="R52" s="1399"/>
      <c r="S52" s="1399"/>
      <c r="T52" s="1399"/>
      <c r="U52" s="1399"/>
      <c r="V52" s="1399"/>
      <c r="W52" s="1330">
        <v>62</v>
      </c>
      <c r="X52" s="1330"/>
      <c r="Y52" s="1330"/>
      <c r="Z52" s="1330"/>
      <c r="AA52" s="1330"/>
    </row>
    <row r="53" spans="1:27" s="286" customFormat="1" ht="14.25" customHeight="1">
      <c r="C53" s="286">
        <v>12</v>
      </c>
      <c r="D53" s="441"/>
      <c r="E53" s="1396">
        <v>19.8</v>
      </c>
      <c r="F53" s="1397"/>
      <c r="G53" s="1397"/>
      <c r="H53" s="1397"/>
      <c r="I53" s="1398">
        <v>-3.6</v>
      </c>
      <c r="J53" s="1398"/>
      <c r="K53" s="1398"/>
      <c r="L53" s="1398"/>
      <c r="M53" s="1397">
        <v>6.2</v>
      </c>
      <c r="N53" s="1397"/>
      <c r="O53" s="1397"/>
      <c r="P53" s="1397"/>
      <c r="Q53" s="1399">
        <v>61.6</v>
      </c>
      <c r="R53" s="1399"/>
      <c r="S53" s="1399"/>
      <c r="T53" s="1399"/>
      <c r="U53" s="1399"/>
      <c r="V53" s="1399"/>
      <c r="W53" s="1330">
        <v>65.5</v>
      </c>
      <c r="X53" s="1330"/>
      <c r="Y53" s="1330"/>
      <c r="Z53" s="1330"/>
      <c r="AA53" s="1330"/>
    </row>
    <row r="54" spans="1:27" s="286" customFormat="1" ht="14.25" customHeight="1">
      <c r="A54" s="403" t="s">
        <v>585</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08" t="s">
        <v>586</v>
      </c>
    </row>
  </sheetData>
  <mergeCells count="187">
    <mergeCell ref="E52:H52"/>
    <mergeCell ref="I52:L52"/>
    <mergeCell ref="M52:P52"/>
    <mergeCell ref="Q52:V52"/>
    <mergeCell ref="W52:AA52"/>
    <mergeCell ref="E53:H53"/>
    <mergeCell ref="I53:L53"/>
    <mergeCell ref="M53:P53"/>
    <mergeCell ref="Q53:V53"/>
    <mergeCell ref="W53:AA53"/>
    <mergeCell ref="E50:H50"/>
    <mergeCell ref="I50:L50"/>
    <mergeCell ref="M50:P50"/>
    <mergeCell ref="Q50:V50"/>
    <mergeCell ref="W50:AA50"/>
    <mergeCell ref="E51:H51"/>
    <mergeCell ref="I51:L51"/>
    <mergeCell ref="M51:P51"/>
    <mergeCell ref="Q51:V51"/>
    <mergeCell ref="W51:AA51"/>
    <mergeCell ref="E48:H48"/>
    <mergeCell ref="I48:L48"/>
    <mergeCell ref="M48:P48"/>
    <mergeCell ref="Q48:V48"/>
    <mergeCell ref="W48:AA48"/>
    <mergeCell ref="E49:H49"/>
    <mergeCell ref="I49:L49"/>
    <mergeCell ref="M49:P49"/>
    <mergeCell ref="Q49:V49"/>
    <mergeCell ref="W49:AA49"/>
    <mergeCell ref="W46:AA46"/>
    <mergeCell ref="E47:H47"/>
    <mergeCell ref="I47:L47"/>
    <mergeCell ref="M47:P47"/>
    <mergeCell ref="Q47:V47"/>
    <mergeCell ref="W47:AA47"/>
    <mergeCell ref="E45:H45"/>
    <mergeCell ref="I45:L45"/>
    <mergeCell ref="M45:P45"/>
    <mergeCell ref="Q45:V45"/>
    <mergeCell ref="W45:AA45"/>
    <mergeCell ref="E46:H46"/>
    <mergeCell ref="I46:L46"/>
    <mergeCell ref="M46:P46"/>
    <mergeCell ref="Q46:V46"/>
    <mergeCell ref="E43:H43"/>
    <mergeCell ref="I43:L43"/>
    <mergeCell ref="M43:P43"/>
    <mergeCell ref="Q43:V43"/>
    <mergeCell ref="W43:AA43"/>
    <mergeCell ref="E44:H44"/>
    <mergeCell ref="I44:L44"/>
    <mergeCell ref="M44:P44"/>
    <mergeCell ref="Q44:V44"/>
    <mergeCell ref="W44:AA44"/>
    <mergeCell ref="E42:H42"/>
    <mergeCell ref="I42:L42"/>
    <mergeCell ref="M42:P42"/>
    <mergeCell ref="Q42:V42"/>
    <mergeCell ref="W42:AA42"/>
    <mergeCell ref="A41:B42"/>
    <mergeCell ref="E40:H40"/>
    <mergeCell ref="I40:L40"/>
    <mergeCell ref="M40:P40"/>
    <mergeCell ref="Q40:V40"/>
    <mergeCell ref="W40:AA40"/>
    <mergeCell ref="E41:H41"/>
    <mergeCell ref="I41:L41"/>
    <mergeCell ref="M41:P41"/>
    <mergeCell ref="Q41:V41"/>
    <mergeCell ref="W41:AA41"/>
    <mergeCell ref="A39:B39"/>
    <mergeCell ref="E39:H39"/>
    <mergeCell ref="I39:L39"/>
    <mergeCell ref="M39:P39"/>
    <mergeCell ref="Q39:V39"/>
    <mergeCell ref="W39:AA39"/>
    <mergeCell ref="A38:B38"/>
    <mergeCell ref="E38:H38"/>
    <mergeCell ref="I38:L38"/>
    <mergeCell ref="M38:P38"/>
    <mergeCell ref="Q38:V38"/>
    <mergeCell ref="W38:AA38"/>
    <mergeCell ref="A37:B37"/>
    <mergeCell ref="E37:H37"/>
    <mergeCell ref="I37:L37"/>
    <mergeCell ref="M37:P37"/>
    <mergeCell ref="Q37:V37"/>
    <mergeCell ref="W37:AA37"/>
    <mergeCell ref="A36:B36"/>
    <mergeCell ref="E36:H36"/>
    <mergeCell ref="I36:L36"/>
    <mergeCell ref="M36:P36"/>
    <mergeCell ref="Q36:V36"/>
    <mergeCell ref="W36:AA36"/>
    <mergeCell ref="A35:B35"/>
    <mergeCell ref="E35:H35"/>
    <mergeCell ref="I35:L35"/>
    <mergeCell ref="M35:P35"/>
    <mergeCell ref="Q35:V35"/>
    <mergeCell ref="W35:AA35"/>
    <mergeCell ref="A34:B34"/>
    <mergeCell ref="E34:H34"/>
    <mergeCell ref="I34:L34"/>
    <mergeCell ref="M34:P34"/>
    <mergeCell ref="Q34:V34"/>
    <mergeCell ref="W34:AA34"/>
    <mergeCell ref="A33:B33"/>
    <mergeCell ref="E33:H33"/>
    <mergeCell ref="I33:L33"/>
    <mergeCell ref="M33:P33"/>
    <mergeCell ref="Q33:V33"/>
    <mergeCell ref="W33:AA33"/>
    <mergeCell ref="A32:B32"/>
    <mergeCell ref="E32:H32"/>
    <mergeCell ref="I32:L32"/>
    <mergeCell ref="M32:P32"/>
    <mergeCell ref="Q32:V32"/>
    <mergeCell ref="W32:AA32"/>
    <mergeCell ref="A31:B31"/>
    <mergeCell ref="E31:H31"/>
    <mergeCell ref="I31:L31"/>
    <mergeCell ref="M31:P31"/>
    <mergeCell ref="Q31:V31"/>
    <mergeCell ref="W31:AA31"/>
    <mergeCell ref="A27:AA27"/>
    <mergeCell ref="A29:D30"/>
    <mergeCell ref="E29:P29"/>
    <mergeCell ref="Q29:V30"/>
    <mergeCell ref="W29:AA30"/>
    <mergeCell ref="E30:H30"/>
    <mergeCell ref="I30:L30"/>
    <mergeCell ref="M30:P30"/>
    <mergeCell ref="V15:Y15"/>
    <mergeCell ref="C16:O16"/>
    <mergeCell ref="P16:S16"/>
    <mergeCell ref="V16:Y16"/>
    <mergeCell ref="C21:O21"/>
    <mergeCell ref="P21:S21"/>
    <mergeCell ref="V21:Y21"/>
    <mergeCell ref="C22:O22"/>
    <mergeCell ref="P22:S22"/>
    <mergeCell ref="V22:Y22"/>
    <mergeCell ref="C19:O19"/>
    <mergeCell ref="P19:S19"/>
    <mergeCell ref="V19:Y19"/>
    <mergeCell ref="C20:O20"/>
    <mergeCell ref="P20:S20"/>
    <mergeCell ref="V20:Y20"/>
    <mergeCell ref="C13:O13"/>
    <mergeCell ref="P13:S13"/>
    <mergeCell ref="V13:Y13"/>
    <mergeCell ref="C14:O14"/>
    <mergeCell ref="P14:S14"/>
    <mergeCell ref="V14:Y14"/>
    <mergeCell ref="A10:B22"/>
    <mergeCell ref="C10:O10"/>
    <mergeCell ref="P10:S10"/>
    <mergeCell ref="V10:Y10"/>
    <mergeCell ref="C11:O11"/>
    <mergeCell ref="P11:S11"/>
    <mergeCell ref="V11:Y11"/>
    <mergeCell ref="C12:O12"/>
    <mergeCell ref="P12:S12"/>
    <mergeCell ref="V12:Y12"/>
    <mergeCell ref="C17:O17"/>
    <mergeCell ref="P17:S17"/>
    <mergeCell ref="V17:Y17"/>
    <mergeCell ref="C18:O18"/>
    <mergeCell ref="P18:S18"/>
    <mergeCell ref="V18:Y18"/>
    <mergeCell ref="C15:O15"/>
    <mergeCell ref="P15:S15"/>
    <mergeCell ref="A1:D1"/>
    <mergeCell ref="A8:O8"/>
    <mergeCell ref="P8:S8"/>
    <mergeCell ref="V8:Y8"/>
    <mergeCell ref="A9:O9"/>
    <mergeCell ref="P9:S9"/>
    <mergeCell ref="V9:Y9"/>
    <mergeCell ref="A2:AA2"/>
    <mergeCell ref="A5:O5"/>
    <mergeCell ref="P5:U5"/>
    <mergeCell ref="V5:AA5"/>
    <mergeCell ref="A6:O7"/>
    <mergeCell ref="P7:S7"/>
    <mergeCell ref="V7:Y7"/>
  </mergeCells>
  <phoneticPr fontId="4"/>
  <hyperlinks>
    <hyperlink ref="A1" location="P2細目次!A1" display="目次に戻る" xr:uid="{E968A769-28F1-48BF-B0D5-4559C50AEC5C}"/>
  </hyperlinks>
  <pageMargins left="0.70866141732283472" right="0.70866141732283472" top="0.74803149606299213" bottom="0.74803149606299213" header="0.31496062992125984" footer="0.31496062992125984"/>
  <pageSetup paperSize="9" firstPageNumber="0" orientation="portrait" r:id="rId1"/>
  <headerFooter differentFirst="1" scaleWithDoc="0">
    <oddFooter>&amp;C- &amp;P -</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D81FC-C9A2-48AA-880C-37CC2E139CE2}">
  <sheetPr>
    <tabColor theme="0"/>
    <pageSetUpPr fitToPage="1"/>
  </sheetPr>
  <dimension ref="A1:AG102"/>
  <sheetViews>
    <sheetView zoomScaleNormal="100" zoomScaleSheetLayoutView="100" workbookViewId="0">
      <selection activeCell="AL2" sqref="AL2:AR2"/>
    </sheetView>
  </sheetViews>
  <sheetFormatPr defaultColWidth="3.375" defaultRowHeight="18.75" customHeight="1"/>
  <cols>
    <col min="1" max="29" width="3.375" style="286" customWidth="1"/>
    <col min="30" max="33" width="3.375" style="333" customWidth="1"/>
    <col min="34" max="16384" width="3.375" style="286"/>
  </cols>
  <sheetData>
    <row r="1" spans="1:33" ht="13.5">
      <c r="A1" s="1544" t="s">
        <v>4602</v>
      </c>
      <c r="B1" s="1544"/>
      <c r="C1" s="1544"/>
      <c r="D1" s="1544"/>
    </row>
    <row r="2" spans="1:33" s="273" customFormat="1" ht="17.25">
      <c r="A2" s="273" t="s">
        <v>4659</v>
      </c>
      <c r="AD2" s="275"/>
      <c r="AE2" s="275"/>
      <c r="AF2" s="275"/>
      <c r="AG2" s="275"/>
    </row>
    <row r="3" spans="1:33" s="272" customFormat="1" ht="17.25">
      <c r="AD3" s="274"/>
      <c r="AE3" s="274"/>
      <c r="AF3" s="274"/>
      <c r="AG3" s="274"/>
    </row>
    <row r="4" spans="1:33" s="189" customFormat="1">
      <c r="A4" s="2641" t="s">
        <v>4222</v>
      </c>
      <c r="B4" s="2641"/>
      <c r="C4" s="2641"/>
      <c r="D4" s="2641"/>
      <c r="E4" s="2641"/>
      <c r="F4" s="2641"/>
      <c r="G4" s="2641"/>
      <c r="H4" s="2641"/>
      <c r="I4" s="2641"/>
      <c r="J4" s="2641"/>
      <c r="K4" s="2641"/>
      <c r="L4" s="2641" t="s">
        <v>4223</v>
      </c>
      <c r="M4" s="2641"/>
      <c r="N4" s="2641"/>
      <c r="O4" s="2641"/>
      <c r="P4" s="2641"/>
      <c r="Q4" s="2641"/>
      <c r="R4" s="2641"/>
      <c r="S4" s="2641"/>
      <c r="T4" s="2641"/>
      <c r="U4" s="2641"/>
      <c r="V4" s="2641"/>
      <c r="W4" s="2641" t="s">
        <v>4224</v>
      </c>
      <c r="X4" s="2641"/>
      <c r="Y4" s="2641"/>
      <c r="Z4" s="2641"/>
      <c r="AA4" s="2641"/>
      <c r="AB4" s="2641"/>
      <c r="AC4" s="2641"/>
      <c r="AD4" s="2641"/>
      <c r="AE4" s="2641"/>
      <c r="AF4" s="2641"/>
      <c r="AG4" s="2641"/>
    </row>
    <row r="5" spans="1:33" ht="11.25" customHeight="1" thickBot="1"/>
    <row r="6" spans="1:33" ht="18.75" customHeight="1">
      <c r="A6" s="2642" t="s">
        <v>4110</v>
      </c>
      <c r="B6" s="2643"/>
      <c r="C6" s="2644" t="s">
        <v>4217</v>
      </c>
      <c r="D6" s="2642"/>
      <c r="E6" s="2642"/>
      <c r="F6" s="2642"/>
      <c r="G6" s="2643"/>
      <c r="H6" s="2644" t="s">
        <v>4225</v>
      </c>
      <c r="I6" s="2642"/>
      <c r="J6" s="2642"/>
      <c r="K6" s="2643"/>
      <c r="L6" s="2644" t="s">
        <v>4110</v>
      </c>
      <c r="M6" s="2643"/>
      <c r="N6" s="2644" t="s">
        <v>4217</v>
      </c>
      <c r="O6" s="2642"/>
      <c r="P6" s="2642"/>
      <c r="Q6" s="2642"/>
      <c r="R6" s="2643"/>
      <c r="S6" s="2644" t="s">
        <v>4226</v>
      </c>
      <c r="T6" s="2642"/>
      <c r="U6" s="2642"/>
      <c r="V6" s="2643"/>
      <c r="W6" s="2644" t="s">
        <v>4110</v>
      </c>
      <c r="X6" s="2642"/>
      <c r="Y6" s="2642" t="s">
        <v>4217</v>
      </c>
      <c r="Z6" s="2642"/>
      <c r="AA6" s="2642"/>
      <c r="AB6" s="2642"/>
      <c r="AC6" s="2643"/>
      <c r="AD6" s="2645" t="s">
        <v>4227</v>
      </c>
      <c r="AE6" s="2646"/>
      <c r="AF6" s="2647" t="s">
        <v>4228</v>
      </c>
      <c r="AG6" s="2648"/>
    </row>
    <row r="7" spans="1:33" ht="11.25" customHeight="1">
      <c r="A7" s="285"/>
      <c r="B7" s="285"/>
      <c r="C7" s="285"/>
      <c r="D7" s="285"/>
      <c r="E7" s="285"/>
      <c r="F7" s="285"/>
      <c r="G7" s="285"/>
      <c r="H7" s="285"/>
      <c r="I7" s="285"/>
      <c r="J7" s="285"/>
      <c r="K7" s="311"/>
      <c r="L7" s="310"/>
      <c r="M7" s="285"/>
      <c r="S7" s="285"/>
      <c r="T7" s="285"/>
      <c r="U7" s="285"/>
      <c r="V7" s="285"/>
      <c r="W7" s="310"/>
      <c r="X7" s="285"/>
      <c r="Y7" s="285"/>
      <c r="Z7" s="285"/>
      <c r="AA7" s="285"/>
      <c r="AB7" s="285"/>
      <c r="AC7" s="285"/>
      <c r="AD7" s="190"/>
      <c r="AE7" s="190"/>
      <c r="AF7" s="190"/>
      <c r="AG7" s="190"/>
    </row>
    <row r="8" spans="1:33" ht="18.75" customHeight="1">
      <c r="A8" s="1201">
        <v>1</v>
      </c>
      <c r="B8" s="1201"/>
      <c r="C8" s="1296" t="s">
        <v>4218</v>
      </c>
      <c r="D8" s="1296"/>
      <c r="E8" s="1296"/>
      <c r="F8" s="1296"/>
      <c r="G8" s="1296"/>
      <c r="H8" s="1289">
        <v>577.83000000000004</v>
      </c>
      <c r="I8" s="1289"/>
      <c r="J8" s="1289"/>
      <c r="K8" s="1411"/>
      <c r="L8" s="1280">
        <v>1</v>
      </c>
      <c r="M8" s="1201"/>
      <c r="N8" s="1296" t="s">
        <v>4115</v>
      </c>
      <c r="O8" s="1296"/>
      <c r="P8" s="1296"/>
      <c r="Q8" s="1296"/>
      <c r="R8" s="1296"/>
      <c r="S8" s="2411">
        <v>1324589</v>
      </c>
      <c r="T8" s="2411"/>
      <c r="U8" s="2411"/>
      <c r="V8" s="2650"/>
      <c r="W8" s="1280">
        <v>1</v>
      </c>
      <c r="X8" s="1201"/>
      <c r="Y8" s="1296" t="s">
        <v>4229</v>
      </c>
      <c r="Z8" s="1296"/>
      <c r="AA8" s="1296"/>
      <c r="AB8" s="1296"/>
      <c r="AC8" s="1296"/>
      <c r="AD8" s="1627">
        <v>41.4</v>
      </c>
      <c r="AE8" s="1627"/>
      <c r="AF8" s="1559" t="s">
        <v>4230</v>
      </c>
      <c r="AG8" s="1559"/>
    </row>
    <row r="9" spans="1:33" ht="18.75" customHeight="1">
      <c r="A9" s="1201">
        <v>2</v>
      </c>
      <c r="B9" s="1201"/>
      <c r="C9" s="1296" t="s">
        <v>4115</v>
      </c>
      <c r="D9" s="1296"/>
      <c r="E9" s="1296"/>
      <c r="F9" s="1296"/>
      <c r="G9" s="1296"/>
      <c r="H9" s="2279">
        <v>217.43</v>
      </c>
      <c r="I9" s="2279"/>
      <c r="J9" s="2279"/>
      <c r="K9" s="2649"/>
      <c r="L9" s="1280">
        <v>2</v>
      </c>
      <c r="M9" s="1201"/>
      <c r="N9" s="1296" t="s">
        <v>1437</v>
      </c>
      <c r="O9" s="1296"/>
      <c r="P9" s="1296"/>
      <c r="Q9" s="1296"/>
      <c r="R9" s="1296"/>
      <c r="S9" s="2411">
        <v>607373</v>
      </c>
      <c r="T9" s="2411"/>
      <c r="U9" s="2411"/>
      <c r="V9" s="2650"/>
      <c r="W9" s="1280">
        <v>2</v>
      </c>
      <c r="X9" s="1201"/>
      <c r="Y9" s="1296" t="s">
        <v>4231</v>
      </c>
      <c r="Z9" s="1296"/>
      <c r="AA9" s="1296"/>
      <c r="AB9" s="1296"/>
      <c r="AC9" s="1296"/>
      <c r="AD9" s="1627">
        <v>41.9</v>
      </c>
      <c r="AE9" s="1627"/>
      <c r="AF9" s="1559" t="s">
        <v>4232</v>
      </c>
      <c r="AG9" s="1559"/>
    </row>
    <row r="10" spans="1:33" ht="18.75" customHeight="1">
      <c r="A10" s="1318">
        <v>3</v>
      </c>
      <c r="B10" s="1318"/>
      <c r="C10" s="1510" t="s">
        <v>4219</v>
      </c>
      <c r="D10" s="1510"/>
      <c r="E10" s="1510"/>
      <c r="F10" s="1510"/>
      <c r="G10" s="1510"/>
      <c r="H10" s="2651">
        <v>193.05</v>
      </c>
      <c r="I10" s="2651"/>
      <c r="J10" s="2651"/>
      <c r="K10" s="2652"/>
      <c r="L10" s="1280">
        <v>3</v>
      </c>
      <c r="M10" s="1201"/>
      <c r="N10" s="1296" t="s">
        <v>1433</v>
      </c>
      <c r="O10" s="1296"/>
      <c r="P10" s="1296"/>
      <c r="Q10" s="1296"/>
      <c r="R10" s="1296"/>
      <c r="S10" s="2411">
        <v>353260</v>
      </c>
      <c r="T10" s="2411"/>
      <c r="U10" s="2411"/>
      <c r="V10" s="2650"/>
      <c r="W10" s="1280">
        <v>3</v>
      </c>
      <c r="X10" s="1201"/>
      <c r="Y10" s="1296" t="s">
        <v>1401</v>
      </c>
      <c r="Z10" s="1296"/>
      <c r="AA10" s="1296"/>
      <c r="AB10" s="1296"/>
      <c r="AC10" s="1296"/>
      <c r="AD10" s="1627">
        <v>43.2</v>
      </c>
      <c r="AE10" s="1627"/>
      <c r="AF10" s="1559" t="s">
        <v>4233</v>
      </c>
      <c r="AG10" s="1559"/>
    </row>
    <row r="11" spans="1:33" ht="18.75" customHeight="1">
      <c r="A11" s="1201">
        <v>4</v>
      </c>
      <c r="B11" s="1201"/>
      <c r="C11" s="1296" t="s">
        <v>4220</v>
      </c>
      <c r="D11" s="1296"/>
      <c r="E11" s="1296"/>
      <c r="F11" s="1296"/>
      <c r="G11" s="1296"/>
      <c r="H11" s="1289">
        <v>159.82</v>
      </c>
      <c r="I11" s="1289"/>
      <c r="J11" s="1289"/>
      <c r="K11" s="1411"/>
      <c r="L11" s="1280">
        <v>4</v>
      </c>
      <c r="M11" s="1201"/>
      <c r="N11" s="1296" t="s">
        <v>1454</v>
      </c>
      <c r="O11" s="1296"/>
      <c r="P11" s="1296"/>
      <c r="Q11" s="1296"/>
      <c r="R11" s="1296"/>
      <c r="S11" s="2411">
        <v>345482</v>
      </c>
      <c r="T11" s="2411"/>
      <c r="U11" s="2411"/>
      <c r="V11" s="2650"/>
      <c r="W11" s="1280">
        <v>4</v>
      </c>
      <c r="X11" s="1201"/>
      <c r="Y11" s="1296" t="s">
        <v>4139</v>
      </c>
      <c r="Z11" s="1296"/>
      <c r="AA11" s="1296"/>
      <c r="AB11" s="1296"/>
      <c r="AC11" s="1296"/>
      <c r="AD11" s="1627">
        <v>44.2</v>
      </c>
      <c r="AE11" s="1627"/>
      <c r="AF11" s="1559" t="s">
        <v>4234</v>
      </c>
      <c r="AG11" s="1559"/>
    </row>
    <row r="12" spans="1:33" ht="18.75" customHeight="1">
      <c r="A12" s="1201">
        <v>5</v>
      </c>
      <c r="B12" s="1201"/>
      <c r="C12" s="1296" t="s">
        <v>1448</v>
      </c>
      <c r="D12" s="1296"/>
      <c r="E12" s="1296"/>
      <c r="F12" s="1296"/>
      <c r="G12" s="1296"/>
      <c r="H12" s="1289">
        <v>138.37</v>
      </c>
      <c r="I12" s="1289"/>
      <c r="J12" s="1289"/>
      <c r="K12" s="1411"/>
      <c r="L12" s="1280">
        <v>5</v>
      </c>
      <c r="M12" s="1201"/>
      <c r="N12" s="1296" t="s">
        <v>4125</v>
      </c>
      <c r="O12" s="1296"/>
      <c r="P12" s="1296"/>
      <c r="Q12" s="1296"/>
      <c r="R12" s="1296"/>
      <c r="S12" s="2411">
        <v>344216</v>
      </c>
      <c r="T12" s="2411"/>
      <c r="U12" s="2411"/>
      <c r="V12" s="2650"/>
      <c r="W12" s="1280">
        <v>5</v>
      </c>
      <c r="X12" s="1201"/>
      <c r="Y12" s="1296" t="s">
        <v>4169</v>
      </c>
      <c r="Z12" s="1296"/>
      <c r="AA12" s="1296"/>
      <c r="AB12" s="1296"/>
      <c r="AC12" s="1296"/>
      <c r="AD12" s="1627">
        <v>44.4</v>
      </c>
      <c r="AE12" s="1627"/>
      <c r="AF12" s="1559" t="s">
        <v>4235</v>
      </c>
      <c r="AG12" s="1559"/>
    </row>
    <row r="13" spans="1:33" ht="11.25" customHeight="1">
      <c r="A13" s="1201"/>
      <c r="B13" s="1201"/>
      <c r="C13" s="1202"/>
      <c r="D13" s="1202"/>
      <c r="E13" s="1202"/>
      <c r="F13" s="1202"/>
      <c r="G13" s="1202"/>
      <c r="H13" s="1202"/>
      <c r="I13" s="1202"/>
      <c r="J13" s="1202"/>
      <c r="K13" s="1551"/>
      <c r="L13" s="1420"/>
      <c r="M13" s="1202"/>
      <c r="N13" s="1202"/>
      <c r="O13" s="1202"/>
      <c r="P13" s="1202"/>
      <c r="Q13" s="1202"/>
      <c r="R13" s="1202"/>
      <c r="S13" s="1630"/>
      <c r="T13" s="1630"/>
      <c r="U13" s="1630"/>
      <c r="V13" s="2653"/>
      <c r="W13" s="1280"/>
      <c r="X13" s="1201"/>
      <c r="Y13" s="1202"/>
      <c r="Z13" s="1202"/>
      <c r="AA13" s="1202"/>
      <c r="AB13" s="1202"/>
      <c r="AC13" s="1202"/>
      <c r="AD13" s="1397"/>
      <c r="AE13" s="1397"/>
      <c r="AF13" s="1559" t="s">
        <v>4236</v>
      </c>
      <c r="AG13" s="1559"/>
    </row>
    <row r="14" spans="1:33" ht="18.75" customHeight="1">
      <c r="A14" s="1201">
        <v>6</v>
      </c>
      <c r="B14" s="1201"/>
      <c r="C14" s="1296" t="s">
        <v>4136</v>
      </c>
      <c r="D14" s="1296"/>
      <c r="E14" s="1296"/>
      <c r="F14" s="1296"/>
      <c r="G14" s="1296"/>
      <c r="H14" s="1289">
        <v>133.30000000000001</v>
      </c>
      <c r="I14" s="1289"/>
      <c r="J14" s="1289"/>
      <c r="K14" s="1411"/>
      <c r="L14" s="1280">
        <v>6</v>
      </c>
      <c r="M14" s="1201"/>
      <c r="N14" s="1296" t="s">
        <v>1452</v>
      </c>
      <c r="O14" s="1296"/>
      <c r="P14" s="1296"/>
      <c r="Q14" s="1296"/>
      <c r="R14" s="1296"/>
      <c r="S14" s="2411">
        <v>250225</v>
      </c>
      <c r="T14" s="2411"/>
      <c r="U14" s="2411"/>
      <c r="V14" s="2650"/>
      <c r="W14" s="1280">
        <v>6</v>
      </c>
      <c r="X14" s="1201"/>
      <c r="Y14" s="1296" t="s">
        <v>4117</v>
      </c>
      <c r="Z14" s="1296"/>
      <c r="AA14" s="1296"/>
      <c r="AB14" s="1296"/>
      <c r="AC14" s="1296"/>
      <c r="AD14" s="1627">
        <v>44.9</v>
      </c>
      <c r="AE14" s="1627"/>
      <c r="AF14" s="1559" t="s">
        <v>4237</v>
      </c>
      <c r="AG14" s="1559"/>
    </row>
    <row r="15" spans="1:33" ht="18.75" customHeight="1">
      <c r="A15" s="1201">
        <v>7</v>
      </c>
      <c r="B15" s="1201"/>
      <c r="C15" s="1296" t="s">
        <v>1433</v>
      </c>
      <c r="D15" s="1296"/>
      <c r="E15" s="1296"/>
      <c r="F15" s="1296"/>
      <c r="G15" s="1296"/>
      <c r="H15" s="1289">
        <v>109.13</v>
      </c>
      <c r="I15" s="1289"/>
      <c r="J15" s="1289"/>
      <c r="K15" s="1411"/>
      <c r="L15" s="1280">
        <v>7</v>
      </c>
      <c r="M15" s="1201"/>
      <c r="N15" s="1296" t="s">
        <v>4131</v>
      </c>
      <c r="O15" s="1296"/>
      <c r="P15" s="1296"/>
      <c r="Q15" s="1296"/>
      <c r="R15" s="1296"/>
      <c r="S15" s="2411">
        <v>233391</v>
      </c>
      <c r="T15" s="2411"/>
      <c r="U15" s="2411"/>
      <c r="V15" s="2650"/>
      <c r="W15" s="1280">
        <v>7</v>
      </c>
      <c r="X15" s="1201"/>
      <c r="Y15" s="1296" t="s">
        <v>1437</v>
      </c>
      <c r="Z15" s="1296"/>
      <c r="AA15" s="1296"/>
      <c r="AB15" s="1296"/>
      <c r="AC15" s="1296"/>
      <c r="AD15" s="1627">
        <v>45</v>
      </c>
      <c r="AE15" s="1627"/>
      <c r="AF15" s="1559" t="s">
        <v>4238</v>
      </c>
      <c r="AG15" s="1559"/>
    </row>
    <row r="16" spans="1:33" ht="18.75" customHeight="1">
      <c r="A16" s="1201">
        <v>8</v>
      </c>
      <c r="B16" s="1201"/>
      <c r="C16" s="1296" t="s">
        <v>4181</v>
      </c>
      <c r="D16" s="1296"/>
      <c r="E16" s="1296"/>
      <c r="F16" s="1296"/>
      <c r="G16" s="1296"/>
      <c r="H16" s="1289">
        <v>89.69</v>
      </c>
      <c r="I16" s="1289"/>
      <c r="J16" s="1289"/>
      <c r="K16" s="1411"/>
      <c r="L16" s="1280">
        <v>8</v>
      </c>
      <c r="M16" s="1201"/>
      <c r="N16" s="1296" t="s">
        <v>1450</v>
      </c>
      <c r="O16" s="1296"/>
      <c r="P16" s="1296"/>
      <c r="Q16" s="1296"/>
      <c r="R16" s="1296"/>
      <c r="S16" s="2411">
        <v>229517</v>
      </c>
      <c r="T16" s="2411"/>
      <c r="U16" s="2411"/>
      <c r="V16" s="2650"/>
      <c r="W16" s="1280">
        <v>8</v>
      </c>
      <c r="X16" s="1201"/>
      <c r="Y16" s="1296" t="s">
        <v>4209</v>
      </c>
      <c r="Z16" s="1296"/>
      <c r="AA16" s="1296"/>
      <c r="AB16" s="1296"/>
      <c r="AC16" s="1296"/>
      <c r="AD16" s="1627">
        <v>45.3</v>
      </c>
      <c r="AE16" s="1627"/>
      <c r="AF16" s="1559" t="s">
        <v>4237</v>
      </c>
      <c r="AG16" s="1559"/>
    </row>
    <row r="17" spans="1:33" ht="18.75" customHeight="1">
      <c r="A17" s="1201">
        <v>9</v>
      </c>
      <c r="B17" s="1201"/>
      <c r="C17" s="1296" t="s">
        <v>4142</v>
      </c>
      <c r="D17" s="1296"/>
      <c r="E17" s="1296"/>
      <c r="F17" s="1296"/>
      <c r="G17" s="1296"/>
      <c r="H17" s="1289">
        <v>82.41</v>
      </c>
      <c r="I17" s="1289"/>
      <c r="J17" s="1289"/>
      <c r="K17" s="1411"/>
      <c r="L17" s="1280">
        <v>9</v>
      </c>
      <c r="M17" s="1201"/>
      <c r="N17" s="1296" t="s">
        <v>1435</v>
      </c>
      <c r="O17" s="1296"/>
      <c r="P17" s="1296"/>
      <c r="Q17" s="1296"/>
      <c r="R17" s="1296"/>
      <c r="S17" s="2411">
        <v>195410</v>
      </c>
      <c r="T17" s="2411"/>
      <c r="U17" s="2411"/>
      <c r="V17" s="2650"/>
      <c r="W17" s="1280">
        <v>9</v>
      </c>
      <c r="X17" s="1201"/>
      <c r="Y17" s="1296" t="s">
        <v>1409</v>
      </c>
      <c r="Z17" s="1296"/>
      <c r="AA17" s="1296"/>
      <c r="AB17" s="1296"/>
      <c r="AC17" s="1296"/>
      <c r="AD17" s="1627">
        <v>45.4</v>
      </c>
      <c r="AE17" s="1627"/>
      <c r="AF17" s="1559" t="s">
        <v>4239</v>
      </c>
      <c r="AG17" s="1559"/>
    </row>
    <row r="18" spans="1:33" ht="18.75" customHeight="1">
      <c r="A18" s="1201">
        <v>10</v>
      </c>
      <c r="B18" s="1201"/>
      <c r="C18" s="1296" t="s">
        <v>1441</v>
      </c>
      <c r="D18" s="1296"/>
      <c r="E18" s="1296"/>
      <c r="F18" s="1296"/>
      <c r="G18" s="1296"/>
      <c r="H18" s="1289">
        <v>72.11</v>
      </c>
      <c r="I18" s="1289"/>
      <c r="J18" s="1289"/>
      <c r="K18" s="1411"/>
      <c r="L18" s="1280">
        <v>10</v>
      </c>
      <c r="M18" s="1201"/>
      <c r="N18" s="1296" t="s">
        <v>1407</v>
      </c>
      <c r="O18" s="1296"/>
      <c r="P18" s="1296"/>
      <c r="Q18" s="1296"/>
      <c r="R18" s="1296"/>
      <c r="S18" s="2411">
        <v>166208</v>
      </c>
      <c r="T18" s="2411"/>
      <c r="U18" s="2411"/>
      <c r="V18" s="2650"/>
      <c r="W18" s="1280">
        <v>10</v>
      </c>
      <c r="X18" s="1201"/>
      <c r="Y18" s="1296" t="s">
        <v>1403</v>
      </c>
      <c r="Z18" s="1296"/>
      <c r="AA18" s="1296"/>
      <c r="AB18" s="1296"/>
      <c r="AC18" s="1296"/>
      <c r="AD18" s="1627">
        <v>45.5</v>
      </c>
      <c r="AE18" s="1627"/>
      <c r="AF18" s="1559" t="s">
        <v>4240</v>
      </c>
      <c r="AG18" s="1559"/>
    </row>
    <row r="19" spans="1:33" ht="11.25" customHeight="1">
      <c r="A19" s="1201"/>
      <c r="B19" s="1201"/>
      <c r="C19" s="1202"/>
      <c r="D19" s="1202"/>
      <c r="E19" s="1202"/>
      <c r="F19" s="1202"/>
      <c r="G19" s="1202"/>
      <c r="H19" s="1202"/>
      <c r="I19" s="1202"/>
      <c r="J19" s="1202"/>
      <c r="K19" s="1551"/>
      <c r="L19" s="1420"/>
      <c r="M19" s="1202"/>
      <c r="N19" s="1202"/>
      <c r="O19" s="1202"/>
      <c r="P19" s="1202"/>
      <c r="Q19" s="1202"/>
      <c r="R19" s="1202"/>
      <c r="S19" s="1630"/>
      <c r="T19" s="1630"/>
      <c r="U19" s="1630"/>
      <c r="V19" s="2653"/>
      <c r="W19" s="1280"/>
      <c r="X19" s="1201"/>
      <c r="Y19" s="1202"/>
      <c r="Z19" s="1202"/>
      <c r="AA19" s="1202"/>
      <c r="AB19" s="1202"/>
      <c r="AC19" s="1202"/>
      <c r="AD19" s="1397"/>
      <c r="AE19" s="1397"/>
      <c r="AF19" s="1559" t="s">
        <v>4236</v>
      </c>
      <c r="AG19" s="1559"/>
    </row>
    <row r="20" spans="1:33" ht="18.75" customHeight="1">
      <c r="A20" s="1201">
        <v>11</v>
      </c>
      <c r="B20" s="1201"/>
      <c r="C20" s="1296" t="s">
        <v>4155</v>
      </c>
      <c r="D20" s="1296"/>
      <c r="E20" s="1296"/>
      <c r="F20" s="1296"/>
      <c r="G20" s="1296"/>
      <c r="H20" s="1289">
        <v>67.489999999999995</v>
      </c>
      <c r="I20" s="1289"/>
      <c r="J20" s="1289"/>
      <c r="K20" s="1411"/>
      <c r="L20" s="1280">
        <v>11</v>
      </c>
      <c r="M20" s="1201"/>
      <c r="N20" s="1296" t="s">
        <v>4142</v>
      </c>
      <c r="O20" s="1296"/>
      <c r="P20" s="1296"/>
      <c r="Q20" s="1296"/>
      <c r="R20" s="1296"/>
      <c r="S20" s="2411">
        <v>152506</v>
      </c>
      <c r="T20" s="2411"/>
      <c r="U20" s="2411"/>
      <c r="V20" s="2650"/>
      <c r="W20" s="1280">
        <v>11</v>
      </c>
      <c r="X20" s="1201"/>
      <c r="Y20" s="1296" t="s">
        <v>1454</v>
      </c>
      <c r="Z20" s="1296"/>
      <c r="AA20" s="1296"/>
      <c r="AB20" s="1296"/>
      <c r="AC20" s="1296"/>
      <c r="AD20" s="1627">
        <v>45.8</v>
      </c>
      <c r="AE20" s="1627"/>
      <c r="AF20" s="1201" t="s">
        <v>4241</v>
      </c>
      <c r="AG20" s="1201"/>
    </row>
    <row r="21" spans="1:33" ht="18.75" customHeight="1">
      <c r="A21" s="1201">
        <v>12</v>
      </c>
      <c r="B21" s="1201"/>
      <c r="C21" s="1296" t="s">
        <v>1446</v>
      </c>
      <c r="D21" s="1296"/>
      <c r="E21" s="1296"/>
      <c r="F21" s="1296"/>
      <c r="G21" s="1296"/>
      <c r="H21" s="1289">
        <v>67.44</v>
      </c>
      <c r="I21" s="1289"/>
      <c r="J21" s="1289"/>
      <c r="K21" s="1411"/>
      <c r="L21" s="1280">
        <v>12</v>
      </c>
      <c r="M21" s="1201"/>
      <c r="N21" s="1296" t="s">
        <v>1444</v>
      </c>
      <c r="O21" s="1296"/>
      <c r="P21" s="1296"/>
      <c r="Q21" s="1296"/>
      <c r="R21" s="1296"/>
      <c r="S21" s="2411">
        <v>149826</v>
      </c>
      <c r="T21" s="2411"/>
      <c r="U21" s="2411"/>
      <c r="V21" s="2650"/>
      <c r="W21" s="1280">
        <v>12</v>
      </c>
      <c r="X21" s="1201"/>
      <c r="Y21" s="1296" t="s">
        <v>1452</v>
      </c>
      <c r="Z21" s="1296"/>
      <c r="AA21" s="1296"/>
      <c r="AB21" s="1296"/>
      <c r="AC21" s="1296"/>
      <c r="AD21" s="1627">
        <v>45.9</v>
      </c>
      <c r="AE21" s="1627"/>
      <c r="AF21" s="1559" t="s">
        <v>4240</v>
      </c>
      <c r="AG21" s="1559"/>
    </row>
    <row r="22" spans="1:33" ht="18.75" customHeight="1">
      <c r="A22" s="1201">
        <v>13</v>
      </c>
      <c r="B22" s="1201"/>
      <c r="C22" s="1296" t="s">
        <v>4131</v>
      </c>
      <c r="D22" s="1296"/>
      <c r="E22" s="1296"/>
      <c r="F22" s="1296"/>
      <c r="G22" s="1296"/>
      <c r="H22" s="2328">
        <v>66</v>
      </c>
      <c r="I22" s="2328"/>
      <c r="J22" s="2328"/>
      <c r="K22" s="2654"/>
      <c r="L22" s="1280">
        <v>13</v>
      </c>
      <c r="M22" s="1201"/>
      <c r="N22" s="1296" t="s">
        <v>1458</v>
      </c>
      <c r="O22" s="1296"/>
      <c r="P22" s="1296"/>
      <c r="Q22" s="1296"/>
      <c r="R22" s="1296"/>
      <c r="S22" s="2411">
        <v>147166</v>
      </c>
      <c r="T22" s="2411"/>
      <c r="U22" s="2411"/>
      <c r="V22" s="2650"/>
      <c r="W22" s="1280">
        <v>13</v>
      </c>
      <c r="X22" s="1201"/>
      <c r="Y22" s="1761" t="s">
        <v>4242</v>
      </c>
      <c r="Z22" s="1761"/>
      <c r="AA22" s="1761"/>
      <c r="AB22" s="1761"/>
      <c r="AC22" s="1761"/>
      <c r="AD22" s="1627">
        <v>46.1</v>
      </c>
      <c r="AE22" s="1627"/>
      <c r="AF22" s="1559" t="s">
        <v>4243</v>
      </c>
      <c r="AG22" s="1559"/>
    </row>
    <row r="23" spans="1:33" ht="18.75" customHeight="1">
      <c r="A23" s="1201">
        <v>14</v>
      </c>
      <c r="B23" s="1201"/>
      <c r="C23" s="1296" t="s">
        <v>1442</v>
      </c>
      <c r="D23" s="1296"/>
      <c r="E23" s="1296"/>
      <c r="F23" s="1296"/>
      <c r="G23" s="1296"/>
      <c r="H23" s="1289">
        <v>65.349999999999994</v>
      </c>
      <c r="I23" s="1289"/>
      <c r="J23" s="1289"/>
      <c r="K23" s="1411"/>
      <c r="L23" s="1280">
        <v>14</v>
      </c>
      <c r="M23" s="1201"/>
      <c r="N23" s="1296" t="s">
        <v>1401</v>
      </c>
      <c r="O23" s="1296"/>
      <c r="P23" s="1296"/>
      <c r="Q23" s="1296"/>
      <c r="R23" s="1296"/>
      <c r="S23" s="2411">
        <v>143195</v>
      </c>
      <c r="T23" s="2411"/>
      <c r="U23" s="2411"/>
      <c r="V23" s="2650"/>
      <c r="W23" s="1280">
        <v>14</v>
      </c>
      <c r="X23" s="1201"/>
      <c r="Y23" s="1296" t="s">
        <v>1407</v>
      </c>
      <c r="Z23" s="1296"/>
      <c r="AA23" s="1296"/>
      <c r="AB23" s="1296"/>
      <c r="AC23" s="1296"/>
      <c r="AD23" s="1627">
        <v>46.2</v>
      </c>
      <c r="AE23" s="1627"/>
      <c r="AF23" s="1559" t="s">
        <v>4244</v>
      </c>
      <c r="AG23" s="1559"/>
    </row>
    <row r="24" spans="1:33" ht="18.75" customHeight="1">
      <c r="A24" s="1201">
        <v>15</v>
      </c>
      <c r="B24" s="1201"/>
      <c r="C24" s="1296" t="s">
        <v>1437</v>
      </c>
      <c r="D24" s="1296"/>
      <c r="E24" s="1296"/>
      <c r="F24" s="1296"/>
      <c r="G24" s="1296"/>
      <c r="H24" s="1289">
        <v>61.95</v>
      </c>
      <c r="I24" s="1289"/>
      <c r="J24" s="1289"/>
      <c r="K24" s="1411"/>
      <c r="L24" s="1280">
        <v>15</v>
      </c>
      <c r="M24" s="1201"/>
      <c r="N24" s="1296" t="s">
        <v>4152</v>
      </c>
      <c r="O24" s="1296"/>
      <c r="P24" s="1296"/>
      <c r="Q24" s="1296"/>
      <c r="R24" s="1296"/>
      <c r="S24" s="2411">
        <v>142879</v>
      </c>
      <c r="T24" s="2411"/>
      <c r="U24" s="2411"/>
      <c r="V24" s="2650"/>
      <c r="W24" s="1280">
        <v>15</v>
      </c>
      <c r="X24" s="1201"/>
      <c r="Y24" s="2196" t="s">
        <v>4245</v>
      </c>
      <c r="Z24" s="2196"/>
      <c r="AA24" s="2196"/>
      <c r="AB24" s="2196"/>
      <c r="AC24" s="2196"/>
      <c r="AD24" s="1627">
        <v>46.2</v>
      </c>
      <c r="AE24" s="1627"/>
      <c r="AF24" s="1348" t="s">
        <v>4974</v>
      </c>
      <c r="AG24" s="1348"/>
    </row>
    <row r="25" spans="1:33" ht="11.25" customHeight="1">
      <c r="A25" s="1201"/>
      <c r="B25" s="1201"/>
      <c r="C25" s="1202"/>
      <c r="D25" s="1202"/>
      <c r="E25" s="1202"/>
      <c r="F25" s="1202"/>
      <c r="G25" s="1202"/>
      <c r="H25" s="1202"/>
      <c r="I25" s="1202"/>
      <c r="J25" s="1202"/>
      <c r="K25" s="1551"/>
      <c r="L25" s="1420"/>
      <c r="M25" s="1202"/>
      <c r="N25" s="1202"/>
      <c r="O25" s="1202"/>
      <c r="P25" s="1202"/>
      <c r="Q25" s="1202"/>
      <c r="R25" s="1202"/>
      <c r="S25" s="1630"/>
      <c r="T25" s="1630"/>
      <c r="U25" s="1630"/>
      <c r="V25" s="2653"/>
      <c r="W25" s="1280"/>
      <c r="X25" s="1201"/>
      <c r="Y25" s="1202"/>
      <c r="Z25" s="1202"/>
      <c r="AA25" s="1202"/>
      <c r="AB25" s="1202"/>
      <c r="AC25" s="1202"/>
      <c r="AD25" s="1397"/>
      <c r="AE25" s="1397"/>
      <c r="AF25" s="1559" t="s">
        <v>4236</v>
      </c>
      <c r="AG25" s="1559"/>
    </row>
    <row r="26" spans="1:33" ht="18.75" customHeight="1">
      <c r="A26" s="1201">
        <v>16</v>
      </c>
      <c r="B26" s="1201"/>
      <c r="C26" s="1296" t="s">
        <v>4221</v>
      </c>
      <c r="D26" s="1296"/>
      <c r="E26" s="1296"/>
      <c r="F26" s="1296"/>
      <c r="G26" s="1296"/>
      <c r="H26" s="1289">
        <v>60.24</v>
      </c>
      <c r="I26" s="1289"/>
      <c r="J26" s="1289"/>
      <c r="K26" s="1411"/>
      <c r="L26" s="1280">
        <v>16</v>
      </c>
      <c r="M26" s="1201"/>
      <c r="N26" s="1296" t="s">
        <v>1448</v>
      </c>
      <c r="O26" s="1296"/>
      <c r="P26" s="1296"/>
      <c r="Q26" s="1296"/>
      <c r="R26" s="1296"/>
      <c r="S26" s="2411">
        <v>142803</v>
      </c>
      <c r="T26" s="2411"/>
      <c r="U26" s="2411"/>
      <c r="V26" s="2650"/>
      <c r="W26" s="1280">
        <v>16</v>
      </c>
      <c r="X26" s="1201"/>
      <c r="Y26" s="1296" t="s">
        <v>1433</v>
      </c>
      <c r="Z26" s="1296"/>
      <c r="AA26" s="1296"/>
      <c r="AB26" s="1296"/>
      <c r="AC26" s="1296"/>
      <c r="AD26" s="1627">
        <v>46.6</v>
      </c>
      <c r="AE26" s="1627"/>
      <c r="AF26" s="1559" t="s">
        <v>4246</v>
      </c>
      <c r="AG26" s="1559"/>
    </row>
    <row r="27" spans="1:33" ht="18.75" customHeight="1">
      <c r="A27" s="1201">
        <v>17</v>
      </c>
      <c r="B27" s="1201"/>
      <c r="C27" s="1296" t="s">
        <v>4128</v>
      </c>
      <c r="D27" s="1296"/>
      <c r="E27" s="1296"/>
      <c r="F27" s="1296"/>
      <c r="G27" s="1296"/>
      <c r="H27" s="1289">
        <v>58.64</v>
      </c>
      <c r="I27" s="1289"/>
      <c r="J27" s="1289"/>
      <c r="K27" s="1411"/>
      <c r="L27" s="1280">
        <v>17</v>
      </c>
      <c r="M27" s="1201"/>
      <c r="N27" s="1296" t="s">
        <v>1456</v>
      </c>
      <c r="O27" s="1296"/>
      <c r="P27" s="1296"/>
      <c r="Q27" s="1296"/>
      <c r="R27" s="1296"/>
      <c r="S27" s="2411">
        <v>141033</v>
      </c>
      <c r="T27" s="2411"/>
      <c r="U27" s="2411"/>
      <c r="V27" s="2650"/>
      <c r="W27" s="1280">
        <v>17</v>
      </c>
      <c r="X27" s="1201"/>
      <c r="Y27" s="1296" t="s">
        <v>1441</v>
      </c>
      <c r="Z27" s="1296"/>
      <c r="AA27" s="1296"/>
      <c r="AB27" s="1296"/>
      <c r="AC27" s="1296"/>
      <c r="AD27" s="1627">
        <v>47.1</v>
      </c>
      <c r="AE27" s="1627"/>
      <c r="AF27" s="1559" t="s">
        <v>4247</v>
      </c>
      <c r="AG27" s="1559"/>
    </row>
    <row r="28" spans="1:33" ht="18.75" customHeight="1">
      <c r="A28" s="1201">
        <v>18</v>
      </c>
      <c r="B28" s="1201"/>
      <c r="C28" s="1296" t="s">
        <v>1444</v>
      </c>
      <c r="D28" s="1296"/>
      <c r="E28" s="1296"/>
      <c r="F28" s="1296"/>
      <c r="G28" s="1296"/>
      <c r="H28" s="1289">
        <v>48.99</v>
      </c>
      <c r="I28" s="1289"/>
      <c r="J28" s="1289"/>
      <c r="K28" s="1411"/>
      <c r="L28" s="1280">
        <v>18</v>
      </c>
      <c r="M28" s="1201"/>
      <c r="N28" s="1296" t="s">
        <v>1446</v>
      </c>
      <c r="O28" s="1296"/>
      <c r="P28" s="1296"/>
      <c r="Q28" s="1296"/>
      <c r="R28" s="1296"/>
      <c r="S28" s="2411">
        <v>117995</v>
      </c>
      <c r="T28" s="2411"/>
      <c r="U28" s="2411"/>
      <c r="V28" s="2650"/>
      <c r="W28" s="1280">
        <v>18</v>
      </c>
      <c r="X28" s="1201"/>
      <c r="Y28" s="1296" t="s">
        <v>1450</v>
      </c>
      <c r="Z28" s="1296"/>
      <c r="AA28" s="1296"/>
      <c r="AB28" s="1296"/>
      <c r="AC28" s="1296"/>
      <c r="AD28" s="1627">
        <v>47.1</v>
      </c>
      <c r="AE28" s="1627"/>
      <c r="AF28" s="1559" t="s">
        <v>4248</v>
      </c>
      <c r="AG28" s="1559"/>
    </row>
    <row r="29" spans="1:33" ht="18.75" customHeight="1">
      <c r="A29" s="1201">
        <v>19</v>
      </c>
      <c r="B29" s="1201"/>
      <c r="C29" s="1296" t="s">
        <v>1414</v>
      </c>
      <c r="D29" s="1296"/>
      <c r="E29" s="1296"/>
      <c r="F29" s="1296"/>
      <c r="G29" s="1296"/>
      <c r="H29" s="1289">
        <v>47.48</v>
      </c>
      <c r="I29" s="1289"/>
      <c r="J29" s="1289"/>
      <c r="K29" s="1411"/>
      <c r="L29" s="1280">
        <v>19</v>
      </c>
      <c r="M29" s="1201"/>
      <c r="N29" s="2655" t="s">
        <v>1416</v>
      </c>
      <c r="O29" s="2655"/>
      <c r="P29" s="2655"/>
      <c r="Q29" s="2655"/>
      <c r="R29" s="2655"/>
      <c r="S29" s="2411">
        <v>114557</v>
      </c>
      <c r="T29" s="2411"/>
      <c r="U29" s="2411"/>
      <c r="V29" s="2650"/>
      <c r="W29" s="1280">
        <v>19</v>
      </c>
      <c r="X29" s="1201"/>
      <c r="Y29" s="1296" t="s">
        <v>4249</v>
      </c>
      <c r="Z29" s="1296"/>
      <c r="AA29" s="1296"/>
      <c r="AB29" s="1296"/>
      <c r="AC29" s="1296"/>
      <c r="AD29" s="1627">
        <v>47.1</v>
      </c>
      <c r="AE29" s="1627"/>
      <c r="AF29" s="1201" t="s">
        <v>4250</v>
      </c>
      <c r="AG29" s="1201"/>
    </row>
    <row r="30" spans="1:33" ht="18.75" customHeight="1">
      <c r="A30" s="1201">
        <v>20</v>
      </c>
      <c r="B30" s="1201"/>
      <c r="C30" s="1296" t="s">
        <v>1450</v>
      </c>
      <c r="D30" s="1296"/>
      <c r="E30" s="1296"/>
      <c r="F30" s="1296"/>
      <c r="G30" s="1296"/>
      <c r="H30" s="1289">
        <v>45.51</v>
      </c>
      <c r="I30" s="1289"/>
      <c r="J30" s="1289"/>
      <c r="K30" s="1411"/>
      <c r="L30" s="1280">
        <v>20</v>
      </c>
      <c r="M30" s="1201"/>
      <c r="N30" s="1296" t="s">
        <v>4136</v>
      </c>
      <c r="O30" s="1296"/>
      <c r="P30" s="1296"/>
      <c r="Q30" s="1296"/>
      <c r="R30" s="1296"/>
      <c r="S30" s="2411">
        <v>112792</v>
      </c>
      <c r="T30" s="2411"/>
      <c r="U30" s="2411"/>
      <c r="V30" s="2650"/>
      <c r="W30" s="1280">
        <v>20</v>
      </c>
      <c r="X30" s="1201"/>
      <c r="Y30" s="1296" t="s">
        <v>1412</v>
      </c>
      <c r="Z30" s="1296"/>
      <c r="AA30" s="1296"/>
      <c r="AB30" s="1296"/>
      <c r="AC30" s="1296"/>
      <c r="AD30" s="1627">
        <v>47.3</v>
      </c>
      <c r="AE30" s="1627"/>
      <c r="AF30" s="1300" t="s">
        <v>4251</v>
      </c>
      <c r="AG30" s="1300"/>
    </row>
    <row r="31" spans="1:33" ht="11.25" customHeight="1">
      <c r="A31" s="1201"/>
      <c r="B31" s="1201"/>
      <c r="C31" s="1202"/>
      <c r="D31" s="1202"/>
      <c r="E31" s="1202"/>
      <c r="F31" s="1202"/>
      <c r="G31" s="1202"/>
      <c r="H31" s="1202"/>
      <c r="I31" s="1202"/>
      <c r="J31" s="1202"/>
      <c r="K31" s="1551"/>
      <c r="L31" s="1420"/>
      <c r="M31" s="1202"/>
      <c r="N31" s="1202"/>
      <c r="O31" s="1202"/>
      <c r="P31" s="1202"/>
      <c r="Q31" s="1202"/>
      <c r="R31" s="1202"/>
      <c r="S31" s="1630"/>
      <c r="T31" s="1630"/>
      <c r="U31" s="1630"/>
      <c r="V31" s="2653"/>
      <c r="W31" s="1280"/>
      <c r="X31" s="1201"/>
      <c r="Y31" s="1202"/>
      <c r="Z31" s="1202"/>
      <c r="AA31" s="1202"/>
      <c r="AB31" s="1202"/>
      <c r="AC31" s="1202"/>
      <c r="AD31" s="1397"/>
      <c r="AE31" s="1397"/>
      <c r="AF31" s="1559" t="s">
        <v>4236</v>
      </c>
      <c r="AG31" s="1559"/>
    </row>
    <row r="32" spans="1:33" ht="18.75" customHeight="1">
      <c r="A32" s="1201">
        <v>21</v>
      </c>
      <c r="B32" s="1201"/>
      <c r="C32" s="1296" t="s">
        <v>1458</v>
      </c>
      <c r="D32" s="1296"/>
      <c r="E32" s="1296"/>
      <c r="F32" s="1296"/>
      <c r="G32" s="1296"/>
      <c r="H32" s="1289">
        <v>44.69</v>
      </c>
      <c r="I32" s="1289"/>
      <c r="J32" s="1289"/>
      <c r="K32" s="1411"/>
      <c r="L32" s="1280">
        <v>21</v>
      </c>
      <c r="M32" s="1201"/>
      <c r="N32" s="1296" t="s">
        <v>1409</v>
      </c>
      <c r="O32" s="1296"/>
      <c r="P32" s="1296"/>
      <c r="Q32" s="1296"/>
      <c r="R32" s="1296"/>
      <c r="S32" s="2411">
        <v>112211</v>
      </c>
      <c r="T32" s="2411"/>
      <c r="U32" s="2411"/>
      <c r="V32" s="2650"/>
      <c r="W32" s="1280">
        <v>21</v>
      </c>
      <c r="X32" s="1201"/>
      <c r="Y32" s="1296" t="s">
        <v>1410</v>
      </c>
      <c r="Z32" s="1296"/>
      <c r="AA32" s="1296"/>
      <c r="AB32" s="1296"/>
      <c r="AC32" s="1296"/>
      <c r="AD32" s="1627">
        <v>47.6</v>
      </c>
      <c r="AE32" s="1627"/>
      <c r="AF32" s="1559" t="s">
        <v>4252</v>
      </c>
      <c r="AG32" s="1559"/>
    </row>
    <row r="33" spans="1:33" ht="18.75" customHeight="1">
      <c r="A33" s="1201">
        <v>22</v>
      </c>
      <c r="B33" s="1201"/>
      <c r="C33" s="1296" t="s">
        <v>1410</v>
      </c>
      <c r="D33" s="1296"/>
      <c r="E33" s="1296"/>
      <c r="F33" s="1296"/>
      <c r="G33" s="1296"/>
      <c r="H33" s="1289">
        <v>41.02</v>
      </c>
      <c r="I33" s="1289"/>
      <c r="J33" s="1289"/>
      <c r="K33" s="1411"/>
      <c r="L33" s="1280">
        <v>22</v>
      </c>
      <c r="M33" s="1201"/>
      <c r="N33" s="1296" t="s">
        <v>1410</v>
      </c>
      <c r="O33" s="1296"/>
      <c r="P33" s="1296"/>
      <c r="Q33" s="1296"/>
      <c r="R33" s="1296"/>
      <c r="S33" s="2411">
        <v>100612</v>
      </c>
      <c r="T33" s="2411"/>
      <c r="U33" s="2411"/>
      <c r="V33" s="2650"/>
      <c r="W33" s="1280">
        <v>22</v>
      </c>
      <c r="X33" s="1201"/>
      <c r="Y33" s="1296" t="s">
        <v>1442</v>
      </c>
      <c r="Z33" s="1296"/>
      <c r="AA33" s="1296"/>
      <c r="AB33" s="1296"/>
      <c r="AC33" s="1296"/>
      <c r="AD33" s="1627">
        <v>47.7</v>
      </c>
      <c r="AE33" s="1627"/>
      <c r="AF33" s="1559" t="s">
        <v>4253</v>
      </c>
      <c r="AG33" s="1559"/>
    </row>
    <row r="34" spans="1:33" ht="18.75" customHeight="1">
      <c r="A34" s="1201">
        <v>23</v>
      </c>
      <c r="B34" s="1201"/>
      <c r="C34" s="1296" t="s">
        <v>4151</v>
      </c>
      <c r="D34" s="1296"/>
      <c r="E34" s="1296"/>
      <c r="F34" s="1296"/>
      <c r="G34" s="1296"/>
      <c r="H34" s="1289">
        <v>33.93</v>
      </c>
      <c r="I34" s="1289"/>
      <c r="J34" s="1289"/>
      <c r="K34" s="1411"/>
      <c r="L34" s="1280">
        <v>23</v>
      </c>
      <c r="M34" s="1201"/>
      <c r="N34" s="1296" t="s">
        <v>4169</v>
      </c>
      <c r="O34" s="1296"/>
      <c r="P34" s="1296"/>
      <c r="Q34" s="1296"/>
      <c r="R34" s="1296"/>
      <c r="S34" s="2411">
        <v>92501</v>
      </c>
      <c r="T34" s="2411"/>
      <c r="U34" s="2411"/>
      <c r="V34" s="2650"/>
      <c r="W34" s="1280">
        <v>23</v>
      </c>
      <c r="X34" s="1201"/>
      <c r="Y34" s="1296" t="s">
        <v>1448</v>
      </c>
      <c r="Z34" s="1296"/>
      <c r="AA34" s="1296"/>
      <c r="AB34" s="1296"/>
      <c r="AC34" s="1296"/>
      <c r="AD34" s="1627">
        <v>47.8</v>
      </c>
      <c r="AE34" s="1627"/>
      <c r="AF34" s="1559" t="s">
        <v>4254</v>
      </c>
      <c r="AG34" s="1559"/>
    </row>
    <row r="35" spans="1:33" ht="18.75" customHeight="1">
      <c r="A35" s="1201">
        <v>24</v>
      </c>
      <c r="B35" s="1201"/>
      <c r="C35" s="1296" t="s">
        <v>4139</v>
      </c>
      <c r="D35" s="1296"/>
      <c r="E35" s="1296"/>
      <c r="F35" s="1296"/>
      <c r="G35" s="1296"/>
      <c r="H35" s="1289">
        <v>31.66</v>
      </c>
      <c r="I35" s="1289"/>
      <c r="J35" s="1289"/>
      <c r="K35" s="1411"/>
      <c r="L35" s="1280">
        <v>24</v>
      </c>
      <c r="M35" s="1201"/>
      <c r="N35" s="1296" t="s">
        <v>1442</v>
      </c>
      <c r="O35" s="1296"/>
      <c r="P35" s="1296"/>
      <c r="Q35" s="1296"/>
      <c r="R35" s="1296"/>
      <c r="S35" s="2411">
        <v>90456</v>
      </c>
      <c r="T35" s="2411"/>
      <c r="U35" s="2411"/>
      <c r="V35" s="2650"/>
      <c r="W35" s="1280">
        <v>24</v>
      </c>
      <c r="X35" s="1201"/>
      <c r="Y35" s="1296" t="s">
        <v>4181</v>
      </c>
      <c r="Z35" s="1296"/>
      <c r="AA35" s="1296"/>
      <c r="AB35" s="1296"/>
      <c r="AC35" s="1296"/>
      <c r="AD35" s="1627">
        <v>47.9</v>
      </c>
      <c r="AE35" s="1627"/>
      <c r="AF35" s="1559" t="s">
        <v>4251</v>
      </c>
      <c r="AG35" s="1559"/>
    </row>
    <row r="36" spans="1:33" ht="18.75" customHeight="1">
      <c r="A36" s="1201">
        <v>25</v>
      </c>
      <c r="B36" s="1201"/>
      <c r="C36" s="1296" t="s">
        <v>4152</v>
      </c>
      <c r="D36" s="1296"/>
      <c r="E36" s="1296"/>
      <c r="F36" s="1296"/>
      <c r="G36" s="1296"/>
      <c r="H36" s="1289">
        <v>30.13</v>
      </c>
      <c r="I36" s="1289"/>
      <c r="J36" s="1289"/>
      <c r="K36" s="1411"/>
      <c r="L36" s="1280">
        <v>25</v>
      </c>
      <c r="M36" s="1201"/>
      <c r="N36" s="1296" t="s">
        <v>1405</v>
      </c>
      <c r="O36" s="1296"/>
      <c r="P36" s="1296"/>
      <c r="Q36" s="1296"/>
      <c r="R36" s="1296"/>
      <c r="S36" s="2411">
        <v>84161</v>
      </c>
      <c r="T36" s="2411"/>
      <c r="U36" s="2411"/>
      <c r="V36" s="2650"/>
      <c r="W36" s="1280">
        <v>25</v>
      </c>
      <c r="X36" s="1201"/>
      <c r="Y36" s="1296" t="s">
        <v>1458</v>
      </c>
      <c r="Z36" s="1296"/>
      <c r="AA36" s="1296"/>
      <c r="AB36" s="1296"/>
      <c r="AC36" s="1296"/>
      <c r="AD36" s="1627">
        <v>48.2</v>
      </c>
      <c r="AE36" s="1627"/>
      <c r="AF36" s="1559" t="s">
        <v>4255</v>
      </c>
      <c r="AG36" s="1559"/>
    </row>
    <row r="37" spans="1:33" ht="11.25" customHeight="1">
      <c r="A37" s="1201"/>
      <c r="B37" s="1201"/>
      <c r="C37" s="1202"/>
      <c r="D37" s="1202"/>
      <c r="E37" s="1202"/>
      <c r="F37" s="1202"/>
      <c r="G37" s="1202"/>
      <c r="H37" s="1202"/>
      <c r="I37" s="1202"/>
      <c r="J37" s="1202"/>
      <c r="K37" s="1551"/>
      <c r="L37" s="1420"/>
      <c r="M37" s="1202"/>
      <c r="N37" s="1202"/>
      <c r="O37" s="1202"/>
      <c r="P37" s="1202"/>
      <c r="Q37" s="1202"/>
      <c r="R37" s="1202"/>
      <c r="S37" s="1630"/>
      <c r="T37" s="1630"/>
      <c r="U37" s="1630"/>
      <c r="V37" s="2653"/>
      <c r="W37" s="1280"/>
      <c r="X37" s="1201"/>
      <c r="Y37" s="1202"/>
      <c r="Z37" s="1202"/>
      <c r="AA37" s="1202"/>
      <c r="AB37" s="1202"/>
      <c r="AC37" s="1202"/>
      <c r="AD37" s="1397"/>
      <c r="AE37" s="1397"/>
      <c r="AF37" s="1559" t="s">
        <v>4236</v>
      </c>
      <c r="AG37" s="1559"/>
    </row>
    <row r="38" spans="1:33" ht="18.75" customHeight="1">
      <c r="A38" s="1201">
        <v>26</v>
      </c>
      <c r="B38" s="1201"/>
      <c r="C38" s="1296" t="s">
        <v>1452</v>
      </c>
      <c r="D38" s="1296"/>
      <c r="E38" s="1296"/>
      <c r="F38" s="1296"/>
      <c r="G38" s="1296"/>
      <c r="H38" s="1289">
        <v>27.46</v>
      </c>
      <c r="I38" s="1289"/>
      <c r="J38" s="1289"/>
      <c r="K38" s="1411"/>
      <c r="L38" s="1280">
        <v>26</v>
      </c>
      <c r="M38" s="1201"/>
      <c r="N38" s="1296" t="s">
        <v>4155</v>
      </c>
      <c r="O38" s="1296"/>
      <c r="P38" s="1296"/>
      <c r="Q38" s="1296"/>
      <c r="R38" s="1296"/>
      <c r="S38" s="2411">
        <v>80236</v>
      </c>
      <c r="T38" s="2411"/>
      <c r="U38" s="2411"/>
      <c r="V38" s="2650"/>
      <c r="W38" s="1280">
        <v>26</v>
      </c>
      <c r="X38" s="1201"/>
      <c r="Y38" s="1296" t="s">
        <v>1526</v>
      </c>
      <c r="Z38" s="1296"/>
      <c r="AA38" s="1296"/>
      <c r="AB38" s="1296"/>
      <c r="AC38" s="1296"/>
      <c r="AD38" s="1627">
        <v>48.2</v>
      </c>
      <c r="AE38" s="1627"/>
      <c r="AF38" s="1559" t="s">
        <v>4255</v>
      </c>
      <c r="AG38" s="1559"/>
    </row>
    <row r="39" spans="1:33" ht="18.75" customHeight="1">
      <c r="A39" s="1201">
        <v>27</v>
      </c>
      <c r="B39" s="1201"/>
      <c r="C39" s="1296" t="s">
        <v>4123</v>
      </c>
      <c r="D39" s="1296"/>
      <c r="E39" s="1296"/>
      <c r="F39" s="1296"/>
      <c r="G39" s="1296"/>
      <c r="H39" s="1289">
        <v>27.28</v>
      </c>
      <c r="I39" s="1289"/>
      <c r="J39" s="1289"/>
      <c r="K39" s="1411"/>
      <c r="L39" s="1322">
        <v>27</v>
      </c>
      <c r="M39" s="1318"/>
      <c r="N39" s="1510" t="s">
        <v>4178</v>
      </c>
      <c r="O39" s="1510"/>
      <c r="P39" s="1510"/>
      <c r="Q39" s="1510"/>
      <c r="R39" s="1510"/>
      <c r="S39" s="2656">
        <v>79123</v>
      </c>
      <c r="T39" s="2656"/>
      <c r="U39" s="2656"/>
      <c r="V39" s="2657"/>
      <c r="W39" s="1280">
        <v>27</v>
      </c>
      <c r="X39" s="1201"/>
      <c r="Y39" s="1296" t="s">
        <v>1435</v>
      </c>
      <c r="Z39" s="1296"/>
      <c r="AA39" s="1296"/>
      <c r="AB39" s="1296"/>
      <c r="AC39" s="1296"/>
      <c r="AD39" s="1627">
        <v>48.3</v>
      </c>
      <c r="AE39" s="1627"/>
      <c r="AF39" s="1559" t="s">
        <v>4255</v>
      </c>
      <c r="AG39" s="1559"/>
    </row>
    <row r="40" spans="1:33" ht="18.75" customHeight="1">
      <c r="A40" s="1201">
        <v>28</v>
      </c>
      <c r="B40" s="1201"/>
      <c r="C40" s="1296" t="s">
        <v>1526</v>
      </c>
      <c r="D40" s="1296"/>
      <c r="E40" s="1296"/>
      <c r="F40" s="1296"/>
      <c r="G40" s="1296"/>
      <c r="H40" s="1289">
        <v>25.35</v>
      </c>
      <c r="I40" s="1289"/>
      <c r="J40" s="1289"/>
      <c r="K40" s="1411"/>
      <c r="L40" s="1280">
        <v>28</v>
      </c>
      <c r="M40" s="1201"/>
      <c r="N40" s="1296" t="s">
        <v>4181</v>
      </c>
      <c r="O40" s="1296"/>
      <c r="P40" s="1296"/>
      <c r="Q40" s="1296"/>
      <c r="R40" s="1296"/>
      <c r="S40" s="2411">
        <v>77900</v>
      </c>
      <c r="T40" s="2411"/>
      <c r="U40" s="2411"/>
      <c r="V40" s="2650"/>
      <c r="W40" s="1280">
        <v>28</v>
      </c>
      <c r="X40" s="1201"/>
      <c r="Y40" s="1296" t="s">
        <v>1446</v>
      </c>
      <c r="Z40" s="1296"/>
      <c r="AA40" s="1296"/>
      <c r="AB40" s="1296"/>
      <c r="AC40" s="1296"/>
      <c r="AD40" s="1627">
        <v>48.3</v>
      </c>
      <c r="AE40" s="1627"/>
      <c r="AF40" s="1559" t="s">
        <v>4256</v>
      </c>
      <c r="AG40" s="1559"/>
    </row>
    <row r="41" spans="1:33" ht="18.75" customHeight="1">
      <c r="A41" s="1201">
        <v>29</v>
      </c>
      <c r="B41" s="1201"/>
      <c r="C41" s="1296" t="s">
        <v>4120</v>
      </c>
      <c r="D41" s="1296"/>
      <c r="E41" s="1296"/>
      <c r="F41" s="1296"/>
      <c r="G41" s="1296"/>
      <c r="H41" s="1289">
        <v>24.92</v>
      </c>
      <c r="I41" s="1289"/>
      <c r="J41" s="1289"/>
      <c r="K41" s="1411"/>
      <c r="L41" s="1280">
        <v>29</v>
      </c>
      <c r="M41" s="1201"/>
      <c r="N41" s="1296" t="s">
        <v>1403</v>
      </c>
      <c r="O41" s="1296"/>
      <c r="P41" s="1296"/>
      <c r="Q41" s="1296"/>
      <c r="R41" s="1296"/>
      <c r="S41" s="2411">
        <v>76457</v>
      </c>
      <c r="T41" s="2411"/>
      <c r="U41" s="2411"/>
      <c r="V41" s="2650"/>
      <c r="W41" s="1280">
        <v>29</v>
      </c>
      <c r="X41" s="1201"/>
      <c r="Y41" s="1296" t="s">
        <v>4136</v>
      </c>
      <c r="Z41" s="1296"/>
      <c r="AA41" s="1296"/>
      <c r="AB41" s="1296"/>
      <c r="AC41" s="1296"/>
      <c r="AD41" s="1627">
        <v>48.4</v>
      </c>
      <c r="AE41" s="1627"/>
      <c r="AF41" s="1559" t="s">
        <v>4257</v>
      </c>
      <c r="AG41" s="1559"/>
    </row>
    <row r="42" spans="1:33" ht="18.75" customHeight="1">
      <c r="A42" s="1201">
        <v>30</v>
      </c>
      <c r="B42" s="1201"/>
      <c r="C42" s="1296" t="s">
        <v>1407</v>
      </c>
      <c r="D42" s="1296"/>
      <c r="E42" s="1296"/>
      <c r="F42" s="1296"/>
      <c r="G42" s="1296"/>
      <c r="H42" s="1289">
        <v>22.78</v>
      </c>
      <c r="I42" s="1289"/>
      <c r="J42" s="1289"/>
      <c r="K42" s="1411"/>
      <c r="L42" s="1280">
        <v>30</v>
      </c>
      <c r="M42" s="1201"/>
      <c r="N42" s="1296" t="s">
        <v>4186</v>
      </c>
      <c r="O42" s="1296"/>
      <c r="P42" s="1296"/>
      <c r="Q42" s="1296"/>
      <c r="R42" s="1296"/>
      <c r="S42" s="2411">
        <v>75749</v>
      </c>
      <c r="T42" s="2411"/>
      <c r="U42" s="2411"/>
      <c r="V42" s="2650"/>
      <c r="W42" s="1280">
        <v>30</v>
      </c>
      <c r="X42" s="1201"/>
      <c r="Y42" s="1296" t="s">
        <v>4128</v>
      </c>
      <c r="Z42" s="1296"/>
      <c r="AA42" s="1296"/>
      <c r="AB42" s="1296"/>
      <c r="AC42" s="1296"/>
      <c r="AD42" s="1627">
        <v>48.4</v>
      </c>
      <c r="AE42" s="1627"/>
      <c r="AF42" s="1559" t="s">
        <v>4257</v>
      </c>
      <c r="AG42" s="1559"/>
    </row>
    <row r="43" spans="1:33" ht="11.25" customHeight="1">
      <c r="A43" s="1201"/>
      <c r="B43" s="1201"/>
      <c r="C43" s="1202"/>
      <c r="D43" s="1202"/>
      <c r="E43" s="1202"/>
      <c r="F43" s="1202"/>
      <c r="G43" s="1202"/>
      <c r="H43" s="1202"/>
      <c r="I43" s="1202"/>
      <c r="J43" s="1202"/>
      <c r="K43" s="1551"/>
      <c r="L43" s="1420"/>
      <c r="M43" s="1202"/>
      <c r="N43" s="1202"/>
      <c r="O43" s="1202"/>
      <c r="P43" s="1202"/>
      <c r="Q43" s="1202"/>
      <c r="R43" s="1202"/>
      <c r="S43" s="1630"/>
      <c r="T43" s="1630"/>
      <c r="U43" s="1630"/>
      <c r="V43" s="2653"/>
      <c r="W43" s="1280"/>
      <c r="X43" s="1201"/>
      <c r="Y43" s="1202"/>
      <c r="Z43" s="1202"/>
      <c r="AA43" s="1202"/>
      <c r="AB43" s="1202"/>
      <c r="AC43" s="1202"/>
      <c r="AD43" s="1397"/>
      <c r="AE43" s="1397"/>
      <c r="AF43" s="1559" t="s">
        <v>4236</v>
      </c>
      <c r="AG43" s="1559"/>
    </row>
    <row r="44" spans="1:33" ht="18.75" customHeight="1">
      <c r="A44" s="1201">
        <v>31</v>
      </c>
      <c r="B44" s="1201"/>
      <c r="C44" s="1296" t="s">
        <v>1527</v>
      </c>
      <c r="D44" s="1296"/>
      <c r="E44" s="1296"/>
      <c r="F44" s="1296"/>
      <c r="G44" s="1296"/>
      <c r="H44" s="1289">
        <v>19.82</v>
      </c>
      <c r="I44" s="1289"/>
      <c r="J44" s="1289"/>
      <c r="K44" s="1411"/>
      <c r="L44" s="1280">
        <v>31</v>
      </c>
      <c r="M44" s="1201"/>
      <c r="N44" s="1296" t="s">
        <v>4133</v>
      </c>
      <c r="O44" s="1296"/>
      <c r="P44" s="1296"/>
      <c r="Q44" s="1296"/>
      <c r="R44" s="1296"/>
      <c r="S44" s="2411">
        <v>75202</v>
      </c>
      <c r="T44" s="2411"/>
      <c r="U44" s="2411"/>
      <c r="V44" s="2650"/>
      <c r="W44" s="1280">
        <v>31</v>
      </c>
      <c r="X44" s="1201"/>
      <c r="Y44" s="1296" t="s">
        <v>4142</v>
      </c>
      <c r="Z44" s="1296"/>
      <c r="AA44" s="1296"/>
      <c r="AB44" s="1296"/>
      <c r="AC44" s="1296"/>
      <c r="AD44" s="1627">
        <v>48.7</v>
      </c>
      <c r="AE44" s="1627"/>
      <c r="AF44" s="1559" t="s">
        <v>4258</v>
      </c>
      <c r="AG44" s="1559"/>
    </row>
    <row r="45" spans="1:33" ht="18.75" customHeight="1">
      <c r="A45" s="1201">
        <v>32</v>
      </c>
      <c r="B45" s="1201"/>
      <c r="C45" s="1296" t="s">
        <v>1409</v>
      </c>
      <c r="D45" s="1296"/>
      <c r="E45" s="1296"/>
      <c r="F45" s="1296"/>
      <c r="G45" s="1296"/>
      <c r="H45" s="1289">
        <v>19.77</v>
      </c>
      <c r="I45" s="1289"/>
      <c r="J45" s="1289"/>
      <c r="K45" s="1411"/>
      <c r="L45" s="1280">
        <v>32</v>
      </c>
      <c r="M45" s="1201"/>
      <c r="N45" s="1296" t="s">
        <v>4139</v>
      </c>
      <c r="O45" s="1296"/>
      <c r="P45" s="1296"/>
      <c r="Q45" s="1296"/>
      <c r="R45" s="1296"/>
      <c r="S45" s="2411">
        <v>73248</v>
      </c>
      <c r="T45" s="2411"/>
      <c r="U45" s="2411"/>
      <c r="V45" s="2650"/>
      <c r="W45" s="1280">
        <v>32</v>
      </c>
      <c r="X45" s="1201"/>
      <c r="Y45" s="1296" t="s">
        <v>4131</v>
      </c>
      <c r="Z45" s="1296"/>
      <c r="AA45" s="1296"/>
      <c r="AB45" s="1296"/>
      <c r="AC45" s="1296"/>
      <c r="AD45" s="1627">
        <v>48.9</v>
      </c>
      <c r="AE45" s="1627"/>
      <c r="AF45" s="1559" t="s">
        <v>4259</v>
      </c>
      <c r="AG45" s="1559"/>
    </row>
    <row r="46" spans="1:33" ht="18.75" customHeight="1">
      <c r="A46" s="1201">
        <v>33</v>
      </c>
      <c r="B46" s="1201"/>
      <c r="C46" s="1296" t="s">
        <v>1401</v>
      </c>
      <c r="D46" s="1296"/>
      <c r="E46" s="1296"/>
      <c r="F46" s="1296"/>
      <c r="G46" s="1296"/>
      <c r="H46" s="1289">
        <v>18.34</v>
      </c>
      <c r="I46" s="1289"/>
      <c r="J46" s="1289"/>
      <c r="K46" s="1411"/>
      <c r="L46" s="1280">
        <v>33</v>
      </c>
      <c r="M46" s="1201"/>
      <c r="N46" s="1296" t="s">
        <v>1412</v>
      </c>
      <c r="O46" s="1296"/>
      <c r="P46" s="1296"/>
      <c r="Q46" s="1296"/>
      <c r="R46" s="1296"/>
      <c r="S46" s="2411">
        <v>69937</v>
      </c>
      <c r="T46" s="2411"/>
      <c r="U46" s="2411"/>
      <c r="V46" s="2650"/>
      <c r="W46" s="1280">
        <v>33</v>
      </c>
      <c r="X46" s="1201"/>
      <c r="Y46" s="1296" t="s">
        <v>1444</v>
      </c>
      <c r="Z46" s="1296"/>
      <c r="AA46" s="1296"/>
      <c r="AB46" s="1296"/>
      <c r="AC46" s="1296"/>
      <c r="AD46" s="1627">
        <v>49.2</v>
      </c>
      <c r="AE46" s="1627"/>
      <c r="AF46" s="1559" t="s">
        <v>4260</v>
      </c>
      <c r="AG46" s="1559"/>
    </row>
    <row r="47" spans="1:33" ht="18.75" customHeight="1">
      <c r="A47" s="1201">
        <v>34</v>
      </c>
      <c r="B47" s="1201"/>
      <c r="C47" s="1296" t="s">
        <v>1456</v>
      </c>
      <c r="D47" s="1296"/>
      <c r="E47" s="1296"/>
      <c r="F47" s="1296"/>
      <c r="G47" s="1296"/>
      <c r="H47" s="1289">
        <v>18.190000000000001</v>
      </c>
      <c r="I47" s="1289"/>
      <c r="J47" s="1289"/>
      <c r="K47" s="1411"/>
      <c r="L47" s="1280">
        <v>34</v>
      </c>
      <c r="M47" s="1201"/>
      <c r="N47" s="1296" t="s">
        <v>1527</v>
      </c>
      <c r="O47" s="1296"/>
      <c r="P47" s="1296"/>
      <c r="Q47" s="1296"/>
      <c r="R47" s="1296"/>
      <c r="S47" s="2411">
        <v>66022</v>
      </c>
      <c r="T47" s="2411"/>
      <c r="U47" s="2411"/>
      <c r="V47" s="2650"/>
      <c r="W47" s="1280">
        <v>34</v>
      </c>
      <c r="X47" s="1201"/>
      <c r="Y47" s="1296" t="s">
        <v>4199</v>
      </c>
      <c r="Z47" s="1296"/>
      <c r="AA47" s="1296"/>
      <c r="AB47" s="1296"/>
      <c r="AC47" s="1296"/>
      <c r="AD47" s="1627">
        <v>49.2</v>
      </c>
      <c r="AE47" s="1627"/>
      <c r="AF47" s="1348" t="s">
        <v>4975</v>
      </c>
      <c r="AG47" s="1348"/>
    </row>
    <row r="48" spans="1:33" ht="18.75" customHeight="1">
      <c r="A48" s="1201">
        <v>35</v>
      </c>
      <c r="B48" s="1201"/>
      <c r="C48" s="1296" t="s">
        <v>4169</v>
      </c>
      <c r="D48" s="1296"/>
      <c r="E48" s="1296"/>
      <c r="F48" s="1296"/>
      <c r="G48" s="1296"/>
      <c r="H48" s="1289">
        <v>18.02</v>
      </c>
      <c r="I48" s="1289"/>
      <c r="J48" s="1289"/>
      <c r="K48" s="1411"/>
      <c r="L48" s="1280">
        <v>35</v>
      </c>
      <c r="M48" s="1201"/>
      <c r="N48" s="1296" t="s">
        <v>4199</v>
      </c>
      <c r="O48" s="1296"/>
      <c r="P48" s="1296"/>
      <c r="Q48" s="1296"/>
      <c r="R48" s="1296"/>
      <c r="S48" s="2411">
        <v>61540</v>
      </c>
      <c r="T48" s="2411"/>
      <c r="U48" s="2411"/>
      <c r="V48" s="2650"/>
      <c r="W48" s="1280">
        <v>35</v>
      </c>
      <c r="X48" s="1201"/>
      <c r="Y48" s="1296" t="s">
        <v>1414</v>
      </c>
      <c r="Z48" s="1296"/>
      <c r="AA48" s="1296"/>
      <c r="AB48" s="1296"/>
      <c r="AC48" s="1296"/>
      <c r="AD48" s="1627">
        <v>49.3</v>
      </c>
      <c r="AE48" s="1627"/>
      <c r="AF48" s="1559" t="s">
        <v>4261</v>
      </c>
      <c r="AG48" s="1559"/>
    </row>
    <row r="49" spans="1:33" ht="11.25" customHeight="1">
      <c r="A49" s="1201"/>
      <c r="B49" s="1201"/>
      <c r="C49" s="1296"/>
      <c r="D49" s="1296"/>
      <c r="E49" s="1296"/>
      <c r="F49" s="1296"/>
      <c r="G49" s="1296"/>
      <c r="H49" s="2280"/>
      <c r="I49" s="2280"/>
      <c r="J49" s="2280"/>
      <c r="K49" s="2658"/>
      <c r="L49" s="1280"/>
      <c r="M49" s="1201"/>
      <c r="N49" s="1296"/>
      <c r="O49" s="1296"/>
      <c r="P49" s="1296"/>
      <c r="Q49" s="1296"/>
      <c r="R49" s="1296"/>
      <c r="S49" s="2411"/>
      <c r="T49" s="2411"/>
      <c r="U49" s="2411"/>
      <c r="V49" s="2650"/>
      <c r="W49" s="1280"/>
      <c r="X49" s="1201"/>
      <c r="Y49" s="1202"/>
      <c r="Z49" s="1202"/>
      <c r="AA49" s="1202"/>
      <c r="AB49" s="1202"/>
      <c r="AC49" s="1202"/>
      <c r="AD49" s="1627"/>
      <c r="AE49" s="1627"/>
      <c r="AF49" s="1559" t="s">
        <v>4236</v>
      </c>
      <c r="AG49" s="1559"/>
    </row>
    <row r="50" spans="1:33" ht="18.75" customHeight="1">
      <c r="A50" s="1201">
        <v>36</v>
      </c>
      <c r="B50" s="1201"/>
      <c r="C50" s="1296" t="s">
        <v>1412</v>
      </c>
      <c r="D50" s="1296"/>
      <c r="E50" s="1296"/>
      <c r="F50" s="1296"/>
      <c r="G50" s="1296"/>
      <c r="H50" s="1289">
        <v>17.649999999999999</v>
      </c>
      <c r="I50" s="1289"/>
      <c r="J50" s="1289"/>
      <c r="K50" s="1411"/>
      <c r="L50" s="1280">
        <v>36</v>
      </c>
      <c r="M50" s="1201"/>
      <c r="N50" s="1296" t="s">
        <v>1439</v>
      </c>
      <c r="O50" s="1296"/>
      <c r="P50" s="1296"/>
      <c r="Q50" s="1296"/>
      <c r="R50" s="1296"/>
      <c r="S50" s="2411">
        <v>61159</v>
      </c>
      <c r="T50" s="2411"/>
      <c r="U50" s="2411"/>
      <c r="V50" s="2650"/>
      <c r="W50" s="1280">
        <v>36</v>
      </c>
      <c r="X50" s="1201"/>
      <c r="Y50" s="1296" t="s">
        <v>4155</v>
      </c>
      <c r="Z50" s="1296"/>
      <c r="AA50" s="1296"/>
      <c r="AB50" s="1296"/>
      <c r="AC50" s="1296"/>
      <c r="AD50" s="1627">
        <v>49.4</v>
      </c>
      <c r="AE50" s="1627"/>
      <c r="AF50" s="1559" t="s">
        <v>4262</v>
      </c>
      <c r="AG50" s="1559"/>
    </row>
    <row r="51" spans="1:33" ht="18.75" customHeight="1">
      <c r="A51" s="1201">
        <v>37</v>
      </c>
      <c r="B51" s="1201"/>
      <c r="C51" s="2196" t="s">
        <v>1416</v>
      </c>
      <c r="D51" s="2196"/>
      <c r="E51" s="2196"/>
      <c r="F51" s="2196"/>
      <c r="G51" s="2196"/>
      <c r="H51" s="1289">
        <v>14.64</v>
      </c>
      <c r="I51" s="1289"/>
      <c r="J51" s="1289"/>
      <c r="K51" s="1411"/>
      <c r="L51" s="1280">
        <v>37</v>
      </c>
      <c r="M51" s="1201"/>
      <c r="N51" s="1296" t="s">
        <v>1414</v>
      </c>
      <c r="O51" s="1296"/>
      <c r="P51" s="1296"/>
      <c r="Q51" s="1296"/>
      <c r="R51" s="1296"/>
      <c r="S51" s="2411">
        <v>55294</v>
      </c>
      <c r="T51" s="2411"/>
      <c r="U51" s="2411"/>
      <c r="V51" s="2650"/>
      <c r="W51" s="1322">
        <v>37</v>
      </c>
      <c r="X51" s="1318"/>
      <c r="Y51" s="1510" t="s">
        <v>4178</v>
      </c>
      <c r="Z51" s="1510"/>
      <c r="AA51" s="1510"/>
      <c r="AB51" s="1510"/>
      <c r="AC51" s="1510"/>
      <c r="AD51" s="2659">
        <v>49.4</v>
      </c>
      <c r="AE51" s="2659"/>
      <c r="AF51" s="2660" t="s">
        <v>4262</v>
      </c>
      <c r="AG51" s="2660"/>
    </row>
    <row r="52" spans="1:33" ht="18.75" customHeight="1">
      <c r="A52" s="1201">
        <v>38</v>
      </c>
      <c r="B52" s="1201"/>
      <c r="C52" s="1296" t="s">
        <v>1405</v>
      </c>
      <c r="D52" s="1296"/>
      <c r="E52" s="1296"/>
      <c r="F52" s="1296"/>
      <c r="G52" s="1296"/>
      <c r="H52" s="1289">
        <v>11.04</v>
      </c>
      <c r="I52" s="1289"/>
      <c r="J52" s="1289"/>
      <c r="K52" s="1411"/>
      <c r="L52" s="1280">
        <v>38</v>
      </c>
      <c r="M52" s="1201"/>
      <c r="N52" s="1296" t="s">
        <v>4128</v>
      </c>
      <c r="O52" s="1296"/>
      <c r="P52" s="1296"/>
      <c r="Q52" s="1296"/>
      <c r="R52" s="1296"/>
      <c r="S52" s="2411">
        <v>54304</v>
      </c>
      <c r="T52" s="2411"/>
      <c r="U52" s="2411"/>
      <c r="V52" s="2650"/>
      <c r="W52" s="1280">
        <v>38</v>
      </c>
      <c r="X52" s="1201"/>
      <c r="Y52" s="1296" t="s">
        <v>1527</v>
      </c>
      <c r="Z52" s="1296"/>
      <c r="AA52" s="1296"/>
      <c r="AB52" s="1296"/>
      <c r="AC52" s="1296"/>
      <c r="AD52" s="1627">
        <v>49.8</v>
      </c>
      <c r="AE52" s="1627"/>
      <c r="AF52" s="1348" t="s">
        <v>4975</v>
      </c>
      <c r="AG52" s="1348"/>
    </row>
    <row r="53" spans="1:33" ht="18.75" customHeight="1">
      <c r="A53" s="1201">
        <v>39</v>
      </c>
      <c r="B53" s="1201"/>
      <c r="C53" s="1296" t="s">
        <v>1403</v>
      </c>
      <c r="D53" s="1296"/>
      <c r="E53" s="1296"/>
      <c r="F53" s="1296"/>
      <c r="G53" s="1296"/>
      <c r="H53" s="1289">
        <v>9.0500000000000007</v>
      </c>
      <c r="I53" s="1289"/>
      <c r="J53" s="1289"/>
      <c r="K53" s="1411"/>
      <c r="L53" s="1280">
        <v>39</v>
      </c>
      <c r="M53" s="1201"/>
      <c r="N53" s="1296" t="s">
        <v>4119</v>
      </c>
      <c r="O53" s="1296"/>
      <c r="P53" s="1296"/>
      <c r="Q53" s="1296"/>
      <c r="R53" s="1296"/>
      <c r="S53" s="2411">
        <v>52475</v>
      </c>
      <c r="T53" s="2411"/>
      <c r="U53" s="2411"/>
      <c r="V53" s="2650"/>
      <c r="W53" s="1280">
        <v>39</v>
      </c>
      <c r="X53" s="1201"/>
      <c r="Y53" s="1296" t="s">
        <v>1439</v>
      </c>
      <c r="Z53" s="1296"/>
      <c r="AA53" s="1296"/>
      <c r="AB53" s="1296"/>
      <c r="AC53" s="1296"/>
      <c r="AD53" s="1627">
        <v>50.6</v>
      </c>
      <c r="AE53" s="1627"/>
      <c r="AF53" s="1559" t="s">
        <v>4263</v>
      </c>
      <c r="AG53" s="1559"/>
    </row>
    <row r="54" spans="1:33" ht="18.75" customHeight="1">
      <c r="A54" s="1201">
        <v>40</v>
      </c>
      <c r="B54" s="1201"/>
      <c r="C54" s="1296" t="s">
        <v>4209</v>
      </c>
      <c r="D54" s="1296"/>
      <c r="E54" s="1296"/>
      <c r="F54" s="1296"/>
      <c r="G54" s="1296"/>
      <c r="H54" s="1289">
        <v>5.1100000000000003</v>
      </c>
      <c r="I54" s="1289"/>
      <c r="J54" s="1289"/>
      <c r="K54" s="1411"/>
      <c r="L54" s="1280">
        <v>40</v>
      </c>
      <c r="M54" s="1201"/>
      <c r="N54" s="1296" t="s">
        <v>4151</v>
      </c>
      <c r="O54" s="1296"/>
      <c r="P54" s="1296"/>
      <c r="Q54" s="1296"/>
      <c r="R54" s="1296"/>
      <c r="S54" s="2411">
        <v>50256</v>
      </c>
      <c r="T54" s="2411"/>
      <c r="U54" s="2411"/>
      <c r="V54" s="2650"/>
      <c r="W54" s="1280">
        <v>40</v>
      </c>
      <c r="X54" s="1201"/>
      <c r="Y54" s="1296" t="s">
        <v>4151</v>
      </c>
      <c r="Z54" s="1296"/>
      <c r="AA54" s="1296"/>
      <c r="AB54" s="1296"/>
      <c r="AC54" s="1296"/>
      <c r="AD54" s="1627">
        <v>50.8</v>
      </c>
      <c r="AE54" s="1627"/>
      <c r="AF54" s="1559" t="s">
        <v>4264</v>
      </c>
      <c r="AG54" s="1559"/>
    </row>
    <row r="55" spans="1:33" ht="11.25" customHeight="1">
      <c r="A55" s="306"/>
      <c r="B55" s="306"/>
      <c r="C55" s="324"/>
      <c r="D55" s="324"/>
      <c r="E55" s="324"/>
      <c r="F55" s="324"/>
      <c r="G55" s="324"/>
      <c r="H55" s="191"/>
      <c r="I55" s="191"/>
      <c r="J55" s="191"/>
      <c r="K55" s="192"/>
      <c r="L55" s="305"/>
      <c r="M55" s="306"/>
      <c r="N55" s="324"/>
      <c r="O55" s="324"/>
      <c r="P55" s="324"/>
      <c r="Q55" s="324"/>
      <c r="R55" s="324"/>
      <c r="S55" s="64"/>
      <c r="T55" s="64"/>
      <c r="U55" s="64"/>
      <c r="V55" s="328"/>
      <c r="W55" s="305"/>
      <c r="X55" s="306"/>
      <c r="Y55" s="306"/>
      <c r="Z55" s="306"/>
      <c r="AA55" s="306"/>
      <c r="AB55" s="306"/>
      <c r="AC55" s="324"/>
      <c r="AD55" s="193"/>
      <c r="AE55" s="193"/>
      <c r="AF55" s="193"/>
      <c r="AG55" s="193"/>
    </row>
    <row r="56" spans="1:33" ht="13.5">
      <c r="A56" s="1201" t="s">
        <v>4265</v>
      </c>
      <c r="B56" s="1201"/>
      <c r="C56" s="1201"/>
      <c r="D56" s="1201"/>
      <c r="E56" s="1201"/>
      <c r="F56" s="1201"/>
      <c r="G56" s="1201"/>
      <c r="H56" s="1201"/>
      <c r="I56" s="1201"/>
      <c r="J56" s="1201"/>
      <c r="K56" s="1281"/>
      <c r="L56" s="1280" t="s">
        <v>4266</v>
      </c>
      <c r="M56" s="1201"/>
      <c r="N56" s="1201"/>
      <c r="O56" s="1201"/>
      <c r="P56" s="1201"/>
      <c r="Q56" s="1201"/>
      <c r="R56" s="1201"/>
      <c r="S56" s="1201"/>
      <c r="T56" s="1201"/>
      <c r="U56" s="1201"/>
      <c r="V56" s="1281"/>
      <c r="W56" s="1280" t="s">
        <v>4266</v>
      </c>
      <c r="X56" s="1201"/>
      <c r="Y56" s="1201"/>
      <c r="Z56" s="1201"/>
      <c r="AA56" s="1201"/>
      <c r="AB56" s="1201"/>
      <c r="AC56" s="1201"/>
      <c r="AD56" s="1201"/>
      <c r="AE56" s="1201"/>
      <c r="AF56" s="1201"/>
      <c r="AG56" s="1201"/>
    </row>
    <row r="57" spans="1:33" ht="13.5">
      <c r="A57" s="1201" t="s">
        <v>4267</v>
      </c>
      <c r="B57" s="1201"/>
      <c r="C57" s="1201"/>
      <c r="D57" s="1201"/>
      <c r="E57" s="1201"/>
      <c r="F57" s="1201"/>
      <c r="G57" s="1201"/>
      <c r="H57" s="1201"/>
      <c r="I57" s="1201"/>
      <c r="J57" s="1201"/>
      <c r="K57" s="1281"/>
      <c r="L57" s="1280" t="s">
        <v>4268</v>
      </c>
      <c r="M57" s="1201"/>
      <c r="N57" s="1201"/>
      <c r="O57" s="1201"/>
      <c r="P57" s="1201"/>
      <c r="Q57" s="1201"/>
      <c r="R57" s="1201"/>
      <c r="S57" s="1201"/>
      <c r="T57" s="1201"/>
      <c r="U57" s="1201"/>
      <c r="V57" s="1281"/>
      <c r="W57" s="1280" t="s">
        <v>4268</v>
      </c>
      <c r="X57" s="1201"/>
      <c r="Y57" s="1201"/>
      <c r="Z57" s="1201"/>
      <c r="AA57" s="1201"/>
      <c r="AB57" s="1201"/>
      <c r="AC57" s="1201"/>
      <c r="AD57" s="1201"/>
      <c r="AE57" s="1201"/>
      <c r="AF57" s="1201"/>
      <c r="AG57" s="1201"/>
    </row>
    <row r="58" spans="1:33" ht="13.5">
      <c r="A58" s="1201" t="s">
        <v>4269</v>
      </c>
      <c r="B58" s="1201"/>
      <c r="C58" s="1201"/>
      <c r="D58" s="1201"/>
      <c r="E58" s="1201"/>
      <c r="F58" s="1201"/>
      <c r="G58" s="1201"/>
      <c r="H58" s="1201"/>
      <c r="I58" s="1201"/>
      <c r="J58" s="1201"/>
      <c r="K58" s="1281"/>
      <c r="L58" s="310"/>
      <c r="M58" s="285"/>
      <c r="N58" s="285"/>
      <c r="O58" s="285"/>
      <c r="P58" s="285"/>
      <c r="Q58" s="285"/>
      <c r="R58" s="285"/>
      <c r="S58" s="285"/>
      <c r="T58" s="285"/>
      <c r="U58" s="285"/>
      <c r="V58" s="285"/>
      <c r="W58" s="1280" t="s">
        <v>4270</v>
      </c>
      <c r="X58" s="1201"/>
      <c r="Y58" s="1201"/>
      <c r="Z58" s="1201"/>
      <c r="AA58" s="1201"/>
      <c r="AB58" s="1201"/>
      <c r="AC58" s="1201"/>
      <c r="AD58" s="1201"/>
      <c r="AE58" s="1201"/>
      <c r="AF58" s="1201"/>
      <c r="AG58" s="1201"/>
    </row>
    <row r="59" spans="1:33" ht="14.25" thickBot="1">
      <c r="A59" s="2662" t="s">
        <v>4271</v>
      </c>
      <c r="B59" s="2662"/>
      <c r="C59" s="2662"/>
      <c r="D59" s="2662"/>
      <c r="E59" s="2662"/>
      <c r="F59" s="2662"/>
      <c r="G59" s="2662"/>
      <c r="H59" s="2662"/>
      <c r="I59" s="2662"/>
      <c r="J59" s="2662"/>
      <c r="K59" s="2663"/>
      <c r="L59" s="447"/>
      <c r="M59" s="445"/>
      <c r="N59" s="445"/>
      <c r="O59" s="445"/>
      <c r="P59" s="445"/>
      <c r="Q59" s="445"/>
      <c r="R59" s="445"/>
      <c r="S59" s="445"/>
      <c r="T59" s="445"/>
      <c r="U59" s="445"/>
      <c r="V59" s="445"/>
      <c r="W59" s="447"/>
      <c r="X59" s="445"/>
      <c r="Y59" s="445"/>
      <c r="Z59" s="445"/>
      <c r="AA59" s="445"/>
      <c r="AB59" s="445"/>
      <c r="AC59" s="445"/>
      <c r="AD59" s="445"/>
      <c r="AE59" s="445"/>
      <c r="AF59" s="445"/>
      <c r="AG59" s="445"/>
    </row>
    <row r="60" spans="1:33" ht="13.5">
      <c r="H60" s="196"/>
      <c r="I60" s="196"/>
      <c r="J60" s="196"/>
      <c r="S60" s="2661"/>
      <c r="T60" s="2661"/>
      <c r="U60" s="2661"/>
      <c r="V60" s="2661"/>
    </row>
    <row r="63" spans="1:33" ht="18.75" customHeight="1">
      <c r="C63" s="322"/>
      <c r="D63" s="322"/>
      <c r="E63" s="322"/>
      <c r="F63" s="322"/>
      <c r="G63" s="322"/>
      <c r="H63" s="391"/>
      <c r="I63" s="391"/>
      <c r="J63" s="391"/>
      <c r="L63" s="285"/>
      <c r="M63" s="285"/>
      <c r="N63" s="322"/>
      <c r="O63" s="322"/>
      <c r="P63" s="322"/>
      <c r="Q63" s="322"/>
      <c r="R63" s="322"/>
      <c r="S63" s="391"/>
      <c r="T63" s="391"/>
      <c r="U63" s="391"/>
      <c r="AC63" s="322"/>
    </row>
    <row r="64" spans="1:33" ht="18.75" customHeight="1">
      <c r="C64" s="322"/>
      <c r="D64" s="322"/>
      <c r="E64" s="322"/>
      <c r="F64" s="322"/>
      <c r="G64" s="322"/>
      <c r="H64" s="162"/>
      <c r="I64" s="162"/>
      <c r="J64" s="162"/>
      <c r="L64" s="285"/>
      <c r="M64" s="285"/>
      <c r="N64" s="322"/>
      <c r="O64" s="322"/>
      <c r="P64" s="322"/>
      <c r="Q64" s="322"/>
      <c r="R64" s="322"/>
      <c r="S64" s="421"/>
      <c r="T64" s="421"/>
      <c r="U64" s="421"/>
      <c r="AC64" s="322"/>
    </row>
    <row r="65" spans="3:29" ht="18.75" customHeight="1">
      <c r="C65" s="341"/>
      <c r="D65" s="341"/>
      <c r="E65" s="341"/>
      <c r="F65" s="341"/>
      <c r="G65" s="341"/>
      <c r="H65" s="197"/>
      <c r="I65" s="197"/>
      <c r="J65" s="197"/>
      <c r="L65" s="285"/>
      <c r="M65" s="285"/>
      <c r="N65" s="322"/>
      <c r="O65" s="322"/>
      <c r="P65" s="322"/>
      <c r="Q65" s="322"/>
      <c r="R65" s="322"/>
      <c r="S65" s="421"/>
      <c r="T65" s="421"/>
      <c r="U65" s="421"/>
      <c r="AC65" s="322"/>
    </row>
    <row r="66" spans="3:29" ht="18.75" customHeight="1">
      <c r="C66" s="322"/>
      <c r="D66" s="322"/>
      <c r="E66" s="322"/>
      <c r="F66" s="322"/>
      <c r="G66" s="322"/>
      <c r="H66" s="162"/>
      <c r="I66" s="162"/>
      <c r="J66" s="162"/>
      <c r="L66" s="285"/>
      <c r="M66" s="285"/>
      <c r="N66" s="322"/>
      <c r="O66" s="322"/>
      <c r="P66" s="322"/>
      <c r="Q66" s="322"/>
      <c r="R66" s="322"/>
      <c r="S66" s="421"/>
      <c r="T66" s="421"/>
      <c r="U66" s="421"/>
      <c r="AC66" s="322"/>
    </row>
    <row r="67" spans="3:29" ht="18.75" customHeight="1">
      <c r="C67" s="322"/>
      <c r="D67" s="322"/>
      <c r="E67" s="322"/>
      <c r="F67" s="322"/>
      <c r="G67" s="322"/>
      <c r="H67" s="162"/>
      <c r="I67" s="162"/>
      <c r="J67" s="162"/>
      <c r="L67" s="285"/>
      <c r="M67" s="285"/>
      <c r="N67" s="322"/>
      <c r="O67" s="322"/>
      <c r="P67" s="322"/>
      <c r="Q67" s="322"/>
      <c r="R67" s="322"/>
      <c r="S67" s="421"/>
      <c r="T67" s="421"/>
      <c r="U67" s="421"/>
      <c r="AC67" s="322"/>
    </row>
    <row r="68" spans="3:29" ht="18.75" customHeight="1">
      <c r="C68" s="322"/>
      <c r="D68" s="322"/>
      <c r="E68" s="322"/>
      <c r="F68" s="322"/>
      <c r="G68" s="322"/>
      <c r="H68" s="162"/>
      <c r="I68" s="162"/>
      <c r="J68" s="162"/>
      <c r="L68" s="285"/>
      <c r="M68" s="285"/>
      <c r="N68" s="322"/>
      <c r="O68" s="322"/>
      <c r="P68" s="322"/>
      <c r="Q68" s="322"/>
      <c r="R68" s="322"/>
      <c r="S68" s="421"/>
      <c r="T68" s="421"/>
      <c r="U68" s="421"/>
      <c r="AC68" s="322"/>
    </row>
    <row r="69" spans="3:29" ht="18.75" customHeight="1">
      <c r="C69" s="322"/>
      <c r="D69" s="322"/>
      <c r="E69" s="322"/>
      <c r="F69" s="322"/>
      <c r="G69" s="322"/>
      <c r="H69" s="162"/>
      <c r="I69" s="162"/>
      <c r="J69" s="162"/>
      <c r="L69" s="285"/>
      <c r="M69" s="285"/>
      <c r="N69" s="322"/>
      <c r="O69" s="322"/>
      <c r="P69" s="322"/>
      <c r="Q69" s="322"/>
      <c r="R69" s="322"/>
      <c r="S69" s="421"/>
      <c r="T69" s="421"/>
      <c r="U69" s="421"/>
      <c r="AC69" s="322"/>
    </row>
    <row r="70" spans="3:29" ht="18.75" customHeight="1">
      <c r="C70" s="322"/>
      <c r="D70" s="322"/>
      <c r="E70" s="322"/>
      <c r="F70" s="322"/>
      <c r="G70" s="322"/>
      <c r="H70" s="162"/>
      <c r="I70" s="162"/>
      <c r="J70" s="162"/>
      <c r="L70" s="285"/>
      <c r="M70" s="285"/>
      <c r="N70" s="322"/>
      <c r="O70" s="322"/>
      <c r="P70" s="322"/>
      <c r="Q70" s="322"/>
      <c r="R70" s="322"/>
      <c r="S70" s="421"/>
      <c r="T70" s="421"/>
      <c r="U70" s="421"/>
      <c r="AC70" s="322"/>
    </row>
    <row r="71" spans="3:29" ht="18.75" customHeight="1">
      <c r="C71" s="322"/>
      <c r="D71" s="322"/>
      <c r="E71" s="322"/>
      <c r="F71" s="322"/>
      <c r="G71" s="322"/>
      <c r="H71" s="162"/>
      <c r="I71" s="162"/>
      <c r="J71" s="162"/>
      <c r="L71" s="285"/>
      <c r="M71" s="285"/>
      <c r="N71" s="322"/>
      <c r="O71" s="322"/>
      <c r="P71" s="322"/>
      <c r="Q71" s="322"/>
      <c r="R71" s="322"/>
      <c r="S71" s="421"/>
      <c r="T71" s="421"/>
      <c r="U71" s="421"/>
      <c r="AC71" s="322"/>
    </row>
    <row r="72" spans="3:29" ht="18.75" customHeight="1">
      <c r="C72" s="322"/>
      <c r="D72" s="322"/>
      <c r="E72" s="322"/>
      <c r="F72" s="322"/>
      <c r="G72" s="322"/>
      <c r="H72" s="162"/>
      <c r="I72" s="162"/>
      <c r="J72" s="162"/>
      <c r="L72" s="285"/>
      <c r="M72" s="285"/>
      <c r="N72" s="322"/>
      <c r="O72" s="322"/>
      <c r="P72" s="322"/>
      <c r="Q72" s="322"/>
      <c r="R72" s="322"/>
      <c r="S72" s="421"/>
      <c r="T72" s="421"/>
      <c r="U72" s="421"/>
      <c r="AC72" s="322"/>
    </row>
    <row r="73" spans="3:29" ht="18.75" customHeight="1">
      <c r="C73" s="322"/>
      <c r="D73" s="322"/>
      <c r="E73" s="322"/>
      <c r="F73" s="322"/>
      <c r="G73" s="322"/>
      <c r="H73" s="162"/>
      <c r="I73" s="162"/>
      <c r="J73" s="162"/>
      <c r="L73" s="285"/>
      <c r="M73" s="285"/>
      <c r="N73" s="322"/>
      <c r="O73" s="322"/>
      <c r="P73" s="322"/>
      <c r="Q73" s="322"/>
      <c r="R73" s="322"/>
      <c r="S73" s="421"/>
      <c r="T73" s="421"/>
      <c r="U73" s="421"/>
      <c r="AC73" s="322"/>
    </row>
    <row r="74" spans="3:29" ht="18.75" customHeight="1">
      <c r="C74" s="322"/>
      <c r="D74" s="322"/>
      <c r="E74" s="322"/>
      <c r="F74" s="322"/>
      <c r="G74" s="322"/>
      <c r="H74" s="162"/>
      <c r="I74" s="162"/>
      <c r="J74" s="162"/>
      <c r="L74" s="285"/>
      <c r="M74" s="285"/>
      <c r="N74" s="322"/>
      <c r="O74" s="322"/>
      <c r="P74" s="322"/>
      <c r="Q74" s="322"/>
      <c r="R74" s="322"/>
      <c r="S74" s="421"/>
      <c r="T74" s="421"/>
      <c r="U74" s="421"/>
      <c r="AC74" s="322"/>
    </row>
    <row r="75" spans="3:29" ht="18.75" customHeight="1">
      <c r="C75" s="322"/>
      <c r="D75" s="322"/>
      <c r="E75" s="322"/>
      <c r="F75" s="322"/>
      <c r="G75" s="322"/>
      <c r="H75" s="162"/>
      <c r="I75" s="162"/>
      <c r="J75" s="162"/>
      <c r="L75" s="285"/>
      <c r="M75" s="285"/>
      <c r="N75" s="322"/>
      <c r="O75" s="322"/>
      <c r="P75" s="322"/>
      <c r="Q75" s="322"/>
      <c r="R75" s="322"/>
      <c r="S75" s="421"/>
      <c r="T75" s="421"/>
      <c r="U75" s="421"/>
      <c r="AC75" s="322"/>
    </row>
    <row r="76" spans="3:29" ht="18.75" customHeight="1">
      <c r="C76" s="322"/>
      <c r="D76" s="322"/>
      <c r="E76" s="322"/>
      <c r="F76" s="322"/>
      <c r="G76" s="322"/>
      <c r="H76" s="162"/>
      <c r="I76" s="162"/>
      <c r="J76" s="162"/>
      <c r="L76" s="285"/>
      <c r="M76" s="285"/>
      <c r="N76" s="322"/>
      <c r="O76" s="322"/>
      <c r="P76" s="322"/>
      <c r="Q76" s="322"/>
      <c r="R76" s="322"/>
      <c r="S76" s="421"/>
      <c r="T76" s="421"/>
      <c r="U76" s="421"/>
      <c r="AC76" s="322"/>
    </row>
    <row r="77" spans="3:29" ht="18.75" customHeight="1">
      <c r="C77" s="322"/>
      <c r="D77" s="322"/>
      <c r="E77" s="322"/>
      <c r="F77" s="322"/>
      <c r="G77" s="322"/>
      <c r="H77" s="162"/>
      <c r="I77" s="162"/>
      <c r="J77" s="162"/>
      <c r="L77" s="285"/>
      <c r="M77" s="285"/>
      <c r="N77" s="322"/>
      <c r="O77" s="322"/>
      <c r="P77" s="322"/>
      <c r="Q77" s="322"/>
      <c r="R77" s="322"/>
      <c r="S77" s="421"/>
      <c r="T77" s="421"/>
      <c r="U77" s="421"/>
      <c r="AC77" s="322"/>
    </row>
    <row r="78" spans="3:29" ht="18.75" customHeight="1">
      <c r="C78" s="322"/>
      <c r="D78" s="322"/>
      <c r="E78" s="322"/>
      <c r="F78" s="322"/>
      <c r="G78" s="322"/>
      <c r="H78" s="162"/>
      <c r="I78" s="162"/>
      <c r="J78" s="162"/>
      <c r="L78" s="285"/>
      <c r="M78" s="285"/>
      <c r="N78" s="285"/>
      <c r="O78" s="285"/>
      <c r="P78" s="285"/>
      <c r="Q78" s="285"/>
      <c r="R78" s="285"/>
      <c r="S78" s="421"/>
      <c r="T78" s="421"/>
      <c r="U78" s="421"/>
      <c r="AC78" s="322"/>
    </row>
    <row r="79" spans="3:29" ht="18.75" customHeight="1">
      <c r="C79" s="322"/>
      <c r="D79" s="322"/>
      <c r="E79" s="322"/>
      <c r="F79" s="322"/>
      <c r="G79" s="322"/>
      <c r="H79" s="162"/>
      <c r="I79" s="162"/>
      <c r="J79" s="162"/>
      <c r="L79" s="373"/>
      <c r="M79" s="373"/>
      <c r="N79" s="322"/>
      <c r="O79" s="322"/>
      <c r="P79" s="322"/>
      <c r="Q79" s="322"/>
      <c r="R79" s="322"/>
      <c r="S79" s="421"/>
      <c r="T79" s="421"/>
      <c r="U79" s="421"/>
      <c r="AC79" s="322"/>
    </row>
    <row r="80" spans="3:29" ht="18.75" customHeight="1">
      <c r="C80" s="322"/>
      <c r="D80" s="322"/>
      <c r="E80" s="322"/>
      <c r="F80" s="322"/>
      <c r="G80" s="322"/>
      <c r="H80" s="162"/>
      <c r="I80" s="162"/>
      <c r="J80" s="162"/>
      <c r="L80" s="285"/>
      <c r="M80" s="285"/>
      <c r="N80" s="322"/>
      <c r="O80" s="322"/>
      <c r="P80" s="322"/>
      <c r="Q80" s="322"/>
      <c r="R80" s="322"/>
      <c r="S80" s="421"/>
      <c r="T80" s="421"/>
      <c r="U80" s="421"/>
      <c r="AC80" s="285"/>
    </row>
    <row r="81" spans="3:29" ht="18.75" customHeight="1">
      <c r="C81" s="322"/>
      <c r="D81" s="322"/>
      <c r="E81" s="322"/>
      <c r="F81" s="322"/>
      <c r="G81" s="322"/>
      <c r="H81" s="162"/>
      <c r="I81" s="162"/>
      <c r="J81" s="162"/>
      <c r="L81" s="285"/>
      <c r="M81" s="285"/>
      <c r="N81" s="322"/>
      <c r="O81" s="322"/>
      <c r="P81" s="322"/>
      <c r="Q81" s="322"/>
      <c r="R81" s="322"/>
      <c r="S81" s="421"/>
      <c r="T81" s="421"/>
      <c r="U81" s="421"/>
      <c r="AC81" s="322"/>
    </row>
    <row r="82" spans="3:29" ht="18.75" customHeight="1">
      <c r="C82" s="322"/>
      <c r="D82" s="322"/>
      <c r="E82" s="322"/>
      <c r="F82" s="322"/>
      <c r="G82" s="322"/>
      <c r="H82" s="162"/>
      <c r="I82" s="162"/>
      <c r="J82" s="162"/>
      <c r="L82" s="285"/>
      <c r="M82" s="285"/>
      <c r="N82" s="341"/>
      <c r="O82" s="341"/>
      <c r="P82" s="341"/>
      <c r="Q82" s="341"/>
      <c r="R82" s="341"/>
      <c r="S82" s="62"/>
      <c r="T82" s="62"/>
      <c r="U82" s="62"/>
      <c r="AC82" s="322"/>
    </row>
    <row r="83" spans="3:29" ht="18.75" customHeight="1">
      <c r="C83" s="322"/>
      <c r="D83" s="322"/>
      <c r="E83" s="322"/>
      <c r="F83" s="322"/>
      <c r="G83" s="322"/>
      <c r="H83" s="162"/>
      <c r="I83" s="162"/>
      <c r="J83" s="162"/>
      <c r="L83" s="285"/>
      <c r="M83" s="285"/>
      <c r="N83" s="322"/>
      <c r="O83" s="322"/>
      <c r="P83" s="322"/>
      <c r="Q83" s="322"/>
      <c r="R83" s="322"/>
      <c r="S83" s="421"/>
      <c r="T83" s="421"/>
      <c r="U83" s="421"/>
      <c r="AC83" s="322"/>
    </row>
    <row r="84" spans="3:29" ht="18.75" customHeight="1">
      <c r="C84" s="322"/>
      <c r="D84" s="322"/>
      <c r="E84" s="322"/>
      <c r="F84" s="322"/>
      <c r="G84" s="322"/>
      <c r="H84" s="162"/>
      <c r="I84" s="162"/>
      <c r="J84" s="162"/>
      <c r="L84" s="285"/>
      <c r="M84" s="285"/>
      <c r="N84" s="322"/>
      <c r="O84" s="322"/>
      <c r="P84" s="322"/>
      <c r="Q84" s="322"/>
      <c r="R84" s="322"/>
      <c r="S84" s="421"/>
      <c r="T84" s="421"/>
      <c r="U84" s="421"/>
      <c r="AC84" s="322"/>
    </row>
    <row r="85" spans="3:29" ht="18.75" customHeight="1">
      <c r="C85" s="322"/>
      <c r="D85" s="322"/>
      <c r="E85" s="322"/>
      <c r="F85" s="322"/>
      <c r="G85" s="322"/>
      <c r="H85" s="162"/>
      <c r="I85" s="162"/>
      <c r="J85" s="162"/>
      <c r="L85" s="285"/>
      <c r="M85" s="285"/>
      <c r="N85" s="322"/>
      <c r="O85" s="322"/>
      <c r="P85" s="322"/>
      <c r="Q85" s="322"/>
      <c r="R85" s="322"/>
      <c r="S85" s="421"/>
      <c r="T85" s="421"/>
      <c r="U85" s="421"/>
      <c r="AC85" s="322"/>
    </row>
    <row r="86" spans="3:29" ht="18.75" customHeight="1">
      <c r="C86" s="322"/>
      <c r="D86" s="322"/>
      <c r="E86" s="322"/>
      <c r="F86" s="322"/>
      <c r="G86" s="322"/>
      <c r="H86" s="391"/>
      <c r="I86" s="391"/>
      <c r="J86" s="391"/>
      <c r="L86" s="285"/>
      <c r="M86" s="285"/>
      <c r="N86" s="322"/>
      <c r="O86" s="322"/>
      <c r="P86" s="322"/>
      <c r="Q86" s="322"/>
      <c r="R86" s="322"/>
      <c r="S86" s="391"/>
      <c r="T86" s="391"/>
      <c r="U86" s="391"/>
      <c r="AC86" s="322"/>
    </row>
    <row r="87" spans="3:29" ht="18.75" customHeight="1">
      <c r="C87" s="322"/>
      <c r="D87" s="322"/>
      <c r="E87" s="322"/>
      <c r="F87" s="322"/>
      <c r="G87" s="322"/>
      <c r="H87" s="162"/>
      <c r="I87" s="162"/>
      <c r="J87" s="162"/>
      <c r="L87" s="285"/>
      <c r="M87" s="285"/>
      <c r="N87" s="322"/>
      <c r="O87" s="322"/>
      <c r="P87" s="322"/>
      <c r="Q87" s="322"/>
      <c r="R87" s="322"/>
      <c r="S87" s="421"/>
      <c r="T87" s="421"/>
      <c r="U87" s="421"/>
      <c r="AC87" s="322"/>
    </row>
    <row r="88" spans="3:29" ht="18.75" customHeight="1">
      <c r="C88" s="322"/>
      <c r="D88" s="322"/>
      <c r="E88" s="322"/>
      <c r="F88" s="322"/>
      <c r="G88" s="322"/>
      <c r="H88" s="162"/>
      <c r="I88" s="162"/>
      <c r="J88" s="162"/>
      <c r="L88" s="285"/>
      <c r="M88" s="285"/>
      <c r="N88" s="322"/>
      <c r="O88" s="322"/>
      <c r="P88" s="322"/>
      <c r="Q88" s="322"/>
      <c r="R88" s="322"/>
      <c r="S88" s="421"/>
      <c r="T88" s="421"/>
      <c r="U88" s="421"/>
      <c r="AC88" s="322"/>
    </row>
    <row r="89" spans="3:29" ht="18.75" customHeight="1">
      <c r="C89" s="322"/>
      <c r="D89" s="322"/>
      <c r="E89" s="322"/>
      <c r="F89" s="322"/>
      <c r="G89" s="322"/>
      <c r="H89" s="162"/>
      <c r="I89" s="162"/>
      <c r="J89" s="162"/>
      <c r="L89" s="285"/>
      <c r="M89" s="285"/>
      <c r="N89" s="322"/>
      <c r="O89" s="322"/>
      <c r="P89" s="322"/>
      <c r="Q89" s="322"/>
      <c r="R89" s="322"/>
      <c r="S89" s="421"/>
      <c r="T89" s="421"/>
      <c r="U89" s="421"/>
      <c r="AC89" s="322"/>
    </row>
    <row r="90" spans="3:29" ht="18.75" customHeight="1">
      <c r="C90" s="322"/>
      <c r="D90" s="322"/>
      <c r="E90" s="322"/>
      <c r="F90" s="322"/>
      <c r="G90" s="322"/>
      <c r="H90" s="162"/>
      <c r="I90" s="162"/>
      <c r="J90" s="162"/>
      <c r="L90" s="285"/>
      <c r="M90" s="285"/>
      <c r="N90" s="322"/>
      <c r="O90" s="322"/>
      <c r="P90" s="322"/>
      <c r="Q90" s="322"/>
      <c r="R90" s="322"/>
      <c r="S90" s="421"/>
      <c r="T90" s="421"/>
      <c r="U90" s="421"/>
      <c r="AC90" s="322"/>
    </row>
    <row r="91" spans="3:29" ht="18.75" customHeight="1">
      <c r="C91" s="322"/>
      <c r="D91" s="322"/>
      <c r="E91" s="322"/>
      <c r="F91" s="322"/>
      <c r="G91" s="322"/>
      <c r="H91" s="162"/>
      <c r="I91" s="162"/>
      <c r="J91" s="162"/>
      <c r="L91" s="285"/>
      <c r="M91" s="285"/>
      <c r="N91" s="322"/>
      <c r="O91" s="322"/>
      <c r="P91" s="322"/>
      <c r="Q91" s="322"/>
      <c r="R91" s="322"/>
      <c r="S91" s="421"/>
      <c r="T91" s="421"/>
      <c r="U91" s="421"/>
      <c r="AC91" s="322"/>
    </row>
    <row r="92" spans="3:29" ht="18.75" customHeight="1">
      <c r="C92" s="322"/>
      <c r="D92" s="322"/>
      <c r="E92" s="322"/>
      <c r="F92" s="322"/>
      <c r="G92" s="322"/>
      <c r="H92" s="162"/>
      <c r="I92" s="162"/>
      <c r="J92" s="162"/>
      <c r="N92" s="322"/>
      <c r="O92" s="322"/>
      <c r="P92" s="322"/>
      <c r="Q92" s="322"/>
      <c r="R92" s="322"/>
      <c r="S92" s="421"/>
      <c r="T92" s="421"/>
      <c r="U92" s="421"/>
      <c r="AC92" s="322"/>
    </row>
    <row r="93" spans="3:29" ht="18.75" customHeight="1">
      <c r="C93" s="322"/>
      <c r="D93" s="322"/>
      <c r="E93" s="322"/>
      <c r="F93" s="322"/>
      <c r="G93" s="322"/>
      <c r="H93" s="162"/>
      <c r="I93" s="162"/>
      <c r="J93" s="162"/>
      <c r="N93" s="322"/>
      <c r="O93" s="322"/>
      <c r="P93" s="322"/>
      <c r="Q93" s="322"/>
      <c r="R93" s="322"/>
      <c r="S93" s="421"/>
      <c r="T93" s="421"/>
      <c r="U93" s="421"/>
      <c r="AC93" s="322"/>
    </row>
    <row r="94" spans="3:29" ht="18.75" customHeight="1">
      <c r="C94" s="322"/>
      <c r="D94" s="322"/>
      <c r="E94" s="322"/>
      <c r="F94" s="322"/>
      <c r="G94" s="322"/>
      <c r="H94" s="162"/>
      <c r="I94" s="162"/>
      <c r="J94" s="162"/>
      <c r="N94" s="322"/>
      <c r="O94" s="322"/>
      <c r="P94" s="322"/>
      <c r="Q94" s="322"/>
      <c r="R94" s="322"/>
      <c r="S94" s="421"/>
      <c r="T94" s="421"/>
      <c r="U94" s="421"/>
      <c r="AC94" s="322"/>
    </row>
    <row r="95" spans="3:29" ht="18.75" customHeight="1">
      <c r="C95" s="322"/>
      <c r="D95" s="322"/>
      <c r="E95" s="322"/>
      <c r="F95" s="322"/>
      <c r="G95" s="322"/>
      <c r="H95" s="162"/>
      <c r="I95" s="162"/>
      <c r="J95" s="162"/>
      <c r="N95" s="322"/>
      <c r="O95" s="322"/>
      <c r="P95" s="322"/>
      <c r="Q95" s="322"/>
      <c r="R95" s="322"/>
      <c r="S95" s="421"/>
      <c r="T95" s="421"/>
      <c r="U95" s="421"/>
      <c r="AC95" s="322"/>
    </row>
    <row r="96" spans="3:29" ht="18.75" customHeight="1">
      <c r="C96" s="322"/>
      <c r="D96" s="322"/>
      <c r="E96" s="322"/>
      <c r="F96" s="322"/>
      <c r="G96" s="322"/>
      <c r="H96" s="162"/>
      <c r="I96" s="162"/>
      <c r="J96" s="162"/>
      <c r="N96" s="322"/>
      <c r="O96" s="322"/>
      <c r="P96" s="322"/>
      <c r="Q96" s="322"/>
      <c r="R96" s="322"/>
      <c r="S96" s="421"/>
      <c r="T96" s="421"/>
      <c r="U96" s="421"/>
      <c r="AC96" s="322"/>
    </row>
    <row r="97" spans="3:33" ht="18.75" customHeight="1">
      <c r="C97" s="322"/>
      <c r="D97" s="322"/>
      <c r="E97" s="322"/>
      <c r="F97" s="322"/>
      <c r="G97" s="322"/>
      <c r="H97" s="162"/>
      <c r="I97" s="162"/>
      <c r="J97" s="162"/>
      <c r="N97" s="322"/>
      <c r="O97" s="322"/>
      <c r="P97" s="322"/>
      <c r="Q97" s="322"/>
      <c r="R97" s="322"/>
      <c r="S97" s="421"/>
      <c r="T97" s="421"/>
      <c r="U97" s="421"/>
      <c r="AC97" s="322"/>
    </row>
    <row r="98" spans="3:33" ht="18.75" customHeight="1">
      <c r="C98" s="285"/>
      <c r="D98" s="285"/>
      <c r="E98" s="285"/>
      <c r="F98" s="285"/>
      <c r="G98" s="285"/>
      <c r="H98" s="162"/>
      <c r="I98" s="162"/>
      <c r="J98" s="162"/>
      <c r="AC98" s="322"/>
    </row>
    <row r="99" spans="3:33" ht="18.75" customHeight="1">
      <c r="C99" s="322"/>
      <c r="D99" s="322"/>
      <c r="E99" s="322"/>
      <c r="F99" s="322"/>
      <c r="G99" s="322"/>
      <c r="H99" s="162"/>
      <c r="I99" s="162"/>
      <c r="J99" s="162"/>
      <c r="AC99" s="322"/>
    </row>
    <row r="100" spans="3:33" ht="18.75" customHeight="1">
      <c r="C100" s="322"/>
      <c r="D100" s="322"/>
      <c r="E100" s="322"/>
      <c r="F100" s="322"/>
      <c r="G100" s="322"/>
      <c r="H100" s="162"/>
      <c r="I100" s="162"/>
      <c r="J100" s="162"/>
      <c r="AC100" s="341"/>
      <c r="AD100" s="198"/>
      <c r="AE100" s="198"/>
      <c r="AF100" s="198"/>
      <c r="AG100" s="198"/>
    </row>
    <row r="101" spans="3:33" ht="18.75" customHeight="1">
      <c r="C101" s="322"/>
      <c r="D101" s="322"/>
      <c r="E101" s="322"/>
      <c r="F101" s="322"/>
      <c r="G101" s="322"/>
      <c r="H101" s="162"/>
      <c r="I101" s="162"/>
      <c r="J101" s="162"/>
      <c r="AC101" s="322"/>
    </row>
    <row r="102" spans="3:33" ht="18.75" customHeight="1">
      <c r="C102" s="322"/>
      <c r="D102" s="322"/>
      <c r="E102" s="322"/>
      <c r="F102" s="322"/>
      <c r="G102" s="322"/>
      <c r="H102" s="162"/>
      <c r="I102" s="162"/>
      <c r="J102" s="162"/>
      <c r="AC102" s="322"/>
    </row>
  </sheetData>
  <mergeCells count="494">
    <mergeCell ref="A54:B54"/>
    <mergeCell ref="C54:G54"/>
    <mergeCell ref="H54:K54"/>
    <mergeCell ref="L54:M54"/>
    <mergeCell ref="N54:R54"/>
    <mergeCell ref="S54:V54"/>
    <mergeCell ref="W54:X54"/>
    <mergeCell ref="S60:V60"/>
    <mergeCell ref="A57:K57"/>
    <mergeCell ref="L57:V57"/>
    <mergeCell ref="W57:AG57"/>
    <mergeCell ref="A58:K58"/>
    <mergeCell ref="W58:AG58"/>
    <mergeCell ref="A59:K59"/>
    <mergeCell ref="Y54:AC54"/>
    <mergeCell ref="AD54:AE54"/>
    <mergeCell ref="AF54:AG54"/>
    <mergeCell ref="A56:K56"/>
    <mergeCell ref="L56:V56"/>
    <mergeCell ref="W56:AG56"/>
    <mergeCell ref="AF52:AG52"/>
    <mergeCell ref="A53:B53"/>
    <mergeCell ref="C53:G53"/>
    <mergeCell ref="H53:K53"/>
    <mergeCell ref="L53:M53"/>
    <mergeCell ref="N53:R53"/>
    <mergeCell ref="S53:V53"/>
    <mergeCell ref="W53:X53"/>
    <mergeCell ref="Y53:AC53"/>
    <mergeCell ref="AD53:AE53"/>
    <mergeCell ref="AF53:AG53"/>
    <mergeCell ref="A52:B52"/>
    <mergeCell ref="C52:G52"/>
    <mergeCell ref="H52:K52"/>
    <mergeCell ref="L52:M52"/>
    <mergeCell ref="N52:R52"/>
    <mergeCell ref="S52:V52"/>
    <mergeCell ref="W52:X52"/>
    <mergeCell ref="Y52:AC52"/>
    <mergeCell ref="AD52:AE52"/>
    <mergeCell ref="AF50:AG50"/>
    <mergeCell ref="A51:B51"/>
    <mergeCell ref="C51:G51"/>
    <mergeCell ref="H51:K51"/>
    <mergeCell ref="L51:M51"/>
    <mergeCell ref="N51:R51"/>
    <mergeCell ref="S51:V51"/>
    <mergeCell ref="W51:X51"/>
    <mergeCell ref="Y51:AC51"/>
    <mergeCell ref="AD51:AE51"/>
    <mergeCell ref="AF51:AG51"/>
    <mergeCell ref="A50:B50"/>
    <mergeCell ref="C50:G50"/>
    <mergeCell ref="H50:K50"/>
    <mergeCell ref="L50:M50"/>
    <mergeCell ref="N50:R50"/>
    <mergeCell ref="S50:V50"/>
    <mergeCell ref="W50:X50"/>
    <mergeCell ref="Y50:AC50"/>
    <mergeCell ref="AD50:AE50"/>
    <mergeCell ref="AF48:AG48"/>
    <mergeCell ref="A49:B49"/>
    <mergeCell ref="C49:G49"/>
    <mergeCell ref="H49:K49"/>
    <mergeCell ref="L49:M49"/>
    <mergeCell ref="N49:R49"/>
    <mergeCell ref="S49:V49"/>
    <mergeCell ref="W49:X49"/>
    <mergeCell ref="Y49:AC49"/>
    <mergeCell ref="AD49:AE49"/>
    <mergeCell ref="AF49:AG49"/>
    <mergeCell ref="A48:B48"/>
    <mergeCell ref="C48:G48"/>
    <mergeCell ref="H48:K48"/>
    <mergeCell ref="L48:M48"/>
    <mergeCell ref="N48:R48"/>
    <mergeCell ref="S48:V48"/>
    <mergeCell ref="W48:X48"/>
    <mergeCell ref="Y48:AC48"/>
    <mergeCell ref="AD48:AE48"/>
    <mergeCell ref="AF46:AG46"/>
    <mergeCell ref="A47:B47"/>
    <mergeCell ref="C47:G47"/>
    <mergeCell ref="H47:K47"/>
    <mergeCell ref="L47:M47"/>
    <mergeCell ref="N47:R47"/>
    <mergeCell ref="S47:V47"/>
    <mergeCell ref="W47:X47"/>
    <mergeCell ref="Y47:AC47"/>
    <mergeCell ref="AD47:AE47"/>
    <mergeCell ref="AF47:AG47"/>
    <mergeCell ref="A46:B46"/>
    <mergeCell ref="C46:G46"/>
    <mergeCell ref="H46:K46"/>
    <mergeCell ref="L46:M46"/>
    <mergeCell ref="N46:R46"/>
    <mergeCell ref="S46:V46"/>
    <mergeCell ref="W46:X46"/>
    <mergeCell ref="Y46:AC46"/>
    <mergeCell ref="AD46:AE46"/>
    <mergeCell ref="AF44:AG44"/>
    <mergeCell ref="A45:B45"/>
    <mergeCell ref="C45:G45"/>
    <mergeCell ref="H45:K45"/>
    <mergeCell ref="L45:M45"/>
    <mergeCell ref="N45:R45"/>
    <mergeCell ref="S45:V45"/>
    <mergeCell ref="W45:X45"/>
    <mergeCell ref="Y45:AC45"/>
    <mergeCell ref="AD45:AE45"/>
    <mergeCell ref="AF45:AG45"/>
    <mergeCell ref="A44:B44"/>
    <mergeCell ref="C44:G44"/>
    <mergeCell ref="H44:K44"/>
    <mergeCell ref="L44:M44"/>
    <mergeCell ref="N44:R44"/>
    <mergeCell ref="S44:V44"/>
    <mergeCell ref="W44:X44"/>
    <mergeCell ref="Y44:AC44"/>
    <mergeCell ref="AD44:AE44"/>
    <mergeCell ref="AF42:AG42"/>
    <mergeCell ref="A43:B43"/>
    <mergeCell ref="C43:G43"/>
    <mergeCell ref="H43:K43"/>
    <mergeCell ref="L43:M43"/>
    <mergeCell ref="N43:R43"/>
    <mergeCell ref="S43:V43"/>
    <mergeCell ref="W43:X43"/>
    <mergeCell ref="Y43:AC43"/>
    <mergeCell ref="AD43:AE43"/>
    <mergeCell ref="AF43:AG43"/>
    <mergeCell ref="A42:B42"/>
    <mergeCell ref="C42:G42"/>
    <mergeCell ref="H42:K42"/>
    <mergeCell ref="L42:M42"/>
    <mergeCell ref="N42:R42"/>
    <mergeCell ref="S42:V42"/>
    <mergeCell ref="W42:X42"/>
    <mergeCell ref="Y42:AC42"/>
    <mergeCell ref="AD42:AE42"/>
    <mergeCell ref="AF40:AG40"/>
    <mergeCell ref="A41:B41"/>
    <mergeCell ref="C41:G41"/>
    <mergeCell ref="H41:K41"/>
    <mergeCell ref="L41:M41"/>
    <mergeCell ref="N41:R41"/>
    <mergeCell ref="S41:V41"/>
    <mergeCell ref="W41:X41"/>
    <mergeCell ref="Y41:AC41"/>
    <mergeCell ref="AD41:AE41"/>
    <mergeCell ref="AF41:AG41"/>
    <mergeCell ref="A40:B40"/>
    <mergeCell ref="C40:G40"/>
    <mergeCell ref="H40:K40"/>
    <mergeCell ref="L40:M40"/>
    <mergeCell ref="N40:R40"/>
    <mergeCell ref="S40:V40"/>
    <mergeCell ref="W40:X40"/>
    <mergeCell ref="Y40:AC40"/>
    <mergeCell ref="AD40:AE40"/>
    <mergeCell ref="AF38:AG38"/>
    <mergeCell ref="A39:B39"/>
    <mergeCell ref="C39:G39"/>
    <mergeCell ref="H39:K39"/>
    <mergeCell ref="L39:M39"/>
    <mergeCell ref="N39:R39"/>
    <mergeCell ref="S39:V39"/>
    <mergeCell ref="W39:X39"/>
    <mergeCell ref="Y39:AC39"/>
    <mergeCell ref="AD39:AE39"/>
    <mergeCell ref="AF39:AG39"/>
    <mergeCell ref="A38:B38"/>
    <mergeCell ref="C38:G38"/>
    <mergeCell ref="H38:K38"/>
    <mergeCell ref="L38:M38"/>
    <mergeCell ref="N38:R38"/>
    <mergeCell ref="S38:V38"/>
    <mergeCell ref="W38:X38"/>
    <mergeCell ref="Y38:AC38"/>
    <mergeCell ref="AD38:AE38"/>
    <mergeCell ref="AF36:AG36"/>
    <mergeCell ref="A37:B37"/>
    <mergeCell ref="C37:G37"/>
    <mergeCell ref="H37:K37"/>
    <mergeCell ref="L37:M37"/>
    <mergeCell ref="N37:R37"/>
    <mergeCell ref="S37:V37"/>
    <mergeCell ref="W37:X37"/>
    <mergeCell ref="Y37:AC37"/>
    <mergeCell ref="AD37:AE37"/>
    <mergeCell ref="AF37:AG37"/>
    <mergeCell ref="A36:B36"/>
    <mergeCell ref="C36:G36"/>
    <mergeCell ref="H36:K36"/>
    <mergeCell ref="L36:M36"/>
    <mergeCell ref="N36:R36"/>
    <mergeCell ref="S36:V36"/>
    <mergeCell ref="W36:X36"/>
    <mergeCell ref="Y36:AC36"/>
    <mergeCell ref="AD36:AE36"/>
    <mergeCell ref="AF34:AG34"/>
    <mergeCell ref="A35:B35"/>
    <mergeCell ref="C35:G35"/>
    <mergeCell ref="H35:K35"/>
    <mergeCell ref="L35:M35"/>
    <mergeCell ref="N35:R35"/>
    <mergeCell ref="S35:V35"/>
    <mergeCell ref="W35:X35"/>
    <mergeCell ref="Y35:AC35"/>
    <mergeCell ref="AD35:AE35"/>
    <mergeCell ref="AF35:AG35"/>
    <mergeCell ref="A34:B34"/>
    <mergeCell ref="C34:G34"/>
    <mergeCell ref="H34:K34"/>
    <mergeCell ref="L34:M34"/>
    <mergeCell ref="N34:R34"/>
    <mergeCell ref="S34:V34"/>
    <mergeCell ref="W34:X34"/>
    <mergeCell ref="Y34:AC34"/>
    <mergeCell ref="AD34:AE34"/>
    <mergeCell ref="AF32:AG32"/>
    <mergeCell ref="A33:B33"/>
    <mergeCell ref="C33:G33"/>
    <mergeCell ref="H33:K33"/>
    <mergeCell ref="L33:M33"/>
    <mergeCell ref="N33:R33"/>
    <mergeCell ref="S33:V33"/>
    <mergeCell ref="W33:X33"/>
    <mergeCell ref="Y33:AC33"/>
    <mergeCell ref="AD33:AE33"/>
    <mergeCell ref="AF33:AG33"/>
    <mergeCell ref="A32:B32"/>
    <mergeCell ref="C32:G32"/>
    <mergeCell ref="H32:K32"/>
    <mergeCell ref="L32:M32"/>
    <mergeCell ref="N32:R32"/>
    <mergeCell ref="S32:V32"/>
    <mergeCell ref="W32:X32"/>
    <mergeCell ref="Y32:AC32"/>
    <mergeCell ref="AD32:AE32"/>
    <mergeCell ref="AF30:AG30"/>
    <mergeCell ref="A31:B31"/>
    <mergeCell ref="C31:G31"/>
    <mergeCell ref="H31:K31"/>
    <mergeCell ref="L31:M31"/>
    <mergeCell ref="N31:R31"/>
    <mergeCell ref="S31:V31"/>
    <mergeCell ref="W31:X31"/>
    <mergeCell ref="Y31:AC31"/>
    <mergeCell ref="AD31:AE31"/>
    <mergeCell ref="AF31:AG31"/>
    <mergeCell ref="A30:B30"/>
    <mergeCell ref="C30:G30"/>
    <mergeCell ref="H30:K30"/>
    <mergeCell ref="L30:M30"/>
    <mergeCell ref="N30:R30"/>
    <mergeCell ref="S30:V30"/>
    <mergeCell ref="W30:X30"/>
    <mergeCell ref="Y30:AC30"/>
    <mergeCell ref="AD30:AE30"/>
    <mergeCell ref="AF28:AG28"/>
    <mergeCell ref="A29:B29"/>
    <mergeCell ref="C29:G29"/>
    <mergeCell ref="H29:K29"/>
    <mergeCell ref="L29:M29"/>
    <mergeCell ref="N29:R29"/>
    <mergeCell ref="S29:V29"/>
    <mergeCell ref="W29:X29"/>
    <mergeCell ref="Y29:AC29"/>
    <mergeCell ref="AD29:AE29"/>
    <mergeCell ref="AF29:AG29"/>
    <mergeCell ref="A28:B28"/>
    <mergeCell ref="C28:G28"/>
    <mergeCell ref="H28:K28"/>
    <mergeCell ref="L28:M28"/>
    <mergeCell ref="N28:R28"/>
    <mergeCell ref="S28:V28"/>
    <mergeCell ref="W28:X28"/>
    <mergeCell ref="Y28:AC28"/>
    <mergeCell ref="AD28:AE28"/>
    <mergeCell ref="AF26:AG26"/>
    <mergeCell ref="A27:B27"/>
    <mergeCell ref="C27:G27"/>
    <mergeCell ref="H27:K27"/>
    <mergeCell ref="L27:M27"/>
    <mergeCell ref="N27:R27"/>
    <mergeCell ref="S27:V27"/>
    <mergeCell ref="W27:X27"/>
    <mergeCell ref="Y27:AC27"/>
    <mergeCell ref="AD27:AE27"/>
    <mergeCell ref="AF27:AG27"/>
    <mergeCell ref="A26:B26"/>
    <mergeCell ref="C26:G26"/>
    <mergeCell ref="H26:K26"/>
    <mergeCell ref="L26:M26"/>
    <mergeCell ref="N26:R26"/>
    <mergeCell ref="S26:V26"/>
    <mergeCell ref="W26:X26"/>
    <mergeCell ref="Y26:AC26"/>
    <mergeCell ref="AD26:AE26"/>
    <mergeCell ref="AF24:AG24"/>
    <mergeCell ref="A25:B25"/>
    <mergeCell ref="C25:G25"/>
    <mergeCell ref="H25:K25"/>
    <mergeCell ref="L25:M25"/>
    <mergeCell ref="N25:R25"/>
    <mergeCell ref="S25:V25"/>
    <mergeCell ref="W25:X25"/>
    <mergeCell ref="Y25:AC25"/>
    <mergeCell ref="AD25:AE25"/>
    <mergeCell ref="AF25:AG25"/>
    <mergeCell ref="A24:B24"/>
    <mergeCell ref="C24:G24"/>
    <mergeCell ref="H24:K24"/>
    <mergeCell ref="L24:M24"/>
    <mergeCell ref="N24:R24"/>
    <mergeCell ref="S24:V24"/>
    <mergeCell ref="W24:X24"/>
    <mergeCell ref="Y24:AC24"/>
    <mergeCell ref="AD24:AE24"/>
    <mergeCell ref="AF22:AG22"/>
    <mergeCell ref="A23:B23"/>
    <mergeCell ref="C23:G23"/>
    <mergeCell ref="H23:K23"/>
    <mergeCell ref="L23:M23"/>
    <mergeCell ref="N23:R23"/>
    <mergeCell ref="S23:V23"/>
    <mergeCell ref="W23:X23"/>
    <mergeCell ref="Y23:AC23"/>
    <mergeCell ref="AD23:AE23"/>
    <mergeCell ref="AF23:AG23"/>
    <mergeCell ref="A22:B22"/>
    <mergeCell ref="C22:G22"/>
    <mergeCell ref="H22:K22"/>
    <mergeCell ref="L22:M22"/>
    <mergeCell ref="N22:R22"/>
    <mergeCell ref="S22:V22"/>
    <mergeCell ref="W22:X22"/>
    <mergeCell ref="Y22:AC22"/>
    <mergeCell ref="AD22:AE22"/>
    <mergeCell ref="AF20:AG20"/>
    <mergeCell ref="A21:B21"/>
    <mergeCell ref="C21:G21"/>
    <mergeCell ref="H21:K21"/>
    <mergeCell ref="L21:M21"/>
    <mergeCell ref="N21:R21"/>
    <mergeCell ref="S21:V21"/>
    <mergeCell ref="W21:X21"/>
    <mergeCell ref="Y21:AC21"/>
    <mergeCell ref="AD21:AE21"/>
    <mergeCell ref="AF21:AG21"/>
    <mergeCell ref="A20:B20"/>
    <mergeCell ref="C20:G20"/>
    <mergeCell ref="H20:K20"/>
    <mergeCell ref="L20:M20"/>
    <mergeCell ref="N20:R20"/>
    <mergeCell ref="S20:V20"/>
    <mergeCell ref="W20:X20"/>
    <mergeCell ref="Y20:AC20"/>
    <mergeCell ref="AD20:AE20"/>
    <mergeCell ref="AF18:AG18"/>
    <mergeCell ref="A19:B19"/>
    <mergeCell ref="C19:G19"/>
    <mergeCell ref="H19:K19"/>
    <mergeCell ref="L19:M19"/>
    <mergeCell ref="N19:R19"/>
    <mergeCell ref="S19:V19"/>
    <mergeCell ref="W19:X19"/>
    <mergeCell ref="Y19:AC19"/>
    <mergeCell ref="AD19:AE19"/>
    <mergeCell ref="AF19:AG19"/>
    <mergeCell ref="A18:B18"/>
    <mergeCell ref="C18:G18"/>
    <mergeCell ref="H18:K18"/>
    <mergeCell ref="L18:M18"/>
    <mergeCell ref="N18:R18"/>
    <mergeCell ref="S18:V18"/>
    <mergeCell ref="W18:X18"/>
    <mergeCell ref="Y18:AC18"/>
    <mergeCell ref="AD18:AE18"/>
    <mergeCell ref="AF16:AG16"/>
    <mergeCell ref="A17:B17"/>
    <mergeCell ref="C17:G17"/>
    <mergeCell ref="H17:K17"/>
    <mergeCell ref="L17:M17"/>
    <mergeCell ref="N17:R17"/>
    <mergeCell ref="S17:V17"/>
    <mergeCell ref="W17:X17"/>
    <mergeCell ref="Y17:AC17"/>
    <mergeCell ref="AD17:AE17"/>
    <mergeCell ref="AF17:AG17"/>
    <mergeCell ref="A16:B16"/>
    <mergeCell ref="C16:G16"/>
    <mergeCell ref="H16:K16"/>
    <mergeCell ref="L16:M16"/>
    <mergeCell ref="N16:R16"/>
    <mergeCell ref="S16:V16"/>
    <mergeCell ref="W16:X16"/>
    <mergeCell ref="Y16:AC16"/>
    <mergeCell ref="AD16:AE16"/>
    <mergeCell ref="AF14:AG14"/>
    <mergeCell ref="A15:B15"/>
    <mergeCell ref="C15:G15"/>
    <mergeCell ref="H15:K15"/>
    <mergeCell ref="L15:M15"/>
    <mergeCell ref="N15:R15"/>
    <mergeCell ref="S15:V15"/>
    <mergeCell ref="W15:X15"/>
    <mergeCell ref="Y15:AC15"/>
    <mergeCell ref="AD15:AE15"/>
    <mergeCell ref="AF15:AG15"/>
    <mergeCell ref="A14:B14"/>
    <mergeCell ref="C14:G14"/>
    <mergeCell ref="H14:K14"/>
    <mergeCell ref="L14:M14"/>
    <mergeCell ref="N14:R14"/>
    <mergeCell ref="S14:V14"/>
    <mergeCell ref="W14:X14"/>
    <mergeCell ref="Y14:AC14"/>
    <mergeCell ref="AD14:AE14"/>
    <mergeCell ref="AF12:AG12"/>
    <mergeCell ref="A13:B13"/>
    <mergeCell ref="C13:G13"/>
    <mergeCell ref="H13:K13"/>
    <mergeCell ref="L13:M13"/>
    <mergeCell ref="N13:R13"/>
    <mergeCell ref="S13:V13"/>
    <mergeCell ref="W13:X13"/>
    <mergeCell ref="Y13:AC13"/>
    <mergeCell ref="AD13:AE13"/>
    <mergeCell ref="AF13:AG13"/>
    <mergeCell ref="A12:B12"/>
    <mergeCell ref="C12:G12"/>
    <mergeCell ref="H12:K12"/>
    <mergeCell ref="L12:M12"/>
    <mergeCell ref="N12:R12"/>
    <mergeCell ref="S12:V12"/>
    <mergeCell ref="W12:X12"/>
    <mergeCell ref="Y12:AC12"/>
    <mergeCell ref="AD12:AE12"/>
    <mergeCell ref="AF10:AG10"/>
    <mergeCell ref="A11:B11"/>
    <mergeCell ref="C11:G11"/>
    <mergeCell ref="H11:K11"/>
    <mergeCell ref="L11:M11"/>
    <mergeCell ref="N11:R11"/>
    <mergeCell ref="S11:V11"/>
    <mergeCell ref="W11:X11"/>
    <mergeCell ref="Y11:AC11"/>
    <mergeCell ref="AD11:AE11"/>
    <mergeCell ref="AF11:AG11"/>
    <mergeCell ref="A10:B10"/>
    <mergeCell ref="C10:G10"/>
    <mergeCell ref="H10:K10"/>
    <mergeCell ref="L10:M10"/>
    <mergeCell ref="N10:R10"/>
    <mergeCell ref="S10:V10"/>
    <mergeCell ref="W10:X10"/>
    <mergeCell ref="Y10:AC10"/>
    <mergeCell ref="AD10:AE10"/>
    <mergeCell ref="AF8:AG8"/>
    <mergeCell ref="A9:B9"/>
    <mergeCell ref="C9:G9"/>
    <mergeCell ref="H9:K9"/>
    <mergeCell ref="L9:M9"/>
    <mergeCell ref="N9:R9"/>
    <mergeCell ref="S9:V9"/>
    <mergeCell ref="W9:X9"/>
    <mergeCell ref="Y9:AC9"/>
    <mergeCell ref="AD9:AE9"/>
    <mergeCell ref="AF9:AG9"/>
    <mergeCell ref="A8:B8"/>
    <mergeCell ref="C8:G8"/>
    <mergeCell ref="H8:K8"/>
    <mergeCell ref="L8:M8"/>
    <mergeCell ref="N8:R8"/>
    <mergeCell ref="S8:V8"/>
    <mergeCell ref="W8:X8"/>
    <mergeCell ref="Y8:AC8"/>
    <mergeCell ref="AD8:AE8"/>
    <mergeCell ref="A1:D1"/>
    <mergeCell ref="A4:K4"/>
    <mergeCell ref="L4:V4"/>
    <mergeCell ref="W4:AG4"/>
    <mergeCell ref="A6:B6"/>
    <mergeCell ref="C6:G6"/>
    <mergeCell ref="H6:K6"/>
    <mergeCell ref="L6:M6"/>
    <mergeCell ref="N6:R6"/>
    <mergeCell ref="S6:V6"/>
    <mergeCell ref="W6:X6"/>
    <mergeCell ref="Y6:AC6"/>
    <mergeCell ref="AD6:AE6"/>
    <mergeCell ref="AF6:AG6"/>
  </mergeCells>
  <phoneticPr fontId="4"/>
  <hyperlinks>
    <hyperlink ref="A1" location="P2細目次!A1" display="目次に戻る" xr:uid="{0FD3CB24-1107-42F4-99C4-3684990ACEAF}"/>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1A83-B88F-4C68-AA1D-DA552C5BB12C}">
  <sheetPr>
    <tabColor theme="0"/>
    <pageSetUpPr fitToPage="1"/>
  </sheetPr>
  <dimension ref="A1:AJ104"/>
  <sheetViews>
    <sheetView zoomScaleNormal="100" zoomScaleSheetLayoutView="100" workbookViewId="0">
      <selection activeCell="AL2" sqref="AL2:AR2"/>
    </sheetView>
  </sheetViews>
  <sheetFormatPr defaultColWidth="3.375" defaultRowHeight="18.75" customHeight="1"/>
  <cols>
    <col min="1" max="16384" width="3.375" style="1"/>
  </cols>
  <sheetData>
    <row r="1" spans="1:35" s="17" customFormat="1" ht="13.5">
      <c r="A1" s="1544" t="s">
        <v>4602</v>
      </c>
      <c r="B1" s="1544"/>
      <c r="C1" s="1544"/>
      <c r="D1" s="1544"/>
    </row>
    <row r="2" spans="1:35" s="273" customFormat="1" ht="17.25">
      <c r="A2" s="273" t="s">
        <v>4658</v>
      </c>
    </row>
    <row r="3" spans="1:35" s="272" customFormat="1" ht="17.25"/>
    <row r="4" spans="1:35" s="189" customFormat="1">
      <c r="A4" s="2641" t="s">
        <v>4272</v>
      </c>
      <c r="B4" s="2641"/>
      <c r="C4" s="2641"/>
      <c r="D4" s="2641"/>
      <c r="E4" s="2641"/>
      <c r="F4" s="2641"/>
      <c r="G4" s="2641"/>
      <c r="H4" s="2641"/>
      <c r="I4" s="2641"/>
      <c r="J4" s="2641"/>
      <c r="K4" s="2641"/>
      <c r="L4" s="2664" t="s">
        <v>4273</v>
      </c>
      <c r="M4" s="2664"/>
      <c r="N4" s="2664"/>
      <c r="O4" s="2664"/>
      <c r="P4" s="2664"/>
      <c r="Q4" s="2664"/>
      <c r="R4" s="2664"/>
      <c r="S4" s="2664"/>
      <c r="T4" s="2664"/>
      <c r="U4" s="2664"/>
      <c r="V4" s="2664"/>
      <c r="W4" s="2665" t="s">
        <v>4274</v>
      </c>
      <c r="X4" s="2665"/>
      <c r="Y4" s="2665"/>
      <c r="Z4" s="2665"/>
      <c r="AA4" s="2665"/>
      <c r="AB4" s="2665"/>
      <c r="AC4" s="2665"/>
      <c r="AD4" s="2665"/>
      <c r="AE4" s="2665"/>
      <c r="AF4" s="2665"/>
      <c r="AG4" s="2665"/>
    </row>
    <row r="5" spans="1:35" ht="11.25" customHeight="1" thickBot="1">
      <c r="W5" s="199"/>
      <c r="X5" s="199"/>
      <c r="Y5" s="199"/>
      <c r="Z5" s="199"/>
      <c r="AA5" s="199"/>
      <c r="AB5" s="199"/>
      <c r="AC5" s="199"/>
      <c r="AD5" s="199"/>
      <c r="AE5" s="199"/>
      <c r="AF5" s="199"/>
      <c r="AG5" s="199"/>
    </row>
    <row r="6" spans="1:35" ht="18.75" customHeight="1">
      <c r="A6" s="2642" t="s">
        <v>4110</v>
      </c>
      <c r="B6" s="2643"/>
      <c r="C6" s="2644" t="s">
        <v>4275</v>
      </c>
      <c r="D6" s="2642"/>
      <c r="E6" s="2642"/>
      <c r="F6" s="2642"/>
      <c r="G6" s="2643"/>
      <c r="H6" s="2644" t="s">
        <v>4276</v>
      </c>
      <c r="I6" s="2642"/>
      <c r="J6" s="2642"/>
      <c r="K6" s="2643"/>
      <c r="L6" s="2644" t="s">
        <v>4110</v>
      </c>
      <c r="M6" s="2643"/>
      <c r="N6" s="2644" t="s">
        <v>4275</v>
      </c>
      <c r="O6" s="2642"/>
      <c r="P6" s="2642"/>
      <c r="Q6" s="2642"/>
      <c r="R6" s="2643"/>
      <c r="S6" s="2644" t="s">
        <v>4226</v>
      </c>
      <c r="T6" s="2642"/>
      <c r="U6" s="2642"/>
      <c r="V6" s="2643"/>
      <c r="W6" s="2644" t="s">
        <v>4110</v>
      </c>
      <c r="X6" s="2643"/>
      <c r="Y6" s="2644" t="s">
        <v>4275</v>
      </c>
      <c r="Z6" s="2642"/>
      <c r="AA6" s="2642"/>
      <c r="AB6" s="2642"/>
      <c r="AC6" s="2642"/>
      <c r="AD6" s="2642" t="s">
        <v>4277</v>
      </c>
      <c r="AE6" s="2642"/>
      <c r="AF6" s="2642"/>
      <c r="AG6" s="2642"/>
    </row>
    <row r="7" spans="1:35" ht="11.25" customHeight="1">
      <c r="A7" s="16"/>
      <c r="B7" s="16"/>
      <c r="K7" s="32"/>
      <c r="L7" s="200"/>
      <c r="M7" s="46"/>
      <c r="N7" s="45"/>
      <c r="O7" s="45"/>
      <c r="P7" s="45"/>
      <c r="Q7" s="45"/>
      <c r="R7" s="45"/>
      <c r="S7" s="45"/>
      <c r="T7" s="45"/>
      <c r="U7" s="45"/>
      <c r="V7" s="60"/>
      <c r="W7" s="46"/>
      <c r="X7" s="46"/>
      <c r="Y7" s="46"/>
      <c r="Z7" s="45"/>
      <c r="AA7" s="45"/>
      <c r="AB7" s="45"/>
      <c r="AC7" s="45"/>
      <c r="AD7" s="45"/>
      <c r="AE7" s="45"/>
      <c r="AF7" s="45"/>
      <c r="AG7" s="45"/>
    </row>
    <row r="8" spans="1:35" ht="18.75" customHeight="1">
      <c r="A8" s="1201">
        <v>1</v>
      </c>
      <c r="B8" s="1201"/>
      <c r="C8" s="1296" t="s">
        <v>4136</v>
      </c>
      <c r="D8" s="1296"/>
      <c r="E8" s="1296"/>
      <c r="F8" s="1296"/>
      <c r="G8" s="1296"/>
      <c r="H8" s="1672">
        <v>2314</v>
      </c>
      <c r="I8" s="1672"/>
      <c r="J8" s="1672"/>
      <c r="K8" s="2666"/>
      <c r="L8" s="1280">
        <v>1</v>
      </c>
      <c r="M8" s="1201"/>
      <c r="N8" s="1296" t="s">
        <v>4136</v>
      </c>
      <c r="O8" s="1296"/>
      <c r="P8" s="1296"/>
      <c r="Q8" s="1296"/>
      <c r="R8" s="1296"/>
      <c r="S8" s="1672">
        <v>7458</v>
      </c>
      <c r="T8" s="1672"/>
      <c r="U8" s="1672"/>
      <c r="V8" s="2666"/>
      <c r="W8" s="1280">
        <v>1</v>
      </c>
      <c r="X8" s="1201"/>
      <c r="Y8" s="1296" t="s">
        <v>1405</v>
      </c>
      <c r="Z8" s="1296"/>
      <c r="AA8" s="1296"/>
      <c r="AB8" s="1296"/>
      <c r="AC8" s="1296"/>
      <c r="AD8" s="2572">
        <v>3926</v>
      </c>
      <c r="AE8" s="2572"/>
      <c r="AF8" s="2572"/>
      <c r="AG8" s="2572"/>
      <c r="AI8" s="201"/>
    </row>
    <row r="9" spans="1:35" ht="18.75" customHeight="1">
      <c r="A9" s="1201">
        <v>2</v>
      </c>
      <c r="B9" s="1201"/>
      <c r="C9" s="1296" t="s">
        <v>1448</v>
      </c>
      <c r="D9" s="1296"/>
      <c r="E9" s="1296"/>
      <c r="F9" s="1296"/>
      <c r="G9" s="1296"/>
      <c r="H9" s="1672">
        <v>2122</v>
      </c>
      <c r="I9" s="1672"/>
      <c r="J9" s="1672"/>
      <c r="K9" s="2666"/>
      <c r="L9" s="1280">
        <v>2</v>
      </c>
      <c r="M9" s="1201"/>
      <c r="N9" s="1296" t="s">
        <v>1448</v>
      </c>
      <c r="O9" s="1296"/>
      <c r="P9" s="1296"/>
      <c r="Q9" s="1296"/>
      <c r="R9" s="1296"/>
      <c r="S9" s="1672">
        <v>6850</v>
      </c>
      <c r="T9" s="1672"/>
      <c r="U9" s="1672"/>
      <c r="V9" s="2666"/>
      <c r="W9" s="1280">
        <v>2</v>
      </c>
      <c r="X9" s="1201"/>
      <c r="Y9" s="1296" t="s">
        <v>4117</v>
      </c>
      <c r="Z9" s="1296"/>
      <c r="AA9" s="1296"/>
      <c r="AB9" s="1296"/>
      <c r="AC9" s="1296"/>
      <c r="AD9" s="2572">
        <v>3688</v>
      </c>
      <c r="AE9" s="2572"/>
      <c r="AF9" s="2572"/>
      <c r="AG9" s="2572"/>
      <c r="AI9" s="202"/>
    </row>
    <row r="10" spans="1:35" ht="18.75" customHeight="1">
      <c r="A10" s="1201">
        <v>3</v>
      </c>
      <c r="B10" s="1201"/>
      <c r="C10" s="2667" t="s">
        <v>1435</v>
      </c>
      <c r="D10" s="2667"/>
      <c r="E10" s="2667"/>
      <c r="F10" s="2667"/>
      <c r="G10" s="2667"/>
      <c r="H10" s="1672">
        <v>1604</v>
      </c>
      <c r="I10" s="1672"/>
      <c r="J10" s="1672"/>
      <c r="K10" s="2666"/>
      <c r="L10" s="1280">
        <v>3</v>
      </c>
      <c r="M10" s="1201"/>
      <c r="N10" s="2667" t="s">
        <v>4117</v>
      </c>
      <c r="O10" s="2667"/>
      <c r="P10" s="2667"/>
      <c r="Q10" s="2667"/>
      <c r="R10" s="2667"/>
      <c r="S10" s="1672">
        <v>5521</v>
      </c>
      <c r="T10" s="1672"/>
      <c r="U10" s="1672"/>
      <c r="V10" s="2666"/>
      <c r="W10" s="1280">
        <v>3</v>
      </c>
      <c r="X10" s="1201"/>
      <c r="Y10" s="1296" t="s">
        <v>1456</v>
      </c>
      <c r="Z10" s="1296"/>
      <c r="AA10" s="1296"/>
      <c r="AB10" s="1296"/>
      <c r="AC10" s="1296"/>
      <c r="AD10" s="2572">
        <v>3581</v>
      </c>
      <c r="AE10" s="2572"/>
      <c r="AF10" s="2572"/>
      <c r="AG10" s="2572"/>
      <c r="AI10" s="201"/>
    </row>
    <row r="11" spans="1:35" ht="18.75" customHeight="1">
      <c r="A11" s="1201">
        <v>4</v>
      </c>
      <c r="B11" s="1201"/>
      <c r="C11" s="1296" t="s">
        <v>4117</v>
      </c>
      <c r="D11" s="1296"/>
      <c r="E11" s="1296"/>
      <c r="F11" s="1296"/>
      <c r="G11" s="1296"/>
      <c r="H11" s="1672">
        <v>1588</v>
      </c>
      <c r="I11" s="1672"/>
      <c r="J11" s="1672"/>
      <c r="K11" s="2666"/>
      <c r="L11" s="1280">
        <v>4</v>
      </c>
      <c r="M11" s="1201"/>
      <c r="N11" s="1296" t="s">
        <v>1435</v>
      </c>
      <c r="O11" s="1296"/>
      <c r="P11" s="1296"/>
      <c r="Q11" s="1296"/>
      <c r="R11" s="1296"/>
      <c r="S11" s="1672">
        <v>4886</v>
      </c>
      <c r="T11" s="1672"/>
      <c r="U11" s="1672"/>
      <c r="V11" s="2666"/>
      <c r="W11" s="1280">
        <v>4</v>
      </c>
      <c r="X11" s="1201"/>
      <c r="Y11" s="1296" t="s">
        <v>1401</v>
      </c>
      <c r="Z11" s="1296"/>
      <c r="AA11" s="1296"/>
      <c r="AB11" s="1296"/>
      <c r="AC11" s="1296"/>
      <c r="AD11" s="2572">
        <v>3416</v>
      </c>
      <c r="AE11" s="2572"/>
      <c r="AF11" s="2572"/>
      <c r="AG11" s="2572"/>
      <c r="AI11" s="201"/>
    </row>
    <row r="12" spans="1:35" ht="18.75" customHeight="1">
      <c r="A12" s="1201">
        <v>5</v>
      </c>
      <c r="B12" s="1201"/>
      <c r="C12" s="1296" t="s">
        <v>4142</v>
      </c>
      <c r="D12" s="1296"/>
      <c r="E12" s="1296"/>
      <c r="F12" s="1296"/>
      <c r="G12" s="1296"/>
      <c r="H12" s="1672">
        <v>1253</v>
      </c>
      <c r="I12" s="1672"/>
      <c r="J12" s="1672"/>
      <c r="K12" s="2666"/>
      <c r="L12" s="1280">
        <v>5</v>
      </c>
      <c r="M12" s="1201"/>
      <c r="N12" s="1296" t="s">
        <v>1433</v>
      </c>
      <c r="O12" s="1296"/>
      <c r="P12" s="1296"/>
      <c r="Q12" s="1296"/>
      <c r="R12" s="1296"/>
      <c r="S12" s="1672">
        <v>4586</v>
      </c>
      <c r="T12" s="1672"/>
      <c r="U12" s="1672"/>
      <c r="V12" s="2666"/>
      <c r="W12" s="1280">
        <v>5</v>
      </c>
      <c r="X12" s="1201"/>
      <c r="Y12" s="1296" t="s">
        <v>1403</v>
      </c>
      <c r="Z12" s="1296"/>
      <c r="AA12" s="1296"/>
      <c r="AB12" s="1296"/>
      <c r="AC12" s="1296"/>
      <c r="AD12" s="2572">
        <v>3202</v>
      </c>
      <c r="AE12" s="2572"/>
      <c r="AF12" s="2572"/>
      <c r="AG12" s="2572"/>
    </row>
    <row r="13" spans="1:35" ht="11.25" customHeight="1">
      <c r="A13" s="1201"/>
      <c r="B13" s="1201"/>
      <c r="C13" s="1202"/>
      <c r="D13" s="1202"/>
      <c r="E13" s="1202"/>
      <c r="F13" s="1202"/>
      <c r="G13" s="1202"/>
      <c r="H13" s="1202"/>
      <c r="I13" s="1202"/>
      <c r="J13" s="1202"/>
      <c r="K13" s="1551"/>
      <c r="L13" s="1280"/>
      <c r="M13" s="1201"/>
      <c r="N13" s="1202"/>
      <c r="O13" s="1202"/>
      <c r="P13" s="1202"/>
      <c r="Q13" s="1202"/>
      <c r="R13" s="1202"/>
      <c r="S13" s="1625"/>
      <c r="T13" s="1625"/>
      <c r="U13" s="1625"/>
      <c r="V13" s="2666"/>
      <c r="W13" s="1280"/>
      <c r="X13" s="1201"/>
      <c r="Y13" s="1296"/>
      <c r="Z13" s="1296"/>
      <c r="AA13" s="1296"/>
      <c r="AB13" s="1296"/>
      <c r="AC13" s="1296"/>
      <c r="AD13" s="1625"/>
      <c r="AE13" s="1625"/>
      <c r="AF13" s="1625"/>
      <c r="AG13" s="1625"/>
      <c r="AI13" s="110"/>
    </row>
    <row r="14" spans="1:35" ht="18.75" customHeight="1">
      <c r="A14" s="1201">
        <v>6</v>
      </c>
      <c r="B14" s="1201"/>
      <c r="C14" s="1296" t="s">
        <v>1433</v>
      </c>
      <c r="D14" s="1296"/>
      <c r="E14" s="1296"/>
      <c r="F14" s="1296"/>
      <c r="G14" s="1296"/>
      <c r="H14" s="1672">
        <v>1246</v>
      </c>
      <c r="I14" s="1672"/>
      <c r="J14" s="1672"/>
      <c r="K14" s="2666"/>
      <c r="L14" s="1280">
        <v>6</v>
      </c>
      <c r="M14" s="1201"/>
      <c r="N14" s="1296" t="s">
        <v>4142</v>
      </c>
      <c r="O14" s="1296"/>
      <c r="P14" s="1296"/>
      <c r="Q14" s="1296"/>
      <c r="R14" s="1296"/>
      <c r="S14" s="1672">
        <v>3920</v>
      </c>
      <c r="T14" s="1672"/>
      <c r="U14" s="1672"/>
      <c r="V14" s="2666"/>
      <c r="W14" s="1280">
        <v>6</v>
      </c>
      <c r="X14" s="1201"/>
      <c r="Y14" s="1296" t="s">
        <v>4209</v>
      </c>
      <c r="Z14" s="1296"/>
      <c r="AA14" s="1296"/>
      <c r="AB14" s="1296"/>
      <c r="AC14" s="1296"/>
      <c r="AD14" s="2572">
        <v>3181</v>
      </c>
      <c r="AE14" s="2572"/>
      <c r="AF14" s="2572"/>
      <c r="AG14" s="2572"/>
      <c r="AI14" s="201"/>
    </row>
    <row r="15" spans="1:35" ht="18.75" customHeight="1">
      <c r="A15" s="1201">
        <v>7</v>
      </c>
      <c r="B15" s="1201"/>
      <c r="C15" s="1296" t="s">
        <v>1446</v>
      </c>
      <c r="D15" s="1296"/>
      <c r="E15" s="1296"/>
      <c r="F15" s="1296"/>
      <c r="G15" s="1296"/>
      <c r="H15" s="1672">
        <v>1070</v>
      </c>
      <c r="I15" s="1672"/>
      <c r="J15" s="1672"/>
      <c r="K15" s="2666"/>
      <c r="L15" s="1280">
        <v>7</v>
      </c>
      <c r="M15" s="1201"/>
      <c r="N15" s="1296" t="s">
        <v>1446</v>
      </c>
      <c r="O15" s="1296"/>
      <c r="P15" s="1296"/>
      <c r="Q15" s="1296"/>
      <c r="R15" s="1296"/>
      <c r="S15" s="1672">
        <v>3536</v>
      </c>
      <c r="T15" s="1672"/>
      <c r="U15" s="1672"/>
      <c r="V15" s="2666"/>
      <c r="W15" s="1280">
        <v>7</v>
      </c>
      <c r="X15" s="1201"/>
      <c r="Y15" s="1296" t="s">
        <v>4169</v>
      </c>
      <c r="Z15" s="1296"/>
      <c r="AA15" s="1296"/>
      <c r="AB15" s="1296"/>
      <c r="AC15" s="1296"/>
      <c r="AD15" s="2572">
        <v>3152</v>
      </c>
      <c r="AE15" s="2572"/>
      <c r="AF15" s="2572"/>
      <c r="AG15" s="2572"/>
      <c r="AI15" s="201"/>
    </row>
    <row r="16" spans="1:35" ht="18.75" customHeight="1">
      <c r="A16" s="1201">
        <v>8</v>
      </c>
      <c r="B16" s="1201"/>
      <c r="C16" s="1296" t="s">
        <v>4131</v>
      </c>
      <c r="D16" s="1296"/>
      <c r="E16" s="1296"/>
      <c r="F16" s="1296"/>
      <c r="G16" s="1296"/>
      <c r="H16" s="1672">
        <v>958</v>
      </c>
      <c r="I16" s="1672"/>
      <c r="J16" s="1672"/>
      <c r="K16" s="2666"/>
      <c r="L16" s="1280">
        <v>8</v>
      </c>
      <c r="M16" s="1201"/>
      <c r="N16" s="1296" t="s">
        <v>4131</v>
      </c>
      <c r="O16" s="1296"/>
      <c r="P16" s="1296"/>
      <c r="Q16" s="1296"/>
      <c r="R16" s="1296"/>
      <c r="S16" s="1672">
        <v>3392</v>
      </c>
      <c r="T16" s="1672"/>
      <c r="U16" s="1672"/>
      <c r="V16" s="2666"/>
      <c r="W16" s="1280">
        <v>8</v>
      </c>
      <c r="X16" s="1201"/>
      <c r="Y16" s="1296" t="s">
        <v>1437</v>
      </c>
      <c r="Z16" s="1296"/>
      <c r="AA16" s="1296"/>
      <c r="AB16" s="1296"/>
      <c r="AC16" s="1296"/>
      <c r="AD16" s="2572">
        <v>3100</v>
      </c>
      <c r="AE16" s="2572"/>
      <c r="AF16" s="2572"/>
      <c r="AG16" s="2572"/>
      <c r="AI16" s="201"/>
    </row>
    <row r="17" spans="1:36" ht="18.75" customHeight="1">
      <c r="A17" s="1201">
        <v>9</v>
      </c>
      <c r="B17" s="1201"/>
      <c r="C17" s="1296" t="s">
        <v>4155</v>
      </c>
      <c r="D17" s="1296"/>
      <c r="E17" s="1296"/>
      <c r="F17" s="1296"/>
      <c r="G17" s="1296"/>
      <c r="H17" s="1672">
        <v>887</v>
      </c>
      <c r="I17" s="1672"/>
      <c r="J17" s="1672"/>
      <c r="K17" s="2666"/>
      <c r="L17" s="1280">
        <v>9</v>
      </c>
      <c r="M17" s="1201"/>
      <c r="N17" s="1296" t="s">
        <v>4155</v>
      </c>
      <c r="O17" s="1296"/>
      <c r="P17" s="1296"/>
      <c r="Q17" s="1296"/>
      <c r="R17" s="1296"/>
      <c r="S17" s="1672">
        <v>2801</v>
      </c>
      <c r="T17" s="1672"/>
      <c r="U17" s="1672"/>
      <c r="V17" s="2666"/>
      <c r="W17" s="1280">
        <v>9</v>
      </c>
      <c r="X17" s="1201"/>
      <c r="Y17" s="1296" t="s">
        <v>1441</v>
      </c>
      <c r="Z17" s="1296"/>
      <c r="AA17" s="1296"/>
      <c r="AB17" s="1296"/>
      <c r="AC17" s="1296"/>
      <c r="AD17" s="2572">
        <v>3079</v>
      </c>
      <c r="AE17" s="2572"/>
      <c r="AF17" s="2572"/>
      <c r="AG17" s="2572"/>
      <c r="AI17" s="201"/>
    </row>
    <row r="18" spans="1:36" ht="18.75" customHeight="1">
      <c r="A18" s="1201">
        <v>10</v>
      </c>
      <c r="B18" s="1201"/>
      <c r="C18" s="1296" t="s">
        <v>4128</v>
      </c>
      <c r="D18" s="1296"/>
      <c r="E18" s="1296"/>
      <c r="F18" s="1296"/>
      <c r="G18" s="1296"/>
      <c r="H18" s="1672">
        <v>750</v>
      </c>
      <c r="I18" s="1672"/>
      <c r="J18" s="1672"/>
      <c r="K18" s="2666"/>
      <c r="L18" s="1280">
        <v>10</v>
      </c>
      <c r="M18" s="1201"/>
      <c r="N18" s="1296" t="s">
        <v>1441</v>
      </c>
      <c r="O18" s="1296"/>
      <c r="P18" s="1296"/>
      <c r="Q18" s="1296"/>
      <c r="R18" s="1296"/>
      <c r="S18" s="1672">
        <v>2636</v>
      </c>
      <c r="T18" s="1672"/>
      <c r="U18" s="1672"/>
      <c r="V18" s="2666"/>
      <c r="W18" s="1280">
        <v>10</v>
      </c>
      <c r="X18" s="1201"/>
      <c r="Y18" s="1296" t="s">
        <v>1435</v>
      </c>
      <c r="Z18" s="1296"/>
      <c r="AA18" s="1296"/>
      <c r="AB18" s="1296"/>
      <c r="AC18" s="1296"/>
      <c r="AD18" s="2572">
        <v>3042</v>
      </c>
      <c r="AE18" s="2572"/>
      <c r="AF18" s="2572"/>
      <c r="AG18" s="2572"/>
      <c r="AI18" s="201"/>
    </row>
    <row r="19" spans="1:36" ht="11.25" customHeight="1">
      <c r="A19" s="1201"/>
      <c r="B19" s="1201"/>
      <c r="C19" s="1202"/>
      <c r="D19" s="1202"/>
      <c r="E19" s="1202"/>
      <c r="F19" s="1202"/>
      <c r="G19" s="1202"/>
      <c r="H19" s="1202"/>
      <c r="I19" s="1202"/>
      <c r="J19" s="1202"/>
      <c r="K19" s="1551"/>
      <c r="L19" s="1280"/>
      <c r="M19" s="1201"/>
      <c r="N19" s="1202"/>
      <c r="O19" s="1202"/>
      <c r="P19" s="1202"/>
      <c r="Q19" s="1202"/>
      <c r="R19" s="1202"/>
      <c r="S19" s="1625"/>
      <c r="T19" s="1625"/>
      <c r="U19" s="1625"/>
      <c r="V19" s="2666"/>
      <c r="W19" s="1280"/>
      <c r="X19" s="1201"/>
      <c r="Y19" s="1296"/>
      <c r="Z19" s="1296"/>
      <c r="AA19" s="1296"/>
      <c r="AB19" s="1296"/>
      <c r="AC19" s="1296"/>
      <c r="AD19" s="1625"/>
      <c r="AE19" s="1625"/>
      <c r="AF19" s="1625"/>
      <c r="AG19" s="1625"/>
      <c r="AI19" s="110"/>
    </row>
    <row r="20" spans="1:36" ht="18.75" customHeight="1">
      <c r="A20" s="1201">
        <v>11</v>
      </c>
      <c r="B20" s="1201"/>
      <c r="C20" s="1296" t="s">
        <v>1441</v>
      </c>
      <c r="D20" s="1296"/>
      <c r="E20" s="1296"/>
      <c r="F20" s="1296"/>
      <c r="G20" s="1296"/>
      <c r="H20" s="1672">
        <v>731</v>
      </c>
      <c r="I20" s="1672"/>
      <c r="J20" s="1672"/>
      <c r="K20" s="2666"/>
      <c r="L20" s="1280">
        <v>11</v>
      </c>
      <c r="M20" s="1201"/>
      <c r="N20" s="1296" t="s">
        <v>4128</v>
      </c>
      <c r="O20" s="1296"/>
      <c r="P20" s="1296"/>
      <c r="Q20" s="1296"/>
      <c r="R20" s="1296"/>
      <c r="S20" s="1672">
        <v>2287</v>
      </c>
      <c r="T20" s="1672"/>
      <c r="U20" s="1672"/>
      <c r="V20" s="2666"/>
      <c r="W20" s="1280">
        <v>11</v>
      </c>
      <c r="X20" s="1201"/>
      <c r="Y20" s="1296" t="s">
        <v>1433</v>
      </c>
      <c r="Z20" s="1296"/>
      <c r="AA20" s="1296"/>
      <c r="AB20" s="1296"/>
      <c r="AC20" s="1296"/>
      <c r="AD20" s="2572">
        <v>3004</v>
      </c>
      <c r="AE20" s="2572"/>
      <c r="AF20" s="2572"/>
      <c r="AG20" s="2572"/>
      <c r="AI20" s="201"/>
    </row>
    <row r="21" spans="1:36" ht="18.75" customHeight="1">
      <c r="A21" s="1201">
        <v>12</v>
      </c>
      <c r="B21" s="1201"/>
      <c r="C21" s="1296" t="s">
        <v>4151</v>
      </c>
      <c r="D21" s="1296"/>
      <c r="E21" s="1296"/>
      <c r="F21" s="1296"/>
      <c r="G21" s="1296"/>
      <c r="H21" s="1672">
        <v>696</v>
      </c>
      <c r="I21" s="1672"/>
      <c r="J21" s="1672"/>
      <c r="K21" s="2666"/>
      <c r="L21" s="1280">
        <v>12</v>
      </c>
      <c r="M21" s="1201"/>
      <c r="N21" s="1296" t="s">
        <v>4151</v>
      </c>
      <c r="O21" s="1296"/>
      <c r="P21" s="1296"/>
      <c r="Q21" s="1296"/>
      <c r="R21" s="1296"/>
      <c r="S21" s="1672">
        <v>2167</v>
      </c>
      <c r="T21" s="1672"/>
      <c r="U21" s="1672"/>
      <c r="V21" s="2666"/>
      <c r="W21" s="1280">
        <v>12</v>
      </c>
      <c r="X21" s="1201"/>
      <c r="Y21" s="1296" t="s">
        <v>1409</v>
      </c>
      <c r="Z21" s="1296"/>
      <c r="AA21" s="1296"/>
      <c r="AB21" s="1296"/>
      <c r="AC21" s="1296"/>
      <c r="AD21" s="2572">
        <v>2967</v>
      </c>
      <c r="AE21" s="2572"/>
      <c r="AF21" s="2572"/>
      <c r="AG21" s="2572"/>
      <c r="AI21" s="201"/>
      <c r="AJ21" s="33"/>
    </row>
    <row r="22" spans="1:36" ht="18.75" customHeight="1">
      <c r="A22" s="1201">
        <v>13</v>
      </c>
      <c r="B22" s="1201"/>
      <c r="C22" s="1296" t="s">
        <v>4181</v>
      </c>
      <c r="D22" s="1296"/>
      <c r="E22" s="1296"/>
      <c r="F22" s="1296"/>
      <c r="G22" s="1296"/>
      <c r="H22" s="1672">
        <v>632</v>
      </c>
      <c r="I22" s="1672"/>
      <c r="J22" s="1672"/>
      <c r="K22" s="2666"/>
      <c r="L22" s="1280">
        <v>13</v>
      </c>
      <c r="M22" s="1201"/>
      <c r="N22" s="1296" t="s">
        <v>4181</v>
      </c>
      <c r="O22" s="1296"/>
      <c r="P22" s="1296"/>
      <c r="Q22" s="1296"/>
      <c r="R22" s="1296"/>
      <c r="S22" s="1672">
        <v>2104</v>
      </c>
      <c r="T22" s="1672"/>
      <c r="U22" s="1672"/>
      <c r="V22" s="2666"/>
      <c r="W22" s="1280">
        <v>13</v>
      </c>
      <c r="X22" s="1201"/>
      <c r="Y22" s="1296" t="s">
        <v>1407</v>
      </c>
      <c r="Z22" s="1296"/>
      <c r="AA22" s="1296"/>
      <c r="AB22" s="1296"/>
      <c r="AC22" s="1296"/>
      <c r="AD22" s="2572">
        <v>2952</v>
      </c>
      <c r="AE22" s="2572"/>
      <c r="AF22" s="2572"/>
      <c r="AG22" s="2572"/>
      <c r="AI22" s="201"/>
      <c r="AJ22" s="33"/>
    </row>
    <row r="23" spans="1:36" ht="18.75" customHeight="1">
      <c r="A23" s="1201">
        <v>14</v>
      </c>
      <c r="B23" s="1201"/>
      <c r="C23" s="1296" t="s">
        <v>1409</v>
      </c>
      <c r="D23" s="1296"/>
      <c r="E23" s="1296"/>
      <c r="F23" s="1296"/>
      <c r="G23" s="1296"/>
      <c r="H23" s="1672">
        <v>458</v>
      </c>
      <c r="I23" s="1672"/>
      <c r="J23" s="1672"/>
      <c r="K23" s="2666"/>
      <c r="L23" s="1280">
        <v>14</v>
      </c>
      <c r="M23" s="1201"/>
      <c r="N23" s="1296" t="s">
        <v>1409</v>
      </c>
      <c r="O23" s="1296"/>
      <c r="P23" s="1296"/>
      <c r="Q23" s="1296"/>
      <c r="R23" s="1296"/>
      <c r="S23" s="1672">
        <v>1650</v>
      </c>
      <c r="T23" s="1672"/>
      <c r="U23" s="1672"/>
      <c r="V23" s="2666"/>
      <c r="W23" s="1280">
        <v>14</v>
      </c>
      <c r="X23" s="1201"/>
      <c r="Y23" s="1296" t="s">
        <v>4152</v>
      </c>
      <c r="Z23" s="1296"/>
      <c r="AA23" s="1296"/>
      <c r="AB23" s="1296"/>
      <c r="AC23" s="1296"/>
      <c r="AD23" s="2572">
        <v>2950</v>
      </c>
      <c r="AE23" s="2572"/>
      <c r="AF23" s="2572"/>
      <c r="AG23" s="2572"/>
      <c r="AI23" s="203"/>
      <c r="AJ23" s="33"/>
    </row>
    <row r="24" spans="1:36" ht="18.75" customHeight="1">
      <c r="A24" s="1201">
        <v>15</v>
      </c>
      <c r="B24" s="1201"/>
      <c r="C24" s="1296" t="s">
        <v>1444</v>
      </c>
      <c r="D24" s="1296"/>
      <c r="E24" s="1296"/>
      <c r="F24" s="1296"/>
      <c r="G24" s="1296"/>
      <c r="H24" s="1672">
        <v>428</v>
      </c>
      <c r="I24" s="1672"/>
      <c r="J24" s="1672"/>
      <c r="K24" s="2666"/>
      <c r="L24" s="1280">
        <v>15</v>
      </c>
      <c r="M24" s="1201"/>
      <c r="N24" s="1296" t="s">
        <v>1444</v>
      </c>
      <c r="O24" s="1296"/>
      <c r="P24" s="1296"/>
      <c r="Q24" s="1296"/>
      <c r="R24" s="1296"/>
      <c r="S24" s="1672">
        <v>1605</v>
      </c>
      <c r="T24" s="1672"/>
      <c r="U24" s="1672"/>
      <c r="V24" s="2666"/>
      <c r="W24" s="1280">
        <v>15</v>
      </c>
      <c r="X24" s="1201"/>
      <c r="Y24" s="1296" t="s">
        <v>1452</v>
      </c>
      <c r="Z24" s="1296"/>
      <c r="AA24" s="1296"/>
      <c r="AB24" s="1296"/>
      <c r="AC24" s="1296"/>
      <c r="AD24" s="2572">
        <v>2946</v>
      </c>
      <c r="AE24" s="2572"/>
      <c r="AF24" s="2572"/>
      <c r="AG24" s="2572"/>
      <c r="AI24" s="203"/>
      <c r="AJ24" s="33"/>
    </row>
    <row r="25" spans="1:36" ht="11.25" customHeight="1">
      <c r="A25" s="1201"/>
      <c r="B25" s="1201"/>
      <c r="C25" s="1202"/>
      <c r="D25" s="1202"/>
      <c r="E25" s="1202"/>
      <c r="F25" s="1202"/>
      <c r="G25" s="1202"/>
      <c r="H25" s="1202"/>
      <c r="I25" s="1202"/>
      <c r="J25" s="1202"/>
      <c r="K25" s="1551"/>
      <c r="L25" s="1280"/>
      <c r="M25" s="1201"/>
      <c r="N25" s="1202"/>
      <c r="O25" s="1202"/>
      <c r="P25" s="1202"/>
      <c r="Q25" s="1202"/>
      <c r="R25" s="1202"/>
      <c r="S25" s="1625"/>
      <c r="T25" s="1625"/>
      <c r="U25" s="1625"/>
      <c r="V25" s="2666"/>
      <c r="W25" s="1280"/>
      <c r="X25" s="1201"/>
      <c r="Y25" s="1296"/>
      <c r="Z25" s="1296"/>
      <c r="AA25" s="1296"/>
      <c r="AB25" s="1296"/>
      <c r="AC25" s="1296"/>
      <c r="AD25" s="1625"/>
      <c r="AE25" s="1625"/>
      <c r="AF25" s="1625"/>
      <c r="AG25" s="1625"/>
      <c r="AI25" s="110"/>
      <c r="AJ25" s="33"/>
    </row>
    <row r="26" spans="1:36" ht="18.75" customHeight="1">
      <c r="A26" s="1201">
        <v>16</v>
      </c>
      <c r="B26" s="1201"/>
      <c r="C26" s="1296" t="s">
        <v>1442</v>
      </c>
      <c r="D26" s="1296"/>
      <c r="E26" s="1296"/>
      <c r="F26" s="1296"/>
      <c r="G26" s="1296"/>
      <c r="H26" s="1672">
        <v>419</v>
      </c>
      <c r="I26" s="1672"/>
      <c r="J26" s="1672"/>
      <c r="K26" s="2666"/>
      <c r="L26" s="1280">
        <v>16</v>
      </c>
      <c r="M26" s="1201"/>
      <c r="N26" s="1296" t="s">
        <v>1454</v>
      </c>
      <c r="O26" s="1296"/>
      <c r="P26" s="1296"/>
      <c r="Q26" s="1296"/>
      <c r="R26" s="1296"/>
      <c r="S26" s="1672">
        <v>1435</v>
      </c>
      <c r="T26" s="1672"/>
      <c r="U26" s="1672"/>
      <c r="V26" s="2666"/>
      <c r="W26" s="1280">
        <v>16</v>
      </c>
      <c r="X26" s="1201"/>
      <c r="Y26" s="1296" t="s">
        <v>4278</v>
      </c>
      <c r="Z26" s="1296"/>
      <c r="AA26" s="1296"/>
      <c r="AB26" s="1296"/>
      <c r="AC26" s="1296"/>
      <c r="AD26" s="2572">
        <v>2945</v>
      </c>
      <c r="AE26" s="2572"/>
      <c r="AF26" s="2572"/>
      <c r="AG26" s="2572"/>
      <c r="AI26" s="201"/>
      <c r="AJ26" s="33"/>
    </row>
    <row r="27" spans="1:36" ht="18.75" customHeight="1">
      <c r="A27" s="1201">
        <v>17</v>
      </c>
      <c r="B27" s="1201"/>
      <c r="C27" s="1296" t="s">
        <v>4139</v>
      </c>
      <c r="D27" s="1296"/>
      <c r="E27" s="1296"/>
      <c r="F27" s="1296"/>
      <c r="G27" s="1296"/>
      <c r="H27" s="1672">
        <v>408</v>
      </c>
      <c r="I27" s="1672"/>
      <c r="J27" s="1672"/>
      <c r="K27" s="2666"/>
      <c r="L27" s="1280">
        <v>17</v>
      </c>
      <c r="M27" s="1201"/>
      <c r="N27" s="1296" t="s">
        <v>4139</v>
      </c>
      <c r="O27" s="1296"/>
      <c r="P27" s="1296"/>
      <c r="Q27" s="1296"/>
      <c r="R27" s="1296"/>
      <c r="S27" s="1672">
        <v>1404</v>
      </c>
      <c r="T27" s="1672"/>
      <c r="U27" s="1672"/>
      <c r="V27" s="2666"/>
      <c r="W27" s="1280">
        <v>17</v>
      </c>
      <c r="X27" s="1201"/>
      <c r="Y27" s="1296" t="s">
        <v>1444</v>
      </c>
      <c r="Z27" s="1296"/>
      <c r="AA27" s="1296"/>
      <c r="AB27" s="1296"/>
      <c r="AC27" s="1296"/>
      <c r="AD27" s="2572">
        <v>2921</v>
      </c>
      <c r="AE27" s="2572"/>
      <c r="AF27" s="2572"/>
      <c r="AG27" s="2572"/>
      <c r="AI27" s="16"/>
      <c r="AJ27" s="33"/>
    </row>
    <row r="28" spans="1:36" ht="18.75" customHeight="1">
      <c r="A28" s="1201">
        <v>18</v>
      </c>
      <c r="B28" s="1201"/>
      <c r="C28" s="1296" t="s">
        <v>1454</v>
      </c>
      <c r="D28" s="1296"/>
      <c r="E28" s="1296"/>
      <c r="F28" s="1296"/>
      <c r="G28" s="1296"/>
      <c r="H28" s="1672">
        <v>399</v>
      </c>
      <c r="I28" s="1672"/>
      <c r="J28" s="1672"/>
      <c r="K28" s="2666"/>
      <c r="L28" s="1280">
        <v>18</v>
      </c>
      <c r="M28" s="1201"/>
      <c r="N28" s="1296" t="s">
        <v>1442</v>
      </c>
      <c r="O28" s="1296"/>
      <c r="P28" s="1296"/>
      <c r="Q28" s="1296"/>
      <c r="R28" s="1296"/>
      <c r="S28" s="1672">
        <v>1360</v>
      </c>
      <c r="T28" s="1672"/>
      <c r="U28" s="1672"/>
      <c r="V28" s="2666"/>
      <c r="W28" s="1280">
        <v>18</v>
      </c>
      <c r="X28" s="1201"/>
      <c r="Y28" s="1296" t="s">
        <v>1454</v>
      </c>
      <c r="Z28" s="1296"/>
      <c r="AA28" s="1296"/>
      <c r="AB28" s="1296"/>
      <c r="AC28" s="1296"/>
      <c r="AD28" s="2572">
        <v>2893</v>
      </c>
      <c r="AE28" s="2572"/>
      <c r="AF28" s="2572"/>
      <c r="AG28" s="2572"/>
      <c r="AI28" s="201"/>
      <c r="AJ28" s="33"/>
    </row>
    <row r="29" spans="1:36" ht="18.75" customHeight="1">
      <c r="A29" s="1201">
        <v>19</v>
      </c>
      <c r="B29" s="1201"/>
      <c r="C29" s="1296" t="s">
        <v>1437</v>
      </c>
      <c r="D29" s="1296"/>
      <c r="E29" s="1296"/>
      <c r="F29" s="1296"/>
      <c r="G29" s="1296"/>
      <c r="H29" s="1672">
        <v>341</v>
      </c>
      <c r="I29" s="1672"/>
      <c r="J29" s="1672"/>
      <c r="K29" s="2666"/>
      <c r="L29" s="1280">
        <v>19</v>
      </c>
      <c r="M29" s="1201"/>
      <c r="N29" s="1296" t="s">
        <v>1437</v>
      </c>
      <c r="O29" s="1296"/>
      <c r="P29" s="1296"/>
      <c r="Q29" s="1296"/>
      <c r="R29" s="1296"/>
      <c r="S29" s="1672">
        <v>1327</v>
      </c>
      <c r="T29" s="1672"/>
      <c r="U29" s="1672"/>
      <c r="V29" s="2666"/>
      <c r="W29" s="1280">
        <v>19</v>
      </c>
      <c r="X29" s="1201"/>
      <c r="Y29" s="1296" t="s">
        <v>1450</v>
      </c>
      <c r="Z29" s="1296"/>
      <c r="AA29" s="1296"/>
      <c r="AB29" s="1296"/>
      <c r="AC29" s="1296"/>
      <c r="AD29" s="2572">
        <v>2874</v>
      </c>
      <c r="AE29" s="2572"/>
      <c r="AF29" s="2572"/>
      <c r="AG29" s="2572"/>
      <c r="AI29" s="203"/>
      <c r="AJ29" s="33"/>
    </row>
    <row r="30" spans="1:36" ht="18.75" customHeight="1">
      <c r="A30" s="1201">
        <v>20</v>
      </c>
      <c r="B30" s="1201"/>
      <c r="C30" s="1296" t="s">
        <v>4279</v>
      </c>
      <c r="D30" s="1296"/>
      <c r="E30" s="1296"/>
      <c r="F30" s="1296"/>
      <c r="G30" s="1296"/>
      <c r="H30" s="1672">
        <v>339</v>
      </c>
      <c r="I30" s="1672"/>
      <c r="J30" s="1672"/>
      <c r="K30" s="2666"/>
      <c r="L30" s="1280">
        <v>20</v>
      </c>
      <c r="M30" s="1201"/>
      <c r="N30" s="1296" t="s">
        <v>4152</v>
      </c>
      <c r="O30" s="1296"/>
      <c r="P30" s="1296"/>
      <c r="Q30" s="1296"/>
      <c r="R30" s="1296"/>
      <c r="S30" s="1672">
        <v>1246</v>
      </c>
      <c r="T30" s="1672"/>
      <c r="U30" s="1672"/>
      <c r="V30" s="2666"/>
      <c r="W30" s="1280">
        <v>20</v>
      </c>
      <c r="X30" s="1201"/>
      <c r="Y30" s="1296" t="s">
        <v>4280</v>
      </c>
      <c r="Z30" s="1296"/>
      <c r="AA30" s="1296"/>
      <c r="AB30" s="1296"/>
      <c r="AC30" s="1296"/>
      <c r="AD30" s="2572">
        <v>2864</v>
      </c>
      <c r="AE30" s="2572"/>
      <c r="AF30" s="2572"/>
      <c r="AG30" s="2572"/>
      <c r="AI30" s="201"/>
      <c r="AJ30" s="33"/>
    </row>
    <row r="31" spans="1:36" ht="11.25" customHeight="1">
      <c r="A31" s="1201"/>
      <c r="B31" s="1201"/>
      <c r="C31" s="1202"/>
      <c r="D31" s="1202"/>
      <c r="E31" s="1202"/>
      <c r="F31" s="1202"/>
      <c r="G31" s="1202"/>
      <c r="H31" s="1202"/>
      <c r="I31" s="1202"/>
      <c r="J31" s="1202"/>
      <c r="K31" s="1551"/>
      <c r="L31" s="1280"/>
      <c r="M31" s="1201"/>
      <c r="N31" s="1202"/>
      <c r="O31" s="1202"/>
      <c r="P31" s="1202"/>
      <c r="Q31" s="1202"/>
      <c r="R31" s="1202"/>
      <c r="S31" s="1625"/>
      <c r="T31" s="1625"/>
      <c r="U31" s="1625"/>
      <c r="V31" s="2666"/>
      <c r="W31" s="1280"/>
      <c r="X31" s="1201"/>
      <c r="Y31" s="1296"/>
      <c r="Z31" s="1296"/>
      <c r="AA31" s="1296"/>
      <c r="AB31" s="1296"/>
      <c r="AC31" s="1296"/>
      <c r="AD31" s="1625"/>
      <c r="AE31" s="1625"/>
      <c r="AF31" s="1625"/>
      <c r="AG31" s="1625"/>
      <c r="AI31" s="110"/>
      <c r="AJ31" s="33"/>
    </row>
    <row r="32" spans="1:36" ht="18.75" customHeight="1">
      <c r="A32" s="1201">
        <v>21</v>
      </c>
      <c r="B32" s="1201"/>
      <c r="C32" s="1296" t="s">
        <v>1458</v>
      </c>
      <c r="D32" s="1296"/>
      <c r="E32" s="1296"/>
      <c r="F32" s="1296"/>
      <c r="G32" s="1296"/>
      <c r="H32" s="1672">
        <v>335</v>
      </c>
      <c r="I32" s="1672"/>
      <c r="J32" s="1672"/>
      <c r="K32" s="2666"/>
      <c r="L32" s="1280">
        <v>21</v>
      </c>
      <c r="M32" s="1201"/>
      <c r="N32" s="1296" t="s">
        <v>1407</v>
      </c>
      <c r="O32" s="1296"/>
      <c r="P32" s="1296"/>
      <c r="Q32" s="1296"/>
      <c r="R32" s="1296"/>
      <c r="S32" s="1672">
        <v>1111</v>
      </c>
      <c r="T32" s="1672"/>
      <c r="U32" s="1672"/>
      <c r="V32" s="2666"/>
      <c r="W32" s="1280">
        <v>21</v>
      </c>
      <c r="X32" s="1201"/>
      <c r="Y32" s="1296" t="s">
        <v>4142</v>
      </c>
      <c r="Z32" s="1296"/>
      <c r="AA32" s="1296"/>
      <c r="AB32" s="1296"/>
      <c r="AC32" s="1296"/>
      <c r="AD32" s="2572">
        <v>2854</v>
      </c>
      <c r="AE32" s="2572"/>
      <c r="AF32" s="2572"/>
      <c r="AG32" s="2572"/>
      <c r="AI32" s="203"/>
      <c r="AJ32" s="33"/>
    </row>
    <row r="33" spans="1:36" ht="18.75" customHeight="1">
      <c r="A33" s="1201">
        <v>22</v>
      </c>
      <c r="B33" s="1201"/>
      <c r="C33" s="1296" t="s">
        <v>4152</v>
      </c>
      <c r="D33" s="1296"/>
      <c r="E33" s="1296"/>
      <c r="F33" s="1296"/>
      <c r="G33" s="1296"/>
      <c r="H33" s="1672">
        <v>324</v>
      </c>
      <c r="I33" s="1672"/>
      <c r="J33" s="1672"/>
      <c r="K33" s="2666"/>
      <c r="L33" s="1280">
        <v>22</v>
      </c>
      <c r="M33" s="1201"/>
      <c r="N33" s="1296" t="s">
        <v>4279</v>
      </c>
      <c r="O33" s="1296"/>
      <c r="P33" s="1296"/>
      <c r="Q33" s="1296"/>
      <c r="R33" s="1296"/>
      <c r="S33" s="1672">
        <v>1108</v>
      </c>
      <c r="T33" s="1672"/>
      <c r="U33" s="1672"/>
      <c r="V33" s="2666"/>
      <c r="W33" s="1280">
        <v>22</v>
      </c>
      <c r="X33" s="1201"/>
      <c r="Y33" s="1296" t="s">
        <v>4181</v>
      </c>
      <c r="Z33" s="1296"/>
      <c r="AA33" s="1296"/>
      <c r="AB33" s="1296"/>
      <c r="AC33" s="1296"/>
      <c r="AD33" s="2572">
        <v>2838</v>
      </c>
      <c r="AE33" s="2572"/>
      <c r="AF33" s="2572"/>
      <c r="AG33" s="2572"/>
      <c r="AI33" s="204"/>
      <c r="AJ33" s="33"/>
    </row>
    <row r="34" spans="1:36" ht="18.75" customHeight="1">
      <c r="A34" s="1201">
        <v>23</v>
      </c>
      <c r="B34" s="1201"/>
      <c r="C34" s="1296" t="s">
        <v>1410</v>
      </c>
      <c r="D34" s="1296"/>
      <c r="E34" s="1296"/>
      <c r="F34" s="1296"/>
      <c r="G34" s="1296"/>
      <c r="H34" s="1672">
        <v>316</v>
      </c>
      <c r="I34" s="1672"/>
      <c r="J34" s="1672"/>
      <c r="K34" s="2666"/>
      <c r="L34" s="1280">
        <v>23</v>
      </c>
      <c r="M34" s="1201"/>
      <c r="N34" s="1296" t="s">
        <v>1458</v>
      </c>
      <c r="O34" s="1296"/>
      <c r="P34" s="1296"/>
      <c r="Q34" s="1296"/>
      <c r="R34" s="1296"/>
      <c r="S34" s="1672">
        <v>1103</v>
      </c>
      <c r="T34" s="1672"/>
      <c r="U34" s="1672"/>
      <c r="V34" s="2666"/>
      <c r="W34" s="1322">
        <v>23</v>
      </c>
      <c r="X34" s="1318"/>
      <c r="Y34" s="1510" t="s">
        <v>4178</v>
      </c>
      <c r="Z34" s="1510"/>
      <c r="AA34" s="1510"/>
      <c r="AB34" s="1510"/>
      <c r="AC34" s="1510"/>
      <c r="AD34" s="2668">
        <v>2821</v>
      </c>
      <c r="AE34" s="2668"/>
      <c r="AF34" s="2668"/>
      <c r="AG34" s="2668"/>
      <c r="AI34" s="201"/>
      <c r="AJ34" s="33"/>
    </row>
    <row r="35" spans="1:36" ht="18.75" customHeight="1">
      <c r="A35" s="1201">
        <v>24</v>
      </c>
      <c r="B35" s="1201"/>
      <c r="C35" s="1296" t="s">
        <v>4199</v>
      </c>
      <c r="D35" s="1296"/>
      <c r="E35" s="1296"/>
      <c r="F35" s="1296"/>
      <c r="G35" s="1296"/>
      <c r="H35" s="1672">
        <v>313</v>
      </c>
      <c r="I35" s="1672"/>
      <c r="J35" s="1672"/>
      <c r="K35" s="2666"/>
      <c r="L35" s="1280">
        <v>24</v>
      </c>
      <c r="M35" s="1201"/>
      <c r="N35" s="1296" t="s">
        <v>1450</v>
      </c>
      <c r="O35" s="1296"/>
      <c r="P35" s="1296"/>
      <c r="Q35" s="1296"/>
      <c r="R35" s="1296"/>
      <c r="S35" s="1672">
        <v>1101</v>
      </c>
      <c r="T35" s="1672"/>
      <c r="U35" s="1672"/>
      <c r="V35" s="2666"/>
      <c r="W35" s="1280">
        <v>24</v>
      </c>
      <c r="X35" s="1201"/>
      <c r="Y35" s="1296" t="s">
        <v>1526</v>
      </c>
      <c r="Z35" s="1296"/>
      <c r="AA35" s="1296"/>
      <c r="AB35" s="1296"/>
      <c r="AC35" s="1296"/>
      <c r="AD35" s="2572">
        <v>2789</v>
      </c>
      <c r="AE35" s="2572"/>
      <c r="AF35" s="2572"/>
      <c r="AG35" s="2572"/>
      <c r="AI35" s="203"/>
      <c r="AJ35" s="33"/>
    </row>
    <row r="36" spans="1:36" ht="18.75" customHeight="1">
      <c r="A36" s="1201">
        <v>25</v>
      </c>
      <c r="B36" s="1201"/>
      <c r="C36" s="1296" t="s">
        <v>1450</v>
      </c>
      <c r="D36" s="1296"/>
      <c r="E36" s="1296"/>
      <c r="F36" s="1296"/>
      <c r="G36" s="1296"/>
      <c r="H36" s="1672">
        <v>293</v>
      </c>
      <c r="I36" s="1672"/>
      <c r="J36" s="1672"/>
      <c r="K36" s="2666"/>
      <c r="L36" s="1280">
        <v>25</v>
      </c>
      <c r="M36" s="1201"/>
      <c r="N36" s="1296" t="s">
        <v>4199</v>
      </c>
      <c r="O36" s="1296"/>
      <c r="P36" s="1296"/>
      <c r="Q36" s="1296"/>
      <c r="R36" s="1296"/>
      <c r="S36" s="1672">
        <v>981</v>
      </c>
      <c r="T36" s="1672"/>
      <c r="U36" s="1672"/>
      <c r="V36" s="2666"/>
      <c r="W36" s="1280">
        <v>25</v>
      </c>
      <c r="X36" s="1201"/>
      <c r="Y36" s="1296" t="s">
        <v>4199</v>
      </c>
      <c r="Z36" s="1296"/>
      <c r="AA36" s="1296"/>
      <c r="AB36" s="1296"/>
      <c r="AC36" s="1296"/>
      <c r="AD36" s="2572">
        <v>2789</v>
      </c>
      <c r="AE36" s="2572"/>
      <c r="AF36" s="2572"/>
      <c r="AG36" s="2572"/>
      <c r="AI36" s="201"/>
      <c r="AJ36" s="33"/>
    </row>
    <row r="37" spans="1:36" ht="11.25" customHeight="1">
      <c r="A37" s="1201"/>
      <c r="B37" s="1201"/>
      <c r="C37" s="1202"/>
      <c r="D37" s="1202"/>
      <c r="E37" s="1202"/>
      <c r="F37" s="1202"/>
      <c r="G37" s="1202"/>
      <c r="H37" s="1202"/>
      <c r="I37" s="1202"/>
      <c r="J37" s="1202"/>
      <c r="K37" s="1551"/>
      <c r="L37" s="1280"/>
      <c r="M37" s="1201"/>
      <c r="N37" s="1202"/>
      <c r="O37" s="1202"/>
      <c r="P37" s="1202"/>
      <c r="Q37" s="1202"/>
      <c r="R37" s="1202"/>
      <c r="S37" s="1625"/>
      <c r="T37" s="1625"/>
      <c r="U37" s="1625"/>
      <c r="V37" s="2666"/>
      <c r="W37" s="1280"/>
      <c r="X37" s="1201"/>
      <c r="Y37" s="1296"/>
      <c r="Z37" s="1296"/>
      <c r="AA37" s="1296"/>
      <c r="AB37" s="1296"/>
      <c r="AC37" s="1296"/>
      <c r="AD37" s="1625"/>
      <c r="AE37" s="1625"/>
      <c r="AF37" s="1625"/>
      <c r="AG37" s="1625"/>
      <c r="AI37" s="110"/>
      <c r="AJ37" s="33"/>
    </row>
    <row r="38" spans="1:36" ht="18.75" customHeight="1">
      <c r="A38" s="1201">
        <v>26</v>
      </c>
      <c r="B38" s="1201"/>
      <c r="C38" s="1296" t="s">
        <v>1414</v>
      </c>
      <c r="D38" s="1296"/>
      <c r="E38" s="1296"/>
      <c r="F38" s="1296"/>
      <c r="G38" s="1296"/>
      <c r="H38" s="1672">
        <v>292</v>
      </c>
      <c r="I38" s="1672"/>
      <c r="J38" s="1672"/>
      <c r="K38" s="2666"/>
      <c r="L38" s="1280">
        <v>26</v>
      </c>
      <c r="M38" s="1201"/>
      <c r="N38" s="1296" t="s">
        <v>1410</v>
      </c>
      <c r="O38" s="1296"/>
      <c r="P38" s="1296"/>
      <c r="Q38" s="1296"/>
      <c r="R38" s="1296"/>
      <c r="S38" s="1672">
        <v>981</v>
      </c>
      <c r="T38" s="1672"/>
      <c r="U38" s="1672"/>
      <c r="V38" s="2666"/>
      <c r="W38" s="1280">
        <v>26</v>
      </c>
      <c r="X38" s="1201"/>
      <c r="Y38" s="1296" t="s">
        <v>4139</v>
      </c>
      <c r="Z38" s="1296"/>
      <c r="AA38" s="1296"/>
      <c r="AB38" s="1296"/>
      <c r="AC38" s="1296"/>
      <c r="AD38" s="2572">
        <v>2784</v>
      </c>
      <c r="AE38" s="2572"/>
      <c r="AF38" s="2572"/>
      <c r="AG38" s="2572"/>
      <c r="AI38" s="201"/>
      <c r="AJ38" s="33"/>
    </row>
    <row r="39" spans="1:36" ht="18.75" customHeight="1">
      <c r="A39" s="1201">
        <v>27</v>
      </c>
      <c r="B39" s="1201"/>
      <c r="C39" s="1296" t="s">
        <v>1439</v>
      </c>
      <c r="D39" s="1296"/>
      <c r="E39" s="1296"/>
      <c r="F39" s="1296"/>
      <c r="G39" s="1296"/>
      <c r="H39" s="1672">
        <v>287</v>
      </c>
      <c r="I39" s="1672"/>
      <c r="J39" s="1672"/>
      <c r="K39" s="2666"/>
      <c r="L39" s="1280">
        <v>27</v>
      </c>
      <c r="M39" s="1201"/>
      <c r="N39" s="1296" t="s">
        <v>1414</v>
      </c>
      <c r="O39" s="1296"/>
      <c r="P39" s="1296"/>
      <c r="Q39" s="1296"/>
      <c r="R39" s="1296"/>
      <c r="S39" s="1672">
        <v>939</v>
      </c>
      <c r="T39" s="1672"/>
      <c r="U39" s="1672"/>
      <c r="V39" s="2666"/>
      <c r="W39" s="1280">
        <v>27</v>
      </c>
      <c r="X39" s="1201"/>
      <c r="Y39" s="1296" t="s">
        <v>1458</v>
      </c>
      <c r="Z39" s="1296"/>
      <c r="AA39" s="1296"/>
      <c r="AB39" s="1296"/>
      <c r="AC39" s="1296"/>
      <c r="AD39" s="2572">
        <v>2775</v>
      </c>
      <c r="AE39" s="2572"/>
      <c r="AF39" s="2572"/>
      <c r="AG39" s="2572"/>
      <c r="AI39" s="201"/>
      <c r="AJ39" s="33"/>
    </row>
    <row r="40" spans="1:36" ht="18.75" customHeight="1">
      <c r="A40" s="1201">
        <v>28</v>
      </c>
      <c r="B40" s="1201"/>
      <c r="C40" s="1296" t="s">
        <v>1407</v>
      </c>
      <c r="D40" s="1296"/>
      <c r="E40" s="1296"/>
      <c r="F40" s="1296"/>
      <c r="G40" s="1296"/>
      <c r="H40" s="1672">
        <v>282</v>
      </c>
      <c r="I40" s="1672"/>
      <c r="J40" s="1672"/>
      <c r="K40" s="2666"/>
      <c r="L40" s="1280">
        <v>28</v>
      </c>
      <c r="M40" s="1201"/>
      <c r="N40" s="1296" t="s">
        <v>1439</v>
      </c>
      <c r="O40" s="1296"/>
      <c r="P40" s="1296"/>
      <c r="Q40" s="1296"/>
      <c r="R40" s="1296"/>
      <c r="S40" s="1672">
        <v>885</v>
      </c>
      <c r="T40" s="1672"/>
      <c r="U40" s="1672"/>
      <c r="V40" s="2666"/>
      <c r="W40" s="1280">
        <v>28</v>
      </c>
      <c r="X40" s="1201"/>
      <c r="Y40" s="1296" t="s">
        <v>1412</v>
      </c>
      <c r="Z40" s="1296"/>
      <c r="AA40" s="1296"/>
      <c r="AB40" s="1296"/>
      <c r="AC40" s="1296"/>
      <c r="AD40" s="2572">
        <v>2750</v>
      </c>
      <c r="AE40" s="2572"/>
      <c r="AF40" s="2572"/>
      <c r="AG40" s="2572"/>
      <c r="AI40" s="201"/>
      <c r="AJ40" s="33"/>
    </row>
    <row r="41" spans="1:36" ht="18.75" customHeight="1">
      <c r="A41" s="1201">
        <v>29</v>
      </c>
      <c r="B41" s="1201"/>
      <c r="C41" s="1296" t="s">
        <v>1527</v>
      </c>
      <c r="D41" s="1296"/>
      <c r="E41" s="1296"/>
      <c r="F41" s="1296"/>
      <c r="G41" s="1296"/>
      <c r="H41" s="1672">
        <v>229</v>
      </c>
      <c r="I41" s="1672"/>
      <c r="J41" s="1672"/>
      <c r="K41" s="2666"/>
      <c r="L41" s="1280">
        <v>29</v>
      </c>
      <c r="M41" s="1201"/>
      <c r="N41" s="1296" t="s">
        <v>1527</v>
      </c>
      <c r="O41" s="1296"/>
      <c r="P41" s="1296"/>
      <c r="Q41" s="1296"/>
      <c r="R41" s="1296"/>
      <c r="S41" s="1672">
        <v>790</v>
      </c>
      <c r="T41" s="1672"/>
      <c r="U41" s="1672"/>
      <c r="V41" s="2666"/>
      <c r="W41" s="1280">
        <v>29</v>
      </c>
      <c r="X41" s="1201"/>
      <c r="Y41" s="1296" t="s">
        <v>1442</v>
      </c>
      <c r="Z41" s="1296"/>
      <c r="AA41" s="1296"/>
      <c r="AB41" s="1296"/>
      <c r="AC41" s="1296"/>
      <c r="AD41" s="2572">
        <v>2746</v>
      </c>
      <c r="AE41" s="2572"/>
      <c r="AF41" s="2572"/>
      <c r="AG41" s="2572"/>
      <c r="AI41" s="201"/>
      <c r="AJ41" s="33"/>
    </row>
    <row r="42" spans="1:36" ht="18.75" customHeight="1">
      <c r="A42" s="1201">
        <v>30</v>
      </c>
      <c r="B42" s="1201"/>
      <c r="C42" s="1296" t="s">
        <v>1526</v>
      </c>
      <c r="D42" s="1296"/>
      <c r="E42" s="1296"/>
      <c r="F42" s="1296"/>
      <c r="G42" s="1296"/>
      <c r="H42" s="1672">
        <v>210</v>
      </c>
      <c r="I42" s="1672"/>
      <c r="J42" s="1672"/>
      <c r="K42" s="2666"/>
      <c r="L42" s="1280">
        <v>30</v>
      </c>
      <c r="M42" s="1201"/>
      <c r="N42" s="1296" t="s">
        <v>1526</v>
      </c>
      <c r="O42" s="1296"/>
      <c r="P42" s="1296"/>
      <c r="Q42" s="1296"/>
      <c r="R42" s="1296"/>
      <c r="S42" s="1672">
        <v>749</v>
      </c>
      <c r="T42" s="1672"/>
      <c r="U42" s="1672"/>
      <c r="V42" s="2666"/>
      <c r="W42" s="1280">
        <v>30</v>
      </c>
      <c r="X42" s="1201"/>
      <c r="Y42" s="1296" t="s">
        <v>1414</v>
      </c>
      <c r="Z42" s="1296"/>
      <c r="AA42" s="1296"/>
      <c r="AB42" s="1296"/>
      <c r="AC42" s="1296"/>
      <c r="AD42" s="2572">
        <v>2742</v>
      </c>
      <c r="AE42" s="2572"/>
      <c r="AF42" s="2572"/>
      <c r="AG42" s="2572"/>
      <c r="AI42" s="201"/>
      <c r="AJ42" s="33"/>
    </row>
    <row r="43" spans="1:36" ht="11.25" customHeight="1">
      <c r="A43" s="1201"/>
      <c r="B43" s="1201"/>
      <c r="C43" s="1202"/>
      <c r="D43" s="1202"/>
      <c r="E43" s="1202"/>
      <c r="F43" s="1202"/>
      <c r="G43" s="1202"/>
      <c r="H43" s="1202"/>
      <c r="I43" s="1202"/>
      <c r="J43" s="1202"/>
      <c r="K43" s="1551"/>
      <c r="L43" s="1280"/>
      <c r="M43" s="1201"/>
      <c r="N43" s="1202"/>
      <c r="O43" s="1202"/>
      <c r="P43" s="1202"/>
      <c r="Q43" s="1202"/>
      <c r="R43" s="1202"/>
      <c r="S43" s="1625"/>
      <c r="T43" s="1625"/>
      <c r="U43" s="1625"/>
      <c r="V43" s="2666"/>
      <c r="W43" s="1280"/>
      <c r="X43" s="1201"/>
      <c r="Y43" s="1296"/>
      <c r="Z43" s="1296"/>
      <c r="AA43" s="1296"/>
      <c r="AB43" s="1296"/>
      <c r="AC43" s="1296"/>
      <c r="AD43" s="1625"/>
      <c r="AE43" s="1625"/>
      <c r="AF43" s="1625"/>
      <c r="AG43" s="1625"/>
      <c r="AI43" s="110"/>
    </row>
    <row r="44" spans="1:36" ht="18.75" customHeight="1">
      <c r="A44" s="1201">
        <v>31</v>
      </c>
      <c r="B44" s="1201"/>
      <c r="C44" s="1296" t="s">
        <v>4281</v>
      </c>
      <c r="D44" s="1296"/>
      <c r="E44" s="1296"/>
      <c r="F44" s="1296"/>
      <c r="G44" s="1296"/>
      <c r="H44" s="1672">
        <v>177</v>
      </c>
      <c r="I44" s="1672"/>
      <c r="J44" s="1672"/>
      <c r="K44" s="2666"/>
      <c r="L44" s="1280">
        <v>31</v>
      </c>
      <c r="M44" s="1201"/>
      <c r="N44" s="1296" t="s">
        <v>4281</v>
      </c>
      <c r="O44" s="1296"/>
      <c r="P44" s="1296"/>
      <c r="Q44" s="1296"/>
      <c r="R44" s="1296"/>
      <c r="S44" s="1672">
        <v>670</v>
      </c>
      <c r="T44" s="1672"/>
      <c r="U44" s="1672"/>
      <c r="V44" s="2666"/>
      <c r="W44" s="1280">
        <v>31</v>
      </c>
      <c r="X44" s="1201"/>
      <c r="Y44" s="2196" t="s">
        <v>1527</v>
      </c>
      <c r="Z44" s="2196"/>
      <c r="AA44" s="2196"/>
      <c r="AB44" s="2196"/>
      <c r="AC44" s="2196"/>
      <c r="AD44" s="2669">
        <v>2705</v>
      </c>
      <c r="AE44" s="2669"/>
      <c r="AF44" s="2669"/>
      <c r="AG44" s="2669"/>
      <c r="AI44" s="201"/>
      <c r="AJ44" s="16"/>
    </row>
    <row r="45" spans="1:36" ht="18.75" customHeight="1">
      <c r="A45" s="1318">
        <v>32</v>
      </c>
      <c r="B45" s="1318"/>
      <c r="C45" s="1510" t="s">
        <v>4178</v>
      </c>
      <c r="D45" s="1510"/>
      <c r="E45" s="1510"/>
      <c r="F45" s="1510"/>
      <c r="G45" s="1510"/>
      <c r="H45" s="2670">
        <v>131</v>
      </c>
      <c r="I45" s="2670"/>
      <c r="J45" s="2670"/>
      <c r="K45" s="2671"/>
      <c r="L45" s="1280">
        <v>32</v>
      </c>
      <c r="M45" s="1201"/>
      <c r="N45" s="1296" t="s">
        <v>4169</v>
      </c>
      <c r="O45" s="1296"/>
      <c r="P45" s="1296"/>
      <c r="Q45" s="1296"/>
      <c r="R45" s="1296"/>
      <c r="S45" s="1672">
        <v>474</v>
      </c>
      <c r="T45" s="1672"/>
      <c r="U45" s="1672"/>
      <c r="V45" s="2666"/>
      <c r="W45" s="1280">
        <v>32</v>
      </c>
      <c r="X45" s="1201"/>
      <c r="Y45" s="2672" t="s">
        <v>1448</v>
      </c>
      <c r="Z45" s="2672"/>
      <c r="AA45" s="2672"/>
      <c r="AB45" s="2672"/>
      <c r="AC45" s="2672"/>
      <c r="AD45" s="2673">
        <v>2698</v>
      </c>
      <c r="AE45" s="2673"/>
      <c r="AF45" s="2673"/>
      <c r="AG45" s="2673"/>
      <c r="AI45" s="201"/>
      <c r="AJ45" s="118"/>
    </row>
    <row r="46" spans="1:36" ht="18.75" customHeight="1">
      <c r="A46" s="1201">
        <v>33</v>
      </c>
      <c r="B46" s="1201"/>
      <c r="C46" s="1296" t="s">
        <v>4169</v>
      </c>
      <c r="D46" s="1296"/>
      <c r="E46" s="1296"/>
      <c r="F46" s="1296"/>
      <c r="G46" s="1296"/>
      <c r="H46" s="1672">
        <v>121</v>
      </c>
      <c r="I46" s="1672"/>
      <c r="J46" s="1672"/>
      <c r="K46" s="2666"/>
      <c r="L46" s="1280">
        <v>33</v>
      </c>
      <c r="M46" s="1201"/>
      <c r="N46" s="1296" t="s">
        <v>1401</v>
      </c>
      <c r="O46" s="1296"/>
      <c r="P46" s="1296"/>
      <c r="Q46" s="1296"/>
      <c r="R46" s="1296"/>
      <c r="S46" s="1672">
        <v>436</v>
      </c>
      <c r="T46" s="1672"/>
      <c r="U46" s="1672"/>
      <c r="V46" s="2666"/>
      <c r="W46" s="1280">
        <v>33</v>
      </c>
      <c r="X46" s="1201"/>
      <c r="Y46" s="2672" t="s">
        <v>4128</v>
      </c>
      <c r="Z46" s="2672"/>
      <c r="AA46" s="2672"/>
      <c r="AB46" s="2672"/>
      <c r="AC46" s="2672"/>
      <c r="AD46" s="2673">
        <v>2694</v>
      </c>
      <c r="AE46" s="2673"/>
      <c r="AF46" s="2673"/>
      <c r="AG46" s="2673"/>
      <c r="AI46" s="201"/>
      <c r="AJ46" s="33"/>
    </row>
    <row r="47" spans="1:36" ht="18.75" customHeight="1">
      <c r="A47" s="1201">
        <v>34</v>
      </c>
      <c r="B47" s="1201"/>
      <c r="C47" s="1296" t="s">
        <v>1412</v>
      </c>
      <c r="D47" s="1296"/>
      <c r="E47" s="1296"/>
      <c r="F47" s="1296"/>
      <c r="G47" s="1296"/>
      <c r="H47" s="1672">
        <v>112</v>
      </c>
      <c r="I47" s="1672"/>
      <c r="J47" s="1672"/>
      <c r="K47" s="2666"/>
      <c r="L47" s="1322">
        <v>34</v>
      </c>
      <c r="M47" s="1318"/>
      <c r="N47" s="1510" t="s">
        <v>4178</v>
      </c>
      <c r="O47" s="1510"/>
      <c r="P47" s="1510"/>
      <c r="Q47" s="1510"/>
      <c r="R47" s="1510"/>
      <c r="S47" s="2670">
        <v>399</v>
      </c>
      <c r="T47" s="2670"/>
      <c r="U47" s="2670"/>
      <c r="V47" s="2671"/>
      <c r="W47" s="1280">
        <v>34</v>
      </c>
      <c r="X47" s="1201"/>
      <c r="Y47" s="2672" t="s">
        <v>1446</v>
      </c>
      <c r="Z47" s="2672"/>
      <c r="AA47" s="2672"/>
      <c r="AB47" s="2672"/>
      <c r="AC47" s="2672"/>
      <c r="AD47" s="2673">
        <v>2677</v>
      </c>
      <c r="AE47" s="2673"/>
      <c r="AF47" s="2673"/>
      <c r="AG47" s="2673"/>
      <c r="AI47" s="201"/>
      <c r="AJ47" s="33"/>
    </row>
    <row r="48" spans="1:36" ht="18.75" customHeight="1">
      <c r="A48" s="1201">
        <v>35</v>
      </c>
      <c r="B48" s="1201"/>
      <c r="C48" s="1296" t="s">
        <v>1401</v>
      </c>
      <c r="D48" s="1296"/>
      <c r="E48" s="1296"/>
      <c r="F48" s="1296"/>
      <c r="G48" s="1296"/>
      <c r="H48" s="1672">
        <v>111</v>
      </c>
      <c r="I48" s="1672"/>
      <c r="J48" s="1672"/>
      <c r="K48" s="2666"/>
      <c r="L48" s="1280">
        <v>35</v>
      </c>
      <c r="M48" s="1201"/>
      <c r="N48" s="1296" t="s">
        <v>1412</v>
      </c>
      <c r="O48" s="1296"/>
      <c r="P48" s="1296"/>
      <c r="Q48" s="1296"/>
      <c r="R48" s="1296"/>
      <c r="S48" s="1672">
        <v>365</v>
      </c>
      <c r="T48" s="1672"/>
      <c r="U48" s="1672"/>
      <c r="V48" s="2666"/>
      <c r="W48" s="1280">
        <v>35</v>
      </c>
      <c r="X48" s="1201"/>
      <c r="Y48" s="2672" t="s">
        <v>4136</v>
      </c>
      <c r="Z48" s="2672"/>
      <c r="AA48" s="2672"/>
      <c r="AB48" s="2672"/>
      <c r="AC48" s="2672"/>
      <c r="AD48" s="2673">
        <v>2657</v>
      </c>
      <c r="AE48" s="2673"/>
      <c r="AF48" s="2673"/>
      <c r="AG48" s="2673"/>
      <c r="AI48" s="201"/>
      <c r="AJ48" s="33"/>
    </row>
    <row r="49" spans="1:36" ht="11.25" customHeight="1">
      <c r="A49" s="1201"/>
      <c r="B49" s="1201"/>
      <c r="C49" s="1296"/>
      <c r="D49" s="1296"/>
      <c r="E49" s="1296"/>
      <c r="F49" s="1296"/>
      <c r="G49" s="1296"/>
      <c r="H49" s="1201"/>
      <c r="I49" s="1201"/>
      <c r="J49" s="1201"/>
      <c r="K49" s="1281"/>
      <c r="L49" s="1280"/>
      <c r="M49" s="1201"/>
      <c r="N49" s="1296"/>
      <c r="O49" s="1296"/>
      <c r="P49" s="1296"/>
      <c r="Q49" s="1296"/>
      <c r="R49" s="1296"/>
      <c r="S49" s="1672"/>
      <c r="T49" s="1672"/>
      <c r="U49" s="1672"/>
      <c r="V49" s="2666"/>
      <c r="W49" s="1280"/>
      <c r="X49" s="1201"/>
      <c r="Y49" s="1296"/>
      <c r="Z49" s="1296"/>
      <c r="AA49" s="1296"/>
      <c r="AB49" s="1296"/>
      <c r="AC49" s="1296"/>
      <c r="AD49" s="2572"/>
      <c r="AE49" s="2572"/>
      <c r="AF49" s="2572"/>
      <c r="AG49" s="2572"/>
      <c r="AI49" s="201"/>
      <c r="AJ49" s="33"/>
    </row>
    <row r="50" spans="1:36" ht="18.75" customHeight="1">
      <c r="A50" s="1201">
        <v>36</v>
      </c>
      <c r="B50" s="1201"/>
      <c r="C50" s="1296" t="s">
        <v>1403</v>
      </c>
      <c r="D50" s="1296"/>
      <c r="E50" s="1296"/>
      <c r="F50" s="1296"/>
      <c r="G50" s="1296"/>
      <c r="H50" s="1672">
        <v>86</v>
      </c>
      <c r="I50" s="1672"/>
      <c r="J50" s="1672"/>
      <c r="K50" s="2666"/>
      <c r="L50" s="1280">
        <v>36</v>
      </c>
      <c r="M50" s="1201"/>
      <c r="N50" s="1296" t="s">
        <v>1405</v>
      </c>
      <c r="O50" s="1296"/>
      <c r="P50" s="1296"/>
      <c r="Q50" s="1296"/>
      <c r="R50" s="1296"/>
      <c r="S50" s="1672">
        <v>363</v>
      </c>
      <c r="T50" s="1672"/>
      <c r="U50" s="1672"/>
      <c r="V50" s="2666"/>
      <c r="W50" s="1280">
        <v>36</v>
      </c>
      <c r="X50" s="1201"/>
      <c r="Y50" s="1296" t="s">
        <v>4155</v>
      </c>
      <c r="Z50" s="1296"/>
      <c r="AA50" s="1296"/>
      <c r="AB50" s="1296"/>
      <c r="AC50" s="1296"/>
      <c r="AD50" s="2572">
        <v>2646</v>
      </c>
      <c r="AE50" s="2572"/>
      <c r="AF50" s="2572"/>
      <c r="AG50" s="2572"/>
      <c r="AI50" s="201"/>
      <c r="AJ50" s="33"/>
    </row>
    <row r="51" spans="1:36" ht="18.75" customHeight="1">
      <c r="A51" s="1201">
        <v>37</v>
      </c>
      <c r="B51" s="1201"/>
      <c r="C51" s="1296" t="s">
        <v>4231</v>
      </c>
      <c r="D51" s="1296"/>
      <c r="E51" s="1296"/>
      <c r="F51" s="1296"/>
      <c r="G51" s="1296"/>
      <c r="H51" s="1672">
        <v>73</v>
      </c>
      <c r="I51" s="1672"/>
      <c r="J51" s="1672"/>
      <c r="K51" s="2666"/>
      <c r="L51" s="1280">
        <v>37</v>
      </c>
      <c r="M51" s="1201"/>
      <c r="N51" s="1296" t="s">
        <v>1403</v>
      </c>
      <c r="O51" s="1296"/>
      <c r="P51" s="1296"/>
      <c r="Q51" s="1296"/>
      <c r="R51" s="1296"/>
      <c r="S51" s="1672">
        <v>335</v>
      </c>
      <c r="T51" s="1672"/>
      <c r="U51" s="1672"/>
      <c r="V51" s="2666"/>
      <c r="W51" s="1280">
        <v>37</v>
      </c>
      <c r="X51" s="1201"/>
      <c r="Y51" s="1296" t="s">
        <v>1410</v>
      </c>
      <c r="Z51" s="1296"/>
      <c r="AA51" s="1296"/>
      <c r="AB51" s="1296"/>
      <c r="AC51" s="1296"/>
      <c r="AD51" s="2572">
        <v>2638</v>
      </c>
      <c r="AE51" s="2572"/>
      <c r="AF51" s="2572"/>
      <c r="AG51" s="2572"/>
      <c r="AI51" s="201"/>
      <c r="AJ51" s="33"/>
    </row>
    <row r="52" spans="1:36" ht="18.75" customHeight="1">
      <c r="A52" s="1201">
        <v>38</v>
      </c>
      <c r="B52" s="1201"/>
      <c r="C52" s="1296" t="s">
        <v>1452</v>
      </c>
      <c r="D52" s="1296"/>
      <c r="E52" s="1296"/>
      <c r="F52" s="1296"/>
      <c r="G52" s="1296"/>
      <c r="H52" s="1672">
        <v>49</v>
      </c>
      <c r="I52" s="1672"/>
      <c r="J52" s="1672"/>
      <c r="K52" s="2666"/>
      <c r="L52" s="1280">
        <v>38</v>
      </c>
      <c r="M52" s="1201"/>
      <c r="N52" s="1296" t="s">
        <v>1452</v>
      </c>
      <c r="O52" s="1296"/>
      <c r="P52" s="1296"/>
      <c r="Q52" s="1296"/>
      <c r="R52" s="1296"/>
      <c r="S52" s="1672">
        <v>172</v>
      </c>
      <c r="T52" s="1672"/>
      <c r="U52" s="1672"/>
      <c r="V52" s="2666"/>
      <c r="W52" s="1280">
        <v>38</v>
      </c>
      <c r="X52" s="1201"/>
      <c r="Y52" s="1296" t="s">
        <v>4131</v>
      </c>
      <c r="Z52" s="1296"/>
      <c r="AA52" s="1296"/>
      <c r="AB52" s="1296"/>
      <c r="AC52" s="1296"/>
      <c r="AD52" s="2572">
        <v>2567</v>
      </c>
      <c r="AE52" s="2572"/>
      <c r="AF52" s="2572"/>
      <c r="AG52" s="2572"/>
      <c r="AI52" s="201"/>
      <c r="AJ52" s="33"/>
    </row>
    <row r="53" spans="1:36" ht="18.75" customHeight="1">
      <c r="A53" s="1201">
        <v>39</v>
      </c>
      <c r="B53" s="1201"/>
      <c r="C53" s="1296" t="s">
        <v>4209</v>
      </c>
      <c r="D53" s="1296"/>
      <c r="E53" s="1296"/>
      <c r="F53" s="1296"/>
      <c r="G53" s="1296"/>
      <c r="H53" s="1672">
        <v>8</v>
      </c>
      <c r="I53" s="1672"/>
      <c r="J53" s="1672"/>
      <c r="K53" s="2666"/>
      <c r="L53" s="1280">
        <v>39</v>
      </c>
      <c r="M53" s="1201"/>
      <c r="N53" s="1296" t="s">
        <v>1456</v>
      </c>
      <c r="O53" s="1296"/>
      <c r="P53" s="1296"/>
      <c r="Q53" s="1296"/>
      <c r="R53" s="1296"/>
      <c r="S53" s="1672">
        <v>30</v>
      </c>
      <c r="T53" s="1672"/>
      <c r="U53" s="1672"/>
      <c r="V53" s="2666"/>
      <c r="W53" s="1280">
        <v>39</v>
      </c>
      <c r="X53" s="1201"/>
      <c r="Y53" s="1296" t="s">
        <v>4151</v>
      </c>
      <c r="Z53" s="1296"/>
      <c r="AA53" s="1296"/>
      <c r="AB53" s="1296"/>
      <c r="AC53" s="1296"/>
      <c r="AD53" s="2572">
        <v>2448</v>
      </c>
      <c r="AE53" s="2572"/>
      <c r="AF53" s="2572"/>
      <c r="AG53" s="2572"/>
      <c r="AI53" s="201"/>
      <c r="AJ53" s="33"/>
    </row>
    <row r="54" spans="1:36" ht="18.75" customHeight="1">
      <c r="A54" s="1201">
        <v>40</v>
      </c>
      <c r="B54" s="1201"/>
      <c r="C54" s="1296" t="s">
        <v>1456</v>
      </c>
      <c r="D54" s="1296"/>
      <c r="E54" s="1296"/>
      <c r="F54" s="1296"/>
      <c r="G54" s="1296"/>
      <c r="H54" s="1672">
        <v>8</v>
      </c>
      <c r="I54" s="1672"/>
      <c r="J54" s="1672"/>
      <c r="K54" s="2666"/>
      <c r="L54" s="1280">
        <v>40</v>
      </c>
      <c r="M54" s="1201"/>
      <c r="N54" s="1296" t="s">
        <v>4209</v>
      </c>
      <c r="O54" s="1296"/>
      <c r="P54" s="1296"/>
      <c r="Q54" s="1296"/>
      <c r="R54" s="1296"/>
      <c r="S54" s="1672">
        <v>20</v>
      </c>
      <c r="T54" s="1672"/>
      <c r="U54" s="1672"/>
      <c r="V54" s="2666"/>
      <c r="W54" s="1280">
        <v>40</v>
      </c>
      <c r="X54" s="1201"/>
      <c r="Y54" s="1296" t="s">
        <v>1439</v>
      </c>
      <c r="Z54" s="1296"/>
      <c r="AA54" s="1296"/>
      <c r="AB54" s="1296"/>
      <c r="AC54" s="1296"/>
      <c r="AD54" s="2572">
        <v>2412</v>
      </c>
      <c r="AE54" s="2572"/>
      <c r="AF54" s="2572"/>
      <c r="AG54" s="2572"/>
      <c r="AI54" s="201"/>
      <c r="AJ54" s="33"/>
    </row>
    <row r="55" spans="1:36" ht="11.25" customHeight="1">
      <c r="A55" s="43"/>
      <c r="B55" s="43"/>
      <c r="C55" s="99"/>
      <c r="D55" s="99"/>
      <c r="E55" s="99"/>
      <c r="F55" s="99"/>
      <c r="G55" s="99"/>
      <c r="H55" s="43"/>
      <c r="I55" s="43"/>
      <c r="J55" s="205"/>
      <c r="K55" s="206"/>
      <c r="L55" s="100"/>
      <c r="M55" s="43"/>
      <c r="N55" s="99"/>
      <c r="O55" s="99"/>
      <c r="P55" s="99"/>
      <c r="Q55" s="99"/>
      <c r="R55" s="99"/>
      <c r="S55" s="207"/>
      <c r="T55" s="207"/>
      <c r="U55" s="207"/>
      <c r="V55" s="36"/>
      <c r="W55" s="43"/>
      <c r="X55" s="43"/>
      <c r="Y55" s="43"/>
      <c r="Z55" s="208"/>
      <c r="AA55" s="208"/>
      <c r="AB55" s="208"/>
      <c r="AC55" s="208"/>
      <c r="AD55" s="209"/>
      <c r="AE55" s="64"/>
      <c r="AF55" s="64"/>
      <c r="AG55" s="210"/>
    </row>
    <row r="56" spans="1:36" ht="13.5">
      <c r="A56" s="1201" t="s">
        <v>4976</v>
      </c>
      <c r="B56" s="1201"/>
      <c r="C56" s="1201"/>
      <c r="D56" s="1201"/>
      <c r="E56" s="1201"/>
      <c r="F56" s="1201"/>
      <c r="G56" s="1201"/>
      <c r="H56" s="1201"/>
      <c r="I56" s="1201"/>
      <c r="J56" s="1201"/>
      <c r="K56" s="1281"/>
      <c r="L56" s="1280" t="s">
        <v>4977</v>
      </c>
      <c r="M56" s="1437"/>
      <c r="N56" s="1437"/>
      <c r="O56" s="1437"/>
      <c r="P56" s="1437"/>
      <c r="Q56" s="1437"/>
      <c r="R56" s="1437"/>
      <c r="S56" s="1437"/>
      <c r="T56" s="1437"/>
      <c r="U56" s="1437"/>
      <c r="V56" s="1281"/>
      <c r="W56" s="1280"/>
      <c r="X56" s="1437"/>
      <c r="Y56" s="1437"/>
      <c r="Z56" s="1437"/>
      <c r="AA56" s="1437"/>
      <c r="AB56" s="1437"/>
      <c r="AC56" s="1437"/>
      <c r="AD56" s="1437"/>
      <c r="AE56" s="1437"/>
      <c r="AF56" s="1437"/>
      <c r="AG56" s="1437"/>
    </row>
    <row r="57" spans="1:36" ht="13.5">
      <c r="A57" s="1201" t="s">
        <v>4282</v>
      </c>
      <c r="B57" s="1201"/>
      <c r="C57" s="1201"/>
      <c r="D57" s="1201"/>
      <c r="E57" s="1201"/>
      <c r="F57" s="1201"/>
      <c r="G57" s="1201"/>
      <c r="H57" s="1201"/>
      <c r="I57" s="1201"/>
      <c r="J57" s="1201"/>
      <c r="K57" s="1281"/>
      <c r="L57" s="1280" t="s">
        <v>4282</v>
      </c>
      <c r="M57" s="1437"/>
      <c r="N57" s="1437"/>
      <c r="O57" s="1437"/>
      <c r="P57" s="1437"/>
      <c r="Q57" s="1437"/>
      <c r="R57" s="1437"/>
      <c r="S57" s="1437"/>
      <c r="T57" s="1437"/>
      <c r="U57" s="1437"/>
      <c r="V57" s="1281"/>
      <c r="W57" s="1280" t="s">
        <v>4283</v>
      </c>
      <c r="X57" s="1437"/>
      <c r="Y57" s="1437"/>
      <c r="Z57" s="1437"/>
      <c r="AA57" s="1437"/>
      <c r="AB57" s="1437"/>
      <c r="AC57" s="1437"/>
      <c r="AD57" s="1437"/>
      <c r="AE57" s="1437"/>
      <c r="AF57" s="1437"/>
      <c r="AG57" s="1437"/>
    </row>
    <row r="58" spans="1:36" ht="13.5">
      <c r="A58" s="1437" t="s">
        <v>1887</v>
      </c>
      <c r="B58" s="1437"/>
      <c r="C58" s="1437"/>
      <c r="D58" s="1437"/>
      <c r="E58" s="1437"/>
      <c r="F58" s="1437"/>
      <c r="G58" s="1437"/>
      <c r="H58" s="1437"/>
      <c r="I58" s="1437"/>
      <c r="J58" s="1437"/>
      <c r="K58" s="1281"/>
      <c r="L58" s="1280" t="s">
        <v>1887</v>
      </c>
      <c r="M58" s="1437"/>
      <c r="N58" s="1437"/>
      <c r="O58" s="1437"/>
      <c r="P58" s="1437"/>
      <c r="Q58" s="1437"/>
      <c r="R58" s="1437"/>
      <c r="S58" s="1437"/>
      <c r="T58" s="1437"/>
      <c r="U58" s="1437"/>
      <c r="V58" s="1281"/>
      <c r="W58" s="1280" t="s">
        <v>4284</v>
      </c>
      <c r="X58" s="1437"/>
      <c r="Y58" s="1437"/>
      <c r="Z58" s="1437"/>
      <c r="AA58" s="1437"/>
      <c r="AB58" s="1437"/>
      <c r="AC58" s="1437"/>
      <c r="AD58" s="1437"/>
      <c r="AE58" s="1437"/>
      <c r="AF58" s="1437"/>
      <c r="AG58" s="1437"/>
    </row>
    <row r="59" spans="1:36" ht="14.25" thickBot="1">
      <c r="A59" s="2662" t="s">
        <v>4979</v>
      </c>
      <c r="B59" s="2662"/>
      <c r="C59" s="2662"/>
      <c r="D59" s="2662"/>
      <c r="E59" s="2662"/>
      <c r="F59" s="2662"/>
      <c r="G59" s="2662"/>
      <c r="H59" s="2662"/>
      <c r="I59" s="2662"/>
      <c r="J59" s="2662"/>
      <c r="K59" s="2663"/>
      <c r="L59" s="2674" t="s">
        <v>4980</v>
      </c>
      <c r="M59" s="2662"/>
      <c r="N59" s="2662"/>
      <c r="O59" s="2662"/>
      <c r="P59" s="2662"/>
      <c r="Q59" s="2662"/>
      <c r="R59" s="2662"/>
      <c r="S59" s="2662"/>
      <c r="T59" s="2662"/>
      <c r="U59" s="2662"/>
      <c r="V59" s="2663"/>
      <c r="W59" s="2674" t="s">
        <v>4978</v>
      </c>
      <c r="X59" s="2662"/>
      <c r="Y59" s="2662"/>
      <c r="Z59" s="2662"/>
      <c r="AA59" s="2662"/>
      <c r="AB59" s="2662"/>
      <c r="AC59" s="2662"/>
      <c r="AD59" s="2662"/>
      <c r="AE59" s="2662"/>
      <c r="AF59" s="2662"/>
      <c r="AG59" s="2662"/>
    </row>
    <row r="60" spans="1:36" ht="13.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row>
    <row r="61" spans="1:36" ht="18.75" customHeight="1">
      <c r="J61" s="125"/>
      <c r="T61" s="125"/>
      <c r="U61" s="125"/>
      <c r="AE61" s="114"/>
      <c r="AF61" s="114"/>
    </row>
    <row r="65" spans="26:32" ht="18.75" customHeight="1">
      <c r="Z65" s="212"/>
      <c r="AA65" s="212"/>
      <c r="AB65" s="212"/>
      <c r="AC65" s="212"/>
      <c r="AD65" s="212"/>
      <c r="AE65" s="34"/>
      <c r="AF65" s="34"/>
    </row>
    <row r="66" spans="26:32" ht="18.75" customHeight="1">
      <c r="Z66" s="212"/>
      <c r="AA66" s="212"/>
      <c r="AB66" s="212"/>
      <c r="AC66" s="212"/>
      <c r="AD66" s="212"/>
      <c r="AE66" s="34"/>
      <c r="AF66" s="34"/>
    </row>
    <row r="67" spans="26:32" ht="18.75" customHeight="1">
      <c r="Z67" s="212"/>
      <c r="AA67" s="212"/>
      <c r="AB67" s="212"/>
      <c r="AC67" s="212"/>
      <c r="AD67" s="212"/>
      <c r="AE67" s="34"/>
      <c r="AF67" s="34"/>
    </row>
    <row r="68" spans="26:32" ht="18.75" customHeight="1">
      <c r="Z68" s="212"/>
      <c r="AA68" s="212"/>
      <c r="AB68" s="212"/>
      <c r="AC68" s="212"/>
      <c r="AD68" s="212"/>
      <c r="AE68" s="34"/>
      <c r="AF68" s="34"/>
    </row>
    <row r="69" spans="26:32" ht="18.75" customHeight="1">
      <c r="Z69" s="212"/>
      <c r="AA69" s="212"/>
      <c r="AB69" s="212"/>
      <c r="AC69" s="212"/>
      <c r="AD69" s="212"/>
      <c r="AE69" s="34"/>
      <c r="AF69" s="34"/>
    </row>
    <row r="70" spans="26:32" ht="18.75" customHeight="1">
      <c r="Z70" s="212"/>
      <c r="AA70" s="212"/>
      <c r="AB70" s="212"/>
      <c r="AC70" s="212"/>
      <c r="AD70" s="212"/>
      <c r="AE70" s="34"/>
      <c r="AF70" s="34"/>
    </row>
    <row r="71" spans="26:32" ht="18.75" customHeight="1">
      <c r="Z71" s="212"/>
      <c r="AA71" s="212"/>
      <c r="AB71" s="212"/>
      <c r="AC71" s="212"/>
      <c r="AD71" s="212"/>
      <c r="AE71" s="34"/>
      <c r="AF71" s="34"/>
    </row>
    <row r="72" spans="26:32" ht="18.75" customHeight="1">
      <c r="Z72" s="212"/>
      <c r="AA72" s="212"/>
      <c r="AB72" s="212"/>
      <c r="AC72" s="212"/>
      <c r="AD72" s="212"/>
      <c r="AE72" s="34"/>
      <c r="AF72" s="34"/>
    </row>
    <row r="73" spans="26:32" ht="18.75" customHeight="1">
      <c r="Z73" s="212"/>
      <c r="AA73" s="212"/>
      <c r="AB73" s="212"/>
      <c r="AC73" s="212"/>
      <c r="AD73" s="212"/>
      <c r="AE73" s="34"/>
      <c r="AF73" s="34"/>
    </row>
    <row r="74" spans="26:32" ht="18.75" customHeight="1">
      <c r="Z74" s="212"/>
      <c r="AA74" s="212"/>
      <c r="AB74" s="212"/>
      <c r="AC74" s="212"/>
      <c r="AD74" s="212"/>
      <c r="AE74" s="34"/>
      <c r="AF74" s="34"/>
    </row>
    <row r="75" spans="26:32" ht="18.75" customHeight="1">
      <c r="Z75" s="212"/>
      <c r="AA75" s="212"/>
      <c r="AB75" s="212"/>
      <c r="AC75" s="212"/>
      <c r="AD75" s="212"/>
      <c r="AE75" s="34"/>
      <c r="AF75" s="34"/>
    </row>
    <row r="76" spans="26:32" ht="18.75" customHeight="1">
      <c r="Z76" s="212"/>
      <c r="AA76" s="212"/>
      <c r="AB76" s="212"/>
      <c r="AC76" s="212"/>
      <c r="AD76" s="212"/>
      <c r="AE76" s="34"/>
      <c r="AF76" s="34"/>
    </row>
    <row r="77" spans="26:32" ht="18.75" customHeight="1">
      <c r="Z77" s="212"/>
      <c r="AA77" s="212"/>
      <c r="AB77" s="212"/>
      <c r="AC77" s="212"/>
      <c r="AD77" s="212"/>
      <c r="AE77" s="34"/>
      <c r="AF77" s="34"/>
    </row>
    <row r="78" spans="26:32" ht="18.75" customHeight="1">
      <c r="Z78" s="212"/>
      <c r="AA78" s="212"/>
      <c r="AB78" s="212"/>
      <c r="AC78" s="212"/>
      <c r="AD78" s="212"/>
      <c r="AE78" s="34"/>
      <c r="AF78" s="34"/>
    </row>
    <row r="79" spans="26:32" ht="18.75" customHeight="1">
      <c r="Z79" s="212"/>
      <c r="AA79" s="212"/>
      <c r="AB79" s="212"/>
      <c r="AC79" s="212"/>
      <c r="AD79" s="212"/>
      <c r="AE79" s="34"/>
      <c r="AF79" s="34"/>
    </row>
    <row r="80" spans="26:32" ht="18.75" customHeight="1">
      <c r="Z80" s="212"/>
      <c r="AA80" s="212"/>
      <c r="AB80" s="212"/>
      <c r="AC80" s="212"/>
      <c r="AD80" s="212"/>
      <c r="AE80" s="34"/>
      <c r="AF80" s="34"/>
    </row>
    <row r="81" spans="26:32" ht="18.75" customHeight="1">
      <c r="Z81" s="212"/>
      <c r="AA81" s="212"/>
      <c r="AB81" s="212"/>
      <c r="AC81" s="212"/>
      <c r="AD81" s="212"/>
      <c r="AE81" s="34"/>
      <c r="AF81" s="34"/>
    </row>
    <row r="82" spans="26:32" ht="18.75" customHeight="1">
      <c r="Z82" s="212"/>
      <c r="AA82" s="212"/>
      <c r="AB82" s="212"/>
      <c r="AC82" s="212"/>
      <c r="AD82" s="212"/>
      <c r="AE82" s="34"/>
      <c r="AF82" s="34"/>
    </row>
    <row r="83" spans="26:32" ht="18.75" customHeight="1">
      <c r="Z83" s="212"/>
      <c r="AA83" s="212"/>
      <c r="AB83" s="212"/>
      <c r="AC83" s="212"/>
      <c r="AD83" s="212"/>
      <c r="AE83" s="34"/>
      <c r="AF83" s="34"/>
    </row>
    <row r="84" spans="26:32" ht="18.75" customHeight="1">
      <c r="Z84" s="212"/>
      <c r="AA84" s="212"/>
      <c r="AB84" s="212"/>
      <c r="AC84" s="212"/>
      <c r="AD84" s="212"/>
      <c r="AE84" s="34"/>
      <c r="AF84" s="34"/>
    </row>
    <row r="85" spans="26:32" ht="18.75" customHeight="1">
      <c r="Z85" s="212"/>
      <c r="AA85" s="212"/>
      <c r="AB85" s="212"/>
      <c r="AC85" s="212"/>
      <c r="AD85" s="212"/>
      <c r="AE85" s="34"/>
      <c r="AF85" s="34"/>
    </row>
    <row r="86" spans="26:32" ht="18.75" customHeight="1">
      <c r="Z86" s="212"/>
      <c r="AA86" s="212"/>
      <c r="AB86" s="212"/>
      <c r="AC86" s="212"/>
      <c r="AD86" s="212"/>
      <c r="AE86" s="34"/>
      <c r="AF86" s="34"/>
    </row>
    <row r="87" spans="26:32" ht="18.75" customHeight="1">
      <c r="Z87" s="212"/>
      <c r="AA87" s="212"/>
      <c r="AB87" s="212"/>
      <c r="AC87" s="212"/>
      <c r="AD87" s="212"/>
      <c r="AE87" s="34"/>
      <c r="AF87" s="34"/>
    </row>
    <row r="88" spans="26:32" ht="18.75" customHeight="1">
      <c r="Z88" s="212"/>
      <c r="AA88" s="212"/>
      <c r="AB88" s="212"/>
      <c r="AC88" s="212"/>
      <c r="AD88" s="212"/>
      <c r="AE88" s="34"/>
      <c r="AF88" s="34"/>
    </row>
    <row r="89" spans="26:32" ht="18.75" customHeight="1">
      <c r="Z89" s="212"/>
      <c r="AA89" s="212"/>
      <c r="AB89" s="212"/>
      <c r="AC89" s="212"/>
      <c r="AD89" s="212"/>
      <c r="AE89" s="34"/>
      <c r="AF89" s="34"/>
    </row>
    <row r="90" spans="26:32" ht="18.75" customHeight="1">
      <c r="Z90" s="212"/>
      <c r="AA90" s="212"/>
      <c r="AB90" s="212"/>
      <c r="AC90" s="212"/>
      <c r="AD90" s="212"/>
      <c r="AE90" s="34"/>
      <c r="AF90" s="34"/>
    </row>
    <row r="91" spans="26:32" ht="18.75" customHeight="1">
      <c r="Z91" s="212"/>
      <c r="AA91" s="212"/>
      <c r="AB91" s="212"/>
      <c r="AC91" s="212"/>
      <c r="AD91" s="212"/>
      <c r="AE91" s="34"/>
      <c r="AF91" s="34"/>
    </row>
    <row r="92" spans="26:32" ht="18.75" customHeight="1">
      <c r="Z92" s="212"/>
      <c r="AA92" s="212"/>
      <c r="AB92" s="212"/>
      <c r="AC92" s="212"/>
      <c r="AD92" s="212"/>
      <c r="AE92" s="34"/>
      <c r="AF92" s="34"/>
    </row>
    <row r="93" spans="26:32" ht="18.75" customHeight="1">
      <c r="Z93" s="212"/>
      <c r="AA93" s="212"/>
      <c r="AB93" s="212"/>
      <c r="AC93" s="212"/>
      <c r="AD93" s="212"/>
      <c r="AE93" s="34"/>
      <c r="AF93" s="34"/>
    </row>
    <row r="94" spans="26:32" ht="18.75" customHeight="1">
      <c r="Z94" s="16"/>
      <c r="AA94" s="16"/>
      <c r="AB94" s="16"/>
      <c r="AC94" s="16"/>
      <c r="AE94" s="74"/>
      <c r="AF94" s="74"/>
    </row>
    <row r="95" spans="26:32" ht="18.75" customHeight="1">
      <c r="Z95" s="212"/>
      <c r="AA95" s="212"/>
      <c r="AB95" s="212"/>
      <c r="AC95" s="212"/>
      <c r="AD95" s="212"/>
      <c r="AE95" s="34"/>
      <c r="AF95" s="34"/>
    </row>
    <row r="96" spans="26:32" ht="18.75" customHeight="1">
      <c r="Z96" s="212"/>
      <c r="AA96" s="212"/>
      <c r="AB96" s="212"/>
      <c r="AC96" s="212"/>
      <c r="AD96" s="212"/>
      <c r="AE96" s="34"/>
      <c r="AF96" s="34"/>
    </row>
    <row r="97" spans="26:32" ht="18.75" customHeight="1">
      <c r="Z97" s="212"/>
      <c r="AA97" s="212"/>
      <c r="AB97" s="212"/>
      <c r="AC97" s="212"/>
      <c r="AD97" s="212"/>
      <c r="AE97" s="34"/>
      <c r="AF97" s="34"/>
    </row>
    <row r="98" spans="26:32" ht="18.75" customHeight="1">
      <c r="Z98" s="212"/>
      <c r="AA98" s="212"/>
      <c r="AB98" s="212"/>
      <c r="AC98" s="212"/>
      <c r="AD98" s="212"/>
      <c r="AE98" s="34"/>
      <c r="AF98" s="34"/>
    </row>
    <row r="99" spans="26:32" ht="18.75" customHeight="1">
      <c r="Z99" s="212"/>
      <c r="AA99" s="212"/>
      <c r="AB99" s="212"/>
      <c r="AC99" s="212"/>
      <c r="AD99" s="212"/>
      <c r="AE99" s="34"/>
      <c r="AF99" s="34"/>
    </row>
    <row r="100" spans="26:32" ht="18.75" customHeight="1">
      <c r="Z100" s="213"/>
      <c r="AA100" s="213"/>
      <c r="AB100" s="213"/>
      <c r="AC100" s="213"/>
      <c r="AD100" s="213"/>
      <c r="AE100" s="214"/>
      <c r="AF100" s="214"/>
    </row>
    <row r="101" spans="26:32" ht="18.75" customHeight="1">
      <c r="Z101" s="212"/>
      <c r="AA101" s="212"/>
      <c r="AB101" s="212"/>
      <c r="AC101" s="212"/>
      <c r="AD101" s="212"/>
      <c r="AE101" s="34"/>
      <c r="AF101" s="34"/>
    </row>
    <row r="102" spans="26:32" ht="18.75" customHeight="1">
      <c r="Z102" s="212"/>
      <c r="AA102" s="212"/>
      <c r="AB102" s="212"/>
      <c r="AC102" s="212"/>
      <c r="AD102" s="212"/>
      <c r="AE102" s="34"/>
      <c r="AF102" s="34"/>
    </row>
    <row r="103" spans="26:32" ht="18.75" customHeight="1">
      <c r="Z103" s="212"/>
      <c r="AA103" s="212"/>
      <c r="AB103" s="212"/>
      <c r="AC103" s="212"/>
      <c r="AD103" s="212"/>
      <c r="AE103" s="34"/>
      <c r="AF103" s="34"/>
    </row>
    <row r="104" spans="26:32" ht="18.75" customHeight="1">
      <c r="Z104" s="212"/>
      <c r="AA104" s="212"/>
      <c r="AB104" s="212"/>
      <c r="AC104" s="212"/>
      <c r="AD104" s="212"/>
      <c r="AE104" s="34"/>
      <c r="AF104" s="34"/>
    </row>
  </sheetData>
  <mergeCells count="448">
    <mergeCell ref="A59:K59"/>
    <mergeCell ref="L59:V59"/>
    <mergeCell ref="W59:AG59"/>
    <mergeCell ref="A57:K57"/>
    <mergeCell ref="L57:V57"/>
    <mergeCell ref="W57:AG57"/>
    <mergeCell ref="A58:K58"/>
    <mergeCell ref="L58:V58"/>
    <mergeCell ref="W58:AG58"/>
    <mergeCell ref="A54:B54"/>
    <mergeCell ref="C54:G54"/>
    <mergeCell ref="H54:K54"/>
    <mergeCell ref="L54:M54"/>
    <mergeCell ref="N54:R54"/>
    <mergeCell ref="S54:V54"/>
    <mergeCell ref="W54:X54"/>
    <mergeCell ref="Y54:AC54"/>
    <mergeCell ref="AD54:AG54"/>
    <mergeCell ref="A53:B53"/>
    <mergeCell ref="C53:G53"/>
    <mergeCell ref="H53:K53"/>
    <mergeCell ref="L53:M53"/>
    <mergeCell ref="N53:R53"/>
    <mergeCell ref="S53:V53"/>
    <mergeCell ref="W53:X53"/>
    <mergeCell ref="Y53:AC53"/>
    <mergeCell ref="AD53:AG53"/>
    <mergeCell ref="W51:X51"/>
    <mergeCell ref="Y51:AC51"/>
    <mergeCell ref="AD51:AG51"/>
    <mergeCell ref="A52:B52"/>
    <mergeCell ref="C52:G52"/>
    <mergeCell ref="H52:K52"/>
    <mergeCell ref="L52:M52"/>
    <mergeCell ref="N52:R52"/>
    <mergeCell ref="S52:V52"/>
    <mergeCell ref="W52:X52"/>
    <mergeCell ref="A51:B51"/>
    <mergeCell ref="C51:G51"/>
    <mergeCell ref="H51:K51"/>
    <mergeCell ref="L51:M51"/>
    <mergeCell ref="N51:R51"/>
    <mergeCell ref="S51:V51"/>
    <mergeCell ref="Y52:AC52"/>
    <mergeCell ref="AD52:AG52"/>
    <mergeCell ref="A50:B50"/>
    <mergeCell ref="C50:G50"/>
    <mergeCell ref="H50:K50"/>
    <mergeCell ref="L50:M50"/>
    <mergeCell ref="N50:R50"/>
    <mergeCell ref="S50:V50"/>
    <mergeCell ref="W50:X50"/>
    <mergeCell ref="Y50:AC50"/>
    <mergeCell ref="AD50:AG50"/>
    <mergeCell ref="A49:B49"/>
    <mergeCell ref="C49:G49"/>
    <mergeCell ref="H49:K49"/>
    <mergeCell ref="L49:M49"/>
    <mergeCell ref="N49:R49"/>
    <mergeCell ref="S49:V49"/>
    <mergeCell ref="W49:X49"/>
    <mergeCell ref="Y49:AC49"/>
    <mergeCell ref="AD49:AG49"/>
    <mergeCell ref="W47:X47"/>
    <mergeCell ref="Y47:AC47"/>
    <mergeCell ref="AD47:AG47"/>
    <mergeCell ref="A48:B48"/>
    <mergeCell ref="C48:G48"/>
    <mergeCell ref="H48:K48"/>
    <mergeCell ref="L48:M48"/>
    <mergeCell ref="N48:R48"/>
    <mergeCell ref="S48:V48"/>
    <mergeCell ref="W48:X48"/>
    <mergeCell ref="A47:B47"/>
    <mergeCell ref="C47:G47"/>
    <mergeCell ref="H47:K47"/>
    <mergeCell ref="L47:M47"/>
    <mergeCell ref="N47:R47"/>
    <mergeCell ref="S47:V47"/>
    <mergeCell ref="Y48:AC48"/>
    <mergeCell ref="AD48:AG48"/>
    <mergeCell ref="A46:B46"/>
    <mergeCell ref="C46:G46"/>
    <mergeCell ref="H46:K46"/>
    <mergeCell ref="L46:M46"/>
    <mergeCell ref="N46:R46"/>
    <mergeCell ref="S46:V46"/>
    <mergeCell ref="W46:X46"/>
    <mergeCell ref="Y46:AC46"/>
    <mergeCell ref="AD46:AG46"/>
    <mergeCell ref="A45:B45"/>
    <mergeCell ref="C45:G45"/>
    <mergeCell ref="H45:K45"/>
    <mergeCell ref="L45:M45"/>
    <mergeCell ref="N45:R45"/>
    <mergeCell ref="S45:V45"/>
    <mergeCell ref="W45:X45"/>
    <mergeCell ref="Y45:AC45"/>
    <mergeCell ref="AD45:AG45"/>
    <mergeCell ref="W43:X43"/>
    <mergeCell ref="Y43:AC43"/>
    <mergeCell ref="AD43:AG43"/>
    <mergeCell ref="A44:B44"/>
    <mergeCell ref="C44:G44"/>
    <mergeCell ref="H44:K44"/>
    <mergeCell ref="L44:M44"/>
    <mergeCell ref="N44:R44"/>
    <mergeCell ref="S44:V44"/>
    <mergeCell ref="W44:X44"/>
    <mergeCell ref="A43:B43"/>
    <mergeCell ref="C43:G43"/>
    <mergeCell ref="H43:K43"/>
    <mergeCell ref="L43:M43"/>
    <mergeCell ref="N43:R43"/>
    <mergeCell ref="S43:V43"/>
    <mergeCell ref="Y44:AC44"/>
    <mergeCell ref="AD44:AG44"/>
    <mergeCell ref="A42:B42"/>
    <mergeCell ref="C42:G42"/>
    <mergeCell ref="H42:K42"/>
    <mergeCell ref="L42:M42"/>
    <mergeCell ref="N42:R42"/>
    <mergeCell ref="S42:V42"/>
    <mergeCell ref="W42:X42"/>
    <mergeCell ref="Y42:AC42"/>
    <mergeCell ref="AD42:AG42"/>
    <mergeCell ref="A41:B41"/>
    <mergeCell ref="C41:G41"/>
    <mergeCell ref="H41:K41"/>
    <mergeCell ref="L41:M41"/>
    <mergeCell ref="N41:R41"/>
    <mergeCell ref="S41:V41"/>
    <mergeCell ref="W41:X41"/>
    <mergeCell ref="Y41:AC41"/>
    <mergeCell ref="AD41:AG41"/>
    <mergeCell ref="W39:X39"/>
    <mergeCell ref="Y39:AC39"/>
    <mergeCell ref="AD39:AG39"/>
    <mergeCell ref="A40:B40"/>
    <mergeCell ref="C40:G40"/>
    <mergeCell ref="H40:K40"/>
    <mergeCell ref="L40:M40"/>
    <mergeCell ref="N40:R40"/>
    <mergeCell ref="S40:V40"/>
    <mergeCell ref="W40:X40"/>
    <mergeCell ref="A39:B39"/>
    <mergeCell ref="C39:G39"/>
    <mergeCell ref="H39:K39"/>
    <mergeCell ref="L39:M39"/>
    <mergeCell ref="N39:R39"/>
    <mergeCell ref="S39:V39"/>
    <mergeCell ref="Y40:AC40"/>
    <mergeCell ref="AD40:AG40"/>
    <mergeCell ref="A38:B38"/>
    <mergeCell ref="C38:G38"/>
    <mergeCell ref="H38:K38"/>
    <mergeCell ref="L38:M38"/>
    <mergeCell ref="N38:R38"/>
    <mergeCell ref="S38:V38"/>
    <mergeCell ref="W38:X38"/>
    <mergeCell ref="Y38:AC38"/>
    <mergeCell ref="AD38:AG38"/>
    <mergeCell ref="A37:B37"/>
    <mergeCell ref="C37:G37"/>
    <mergeCell ref="H37:K37"/>
    <mergeCell ref="L37:M37"/>
    <mergeCell ref="N37:R37"/>
    <mergeCell ref="S37:V37"/>
    <mergeCell ref="W37:X37"/>
    <mergeCell ref="Y37:AC37"/>
    <mergeCell ref="AD37:AG37"/>
    <mergeCell ref="W35:X35"/>
    <mergeCell ref="Y35:AC35"/>
    <mergeCell ref="AD35:AG35"/>
    <mergeCell ref="A36:B36"/>
    <mergeCell ref="C36:G36"/>
    <mergeCell ref="H36:K36"/>
    <mergeCell ref="L36:M36"/>
    <mergeCell ref="N36:R36"/>
    <mergeCell ref="S36:V36"/>
    <mergeCell ref="W36:X36"/>
    <mergeCell ref="A35:B35"/>
    <mergeCell ref="C35:G35"/>
    <mergeCell ref="H35:K35"/>
    <mergeCell ref="L35:M35"/>
    <mergeCell ref="N35:R35"/>
    <mergeCell ref="S35:V35"/>
    <mergeCell ref="Y36:AC36"/>
    <mergeCell ref="AD36:AG36"/>
    <mergeCell ref="A34:B34"/>
    <mergeCell ref="C34:G34"/>
    <mergeCell ref="H34:K34"/>
    <mergeCell ref="L34:M34"/>
    <mergeCell ref="N34:R34"/>
    <mergeCell ref="S34:V34"/>
    <mergeCell ref="W34:X34"/>
    <mergeCell ref="Y34:AC34"/>
    <mergeCell ref="AD34:AG34"/>
    <mergeCell ref="A33:B33"/>
    <mergeCell ref="C33:G33"/>
    <mergeCell ref="H33:K33"/>
    <mergeCell ref="L33:M33"/>
    <mergeCell ref="N33:R33"/>
    <mergeCell ref="S33:V33"/>
    <mergeCell ref="W33:X33"/>
    <mergeCell ref="Y33:AC33"/>
    <mergeCell ref="AD33:AG33"/>
    <mergeCell ref="W31:X31"/>
    <mergeCell ref="Y31:AC31"/>
    <mergeCell ref="AD31:AG31"/>
    <mergeCell ref="A32:B32"/>
    <mergeCell ref="C32:G32"/>
    <mergeCell ref="H32:K32"/>
    <mergeCell ref="L32:M32"/>
    <mergeCell ref="N32:R32"/>
    <mergeCell ref="S32:V32"/>
    <mergeCell ref="W32:X32"/>
    <mergeCell ref="A31:B31"/>
    <mergeCell ref="C31:G31"/>
    <mergeCell ref="H31:K31"/>
    <mergeCell ref="L31:M31"/>
    <mergeCell ref="N31:R31"/>
    <mergeCell ref="S31:V31"/>
    <mergeCell ref="Y32:AC32"/>
    <mergeCell ref="AD32:AG32"/>
    <mergeCell ref="A30:B30"/>
    <mergeCell ref="C30:G30"/>
    <mergeCell ref="H30:K30"/>
    <mergeCell ref="L30:M30"/>
    <mergeCell ref="N30:R30"/>
    <mergeCell ref="S30:V30"/>
    <mergeCell ref="W30:X30"/>
    <mergeCell ref="Y30:AC30"/>
    <mergeCell ref="AD30:AG30"/>
    <mergeCell ref="A29:B29"/>
    <mergeCell ref="C29:G29"/>
    <mergeCell ref="H29:K29"/>
    <mergeCell ref="L29:M29"/>
    <mergeCell ref="N29:R29"/>
    <mergeCell ref="S29:V29"/>
    <mergeCell ref="W29:X29"/>
    <mergeCell ref="Y29:AC29"/>
    <mergeCell ref="AD29:AG29"/>
    <mergeCell ref="W27:X27"/>
    <mergeCell ref="Y27:AC27"/>
    <mergeCell ref="AD27:AG27"/>
    <mergeCell ref="A28:B28"/>
    <mergeCell ref="C28:G28"/>
    <mergeCell ref="H28:K28"/>
    <mergeCell ref="L28:M28"/>
    <mergeCell ref="N28:R28"/>
    <mergeCell ref="S28:V28"/>
    <mergeCell ref="W28:X28"/>
    <mergeCell ref="A27:B27"/>
    <mergeCell ref="C27:G27"/>
    <mergeCell ref="H27:K27"/>
    <mergeCell ref="L27:M27"/>
    <mergeCell ref="N27:R27"/>
    <mergeCell ref="S27:V27"/>
    <mergeCell ref="Y28:AC28"/>
    <mergeCell ref="AD28:AG28"/>
    <mergeCell ref="A26:B26"/>
    <mergeCell ref="C26:G26"/>
    <mergeCell ref="H26:K26"/>
    <mergeCell ref="L26:M26"/>
    <mergeCell ref="N26:R26"/>
    <mergeCell ref="S26:V26"/>
    <mergeCell ref="W26:X26"/>
    <mergeCell ref="Y26:AC26"/>
    <mergeCell ref="AD26:AG26"/>
    <mergeCell ref="A25:B25"/>
    <mergeCell ref="C25:G25"/>
    <mergeCell ref="H25:K25"/>
    <mergeCell ref="L25:M25"/>
    <mergeCell ref="N25:R25"/>
    <mergeCell ref="S25:V25"/>
    <mergeCell ref="W25:X25"/>
    <mergeCell ref="Y25:AC25"/>
    <mergeCell ref="AD25:AG25"/>
    <mergeCell ref="W23:X23"/>
    <mergeCell ref="Y23:AC23"/>
    <mergeCell ref="AD23:AG23"/>
    <mergeCell ref="A24:B24"/>
    <mergeCell ref="C24:G24"/>
    <mergeCell ref="H24:K24"/>
    <mergeCell ref="L24:M24"/>
    <mergeCell ref="N24:R24"/>
    <mergeCell ref="S24:V24"/>
    <mergeCell ref="W24:X24"/>
    <mergeCell ref="A23:B23"/>
    <mergeCell ref="C23:G23"/>
    <mergeCell ref="H23:K23"/>
    <mergeCell ref="L23:M23"/>
    <mergeCell ref="N23:R23"/>
    <mergeCell ref="S23:V23"/>
    <mergeCell ref="Y24:AC24"/>
    <mergeCell ref="AD24:AG24"/>
    <mergeCell ref="A22:B22"/>
    <mergeCell ref="C22:G22"/>
    <mergeCell ref="H22:K22"/>
    <mergeCell ref="L22:M22"/>
    <mergeCell ref="N22:R22"/>
    <mergeCell ref="S22:V22"/>
    <mergeCell ref="W22:X22"/>
    <mergeCell ref="Y22:AC22"/>
    <mergeCell ref="AD22:AG22"/>
    <mergeCell ref="A21:B21"/>
    <mergeCell ref="C21:G21"/>
    <mergeCell ref="H21:K21"/>
    <mergeCell ref="L21:M21"/>
    <mergeCell ref="N21:R21"/>
    <mergeCell ref="S21:V21"/>
    <mergeCell ref="W21:X21"/>
    <mergeCell ref="Y21:AC21"/>
    <mergeCell ref="AD21:AG21"/>
    <mergeCell ref="W19:X19"/>
    <mergeCell ref="Y19:AC19"/>
    <mergeCell ref="AD19:AG19"/>
    <mergeCell ref="A20:B20"/>
    <mergeCell ref="C20:G20"/>
    <mergeCell ref="H20:K20"/>
    <mergeCell ref="L20:M20"/>
    <mergeCell ref="N20:R20"/>
    <mergeCell ref="S20:V20"/>
    <mergeCell ref="W20:X20"/>
    <mergeCell ref="A19:B19"/>
    <mergeCell ref="C19:G19"/>
    <mergeCell ref="H19:K19"/>
    <mergeCell ref="L19:M19"/>
    <mergeCell ref="N19:R19"/>
    <mergeCell ref="S19:V19"/>
    <mergeCell ref="Y20:AC20"/>
    <mergeCell ref="AD20:AG20"/>
    <mergeCell ref="A18:B18"/>
    <mergeCell ref="C18:G18"/>
    <mergeCell ref="H18:K18"/>
    <mergeCell ref="L18:M18"/>
    <mergeCell ref="N18:R18"/>
    <mergeCell ref="S18:V18"/>
    <mergeCell ref="W18:X18"/>
    <mergeCell ref="Y18:AC18"/>
    <mergeCell ref="AD18:AG18"/>
    <mergeCell ref="A17:B17"/>
    <mergeCell ref="C17:G17"/>
    <mergeCell ref="H17:K17"/>
    <mergeCell ref="L17:M17"/>
    <mergeCell ref="N17:R17"/>
    <mergeCell ref="S17:V17"/>
    <mergeCell ref="W17:X17"/>
    <mergeCell ref="Y17:AC17"/>
    <mergeCell ref="AD17:AG17"/>
    <mergeCell ref="W15:X15"/>
    <mergeCell ref="Y15:AC15"/>
    <mergeCell ref="AD15:AG15"/>
    <mergeCell ref="A16:B16"/>
    <mergeCell ref="C16:G16"/>
    <mergeCell ref="H16:K16"/>
    <mergeCell ref="L16:M16"/>
    <mergeCell ref="N16:R16"/>
    <mergeCell ref="S16:V16"/>
    <mergeCell ref="W16:X16"/>
    <mergeCell ref="A15:B15"/>
    <mergeCell ref="C15:G15"/>
    <mergeCell ref="H15:K15"/>
    <mergeCell ref="L15:M15"/>
    <mergeCell ref="N15:R15"/>
    <mergeCell ref="S15:V15"/>
    <mergeCell ref="Y16:AC16"/>
    <mergeCell ref="AD16:AG16"/>
    <mergeCell ref="A14:B14"/>
    <mergeCell ref="C14:G14"/>
    <mergeCell ref="H14:K14"/>
    <mergeCell ref="L14:M14"/>
    <mergeCell ref="N14:R14"/>
    <mergeCell ref="S14:V14"/>
    <mergeCell ref="W14:X14"/>
    <mergeCell ref="Y14:AC14"/>
    <mergeCell ref="AD14:AG14"/>
    <mergeCell ref="A13:B13"/>
    <mergeCell ref="C13:G13"/>
    <mergeCell ref="H13:K13"/>
    <mergeCell ref="L13:M13"/>
    <mergeCell ref="N13:R13"/>
    <mergeCell ref="S13:V13"/>
    <mergeCell ref="W13:X13"/>
    <mergeCell ref="Y13:AC13"/>
    <mergeCell ref="AD13:AG13"/>
    <mergeCell ref="W11:X11"/>
    <mergeCell ref="Y11:AC11"/>
    <mergeCell ref="AD11:AG11"/>
    <mergeCell ref="A12:B12"/>
    <mergeCell ref="C12:G12"/>
    <mergeCell ref="H12:K12"/>
    <mergeCell ref="L12:M12"/>
    <mergeCell ref="N12:R12"/>
    <mergeCell ref="S12:V12"/>
    <mergeCell ref="W12:X12"/>
    <mergeCell ref="A11:B11"/>
    <mergeCell ref="C11:G11"/>
    <mergeCell ref="H11:K11"/>
    <mergeCell ref="L11:M11"/>
    <mergeCell ref="N11:R11"/>
    <mergeCell ref="S11:V11"/>
    <mergeCell ref="Y12:AC12"/>
    <mergeCell ref="AD12:AG12"/>
    <mergeCell ref="A10:B10"/>
    <mergeCell ref="C10:G10"/>
    <mergeCell ref="H10:K10"/>
    <mergeCell ref="L10:M10"/>
    <mergeCell ref="N10:R10"/>
    <mergeCell ref="S10:V10"/>
    <mergeCell ref="W10:X10"/>
    <mergeCell ref="Y10:AC10"/>
    <mergeCell ref="AD10:AG10"/>
    <mergeCell ref="AD8:AG8"/>
    <mergeCell ref="A9:B9"/>
    <mergeCell ref="C9:G9"/>
    <mergeCell ref="H9:K9"/>
    <mergeCell ref="L9:M9"/>
    <mergeCell ref="N9:R9"/>
    <mergeCell ref="S9:V9"/>
    <mergeCell ref="W9:X9"/>
    <mergeCell ref="Y9:AC9"/>
    <mergeCell ref="AD9:AG9"/>
    <mergeCell ref="A56:K56"/>
    <mergeCell ref="L56:V56"/>
    <mergeCell ref="W56:AG56"/>
    <mergeCell ref="A1:D1"/>
    <mergeCell ref="A4:K4"/>
    <mergeCell ref="L4:V4"/>
    <mergeCell ref="W4:AG4"/>
    <mergeCell ref="A6:B6"/>
    <mergeCell ref="C6:G6"/>
    <mergeCell ref="H6:K6"/>
    <mergeCell ref="L6:M6"/>
    <mergeCell ref="N6:R6"/>
    <mergeCell ref="S6:V6"/>
    <mergeCell ref="W6:X6"/>
    <mergeCell ref="Y6:AC6"/>
    <mergeCell ref="AD6:AG6"/>
    <mergeCell ref="A8:B8"/>
    <mergeCell ref="C8:G8"/>
    <mergeCell ref="H8:K8"/>
    <mergeCell ref="L8:M8"/>
    <mergeCell ref="N8:R8"/>
    <mergeCell ref="S8:V8"/>
    <mergeCell ref="W8:X8"/>
    <mergeCell ref="Y8:AC8"/>
  </mergeCells>
  <phoneticPr fontId="4"/>
  <hyperlinks>
    <hyperlink ref="A1" location="P2細目次!A1" display="目次に戻る" xr:uid="{8194681F-C673-4EAC-89CA-076685A66835}"/>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9C071-3EAD-4DC9-B5B5-DDB0EA114512}">
  <sheetPr>
    <tabColor theme="0"/>
    <pageSetUpPr fitToPage="1"/>
  </sheetPr>
  <dimension ref="A1:AI61"/>
  <sheetViews>
    <sheetView zoomScaleNormal="100" zoomScaleSheetLayoutView="100" workbookViewId="0">
      <selection activeCell="AL2" sqref="AL2:AR2"/>
    </sheetView>
  </sheetViews>
  <sheetFormatPr defaultColWidth="3.375" defaultRowHeight="18.75" customHeight="1"/>
  <cols>
    <col min="1" max="16384" width="3.375" style="1"/>
  </cols>
  <sheetData>
    <row r="1" spans="1:35" s="17" customFormat="1" ht="13.5">
      <c r="A1" s="1544" t="s">
        <v>4602</v>
      </c>
      <c r="B1" s="1544"/>
      <c r="C1" s="1544"/>
      <c r="D1" s="1544"/>
    </row>
    <row r="2" spans="1:35" s="273" customFormat="1" ht="17.25">
      <c r="A2" s="273" t="s">
        <v>4657</v>
      </c>
    </row>
    <row r="3" spans="1:35" s="272" customFormat="1" ht="17.25"/>
    <row r="4" spans="1:35" s="189" customFormat="1">
      <c r="A4" s="2641" t="s">
        <v>4285</v>
      </c>
      <c r="B4" s="2641"/>
      <c r="C4" s="2641"/>
      <c r="D4" s="2641"/>
      <c r="E4" s="2641"/>
      <c r="F4" s="2641"/>
      <c r="G4" s="2641"/>
      <c r="H4" s="2641"/>
      <c r="I4" s="2641"/>
      <c r="J4" s="2641"/>
      <c r="K4" s="2641"/>
      <c r="L4" s="2641" t="s">
        <v>4286</v>
      </c>
      <c r="M4" s="2641"/>
      <c r="N4" s="2641"/>
      <c r="O4" s="2641"/>
      <c r="P4" s="2641"/>
      <c r="Q4" s="2641"/>
      <c r="R4" s="2641"/>
      <c r="S4" s="2641"/>
      <c r="T4" s="2641"/>
      <c r="U4" s="2641"/>
      <c r="V4" s="2641"/>
      <c r="W4" s="2641" t="s">
        <v>4287</v>
      </c>
      <c r="X4" s="2641"/>
      <c r="Y4" s="2641"/>
      <c r="Z4" s="2641"/>
      <c r="AA4" s="2641"/>
      <c r="AB4" s="2641"/>
      <c r="AC4" s="2641"/>
      <c r="AD4" s="2641"/>
      <c r="AE4" s="2641"/>
      <c r="AF4" s="2641"/>
      <c r="AG4" s="2641"/>
    </row>
    <row r="5" spans="1:35" ht="11.25" customHeight="1" thickBot="1">
      <c r="A5" s="2662"/>
      <c r="B5" s="2662"/>
      <c r="C5" s="2662"/>
      <c r="D5" s="2662"/>
      <c r="E5" s="2662"/>
      <c r="F5" s="2662"/>
      <c r="G5" s="2662"/>
      <c r="H5" s="2662"/>
      <c r="I5" s="2662"/>
      <c r="J5" s="2662"/>
      <c r="K5" s="2662"/>
    </row>
    <row r="6" spans="1:35" ht="18.75" customHeight="1">
      <c r="A6" s="2642" t="s">
        <v>4110</v>
      </c>
      <c r="B6" s="2643"/>
      <c r="C6" s="2644" t="s">
        <v>4275</v>
      </c>
      <c r="D6" s="2642"/>
      <c r="E6" s="2642"/>
      <c r="F6" s="2642"/>
      <c r="G6" s="2643"/>
      <c r="H6" s="2644" t="s">
        <v>4288</v>
      </c>
      <c r="I6" s="2642"/>
      <c r="J6" s="2642"/>
      <c r="K6" s="2643"/>
      <c r="L6" s="2644" t="s">
        <v>4110</v>
      </c>
      <c r="M6" s="2643"/>
      <c r="N6" s="2644" t="s">
        <v>4275</v>
      </c>
      <c r="O6" s="2642"/>
      <c r="P6" s="2642"/>
      <c r="Q6" s="2642"/>
      <c r="R6" s="2643"/>
      <c r="S6" s="2644" t="s">
        <v>4226</v>
      </c>
      <c r="T6" s="2642"/>
      <c r="U6" s="2642"/>
      <c r="V6" s="2643"/>
      <c r="W6" s="146" t="s">
        <v>4110</v>
      </c>
      <c r="X6" s="146"/>
      <c r="Y6" s="2644" t="s">
        <v>4275</v>
      </c>
      <c r="Z6" s="2642"/>
      <c r="AA6" s="2642"/>
      <c r="AB6" s="2642"/>
      <c r="AC6" s="2643"/>
      <c r="AD6" s="2644" t="s">
        <v>4289</v>
      </c>
      <c r="AE6" s="2642"/>
      <c r="AF6" s="2642"/>
      <c r="AG6" s="2642"/>
    </row>
    <row r="7" spans="1:35" ht="11.25" customHeight="1">
      <c r="A7" s="16"/>
      <c r="B7" s="16"/>
      <c r="K7" s="32"/>
      <c r="L7" s="155"/>
      <c r="M7" s="16"/>
      <c r="N7" s="16"/>
      <c r="W7" s="155"/>
      <c r="X7" s="16"/>
      <c r="Y7" s="16"/>
      <c r="Z7" s="16"/>
      <c r="AA7" s="16"/>
      <c r="AB7" s="16"/>
    </row>
    <row r="8" spans="1:35" ht="18.75" customHeight="1">
      <c r="A8" s="1201">
        <v>1</v>
      </c>
      <c r="B8" s="1201"/>
      <c r="C8" s="2196" t="s">
        <v>4115</v>
      </c>
      <c r="D8" s="2196"/>
      <c r="E8" s="2196"/>
      <c r="F8" s="2196"/>
      <c r="G8" s="2196"/>
      <c r="H8" s="1410">
        <v>8125</v>
      </c>
      <c r="I8" s="1410"/>
      <c r="J8" s="1410"/>
      <c r="K8" s="2675"/>
      <c r="L8" s="1280">
        <v>1</v>
      </c>
      <c r="M8" s="1201"/>
      <c r="N8" s="1296" t="s">
        <v>4115</v>
      </c>
      <c r="O8" s="1296"/>
      <c r="P8" s="1296"/>
      <c r="Q8" s="1296"/>
      <c r="R8" s="1296"/>
      <c r="S8" s="1410">
        <v>92141</v>
      </c>
      <c r="T8" s="1410"/>
      <c r="U8" s="1410"/>
      <c r="V8" s="2675"/>
      <c r="W8" s="1280">
        <v>1</v>
      </c>
      <c r="X8" s="1201"/>
      <c r="Y8" s="1296" t="s">
        <v>4115</v>
      </c>
      <c r="Z8" s="1296"/>
      <c r="AA8" s="1296"/>
      <c r="AB8" s="1296"/>
      <c r="AC8" s="1296"/>
      <c r="AD8" s="1410">
        <v>5218154</v>
      </c>
      <c r="AE8" s="1410"/>
      <c r="AF8" s="1410"/>
      <c r="AG8" s="1410"/>
    </row>
    <row r="9" spans="1:35" ht="18.75" customHeight="1">
      <c r="A9" s="1201">
        <v>2</v>
      </c>
      <c r="B9" s="1201"/>
      <c r="C9" s="1296" t="s">
        <v>4290</v>
      </c>
      <c r="D9" s="1296"/>
      <c r="E9" s="1296"/>
      <c r="F9" s="1296"/>
      <c r="G9" s="1296"/>
      <c r="H9" s="1410">
        <v>3388</v>
      </c>
      <c r="I9" s="1410"/>
      <c r="J9" s="1410"/>
      <c r="K9" s="2675"/>
      <c r="L9" s="1280">
        <v>2</v>
      </c>
      <c r="M9" s="1201"/>
      <c r="N9" s="1296" t="s">
        <v>4290</v>
      </c>
      <c r="O9" s="1296"/>
      <c r="P9" s="1296"/>
      <c r="Q9" s="1296"/>
      <c r="R9" s="1296"/>
      <c r="S9" s="1410">
        <v>30842</v>
      </c>
      <c r="T9" s="1410"/>
      <c r="U9" s="1410"/>
      <c r="V9" s="2675"/>
      <c r="W9" s="1280">
        <v>2</v>
      </c>
      <c r="X9" s="1201"/>
      <c r="Y9" s="1296" t="s">
        <v>4290</v>
      </c>
      <c r="Z9" s="1296"/>
      <c r="AA9" s="1296"/>
      <c r="AB9" s="1296"/>
      <c r="AC9" s="1296"/>
      <c r="AD9" s="1410">
        <v>1122968</v>
      </c>
      <c r="AE9" s="1410"/>
      <c r="AF9" s="1410"/>
      <c r="AG9" s="1410"/>
    </row>
    <row r="10" spans="1:35" ht="18.75" customHeight="1">
      <c r="A10" s="1201">
        <v>3</v>
      </c>
      <c r="B10" s="1201"/>
      <c r="C10" s="1761" t="s">
        <v>4221</v>
      </c>
      <c r="D10" s="1761"/>
      <c r="E10" s="1761"/>
      <c r="F10" s="1761"/>
      <c r="G10" s="1761"/>
      <c r="H10" s="1410">
        <v>2397</v>
      </c>
      <c r="I10" s="1410"/>
      <c r="J10" s="1410"/>
      <c r="K10" s="2675"/>
      <c r="L10" s="1280">
        <v>3</v>
      </c>
      <c r="M10" s="1201"/>
      <c r="N10" s="1296" t="s">
        <v>4291</v>
      </c>
      <c r="O10" s="1296"/>
      <c r="P10" s="1296"/>
      <c r="Q10" s="1296"/>
      <c r="R10" s="1296"/>
      <c r="S10" s="1410">
        <v>23435</v>
      </c>
      <c r="T10" s="1410"/>
      <c r="U10" s="1410"/>
      <c r="V10" s="2675"/>
      <c r="W10" s="1280">
        <v>3</v>
      </c>
      <c r="X10" s="1201"/>
      <c r="Y10" s="1296" t="s">
        <v>4221</v>
      </c>
      <c r="Z10" s="1296"/>
      <c r="AA10" s="1296"/>
      <c r="AB10" s="1296"/>
      <c r="AC10" s="1296"/>
      <c r="AD10" s="1410">
        <v>822471</v>
      </c>
      <c r="AE10" s="1410"/>
      <c r="AF10" s="1410"/>
      <c r="AG10" s="1410"/>
    </row>
    <row r="11" spans="1:35" ht="18.75" customHeight="1">
      <c r="A11" s="1201">
        <v>4</v>
      </c>
      <c r="B11" s="1201"/>
      <c r="C11" s="1761" t="s">
        <v>4291</v>
      </c>
      <c r="D11" s="1761"/>
      <c r="E11" s="1761"/>
      <c r="F11" s="1761"/>
      <c r="G11" s="1761"/>
      <c r="H11" s="1410">
        <v>2182</v>
      </c>
      <c r="I11" s="1410"/>
      <c r="J11" s="1410"/>
      <c r="K11" s="2675"/>
      <c r="L11" s="1280">
        <v>4</v>
      </c>
      <c r="M11" s="1201"/>
      <c r="N11" s="1296" t="s">
        <v>4221</v>
      </c>
      <c r="O11" s="1296"/>
      <c r="P11" s="1296"/>
      <c r="Q11" s="1296"/>
      <c r="R11" s="1296"/>
      <c r="S11" s="1410">
        <v>21992</v>
      </c>
      <c r="T11" s="1410"/>
      <c r="U11" s="1410"/>
      <c r="V11" s="2675"/>
      <c r="W11" s="1280">
        <v>4</v>
      </c>
      <c r="X11" s="1201"/>
      <c r="Y11" s="1296" t="s">
        <v>4291</v>
      </c>
      <c r="Z11" s="1296"/>
      <c r="AA11" s="1296"/>
      <c r="AB11" s="1296"/>
      <c r="AC11" s="1296"/>
      <c r="AD11" s="1410">
        <v>766096</v>
      </c>
      <c r="AE11" s="1410"/>
      <c r="AF11" s="1410"/>
      <c r="AG11" s="1410"/>
    </row>
    <row r="12" spans="1:35" ht="18.75" customHeight="1">
      <c r="A12" s="1201">
        <v>5</v>
      </c>
      <c r="B12" s="1201"/>
      <c r="C12" s="1761" t="s">
        <v>4292</v>
      </c>
      <c r="D12" s="1761"/>
      <c r="E12" s="1761"/>
      <c r="F12" s="1761"/>
      <c r="G12" s="1761"/>
      <c r="H12" s="1410">
        <v>1797</v>
      </c>
      <c r="I12" s="1410"/>
      <c r="J12" s="1410"/>
      <c r="K12" s="2675"/>
      <c r="L12" s="1280">
        <v>5</v>
      </c>
      <c r="M12" s="1201"/>
      <c r="N12" s="1296" t="s">
        <v>4292</v>
      </c>
      <c r="O12" s="1296"/>
      <c r="P12" s="1296"/>
      <c r="Q12" s="1296"/>
      <c r="R12" s="1296"/>
      <c r="S12" s="1410">
        <v>17557</v>
      </c>
      <c r="T12" s="1410"/>
      <c r="U12" s="1410"/>
      <c r="V12" s="2675"/>
      <c r="W12" s="1280">
        <v>5</v>
      </c>
      <c r="X12" s="1201"/>
      <c r="Y12" s="1296" t="s">
        <v>4220</v>
      </c>
      <c r="Z12" s="1296"/>
      <c r="AA12" s="1296"/>
      <c r="AB12" s="1296"/>
      <c r="AC12" s="1296"/>
      <c r="AD12" s="1410">
        <v>713292</v>
      </c>
      <c r="AE12" s="1410"/>
      <c r="AF12" s="1410"/>
      <c r="AG12" s="1410"/>
    </row>
    <row r="13" spans="1:35" ht="11.25" customHeight="1">
      <c r="A13" s="1201"/>
      <c r="B13" s="1201"/>
      <c r="C13" s="1761"/>
      <c r="D13" s="1761"/>
      <c r="E13" s="1761"/>
      <c r="F13" s="1761"/>
      <c r="G13" s="1761"/>
      <c r="H13" s="2676"/>
      <c r="I13" s="2676"/>
      <c r="J13" s="2676"/>
      <c r="K13" s="2677"/>
      <c r="L13" s="1280"/>
      <c r="M13" s="1201"/>
      <c r="N13" s="1201"/>
      <c r="O13" s="1201"/>
      <c r="P13" s="1201"/>
      <c r="Q13" s="1201"/>
      <c r="R13" s="1201"/>
      <c r="S13" s="1426"/>
      <c r="T13" s="1426"/>
      <c r="U13" s="1426"/>
      <c r="V13" s="1476"/>
      <c r="W13" s="1280"/>
      <c r="X13" s="1201"/>
      <c r="Y13" s="1201"/>
      <c r="Z13" s="1201"/>
      <c r="AA13" s="1201"/>
      <c r="AB13" s="1201"/>
      <c r="AC13" s="1201"/>
      <c r="AD13" s="2676"/>
      <c r="AE13" s="2676"/>
      <c r="AF13" s="2676"/>
      <c r="AG13" s="2676"/>
    </row>
    <row r="14" spans="1:35" ht="18.75" customHeight="1">
      <c r="A14" s="1201">
        <v>6</v>
      </c>
      <c r="B14" s="1201"/>
      <c r="C14" s="1761" t="s">
        <v>4220</v>
      </c>
      <c r="D14" s="1761"/>
      <c r="E14" s="1761"/>
      <c r="F14" s="1761"/>
      <c r="G14" s="1761"/>
      <c r="H14" s="1410">
        <v>1791</v>
      </c>
      <c r="I14" s="1410"/>
      <c r="J14" s="1410"/>
      <c r="K14" s="2675"/>
      <c r="L14" s="1280">
        <v>6</v>
      </c>
      <c r="M14" s="1201"/>
      <c r="N14" s="1296" t="s">
        <v>4220</v>
      </c>
      <c r="O14" s="1296"/>
      <c r="P14" s="1296"/>
      <c r="Q14" s="1296"/>
      <c r="R14" s="1296"/>
      <c r="S14" s="1410">
        <v>14662</v>
      </c>
      <c r="T14" s="1410"/>
      <c r="U14" s="1410"/>
      <c r="V14" s="2675"/>
      <c r="W14" s="1280">
        <v>6</v>
      </c>
      <c r="X14" s="1201"/>
      <c r="Y14" s="1296" t="s">
        <v>4229</v>
      </c>
      <c r="Z14" s="1296"/>
      <c r="AA14" s="1296"/>
      <c r="AB14" s="1296"/>
      <c r="AC14" s="1296"/>
      <c r="AD14" s="1410">
        <v>534980</v>
      </c>
      <c r="AE14" s="1410"/>
      <c r="AF14" s="1410"/>
      <c r="AG14" s="1410"/>
      <c r="AI14" s="33"/>
    </row>
    <row r="15" spans="1:35" ht="18.75" customHeight="1">
      <c r="A15" s="1201">
        <v>7</v>
      </c>
      <c r="B15" s="1201"/>
      <c r="C15" s="1761" t="s">
        <v>4293</v>
      </c>
      <c r="D15" s="1761"/>
      <c r="E15" s="1761"/>
      <c r="F15" s="1761"/>
      <c r="G15" s="1761"/>
      <c r="H15" s="1410">
        <v>1518</v>
      </c>
      <c r="I15" s="1410"/>
      <c r="J15" s="1410"/>
      <c r="K15" s="2675"/>
      <c r="L15" s="1280">
        <v>7</v>
      </c>
      <c r="M15" s="1201"/>
      <c r="N15" s="1761" t="s">
        <v>4293</v>
      </c>
      <c r="O15" s="1761"/>
      <c r="P15" s="1761"/>
      <c r="Q15" s="1761"/>
      <c r="R15" s="1761"/>
      <c r="S15" s="1410">
        <v>13464</v>
      </c>
      <c r="T15" s="1410"/>
      <c r="U15" s="1410"/>
      <c r="V15" s="2675"/>
      <c r="W15" s="1280">
        <v>7</v>
      </c>
      <c r="X15" s="1201"/>
      <c r="Y15" s="1296" t="s">
        <v>4292</v>
      </c>
      <c r="Z15" s="1296"/>
      <c r="AA15" s="1296"/>
      <c r="AB15" s="1296"/>
      <c r="AC15" s="1296"/>
      <c r="AD15" s="1410">
        <v>520941</v>
      </c>
      <c r="AE15" s="1410"/>
      <c r="AF15" s="1410"/>
      <c r="AG15" s="1410"/>
    </row>
    <row r="16" spans="1:35" ht="18.75" customHeight="1">
      <c r="A16" s="1201">
        <v>8</v>
      </c>
      <c r="B16" s="1201"/>
      <c r="C16" s="1761" t="s">
        <v>4294</v>
      </c>
      <c r="D16" s="1761"/>
      <c r="E16" s="1761"/>
      <c r="F16" s="1761"/>
      <c r="G16" s="1761"/>
      <c r="H16" s="1410">
        <v>1283</v>
      </c>
      <c r="I16" s="1410"/>
      <c r="J16" s="1410"/>
      <c r="K16" s="2675"/>
      <c r="L16" s="1280">
        <v>8</v>
      </c>
      <c r="M16" s="1201"/>
      <c r="N16" s="1296" t="s">
        <v>4295</v>
      </c>
      <c r="O16" s="1296"/>
      <c r="P16" s="1296"/>
      <c r="Q16" s="1296"/>
      <c r="R16" s="1296"/>
      <c r="S16" s="1410">
        <v>13320</v>
      </c>
      <c r="T16" s="1410"/>
      <c r="U16" s="1410"/>
      <c r="V16" s="2675"/>
      <c r="W16" s="1280">
        <v>8</v>
      </c>
      <c r="X16" s="1201"/>
      <c r="Y16" s="1296" t="s">
        <v>4296</v>
      </c>
      <c r="Z16" s="1296"/>
      <c r="AA16" s="1296"/>
      <c r="AB16" s="1296"/>
      <c r="AC16" s="1296"/>
      <c r="AD16" s="1410">
        <v>517094</v>
      </c>
      <c r="AE16" s="1410"/>
      <c r="AF16" s="1410"/>
      <c r="AG16" s="1410"/>
    </row>
    <row r="17" spans="1:35" ht="18.75" customHeight="1">
      <c r="A17" s="1201">
        <v>9</v>
      </c>
      <c r="B17" s="1201"/>
      <c r="C17" s="1761" t="s">
        <v>4295</v>
      </c>
      <c r="D17" s="1761"/>
      <c r="E17" s="1761"/>
      <c r="F17" s="1761"/>
      <c r="G17" s="1761"/>
      <c r="H17" s="1410">
        <v>1159</v>
      </c>
      <c r="I17" s="1410"/>
      <c r="J17" s="1410"/>
      <c r="K17" s="2675"/>
      <c r="L17" s="1280">
        <v>9</v>
      </c>
      <c r="M17" s="1201"/>
      <c r="N17" s="1296" t="s">
        <v>4294</v>
      </c>
      <c r="O17" s="1296"/>
      <c r="P17" s="1296"/>
      <c r="Q17" s="1296"/>
      <c r="R17" s="1296"/>
      <c r="S17" s="1410">
        <v>12433</v>
      </c>
      <c r="T17" s="1410"/>
      <c r="U17" s="1410"/>
      <c r="V17" s="2675"/>
      <c r="W17" s="1280">
        <v>9</v>
      </c>
      <c r="X17" s="1201"/>
      <c r="Y17" s="1296" t="s">
        <v>4295</v>
      </c>
      <c r="Z17" s="1296"/>
      <c r="AA17" s="1296"/>
      <c r="AB17" s="1296"/>
      <c r="AC17" s="1296"/>
      <c r="AD17" s="1410">
        <v>504363</v>
      </c>
      <c r="AE17" s="1410"/>
      <c r="AF17" s="1410"/>
      <c r="AG17" s="1410"/>
    </row>
    <row r="18" spans="1:35" ht="18.75" customHeight="1">
      <c r="A18" s="1201">
        <v>10</v>
      </c>
      <c r="B18" s="1201"/>
      <c r="C18" s="1761" t="s">
        <v>4297</v>
      </c>
      <c r="D18" s="1761"/>
      <c r="E18" s="1761"/>
      <c r="F18" s="1761"/>
      <c r="G18" s="1761"/>
      <c r="H18" s="1410">
        <v>1124</v>
      </c>
      <c r="I18" s="1410"/>
      <c r="J18" s="1410"/>
      <c r="K18" s="2675"/>
      <c r="L18" s="1280">
        <v>10</v>
      </c>
      <c r="M18" s="1201"/>
      <c r="N18" s="1296" t="s">
        <v>4298</v>
      </c>
      <c r="O18" s="1296"/>
      <c r="P18" s="1296"/>
      <c r="Q18" s="1296"/>
      <c r="R18" s="1296"/>
      <c r="S18" s="1410">
        <v>9803</v>
      </c>
      <c r="T18" s="1410"/>
      <c r="U18" s="1410"/>
      <c r="V18" s="2675"/>
      <c r="W18" s="1280">
        <v>10</v>
      </c>
      <c r="X18" s="1201"/>
      <c r="Y18" s="1296" t="s">
        <v>4294</v>
      </c>
      <c r="Z18" s="1296"/>
      <c r="AA18" s="1296"/>
      <c r="AB18" s="1296"/>
      <c r="AC18" s="1296"/>
      <c r="AD18" s="1410">
        <v>459537</v>
      </c>
      <c r="AE18" s="1410"/>
      <c r="AF18" s="1410"/>
      <c r="AG18" s="1410"/>
    </row>
    <row r="19" spans="1:35" ht="11.25" customHeight="1">
      <c r="A19" s="1201"/>
      <c r="B19" s="1201"/>
      <c r="C19" s="1761"/>
      <c r="D19" s="1761"/>
      <c r="E19" s="1761"/>
      <c r="F19" s="1761"/>
      <c r="G19" s="1761"/>
      <c r="H19" s="2676"/>
      <c r="I19" s="2676"/>
      <c r="J19" s="2676"/>
      <c r="K19" s="2677"/>
      <c r="L19" s="1280"/>
      <c r="M19" s="1201"/>
      <c r="N19" s="1201"/>
      <c r="O19" s="1201"/>
      <c r="P19" s="1201"/>
      <c r="Q19" s="1201"/>
      <c r="R19" s="1201"/>
      <c r="S19" s="1426"/>
      <c r="T19" s="1426"/>
      <c r="U19" s="1426"/>
      <c r="V19" s="1476"/>
      <c r="W19" s="1280"/>
      <c r="X19" s="1201"/>
      <c r="Y19" s="1201"/>
      <c r="Z19" s="1201"/>
      <c r="AA19" s="1201"/>
      <c r="AB19" s="1201"/>
      <c r="AC19" s="1201"/>
      <c r="AD19" s="2676"/>
      <c r="AE19" s="2676"/>
      <c r="AF19" s="2676"/>
      <c r="AG19" s="2676"/>
    </row>
    <row r="20" spans="1:35" ht="18.75" customHeight="1">
      <c r="A20" s="1201">
        <v>11</v>
      </c>
      <c r="B20" s="1201"/>
      <c r="C20" s="1761" t="s">
        <v>4298</v>
      </c>
      <c r="D20" s="1761"/>
      <c r="E20" s="1761"/>
      <c r="F20" s="1761"/>
      <c r="G20" s="1761"/>
      <c r="H20" s="1410">
        <v>1090</v>
      </c>
      <c r="I20" s="1410"/>
      <c r="J20" s="1410"/>
      <c r="K20" s="2675"/>
      <c r="L20" s="1280">
        <v>11</v>
      </c>
      <c r="M20" s="1201"/>
      <c r="N20" s="1296" t="s">
        <v>4297</v>
      </c>
      <c r="O20" s="1296"/>
      <c r="P20" s="1296"/>
      <c r="Q20" s="1296"/>
      <c r="R20" s="1296"/>
      <c r="S20" s="1410">
        <v>9551</v>
      </c>
      <c r="T20" s="1410"/>
      <c r="U20" s="1410"/>
      <c r="V20" s="2675"/>
      <c r="W20" s="1280">
        <v>11</v>
      </c>
      <c r="X20" s="1201"/>
      <c r="Y20" s="1761" t="s">
        <v>4293</v>
      </c>
      <c r="Z20" s="1761"/>
      <c r="AA20" s="1761"/>
      <c r="AB20" s="1761"/>
      <c r="AC20" s="1761"/>
      <c r="AD20" s="1410">
        <v>392363</v>
      </c>
      <c r="AE20" s="1410"/>
      <c r="AF20" s="1410"/>
      <c r="AG20" s="1410"/>
    </row>
    <row r="21" spans="1:35" ht="18.75" customHeight="1">
      <c r="A21" s="1201">
        <v>12</v>
      </c>
      <c r="B21" s="1201"/>
      <c r="C21" s="1761" t="s">
        <v>4299</v>
      </c>
      <c r="D21" s="1761"/>
      <c r="E21" s="1761"/>
      <c r="F21" s="1761"/>
      <c r="G21" s="1761"/>
      <c r="H21" s="1202">
        <v>955</v>
      </c>
      <c r="I21" s="1202"/>
      <c r="J21" s="1202"/>
      <c r="K21" s="1551"/>
      <c r="L21" s="1280">
        <v>12</v>
      </c>
      <c r="M21" s="1201"/>
      <c r="N21" s="1296" t="s">
        <v>4229</v>
      </c>
      <c r="O21" s="1296"/>
      <c r="P21" s="1296"/>
      <c r="Q21" s="1296"/>
      <c r="R21" s="1296"/>
      <c r="S21" s="1410">
        <v>9445</v>
      </c>
      <c r="T21" s="1410"/>
      <c r="U21" s="1410"/>
      <c r="V21" s="2675"/>
      <c r="W21" s="1280">
        <v>12</v>
      </c>
      <c r="X21" s="1201"/>
      <c r="Y21" s="1296" t="s">
        <v>4298</v>
      </c>
      <c r="Z21" s="1296"/>
      <c r="AA21" s="1296"/>
      <c r="AB21" s="1296"/>
      <c r="AC21" s="1296"/>
      <c r="AD21" s="1410">
        <v>332980</v>
      </c>
      <c r="AE21" s="1410"/>
      <c r="AF21" s="1410"/>
      <c r="AG21" s="1410"/>
      <c r="AI21" s="203"/>
    </row>
    <row r="22" spans="1:35" ht="18.75" customHeight="1">
      <c r="A22" s="1201">
        <v>13</v>
      </c>
      <c r="B22" s="1201"/>
      <c r="C22" s="1761" t="s">
        <v>4245</v>
      </c>
      <c r="D22" s="1761"/>
      <c r="E22" s="1761"/>
      <c r="F22" s="1761"/>
      <c r="G22" s="1761"/>
      <c r="H22" s="1202">
        <v>888</v>
      </c>
      <c r="I22" s="1202"/>
      <c r="J22" s="1202"/>
      <c r="K22" s="1551"/>
      <c r="L22" s="1280">
        <v>13</v>
      </c>
      <c r="M22" s="1201"/>
      <c r="N22" s="1296" t="s">
        <v>4299</v>
      </c>
      <c r="O22" s="1296"/>
      <c r="P22" s="1296"/>
      <c r="Q22" s="1296"/>
      <c r="R22" s="1296"/>
      <c r="S22" s="1410">
        <v>8904</v>
      </c>
      <c r="T22" s="1410"/>
      <c r="U22" s="1410"/>
      <c r="V22" s="2675"/>
      <c r="W22" s="1280">
        <v>13</v>
      </c>
      <c r="X22" s="1201"/>
      <c r="Y22" s="1296" t="s">
        <v>4300</v>
      </c>
      <c r="Z22" s="1296"/>
      <c r="AA22" s="1296"/>
      <c r="AB22" s="1296"/>
      <c r="AC22" s="1296"/>
      <c r="AD22" s="1410">
        <v>291637</v>
      </c>
      <c r="AE22" s="1410"/>
      <c r="AF22" s="1410"/>
      <c r="AG22" s="1410"/>
    </row>
    <row r="23" spans="1:35" ht="18.75" customHeight="1">
      <c r="A23" s="1201">
        <v>14</v>
      </c>
      <c r="B23" s="1201"/>
      <c r="C23" s="1761" t="s">
        <v>4301</v>
      </c>
      <c r="D23" s="1761"/>
      <c r="E23" s="1761"/>
      <c r="F23" s="1761"/>
      <c r="G23" s="1761"/>
      <c r="H23" s="1202">
        <v>880</v>
      </c>
      <c r="I23" s="1202"/>
      <c r="J23" s="1202"/>
      <c r="K23" s="1551"/>
      <c r="L23" s="1280">
        <v>14</v>
      </c>
      <c r="M23" s="1201"/>
      <c r="N23" s="1296" t="s">
        <v>4245</v>
      </c>
      <c r="O23" s="1296"/>
      <c r="P23" s="1296"/>
      <c r="Q23" s="1296"/>
      <c r="R23" s="1296"/>
      <c r="S23" s="1410">
        <v>8554</v>
      </c>
      <c r="T23" s="1410"/>
      <c r="U23" s="1410"/>
      <c r="V23" s="2675"/>
      <c r="W23" s="1280">
        <v>14</v>
      </c>
      <c r="X23" s="1201"/>
      <c r="Y23" s="1296" t="s">
        <v>4301</v>
      </c>
      <c r="Z23" s="1296"/>
      <c r="AA23" s="1296"/>
      <c r="AB23" s="1296"/>
      <c r="AC23" s="1296"/>
      <c r="AD23" s="1410">
        <v>287606</v>
      </c>
      <c r="AE23" s="1410"/>
      <c r="AF23" s="1410"/>
      <c r="AG23" s="1410"/>
    </row>
    <row r="24" spans="1:35" ht="18.75" customHeight="1">
      <c r="A24" s="1201">
        <v>15</v>
      </c>
      <c r="B24" s="1201"/>
      <c r="C24" s="1761" t="s">
        <v>4229</v>
      </c>
      <c r="D24" s="1761"/>
      <c r="E24" s="1761"/>
      <c r="F24" s="1761"/>
      <c r="G24" s="1761"/>
      <c r="H24" s="1202">
        <v>810</v>
      </c>
      <c r="I24" s="1202"/>
      <c r="J24" s="1202"/>
      <c r="K24" s="1551"/>
      <c r="L24" s="1280">
        <v>15</v>
      </c>
      <c r="M24" s="1201"/>
      <c r="N24" s="1296" t="s">
        <v>4301</v>
      </c>
      <c r="O24" s="1296"/>
      <c r="P24" s="1296"/>
      <c r="Q24" s="1296"/>
      <c r="R24" s="1296"/>
      <c r="S24" s="1410">
        <v>7920</v>
      </c>
      <c r="T24" s="1410"/>
      <c r="U24" s="1410"/>
      <c r="V24" s="2675"/>
      <c r="W24" s="1280">
        <v>15</v>
      </c>
      <c r="X24" s="1201"/>
      <c r="Y24" s="1296" t="s">
        <v>4297</v>
      </c>
      <c r="Z24" s="1296"/>
      <c r="AA24" s="1296"/>
      <c r="AB24" s="1296"/>
      <c r="AC24" s="1296"/>
      <c r="AD24" s="1410">
        <v>282266</v>
      </c>
      <c r="AE24" s="1410"/>
      <c r="AF24" s="1410"/>
      <c r="AG24" s="1410"/>
    </row>
    <row r="25" spans="1:35" ht="11.25" customHeight="1">
      <c r="A25" s="1201"/>
      <c r="B25" s="1201"/>
      <c r="C25" s="1761"/>
      <c r="D25" s="1761"/>
      <c r="E25" s="1761"/>
      <c r="F25" s="1761"/>
      <c r="G25" s="1761"/>
      <c r="H25" s="2676"/>
      <c r="I25" s="2676"/>
      <c r="J25" s="2676"/>
      <c r="K25" s="2677"/>
      <c r="L25" s="1280"/>
      <c r="M25" s="1201"/>
      <c r="N25" s="1201"/>
      <c r="O25" s="1201"/>
      <c r="P25" s="1201"/>
      <c r="Q25" s="1201"/>
      <c r="R25" s="1201"/>
      <c r="S25" s="1426"/>
      <c r="T25" s="1426"/>
      <c r="U25" s="1426"/>
      <c r="V25" s="1476"/>
      <c r="W25" s="1280"/>
      <c r="X25" s="1201"/>
      <c r="Y25" s="1201"/>
      <c r="Z25" s="1201"/>
      <c r="AA25" s="1201"/>
      <c r="AB25" s="1201"/>
      <c r="AC25" s="1201"/>
      <c r="AD25" s="2676"/>
      <c r="AE25" s="2676"/>
      <c r="AF25" s="2676"/>
      <c r="AG25" s="2676"/>
    </row>
    <row r="26" spans="1:35" ht="18.75" customHeight="1">
      <c r="A26" s="1201">
        <v>16</v>
      </c>
      <c r="B26" s="1201"/>
      <c r="C26" s="1761" t="s">
        <v>4302</v>
      </c>
      <c r="D26" s="1761"/>
      <c r="E26" s="1761"/>
      <c r="F26" s="1761"/>
      <c r="G26" s="1761"/>
      <c r="H26" s="1202">
        <v>807</v>
      </c>
      <c r="I26" s="1202"/>
      <c r="J26" s="1202"/>
      <c r="K26" s="1551"/>
      <c r="L26" s="1280">
        <v>16</v>
      </c>
      <c r="M26" s="1201"/>
      <c r="N26" s="1296" t="s">
        <v>4300</v>
      </c>
      <c r="O26" s="1296"/>
      <c r="P26" s="1296"/>
      <c r="Q26" s="1296"/>
      <c r="R26" s="1296"/>
      <c r="S26" s="1410">
        <v>7757</v>
      </c>
      <c r="T26" s="1410"/>
      <c r="U26" s="1410"/>
      <c r="V26" s="2675"/>
      <c r="W26" s="1280">
        <v>16</v>
      </c>
      <c r="X26" s="1201"/>
      <c r="Y26" s="1296" t="s">
        <v>4245</v>
      </c>
      <c r="Z26" s="1296"/>
      <c r="AA26" s="1296"/>
      <c r="AB26" s="1296"/>
      <c r="AC26" s="1296"/>
      <c r="AD26" s="1410">
        <v>271356</v>
      </c>
      <c r="AE26" s="1410"/>
      <c r="AF26" s="1410"/>
      <c r="AG26" s="1410"/>
    </row>
    <row r="27" spans="1:35" ht="18.75" customHeight="1">
      <c r="A27" s="1201">
        <v>17</v>
      </c>
      <c r="B27" s="1201"/>
      <c r="C27" s="1761" t="s">
        <v>4300</v>
      </c>
      <c r="D27" s="1761"/>
      <c r="E27" s="1761"/>
      <c r="F27" s="1761"/>
      <c r="G27" s="1761"/>
      <c r="H27" s="1202">
        <v>803</v>
      </c>
      <c r="I27" s="1202"/>
      <c r="J27" s="1202"/>
      <c r="K27" s="1551"/>
      <c r="L27" s="1280">
        <v>17</v>
      </c>
      <c r="M27" s="1201"/>
      <c r="N27" s="1761" t="s">
        <v>4303</v>
      </c>
      <c r="O27" s="1761"/>
      <c r="P27" s="1761"/>
      <c r="Q27" s="1761"/>
      <c r="R27" s="1761"/>
      <c r="S27" s="1410">
        <v>6727</v>
      </c>
      <c r="T27" s="1410"/>
      <c r="U27" s="1410"/>
      <c r="V27" s="2675"/>
      <c r="W27" s="1280">
        <v>17</v>
      </c>
      <c r="X27" s="1201"/>
      <c r="Y27" s="1296" t="s">
        <v>4299</v>
      </c>
      <c r="Z27" s="1296"/>
      <c r="AA27" s="1296"/>
      <c r="AB27" s="1296"/>
      <c r="AC27" s="1296"/>
      <c r="AD27" s="1410">
        <v>247932</v>
      </c>
      <c r="AE27" s="1410"/>
      <c r="AF27" s="1410"/>
      <c r="AG27" s="1410"/>
    </row>
    <row r="28" spans="1:35" ht="18.75" customHeight="1">
      <c r="A28" s="1201">
        <v>18</v>
      </c>
      <c r="B28" s="1201"/>
      <c r="C28" s="1761" t="s">
        <v>4304</v>
      </c>
      <c r="D28" s="1761"/>
      <c r="E28" s="1761"/>
      <c r="F28" s="1761"/>
      <c r="G28" s="1761"/>
      <c r="H28" s="1202">
        <v>770</v>
      </c>
      <c r="I28" s="1202"/>
      <c r="J28" s="1202"/>
      <c r="K28" s="1551"/>
      <c r="L28" s="1280">
        <v>18</v>
      </c>
      <c r="M28" s="1201"/>
      <c r="N28" s="1296" t="s">
        <v>4304</v>
      </c>
      <c r="O28" s="1296"/>
      <c r="P28" s="1296"/>
      <c r="Q28" s="1296"/>
      <c r="R28" s="1296"/>
      <c r="S28" s="1410">
        <v>6494</v>
      </c>
      <c r="T28" s="1410"/>
      <c r="U28" s="1410"/>
      <c r="V28" s="2675"/>
      <c r="W28" s="1280">
        <v>18</v>
      </c>
      <c r="X28" s="1201"/>
      <c r="Y28" s="1296" t="s">
        <v>4305</v>
      </c>
      <c r="Z28" s="1296"/>
      <c r="AA28" s="1296"/>
      <c r="AB28" s="1296"/>
      <c r="AC28" s="1296"/>
      <c r="AD28" s="1410">
        <v>236296</v>
      </c>
      <c r="AE28" s="1410"/>
      <c r="AF28" s="1410"/>
      <c r="AG28" s="1410"/>
    </row>
    <row r="29" spans="1:35" ht="18.75" customHeight="1">
      <c r="A29" s="1201">
        <v>19</v>
      </c>
      <c r="B29" s="1201"/>
      <c r="C29" s="1761" t="s">
        <v>4303</v>
      </c>
      <c r="D29" s="1761"/>
      <c r="E29" s="1761"/>
      <c r="F29" s="1761"/>
      <c r="G29" s="1761"/>
      <c r="H29" s="1202">
        <v>751</v>
      </c>
      <c r="I29" s="1202"/>
      <c r="J29" s="1202"/>
      <c r="K29" s="1551"/>
      <c r="L29" s="1280">
        <v>19</v>
      </c>
      <c r="M29" s="1201"/>
      <c r="N29" s="1296" t="s">
        <v>4296</v>
      </c>
      <c r="O29" s="1296"/>
      <c r="P29" s="1296"/>
      <c r="Q29" s="1296"/>
      <c r="R29" s="1296"/>
      <c r="S29" s="1410">
        <v>6067</v>
      </c>
      <c r="T29" s="1410"/>
      <c r="U29" s="1410"/>
      <c r="V29" s="2675"/>
      <c r="W29" s="1280">
        <v>19</v>
      </c>
      <c r="X29" s="1201"/>
      <c r="Y29" s="1296" t="s">
        <v>4306</v>
      </c>
      <c r="Z29" s="1296"/>
      <c r="AA29" s="1296"/>
      <c r="AB29" s="1296"/>
      <c r="AC29" s="1296"/>
      <c r="AD29" s="1410">
        <v>213211</v>
      </c>
      <c r="AE29" s="1410"/>
      <c r="AF29" s="1410"/>
      <c r="AG29" s="1410"/>
      <c r="AI29" s="33"/>
    </row>
    <row r="30" spans="1:35" ht="18.75" customHeight="1">
      <c r="A30" s="1201">
        <v>20</v>
      </c>
      <c r="B30" s="1201"/>
      <c r="C30" s="1761" t="s">
        <v>4296</v>
      </c>
      <c r="D30" s="1761"/>
      <c r="E30" s="1761"/>
      <c r="F30" s="1761"/>
      <c r="G30" s="1761"/>
      <c r="H30" s="1202">
        <v>685</v>
      </c>
      <c r="I30" s="1202"/>
      <c r="J30" s="1202"/>
      <c r="K30" s="1551"/>
      <c r="L30" s="1280">
        <v>20</v>
      </c>
      <c r="M30" s="1201"/>
      <c r="N30" s="1296" t="s">
        <v>4302</v>
      </c>
      <c r="O30" s="1296"/>
      <c r="P30" s="1296"/>
      <c r="Q30" s="1296"/>
      <c r="R30" s="1296"/>
      <c r="S30" s="1410">
        <v>5990</v>
      </c>
      <c r="T30" s="1410"/>
      <c r="U30" s="1410"/>
      <c r="V30" s="2675"/>
      <c r="W30" s="1280">
        <v>20</v>
      </c>
      <c r="X30" s="1201"/>
      <c r="Y30" s="1296" t="s">
        <v>4302</v>
      </c>
      <c r="Z30" s="1296"/>
      <c r="AA30" s="1296"/>
      <c r="AB30" s="1296"/>
      <c r="AC30" s="1296"/>
      <c r="AD30" s="1410">
        <v>191391</v>
      </c>
      <c r="AE30" s="1410"/>
      <c r="AF30" s="1410"/>
      <c r="AG30" s="1410"/>
    </row>
    <row r="31" spans="1:35" ht="11.25" customHeight="1">
      <c r="A31" s="1201"/>
      <c r="B31" s="1201"/>
      <c r="C31" s="1761"/>
      <c r="D31" s="1761"/>
      <c r="E31" s="1761"/>
      <c r="F31" s="1761"/>
      <c r="G31" s="1761"/>
      <c r="H31" s="2676"/>
      <c r="I31" s="2676"/>
      <c r="J31" s="2676"/>
      <c r="K31" s="2677"/>
      <c r="L31" s="1280"/>
      <c r="M31" s="1201"/>
      <c r="N31" s="1201"/>
      <c r="O31" s="1201"/>
      <c r="P31" s="1201"/>
      <c r="Q31" s="1201"/>
      <c r="R31" s="1201"/>
      <c r="S31" s="1426"/>
      <c r="T31" s="1426"/>
      <c r="U31" s="1426"/>
      <c r="V31" s="1476"/>
      <c r="W31" s="1280"/>
      <c r="X31" s="1201"/>
      <c r="Y31" s="1201"/>
      <c r="Z31" s="1201"/>
      <c r="AA31" s="1201"/>
      <c r="AB31" s="1201"/>
      <c r="AC31" s="1201"/>
      <c r="AD31" s="2676"/>
      <c r="AE31" s="2676"/>
      <c r="AF31" s="2676"/>
      <c r="AG31" s="2676"/>
      <c r="AI31" s="203"/>
    </row>
    <row r="32" spans="1:35" ht="18.75" customHeight="1">
      <c r="A32" s="1201">
        <v>21</v>
      </c>
      <c r="B32" s="1201"/>
      <c r="C32" s="1761" t="s">
        <v>4307</v>
      </c>
      <c r="D32" s="1761"/>
      <c r="E32" s="1761"/>
      <c r="F32" s="1761"/>
      <c r="G32" s="1761"/>
      <c r="H32" s="1202">
        <v>674</v>
      </c>
      <c r="I32" s="1202"/>
      <c r="J32" s="1202"/>
      <c r="K32" s="1551"/>
      <c r="L32" s="1280">
        <v>21</v>
      </c>
      <c r="M32" s="1201"/>
      <c r="N32" s="2678" t="s">
        <v>4308</v>
      </c>
      <c r="O32" s="2678"/>
      <c r="P32" s="2678"/>
      <c r="Q32" s="2678"/>
      <c r="R32" s="2678"/>
      <c r="S32" s="1410">
        <v>5631</v>
      </c>
      <c r="T32" s="1410"/>
      <c r="U32" s="1410"/>
      <c r="V32" s="2675"/>
      <c r="W32" s="1280">
        <v>21</v>
      </c>
      <c r="X32" s="1201"/>
      <c r="Y32" s="1296" t="s">
        <v>4304</v>
      </c>
      <c r="Z32" s="1296"/>
      <c r="AA32" s="1296"/>
      <c r="AB32" s="1296"/>
      <c r="AC32" s="1296"/>
      <c r="AD32" s="1410">
        <v>180353</v>
      </c>
      <c r="AE32" s="1410"/>
      <c r="AF32" s="1410"/>
      <c r="AG32" s="1410"/>
    </row>
    <row r="33" spans="1:35" ht="18.75" customHeight="1">
      <c r="A33" s="1201">
        <v>22</v>
      </c>
      <c r="B33" s="1201"/>
      <c r="C33" s="1761" t="s">
        <v>4218</v>
      </c>
      <c r="D33" s="1761"/>
      <c r="E33" s="1761"/>
      <c r="F33" s="1761"/>
      <c r="G33" s="1761"/>
      <c r="H33" s="1202">
        <v>652</v>
      </c>
      <c r="I33" s="1202"/>
      <c r="J33" s="1202"/>
      <c r="K33" s="1551"/>
      <c r="L33" s="1280">
        <v>22</v>
      </c>
      <c r="M33" s="1201"/>
      <c r="N33" s="1296" t="s">
        <v>4306</v>
      </c>
      <c r="O33" s="1296"/>
      <c r="P33" s="1296"/>
      <c r="Q33" s="1296"/>
      <c r="R33" s="1296"/>
      <c r="S33" s="1410">
        <v>5530</v>
      </c>
      <c r="T33" s="1410"/>
      <c r="U33" s="1410"/>
      <c r="V33" s="2675"/>
      <c r="W33" s="1280">
        <v>22</v>
      </c>
      <c r="X33" s="1201"/>
      <c r="Y33" s="1296" t="s">
        <v>4307</v>
      </c>
      <c r="Z33" s="1296"/>
      <c r="AA33" s="1296"/>
      <c r="AB33" s="1296"/>
      <c r="AC33" s="1296"/>
      <c r="AD33" s="1410">
        <v>177263</v>
      </c>
      <c r="AE33" s="1410"/>
      <c r="AF33" s="1410"/>
      <c r="AG33" s="1410"/>
    </row>
    <row r="34" spans="1:35" ht="18.75" customHeight="1">
      <c r="A34" s="1201">
        <v>23</v>
      </c>
      <c r="B34" s="1201"/>
      <c r="C34" s="2678" t="s">
        <v>4308</v>
      </c>
      <c r="D34" s="2678"/>
      <c r="E34" s="2678"/>
      <c r="F34" s="2678"/>
      <c r="G34" s="2678"/>
      <c r="H34" s="1202">
        <v>606</v>
      </c>
      <c r="I34" s="1202"/>
      <c r="J34" s="1202"/>
      <c r="K34" s="1551"/>
      <c r="L34" s="1280">
        <v>23</v>
      </c>
      <c r="M34" s="1201"/>
      <c r="N34" s="2196" t="s">
        <v>4281</v>
      </c>
      <c r="O34" s="2196"/>
      <c r="P34" s="2196"/>
      <c r="Q34" s="2196"/>
      <c r="R34" s="2196"/>
      <c r="S34" s="1410">
        <v>5289</v>
      </c>
      <c r="T34" s="1410"/>
      <c r="U34" s="1410"/>
      <c r="V34" s="2675"/>
      <c r="W34" s="1280">
        <v>23</v>
      </c>
      <c r="X34" s="1201"/>
      <c r="Y34" s="1761" t="s">
        <v>4303</v>
      </c>
      <c r="Z34" s="1761"/>
      <c r="AA34" s="1761"/>
      <c r="AB34" s="1761"/>
      <c r="AC34" s="1761"/>
      <c r="AD34" s="1410">
        <v>164349</v>
      </c>
      <c r="AE34" s="1410"/>
      <c r="AF34" s="1410"/>
      <c r="AG34" s="1410"/>
      <c r="AI34" s="203"/>
    </row>
    <row r="35" spans="1:35" ht="18.75" customHeight="1">
      <c r="A35" s="1201">
        <v>24</v>
      </c>
      <c r="B35" s="1201"/>
      <c r="C35" s="1761" t="s">
        <v>4305</v>
      </c>
      <c r="D35" s="1761"/>
      <c r="E35" s="1761"/>
      <c r="F35" s="1761"/>
      <c r="G35" s="1761"/>
      <c r="H35" s="1202">
        <v>593</v>
      </c>
      <c r="I35" s="1202"/>
      <c r="J35" s="1202"/>
      <c r="K35" s="1551"/>
      <c r="L35" s="1280">
        <v>24</v>
      </c>
      <c r="M35" s="1201"/>
      <c r="N35" s="1296" t="s">
        <v>4305</v>
      </c>
      <c r="O35" s="1296"/>
      <c r="P35" s="1296"/>
      <c r="Q35" s="1296"/>
      <c r="R35" s="1296"/>
      <c r="S35" s="1410">
        <v>5083</v>
      </c>
      <c r="T35" s="1410"/>
      <c r="U35" s="1410"/>
      <c r="V35" s="2675"/>
      <c r="W35" s="1280">
        <v>24</v>
      </c>
      <c r="X35" s="1201"/>
      <c r="Y35" s="1296" t="s">
        <v>4309</v>
      </c>
      <c r="Z35" s="1296"/>
      <c r="AA35" s="1296"/>
      <c r="AB35" s="1296"/>
      <c r="AC35" s="1296"/>
      <c r="AD35" s="1410">
        <v>140029</v>
      </c>
      <c r="AE35" s="1410"/>
      <c r="AF35" s="1410"/>
      <c r="AG35" s="1410"/>
      <c r="AI35" s="79"/>
    </row>
    <row r="36" spans="1:35" ht="18.75" customHeight="1">
      <c r="A36" s="1201">
        <v>25</v>
      </c>
      <c r="B36" s="1201"/>
      <c r="C36" s="2196" t="s">
        <v>4281</v>
      </c>
      <c r="D36" s="2196"/>
      <c r="E36" s="2196"/>
      <c r="F36" s="2196"/>
      <c r="G36" s="2196"/>
      <c r="H36" s="1202">
        <v>557</v>
      </c>
      <c r="I36" s="1202"/>
      <c r="J36" s="1202"/>
      <c r="K36" s="1551"/>
      <c r="L36" s="1280">
        <v>25</v>
      </c>
      <c r="M36" s="1201"/>
      <c r="N36" s="1296" t="s">
        <v>4307</v>
      </c>
      <c r="O36" s="1296"/>
      <c r="P36" s="1296"/>
      <c r="Q36" s="1296"/>
      <c r="R36" s="1296"/>
      <c r="S36" s="1410">
        <v>4814</v>
      </c>
      <c r="T36" s="1410"/>
      <c r="U36" s="1410"/>
      <c r="V36" s="2675"/>
      <c r="W36" s="1280">
        <v>25</v>
      </c>
      <c r="X36" s="1201"/>
      <c r="Y36" s="1296" t="s">
        <v>4231</v>
      </c>
      <c r="Z36" s="1296"/>
      <c r="AA36" s="1296"/>
      <c r="AB36" s="1296"/>
      <c r="AC36" s="1296"/>
      <c r="AD36" s="1410">
        <v>128605</v>
      </c>
      <c r="AE36" s="1410"/>
      <c r="AF36" s="1410"/>
      <c r="AG36" s="1410"/>
    </row>
    <row r="37" spans="1:35" ht="11.25" customHeight="1">
      <c r="A37" s="1201"/>
      <c r="B37" s="1201"/>
      <c r="C37" s="1761"/>
      <c r="D37" s="1761"/>
      <c r="E37" s="1761"/>
      <c r="F37" s="1761"/>
      <c r="G37" s="1761"/>
      <c r="H37" s="2676"/>
      <c r="I37" s="2676"/>
      <c r="J37" s="2676"/>
      <c r="K37" s="2677"/>
      <c r="L37" s="1280"/>
      <c r="M37" s="1201"/>
      <c r="N37" s="1201"/>
      <c r="O37" s="1201"/>
      <c r="P37" s="1201"/>
      <c r="Q37" s="1201"/>
      <c r="R37" s="1201"/>
      <c r="S37" s="1426"/>
      <c r="T37" s="1426"/>
      <c r="U37" s="1426"/>
      <c r="V37" s="1476"/>
      <c r="W37" s="1280"/>
      <c r="X37" s="1201"/>
      <c r="Y37" s="1201"/>
      <c r="Z37" s="1201"/>
      <c r="AA37" s="1201"/>
      <c r="AB37" s="1201"/>
      <c r="AC37" s="1201"/>
      <c r="AD37" s="2676"/>
      <c r="AE37" s="2676"/>
      <c r="AF37" s="2676"/>
      <c r="AG37" s="2676"/>
    </row>
    <row r="38" spans="1:35" ht="18.75" customHeight="1">
      <c r="A38" s="1318">
        <v>26</v>
      </c>
      <c r="B38" s="1318"/>
      <c r="C38" s="2679" t="s">
        <v>4219</v>
      </c>
      <c r="D38" s="2679"/>
      <c r="E38" s="2679"/>
      <c r="F38" s="2679"/>
      <c r="G38" s="2679"/>
      <c r="H38" s="2680">
        <v>539</v>
      </c>
      <c r="I38" s="2680"/>
      <c r="J38" s="2680"/>
      <c r="K38" s="2681"/>
      <c r="L38" s="1280">
        <v>26</v>
      </c>
      <c r="M38" s="1201"/>
      <c r="N38" s="1296" t="s">
        <v>4310</v>
      </c>
      <c r="O38" s="1296"/>
      <c r="P38" s="1296"/>
      <c r="Q38" s="1296"/>
      <c r="R38" s="1296"/>
      <c r="S38" s="1410">
        <v>4772</v>
      </c>
      <c r="T38" s="1410"/>
      <c r="U38" s="1410"/>
      <c r="V38" s="2675"/>
      <c r="W38" s="1280">
        <v>26</v>
      </c>
      <c r="X38" s="1201"/>
      <c r="Y38" s="1296" t="s">
        <v>4311</v>
      </c>
      <c r="Z38" s="1296"/>
      <c r="AA38" s="1296"/>
      <c r="AB38" s="1296"/>
      <c r="AC38" s="1296"/>
      <c r="AD38" s="1410">
        <v>121159</v>
      </c>
      <c r="AE38" s="1410"/>
      <c r="AF38" s="1410"/>
      <c r="AG38" s="1410"/>
    </row>
    <row r="39" spans="1:35" ht="18.75" customHeight="1">
      <c r="A39" s="1201">
        <v>27</v>
      </c>
      <c r="B39" s="1201"/>
      <c r="C39" s="1761" t="s">
        <v>4312</v>
      </c>
      <c r="D39" s="1761"/>
      <c r="E39" s="1761"/>
      <c r="F39" s="1761"/>
      <c r="G39" s="1761"/>
      <c r="H39" s="1202">
        <v>531</v>
      </c>
      <c r="I39" s="1202"/>
      <c r="J39" s="1202"/>
      <c r="K39" s="1551"/>
      <c r="L39" s="1280">
        <v>27</v>
      </c>
      <c r="M39" s="1201"/>
      <c r="N39" s="1296" t="s">
        <v>4313</v>
      </c>
      <c r="O39" s="1296"/>
      <c r="P39" s="1296"/>
      <c r="Q39" s="1296"/>
      <c r="R39" s="1296"/>
      <c r="S39" s="1410">
        <v>4689</v>
      </c>
      <c r="T39" s="1410"/>
      <c r="U39" s="1410"/>
      <c r="V39" s="2675"/>
      <c r="W39" s="1280">
        <v>27</v>
      </c>
      <c r="X39" s="1201"/>
      <c r="Y39" s="1296" t="s">
        <v>4310</v>
      </c>
      <c r="Z39" s="1296"/>
      <c r="AA39" s="1296"/>
      <c r="AB39" s="1296"/>
      <c r="AC39" s="1296"/>
      <c r="AD39" s="1410">
        <v>121152</v>
      </c>
      <c r="AE39" s="1410"/>
      <c r="AF39" s="1410"/>
      <c r="AG39" s="1410"/>
    </row>
    <row r="40" spans="1:35" ht="18.75" customHeight="1">
      <c r="A40" s="1201">
        <v>28</v>
      </c>
      <c r="B40" s="1201"/>
      <c r="C40" s="1761" t="s">
        <v>4313</v>
      </c>
      <c r="D40" s="1761"/>
      <c r="E40" s="1761"/>
      <c r="F40" s="1761"/>
      <c r="G40" s="1761"/>
      <c r="H40" s="1202">
        <v>524</v>
      </c>
      <c r="I40" s="1202"/>
      <c r="J40" s="1202"/>
      <c r="K40" s="1551"/>
      <c r="L40" s="1280">
        <v>28</v>
      </c>
      <c r="M40" s="1201"/>
      <c r="N40" s="1296" t="s">
        <v>4218</v>
      </c>
      <c r="O40" s="1296"/>
      <c r="P40" s="1296"/>
      <c r="Q40" s="1296"/>
      <c r="R40" s="1296"/>
      <c r="S40" s="1410">
        <v>4198</v>
      </c>
      <c r="T40" s="1410"/>
      <c r="U40" s="1410"/>
      <c r="V40" s="2675"/>
      <c r="W40" s="1280">
        <v>28</v>
      </c>
      <c r="X40" s="1201"/>
      <c r="Y40" s="2196" t="s">
        <v>4281</v>
      </c>
      <c r="Z40" s="2196"/>
      <c r="AA40" s="2196"/>
      <c r="AB40" s="2196"/>
      <c r="AC40" s="2196"/>
      <c r="AD40" s="1410">
        <v>120554</v>
      </c>
      <c r="AE40" s="1410"/>
      <c r="AF40" s="1410"/>
      <c r="AG40" s="1410"/>
      <c r="AI40" s="203"/>
    </row>
    <row r="41" spans="1:35" ht="18.75" customHeight="1">
      <c r="A41" s="1201">
        <v>29</v>
      </c>
      <c r="B41" s="1201"/>
      <c r="C41" s="1761" t="s">
        <v>4306</v>
      </c>
      <c r="D41" s="1761"/>
      <c r="E41" s="1761"/>
      <c r="F41" s="1761"/>
      <c r="G41" s="1761"/>
      <c r="H41" s="1202">
        <v>523</v>
      </c>
      <c r="I41" s="1202"/>
      <c r="J41" s="1202"/>
      <c r="K41" s="1551"/>
      <c r="L41" s="1280">
        <v>29</v>
      </c>
      <c r="M41" s="1201"/>
      <c r="N41" s="1296" t="s">
        <v>4312</v>
      </c>
      <c r="O41" s="1296"/>
      <c r="P41" s="1296"/>
      <c r="Q41" s="1296"/>
      <c r="R41" s="1296"/>
      <c r="S41" s="1410">
        <v>4195</v>
      </c>
      <c r="T41" s="1410"/>
      <c r="U41" s="1410"/>
      <c r="V41" s="2675"/>
      <c r="W41" s="1280">
        <v>29</v>
      </c>
      <c r="X41" s="1201"/>
      <c r="Y41" s="2678" t="s">
        <v>4308</v>
      </c>
      <c r="Z41" s="2678"/>
      <c r="AA41" s="2678"/>
      <c r="AB41" s="2678"/>
      <c r="AC41" s="2678"/>
      <c r="AD41" s="1410">
        <v>107097</v>
      </c>
      <c r="AE41" s="1410"/>
      <c r="AF41" s="1410"/>
      <c r="AG41" s="1410"/>
    </row>
    <row r="42" spans="1:35" ht="18.75" customHeight="1">
      <c r="A42" s="1201">
        <v>30</v>
      </c>
      <c r="B42" s="1201"/>
      <c r="C42" s="1761" t="s">
        <v>4314</v>
      </c>
      <c r="D42" s="1761"/>
      <c r="E42" s="1761"/>
      <c r="F42" s="1761"/>
      <c r="G42" s="1761"/>
      <c r="H42" s="1202">
        <v>470</v>
      </c>
      <c r="I42" s="1202"/>
      <c r="J42" s="1202"/>
      <c r="K42" s="1551"/>
      <c r="L42" s="1280">
        <v>30</v>
      </c>
      <c r="M42" s="1201"/>
      <c r="N42" s="1296" t="s">
        <v>4309</v>
      </c>
      <c r="O42" s="1296"/>
      <c r="P42" s="1296"/>
      <c r="Q42" s="1296"/>
      <c r="R42" s="1296"/>
      <c r="S42" s="1410">
        <v>4036</v>
      </c>
      <c r="T42" s="1410"/>
      <c r="U42" s="1410"/>
      <c r="V42" s="2675"/>
      <c r="W42" s="1280">
        <v>30</v>
      </c>
      <c r="X42" s="1201"/>
      <c r="Y42" s="1296" t="s">
        <v>4312</v>
      </c>
      <c r="Z42" s="1296"/>
      <c r="AA42" s="1296"/>
      <c r="AB42" s="1296"/>
      <c r="AC42" s="1296"/>
      <c r="AD42" s="1410">
        <v>104921</v>
      </c>
      <c r="AE42" s="1410"/>
      <c r="AF42" s="1410"/>
      <c r="AG42" s="1410"/>
    </row>
    <row r="43" spans="1:35" ht="11.25" customHeight="1">
      <c r="A43" s="1201"/>
      <c r="B43" s="1201"/>
      <c r="C43" s="1761"/>
      <c r="D43" s="1761"/>
      <c r="E43" s="1761"/>
      <c r="F43" s="1761"/>
      <c r="G43" s="1761"/>
      <c r="H43" s="2676"/>
      <c r="I43" s="2676"/>
      <c r="J43" s="2676"/>
      <c r="K43" s="2677"/>
      <c r="L43" s="1280"/>
      <c r="M43" s="1201"/>
      <c r="N43" s="1201"/>
      <c r="O43" s="1201"/>
      <c r="P43" s="1201"/>
      <c r="Q43" s="1201"/>
      <c r="R43" s="1201"/>
      <c r="S43" s="1426"/>
      <c r="T43" s="1426"/>
      <c r="U43" s="1426"/>
      <c r="V43" s="1476"/>
      <c r="W43" s="1322"/>
      <c r="X43" s="1318"/>
      <c r="Y43" s="1318"/>
      <c r="Z43" s="1318"/>
      <c r="AA43" s="1318"/>
      <c r="AB43" s="1318"/>
      <c r="AC43" s="1318"/>
      <c r="AD43" s="2676"/>
      <c r="AE43" s="2676"/>
      <c r="AF43" s="2676"/>
      <c r="AG43" s="2676"/>
    </row>
    <row r="44" spans="1:35" ht="18.75" customHeight="1">
      <c r="A44" s="1201">
        <v>31</v>
      </c>
      <c r="B44" s="1201"/>
      <c r="C44" s="1761" t="s">
        <v>4309</v>
      </c>
      <c r="D44" s="1761"/>
      <c r="E44" s="1761"/>
      <c r="F44" s="1761"/>
      <c r="G44" s="1761"/>
      <c r="H44" s="1202">
        <v>449</v>
      </c>
      <c r="I44" s="1202"/>
      <c r="J44" s="1202"/>
      <c r="K44" s="1551"/>
      <c r="L44" s="1280">
        <v>31</v>
      </c>
      <c r="M44" s="1201"/>
      <c r="N44" s="1296" t="s">
        <v>4314</v>
      </c>
      <c r="O44" s="1296"/>
      <c r="P44" s="1296"/>
      <c r="Q44" s="1296"/>
      <c r="R44" s="1296"/>
      <c r="S44" s="1410">
        <v>3995</v>
      </c>
      <c r="T44" s="1410"/>
      <c r="U44" s="1410"/>
      <c r="V44" s="2675"/>
      <c r="W44" s="1280">
        <v>31</v>
      </c>
      <c r="X44" s="1201"/>
      <c r="Y44" s="1296" t="s">
        <v>4313</v>
      </c>
      <c r="Z44" s="1296"/>
      <c r="AA44" s="1296"/>
      <c r="AB44" s="1296"/>
      <c r="AC44" s="1296"/>
      <c r="AD44" s="1410">
        <v>101764</v>
      </c>
      <c r="AE44" s="1410"/>
      <c r="AF44" s="1410"/>
      <c r="AG44" s="1410"/>
      <c r="AI44" s="118"/>
    </row>
    <row r="45" spans="1:35" ht="18.75" customHeight="1">
      <c r="A45" s="1201">
        <v>32</v>
      </c>
      <c r="B45" s="1201"/>
      <c r="C45" s="1761" t="s">
        <v>4310</v>
      </c>
      <c r="D45" s="1761"/>
      <c r="E45" s="1761"/>
      <c r="F45" s="1761"/>
      <c r="G45" s="1761"/>
      <c r="H45" s="1202">
        <v>412</v>
      </c>
      <c r="I45" s="1202"/>
      <c r="J45" s="1202"/>
      <c r="K45" s="1551"/>
      <c r="L45" s="1322">
        <v>32</v>
      </c>
      <c r="M45" s="1318"/>
      <c r="N45" s="1510" t="s">
        <v>4219</v>
      </c>
      <c r="O45" s="1510"/>
      <c r="P45" s="1510"/>
      <c r="Q45" s="1510"/>
      <c r="R45" s="1510"/>
      <c r="S45" s="2682">
        <v>3958</v>
      </c>
      <c r="T45" s="2682"/>
      <c r="U45" s="2682"/>
      <c r="V45" s="2683"/>
      <c r="W45" s="1280">
        <v>32</v>
      </c>
      <c r="X45" s="1201"/>
      <c r="Y45" s="1296" t="s">
        <v>4314</v>
      </c>
      <c r="Z45" s="1296"/>
      <c r="AA45" s="1296"/>
      <c r="AB45" s="1296"/>
      <c r="AC45" s="1296"/>
      <c r="AD45" s="1410">
        <v>100353</v>
      </c>
      <c r="AE45" s="1410"/>
      <c r="AF45" s="1410"/>
      <c r="AG45" s="1410"/>
      <c r="AI45" s="33"/>
    </row>
    <row r="46" spans="1:35" ht="18.75" customHeight="1">
      <c r="A46" s="1201">
        <v>33</v>
      </c>
      <c r="B46" s="1201"/>
      <c r="C46" s="1761" t="s">
        <v>4311</v>
      </c>
      <c r="D46" s="1761"/>
      <c r="E46" s="1761"/>
      <c r="F46" s="1761"/>
      <c r="G46" s="1761"/>
      <c r="H46" s="1202">
        <v>397</v>
      </c>
      <c r="I46" s="1202"/>
      <c r="J46" s="1202"/>
      <c r="K46" s="1551"/>
      <c r="L46" s="1280">
        <v>33</v>
      </c>
      <c r="M46" s="1201"/>
      <c r="N46" s="1296" t="s">
        <v>4311</v>
      </c>
      <c r="O46" s="1296"/>
      <c r="P46" s="1296"/>
      <c r="Q46" s="1296"/>
      <c r="R46" s="1296"/>
      <c r="S46" s="1410">
        <v>3882</v>
      </c>
      <c r="T46" s="1410"/>
      <c r="U46" s="1410"/>
      <c r="V46" s="2675"/>
      <c r="W46" s="1280">
        <v>33</v>
      </c>
      <c r="X46" s="1201"/>
      <c r="Y46" s="1296" t="s">
        <v>4315</v>
      </c>
      <c r="Z46" s="1296"/>
      <c r="AA46" s="1296"/>
      <c r="AB46" s="1296"/>
      <c r="AC46" s="1296"/>
      <c r="AD46" s="1410">
        <v>89776</v>
      </c>
      <c r="AE46" s="1410"/>
      <c r="AF46" s="1410"/>
      <c r="AG46" s="1410"/>
      <c r="AI46" s="33"/>
    </row>
    <row r="47" spans="1:35" ht="18.75" customHeight="1">
      <c r="A47" s="1201">
        <v>34</v>
      </c>
      <c r="B47" s="1201"/>
      <c r="C47" s="1761" t="s">
        <v>4316</v>
      </c>
      <c r="D47" s="1761"/>
      <c r="E47" s="1761"/>
      <c r="F47" s="1761"/>
      <c r="G47" s="1761"/>
      <c r="H47" s="1202">
        <v>394</v>
      </c>
      <c r="I47" s="1202"/>
      <c r="J47" s="1202"/>
      <c r="K47" s="1551"/>
      <c r="L47" s="1280">
        <v>34</v>
      </c>
      <c r="M47" s="1201"/>
      <c r="N47" s="1296" t="s">
        <v>4231</v>
      </c>
      <c r="O47" s="1296"/>
      <c r="P47" s="1296"/>
      <c r="Q47" s="1296"/>
      <c r="R47" s="1296"/>
      <c r="S47" s="1410">
        <v>3328</v>
      </c>
      <c r="T47" s="1410"/>
      <c r="U47" s="1410"/>
      <c r="V47" s="2675"/>
      <c r="W47" s="1280">
        <v>34</v>
      </c>
      <c r="X47" s="1201"/>
      <c r="Y47" s="1296" t="s">
        <v>4317</v>
      </c>
      <c r="Z47" s="1296"/>
      <c r="AA47" s="1296"/>
      <c r="AB47" s="1296"/>
      <c r="AC47" s="1296"/>
      <c r="AD47" s="1410">
        <v>85103</v>
      </c>
      <c r="AE47" s="1410"/>
      <c r="AF47" s="1410"/>
      <c r="AG47" s="1410"/>
      <c r="AI47" s="33"/>
    </row>
    <row r="48" spans="1:35" ht="18.75" customHeight="1">
      <c r="A48" s="1201">
        <v>35</v>
      </c>
      <c r="B48" s="1201"/>
      <c r="C48" s="1761" t="s">
        <v>4318</v>
      </c>
      <c r="D48" s="1761"/>
      <c r="E48" s="1761"/>
      <c r="F48" s="1761"/>
      <c r="G48" s="1761"/>
      <c r="H48" s="1202">
        <v>357</v>
      </c>
      <c r="I48" s="1202"/>
      <c r="J48" s="1202"/>
      <c r="K48" s="1551"/>
      <c r="L48" s="1280">
        <v>35</v>
      </c>
      <c r="M48" s="1201"/>
      <c r="N48" s="1296" t="s">
        <v>4319</v>
      </c>
      <c r="O48" s="1296"/>
      <c r="P48" s="1296"/>
      <c r="Q48" s="1296"/>
      <c r="R48" s="1296"/>
      <c r="S48" s="1410">
        <v>3302</v>
      </c>
      <c r="T48" s="1410"/>
      <c r="U48" s="1410"/>
      <c r="V48" s="2675"/>
      <c r="W48" s="1280">
        <v>35</v>
      </c>
      <c r="X48" s="1201"/>
      <c r="Y48" s="1296" t="s">
        <v>4218</v>
      </c>
      <c r="Z48" s="1296"/>
      <c r="AA48" s="1296"/>
      <c r="AB48" s="1296"/>
      <c r="AC48" s="1296"/>
      <c r="AD48" s="1410">
        <v>81622</v>
      </c>
      <c r="AE48" s="1410"/>
      <c r="AF48" s="1410"/>
      <c r="AG48" s="1410"/>
      <c r="AI48" s="33"/>
    </row>
    <row r="49" spans="1:35" ht="11.25" customHeight="1">
      <c r="A49" s="1201"/>
      <c r="B49" s="1201"/>
      <c r="C49" s="1761"/>
      <c r="D49" s="1761"/>
      <c r="E49" s="1761"/>
      <c r="F49" s="1761"/>
      <c r="G49" s="1761"/>
      <c r="H49" s="2676"/>
      <c r="I49" s="2676"/>
      <c r="J49" s="2676"/>
      <c r="K49" s="2677"/>
      <c r="L49" s="1280"/>
      <c r="M49" s="1201"/>
      <c r="N49" s="1201"/>
      <c r="O49" s="1201"/>
      <c r="P49" s="1201"/>
      <c r="Q49" s="1201"/>
      <c r="R49" s="1201"/>
      <c r="S49" s="1426"/>
      <c r="T49" s="1426"/>
      <c r="U49" s="1426"/>
      <c r="V49" s="1476"/>
      <c r="W49" s="1280"/>
      <c r="X49" s="1201"/>
      <c r="Y49" s="1201"/>
      <c r="Z49" s="1201"/>
      <c r="AA49" s="1201"/>
      <c r="AB49" s="1201"/>
      <c r="AC49" s="1201"/>
      <c r="AD49" s="2676"/>
      <c r="AE49" s="2676"/>
      <c r="AF49" s="2676"/>
      <c r="AG49" s="2676"/>
      <c r="AI49" s="33"/>
    </row>
    <row r="50" spans="1:35" ht="18.75" customHeight="1">
      <c r="A50" s="1201">
        <v>36</v>
      </c>
      <c r="B50" s="1201"/>
      <c r="C50" s="1761" t="s">
        <v>4319</v>
      </c>
      <c r="D50" s="1761"/>
      <c r="E50" s="1761"/>
      <c r="F50" s="1761"/>
      <c r="G50" s="1761"/>
      <c r="H50" s="1202">
        <v>320</v>
      </c>
      <c r="I50" s="1202"/>
      <c r="J50" s="1202"/>
      <c r="K50" s="1551"/>
      <c r="L50" s="1280">
        <v>36</v>
      </c>
      <c r="M50" s="1201"/>
      <c r="N50" s="1296" t="s">
        <v>4316</v>
      </c>
      <c r="O50" s="1296"/>
      <c r="P50" s="1296"/>
      <c r="Q50" s="1296"/>
      <c r="R50" s="1296"/>
      <c r="S50" s="1410">
        <v>3294</v>
      </c>
      <c r="T50" s="1410"/>
      <c r="U50" s="1410"/>
      <c r="V50" s="2675"/>
      <c r="W50" s="1280">
        <v>36</v>
      </c>
      <c r="X50" s="1201"/>
      <c r="Y50" s="1296" t="s">
        <v>4319</v>
      </c>
      <c r="Z50" s="1296"/>
      <c r="AA50" s="1296"/>
      <c r="AB50" s="1296"/>
      <c r="AC50" s="1296"/>
      <c r="AD50" s="1410">
        <v>79628</v>
      </c>
      <c r="AE50" s="1410"/>
      <c r="AF50" s="1410"/>
      <c r="AG50" s="1410"/>
      <c r="AI50" s="33"/>
    </row>
    <row r="51" spans="1:35" ht="18.75" customHeight="1">
      <c r="A51" s="1201">
        <v>37</v>
      </c>
      <c r="B51" s="1201"/>
      <c r="C51" s="1761" t="s">
        <v>4231</v>
      </c>
      <c r="D51" s="1761"/>
      <c r="E51" s="1761"/>
      <c r="F51" s="1761"/>
      <c r="G51" s="1761"/>
      <c r="H51" s="1202">
        <v>305</v>
      </c>
      <c r="I51" s="1202"/>
      <c r="J51" s="1202"/>
      <c r="K51" s="1551"/>
      <c r="L51" s="1280">
        <v>37</v>
      </c>
      <c r="M51" s="1201"/>
      <c r="N51" s="1296" t="s">
        <v>4318</v>
      </c>
      <c r="O51" s="1296"/>
      <c r="P51" s="1296"/>
      <c r="Q51" s="1296"/>
      <c r="R51" s="1296"/>
      <c r="S51" s="1410">
        <v>3200</v>
      </c>
      <c r="T51" s="1410"/>
      <c r="U51" s="1410"/>
      <c r="V51" s="2675"/>
      <c r="W51" s="1280">
        <v>37</v>
      </c>
      <c r="X51" s="1201"/>
      <c r="Y51" s="1296" t="s">
        <v>4316</v>
      </c>
      <c r="Z51" s="1296"/>
      <c r="AA51" s="1296"/>
      <c r="AB51" s="1296"/>
      <c r="AC51" s="1296"/>
      <c r="AD51" s="1410">
        <v>77494</v>
      </c>
      <c r="AE51" s="1410"/>
      <c r="AF51" s="1410"/>
      <c r="AG51" s="1410"/>
      <c r="AI51" s="215"/>
    </row>
    <row r="52" spans="1:35" ht="18.75" customHeight="1">
      <c r="A52" s="1201">
        <v>38</v>
      </c>
      <c r="B52" s="1201"/>
      <c r="C52" s="1761" t="s">
        <v>4315</v>
      </c>
      <c r="D52" s="1761"/>
      <c r="E52" s="1761"/>
      <c r="F52" s="1761"/>
      <c r="G52" s="1761"/>
      <c r="H52" s="1202">
        <v>304</v>
      </c>
      <c r="I52" s="1202"/>
      <c r="J52" s="1202"/>
      <c r="K52" s="1551"/>
      <c r="L52" s="1280">
        <v>38</v>
      </c>
      <c r="M52" s="1201"/>
      <c r="N52" s="1296" t="s">
        <v>4317</v>
      </c>
      <c r="O52" s="1296"/>
      <c r="P52" s="1296"/>
      <c r="Q52" s="1296"/>
      <c r="R52" s="1296"/>
      <c r="S52" s="1410">
        <v>3186</v>
      </c>
      <c r="T52" s="1410"/>
      <c r="U52" s="1410"/>
      <c r="V52" s="2675"/>
      <c r="W52" s="1280">
        <v>38</v>
      </c>
      <c r="X52" s="1201"/>
      <c r="Y52" s="1296" t="s">
        <v>4320</v>
      </c>
      <c r="Z52" s="1296"/>
      <c r="AA52" s="1296"/>
      <c r="AB52" s="1296"/>
      <c r="AC52" s="1296"/>
      <c r="AD52" s="1410">
        <v>75460</v>
      </c>
      <c r="AE52" s="1410"/>
      <c r="AF52" s="1410"/>
      <c r="AG52" s="1410"/>
      <c r="AI52" s="215"/>
    </row>
    <row r="53" spans="1:35" ht="18.75" customHeight="1">
      <c r="A53" s="1201">
        <v>39</v>
      </c>
      <c r="B53" s="1201"/>
      <c r="C53" s="1761" t="s">
        <v>4317</v>
      </c>
      <c r="D53" s="1761"/>
      <c r="E53" s="1761"/>
      <c r="F53" s="1761"/>
      <c r="G53" s="1761"/>
      <c r="H53" s="1202">
        <v>287</v>
      </c>
      <c r="I53" s="1202"/>
      <c r="J53" s="1202"/>
      <c r="K53" s="1551"/>
      <c r="L53" s="1280">
        <v>39</v>
      </c>
      <c r="M53" s="1201"/>
      <c r="N53" s="1296" t="s">
        <v>4315</v>
      </c>
      <c r="O53" s="1296"/>
      <c r="P53" s="1296"/>
      <c r="Q53" s="1296"/>
      <c r="R53" s="1296"/>
      <c r="S53" s="1410">
        <v>2809</v>
      </c>
      <c r="T53" s="1410"/>
      <c r="U53" s="1410"/>
      <c r="V53" s="2675"/>
      <c r="W53" s="1322">
        <v>39</v>
      </c>
      <c r="X53" s="1318"/>
      <c r="Y53" s="1510" t="s">
        <v>4219</v>
      </c>
      <c r="Z53" s="1510"/>
      <c r="AA53" s="1510"/>
      <c r="AB53" s="1510"/>
      <c r="AC53" s="1510"/>
      <c r="AD53" s="2682">
        <v>75226</v>
      </c>
      <c r="AE53" s="2682"/>
      <c r="AF53" s="2682"/>
      <c r="AG53" s="2682"/>
      <c r="AI53" s="33"/>
    </row>
    <row r="54" spans="1:35" ht="18.75" customHeight="1">
      <c r="A54" s="1201">
        <v>40</v>
      </c>
      <c r="B54" s="1201"/>
      <c r="C54" s="1761" t="s">
        <v>4320</v>
      </c>
      <c r="D54" s="1761"/>
      <c r="E54" s="1761"/>
      <c r="F54" s="1761"/>
      <c r="G54" s="1761"/>
      <c r="H54" s="1202">
        <v>264</v>
      </c>
      <c r="I54" s="1202"/>
      <c r="J54" s="1202"/>
      <c r="K54" s="1551"/>
      <c r="L54" s="1280">
        <v>40</v>
      </c>
      <c r="M54" s="1201"/>
      <c r="N54" s="1296" t="s">
        <v>4320</v>
      </c>
      <c r="O54" s="1296"/>
      <c r="P54" s="1296"/>
      <c r="Q54" s="1296"/>
      <c r="R54" s="1296"/>
      <c r="S54" s="1410">
        <v>2229</v>
      </c>
      <c r="T54" s="1410"/>
      <c r="U54" s="1410"/>
      <c r="V54" s="2675"/>
      <c r="W54" s="1280">
        <v>40</v>
      </c>
      <c r="X54" s="1201"/>
      <c r="Y54" s="1296" t="s">
        <v>4318</v>
      </c>
      <c r="Z54" s="1296"/>
      <c r="AA54" s="1296"/>
      <c r="AB54" s="1296"/>
      <c r="AC54" s="1296"/>
      <c r="AD54" s="1410">
        <v>69664</v>
      </c>
      <c r="AE54" s="1410"/>
      <c r="AF54" s="1410"/>
      <c r="AG54" s="1410"/>
    </row>
    <row r="55" spans="1:35" ht="11.25" customHeight="1">
      <c r="A55" s="16"/>
      <c r="B55" s="16"/>
      <c r="C55" s="216"/>
      <c r="D55" s="216"/>
      <c r="E55" s="216"/>
      <c r="F55" s="216"/>
      <c r="G55" s="216"/>
      <c r="H55" s="167"/>
      <c r="I55" s="115"/>
      <c r="J55" s="115"/>
      <c r="K55" s="217"/>
      <c r="L55" s="155"/>
      <c r="M55" s="16"/>
      <c r="N55" s="16"/>
      <c r="O55" s="33"/>
      <c r="P55" s="33"/>
      <c r="Q55" s="33"/>
      <c r="R55" s="33"/>
      <c r="S55" s="125"/>
      <c r="T55" s="125"/>
      <c r="U55" s="115"/>
      <c r="W55" s="155"/>
      <c r="X55" s="16"/>
      <c r="Y55" s="16"/>
      <c r="Z55" s="16"/>
      <c r="AA55" s="16"/>
      <c r="AB55" s="16"/>
      <c r="AC55" s="33"/>
      <c r="AD55" s="167"/>
      <c r="AE55" s="125"/>
      <c r="AF55" s="125"/>
      <c r="AG55" s="218"/>
    </row>
    <row r="56" spans="1:35" ht="13.5">
      <c r="A56" s="1273" t="s">
        <v>4321</v>
      </c>
      <c r="B56" s="1273"/>
      <c r="C56" s="1273"/>
      <c r="D56" s="1273"/>
      <c r="E56" s="1273"/>
      <c r="F56" s="1273"/>
      <c r="G56" s="1273"/>
      <c r="H56" s="1273"/>
      <c r="I56" s="1273"/>
      <c r="J56" s="1273"/>
      <c r="K56" s="1274"/>
      <c r="L56" s="1272" t="s">
        <v>4321</v>
      </c>
      <c r="M56" s="1273"/>
      <c r="N56" s="1273"/>
      <c r="O56" s="1273"/>
      <c r="P56" s="1273"/>
      <c r="Q56" s="1273"/>
      <c r="R56" s="1273"/>
      <c r="S56" s="1273"/>
      <c r="T56" s="1273"/>
      <c r="U56" s="1273"/>
      <c r="V56" s="1274"/>
      <c r="W56" s="1272" t="s">
        <v>4322</v>
      </c>
      <c r="X56" s="1273"/>
      <c r="Y56" s="1273"/>
      <c r="Z56" s="1273"/>
      <c r="AA56" s="1273"/>
      <c r="AB56" s="1273"/>
      <c r="AC56" s="1273"/>
      <c r="AD56" s="1273"/>
      <c r="AE56" s="1273"/>
      <c r="AF56" s="1273"/>
      <c r="AG56" s="1273"/>
    </row>
    <row r="57" spans="1:35" ht="13.5">
      <c r="A57" s="1201" t="s">
        <v>4323</v>
      </c>
      <c r="B57" s="1201"/>
      <c r="C57" s="1201"/>
      <c r="D57" s="1201"/>
      <c r="E57" s="1201"/>
      <c r="F57" s="1201"/>
      <c r="G57" s="1201"/>
      <c r="H57" s="1201"/>
      <c r="I57" s="1201"/>
      <c r="J57" s="1201"/>
      <c r="K57" s="1281"/>
      <c r="L57" s="1201" t="s">
        <v>4323</v>
      </c>
      <c r="M57" s="1201"/>
      <c r="N57" s="1201"/>
      <c r="O57" s="1201"/>
      <c r="P57" s="1201"/>
      <c r="Q57" s="1201"/>
      <c r="R57" s="1201"/>
      <c r="S57" s="1201"/>
      <c r="T57" s="1201"/>
      <c r="U57" s="1201"/>
      <c r="V57" s="1281"/>
      <c r="W57" s="1201" t="s">
        <v>4323</v>
      </c>
      <c r="X57" s="1201"/>
      <c r="Y57" s="1201"/>
      <c r="Z57" s="1201"/>
      <c r="AA57" s="1201"/>
      <c r="AB57" s="1201"/>
      <c r="AC57" s="1201"/>
      <c r="AD57" s="1201"/>
      <c r="AE57" s="1201"/>
      <c r="AF57" s="1201"/>
      <c r="AG57" s="1201"/>
    </row>
    <row r="58" spans="1:35" ht="13.5">
      <c r="A58" s="2684" t="s">
        <v>4324</v>
      </c>
      <c r="B58" s="2684"/>
      <c r="C58" s="2684"/>
      <c r="D58" s="2684"/>
      <c r="E58" s="2684"/>
      <c r="F58" s="2684"/>
      <c r="G58" s="2684"/>
      <c r="H58" s="2684"/>
      <c r="I58" s="2684"/>
      <c r="J58" s="2684"/>
      <c r="K58" s="2685"/>
      <c r="L58" s="2684" t="s">
        <v>4324</v>
      </c>
      <c r="M58" s="2684"/>
      <c r="N58" s="2684"/>
      <c r="O58" s="2684"/>
      <c r="P58" s="2684"/>
      <c r="Q58" s="2684"/>
      <c r="R58" s="2684"/>
      <c r="S58" s="2684"/>
      <c r="T58" s="2684"/>
      <c r="U58" s="2684"/>
      <c r="V58" s="2685"/>
      <c r="W58" s="2684" t="s">
        <v>4324</v>
      </c>
      <c r="X58" s="2684"/>
      <c r="Y58" s="2684"/>
      <c r="Z58" s="2684"/>
      <c r="AA58" s="2684"/>
      <c r="AB58" s="2684"/>
      <c r="AC58" s="2684"/>
      <c r="AD58" s="2684"/>
      <c r="AE58" s="2684"/>
      <c r="AF58" s="2684"/>
      <c r="AG58" s="2684"/>
    </row>
    <row r="59" spans="1:35" ht="14.25" thickBot="1">
      <c r="A59" s="2686"/>
      <c r="B59" s="2686"/>
      <c r="C59" s="2686"/>
      <c r="D59" s="2686"/>
      <c r="E59" s="2686"/>
      <c r="F59" s="2686"/>
      <c r="G59" s="2686"/>
      <c r="H59" s="2686"/>
      <c r="I59" s="2686"/>
      <c r="J59" s="2686"/>
      <c r="K59" s="2687"/>
      <c r="L59" s="2686"/>
      <c r="M59" s="2686"/>
      <c r="N59" s="2686"/>
      <c r="O59" s="2686"/>
      <c r="P59" s="2686"/>
      <c r="Q59" s="2686"/>
      <c r="R59" s="2686"/>
      <c r="S59" s="2686"/>
      <c r="T59" s="2686"/>
      <c r="U59" s="2686"/>
      <c r="V59" s="2687"/>
      <c r="W59" s="2688"/>
      <c r="X59" s="2686"/>
      <c r="Y59" s="2686"/>
      <c r="Z59" s="2686"/>
      <c r="AA59" s="2686"/>
      <c r="AB59" s="2686"/>
      <c r="AC59" s="2686"/>
      <c r="AD59" s="2686"/>
      <c r="AE59" s="2686"/>
      <c r="AF59" s="2686"/>
      <c r="AG59" s="2686"/>
    </row>
    <row r="60" spans="1:35" ht="13.5"/>
    <row r="61" spans="1:35" ht="18.75" customHeight="1">
      <c r="I61" s="114">
        <f>SUM(I8:I54)</f>
        <v>0</v>
      </c>
      <c r="J61" s="114"/>
      <c r="U61" s="114">
        <f>SUM(U8:U56)</f>
        <v>0</v>
      </c>
      <c r="AE61" s="114">
        <f>SUM(AE8:AE56)</f>
        <v>0</v>
      </c>
      <c r="AF61" s="114"/>
    </row>
  </sheetData>
  <mergeCells count="448">
    <mergeCell ref="A58:K58"/>
    <mergeCell ref="L58:V58"/>
    <mergeCell ref="W58:AG58"/>
    <mergeCell ref="A59:K59"/>
    <mergeCell ref="L59:V59"/>
    <mergeCell ref="W59:AG59"/>
    <mergeCell ref="A56:K56"/>
    <mergeCell ref="L56:V56"/>
    <mergeCell ref="W56:AG56"/>
    <mergeCell ref="A57:K57"/>
    <mergeCell ref="L57:V57"/>
    <mergeCell ref="W57:AG57"/>
    <mergeCell ref="A54:B54"/>
    <mergeCell ref="C54:G54"/>
    <mergeCell ref="H54:K54"/>
    <mergeCell ref="L54:M54"/>
    <mergeCell ref="N54:R54"/>
    <mergeCell ref="S54:V54"/>
    <mergeCell ref="W54:X54"/>
    <mergeCell ref="Y54:AC54"/>
    <mergeCell ref="AD54:AG54"/>
    <mergeCell ref="A53:B53"/>
    <mergeCell ref="C53:G53"/>
    <mergeCell ref="H53:K53"/>
    <mergeCell ref="L53:M53"/>
    <mergeCell ref="N53:R53"/>
    <mergeCell ref="S53:V53"/>
    <mergeCell ref="W53:X53"/>
    <mergeCell ref="Y53:AC53"/>
    <mergeCell ref="AD53:AG53"/>
    <mergeCell ref="W51:X51"/>
    <mergeCell ref="Y51:AC51"/>
    <mergeCell ref="AD51:AG51"/>
    <mergeCell ref="A52:B52"/>
    <mergeCell ref="C52:G52"/>
    <mergeCell ref="H52:K52"/>
    <mergeCell ref="L52:M52"/>
    <mergeCell ref="N52:R52"/>
    <mergeCell ref="S52:V52"/>
    <mergeCell ref="W52:X52"/>
    <mergeCell ref="A51:B51"/>
    <mergeCell ref="C51:G51"/>
    <mergeCell ref="H51:K51"/>
    <mergeCell ref="L51:M51"/>
    <mergeCell ref="N51:R51"/>
    <mergeCell ref="S51:V51"/>
    <mergeCell ref="Y52:AC52"/>
    <mergeCell ref="AD52:AG52"/>
    <mergeCell ref="A50:B50"/>
    <mergeCell ref="C50:G50"/>
    <mergeCell ref="H50:K50"/>
    <mergeCell ref="L50:M50"/>
    <mergeCell ref="N50:R50"/>
    <mergeCell ref="S50:V50"/>
    <mergeCell ref="W50:X50"/>
    <mergeCell ref="Y50:AC50"/>
    <mergeCell ref="AD50:AG50"/>
    <mergeCell ref="A49:B49"/>
    <mergeCell ref="C49:G49"/>
    <mergeCell ref="H49:K49"/>
    <mergeCell ref="L49:M49"/>
    <mergeCell ref="N49:R49"/>
    <mergeCell ref="S49:V49"/>
    <mergeCell ref="W49:X49"/>
    <mergeCell ref="Y49:AC49"/>
    <mergeCell ref="AD49:AG49"/>
    <mergeCell ref="W47:X47"/>
    <mergeCell ref="Y47:AC47"/>
    <mergeCell ref="AD47:AG47"/>
    <mergeCell ref="A48:B48"/>
    <mergeCell ref="C48:G48"/>
    <mergeCell ref="H48:K48"/>
    <mergeCell ref="L48:M48"/>
    <mergeCell ref="N48:R48"/>
    <mergeCell ref="S48:V48"/>
    <mergeCell ref="W48:X48"/>
    <mergeCell ref="A47:B47"/>
    <mergeCell ref="C47:G47"/>
    <mergeCell ref="H47:K47"/>
    <mergeCell ref="L47:M47"/>
    <mergeCell ref="N47:R47"/>
    <mergeCell ref="S47:V47"/>
    <mergeCell ref="Y48:AC48"/>
    <mergeCell ref="AD48:AG48"/>
    <mergeCell ref="A46:B46"/>
    <mergeCell ref="C46:G46"/>
    <mergeCell ref="H46:K46"/>
    <mergeCell ref="L46:M46"/>
    <mergeCell ref="N46:R46"/>
    <mergeCell ref="S46:V46"/>
    <mergeCell ref="W46:X46"/>
    <mergeCell ref="Y46:AC46"/>
    <mergeCell ref="AD46:AG46"/>
    <mergeCell ref="A45:B45"/>
    <mergeCell ref="C45:G45"/>
    <mergeCell ref="H45:K45"/>
    <mergeCell ref="L45:M45"/>
    <mergeCell ref="N45:R45"/>
    <mergeCell ref="S45:V45"/>
    <mergeCell ref="W45:X45"/>
    <mergeCell ref="Y45:AC45"/>
    <mergeCell ref="AD45:AG45"/>
    <mergeCell ref="W43:X43"/>
    <mergeCell ref="Y43:AC43"/>
    <mergeCell ref="AD43:AG43"/>
    <mergeCell ref="A44:B44"/>
    <mergeCell ref="C44:G44"/>
    <mergeCell ref="H44:K44"/>
    <mergeCell ref="L44:M44"/>
    <mergeCell ref="N44:R44"/>
    <mergeCell ref="S44:V44"/>
    <mergeCell ref="W44:X44"/>
    <mergeCell ref="A43:B43"/>
    <mergeCell ref="C43:G43"/>
    <mergeCell ref="H43:K43"/>
    <mergeCell ref="L43:M43"/>
    <mergeCell ref="N43:R43"/>
    <mergeCell ref="S43:V43"/>
    <mergeCell ref="Y44:AC44"/>
    <mergeCell ref="AD44:AG44"/>
    <mergeCell ref="A42:B42"/>
    <mergeCell ref="C42:G42"/>
    <mergeCell ref="H42:K42"/>
    <mergeCell ref="L42:M42"/>
    <mergeCell ref="N42:R42"/>
    <mergeCell ref="S42:V42"/>
    <mergeCell ref="W42:X42"/>
    <mergeCell ref="Y42:AC42"/>
    <mergeCell ref="AD42:AG42"/>
    <mergeCell ref="A41:B41"/>
    <mergeCell ref="C41:G41"/>
    <mergeCell ref="H41:K41"/>
    <mergeCell ref="L41:M41"/>
    <mergeCell ref="N41:R41"/>
    <mergeCell ref="S41:V41"/>
    <mergeCell ref="W41:X41"/>
    <mergeCell ref="Y41:AC41"/>
    <mergeCell ref="AD41:AG41"/>
    <mergeCell ref="W39:X39"/>
    <mergeCell ref="Y39:AC39"/>
    <mergeCell ref="AD39:AG39"/>
    <mergeCell ref="A40:B40"/>
    <mergeCell ref="C40:G40"/>
    <mergeCell ref="H40:K40"/>
    <mergeCell ref="L40:M40"/>
    <mergeCell ref="N40:R40"/>
    <mergeCell ref="S40:V40"/>
    <mergeCell ref="W40:X40"/>
    <mergeCell ref="A39:B39"/>
    <mergeCell ref="C39:G39"/>
    <mergeCell ref="H39:K39"/>
    <mergeCell ref="L39:M39"/>
    <mergeCell ref="N39:R39"/>
    <mergeCell ref="S39:V39"/>
    <mergeCell ref="Y40:AC40"/>
    <mergeCell ref="AD40:AG40"/>
    <mergeCell ref="A38:B38"/>
    <mergeCell ref="C38:G38"/>
    <mergeCell ref="H38:K38"/>
    <mergeCell ref="L38:M38"/>
    <mergeCell ref="N38:R38"/>
    <mergeCell ref="S38:V38"/>
    <mergeCell ref="W38:X38"/>
    <mergeCell ref="Y38:AC38"/>
    <mergeCell ref="AD38:AG38"/>
    <mergeCell ref="A37:B37"/>
    <mergeCell ref="C37:G37"/>
    <mergeCell ref="H37:K37"/>
    <mergeCell ref="L37:M37"/>
    <mergeCell ref="N37:R37"/>
    <mergeCell ref="S37:V37"/>
    <mergeCell ref="W37:X37"/>
    <mergeCell ref="Y37:AC37"/>
    <mergeCell ref="AD37:AG37"/>
    <mergeCell ref="W35:X35"/>
    <mergeCell ref="Y35:AC35"/>
    <mergeCell ref="AD35:AG35"/>
    <mergeCell ref="A36:B36"/>
    <mergeCell ref="C36:G36"/>
    <mergeCell ref="H36:K36"/>
    <mergeCell ref="L36:M36"/>
    <mergeCell ref="N36:R36"/>
    <mergeCell ref="S36:V36"/>
    <mergeCell ref="W36:X36"/>
    <mergeCell ref="A35:B35"/>
    <mergeCell ref="C35:G35"/>
    <mergeCell ref="H35:K35"/>
    <mergeCell ref="L35:M35"/>
    <mergeCell ref="N35:R35"/>
    <mergeCell ref="S35:V35"/>
    <mergeCell ref="Y36:AC36"/>
    <mergeCell ref="AD36:AG36"/>
    <mergeCell ref="A34:B34"/>
    <mergeCell ref="C34:G34"/>
    <mergeCell ref="H34:K34"/>
    <mergeCell ref="L34:M34"/>
    <mergeCell ref="N34:R34"/>
    <mergeCell ref="S34:V34"/>
    <mergeCell ref="W34:X34"/>
    <mergeCell ref="Y34:AC34"/>
    <mergeCell ref="AD34:AG34"/>
    <mergeCell ref="A33:B33"/>
    <mergeCell ref="C33:G33"/>
    <mergeCell ref="H33:K33"/>
    <mergeCell ref="L33:M33"/>
    <mergeCell ref="N33:R33"/>
    <mergeCell ref="S33:V33"/>
    <mergeCell ref="W33:X33"/>
    <mergeCell ref="Y33:AC33"/>
    <mergeCell ref="AD33:AG33"/>
    <mergeCell ref="W31:X31"/>
    <mergeCell ref="Y31:AC31"/>
    <mergeCell ref="AD31:AG31"/>
    <mergeCell ref="A32:B32"/>
    <mergeCell ref="C32:G32"/>
    <mergeCell ref="H32:K32"/>
    <mergeCell ref="L32:M32"/>
    <mergeCell ref="N32:R32"/>
    <mergeCell ref="S32:V32"/>
    <mergeCell ref="W32:X32"/>
    <mergeCell ref="A31:B31"/>
    <mergeCell ref="C31:G31"/>
    <mergeCell ref="H31:K31"/>
    <mergeCell ref="L31:M31"/>
    <mergeCell ref="N31:R31"/>
    <mergeCell ref="S31:V31"/>
    <mergeCell ref="Y32:AC32"/>
    <mergeCell ref="AD32:AG32"/>
    <mergeCell ref="A30:B30"/>
    <mergeCell ref="C30:G30"/>
    <mergeCell ref="H30:K30"/>
    <mergeCell ref="L30:M30"/>
    <mergeCell ref="N30:R30"/>
    <mergeCell ref="S30:V30"/>
    <mergeCell ref="W30:X30"/>
    <mergeCell ref="Y30:AC30"/>
    <mergeCell ref="AD30:AG30"/>
    <mergeCell ref="A29:B29"/>
    <mergeCell ref="C29:G29"/>
    <mergeCell ref="H29:K29"/>
    <mergeCell ref="L29:M29"/>
    <mergeCell ref="N29:R29"/>
    <mergeCell ref="S29:V29"/>
    <mergeCell ref="W29:X29"/>
    <mergeCell ref="Y29:AC29"/>
    <mergeCell ref="AD29:AG29"/>
    <mergeCell ref="W27:X27"/>
    <mergeCell ref="Y27:AC27"/>
    <mergeCell ref="AD27:AG27"/>
    <mergeCell ref="A28:B28"/>
    <mergeCell ref="C28:G28"/>
    <mergeCell ref="H28:K28"/>
    <mergeCell ref="L28:M28"/>
    <mergeCell ref="N28:R28"/>
    <mergeCell ref="S28:V28"/>
    <mergeCell ref="W28:X28"/>
    <mergeCell ref="A27:B27"/>
    <mergeCell ref="C27:G27"/>
    <mergeCell ref="H27:K27"/>
    <mergeCell ref="L27:M27"/>
    <mergeCell ref="N27:R27"/>
    <mergeCell ref="S27:V27"/>
    <mergeCell ref="Y28:AC28"/>
    <mergeCell ref="AD28:AG28"/>
    <mergeCell ref="A26:B26"/>
    <mergeCell ref="C26:G26"/>
    <mergeCell ref="H26:K26"/>
    <mergeCell ref="L26:M26"/>
    <mergeCell ref="N26:R26"/>
    <mergeCell ref="S26:V26"/>
    <mergeCell ref="W26:X26"/>
    <mergeCell ref="Y26:AC26"/>
    <mergeCell ref="AD26:AG26"/>
    <mergeCell ref="A25:B25"/>
    <mergeCell ref="C25:G25"/>
    <mergeCell ref="H25:K25"/>
    <mergeCell ref="L25:M25"/>
    <mergeCell ref="N25:R25"/>
    <mergeCell ref="S25:V25"/>
    <mergeCell ref="W25:X25"/>
    <mergeCell ref="Y25:AC25"/>
    <mergeCell ref="AD25:AG25"/>
    <mergeCell ref="W23:X23"/>
    <mergeCell ref="Y23:AC23"/>
    <mergeCell ref="AD23:AG23"/>
    <mergeCell ref="A24:B24"/>
    <mergeCell ref="C24:G24"/>
    <mergeCell ref="H24:K24"/>
    <mergeCell ref="L24:M24"/>
    <mergeCell ref="N24:R24"/>
    <mergeCell ref="S24:V24"/>
    <mergeCell ref="W24:X24"/>
    <mergeCell ref="A23:B23"/>
    <mergeCell ref="C23:G23"/>
    <mergeCell ref="H23:K23"/>
    <mergeCell ref="L23:M23"/>
    <mergeCell ref="N23:R23"/>
    <mergeCell ref="S23:V23"/>
    <mergeCell ref="Y24:AC24"/>
    <mergeCell ref="AD24:AG24"/>
    <mergeCell ref="A22:B22"/>
    <mergeCell ref="C22:G22"/>
    <mergeCell ref="H22:K22"/>
    <mergeCell ref="L22:M22"/>
    <mergeCell ref="N22:R22"/>
    <mergeCell ref="S22:V22"/>
    <mergeCell ref="W22:X22"/>
    <mergeCell ref="Y22:AC22"/>
    <mergeCell ref="AD22:AG22"/>
    <mergeCell ref="A21:B21"/>
    <mergeCell ref="C21:G21"/>
    <mergeCell ref="H21:K21"/>
    <mergeCell ref="L21:M21"/>
    <mergeCell ref="N21:R21"/>
    <mergeCell ref="S21:V21"/>
    <mergeCell ref="W21:X21"/>
    <mergeCell ref="Y21:AC21"/>
    <mergeCell ref="AD21:AG21"/>
    <mergeCell ref="W19:X19"/>
    <mergeCell ref="Y19:AC19"/>
    <mergeCell ref="AD19:AG19"/>
    <mergeCell ref="A20:B20"/>
    <mergeCell ref="C20:G20"/>
    <mergeCell ref="H20:K20"/>
    <mergeCell ref="L20:M20"/>
    <mergeCell ref="N20:R20"/>
    <mergeCell ref="S20:V20"/>
    <mergeCell ref="W20:X20"/>
    <mergeCell ref="A19:B19"/>
    <mergeCell ref="C19:G19"/>
    <mergeCell ref="H19:K19"/>
    <mergeCell ref="L19:M19"/>
    <mergeCell ref="N19:R19"/>
    <mergeCell ref="S19:V19"/>
    <mergeCell ref="Y20:AC20"/>
    <mergeCell ref="AD20:AG20"/>
    <mergeCell ref="A18:B18"/>
    <mergeCell ref="C18:G18"/>
    <mergeCell ref="H18:K18"/>
    <mergeCell ref="L18:M18"/>
    <mergeCell ref="N18:R18"/>
    <mergeCell ref="S18:V18"/>
    <mergeCell ref="W18:X18"/>
    <mergeCell ref="Y18:AC18"/>
    <mergeCell ref="AD18:AG18"/>
    <mergeCell ref="A17:B17"/>
    <mergeCell ref="C17:G17"/>
    <mergeCell ref="H17:K17"/>
    <mergeCell ref="L17:M17"/>
    <mergeCell ref="N17:R17"/>
    <mergeCell ref="S17:V17"/>
    <mergeCell ref="W17:X17"/>
    <mergeCell ref="Y17:AC17"/>
    <mergeCell ref="AD17:AG17"/>
    <mergeCell ref="W15:X15"/>
    <mergeCell ref="Y15:AC15"/>
    <mergeCell ref="AD15:AG15"/>
    <mergeCell ref="A16:B16"/>
    <mergeCell ref="C16:G16"/>
    <mergeCell ref="H16:K16"/>
    <mergeCell ref="L16:M16"/>
    <mergeCell ref="N16:R16"/>
    <mergeCell ref="S16:V16"/>
    <mergeCell ref="W16:X16"/>
    <mergeCell ref="A15:B15"/>
    <mergeCell ref="C15:G15"/>
    <mergeCell ref="H15:K15"/>
    <mergeCell ref="L15:M15"/>
    <mergeCell ref="N15:R15"/>
    <mergeCell ref="S15:V15"/>
    <mergeCell ref="Y16:AC16"/>
    <mergeCell ref="AD16:AG16"/>
    <mergeCell ref="A14:B14"/>
    <mergeCell ref="C14:G14"/>
    <mergeCell ref="H14:K14"/>
    <mergeCell ref="L14:M14"/>
    <mergeCell ref="N14:R14"/>
    <mergeCell ref="S14:V14"/>
    <mergeCell ref="W14:X14"/>
    <mergeCell ref="Y14:AC14"/>
    <mergeCell ref="AD14:AG14"/>
    <mergeCell ref="A13:B13"/>
    <mergeCell ref="C13:G13"/>
    <mergeCell ref="H13:K13"/>
    <mergeCell ref="L13:M13"/>
    <mergeCell ref="N13:R13"/>
    <mergeCell ref="S13:V13"/>
    <mergeCell ref="W13:X13"/>
    <mergeCell ref="Y13:AC13"/>
    <mergeCell ref="AD13:AG13"/>
    <mergeCell ref="W11:X11"/>
    <mergeCell ref="Y11:AC11"/>
    <mergeCell ref="AD11:AG11"/>
    <mergeCell ref="A12:B12"/>
    <mergeCell ref="C12:G12"/>
    <mergeCell ref="H12:K12"/>
    <mergeCell ref="L12:M12"/>
    <mergeCell ref="N12:R12"/>
    <mergeCell ref="S12:V12"/>
    <mergeCell ref="W12:X12"/>
    <mergeCell ref="A11:B11"/>
    <mergeCell ref="C11:G11"/>
    <mergeCell ref="H11:K11"/>
    <mergeCell ref="L11:M11"/>
    <mergeCell ref="N11:R11"/>
    <mergeCell ref="S11:V11"/>
    <mergeCell ref="Y12:AC12"/>
    <mergeCell ref="AD12:AG12"/>
    <mergeCell ref="A10:B10"/>
    <mergeCell ref="C10:G10"/>
    <mergeCell ref="H10:K10"/>
    <mergeCell ref="L10:M10"/>
    <mergeCell ref="N10:R10"/>
    <mergeCell ref="S10:V10"/>
    <mergeCell ref="W10:X10"/>
    <mergeCell ref="Y10:AC10"/>
    <mergeCell ref="AD10:AG10"/>
    <mergeCell ref="A9:B9"/>
    <mergeCell ref="C9:G9"/>
    <mergeCell ref="H9:K9"/>
    <mergeCell ref="L9:M9"/>
    <mergeCell ref="N9:R9"/>
    <mergeCell ref="S9:V9"/>
    <mergeCell ref="W9:X9"/>
    <mergeCell ref="Y9:AC9"/>
    <mergeCell ref="AD9:AG9"/>
    <mergeCell ref="A8:B8"/>
    <mergeCell ref="C8:G8"/>
    <mergeCell ref="H8:K8"/>
    <mergeCell ref="L8:M8"/>
    <mergeCell ref="N8:R8"/>
    <mergeCell ref="S8:V8"/>
    <mergeCell ref="W8:X8"/>
    <mergeCell ref="Y8:AC8"/>
    <mergeCell ref="AD8:AG8"/>
    <mergeCell ref="A1:D1"/>
    <mergeCell ref="A4:K4"/>
    <mergeCell ref="L4:V4"/>
    <mergeCell ref="W4:AG4"/>
    <mergeCell ref="A5:K5"/>
    <mergeCell ref="A6:B6"/>
    <mergeCell ref="C6:G6"/>
    <mergeCell ref="H6:K6"/>
    <mergeCell ref="L6:M6"/>
    <mergeCell ref="N6:R6"/>
    <mergeCell ref="S6:V6"/>
    <mergeCell ref="Y6:AC6"/>
    <mergeCell ref="AD6:AG6"/>
  </mergeCells>
  <phoneticPr fontId="4"/>
  <hyperlinks>
    <hyperlink ref="A1" location="P2細目次!A1" display="目次に戻る" xr:uid="{F62E15CD-2862-43CB-94CE-14A4997C43F3}"/>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9E734-2D0B-49BC-BEF3-73D186CC060C}">
  <sheetPr>
    <tabColor theme="0"/>
    <pageSetUpPr fitToPage="1"/>
  </sheetPr>
  <dimension ref="A1:AO107"/>
  <sheetViews>
    <sheetView zoomScaleNormal="100" zoomScaleSheetLayoutView="100" workbookViewId="0">
      <selection activeCell="AL2" sqref="AL2:AR2"/>
    </sheetView>
  </sheetViews>
  <sheetFormatPr defaultColWidth="3.375" defaultRowHeight="18.75" customHeight="1"/>
  <cols>
    <col min="1" max="16384" width="3.375" style="1"/>
  </cols>
  <sheetData>
    <row r="1" spans="1:41" s="17" customFormat="1" ht="13.5">
      <c r="A1" s="1544" t="s">
        <v>4602</v>
      </c>
      <c r="B1" s="1544"/>
      <c r="C1" s="1544"/>
      <c r="D1" s="1544"/>
    </row>
    <row r="2" spans="1:41" s="273" customFormat="1" ht="17.25">
      <c r="A2" s="273" t="s">
        <v>4656</v>
      </c>
    </row>
    <row r="3" spans="1:41" s="272" customFormat="1" ht="17.25"/>
    <row r="4" spans="1:41" s="189" customFormat="1">
      <c r="A4" s="2641" t="s">
        <v>4325</v>
      </c>
      <c r="B4" s="2641"/>
      <c r="C4" s="2641"/>
      <c r="D4" s="2641"/>
      <c r="E4" s="2641"/>
      <c r="F4" s="2641"/>
      <c r="G4" s="2641"/>
      <c r="H4" s="2641"/>
      <c r="I4" s="2641"/>
      <c r="J4" s="2641"/>
      <c r="K4" s="2641"/>
      <c r="L4" s="2641" t="s">
        <v>4326</v>
      </c>
      <c r="M4" s="2641"/>
      <c r="N4" s="2641"/>
      <c r="O4" s="2641"/>
      <c r="P4" s="2641"/>
      <c r="Q4" s="2641"/>
      <c r="R4" s="2641"/>
      <c r="S4" s="2641"/>
      <c r="T4" s="2641"/>
      <c r="U4" s="2641"/>
      <c r="V4" s="2641"/>
      <c r="W4" s="2641" t="s">
        <v>4327</v>
      </c>
      <c r="X4" s="2641"/>
      <c r="Y4" s="2641"/>
      <c r="Z4" s="2641"/>
      <c r="AA4" s="2641"/>
      <c r="AB4" s="2641"/>
      <c r="AC4" s="2641"/>
      <c r="AD4" s="2641"/>
      <c r="AE4" s="2641"/>
      <c r="AF4" s="2641"/>
      <c r="AG4" s="2641"/>
    </row>
    <row r="5" spans="1:41" ht="11.25" customHeight="1" thickBot="1">
      <c r="L5" s="2662"/>
      <c r="M5" s="2662"/>
      <c r="N5" s="2662"/>
      <c r="O5" s="2662"/>
      <c r="P5" s="2662"/>
      <c r="Q5" s="2662"/>
      <c r="R5" s="2662"/>
      <c r="S5" s="2662"/>
      <c r="T5" s="2662"/>
      <c r="U5" s="2662"/>
      <c r="V5" s="2662"/>
    </row>
    <row r="6" spans="1:41" ht="18.75" customHeight="1">
      <c r="A6" s="2643" t="s">
        <v>4110</v>
      </c>
      <c r="B6" s="2689"/>
      <c r="C6" s="2689" t="s">
        <v>4275</v>
      </c>
      <c r="D6" s="2689"/>
      <c r="E6" s="2689"/>
      <c r="F6" s="2689"/>
      <c r="G6" s="2689"/>
      <c r="H6" s="2689" t="s">
        <v>4328</v>
      </c>
      <c r="I6" s="2689"/>
      <c r="J6" s="2689"/>
      <c r="K6" s="2689"/>
      <c r="L6" s="2689" t="s">
        <v>4110</v>
      </c>
      <c r="M6" s="2689"/>
      <c r="N6" s="2689" t="s">
        <v>4275</v>
      </c>
      <c r="O6" s="2689"/>
      <c r="P6" s="2689"/>
      <c r="Q6" s="2689"/>
      <c r="R6" s="2689"/>
      <c r="S6" s="2689" t="s">
        <v>4226</v>
      </c>
      <c r="T6" s="2689"/>
      <c r="U6" s="2689"/>
      <c r="V6" s="2689"/>
      <c r="W6" s="2689" t="s">
        <v>4110</v>
      </c>
      <c r="X6" s="2689"/>
      <c r="Y6" s="2689" t="s">
        <v>4275</v>
      </c>
      <c r="Z6" s="2689"/>
      <c r="AA6" s="2689"/>
      <c r="AB6" s="2689"/>
      <c r="AC6" s="2689"/>
      <c r="AD6" s="2689" t="s">
        <v>4288</v>
      </c>
      <c r="AE6" s="2689"/>
      <c r="AF6" s="2689"/>
      <c r="AG6" s="2644"/>
    </row>
    <row r="7" spans="1:41" ht="11.25" customHeight="1">
      <c r="A7" s="16"/>
      <c r="B7" s="16"/>
      <c r="C7" s="46"/>
      <c r="D7" s="16"/>
      <c r="E7" s="16"/>
      <c r="F7" s="16"/>
      <c r="G7" s="16"/>
      <c r="I7" s="114"/>
      <c r="J7" s="114"/>
      <c r="K7" s="32"/>
      <c r="L7" s="155"/>
      <c r="M7" s="16"/>
      <c r="W7" s="155"/>
      <c r="X7" s="16"/>
    </row>
    <row r="8" spans="1:41" ht="18.75" customHeight="1">
      <c r="A8" s="1201">
        <v>1</v>
      </c>
      <c r="B8" s="1201"/>
      <c r="C8" s="2690" t="s">
        <v>4329</v>
      </c>
      <c r="D8" s="2690"/>
      <c r="E8" s="2690"/>
      <c r="F8" s="2690"/>
      <c r="G8" s="2690"/>
      <c r="H8" s="1845">
        <v>41330</v>
      </c>
      <c r="I8" s="1845"/>
      <c r="J8" s="1845"/>
      <c r="K8" s="2691"/>
      <c r="L8" s="1280">
        <v>1</v>
      </c>
      <c r="M8" s="1201"/>
      <c r="N8" s="2690" t="s">
        <v>4329</v>
      </c>
      <c r="O8" s="2690"/>
      <c r="P8" s="2690"/>
      <c r="Q8" s="2690"/>
      <c r="R8" s="2690"/>
      <c r="S8" s="1625">
        <v>509450</v>
      </c>
      <c r="T8" s="1625"/>
      <c r="U8" s="1625"/>
      <c r="V8" s="2666"/>
      <c r="W8" s="1280">
        <v>1</v>
      </c>
      <c r="X8" s="1201"/>
      <c r="Y8" s="1296" t="s">
        <v>4117</v>
      </c>
      <c r="Z8" s="1296"/>
      <c r="AA8" s="1296"/>
      <c r="AB8" s="1296"/>
      <c r="AC8" s="1296"/>
      <c r="AD8" s="1410">
        <v>4244</v>
      </c>
      <c r="AE8" s="1410"/>
      <c r="AF8" s="1410"/>
      <c r="AG8" s="1410"/>
      <c r="AK8" s="219"/>
      <c r="AL8" s="166"/>
      <c r="AM8" s="220"/>
      <c r="AN8" s="221"/>
      <c r="AO8" s="220"/>
    </row>
    <row r="9" spans="1:41" ht="18.75" customHeight="1">
      <c r="A9" s="1201">
        <v>2</v>
      </c>
      <c r="B9" s="1201"/>
      <c r="C9" s="2690" t="s">
        <v>4330</v>
      </c>
      <c r="D9" s="2690"/>
      <c r="E9" s="2690"/>
      <c r="F9" s="2690"/>
      <c r="G9" s="2690"/>
      <c r="H9" s="1598">
        <v>20853</v>
      </c>
      <c r="I9" s="1598"/>
      <c r="J9" s="1598"/>
      <c r="K9" s="1647"/>
      <c r="L9" s="1280">
        <v>2</v>
      </c>
      <c r="M9" s="1201"/>
      <c r="N9" s="2690" t="s">
        <v>4330</v>
      </c>
      <c r="O9" s="2690"/>
      <c r="P9" s="2690"/>
      <c r="Q9" s="2690"/>
      <c r="R9" s="2690"/>
      <c r="S9" s="1625">
        <v>179695</v>
      </c>
      <c r="T9" s="1625"/>
      <c r="U9" s="1625"/>
      <c r="V9" s="2666"/>
      <c r="W9" s="1280">
        <v>2</v>
      </c>
      <c r="X9" s="1201"/>
      <c r="Y9" s="1296" t="s">
        <v>1437</v>
      </c>
      <c r="Z9" s="1296"/>
      <c r="AA9" s="1296"/>
      <c r="AB9" s="1296"/>
      <c r="AC9" s="1296"/>
      <c r="AD9" s="1410">
        <v>2021</v>
      </c>
      <c r="AE9" s="1410"/>
      <c r="AF9" s="1410"/>
      <c r="AG9" s="1410"/>
      <c r="AK9" s="219"/>
      <c r="AL9" s="166"/>
      <c r="AM9" s="220"/>
      <c r="AN9" s="221"/>
      <c r="AO9" s="220"/>
    </row>
    <row r="10" spans="1:41" ht="18.75" customHeight="1">
      <c r="A10" s="1201">
        <v>3</v>
      </c>
      <c r="B10" s="1201"/>
      <c r="C10" s="2690" t="s">
        <v>4331</v>
      </c>
      <c r="D10" s="2690"/>
      <c r="E10" s="2690"/>
      <c r="F10" s="2690"/>
      <c r="G10" s="2690"/>
      <c r="H10" s="1598">
        <v>11053</v>
      </c>
      <c r="I10" s="1598"/>
      <c r="J10" s="1598"/>
      <c r="K10" s="1647"/>
      <c r="L10" s="1280">
        <v>3</v>
      </c>
      <c r="M10" s="1201"/>
      <c r="N10" s="2690" t="s">
        <v>4332</v>
      </c>
      <c r="O10" s="2690"/>
      <c r="P10" s="2690"/>
      <c r="Q10" s="2690"/>
      <c r="R10" s="2690"/>
      <c r="S10" s="1625">
        <v>141082</v>
      </c>
      <c r="T10" s="1625"/>
      <c r="U10" s="1625"/>
      <c r="V10" s="2666"/>
      <c r="W10" s="1280">
        <v>3</v>
      </c>
      <c r="X10" s="1201"/>
      <c r="Y10" s="1296" t="s">
        <v>1454</v>
      </c>
      <c r="Z10" s="1296"/>
      <c r="AA10" s="1296"/>
      <c r="AB10" s="1296"/>
      <c r="AC10" s="1296"/>
      <c r="AD10" s="1410">
        <v>1280</v>
      </c>
      <c r="AE10" s="1410"/>
      <c r="AF10" s="1410"/>
      <c r="AG10" s="1410"/>
      <c r="AK10" s="219"/>
      <c r="AL10" s="166"/>
      <c r="AM10" s="220"/>
      <c r="AN10" s="221"/>
      <c r="AO10" s="220"/>
    </row>
    <row r="11" spans="1:41" ht="18.75" customHeight="1">
      <c r="A11" s="1201">
        <v>4</v>
      </c>
      <c r="B11" s="1201"/>
      <c r="C11" s="2690" t="s">
        <v>4332</v>
      </c>
      <c r="D11" s="2690"/>
      <c r="E11" s="2690"/>
      <c r="F11" s="2690"/>
      <c r="G11" s="2690"/>
      <c r="H11" s="1598">
        <v>10657</v>
      </c>
      <c r="I11" s="1598"/>
      <c r="J11" s="1598"/>
      <c r="K11" s="1647"/>
      <c r="L11" s="1280">
        <v>4</v>
      </c>
      <c r="M11" s="1201"/>
      <c r="N11" s="2690" t="s">
        <v>4331</v>
      </c>
      <c r="O11" s="2690"/>
      <c r="P11" s="2690"/>
      <c r="Q11" s="2690"/>
      <c r="R11" s="2690"/>
      <c r="S11" s="1625">
        <v>110758</v>
      </c>
      <c r="T11" s="1625"/>
      <c r="U11" s="1625"/>
      <c r="V11" s="2666"/>
      <c r="W11" s="1280">
        <v>4</v>
      </c>
      <c r="X11" s="1201"/>
      <c r="Y11" s="1296" t="s">
        <v>1433</v>
      </c>
      <c r="Z11" s="1296"/>
      <c r="AA11" s="1296"/>
      <c r="AB11" s="1296"/>
      <c r="AC11" s="1296"/>
      <c r="AD11" s="1410">
        <v>1097</v>
      </c>
      <c r="AE11" s="1410"/>
      <c r="AF11" s="1410"/>
      <c r="AG11" s="1410"/>
      <c r="AK11" s="219"/>
      <c r="AL11" s="166"/>
      <c r="AM11" s="220"/>
      <c r="AN11" s="221"/>
      <c r="AO11" s="220"/>
    </row>
    <row r="12" spans="1:41" ht="18.75" customHeight="1">
      <c r="A12" s="1201">
        <v>5</v>
      </c>
      <c r="B12" s="1201"/>
      <c r="C12" s="2690" t="s">
        <v>4333</v>
      </c>
      <c r="D12" s="2690"/>
      <c r="E12" s="2690"/>
      <c r="F12" s="2690"/>
      <c r="G12" s="2690"/>
      <c r="H12" s="1598">
        <v>9622</v>
      </c>
      <c r="I12" s="1598"/>
      <c r="J12" s="1598"/>
      <c r="K12" s="1647"/>
      <c r="L12" s="1280">
        <v>5</v>
      </c>
      <c r="M12" s="1201"/>
      <c r="N12" s="2690" t="s">
        <v>4333</v>
      </c>
      <c r="O12" s="2690"/>
      <c r="P12" s="2690"/>
      <c r="Q12" s="2690"/>
      <c r="R12" s="2690"/>
      <c r="S12" s="1625">
        <v>104000</v>
      </c>
      <c r="T12" s="1625"/>
      <c r="U12" s="1625"/>
      <c r="V12" s="2666"/>
      <c r="W12" s="1280">
        <v>5</v>
      </c>
      <c r="X12" s="1201"/>
      <c r="Y12" s="1296" t="s">
        <v>1441</v>
      </c>
      <c r="Z12" s="1296"/>
      <c r="AA12" s="1296"/>
      <c r="AB12" s="1296"/>
      <c r="AC12" s="1296"/>
      <c r="AD12" s="1410">
        <v>1005</v>
      </c>
      <c r="AE12" s="1410"/>
      <c r="AF12" s="1410"/>
      <c r="AG12" s="1410"/>
      <c r="AK12" s="219"/>
      <c r="AL12" s="166"/>
      <c r="AM12" s="220"/>
      <c r="AN12" s="221"/>
      <c r="AO12" s="220"/>
    </row>
    <row r="13" spans="1:41" ht="11.25" customHeight="1">
      <c r="A13" s="1201"/>
      <c r="B13" s="1201"/>
      <c r="C13" s="2690"/>
      <c r="D13" s="2690"/>
      <c r="E13" s="2690"/>
      <c r="F13" s="2690"/>
      <c r="G13" s="2690"/>
      <c r="H13" s="1202"/>
      <c r="I13" s="1202"/>
      <c r="J13" s="1202"/>
      <c r="K13" s="1551"/>
      <c r="L13" s="1280"/>
      <c r="M13" s="1201"/>
      <c r="N13" s="2690"/>
      <c r="O13" s="2690"/>
      <c r="P13" s="2690"/>
      <c r="Q13" s="2690"/>
      <c r="R13" s="2690"/>
      <c r="S13" s="1296"/>
      <c r="T13" s="1296"/>
      <c r="U13" s="1296"/>
      <c r="V13" s="1515"/>
      <c r="W13" s="1280"/>
      <c r="X13" s="1201"/>
      <c r="Y13" s="1296"/>
      <c r="Z13" s="1296"/>
      <c r="AA13" s="1296"/>
      <c r="AB13" s="1296"/>
      <c r="AC13" s="1296"/>
      <c r="AD13" s="2692"/>
      <c r="AE13" s="2692"/>
      <c r="AF13" s="2692"/>
      <c r="AG13" s="2692"/>
      <c r="AM13" s="220"/>
      <c r="AN13" s="221"/>
      <c r="AO13" s="220"/>
    </row>
    <row r="14" spans="1:41" ht="18.75" customHeight="1">
      <c r="A14" s="1201">
        <v>6</v>
      </c>
      <c r="B14" s="1201"/>
      <c r="C14" s="2690" t="s">
        <v>4334</v>
      </c>
      <c r="D14" s="2690"/>
      <c r="E14" s="2690"/>
      <c r="F14" s="2690"/>
      <c r="G14" s="2690"/>
      <c r="H14" s="1598">
        <v>8140</v>
      </c>
      <c r="I14" s="1598"/>
      <c r="J14" s="1598"/>
      <c r="K14" s="1647"/>
      <c r="L14" s="1280">
        <v>6</v>
      </c>
      <c r="M14" s="1201"/>
      <c r="N14" s="2690" t="s">
        <v>4334</v>
      </c>
      <c r="O14" s="2690"/>
      <c r="P14" s="2690"/>
      <c r="Q14" s="2690"/>
      <c r="R14" s="2690"/>
      <c r="S14" s="1625">
        <v>82550</v>
      </c>
      <c r="T14" s="1625"/>
      <c r="U14" s="1625"/>
      <c r="V14" s="2666"/>
      <c r="W14" s="1280">
        <v>6</v>
      </c>
      <c r="X14" s="1201"/>
      <c r="Y14" s="1296" t="s">
        <v>1435</v>
      </c>
      <c r="Z14" s="1296"/>
      <c r="AA14" s="1296"/>
      <c r="AB14" s="1296"/>
      <c r="AC14" s="1296"/>
      <c r="AD14" s="1202">
        <v>898</v>
      </c>
      <c r="AE14" s="1202"/>
      <c r="AF14" s="1202"/>
      <c r="AG14" s="1202"/>
      <c r="AM14" s="220"/>
      <c r="AN14" s="221"/>
      <c r="AO14" s="220"/>
    </row>
    <row r="15" spans="1:41" ht="18.75" customHeight="1">
      <c r="A15" s="1201">
        <v>7</v>
      </c>
      <c r="B15" s="1201"/>
      <c r="C15" s="2690" t="s">
        <v>4335</v>
      </c>
      <c r="D15" s="2690"/>
      <c r="E15" s="2690"/>
      <c r="F15" s="2690"/>
      <c r="G15" s="2690"/>
      <c r="H15" s="1598">
        <v>7508</v>
      </c>
      <c r="I15" s="1598"/>
      <c r="J15" s="1598"/>
      <c r="K15" s="1647"/>
      <c r="L15" s="1280">
        <v>7</v>
      </c>
      <c r="M15" s="1201"/>
      <c r="N15" s="2690" t="s">
        <v>4336</v>
      </c>
      <c r="O15" s="2690"/>
      <c r="P15" s="2690"/>
      <c r="Q15" s="2690"/>
      <c r="R15" s="2690"/>
      <c r="S15" s="1625">
        <v>70731</v>
      </c>
      <c r="T15" s="1625"/>
      <c r="U15" s="1625"/>
      <c r="V15" s="2666"/>
      <c r="W15" s="1280">
        <v>7</v>
      </c>
      <c r="X15" s="1201"/>
      <c r="Y15" s="1296" t="s">
        <v>4131</v>
      </c>
      <c r="Z15" s="1296"/>
      <c r="AA15" s="1296"/>
      <c r="AB15" s="1296"/>
      <c r="AC15" s="1296"/>
      <c r="AD15" s="1202">
        <v>866</v>
      </c>
      <c r="AE15" s="1202"/>
      <c r="AF15" s="1202"/>
      <c r="AG15" s="1202"/>
      <c r="AM15" s="220"/>
      <c r="AN15" s="221"/>
      <c r="AO15" s="220"/>
    </row>
    <row r="16" spans="1:41" ht="18.75" customHeight="1">
      <c r="A16" s="1201">
        <v>8</v>
      </c>
      <c r="B16" s="1201"/>
      <c r="C16" s="2690" t="s">
        <v>4336</v>
      </c>
      <c r="D16" s="2690"/>
      <c r="E16" s="2690"/>
      <c r="F16" s="2690"/>
      <c r="G16" s="2690"/>
      <c r="H16" s="1598">
        <v>7288</v>
      </c>
      <c r="I16" s="1598"/>
      <c r="J16" s="1598"/>
      <c r="K16" s="1647"/>
      <c r="L16" s="1280">
        <v>8</v>
      </c>
      <c r="M16" s="1201"/>
      <c r="N16" s="2690" t="s">
        <v>4337</v>
      </c>
      <c r="O16" s="2690"/>
      <c r="P16" s="2690"/>
      <c r="Q16" s="2690"/>
      <c r="R16" s="2690"/>
      <c r="S16" s="1625">
        <v>67915</v>
      </c>
      <c r="T16" s="1625"/>
      <c r="U16" s="1625"/>
      <c r="V16" s="2666"/>
      <c r="W16" s="1280">
        <v>8</v>
      </c>
      <c r="X16" s="1201"/>
      <c r="Y16" s="1296" t="s">
        <v>1452</v>
      </c>
      <c r="Z16" s="1296"/>
      <c r="AA16" s="1296"/>
      <c r="AB16" s="1296"/>
      <c r="AC16" s="1296"/>
      <c r="AD16" s="1202">
        <v>853</v>
      </c>
      <c r="AE16" s="1202"/>
      <c r="AF16" s="1202"/>
      <c r="AG16" s="1202"/>
      <c r="AM16" s="220"/>
      <c r="AN16" s="221"/>
      <c r="AO16" s="220"/>
    </row>
    <row r="17" spans="1:41" ht="18.75" customHeight="1">
      <c r="A17" s="1201">
        <v>9</v>
      </c>
      <c r="B17" s="1201"/>
      <c r="C17" s="2690" t="s">
        <v>4337</v>
      </c>
      <c r="D17" s="2690"/>
      <c r="E17" s="2690"/>
      <c r="F17" s="2690"/>
      <c r="G17" s="2690"/>
      <c r="H17" s="1598">
        <v>6292</v>
      </c>
      <c r="I17" s="1598"/>
      <c r="J17" s="1598"/>
      <c r="K17" s="1647"/>
      <c r="L17" s="1280">
        <v>9</v>
      </c>
      <c r="M17" s="1201"/>
      <c r="N17" s="2690" t="s">
        <v>4338</v>
      </c>
      <c r="O17" s="2690"/>
      <c r="P17" s="2690"/>
      <c r="Q17" s="2690"/>
      <c r="R17" s="2690"/>
      <c r="S17" s="1625">
        <v>66341</v>
      </c>
      <c r="T17" s="1625"/>
      <c r="U17" s="1625"/>
      <c r="V17" s="2666"/>
      <c r="W17" s="1280">
        <v>9</v>
      </c>
      <c r="X17" s="1201"/>
      <c r="Y17" s="1296" t="s">
        <v>1450</v>
      </c>
      <c r="Z17" s="1296"/>
      <c r="AA17" s="1296"/>
      <c r="AB17" s="1296"/>
      <c r="AC17" s="1296"/>
      <c r="AD17" s="1202">
        <v>655</v>
      </c>
      <c r="AE17" s="1202"/>
      <c r="AF17" s="1202"/>
      <c r="AG17" s="1202"/>
      <c r="AM17" s="220"/>
      <c r="AN17" s="221"/>
      <c r="AO17" s="220"/>
    </row>
    <row r="18" spans="1:41" ht="18.75" customHeight="1">
      <c r="A18" s="1201">
        <v>10</v>
      </c>
      <c r="B18" s="1201"/>
      <c r="C18" s="2690" t="s">
        <v>4339</v>
      </c>
      <c r="D18" s="2690"/>
      <c r="E18" s="2690"/>
      <c r="F18" s="2690"/>
      <c r="G18" s="2690"/>
      <c r="H18" s="2693">
        <v>5414</v>
      </c>
      <c r="I18" s="2693"/>
      <c r="J18" s="2693"/>
      <c r="K18" s="2694"/>
      <c r="L18" s="1280">
        <v>10</v>
      </c>
      <c r="M18" s="1201"/>
      <c r="N18" s="2690" t="s">
        <v>4335</v>
      </c>
      <c r="O18" s="2690"/>
      <c r="P18" s="2690"/>
      <c r="Q18" s="2690"/>
      <c r="R18" s="2690"/>
      <c r="S18" s="1625">
        <v>66102</v>
      </c>
      <c r="T18" s="1625"/>
      <c r="U18" s="1625"/>
      <c r="V18" s="2666"/>
      <c r="W18" s="1280">
        <v>10</v>
      </c>
      <c r="X18" s="1201"/>
      <c r="Y18" s="1296" t="s">
        <v>1448</v>
      </c>
      <c r="Z18" s="1296"/>
      <c r="AA18" s="1296"/>
      <c r="AB18" s="1296"/>
      <c r="AC18" s="1296"/>
      <c r="AD18" s="1202">
        <v>564</v>
      </c>
      <c r="AE18" s="1202"/>
      <c r="AF18" s="1202"/>
      <c r="AG18" s="1202"/>
      <c r="AM18" s="220"/>
      <c r="AN18" s="221"/>
      <c r="AO18" s="220"/>
    </row>
    <row r="19" spans="1:41" ht="11.25" customHeight="1">
      <c r="A19" s="1201"/>
      <c r="B19" s="1201"/>
      <c r="C19" s="2690"/>
      <c r="D19" s="2690"/>
      <c r="E19" s="2690"/>
      <c r="F19" s="2690"/>
      <c r="G19" s="2690"/>
      <c r="H19" s="1202"/>
      <c r="I19" s="1202"/>
      <c r="J19" s="1202"/>
      <c r="K19" s="1551"/>
      <c r="L19" s="1280"/>
      <c r="M19" s="1201"/>
      <c r="N19" s="2690"/>
      <c r="O19" s="2690"/>
      <c r="P19" s="2690"/>
      <c r="Q19" s="2690"/>
      <c r="R19" s="2690"/>
      <c r="S19" s="1296"/>
      <c r="T19" s="1296"/>
      <c r="U19" s="1296"/>
      <c r="V19" s="1515"/>
      <c r="W19" s="1280"/>
      <c r="X19" s="1201"/>
      <c r="Y19" s="1296"/>
      <c r="Z19" s="1296"/>
      <c r="AA19" s="1296"/>
      <c r="AB19" s="1296"/>
      <c r="AC19" s="1296"/>
      <c r="AD19" s="2692"/>
      <c r="AE19" s="2692"/>
      <c r="AF19" s="2692"/>
      <c r="AG19" s="2692"/>
      <c r="AM19" s="220"/>
      <c r="AN19" s="221"/>
      <c r="AO19" s="220"/>
    </row>
    <row r="20" spans="1:41" ht="18.75" customHeight="1">
      <c r="A20" s="1201">
        <v>11</v>
      </c>
      <c r="B20" s="1201"/>
      <c r="C20" s="2690" t="s">
        <v>4340</v>
      </c>
      <c r="D20" s="2690"/>
      <c r="E20" s="2690"/>
      <c r="F20" s="2690"/>
      <c r="G20" s="2690"/>
      <c r="H20" s="1598">
        <v>5369</v>
      </c>
      <c r="I20" s="1598"/>
      <c r="J20" s="1598"/>
      <c r="K20" s="1647"/>
      <c r="L20" s="1280">
        <v>11</v>
      </c>
      <c r="M20" s="1201"/>
      <c r="N20" s="2690" t="s">
        <v>4341</v>
      </c>
      <c r="O20" s="2690"/>
      <c r="P20" s="2690"/>
      <c r="Q20" s="2690"/>
      <c r="R20" s="2690"/>
      <c r="S20" s="1625">
        <v>64913</v>
      </c>
      <c r="T20" s="1625"/>
      <c r="U20" s="1625"/>
      <c r="V20" s="2666"/>
      <c r="W20" s="1280">
        <v>11</v>
      </c>
      <c r="X20" s="1201"/>
      <c r="Y20" s="1296" t="s">
        <v>1444</v>
      </c>
      <c r="Z20" s="1296"/>
      <c r="AA20" s="1296"/>
      <c r="AB20" s="1296"/>
      <c r="AC20" s="1296"/>
      <c r="AD20" s="1202">
        <v>510</v>
      </c>
      <c r="AE20" s="1202"/>
      <c r="AF20" s="1202"/>
      <c r="AG20" s="1202"/>
      <c r="AM20" s="220"/>
      <c r="AN20" s="221"/>
      <c r="AO20" s="220"/>
    </row>
    <row r="21" spans="1:41" ht="18.75" customHeight="1">
      <c r="A21" s="1201">
        <v>12</v>
      </c>
      <c r="B21" s="1201"/>
      <c r="C21" s="2690" t="s">
        <v>4341</v>
      </c>
      <c r="D21" s="2690"/>
      <c r="E21" s="2690"/>
      <c r="F21" s="2690"/>
      <c r="G21" s="2690"/>
      <c r="H21" s="1598">
        <v>5252</v>
      </c>
      <c r="I21" s="1598"/>
      <c r="J21" s="1598"/>
      <c r="K21" s="1647"/>
      <c r="L21" s="1280">
        <v>12</v>
      </c>
      <c r="M21" s="1201"/>
      <c r="N21" s="2690" t="s">
        <v>4342</v>
      </c>
      <c r="O21" s="2690"/>
      <c r="P21" s="2690"/>
      <c r="Q21" s="2690"/>
      <c r="R21" s="2690"/>
      <c r="S21" s="1625">
        <v>57027</v>
      </c>
      <c r="T21" s="1625"/>
      <c r="U21" s="1625"/>
      <c r="V21" s="2666"/>
      <c r="W21" s="1280">
        <v>12</v>
      </c>
      <c r="X21" s="1201"/>
      <c r="Y21" s="1296" t="s">
        <v>4142</v>
      </c>
      <c r="Z21" s="1296"/>
      <c r="AA21" s="1296"/>
      <c r="AB21" s="1296"/>
      <c r="AC21" s="1296"/>
      <c r="AD21" s="1202">
        <v>477</v>
      </c>
      <c r="AE21" s="1202"/>
      <c r="AF21" s="1202"/>
      <c r="AG21" s="1202"/>
      <c r="AM21" s="220"/>
      <c r="AN21" s="221"/>
      <c r="AO21" s="220"/>
    </row>
    <row r="22" spans="1:41" ht="18.75" customHeight="1">
      <c r="A22" s="1201">
        <v>13</v>
      </c>
      <c r="B22" s="1201"/>
      <c r="C22" s="2690" t="s">
        <v>4342</v>
      </c>
      <c r="D22" s="2690"/>
      <c r="E22" s="2690"/>
      <c r="F22" s="2690"/>
      <c r="G22" s="2690"/>
      <c r="H22" s="1598">
        <v>5003</v>
      </c>
      <c r="I22" s="1598"/>
      <c r="J22" s="1598"/>
      <c r="K22" s="1647"/>
      <c r="L22" s="1280">
        <v>13</v>
      </c>
      <c r="M22" s="1201"/>
      <c r="N22" s="2690" t="s">
        <v>4340</v>
      </c>
      <c r="O22" s="2690"/>
      <c r="P22" s="2690"/>
      <c r="Q22" s="2690"/>
      <c r="R22" s="2690"/>
      <c r="S22" s="1625">
        <v>55344</v>
      </c>
      <c r="T22" s="1625"/>
      <c r="U22" s="1625"/>
      <c r="V22" s="2666"/>
      <c r="W22" s="1280">
        <v>13</v>
      </c>
      <c r="X22" s="1201"/>
      <c r="Y22" s="1296" t="s">
        <v>1458</v>
      </c>
      <c r="Z22" s="1296"/>
      <c r="AA22" s="1296"/>
      <c r="AB22" s="1296"/>
      <c r="AC22" s="1296"/>
      <c r="AD22" s="1202">
        <v>469</v>
      </c>
      <c r="AE22" s="1202"/>
      <c r="AF22" s="1202"/>
      <c r="AG22" s="1202"/>
      <c r="AM22" s="220"/>
      <c r="AN22" s="221"/>
      <c r="AO22" s="220"/>
    </row>
    <row r="23" spans="1:41" ht="18.75" customHeight="1">
      <c r="A23" s="1201">
        <v>14</v>
      </c>
      <c r="B23" s="1201"/>
      <c r="C23" s="2690" t="s">
        <v>4343</v>
      </c>
      <c r="D23" s="2690"/>
      <c r="E23" s="2690"/>
      <c r="F23" s="2690"/>
      <c r="G23" s="2690"/>
      <c r="H23" s="1598">
        <v>4741</v>
      </c>
      <c r="I23" s="1598"/>
      <c r="J23" s="1598"/>
      <c r="K23" s="1647"/>
      <c r="L23" s="1280">
        <v>14</v>
      </c>
      <c r="M23" s="1201"/>
      <c r="N23" s="2690" t="s">
        <v>4339</v>
      </c>
      <c r="O23" s="2690"/>
      <c r="P23" s="2690"/>
      <c r="Q23" s="2690"/>
      <c r="R23" s="2690"/>
      <c r="S23" s="1625">
        <v>52919</v>
      </c>
      <c r="T23" s="1625"/>
      <c r="U23" s="1625"/>
      <c r="V23" s="2666"/>
      <c r="W23" s="1280">
        <v>14</v>
      </c>
      <c r="X23" s="1201"/>
      <c r="Y23" s="1296" t="s">
        <v>1407</v>
      </c>
      <c r="Z23" s="1296"/>
      <c r="AA23" s="1296"/>
      <c r="AB23" s="1296"/>
      <c r="AC23" s="1296"/>
      <c r="AD23" s="1202">
        <v>456</v>
      </c>
      <c r="AE23" s="1202"/>
      <c r="AF23" s="1202"/>
      <c r="AG23" s="1202"/>
      <c r="AM23" s="220"/>
      <c r="AN23" s="221"/>
      <c r="AO23" s="220"/>
    </row>
    <row r="24" spans="1:41" ht="18.75" customHeight="1">
      <c r="A24" s="1201">
        <v>15</v>
      </c>
      <c r="B24" s="1201"/>
      <c r="C24" s="2690" t="s">
        <v>4344</v>
      </c>
      <c r="D24" s="2690"/>
      <c r="E24" s="2690"/>
      <c r="F24" s="2690"/>
      <c r="G24" s="2690"/>
      <c r="H24" s="1598">
        <v>4713</v>
      </c>
      <c r="I24" s="1598"/>
      <c r="J24" s="1598"/>
      <c r="K24" s="1647"/>
      <c r="L24" s="1280">
        <v>15</v>
      </c>
      <c r="M24" s="1201"/>
      <c r="N24" s="2690" t="s">
        <v>4344</v>
      </c>
      <c r="O24" s="2690"/>
      <c r="P24" s="2690"/>
      <c r="Q24" s="2690"/>
      <c r="R24" s="2690"/>
      <c r="S24" s="1625">
        <v>50018</v>
      </c>
      <c r="T24" s="1625"/>
      <c r="U24" s="1625"/>
      <c r="V24" s="2666"/>
      <c r="W24" s="1280">
        <v>15</v>
      </c>
      <c r="X24" s="1201"/>
      <c r="Y24" s="1296" t="s">
        <v>1439</v>
      </c>
      <c r="Z24" s="1296"/>
      <c r="AA24" s="1296"/>
      <c r="AB24" s="1296"/>
      <c r="AC24" s="1296"/>
      <c r="AD24" s="1202">
        <v>438</v>
      </c>
      <c r="AE24" s="1202"/>
      <c r="AF24" s="1202"/>
      <c r="AG24" s="1202"/>
      <c r="AM24" s="220"/>
      <c r="AN24" s="221"/>
      <c r="AO24" s="220"/>
    </row>
    <row r="25" spans="1:41" ht="11.25" customHeight="1">
      <c r="A25" s="1201"/>
      <c r="B25" s="1201"/>
      <c r="C25" s="2690"/>
      <c r="D25" s="2690"/>
      <c r="E25" s="2690"/>
      <c r="F25" s="2690"/>
      <c r="G25" s="2690"/>
      <c r="H25" s="1202"/>
      <c r="I25" s="1202"/>
      <c r="J25" s="1202"/>
      <c r="K25" s="1551"/>
      <c r="L25" s="1280"/>
      <c r="M25" s="1201"/>
      <c r="N25" s="2690"/>
      <c r="O25" s="2690"/>
      <c r="P25" s="2690"/>
      <c r="Q25" s="2690"/>
      <c r="R25" s="2690"/>
      <c r="S25" s="1296"/>
      <c r="T25" s="1296"/>
      <c r="U25" s="1296"/>
      <c r="V25" s="1515"/>
      <c r="W25" s="1280"/>
      <c r="X25" s="1201"/>
      <c r="Y25" s="1296"/>
      <c r="Z25" s="1296"/>
      <c r="AA25" s="1296"/>
      <c r="AB25" s="1296"/>
      <c r="AC25" s="1296"/>
      <c r="AD25" s="2692"/>
      <c r="AE25" s="2692"/>
      <c r="AF25" s="2692"/>
      <c r="AG25" s="2692"/>
      <c r="AM25" s="220"/>
      <c r="AN25" s="221"/>
      <c r="AO25" s="220"/>
    </row>
    <row r="26" spans="1:41" ht="18.75" customHeight="1">
      <c r="A26" s="1201">
        <v>16</v>
      </c>
      <c r="B26" s="1201"/>
      <c r="C26" s="2690" t="s">
        <v>4338</v>
      </c>
      <c r="D26" s="2690"/>
      <c r="E26" s="2690"/>
      <c r="F26" s="2690"/>
      <c r="G26" s="2690"/>
      <c r="H26" s="1598">
        <v>4578</v>
      </c>
      <c r="I26" s="1598"/>
      <c r="J26" s="1598"/>
      <c r="K26" s="1647"/>
      <c r="L26" s="1280">
        <v>16</v>
      </c>
      <c r="M26" s="1201"/>
      <c r="N26" s="2690" t="s">
        <v>4343</v>
      </c>
      <c r="O26" s="2690"/>
      <c r="P26" s="2690"/>
      <c r="Q26" s="2690"/>
      <c r="R26" s="2690"/>
      <c r="S26" s="1625">
        <v>49715</v>
      </c>
      <c r="T26" s="1625"/>
      <c r="U26" s="1625"/>
      <c r="V26" s="2666"/>
      <c r="W26" s="1280">
        <v>16</v>
      </c>
      <c r="X26" s="1201"/>
      <c r="Y26" s="1296" t="s">
        <v>1442</v>
      </c>
      <c r="Z26" s="1296"/>
      <c r="AA26" s="1296"/>
      <c r="AB26" s="1296"/>
      <c r="AC26" s="1296"/>
      <c r="AD26" s="1202">
        <v>438</v>
      </c>
      <c r="AE26" s="1202"/>
      <c r="AF26" s="1202"/>
      <c r="AG26" s="1202"/>
      <c r="AM26" s="220"/>
      <c r="AN26" s="221"/>
      <c r="AO26" s="220"/>
    </row>
    <row r="27" spans="1:41" ht="18.75" customHeight="1">
      <c r="A27" s="1201">
        <v>17</v>
      </c>
      <c r="B27" s="1201"/>
      <c r="C27" s="2690" t="s">
        <v>4345</v>
      </c>
      <c r="D27" s="2690"/>
      <c r="E27" s="2690"/>
      <c r="F27" s="2690"/>
      <c r="G27" s="2690"/>
      <c r="H27" s="2693">
        <v>4388</v>
      </c>
      <c r="I27" s="2693"/>
      <c r="J27" s="2693"/>
      <c r="K27" s="2694"/>
      <c r="L27" s="1280">
        <v>17</v>
      </c>
      <c r="M27" s="1201"/>
      <c r="N27" s="2690" t="s">
        <v>4346</v>
      </c>
      <c r="O27" s="2690"/>
      <c r="P27" s="2690"/>
      <c r="Q27" s="2690"/>
      <c r="R27" s="2690"/>
      <c r="S27" s="1625">
        <v>44969</v>
      </c>
      <c r="T27" s="1625"/>
      <c r="U27" s="1625"/>
      <c r="V27" s="2666"/>
      <c r="W27" s="1280">
        <v>17</v>
      </c>
      <c r="X27" s="1201"/>
      <c r="Y27" s="1296" t="s">
        <v>4152</v>
      </c>
      <c r="Z27" s="1296"/>
      <c r="AA27" s="1296"/>
      <c r="AB27" s="1296"/>
      <c r="AC27" s="1296"/>
      <c r="AD27" s="1202">
        <v>422</v>
      </c>
      <c r="AE27" s="1202"/>
      <c r="AF27" s="1202"/>
      <c r="AG27" s="1202"/>
      <c r="AM27" s="220"/>
      <c r="AN27" s="221"/>
      <c r="AO27" s="220"/>
    </row>
    <row r="28" spans="1:41" ht="18.75" customHeight="1">
      <c r="A28" s="1201">
        <v>18</v>
      </c>
      <c r="B28" s="1201"/>
      <c r="C28" s="2690" t="s">
        <v>4346</v>
      </c>
      <c r="D28" s="2690"/>
      <c r="E28" s="2690"/>
      <c r="F28" s="2690"/>
      <c r="G28" s="2690"/>
      <c r="H28" s="1598">
        <v>4069</v>
      </c>
      <c r="I28" s="1598"/>
      <c r="J28" s="1598"/>
      <c r="K28" s="1647"/>
      <c r="L28" s="1280">
        <v>18</v>
      </c>
      <c r="M28" s="1201"/>
      <c r="N28" s="2690" t="s">
        <v>4345</v>
      </c>
      <c r="O28" s="2690"/>
      <c r="P28" s="2690"/>
      <c r="Q28" s="2690"/>
      <c r="R28" s="2690"/>
      <c r="S28" s="1625">
        <v>43216</v>
      </c>
      <c r="T28" s="1625"/>
      <c r="U28" s="1625"/>
      <c r="V28" s="2666"/>
      <c r="W28" s="1280">
        <v>18</v>
      </c>
      <c r="X28" s="1201"/>
      <c r="Y28" s="1296" t="s">
        <v>4209</v>
      </c>
      <c r="Z28" s="1296"/>
      <c r="AA28" s="1296"/>
      <c r="AB28" s="1296"/>
      <c r="AC28" s="1296"/>
      <c r="AD28" s="1202">
        <v>398</v>
      </c>
      <c r="AE28" s="1202"/>
      <c r="AF28" s="1202"/>
      <c r="AG28" s="1202"/>
      <c r="AM28" s="220"/>
      <c r="AN28" s="221"/>
      <c r="AO28" s="220"/>
    </row>
    <row r="29" spans="1:41" ht="18.75" customHeight="1">
      <c r="A29" s="1201">
        <v>19</v>
      </c>
      <c r="B29" s="1201"/>
      <c r="C29" s="2690" t="s">
        <v>4347</v>
      </c>
      <c r="D29" s="2690"/>
      <c r="E29" s="2690"/>
      <c r="F29" s="2690"/>
      <c r="G29" s="2690"/>
      <c r="H29" s="1598">
        <v>3580</v>
      </c>
      <c r="I29" s="1598"/>
      <c r="J29" s="1598"/>
      <c r="K29" s="1647"/>
      <c r="L29" s="1280">
        <v>19</v>
      </c>
      <c r="M29" s="1201"/>
      <c r="N29" s="2690" t="s">
        <v>4347</v>
      </c>
      <c r="O29" s="2690"/>
      <c r="P29" s="2690"/>
      <c r="Q29" s="2690"/>
      <c r="R29" s="2690"/>
      <c r="S29" s="1625">
        <v>40923</v>
      </c>
      <c r="T29" s="1625"/>
      <c r="U29" s="1625"/>
      <c r="V29" s="2666"/>
      <c r="W29" s="1280">
        <v>19</v>
      </c>
      <c r="X29" s="1201"/>
      <c r="Y29" s="1296" t="s">
        <v>1416</v>
      </c>
      <c r="Z29" s="1296"/>
      <c r="AA29" s="1296"/>
      <c r="AB29" s="1296"/>
      <c r="AC29" s="1296"/>
      <c r="AD29" s="1202">
        <v>398</v>
      </c>
      <c r="AE29" s="1202"/>
      <c r="AF29" s="1202"/>
      <c r="AG29" s="1202"/>
      <c r="AM29" s="220"/>
      <c r="AN29" s="221"/>
      <c r="AO29" s="220"/>
    </row>
    <row r="30" spans="1:41" ht="18.75" customHeight="1">
      <c r="A30" s="1201">
        <v>20</v>
      </c>
      <c r="B30" s="1201"/>
      <c r="C30" s="2690" t="s">
        <v>4348</v>
      </c>
      <c r="D30" s="2690"/>
      <c r="E30" s="2690"/>
      <c r="F30" s="2690"/>
      <c r="G30" s="2690"/>
      <c r="H30" s="1598">
        <v>3574</v>
      </c>
      <c r="I30" s="1598"/>
      <c r="J30" s="1598"/>
      <c r="K30" s="1647"/>
      <c r="L30" s="1280">
        <v>20</v>
      </c>
      <c r="M30" s="1201"/>
      <c r="N30" s="2690" t="s">
        <v>4349</v>
      </c>
      <c r="O30" s="2690"/>
      <c r="P30" s="2690"/>
      <c r="Q30" s="2690"/>
      <c r="R30" s="2690"/>
      <c r="S30" s="1625">
        <v>38525</v>
      </c>
      <c r="T30" s="1625"/>
      <c r="U30" s="1625"/>
      <c r="V30" s="2666"/>
      <c r="W30" s="1280">
        <v>20</v>
      </c>
      <c r="X30" s="1201"/>
      <c r="Y30" s="1296" t="s">
        <v>1401</v>
      </c>
      <c r="Z30" s="1296"/>
      <c r="AA30" s="1296"/>
      <c r="AB30" s="1296"/>
      <c r="AC30" s="1296"/>
      <c r="AD30" s="1202">
        <v>397</v>
      </c>
      <c r="AE30" s="1202"/>
      <c r="AF30" s="1202"/>
      <c r="AG30" s="1202"/>
      <c r="AM30" s="220"/>
      <c r="AN30" s="221"/>
      <c r="AO30" s="220"/>
    </row>
    <row r="31" spans="1:41" ht="11.25" customHeight="1">
      <c r="A31" s="1201"/>
      <c r="B31" s="1201"/>
      <c r="C31" s="2690"/>
      <c r="D31" s="2690"/>
      <c r="E31" s="2690"/>
      <c r="F31" s="2690"/>
      <c r="G31" s="2690"/>
      <c r="H31" s="1202"/>
      <c r="I31" s="1202"/>
      <c r="J31" s="1202"/>
      <c r="K31" s="1551"/>
      <c r="L31" s="1280"/>
      <c r="M31" s="1201"/>
      <c r="N31" s="2690"/>
      <c r="O31" s="2690"/>
      <c r="P31" s="2690"/>
      <c r="Q31" s="2690"/>
      <c r="R31" s="2690"/>
      <c r="S31" s="1296"/>
      <c r="T31" s="1296"/>
      <c r="U31" s="1296"/>
      <c r="V31" s="1515"/>
      <c r="W31" s="1280"/>
      <c r="X31" s="1201"/>
      <c r="Y31" s="1296"/>
      <c r="Z31" s="1296"/>
      <c r="AA31" s="1296"/>
      <c r="AB31" s="1296"/>
      <c r="AC31" s="1296"/>
      <c r="AD31" s="2692"/>
      <c r="AE31" s="2692"/>
      <c r="AF31" s="2692"/>
      <c r="AG31" s="2692"/>
      <c r="AM31" s="220"/>
      <c r="AN31" s="221"/>
      <c r="AO31" s="220"/>
    </row>
    <row r="32" spans="1:41" ht="18.75" customHeight="1">
      <c r="A32" s="1201">
        <v>21</v>
      </c>
      <c r="B32" s="1201"/>
      <c r="C32" s="2690" t="s">
        <v>4350</v>
      </c>
      <c r="D32" s="2690"/>
      <c r="E32" s="2690"/>
      <c r="F32" s="2690"/>
      <c r="G32" s="2690"/>
      <c r="H32" s="1598">
        <v>3455</v>
      </c>
      <c r="I32" s="1598"/>
      <c r="J32" s="1598"/>
      <c r="K32" s="1647"/>
      <c r="L32" s="1280">
        <v>21</v>
      </c>
      <c r="M32" s="1201"/>
      <c r="N32" s="2690" t="s">
        <v>4350</v>
      </c>
      <c r="O32" s="2690"/>
      <c r="P32" s="2690"/>
      <c r="Q32" s="2690"/>
      <c r="R32" s="2690"/>
      <c r="S32" s="1625">
        <v>34435</v>
      </c>
      <c r="T32" s="1625"/>
      <c r="U32" s="1625"/>
      <c r="V32" s="2666"/>
      <c r="W32" s="1280">
        <v>21</v>
      </c>
      <c r="X32" s="1201"/>
      <c r="Y32" s="1296" t="s">
        <v>1456</v>
      </c>
      <c r="Z32" s="1296"/>
      <c r="AA32" s="1296"/>
      <c r="AB32" s="1296"/>
      <c r="AC32" s="1296"/>
      <c r="AD32" s="1202">
        <v>396</v>
      </c>
      <c r="AE32" s="1202"/>
      <c r="AF32" s="1202"/>
      <c r="AG32" s="1202"/>
      <c r="AM32" s="220"/>
      <c r="AN32" s="221"/>
      <c r="AO32" s="220"/>
    </row>
    <row r="33" spans="1:41" ht="18.75" customHeight="1">
      <c r="A33" s="1201">
        <v>22</v>
      </c>
      <c r="B33" s="1201"/>
      <c r="C33" s="2690" t="s">
        <v>4349</v>
      </c>
      <c r="D33" s="2690"/>
      <c r="E33" s="2690"/>
      <c r="F33" s="2690"/>
      <c r="G33" s="2690"/>
      <c r="H33" s="1598">
        <v>3455</v>
      </c>
      <c r="I33" s="1598"/>
      <c r="J33" s="1598"/>
      <c r="K33" s="1647"/>
      <c r="L33" s="1280">
        <v>22</v>
      </c>
      <c r="M33" s="1201"/>
      <c r="N33" s="2690" t="s">
        <v>4348</v>
      </c>
      <c r="O33" s="2690"/>
      <c r="P33" s="2690"/>
      <c r="Q33" s="2690"/>
      <c r="R33" s="2690"/>
      <c r="S33" s="1625">
        <v>32058</v>
      </c>
      <c r="T33" s="1625"/>
      <c r="U33" s="1625"/>
      <c r="V33" s="2666"/>
      <c r="W33" s="1280">
        <v>22</v>
      </c>
      <c r="X33" s="1201"/>
      <c r="Y33" s="1296" t="s">
        <v>1410</v>
      </c>
      <c r="Z33" s="1296"/>
      <c r="AA33" s="1296"/>
      <c r="AB33" s="1296"/>
      <c r="AC33" s="1296"/>
      <c r="AD33" s="1202">
        <v>376</v>
      </c>
      <c r="AE33" s="1202"/>
      <c r="AF33" s="1202"/>
      <c r="AG33" s="1202"/>
      <c r="AM33" s="220"/>
      <c r="AN33" s="221"/>
      <c r="AO33" s="220"/>
    </row>
    <row r="34" spans="1:41" ht="18.75" customHeight="1">
      <c r="A34" s="1201">
        <v>23</v>
      </c>
      <c r="B34" s="1201"/>
      <c r="C34" s="2690" t="s">
        <v>4351</v>
      </c>
      <c r="D34" s="2690"/>
      <c r="E34" s="2690"/>
      <c r="F34" s="2690"/>
      <c r="G34" s="2690"/>
      <c r="H34" s="1598">
        <v>3320</v>
      </c>
      <c r="I34" s="1598"/>
      <c r="J34" s="1598"/>
      <c r="K34" s="1647"/>
      <c r="L34" s="1280">
        <v>23</v>
      </c>
      <c r="M34" s="1201"/>
      <c r="N34" s="2690" t="s">
        <v>4352</v>
      </c>
      <c r="O34" s="2690"/>
      <c r="P34" s="2690"/>
      <c r="Q34" s="2690"/>
      <c r="R34" s="2690"/>
      <c r="S34" s="1625">
        <v>31981</v>
      </c>
      <c r="T34" s="1625"/>
      <c r="U34" s="1625"/>
      <c r="V34" s="2666"/>
      <c r="W34" s="1280">
        <v>23</v>
      </c>
      <c r="X34" s="1201"/>
      <c r="Y34" s="1296" t="s">
        <v>4181</v>
      </c>
      <c r="Z34" s="1296"/>
      <c r="AA34" s="1296"/>
      <c r="AB34" s="1296"/>
      <c r="AC34" s="1296"/>
      <c r="AD34" s="1202">
        <v>365</v>
      </c>
      <c r="AE34" s="1202"/>
      <c r="AF34" s="1202"/>
      <c r="AG34" s="1202"/>
      <c r="AM34" s="220"/>
      <c r="AN34" s="221"/>
      <c r="AO34" s="220"/>
    </row>
    <row r="35" spans="1:41" ht="18.75" customHeight="1">
      <c r="A35" s="1201">
        <v>24</v>
      </c>
      <c r="B35" s="1201"/>
      <c r="C35" s="2690" t="s">
        <v>4352</v>
      </c>
      <c r="D35" s="2690"/>
      <c r="E35" s="2690"/>
      <c r="F35" s="2690"/>
      <c r="G35" s="2690"/>
      <c r="H35" s="1598">
        <v>3279</v>
      </c>
      <c r="I35" s="1598"/>
      <c r="J35" s="1598"/>
      <c r="K35" s="1647"/>
      <c r="L35" s="1280">
        <v>24</v>
      </c>
      <c r="M35" s="1201"/>
      <c r="N35" s="2690" t="s">
        <v>4353</v>
      </c>
      <c r="O35" s="2690"/>
      <c r="P35" s="2690"/>
      <c r="Q35" s="2690"/>
      <c r="R35" s="2690"/>
      <c r="S35" s="1625">
        <v>30402</v>
      </c>
      <c r="T35" s="1625"/>
      <c r="U35" s="1625"/>
      <c r="V35" s="2666"/>
      <c r="W35" s="1280">
        <v>24</v>
      </c>
      <c r="X35" s="1201"/>
      <c r="Y35" s="1296" t="s">
        <v>1409</v>
      </c>
      <c r="Z35" s="1296"/>
      <c r="AA35" s="1296"/>
      <c r="AB35" s="1296"/>
      <c r="AC35" s="1296"/>
      <c r="AD35" s="1202">
        <v>347</v>
      </c>
      <c r="AE35" s="1202"/>
      <c r="AF35" s="1202"/>
      <c r="AG35" s="1202"/>
      <c r="AM35" s="220"/>
      <c r="AN35" s="221"/>
      <c r="AO35" s="220"/>
    </row>
    <row r="36" spans="1:41" ht="18.75" customHeight="1">
      <c r="A36" s="1201">
        <v>25</v>
      </c>
      <c r="B36" s="1201"/>
      <c r="C36" s="2690" t="s">
        <v>4353</v>
      </c>
      <c r="D36" s="2690"/>
      <c r="E36" s="2690"/>
      <c r="F36" s="2690"/>
      <c r="G36" s="2690"/>
      <c r="H36" s="2693">
        <v>3009</v>
      </c>
      <c r="I36" s="2693"/>
      <c r="J36" s="2693"/>
      <c r="K36" s="2694"/>
      <c r="L36" s="1280">
        <v>25</v>
      </c>
      <c r="M36" s="1201"/>
      <c r="N36" s="2690" t="s">
        <v>4354</v>
      </c>
      <c r="O36" s="2690"/>
      <c r="P36" s="2690"/>
      <c r="Q36" s="2690"/>
      <c r="R36" s="2690"/>
      <c r="S36" s="1625">
        <v>30240</v>
      </c>
      <c r="T36" s="1625"/>
      <c r="U36" s="1625"/>
      <c r="V36" s="2666"/>
      <c r="W36" s="1322">
        <v>25</v>
      </c>
      <c r="X36" s="1318"/>
      <c r="Y36" s="1510" t="s">
        <v>4178</v>
      </c>
      <c r="Z36" s="1510"/>
      <c r="AA36" s="1510"/>
      <c r="AB36" s="1510"/>
      <c r="AC36" s="1510"/>
      <c r="AD36" s="2680">
        <v>332</v>
      </c>
      <c r="AE36" s="2680"/>
      <c r="AF36" s="2680"/>
      <c r="AG36" s="2680"/>
      <c r="AM36" s="220"/>
      <c r="AN36" s="221"/>
      <c r="AO36" s="220"/>
    </row>
    <row r="37" spans="1:41" ht="11.25" customHeight="1">
      <c r="A37" s="1201"/>
      <c r="B37" s="1201"/>
      <c r="C37" s="2690"/>
      <c r="D37" s="2690"/>
      <c r="E37" s="2690"/>
      <c r="F37" s="2690"/>
      <c r="G37" s="2690"/>
      <c r="H37" s="1202"/>
      <c r="I37" s="1202"/>
      <c r="J37" s="1202"/>
      <c r="K37" s="1551"/>
      <c r="L37" s="1280"/>
      <c r="M37" s="1201"/>
      <c r="N37" s="2690"/>
      <c r="O37" s="2690"/>
      <c r="P37" s="2690"/>
      <c r="Q37" s="2690"/>
      <c r="R37" s="2690"/>
      <c r="S37" s="1296"/>
      <c r="T37" s="1296"/>
      <c r="U37" s="1296"/>
      <c r="V37" s="1515"/>
      <c r="W37" s="1280"/>
      <c r="X37" s="1201"/>
      <c r="Y37" s="1296"/>
      <c r="Z37" s="1296"/>
      <c r="AA37" s="1296"/>
      <c r="AB37" s="1296"/>
      <c r="AC37" s="1296"/>
      <c r="AD37" s="2692"/>
      <c r="AE37" s="2692"/>
      <c r="AF37" s="2692"/>
      <c r="AG37" s="2692"/>
      <c r="AM37" s="220"/>
      <c r="AN37" s="221"/>
      <c r="AO37" s="220"/>
    </row>
    <row r="38" spans="1:41" ht="18.75" customHeight="1">
      <c r="A38" s="1201">
        <v>26</v>
      </c>
      <c r="B38" s="1201"/>
      <c r="C38" s="2690" t="s">
        <v>4354</v>
      </c>
      <c r="D38" s="2690"/>
      <c r="E38" s="2690"/>
      <c r="F38" s="2690"/>
      <c r="G38" s="2690"/>
      <c r="H38" s="2693">
        <v>2972</v>
      </c>
      <c r="I38" s="2693"/>
      <c r="J38" s="2693"/>
      <c r="K38" s="2694"/>
      <c r="L38" s="1280">
        <v>26</v>
      </c>
      <c r="M38" s="1201"/>
      <c r="N38" s="2690" t="s">
        <v>4355</v>
      </c>
      <c r="O38" s="2690"/>
      <c r="P38" s="2690"/>
      <c r="Q38" s="2690"/>
      <c r="R38" s="2690"/>
      <c r="S38" s="1625">
        <v>27216</v>
      </c>
      <c r="T38" s="1625"/>
      <c r="U38" s="1625"/>
      <c r="V38" s="2666"/>
      <c r="W38" s="1280">
        <v>26</v>
      </c>
      <c r="X38" s="1201"/>
      <c r="Y38" s="1296" t="s">
        <v>4136</v>
      </c>
      <c r="Z38" s="1296"/>
      <c r="AA38" s="1296"/>
      <c r="AB38" s="1296"/>
      <c r="AC38" s="1296"/>
      <c r="AD38" s="1202">
        <v>330</v>
      </c>
      <c r="AE38" s="1202"/>
      <c r="AF38" s="1202"/>
      <c r="AG38" s="1202"/>
      <c r="AM38" s="220"/>
      <c r="AN38" s="221"/>
      <c r="AO38" s="220"/>
    </row>
    <row r="39" spans="1:41" ht="18.75" customHeight="1">
      <c r="A39" s="1201">
        <v>27</v>
      </c>
      <c r="B39" s="1201"/>
      <c r="C39" s="2690" t="s">
        <v>4356</v>
      </c>
      <c r="D39" s="2690"/>
      <c r="E39" s="2690"/>
      <c r="F39" s="2690"/>
      <c r="G39" s="2690"/>
      <c r="H39" s="2693">
        <v>2923</v>
      </c>
      <c r="I39" s="2693"/>
      <c r="J39" s="2693"/>
      <c r="K39" s="2694"/>
      <c r="L39" s="1322">
        <v>27</v>
      </c>
      <c r="M39" s="1318"/>
      <c r="N39" s="2695" t="s">
        <v>4357</v>
      </c>
      <c r="O39" s="2695"/>
      <c r="P39" s="2695"/>
      <c r="Q39" s="2695"/>
      <c r="R39" s="2695"/>
      <c r="S39" s="2696">
        <v>26928</v>
      </c>
      <c r="T39" s="2696"/>
      <c r="U39" s="2696"/>
      <c r="V39" s="2671"/>
      <c r="W39" s="1280">
        <v>27</v>
      </c>
      <c r="X39" s="1201"/>
      <c r="Y39" s="1296" t="s">
        <v>1446</v>
      </c>
      <c r="Z39" s="1296"/>
      <c r="AA39" s="1296"/>
      <c r="AB39" s="1296"/>
      <c r="AC39" s="1296"/>
      <c r="AD39" s="1202">
        <v>311</v>
      </c>
      <c r="AE39" s="1202"/>
      <c r="AF39" s="1202"/>
      <c r="AG39" s="1202"/>
      <c r="AM39" s="220"/>
      <c r="AN39" s="221"/>
      <c r="AO39" s="220"/>
    </row>
    <row r="40" spans="1:41" ht="18.75" customHeight="1">
      <c r="A40" s="1318">
        <v>28</v>
      </c>
      <c r="B40" s="1318"/>
      <c r="C40" s="2695" t="s">
        <v>4357</v>
      </c>
      <c r="D40" s="2695"/>
      <c r="E40" s="2695"/>
      <c r="F40" s="2695"/>
      <c r="G40" s="2695"/>
      <c r="H40" s="2697">
        <v>2900</v>
      </c>
      <c r="I40" s="2697"/>
      <c r="J40" s="2697"/>
      <c r="K40" s="2698"/>
      <c r="L40" s="1280">
        <v>28</v>
      </c>
      <c r="M40" s="1201"/>
      <c r="N40" s="2690" t="s">
        <v>4351</v>
      </c>
      <c r="O40" s="2690"/>
      <c r="P40" s="2690"/>
      <c r="Q40" s="2690"/>
      <c r="R40" s="2690"/>
      <c r="S40" s="1625">
        <v>25766</v>
      </c>
      <c r="T40" s="1625"/>
      <c r="U40" s="1625"/>
      <c r="V40" s="2666"/>
      <c r="W40" s="1280">
        <v>28</v>
      </c>
      <c r="X40" s="1201"/>
      <c r="Y40" s="1296" t="s">
        <v>4155</v>
      </c>
      <c r="Z40" s="1296"/>
      <c r="AA40" s="1296"/>
      <c r="AB40" s="1296"/>
      <c r="AC40" s="1296"/>
      <c r="AD40" s="1202">
        <v>298</v>
      </c>
      <c r="AE40" s="1202"/>
      <c r="AF40" s="1202"/>
      <c r="AG40" s="1202"/>
      <c r="AM40" s="220"/>
      <c r="AN40" s="221"/>
      <c r="AO40" s="220"/>
    </row>
    <row r="41" spans="1:41" ht="18.75" customHeight="1">
      <c r="A41" s="1201">
        <v>29</v>
      </c>
      <c r="B41" s="1201"/>
      <c r="C41" s="2690" t="s">
        <v>4358</v>
      </c>
      <c r="D41" s="2690"/>
      <c r="E41" s="2690"/>
      <c r="F41" s="2690"/>
      <c r="G41" s="2690"/>
      <c r="H41" s="1598">
        <v>2587</v>
      </c>
      <c r="I41" s="1598"/>
      <c r="J41" s="1598"/>
      <c r="K41" s="1647"/>
      <c r="L41" s="1280">
        <v>29</v>
      </c>
      <c r="M41" s="1201"/>
      <c r="N41" s="2690" t="s">
        <v>4356</v>
      </c>
      <c r="O41" s="2690"/>
      <c r="P41" s="2690"/>
      <c r="Q41" s="2690"/>
      <c r="R41" s="2690"/>
      <c r="S41" s="1625">
        <v>24668</v>
      </c>
      <c r="T41" s="1625"/>
      <c r="U41" s="1625"/>
      <c r="V41" s="2666"/>
      <c r="W41" s="1280">
        <v>29</v>
      </c>
      <c r="X41" s="1201"/>
      <c r="Y41" s="1296" t="s">
        <v>1412</v>
      </c>
      <c r="Z41" s="1296"/>
      <c r="AA41" s="1296"/>
      <c r="AB41" s="1296"/>
      <c r="AC41" s="1296"/>
      <c r="AD41" s="1202">
        <v>278</v>
      </c>
      <c r="AE41" s="1202"/>
      <c r="AF41" s="1202"/>
      <c r="AG41" s="1202"/>
      <c r="AM41" s="220"/>
      <c r="AN41" s="221"/>
      <c r="AO41" s="220"/>
    </row>
    <row r="42" spans="1:41" ht="18.75" customHeight="1">
      <c r="A42" s="1201">
        <v>30</v>
      </c>
      <c r="B42" s="1201"/>
      <c r="C42" s="2690" t="s">
        <v>4359</v>
      </c>
      <c r="D42" s="2690"/>
      <c r="E42" s="2690"/>
      <c r="F42" s="2690"/>
      <c r="G42" s="2690"/>
      <c r="H42" s="1598">
        <v>2253</v>
      </c>
      <c r="I42" s="1598"/>
      <c r="J42" s="1598"/>
      <c r="K42" s="1647"/>
      <c r="L42" s="1280">
        <v>30</v>
      </c>
      <c r="M42" s="1201"/>
      <c r="N42" s="2690" t="s">
        <v>4359</v>
      </c>
      <c r="O42" s="2690"/>
      <c r="P42" s="2690"/>
      <c r="Q42" s="2690"/>
      <c r="R42" s="2690"/>
      <c r="S42" s="1625">
        <v>24328</v>
      </c>
      <c r="T42" s="1625"/>
      <c r="U42" s="1625"/>
      <c r="V42" s="2666"/>
      <c r="W42" s="1280">
        <v>30</v>
      </c>
      <c r="X42" s="1201"/>
      <c r="Y42" s="1296" t="s">
        <v>4169</v>
      </c>
      <c r="Z42" s="1296"/>
      <c r="AA42" s="1296"/>
      <c r="AB42" s="1296"/>
      <c r="AC42" s="1296"/>
      <c r="AD42" s="1202">
        <v>245</v>
      </c>
      <c r="AE42" s="1202"/>
      <c r="AF42" s="1202"/>
      <c r="AG42" s="1202"/>
      <c r="AM42" s="220"/>
      <c r="AN42" s="221"/>
      <c r="AO42" s="220"/>
    </row>
    <row r="43" spans="1:41" ht="11.25" customHeight="1">
      <c r="A43" s="1201"/>
      <c r="B43" s="1201"/>
      <c r="C43" s="2690"/>
      <c r="D43" s="2690"/>
      <c r="E43" s="2690"/>
      <c r="F43" s="2690"/>
      <c r="G43" s="2690"/>
      <c r="H43" s="1202"/>
      <c r="I43" s="1202"/>
      <c r="J43" s="1202"/>
      <c r="K43" s="1551"/>
      <c r="L43" s="1280"/>
      <c r="M43" s="1201"/>
      <c r="N43" s="2690"/>
      <c r="O43" s="2690"/>
      <c r="P43" s="2690"/>
      <c r="Q43" s="2690"/>
      <c r="R43" s="2690"/>
      <c r="S43" s="1296"/>
      <c r="T43" s="1296"/>
      <c r="U43" s="1296"/>
      <c r="V43" s="1515"/>
      <c r="W43" s="1280"/>
      <c r="X43" s="1201"/>
      <c r="Y43" s="1296"/>
      <c r="Z43" s="1296"/>
      <c r="AA43" s="1296"/>
      <c r="AB43" s="1296"/>
      <c r="AC43" s="1296"/>
      <c r="AD43" s="2692"/>
      <c r="AE43" s="2692"/>
      <c r="AF43" s="2692"/>
      <c r="AG43" s="2692"/>
      <c r="AM43" s="220"/>
      <c r="AN43" s="221"/>
      <c r="AO43" s="220"/>
    </row>
    <row r="44" spans="1:41" ht="18.75" customHeight="1">
      <c r="A44" s="1201">
        <v>31</v>
      </c>
      <c r="B44" s="1201"/>
      <c r="C44" s="2690" t="s">
        <v>4360</v>
      </c>
      <c r="D44" s="2690"/>
      <c r="E44" s="2690"/>
      <c r="F44" s="2690"/>
      <c r="G44" s="2690"/>
      <c r="H44" s="1598">
        <v>2171</v>
      </c>
      <c r="I44" s="1598"/>
      <c r="J44" s="1598"/>
      <c r="K44" s="1647"/>
      <c r="L44" s="1280">
        <v>31</v>
      </c>
      <c r="M44" s="1201"/>
      <c r="N44" s="2690" t="s">
        <v>4360</v>
      </c>
      <c r="O44" s="2690"/>
      <c r="P44" s="2690"/>
      <c r="Q44" s="2690"/>
      <c r="R44" s="2690"/>
      <c r="S44" s="1625">
        <v>23303</v>
      </c>
      <c r="T44" s="1625"/>
      <c r="U44" s="1625"/>
      <c r="V44" s="2666"/>
      <c r="W44" s="1280">
        <v>31</v>
      </c>
      <c r="X44" s="1201"/>
      <c r="Y44" s="1296" t="s">
        <v>4151</v>
      </c>
      <c r="Z44" s="1296"/>
      <c r="AA44" s="1296"/>
      <c r="AB44" s="1296"/>
      <c r="AC44" s="1296"/>
      <c r="AD44" s="1202">
        <v>217</v>
      </c>
      <c r="AE44" s="1202"/>
      <c r="AF44" s="1202"/>
      <c r="AG44" s="1202"/>
      <c r="AM44" s="220"/>
      <c r="AN44" s="221"/>
      <c r="AO44" s="220"/>
    </row>
    <row r="45" spans="1:41" ht="18.75" customHeight="1">
      <c r="A45" s="1201">
        <v>32</v>
      </c>
      <c r="B45" s="1201"/>
      <c r="C45" s="2690" t="s">
        <v>4361</v>
      </c>
      <c r="D45" s="2690"/>
      <c r="E45" s="2690"/>
      <c r="F45" s="2690"/>
      <c r="G45" s="2690"/>
      <c r="H45" s="2693">
        <v>2089</v>
      </c>
      <c r="I45" s="2693"/>
      <c r="J45" s="2693"/>
      <c r="K45" s="2694"/>
      <c r="L45" s="1280">
        <v>32</v>
      </c>
      <c r="M45" s="1201"/>
      <c r="N45" s="2690" t="s">
        <v>4358</v>
      </c>
      <c r="O45" s="2690"/>
      <c r="P45" s="2690"/>
      <c r="Q45" s="2690"/>
      <c r="R45" s="2690"/>
      <c r="S45" s="1625">
        <v>23290</v>
      </c>
      <c r="T45" s="1625"/>
      <c r="U45" s="1625"/>
      <c r="V45" s="2666"/>
      <c r="W45" s="1280">
        <v>32</v>
      </c>
      <c r="X45" s="1201"/>
      <c r="Y45" s="1296" t="s">
        <v>4128</v>
      </c>
      <c r="Z45" s="1296"/>
      <c r="AA45" s="1296"/>
      <c r="AB45" s="1296"/>
      <c r="AC45" s="1296"/>
      <c r="AD45" s="1202">
        <v>202</v>
      </c>
      <c r="AE45" s="1202"/>
      <c r="AF45" s="1202"/>
      <c r="AG45" s="1202"/>
      <c r="AM45" s="220"/>
      <c r="AN45" s="221"/>
      <c r="AO45" s="220"/>
    </row>
    <row r="46" spans="1:41" ht="18.75" customHeight="1">
      <c r="A46" s="1201">
        <v>33</v>
      </c>
      <c r="B46" s="1201"/>
      <c r="C46" s="2690" t="s">
        <v>4362</v>
      </c>
      <c r="D46" s="2690"/>
      <c r="E46" s="2690"/>
      <c r="F46" s="2690"/>
      <c r="G46" s="2690"/>
      <c r="H46" s="2693">
        <v>2087</v>
      </c>
      <c r="I46" s="2693"/>
      <c r="J46" s="2693"/>
      <c r="K46" s="2694"/>
      <c r="L46" s="1280">
        <v>33</v>
      </c>
      <c r="M46" s="1201"/>
      <c r="N46" s="2690" t="s">
        <v>4363</v>
      </c>
      <c r="O46" s="2690"/>
      <c r="P46" s="2690"/>
      <c r="Q46" s="2690"/>
      <c r="R46" s="2690"/>
      <c r="S46" s="1625">
        <v>23155</v>
      </c>
      <c r="T46" s="1625"/>
      <c r="U46" s="1625"/>
      <c r="V46" s="2666"/>
      <c r="W46" s="1280">
        <v>33</v>
      </c>
      <c r="X46" s="1201"/>
      <c r="Y46" s="1296" t="s">
        <v>1526</v>
      </c>
      <c r="Z46" s="1296"/>
      <c r="AA46" s="1296"/>
      <c r="AB46" s="1296"/>
      <c r="AC46" s="1296"/>
      <c r="AD46" s="1202">
        <v>194</v>
      </c>
      <c r="AE46" s="1202"/>
      <c r="AF46" s="1202"/>
      <c r="AG46" s="1202"/>
      <c r="AM46" s="220"/>
      <c r="AN46" s="221"/>
      <c r="AO46" s="220"/>
    </row>
    <row r="47" spans="1:41" ht="18.75" customHeight="1">
      <c r="A47" s="1201">
        <v>34</v>
      </c>
      <c r="B47" s="1201"/>
      <c r="C47" s="2690" t="s">
        <v>4364</v>
      </c>
      <c r="D47" s="2690"/>
      <c r="E47" s="2690"/>
      <c r="F47" s="2690"/>
      <c r="G47" s="2690"/>
      <c r="H47" s="2693">
        <v>2029</v>
      </c>
      <c r="I47" s="2693"/>
      <c r="J47" s="2693"/>
      <c r="K47" s="2694"/>
      <c r="L47" s="1280">
        <v>34</v>
      </c>
      <c r="M47" s="1201"/>
      <c r="N47" s="2690" t="s">
        <v>4362</v>
      </c>
      <c r="O47" s="2690"/>
      <c r="P47" s="2690"/>
      <c r="Q47" s="2690"/>
      <c r="R47" s="2690"/>
      <c r="S47" s="1625">
        <v>22387</v>
      </c>
      <c r="T47" s="1625"/>
      <c r="U47" s="1625"/>
      <c r="V47" s="2666"/>
      <c r="W47" s="1280">
        <v>34</v>
      </c>
      <c r="X47" s="1201"/>
      <c r="Y47" s="1296" t="s">
        <v>1527</v>
      </c>
      <c r="Z47" s="1296"/>
      <c r="AA47" s="1296"/>
      <c r="AB47" s="1296"/>
      <c r="AC47" s="1296"/>
      <c r="AD47" s="1202">
        <v>190</v>
      </c>
      <c r="AE47" s="1202"/>
      <c r="AF47" s="1202"/>
      <c r="AG47" s="1202"/>
      <c r="AK47" s="219"/>
      <c r="AL47" s="166"/>
      <c r="AM47" s="220"/>
      <c r="AN47" s="221"/>
      <c r="AO47" s="220"/>
    </row>
    <row r="48" spans="1:41" ht="18.75" customHeight="1">
      <c r="A48" s="1201">
        <v>35</v>
      </c>
      <c r="B48" s="1201"/>
      <c r="C48" s="2690" t="s">
        <v>4365</v>
      </c>
      <c r="D48" s="2690"/>
      <c r="E48" s="2690"/>
      <c r="F48" s="2690"/>
      <c r="G48" s="2690"/>
      <c r="H48" s="1598">
        <v>1996</v>
      </c>
      <c r="I48" s="1598"/>
      <c r="J48" s="1598"/>
      <c r="K48" s="1647"/>
      <c r="L48" s="1280">
        <v>35</v>
      </c>
      <c r="M48" s="1201"/>
      <c r="N48" s="2690" t="s">
        <v>4364</v>
      </c>
      <c r="O48" s="2690"/>
      <c r="P48" s="2690"/>
      <c r="Q48" s="2690"/>
      <c r="R48" s="2690"/>
      <c r="S48" s="1625">
        <v>21345</v>
      </c>
      <c r="T48" s="1625"/>
      <c r="U48" s="1625"/>
      <c r="V48" s="2666"/>
      <c r="W48" s="1280">
        <v>35</v>
      </c>
      <c r="X48" s="1201"/>
      <c r="Y48" s="1296" t="s">
        <v>4139</v>
      </c>
      <c r="Z48" s="1296"/>
      <c r="AA48" s="1296"/>
      <c r="AB48" s="1296"/>
      <c r="AC48" s="1296"/>
      <c r="AD48" s="1202">
        <v>166</v>
      </c>
      <c r="AE48" s="1202"/>
      <c r="AF48" s="1202"/>
      <c r="AG48" s="1202"/>
      <c r="AK48" s="219"/>
      <c r="AL48" s="166"/>
      <c r="AM48" s="220"/>
      <c r="AN48" s="221"/>
      <c r="AO48" s="220"/>
    </row>
    <row r="49" spans="1:41" ht="11.25" customHeight="1">
      <c r="A49" s="1201"/>
      <c r="B49" s="1201"/>
      <c r="C49" s="2690"/>
      <c r="D49" s="2690"/>
      <c r="E49" s="2690"/>
      <c r="F49" s="2690"/>
      <c r="G49" s="2690"/>
      <c r="H49" s="1202"/>
      <c r="I49" s="1202"/>
      <c r="J49" s="1202"/>
      <c r="K49" s="1551"/>
      <c r="L49" s="1280"/>
      <c r="M49" s="1201"/>
      <c r="N49" s="2690"/>
      <c r="O49" s="2690"/>
      <c r="P49" s="2690"/>
      <c r="Q49" s="2690"/>
      <c r="R49" s="2690"/>
      <c r="S49" s="1296"/>
      <c r="T49" s="1296"/>
      <c r="U49" s="1296"/>
      <c r="V49" s="1515"/>
      <c r="W49" s="1280"/>
      <c r="X49" s="1201"/>
      <c r="Y49" s="1296"/>
      <c r="Z49" s="1296"/>
      <c r="AA49" s="1296"/>
      <c r="AB49" s="1296"/>
      <c r="AC49" s="1296"/>
      <c r="AD49" s="2692"/>
      <c r="AE49" s="2692"/>
      <c r="AF49" s="2692"/>
      <c r="AG49" s="2692"/>
      <c r="AK49" s="219"/>
      <c r="AL49" s="166"/>
      <c r="AM49" s="220"/>
      <c r="AN49" s="221"/>
      <c r="AO49" s="220"/>
    </row>
    <row r="50" spans="1:41" ht="18.75" customHeight="1">
      <c r="A50" s="1201">
        <v>36</v>
      </c>
      <c r="B50" s="1201"/>
      <c r="C50" s="2690" t="s">
        <v>4366</v>
      </c>
      <c r="D50" s="2690"/>
      <c r="E50" s="2690"/>
      <c r="F50" s="2690"/>
      <c r="G50" s="2690"/>
      <c r="H50" s="1598">
        <v>1957</v>
      </c>
      <c r="I50" s="1598"/>
      <c r="J50" s="1598"/>
      <c r="K50" s="1647"/>
      <c r="L50" s="1280">
        <v>36</v>
      </c>
      <c r="M50" s="1201"/>
      <c r="N50" s="2690" t="s">
        <v>4366</v>
      </c>
      <c r="O50" s="2690"/>
      <c r="P50" s="2690"/>
      <c r="Q50" s="2690"/>
      <c r="R50" s="2690"/>
      <c r="S50" s="1625">
        <v>19609</v>
      </c>
      <c r="T50" s="1625"/>
      <c r="U50" s="1625"/>
      <c r="V50" s="2666"/>
      <c r="W50" s="1280">
        <v>36</v>
      </c>
      <c r="X50" s="1201"/>
      <c r="Y50" s="1296" t="s">
        <v>4199</v>
      </c>
      <c r="Z50" s="1296"/>
      <c r="AA50" s="1296"/>
      <c r="AB50" s="1296"/>
      <c r="AC50" s="1296"/>
      <c r="AD50" s="1202">
        <v>155</v>
      </c>
      <c r="AE50" s="1202"/>
      <c r="AF50" s="1202"/>
      <c r="AG50" s="1202"/>
      <c r="AK50" s="219"/>
      <c r="AL50" s="166"/>
    </row>
    <row r="51" spans="1:41" ht="18.75" customHeight="1">
      <c r="A51" s="1201">
        <v>37</v>
      </c>
      <c r="B51" s="1201"/>
      <c r="C51" s="2690" t="s">
        <v>4363</v>
      </c>
      <c r="D51" s="2690"/>
      <c r="E51" s="2690"/>
      <c r="F51" s="2690"/>
      <c r="G51" s="2690"/>
      <c r="H51" s="2693">
        <v>1842</v>
      </c>
      <c r="I51" s="2693"/>
      <c r="J51" s="2693"/>
      <c r="K51" s="2694"/>
      <c r="L51" s="1280">
        <v>37</v>
      </c>
      <c r="M51" s="1201"/>
      <c r="N51" s="2690" t="s">
        <v>4361</v>
      </c>
      <c r="O51" s="2690"/>
      <c r="P51" s="2690"/>
      <c r="Q51" s="2690"/>
      <c r="R51" s="2690"/>
      <c r="S51" s="1625">
        <v>18278</v>
      </c>
      <c r="T51" s="1625"/>
      <c r="U51" s="1625"/>
      <c r="V51" s="2666"/>
      <c r="W51" s="1280">
        <v>37</v>
      </c>
      <c r="X51" s="1201"/>
      <c r="Y51" s="1296" t="s">
        <v>1414</v>
      </c>
      <c r="Z51" s="1296"/>
      <c r="AA51" s="1296"/>
      <c r="AB51" s="1296"/>
      <c r="AC51" s="1296"/>
      <c r="AD51" s="1202">
        <v>154</v>
      </c>
      <c r="AE51" s="1202"/>
      <c r="AF51" s="1202"/>
      <c r="AG51" s="1202"/>
      <c r="AK51" s="219"/>
      <c r="AL51" s="166"/>
    </row>
    <row r="52" spans="1:41" ht="18.75" customHeight="1">
      <c r="A52" s="1201">
        <v>38</v>
      </c>
      <c r="B52" s="1201"/>
      <c r="C52" s="2690" t="s">
        <v>4355</v>
      </c>
      <c r="D52" s="2690"/>
      <c r="E52" s="2690"/>
      <c r="F52" s="2690"/>
      <c r="G52" s="2690"/>
      <c r="H52" s="1598">
        <v>1742</v>
      </c>
      <c r="I52" s="1598"/>
      <c r="J52" s="1598"/>
      <c r="K52" s="1647"/>
      <c r="L52" s="1280">
        <v>38</v>
      </c>
      <c r="M52" s="1201"/>
      <c r="N52" s="2690" t="s">
        <v>4367</v>
      </c>
      <c r="O52" s="2690"/>
      <c r="P52" s="2690"/>
      <c r="Q52" s="2690"/>
      <c r="R52" s="2690"/>
      <c r="S52" s="1625">
        <v>17676</v>
      </c>
      <c r="T52" s="1625"/>
      <c r="U52" s="1625"/>
      <c r="V52" s="2666"/>
      <c r="W52" s="1280">
        <v>38</v>
      </c>
      <c r="X52" s="1201"/>
      <c r="Y52" s="1296" t="s">
        <v>1405</v>
      </c>
      <c r="Z52" s="1296"/>
      <c r="AA52" s="1296"/>
      <c r="AB52" s="1296"/>
      <c r="AC52" s="1296"/>
      <c r="AD52" s="1202">
        <v>152</v>
      </c>
      <c r="AE52" s="1202"/>
      <c r="AF52" s="1202"/>
      <c r="AG52" s="1202"/>
      <c r="AK52" s="219"/>
      <c r="AL52" s="166"/>
    </row>
    <row r="53" spans="1:41" ht="18.75" customHeight="1">
      <c r="A53" s="1201">
        <v>39</v>
      </c>
      <c r="B53" s="1201"/>
      <c r="C53" s="2690" t="s">
        <v>4367</v>
      </c>
      <c r="D53" s="2690"/>
      <c r="E53" s="2690"/>
      <c r="F53" s="2690"/>
      <c r="G53" s="2690"/>
      <c r="H53" s="2693">
        <v>1631</v>
      </c>
      <c r="I53" s="2693"/>
      <c r="J53" s="2693"/>
      <c r="K53" s="2694"/>
      <c r="L53" s="1280">
        <v>39</v>
      </c>
      <c r="M53" s="1201"/>
      <c r="N53" s="2690" t="s">
        <v>4365</v>
      </c>
      <c r="O53" s="2690"/>
      <c r="P53" s="2690"/>
      <c r="Q53" s="2690"/>
      <c r="R53" s="2690"/>
      <c r="S53" s="1625">
        <v>15642</v>
      </c>
      <c r="T53" s="1625"/>
      <c r="U53" s="1625"/>
      <c r="V53" s="2666"/>
      <c r="W53" s="1280">
        <v>39</v>
      </c>
      <c r="X53" s="1201"/>
      <c r="Y53" s="1296" t="s">
        <v>1403</v>
      </c>
      <c r="Z53" s="1296"/>
      <c r="AA53" s="1296"/>
      <c r="AB53" s="1296"/>
      <c r="AC53" s="1296"/>
      <c r="AD53" s="1202">
        <v>146</v>
      </c>
      <c r="AE53" s="1202"/>
      <c r="AF53" s="1202"/>
      <c r="AG53" s="1202"/>
      <c r="AK53" s="219"/>
    </row>
    <row r="54" spans="1:41" ht="18.75" customHeight="1">
      <c r="A54" s="1201">
        <v>40</v>
      </c>
      <c r="B54" s="1201"/>
      <c r="C54" s="2690" t="s">
        <v>4368</v>
      </c>
      <c r="D54" s="2690"/>
      <c r="E54" s="2690"/>
      <c r="F54" s="2690"/>
      <c r="G54" s="2690"/>
      <c r="H54" s="2693">
        <v>1387</v>
      </c>
      <c r="I54" s="2693"/>
      <c r="J54" s="2693"/>
      <c r="K54" s="2694"/>
      <c r="L54" s="1280">
        <v>40</v>
      </c>
      <c r="M54" s="1201"/>
      <c r="N54" s="2690" t="s">
        <v>4368</v>
      </c>
      <c r="O54" s="2690"/>
      <c r="P54" s="2690"/>
      <c r="Q54" s="2690"/>
      <c r="R54" s="2690"/>
      <c r="S54" s="1625">
        <v>13606</v>
      </c>
      <c r="T54" s="1625"/>
      <c r="U54" s="1625"/>
      <c r="V54" s="2666"/>
      <c r="W54" s="1280">
        <v>40</v>
      </c>
      <c r="X54" s="1201"/>
      <c r="Y54" s="1296" t="s">
        <v>4279</v>
      </c>
      <c r="Z54" s="1296"/>
      <c r="AA54" s="1296"/>
      <c r="AB54" s="1296"/>
      <c r="AC54" s="1296"/>
      <c r="AD54" s="1202">
        <v>104</v>
      </c>
      <c r="AE54" s="1202"/>
      <c r="AF54" s="1202"/>
      <c r="AG54" s="1202"/>
      <c r="AK54" s="115"/>
      <c r="AL54" s="166"/>
    </row>
    <row r="55" spans="1:41" ht="11.25" customHeight="1">
      <c r="A55" s="43"/>
      <c r="B55" s="43"/>
      <c r="C55" s="99"/>
      <c r="D55" s="99"/>
      <c r="E55" s="99"/>
      <c r="F55" s="99"/>
      <c r="G55" s="99"/>
      <c r="H55" s="35"/>
      <c r="I55" s="222"/>
      <c r="J55" s="222"/>
      <c r="K55" s="206"/>
      <c r="L55" s="100"/>
      <c r="M55" s="43"/>
      <c r="N55" s="99"/>
      <c r="O55" s="99"/>
      <c r="P55" s="99"/>
      <c r="Q55" s="99"/>
      <c r="R55" s="99"/>
      <c r="S55" s="99"/>
      <c r="T55" s="99"/>
      <c r="U55" s="222"/>
      <c r="V55" s="35"/>
      <c r="W55" s="100"/>
      <c r="X55" s="43"/>
      <c r="Y55" s="223"/>
      <c r="Z55" s="223"/>
      <c r="AA55" s="223"/>
      <c r="AB55" s="223"/>
      <c r="AC55" s="223"/>
      <c r="AD55" s="223"/>
      <c r="AE55" s="205"/>
      <c r="AF55" s="205"/>
      <c r="AG55" s="224"/>
      <c r="AK55" s="115"/>
    </row>
    <row r="56" spans="1:41" ht="13.5">
      <c r="A56" s="1273" t="s">
        <v>2195</v>
      </c>
      <c r="B56" s="1273"/>
      <c r="C56" s="1273"/>
      <c r="D56" s="1273"/>
      <c r="E56" s="1273"/>
      <c r="F56" s="1273"/>
      <c r="G56" s="1273"/>
      <c r="H56" s="1273"/>
      <c r="I56" s="1273"/>
      <c r="J56" s="1273"/>
      <c r="K56" s="1274"/>
      <c r="L56" s="1272" t="s">
        <v>2195</v>
      </c>
      <c r="M56" s="1273"/>
      <c r="N56" s="1273"/>
      <c r="O56" s="1273"/>
      <c r="P56" s="1273"/>
      <c r="Q56" s="1273"/>
      <c r="R56" s="1273"/>
      <c r="S56" s="1273"/>
      <c r="T56" s="1273"/>
      <c r="U56" s="1273"/>
      <c r="V56" s="1274"/>
      <c r="W56" s="1272" t="s">
        <v>2195</v>
      </c>
      <c r="X56" s="1273"/>
      <c r="Y56" s="1273"/>
      <c r="Z56" s="1273"/>
      <c r="AA56" s="1273"/>
      <c r="AB56" s="1273"/>
      <c r="AC56" s="1273"/>
      <c r="AD56" s="1273"/>
      <c r="AE56" s="1273"/>
      <c r="AF56" s="1273"/>
      <c r="AG56" s="1273"/>
    </row>
    <row r="57" spans="1:41" ht="13.5">
      <c r="A57" s="2702" t="s">
        <v>2400</v>
      </c>
      <c r="B57" s="2702"/>
      <c r="C57" s="2702"/>
      <c r="D57" s="2702"/>
      <c r="E57" s="2702"/>
      <c r="F57" s="2702"/>
      <c r="G57" s="2702"/>
      <c r="H57" s="2702"/>
      <c r="I57" s="2702"/>
      <c r="J57" s="2702"/>
      <c r="K57" s="2703"/>
      <c r="L57" s="2704" t="s">
        <v>2400</v>
      </c>
      <c r="M57" s="2702"/>
      <c r="N57" s="2702"/>
      <c r="O57" s="2702"/>
      <c r="P57" s="2702"/>
      <c r="Q57" s="2702"/>
      <c r="R57" s="2702"/>
      <c r="S57" s="1201"/>
      <c r="T57" s="1201"/>
      <c r="U57" s="1201"/>
      <c r="V57" s="1201"/>
      <c r="W57" s="2704" t="s">
        <v>2400</v>
      </c>
      <c r="X57" s="2702"/>
      <c r="Y57" s="2702"/>
      <c r="Z57" s="2702"/>
      <c r="AA57" s="2702"/>
      <c r="AB57" s="2702"/>
      <c r="AC57" s="2702"/>
      <c r="AD57" s="1201"/>
      <c r="AE57" s="1201"/>
      <c r="AF57" s="1201"/>
      <c r="AG57" s="1201"/>
    </row>
    <row r="58" spans="1:41" ht="13.5" customHeight="1">
      <c r="A58" s="2684" t="s">
        <v>4369</v>
      </c>
      <c r="B58" s="2684"/>
      <c r="C58" s="2684"/>
      <c r="D58" s="2684"/>
      <c r="E58" s="2684"/>
      <c r="F58" s="2684"/>
      <c r="G58" s="2684"/>
      <c r="H58" s="2684"/>
      <c r="I58" s="2684"/>
      <c r="J58" s="2684"/>
      <c r="K58" s="2685"/>
      <c r="L58" s="2705" t="s">
        <v>4369</v>
      </c>
      <c r="M58" s="2684"/>
      <c r="N58" s="2684"/>
      <c r="O58" s="2684"/>
      <c r="P58" s="2684"/>
      <c r="Q58" s="2684"/>
      <c r="R58" s="2684"/>
      <c r="S58" s="2684"/>
      <c r="T58" s="2684"/>
      <c r="U58" s="2684"/>
      <c r="V58" s="2684"/>
      <c r="W58" s="2705" t="s">
        <v>4369</v>
      </c>
      <c r="X58" s="2684"/>
      <c r="Y58" s="2684"/>
      <c r="Z58" s="2684"/>
      <c r="AA58" s="2684"/>
      <c r="AB58" s="2684"/>
      <c r="AC58" s="2684"/>
      <c r="AD58" s="2684"/>
      <c r="AE58" s="2684"/>
      <c r="AF58" s="2684"/>
      <c r="AG58" s="2684"/>
    </row>
    <row r="59" spans="1:41" ht="14.25" thickBot="1">
      <c r="A59" s="2699"/>
      <c r="B59" s="2699"/>
      <c r="C59" s="2699"/>
      <c r="D59" s="2699"/>
      <c r="E59" s="2699"/>
      <c r="F59" s="2699"/>
      <c r="G59" s="2699"/>
      <c r="H59" s="2699"/>
      <c r="I59" s="2699"/>
      <c r="J59" s="2699"/>
      <c r="K59" s="2700"/>
      <c r="L59" s="2699"/>
      <c r="M59" s="2699"/>
      <c r="N59" s="2699"/>
      <c r="O59" s="2699"/>
      <c r="P59" s="2699"/>
      <c r="Q59" s="2699"/>
      <c r="R59" s="2699"/>
      <c r="S59" s="2699"/>
      <c r="T59" s="2699"/>
      <c r="U59" s="2699"/>
      <c r="V59" s="2700"/>
      <c r="W59" s="2701"/>
      <c r="X59" s="2699"/>
      <c r="Y59" s="2699"/>
      <c r="Z59" s="2699"/>
      <c r="AA59" s="2699"/>
      <c r="AB59" s="2699"/>
      <c r="AC59" s="2699"/>
      <c r="AD59" s="2699"/>
      <c r="AE59" s="2699"/>
      <c r="AF59" s="2699"/>
      <c r="AG59" s="2699"/>
    </row>
    <row r="60" spans="1:41" ht="13.5">
      <c r="A60" s="225"/>
      <c r="B60" s="225"/>
      <c r="C60" s="225"/>
      <c r="D60" s="225"/>
      <c r="E60" s="225"/>
      <c r="F60" s="225"/>
      <c r="G60" s="225"/>
      <c r="H60" s="225"/>
      <c r="I60" s="225"/>
      <c r="J60" s="225"/>
      <c r="K60" s="225"/>
      <c r="L60" s="211"/>
      <c r="M60" s="211"/>
      <c r="N60" s="211"/>
      <c r="O60" s="211"/>
      <c r="P60" s="211"/>
      <c r="Q60" s="211"/>
      <c r="R60" s="211"/>
      <c r="S60" s="211"/>
      <c r="T60" s="211"/>
      <c r="U60" s="211"/>
      <c r="V60" s="211"/>
      <c r="W60" s="226"/>
      <c r="X60" s="226"/>
      <c r="Y60" s="226"/>
      <c r="Z60" s="226"/>
      <c r="AA60" s="226"/>
      <c r="AB60" s="226"/>
      <c r="AC60" s="226"/>
      <c r="AD60" s="226"/>
      <c r="AE60" s="226"/>
      <c r="AF60" s="226"/>
      <c r="AG60" s="226"/>
    </row>
    <row r="61" spans="1:41" ht="18.75" customHeight="1">
      <c r="A61" s="121"/>
      <c r="B61" s="121"/>
      <c r="C61" s="121"/>
      <c r="D61" s="121"/>
      <c r="E61" s="121"/>
      <c r="F61" s="121"/>
      <c r="G61" s="121"/>
      <c r="H61" s="121"/>
      <c r="I61" s="121"/>
      <c r="J61" s="121"/>
      <c r="K61" s="121"/>
      <c r="W61" s="16"/>
      <c r="X61" s="16"/>
      <c r="Y61" s="16"/>
      <c r="Z61" s="16"/>
      <c r="AA61" s="16"/>
      <c r="AB61" s="16"/>
      <c r="AC61" s="16"/>
      <c r="AD61" s="16"/>
      <c r="AE61" s="16"/>
      <c r="AF61" s="16"/>
      <c r="AG61" s="16"/>
    </row>
    <row r="62" spans="1:41" ht="18.75" customHeight="1">
      <c r="I62" s="114">
        <f>SUM(I8:I55)</f>
        <v>0</v>
      </c>
      <c r="J62" s="114"/>
      <c r="U62" s="114">
        <f>SUM(U8:U55)</f>
        <v>0</v>
      </c>
      <c r="AE62" s="114">
        <f>SUM(AE8:AE55)</f>
        <v>0</v>
      </c>
      <c r="AF62" s="114"/>
    </row>
    <row r="66" spans="25:36" ht="18.75" customHeight="1">
      <c r="AI66" s="219"/>
      <c r="AJ66" s="219"/>
    </row>
    <row r="67" spans="25:36" ht="18.75" customHeight="1">
      <c r="AI67" s="219"/>
      <c r="AJ67" s="219"/>
    </row>
    <row r="68" spans="25:36" ht="18.75" customHeight="1">
      <c r="Y68" s="219"/>
      <c r="Z68" s="219"/>
      <c r="AA68" s="219"/>
      <c r="AB68" s="219"/>
      <c r="AC68" s="219"/>
      <c r="AD68" s="219"/>
      <c r="AE68" s="166"/>
      <c r="AF68" s="166"/>
      <c r="AI68" s="219"/>
      <c r="AJ68" s="219"/>
    </row>
    <row r="69" spans="25:36" ht="18.75" customHeight="1">
      <c r="Y69" s="219"/>
      <c r="Z69" s="219"/>
      <c r="AA69" s="219"/>
      <c r="AB69" s="219"/>
      <c r="AC69" s="219"/>
      <c r="AD69" s="219"/>
      <c r="AE69" s="166"/>
      <c r="AF69" s="166"/>
      <c r="AI69" s="219"/>
      <c r="AJ69" s="219"/>
    </row>
    <row r="70" spans="25:36" ht="18.75" customHeight="1">
      <c r="Y70" s="219"/>
      <c r="Z70" s="219"/>
      <c r="AA70" s="219"/>
      <c r="AB70" s="219"/>
      <c r="AC70" s="219"/>
      <c r="AD70" s="219"/>
      <c r="AE70" s="166"/>
      <c r="AF70" s="166"/>
      <c r="AJ70" s="219"/>
    </row>
    <row r="71" spans="25:36" ht="18.75" customHeight="1">
      <c r="Y71" s="219"/>
      <c r="Z71" s="219"/>
      <c r="AA71" s="219"/>
      <c r="AB71" s="219"/>
      <c r="AC71" s="219"/>
      <c r="AD71" s="219"/>
      <c r="AE71" s="166"/>
      <c r="AF71" s="166"/>
      <c r="AI71" s="219"/>
      <c r="AJ71" s="219"/>
    </row>
    <row r="72" spans="25:36" ht="18.75" customHeight="1">
      <c r="Y72" s="219"/>
      <c r="Z72" s="219"/>
      <c r="AA72" s="219"/>
      <c r="AB72" s="219"/>
      <c r="AC72" s="219"/>
      <c r="AD72" s="219"/>
      <c r="AE72" s="166"/>
      <c r="AF72" s="166"/>
      <c r="AI72" s="219"/>
      <c r="AJ72" s="219"/>
    </row>
    <row r="73" spans="25:36" ht="18.75" customHeight="1">
      <c r="Y73" s="219"/>
      <c r="Z73" s="219"/>
      <c r="AA73" s="219"/>
      <c r="AB73" s="219"/>
      <c r="AC73" s="219"/>
      <c r="AD73" s="219"/>
      <c r="AE73" s="166"/>
      <c r="AF73" s="166"/>
      <c r="AI73" s="219"/>
      <c r="AJ73" s="219"/>
    </row>
    <row r="74" spans="25:36" ht="18.75" customHeight="1">
      <c r="Y74" s="219"/>
      <c r="Z74" s="219"/>
      <c r="AA74" s="219"/>
      <c r="AB74" s="219"/>
      <c r="AC74" s="219"/>
      <c r="AD74" s="219"/>
      <c r="AE74" s="166"/>
      <c r="AF74" s="166"/>
    </row>
    <row r="75" spans="25:36" ht="18.75" customHeight="1">
      <c r="Y75" s="219"/>
      <c r="Z75" s="219"/>
      <c r="AA75" s="219"/>
      <c r="AB75" s="219"/>
      <c r="AC75" s="219"/>
      <c r="AD75" s="219"/>
      <c r="AE75" s="166"/>
      <c r="AF75" s="166"/>
    </row>
    <row r="76" spans="25:36" ht="18.75" customHeight="1">
      <c r="Y76" s="219"/>
      <c r="Z76" s="219"/>
      <c r="AA76" s="219"/>
      <c r="AB76" s="219"/>
      <c r="AC76" s="219"/>
      <c r="AD76" s="219"/>
      <c r="AE76" s="166"/>
      <c r="AF76" s="166"/>
    </row>
    <row r="77" spans="25:36" ht="18.75" customHeight="1">
      <c r="Y77" s="219"/>
      <c r="Z77" s="219"/>
      <c r="AA77" s="219"/>
      <c r="AB77" s="219"/>
      <c r="AC77" s="219"/>
      <c r="AD77" s="219"/>
      <c r="AE77" s="166"/>
      <c r="AF77" s="166"/>
    </row>
    <row r="78" spans="25:36" ht="18.75" customHeight="1">
      <c r="Y78" s="219"/>
      <c r="Z78" s="219"/>
      <c r="AA78" s="219"/>
      <c r="AB78" s="219"/>
      <c r="AC78" s="219"/>
      <c r="AD78" s="219"/>
      <c r="AE78" s="166"/>
      <c r="AF78" s="166"/>
    </row>
    <row r="79" spans="25:36" ht="18.75" customHeight="1">
      <c r="Y79" s="219"/>
      <c r="Z79" s="219"/>
      <c r="AA79" s="219"/>
      <c r="AB79" s="219"/>
      <c r="AC79" s="219"/>
      <c r="AD79" s="219"/>
      <c r="AE79" s="166"/>
      <c r="AF79" s="166"/>
    </row>
    <row r="80" spans="25:36" ht="18.75" customHeight="1">
      <c r="Y80" s="219"/>
      <c r="Z80" s="219"/>
      <c r="AA80" s="219"/>
      <c r="AB80" s="219"/>
      <c r="AC80" s="219"/>
      <c r="AD80" s="219"/>
      <c r="AE80" s="166"/>
      <c r="AF80" s="166"/>
    </row>
    <row r="81" spans="25:32" ht="18.75" customHeight="1">
      <c r="Y81" s="219"/>
      <c r="Z81" s="219"/>
      <c r="AA81" s="219"/>
      <c r="AB81" s="219"/>
      <c r="AC81" s="219"/>
      <c r="AD81" s="219"/>
      <c r="AE81" s="166"/>
      <c r="AF81" s="166"/>
    </row>
    <row r="82" spans="25:32" ht="18.75" customHeight="1">
      <c r="Y82" s="219"/>
      <c r="Z82" s="219"/>
      <c r="AA82" s="219"/>
      <c r="AB82" s="219"/>
      <c r="AC82" s="219"/>
      <c r="AD82" s="219"/>
      <c r="AE82" s="166"/>
      <c r="AF82" s="166"/>
    </row>
    <row r="83" spans="25:32" ht="18.75" customHeight="1">
      <c r="Y83" s="219"/>
      <c r="Z83" s="219"/>
      <c r="AA83" s="219"/>
      <c r="AB83" s="219"/>
      <c r="AC83" s="219"/>
      <c r="AD83" s="219"/>
      <c r="AE83" s="166"/>
      <c r="AF83" s="166"/>
    </row>
    <row r="84" spans="25:32" ht="18.75" customHeight="1">
      <c r="Y84" s="33"/>
      <c r="Z84" s="33"/>
      <c r="AA84" s="33"/>
      <c r="AB84" s="33"/>
      <c r="AC84" s="33"/>
      <c r="AD84" s="219"/>
      <c r="AE84" s="166"/>
      <c r="AF84" s="166"/>
    </row>
    <row r="85" spans="25:32" ht="18.75" customHeight="1">
      <c r="Y85" s="219"/>
      <c r="Z85" s="219"/>
      <c r="AA85" s="219"/>
      <c r="AB85" s="219"/>
      <c r="AC85" s="219"/>
      <c r="AD85" s="219"/>
      <c r="AE85" s="166"/>
      <c r="AF85" s="166"/>
    </row>
    <row r="86" spans="25:32" ht="18.75" customHeight="1">
      <c r="Y86" s="219"/>
      <c r="Z86" s="219"/>
      <c r="AA86" s="219"/>
      <c r="AB86" s="219"/>
      <c r="AC86" s="219"/>
      <c r="AD86" s="219"/>
      <c r="AE86" s="166"/>
      <c r="AF86" s="166"/>
    </row>
    <row r="87" spans="25:32" ht="18.75" customHeight="1">
      <c r="Y87" s="219"/>
      <c r="Z87" s="219"/>
      <c r="AA87" s="219"/>
      <c r="AB87" s="219"/>
      <c r="AC87" s="219"/>
      <c r="AD87" s="219"/>
      <c r="AE87" s="166"/>
      <c r="AF87" s="166"/>
    </row>
    <row r="88" spans="25:32" ht="18.75" customHeight="1">
      <c r="Y88" s="219"/>
      <c r="Z88" s="219"/>
      <c r="AA88" s="219"/>
      <c r="AB88" s="219"/>
      <c r="AC88" s="219"/>
      <c r="AD88" s="219"/>
      <c r="AE88" s="166"/>
      <c r="AF88" s="166"/>
    </row>
    <row r="89" spans="25:32" ht="18.75" customHeight="1">
      <c r="Y89" s="219"/>
      <c r="Z89" s="219"/>
      <c r="AA89" s="219"/>
      <c r="AB89" s="219"/>
      <c r="AC89" s="219"/>
      <c r="AD89" s="219"/>
      <c r="AE89" s="166"/>
      <c r="AF89" s="166"/>
    </row>
    <row r="90" spans="25:32" ht="18.75" customHeight="1">
      <c r="Y90" s="219"/>
      <c r="Z90" s="219"/>
      <c r="AA90" s="219"/>
      <c r="AB90" s="219"/>
      <c r="AC90" s="219"/>
      <c r="AD90" s="219"/>
      <c r="AE90" s="166"/>
      <c r="AF90" s="166"/>
    </row>
    <row r="91" spans="25:32" ht="18.75" customHeight="1">
      <c r="Y91" s="227"/>
      <c r="Z91" s="227"/>
      <c r="AA91" s="227"/>
      <c r="AB91" s="227"/>
      <c r="AC91" s="227"/>
      <c r="AD91" s="227"/>
      <c r="AE91" s="166"/>
      <c r="AF91" s="166"/>
    </row>
    <row r="92" spans="25:32" ht="18.75" customHeight="1">
      <c r="Y92" s="219"/>
      <c r="Z92" s="219"/>
      <c r="AA92" s="219"/>
      <c r="AB92" s="219"/>
      <c r="AC92" s="219"/>
      <c r="AD92" s="219"/>
      <c r="AE92" s="166"/>
      <c r="AF92" s="166"/>
    </row>
    <row r="93" spans="25:32" ht="18.75" customHeight="1">
      <c r="Y93" s="219"/>
      <c r="Z93" s="219"/>
      <c r="AA93" s="219"/>
      <c r="AB93" s="219"/>
      <c r="AC93" s="219"/>
      <c r="AD93" s="219"/>
      <c r="AE93" s="166"/>
      <c r="AF93" s="166"/>
    </row>
    <row r="94" spans="25:32" ht="18.75" customHeight="1">
      <c r="Y94" s="219"/>
      <c r="Z94" s="219"/>
      <c r="AA94" s="219"/>
      <c r="AB94" s="219"/>
      <c r="AC94" s="219"/>
      <c r="AD94" s="219"/>
      <c r="AE94" s="166"/>
      <c r="AF94" s="166"/>
    </row>
    <row r="95" spans="25:32" ht="18.75" customHeight="1">
      <c r="Y95" s="219"/>
      <c r="Z95" s="219"/>
      <c r="AA95" s="219"/>
      <c r="AB95" s="219"/>
      <c r="AC95" s="219"/>
      <c r="AD95" s="219"/>
      <c r="AE95" s="166"/>
      <c r="AF95" s="166"/>
    </row>
    <row r="96" spans="25:32" ht="18.75" customHeight="1">
      <c r="Y96" s="219"/>
      <c r="Z96" s="219"/>
      <c r="AA96" s="219"/>
      <c r="AB96" s="219"/>
      <c r="AC96" s="219"/>
      <c r="AD96" s="219"/>
      <c r="AE96" s="166"/>
      <c r="AF96" s="166"/>
    </row>
    <row r="97" spans="25:32" ht="18.75" customHeight="1">
      <c r="Y97" s="219"/>
      <c r="Z97" s="219"/>
      <c r="AA97" s="219"/>
      <c r="AB97" s="219"/>
      <c r="AC97" s="219"/>
      <c r="AD97" s="219"/>
      <c r="AE97" s="166"/>
      <c r="AF97" s="166"/>
    </row>
    <row r="98" spans="25:32" ht="18.75" customHeight="1">
      <c r="Y98" s="219"/>
      <c r="Z98" s="219"/>
      <c r="AA98" s="219"/>
      <c r="AB98" s="219"/>
      <c r="AC98" s="219"/>
      <c r="AD98" s="219"/>
      <c r="AE98" s="166"/>
      <c r="AF98" s="166"/>
    </row>
    <row r="99" spans="25:32" ht="18.75" customHeight="1">
      <c r="Y99" s="219"/>
      <c r="Z99" s="219"/>
      <c r="AA99" s="219"/>
      <c r="AB99" s="219"/>
      <c r="AC99" s="219"/>
      <c r="AD99" s="219"/>
      <c r="AE99" s="166"/>
      <c r="AF99" s="166"/>
    </row>
    <row r="100" spans="25:32" ht="18.75" customHeight="1">
      <c r="Y100" s="219"/>
      <c r="Z100" s="219"/>
      <c r="AA100" s="219"/>
      <c r="AB100" s="219"/>
      <c r="AC100" s="219"/>
      <c r="AD100" s="219"/>
      <c r="AE100" s="166"/>
      <c r="AF100" s="166"/>
    </row>
    <row r="101" spans="25:32" ht="18.75" customHeight="1">
      <c r="Y101" s="219"/>
      <c r="Z101" s="219"/>
      <c r="AA101" s="219"/>
      <c r="AB101" s="219"/>
      <c r="AC101" s="219"/>
      <c r="AD101" s="219"/>
      <c r="AE101" s="166"/>
      <c r="AF101" s="166"/>
    </row>
    <row r="102" spans="25:32" ht="18.75" customHeight="1">
      <c r="Y102" s="219"/>
      <c r="Z102" s="219"/>
      <c r="AA102" s="219"/>
      <c r="AB102" s="219"/>
      <c r="AC102" s="219"/>
      <c r="AD102" s="219"/>
    </row>
    <row r="103" spans="25:32" ht="18.75" customHeight="1">
      <c r="Y103" s="219"/>
      <c r="Z103" s="219"/>
      <c r="AA103" s="219"/>
      <c r="AB103" s="219"/>
      <c r="AC103" s="219"/>
      <c r="AD103" s="219"/>
    </row>
    <row r="104" spans="25:32" ht="18.75" customHeight="1">
      <c r="Y104" s="219"/>
      <c r="Z104" s="219"/>
      <c r="AA104" s="219"/>
      <c r="AB104" s="219"/>
      <c r="AC104" s="219"/>
      <c r="AD104" s="219"/>
      <c r="AE104" s="166"/>
      <c r="AF104" s="166"/>
    </row>
    <row r="105" spans="25:32" ht="18.75" customHeight="1">
      <c r="Y105" s="219"/>
      <c r="Z105" s="219"/>
      <c r="AA105" s="219"/>
      <c r="AB105" s="219"/>
      <c r="AC105" s="219"/>
      <c r="AD105" s="219"/>
      <c r="AE105" s="166"/>
      <c r="AF105" s="166"/>
    </row>
    <row r="106" spans="25:32" ht="18.75" customHeight="1">
      <c r="Y106" s="219"/>
      <c r="Z106" s="219"/>
      <c r="AA106" s="219"/>
      <c r="AB106" s="219"/>
      <c r="AC106" s="219"/>
      <c r="AD106" s="219"/>
    </row>
    <row r="107" spans="25:32" ht="18.75" customHeight="1">
      <c r="Y107" s="219"/>
      <c r="Z107" s="219"/>
      <c r="AA107" s="219"/>
      <c r="AB107" s="219"/>
      <c r="AC107" s="219"/>
      <c r="AD107" s="219"/>
      <c r="AE107" s="166"/>
      <c r="AF107" s="166"/>
    </row>
  </sheetData>
  <mergeCells count="449">
    <mergeCell ref="A59:K59"/>
    <mergeCell ref="L59:V59"/>
    <mergeCell ref="W59:AG59"/>
    <mergeCell ref="AD54:AG54"/>
    <mergeCell ref="A56:K56"/>
    <mergeCell ref="L56:V56"/>
    <mergeCell ref="W56:AG56"/>
    <mergeCell ref="A57:K57"/>
    <mergeCell ref="L57:V57"/>
    <mergeCell ref="W57:AG57"/>
    <mergeCell ref="A54:B54"/>
    <mergeCell ref="C54:G54"/>
    <mergeCell ref="H54:K54"/>
    <mergeCell ref="L54:M54"/>
    <mergeCell ref="N54:R54"/>
    <mergeCell ref="S54:V54"/>
    <mergeCell ref="W54:X54"/>
    <mergeCell ref="Y54:AC54"/>
    <mergeCell ref="A58:K58"/>
    <mergeCell ref="L58:V58"/>
    <mergeCell ref="W58:AG58"/>
    <mergeCell ref="W52:X52"/>
    <mergeCell ref="Y52:AC52"/>
    <mergeCell ref="AD52:AG52"/>
    <mergeCell ref="A53:B53"/>
    <mergeCell ref="C53:G53"/>
    <mergeCell ref="H53:K53"/>
    <mergeCell ref="L53:M53"/>
    <mergeCell ref="N53:R53"/>
    <mergeCell ref="S53:V53"/>
    <mergeCell ref="W53:X53"/>
    <mergeCell ref="A52:B52"/>
    <mergeCell ref="C52:G52"/>
    <mergeCell ref="H52:K52"/>
    <mergeCell ref="L52:M52"/>
    <mergeCell ref="N52:R52"/>
    <mergeCell ref="S52:V52"/>
    <mergeCell ref="Y53:AC53"/>
    <mergeCell ref="AD53:AG53"/>
    <mergeCell ref="A51:B51"/>
    <mergeCell ref="C51:G51"/>
    <mergeCell ref="H51:K51"/>
    <mergeCell ref="L51:M51"/>
    <mergeCell ref="N51:R51"/>
    <mergeCell ref="S51:V51"/>
    <mergeCell ref="W51:X51"/>
    <mergeCell ref="Y51:AC51"/>
    <mergeCell ref="AD51:AG51"/>
    <mergeCell ref="A50:B50"/>
    <mergeCell ref="C50:G50"/>
    <mergeCell ref="H50:K50"/>
    <mergeCell ref="L50:M50"/>
    <mergeCell ref="N50:R50"/>
    <mergeCell ref="S50:V50"/>
    <mergeCell ref="W50:X50"/>
    <mergeCell ref="Y50:AC50"/>
    <mergeCell ref="AD50:AG50"/>
    <mergeCell ref="W48:X48"/>
    <mergeCell ref="Y48:AC48"/>
    <mergeCell ref="AD48:AG48"/>
    <mergeCell ref="A49:B49"/>
    <mergeCell ref="C49:G49"/>
    <mergeCell ref="H49:K49"/>
    <mergeCell ref="L49:M49"/>
    <mergeCell ref="N49:R49"/>
    <mergeCell ref="S49:V49"/>
    <mergeCell ref="W49:X49"/>
    <mergeCell ref="A48:B48"/>
    <mergeCell ref="C48:G48"/>
    <mergeCell ref="H48:K48"/>
    <mergeCell ref="L48:M48"/>
    <mergeCell ref="N48:R48"/>
    <mergeCell ref="S48:V48"/>
    <mergeCell ref="Y49:AC49"/>
    <mergeCell ref="AD49:AG49"/>
    <mergeCell ref="A47:B47"/>
    <mergeCell ref="C47:G47"/>
    <mergeCell ref="H47:K47"/>
    <mergeCell ref="L47:M47"/>
    <mergeCell ref="N47:R47"/>
    <mergeCell ref="S47:V47"/>
    <mergeCell ref="W47:X47"/>
    <mergeCell ref="Y47:AC47"/>
    <mergeCell ref="AD47:AG47"/>
    <mergeCell ref="A46:B46"/>
    <mergeCell ref="C46:G46"/>
    <mergeCell ref="H46:K46"/>
    <mergeCell ref="L46:M46"/>
    <mergeCell ref="N46:R46"/>
    <mergeCell ref="S46:V46"/>
    <mergeCell ref="W46:X46"/>
    <mergeCell ref="Y46:AC46"/>
    <mergeCell ref="AD46:AG46"/>
    <mergeCell ref="W44:X44"/>
    <mergeCell ref="Y44:AC44"/>
    <mergeCell ref="AD44:AG44"/>
    <mergeCell ref="A45:B45"/>
    <mergeCell ref="C45:G45"/>
    <mergeCell ref="H45:K45"/>
    <mergeCell ref="L45:M45"/>
    <mergeCell ref="N45:R45"/>
    <mergeCell ref="S45:V45"/>
    <mergeCell ref="W45:X45"/>
    <mergeCell ref="A44:B44"/>
    <mergeCell ref="C44:G44"/>
    <mergeCell ref="H44:K44"/>
    <mergeCell ref="L44:M44"/>
    <mergeCell ref="N44:R44"/>
    <mergeCell ref="S44:V44"/>
    <mergeCell ref="Y45:AC45"/>
    <mergeCell ref="AD45:AG45"/>
    <mergeCell ref="A43:B43"/>
    <mergeCell ref="C43:G43"/>
    <mergeCell ref="H43:K43"/>
    <mergeCell ref="L43:M43"/>
    <mergeCell ref="N43:R43"/>
    <mergeCell ref="S43:V43"/>
    <mergeCell ref="W43:X43"/>
    <mergeCell ref="Y43:AC43"/>
    <mergeCell ref="AD43:AG43"/>
    <mergeCell ref="A42:B42"/>
    <mergeCell ref="C42:G42"/>
    <mergeCell ref="H42:K42"/>
    <mergeCell ref="L42:M42"/>
    <mergeCell ref="N42:R42"/>
    <mergeCell ref="S42:V42"/>
    <mergeCell ref="W42:X42"/>
    <mergeCell ref="Y42:AC42"/>
    <mergeCell ref="AD42:AG42"/>
    <mergeCell ref="W40:X40"/>
    <mergeCell ref="Y40:AC40"/>
    <mergeCell ref="AD40:AG40"/>
    <mergeCell ref="A41:B41"/>
    <mergeCell ref="C41:G41"/>
    <mergeCell ref="H41:K41"/>
    <mergeCell ref="L41:M41"/>
    <mergeCell ref="N41:R41"/>
    <mergeCell ref="S41:V41"/>
    <mergeCell ref="W41:X41"/>
    <mergeCell ref="A40:B40"/>
    <mergeCell ref="C40:G40"/>
    <mergeCell ref="H40:K40"/>
    <mergeCell ref="L40:M40"/>
    <mergeCell ref="N40:R40"/>
    <mergeCell ref="S40:V40"/>
    <mergeCell ref="Y41:AC41"/>
    <mergeCell ref="AD41:AG41"/>
    <mergeCell ref="A39:B39"/>
    <mergeCell ref="C39:G39"/>
    <mergeCell ref="H39:K39"/>
    <mergeCell ref="L39:M39"/>
    <mergeCell ref="N39:R39"/>
    <mergeCell ref="S39:V39"/>
    <mergeCell ref="W39:X39"/>
    <mergeCell ref="Y39:AC39"/>
    <mergeCell ref="AD39:AG39"/>
    <mergeCell ref="A38:B38"/>
    <mergeCell ref="C38:G38"/>
    <mergeCell ref="H38:K38"/>
    <mergeCell ref="L38:M38"/>
    <mergeCell ref="N38:R38"/>
    <mergeCell ref="S38:V38"/>
    <mergeCell ref="W38:X38"/>
    <mergeCell ref="Y38:AC38"/>
    <mergeCell ref="AD38:AG38"/>
    <mergeCell ref="W36:X36"/>
    <mergeCell ref="Y36:AC36"/>
    <mergeCell ref="AD36:AG36"/>
    <mergeCell ref="A37:B37"/>
    <mergeCell ref="C37:G37"/>
    <mergeCell ref="H37:K37"/>
    <mergeCell ref="L37:M37"/>
    <mergeCell ref="N37:R37"/>
    <mergeCell ref="S37:V37"/>
    <mergeCell ref="W37:X37"/>
    <mergeCell ref="A36:B36"/>
    <mergeCell ref="C36:G36"/>
    <mergeCell ref="H36:K36"/>
    <mergeCell ref="L36:M36"/>
    <mergeCell ref="N36:R36"/>
    <mergeCell ref="S36:V36"/>
    <mergeCell ref="Y37:AC37"/>
    <mergeCell ref="AD37:AG37"/>
    <mergeCell ref="A35:B35"/>
    <mergeCell ref="C35:G35"/>
    <mergeCell ref="H35:K35"/>
    <mergeCell ref="L35:M35"/>
    <mergeCell ref="N35:R35"/>
    <mergeCell ref="S35:V35"/>
    <mergeCell ref="W35:X35"/>
    <mergeCell ref="Y35:AC35"/>
    <mergeCell ref="AD35:AG35"/>
    <mergeCell ref="A34:B34"/>
    <mergeCell ref="C34:G34"/>
    <mergeCell ref="H34:K34"/>
    <mergeCell ref="L34:M34"/>
    <mergeCell ref="N34:R34"/>
    <mergeCell ref="S34:V34"/>
    <mergeCell ref="W34:X34"/>
    <mergeCell ref="Y34:AC34"/>
    <mergeCell ref="AD34:AG34"/>
    <mergeCell ref="W32:X32"/>
    <mergeCell ref="Y32:AC32"/>
    <mergeCell ref="AD32:AG32"/>
    <mergeCell ref="A33:B33"/>
    <mergeCell ref="C33:G33"/>
    <mergeCell ref="H33:K33"/>
    <mergeCell ref="L33:M33"/>
    <mergeCell ref="N33:R33"/>
    <mergeCell ref="S33:V33"/>
    <mergeCell ref="W33:X33"/>
    <mergeCell ref="A32:B32"/>
    <mergeCell ref="C32:G32"/>
    <mergeCell ref="H32:K32"/>
    <mergeCell ref="L32:M32"/>
    <mergeCell ref="N32:R32"/>
    <mergeCell ref="S32:V32"/>
    <mergeCell ref="Y33:AC33"/>
    <mergeCell ref="AD33:AG33"/>
    <mergeCell ref="A31:B31"/>
    <mergeCell ref="C31:G31"/>
    <mergeCell ref="H31:K31"/>
    <mergeCell ref="L31:M31"/>
    <mergeCell ref="N31:R31"/>
    <mergeCell ref="S31:V31"/>
    <mergeCell ref="W31:X31"/>
    <mergeCell ref="Y31:AC31"/>
    <mergeCell ref="AD31:AG31"/>
    <mergeCell ref="A30:B30"/>
    <mergeCell ref="C30:G30"/>
    <mergeCell ref="H30:K30"/>
    <mergeCell ref="L30:M30"/>
    <mergeCell ref="N30:R30"/>
    <mergeCell ref="S30:V30"/>
    <mergeCell ref="W30:X30"/>
    <mergeCell ref="Y30:AC30"/>
    <mergeCell ref="AD30:AG30"/>
    <mergeCell ref="W28:X28"/>
    <mergeCell ref="Y28:AC28"/>
    <mergeCell ref="AD28:AG28"/>
    <mergeCell ref="A29:B29"/>
    <mergeCell ref="C29:G29"/>
    <mergeCell ref="H29:K29"/>
    <mergeCell ref="L29:M29"/>
    <mergeCell ref="N29:R29"/>
    <mergeCell ref="S29:V29"/>
    <mergeCell ref="W29:X29"/>
    <mergeCell ref="A28:B28"/>
    <mergeCell ref="C28:G28"/>
    <mergeCell ref="H28:K28"/>
    <mergeCell ref="L28:M28"/>
    <mergeCell ref="N28:R28"/>
    <mergeCell ref="S28:V28"/>
    <mergeCell ref="Y29:AC29"/>
    <mergeCell ref="AD29:AG29"/>
    <mergeCell ref="A27:B27"/>
    <mergeCell ref="C27:G27"/>
    <mergeCell ref="H27:K27"/>
    <mergeCell ref="L27:M27"/>
    <mergeCell ref="N27:R27"/>
    <mergeCell ref="S27:V27"/>
    <mergeCell ref="W27:X27"/>
    <mergeCell ref="Y27:AC27"/>
    <mergeCell ref="AD27:AG27"/>
    <mergeCell ref="A26:B26"/>
    <mergeCell ref="C26:G26"/>
    <mergeCell ref="H26:K26"/>
    <mergeCell ref="L26:M26"/>
    <mergeCell ref="N26:R26"/>
    <mergeCell ref="S26:V26"/>
    <mergeCell ref="W26:X26"/>
    <mergeCell ref="Y26:AC26"/>
    <mergeCell ref="AD26:AG26"/>
    <mergeCell ref="W24:X24"/>
    <mergeCell ref="Y24:AC24"/>
    <mergeCell ref="AD24:AG24"/>
    <mergeCell ref="A25:B25"/>
    <mergeCell ref="C25:G25"/>
    <mergeCell ref="H25:K25"/>
    <mergeCell ref="L25:M25"/>
    <mergeCell ref="N25:R25"/>
    <mergeCell ref="S25:V25"/>
    <mergeCell ref="W25:X25"/>
    <mergeCell ref="A24:B24"/>
    <mergeCell ref="C24:G24"/>
    <mergeCell ref="H24:K24"/>
    <mergeCell ref="L24:M24"/>
    <mergeCell ref="N24:R24"/>
    <mergeCell ref="S24:V24"/>
    <mergeCell ref="Y25:AC25"/>
    <mergeCell ref="AD25:AG25"/>
    <mergeCell ref="A23:B23"/>
    <mergeCell ref="C23:G23"/>
    <mergeCell ref="H23:K23"/>
    <mergeCell ref="L23:M23"/>
    <mergeCell ref="N23:R23"/>
    <mergeCell ref="S23:V23"/>
    <mergeCell ref="W23:X23"/>
    <mergeCell ref="Y23:AC23"/>
    <mergeCell ref="AD23:AG23"/>
    <mergeCell ref="A22:B22"/>
    <mergeCell ref="C22:G22"/>
    <mergeCell ref="H22:K22"/>
    <mergeCell ref="L22:M22"/>
    <mergeCell ref="N22:R22"/>
    <mergeCell ref="S22:V22"/>
    <mergeCell ref="W22:X22"/>
    <mergeCell ref="Y22:AC22"/>
    <mergeCell ref="AD22:AG22"/>
    <mergeCell ref="W20:X20"/>
    <mergeCell ref="Y20:AC20"/>
    <mergeCell ref="AD20:AG20"/>
    <mergeCell ref="A21:B21"/>
    <mergeCell ref="C21:G21"/>
    <mergeCell ref="H21:K21"/>
    <mergeCell ref="L21:M21"/>
    <mergeCell ref="N21:R21"/>
    <mergeCell ref="S21:V21"/>
    <mergeCell ref="W21:X21"/>
    <mergeCell ref="A20:B20"/>
    <mergeCell ref="C20:G20"/>
    <mergeCell ref="H20:K20"/>
    <mergeCell ref="L20:M20"/>
    <mergeCell ref="N20:R20"/>
    <mergeCell ref="S20:V20"/>
    <mergeCell ref="Y21:AC21"/>
    <mergeCell ref="AD21:AG21"/>
    <mergeCell ref="A19:B19"/>
    <mergeCell ref="C19:G19"/>
    <mergeCell ref="H19:K19"/>
    <mergeCell ref="L19:M19"/>
    <mergeCell ref="N19:R19"/>
    <mergeCell ref="S19:V19"/>
    <mergeCell ref="W19:X19"/>
    <mergeCell ref="Y19:AC19"/>
    <mergeCell ref="AD19:AG19"/>
    <mergeCell ref="A18:B18"/>
    <mergeCell ref="C18:G18"/>
    <mergeCell ref="H18:K18"/>
    <mergeCell ref="L18:M18"/>
    <mergeCell ref="N18:R18"/>
    <mergeCell ref="S18:V18"/>
    <mergeCell ref="W18:X18"/>
    <mergeCell ref="Y18:AC18"/>
    <mergeCell ref="AD18:AG18"/>
    <mergeCell ref="W16:X16"/>
    <mergeCell ref="Y16:AC16"/>
    <mergeCell ref="AD16:AG16"/>
    <mergeCell ref="A17:B17"/>
    <mergeCell ref="C17:G17"/>
    <mergeCell ref="H17:K17"/>
    <mergeCell ref="L17:M17"/>
    <mergeCell ref="N17:R17"/>
    <mergeCell ref="S17:V17"/>
    <mergeCell ref="W17:X17"/>
    <mergeCell ref="A16:B16"/>
    <mergeCell ref="C16:G16"/>
    <mergeCell ref="H16:K16"/>
    <mergeCell ref="L16:M16"/>
    <mergeCell ref="N16:R16"/>
    <mergeCell ref="S16:V16"/>
    <mergeCell ref="Y17:AC17"/>
    <mergeCell ref="AD17:AG17"/>
    <mergeCell ref="A15:B15"/>
    <mergeCell ref="C15:G15"/>
    <mergeCell ref="H15:K15"/>
    <mergeCell ref="L15:M15"/>
    <mergeCell ref="N15:R15"/>
    <mergeCell ref="S15:V15"/>
    <mergeCell ref="W15:X15"/>
    <mergeCell ref="Y15:AC15"/>
    <mergeCell ref="AD15:AG15"/>
    <mergeCell ref="A14:B14"/>
    <mergeCell ref="C14:G14"/>
    <mergeCell ref="H14:K14"/>
    <mergeCell ref="L14:M14"/>
    <mergeCell ref="N14:R14"/>
    <mergeCell ref="S14:V14"/>
    <mergeCell ref="W14:X14"/>
    <mergeCell ref="Y14:AC14"/>
    <mergeCell ref="AD14:AG14"/>
    <mergeCell ref="W12:X12"/>
    <mergeCell ref="Y12:AC12"/>
    <mergeCell ref="AD12:AG12"/>
    <mergeCell ref="A13:B13"/>
    <mergeCell ref="C13:G13"/>
    <mergeCell ref="H13:K13"/>
    <mergeCell ref="L13:M13"/>
    <mergeCell ref="N13:R13"/>
    <mergeCell ref="S13:V13"/>
    <mergeCell ref="W13:X13"/>
    <mergeCell ref="A12:B12"/>
    <mergeCell ref="C12:G12"/>
    <mergeCell ref="H12:K12"/>
    <mergeCell ref="L12:M12"/>
    <mergeCell ref="N12:R12"/>
    <mergeCell ref="S12:V12"/>
    <mergeCell ref="Y13:AC13"/>
    <mergeCell ref="AD13:AG13"/>
    <mergeCell ref="A11:B11"/>
    <mergeCell ref="C11:G11"/>
    <mergeCell ref="H11:K11"/>
    <mergeCell ref="L11:M11"/>
    <mergeCell ref="N11:R11"/>
    <mergeCell ref="S11:V11"/>
    <mergeCell ref="W11:X11"/>
    <mergeCell ref="Y11:AC11"/>
    <mergeCell ref="AD11:AG11"/>
    <mergeCell ref="A10:B10"/>
    <mergeCell ref="C10:G10"/>
    <mergeCell ref="H10:K10"/>
    <mergeCell ref="L10:M10"/>
    <mergeCell ref="N10:R10"/>
    <mergeCell ref="S10:V10"/>
    <mergeCell ref="W10:X10"/>
    <mergeCell ref="Y10:AC10"/>
    <mergeCell ref="AD10:AG10"/>
    <mergeCell ref="A9:B9"/>
    <mergeCell ref="C9:G9"/>
    <mergeCell ref="H9:K9"/>
    <mergeCell ref="L9:M9"/>
    <mergeCell ref="N9:R9"/>
    <mergeCell ref="S9:V9"/>
    <mergeCell ref="W9:X9"/>
    <mergeCell ref="Y9:AC9"/>
    <mergeCell ref="AD9:AG9"/>
    <mergeCell ref="A8:B8"/>
    <mergeCell ref="C8:G8"/>
    <mergeCell ref="H8:K8"/>
    <mergeCell ref="L8:M8"/>
    <mergeCell ref="N8:R8"/>
    <mergeCell ref="S8:V8"/>
    <mergeCell ref="W8:X8"/>
    <mergeCell ref="Y8:AC8"/>
    <mergeCell ref="AD8:AG8"/>
    <mergeCell ref="A1:D1"/>
    <mergeCell ref="A4:K4"/>
    <mergeCell ref="L4:V4"/>
    <mergeCell ref="W4:AG4"/>
    <mergeCell ref="L5:V5"/>
    <mergeCell ref="A6:B6"/>
    <mergeCell ref="C6:G6"/>
    <mergeCell ref="H6:K6"/>
    <mergeCell ref="L6:M6"/>
    <mergeCell ref="N6:R6"/>
    <mergeCell ref="S6:V6"/>
    <mergeCell ref="W6:X6"/>
    <mergeCell ref="Y6:AC6"/>
    <mergeCell ref="AD6:AG6"/>
  </mergeCells>
  <phoneticPr fontId="4"/>
  <hyperlinks>
    <hyperlink ref="A1" location="P2細目次!A1" display="目次に戻る" xr:uid="{1EC91D6A-6988-4FA9-BDA9-473DAD1AF561}"/>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369A2-F9F5-4016-8B9B-4C896D21AE1B}">
  <sheetPr>
    <tabColor theme="0"/>
    <pageSetUpPr fitToPage="1"/>
  </sheetPr>
  <dimension ref="A1:AL60"/>
  <sheetViews>
    <sheetView zoomScaleNormal="100" zoomScaleSheetLayoutView="100" workbookViewId="0">
      <selection activeCell="AN7" sqref="AN7:AN8"/>
    </sheetView>
  </sheetViews>
  <sheetFormatPr defaultColWidth="3.375" defaultRowHeight="18.75" customHeight="1"/>
  <cols>
    <col min="1" max="33" width="3.375" style="1" customWidth="1"/>
    <col min="34" max="16384" width="3.375" style="1"/>
  </cols>
  <sheetData>
    <row r="1" spans="1:38" s="17" customFormat="1" ht="13.5">
      <c r="A1" s="1544" t="s">
        <v>4602</v>
      </c>
      <c r="B1" s="1544"/>
      <c r="C1" s="1544"/>
      <c r="D1" s="1544"/>
    </row>
    <row r="2" spans="1:38" ht="17.25">
      <c r="A2" s="273" t="s">
        <v>4654</v>
      </c>
      <c r="B2" s="273"/>
      <c r="C2" s="273"/>
      <c r="D2" s="273"/>
      <c r="E2" s="273"/>
      <c r="F2" s="273"/>
      <c r="G2" s="273"/>
      <c r="H2" s="273"/>
      <c r="I2" s="273"/>
      <c r="J2" s="273"/>
      <c r="K2" s="273"/>
      <c r="L2" s="273"/>
      <c r="M2" s="273"/>
      <c r="N2" s="273"/>
    </row>
    <row r="3" spans="1:38" s="269" customFormat="1" ht="17.25">
      <c r="A3" s="273"/>
      <c r="B3" s="273"/>
      <c r="C3" s="273"/>
      <c r="D3" s="273"/>
      <c r="E3" s="273"/>
      <c r="F3" s="273"/>
      <c r="G3" s="273"/>
      <c r="H3" s="273"/>
      <c r="I3" s="273"/>
      <c r="J3" s="273"/>
      <c r="K3" s="273"/>
      <c r="L3" s="273"/>
      <c r="M3" s="273"/>
      <c r="N3" s="273"/>
    </row>
    <row r="4" spans="1:38" s="228" customFormat="1">
      <c r="A4" s="2641" t="s">
        <v>4370</v>
      </c>
      <c r="B4" s="2641"/>
      <c r="C4" s="2641"/>
      <c r="D4" s="2641"/>
      <c r="E4" s="2641"/>
      <c r="F4" s="2641"/>
      <c r="G4" s="2641"/>
      <c r="H4" s="2641"/>
      <c r="I4" s="2641"/>
      <c r="J4" s="2641"/>
      <c r="K4" s="2641"/>
      <c r="L4" s="2641" t="s">
        <v>4371</v>
      </c>
      <c r="M4" s="2641"/>
      <c r="N4" s="2641"/>
      <c r="O4" s="2641"/>
      <c r="P4" s="2641"/>
      <c r="Q4" s="2641"/>
      <c r="R4" s="2641"/>
      <c r="S4" s="2641"/>
      <c r="T4" s="2641"/>
      <c r="U4" s="2641"/>
      <c r="V4" s="2641"/>
      <c r="W4" s="2664" t="s">
        <v>4372</v>
      </c>
      <c r="X4" s="2664"/>
      <c r="Y4" s="2664"/>
      <c r="Z4" s="2664"/>
      <c r="AA4" s="2664"/>
      <c r="AB4" s="2664"/>
      <c r="AC4" s="2664"/>
      <c r="AD4" s="2664"/>
      <c r="AE4" s="2664"/>
      <c r="AF4" s="2664"/>
      <c r="AG4" s="2664"/>
    </row>
    <row r="5" spans="1:38" ht="11.25" customHeight="1" thickBot="1">
      <c r="A5" s="2662"/>
      <c r="B5" s="2662"/>
      <c r="C5" s="2662"/>
      <c r="D5" s="2662"/>
      <c r="E5" s="2662"/>
      <c r="F5" s="2662"/>
      <c r="G5" s="2662"/>
      <c r="H5" s="2662"/>
      <c r="I5" s="2662"/>
      <c r="J5" s="2662"/>
      <c r="K5" s="2662"/>
      <c r="L5" s="2662"/>
      <c r="M5" s="2662"/>
      <c r="N5" s="2662"/>
      <c r="O5" s="2662"/>
      <c r="P5" s="2662"/>
      <c r="Q5" s="2662"/>
      <c r="R5" s="2662"/>
      <c r="S5" s="2662"/>
      <c r="T5" s="2662"/>
      <c r="U5" s="2662"/>
      <c r="V5" s="2662"/>
    </row>
    <row r="6" spans="1:38" ht="18.75" customHeight="1">
      <c r="A6" s="2642" t="s">
        <v>4110</v>
      </c>
      <c r="B6" s="2643"/>
      <c r="C6" s="2644" t="s">
        <v>4275</v>
      </c>
      <c r="D6" s="2642"/>
      <c r="E6" s="2642"/>
      <c r="F6" s="2642"/>
      <c r="G6" s="2643"/>
      <c r="H6" s="2644" t="s">
        <v>4328</v>
      </c>
      <c r="I6" s="2642"/>
      <c r="J6" s="2642"/>
      <c r="K6" s="2643"/>
      <c r="L6" s="2644" t="s">
        <v>4110</v>
      </c>
      <c r="M6" s="2643"/>
      <c r="N6" s="2644" t="s">
        <v>4275</v>
      </c>
      <c r="O6" s="2642"/>
      <c r="P6" s="2642"/>
      <c r="Q6" s="2642"/>
      <c r="R6" s="2643"/>
      <c r="S6" s="2644" t="s">
        <v>4226</v>
      </c>
      <c r="T6" s="2642"/>
      <c r="U6" s="2642"/>
      <c r="V6" s="2643"/>
      <c r="W6" s="2644" t="s">
        <v>4110</v>
      </c>
      <c r="X6" s="2643"/>
      <c r="Y6" s="2644" t="s">
        <v>4275</v>
      </c>
      <c r="Z6" s="2642"/>
      <c r="AA6" s="2642"/>
      <c r="AB6" s="2642"/>
      <c r="AC6" s="2643"/>
      <c r="AD6" s="2644" t="s">
        <v>4373</v>
      </c>
      <c r="AE6" s="2642"/>
      <c r="AF6" s="2642"/>
      <c r="AG6" s="2642"/>
    </row>
    <row r="7" spans="1:38" ht="11.25" customHeight="1">
      <c r="A7" s="16"/>
      <c r="B7" s="16"/>
      <c r="J7" s="114"/>
      <c r="K7" s="32"/>
      <c r="L7" s="155"/>
      <c r="M7" s="16"/>
      <c r="W7" s="155"/>
      <c r="X7" s="16"/>
      <c r="Y7" s="16"/>
    </row>
    <row r="8" spans="1:38" ht="18.75" customHeight="1">
      <c r="A8" s="1201">
        <v>1</v>
      </c>
      <c r="B8" s="1201"/>
      <c r="C8" s="2706" t="s">
        <v>1437</v>
      </c>
      <c r="D8" s="2706"/>
      <c r="E8" s="2706"/>
      <c r="F8" s="2706"/>
      <c r="G8" s="2706"/>
      <c r="H8" s="2415">
        <v>1269</v>
      </c>
      <c r="I8" s="2415"/>
      <c r="J8" s="2415"/>
      <c r="K8" s="2707"/>
      <c r="L8" s="1280">
        <v>1</v>
      </c>
      <c r="M8" s="1201"/>
      <c r="N8" s="2706" t="s">
        <v>4117</v>
      </c>
      <c r="O8" s="2706"/>
      <c r="P8" s="2706"/>
      <c r="Q8" s="2706"/>
      <c r="R8" s="2706"/>
      <c r="S8" s="2415">
        <v>26401</v>
      </c>
      <c r="T8" s="2415"/>
      <c r="U8" s="2415"/>
      <c r="V8" s="2707"/>
      <c r="W8" s="1280">
        <v>1</v>
      </c>
      <c r="X8" s="1201"/>
      <c r="Y8" s="2706" t="s">
        <v>1444</v>
      </c>
      <c r="Z8" s="2706"/>
      <c r="AA8" s="2706"/>
      <c r="AB8" s="2706"/>
      <c r="AC8" s="2706"/>
      <c r="AD8" s="2415">
        <v>107565958</v>
      </c>
      <c r="AE8" s="2415"/>
      <c r="AF8" s="2415"/>
      <c r="AG8" s="2415"/>
      <c r="AI8" s="229"/>
      <c r="AJ8" s="229"/>
      <c r="AK8" s="230"/>
      <c r="AL8" s="129"/>
    </row>
    <row r="9" spans="1:38" ht="18.75" customHeight="1">
      <c r="A9" s="1201">
        <v>2</v>
      </c>
      <c r="B9" s="1201"/>
      <c r="C9" s="2706" t="s">
        <v>4117</v>
      </c>
      <c r="D9" s="2706"/>
      <c r="E9" s="2706"/>
      <c r="F9" s="2706"/>
      <c r="G9" s="2706"/>
      <c r="H9" s="2415">
        <v>846</v>
      </c>
      <c r="I9" s="2415"/>
      <c r="J9" s="2415"/>
      <c r="K9" s="2707"/>
      <c r="L9" s="1280">
        <v>2</v>
      </c>
      <c r="M9" s="1201"/>
      <c r="N9" s="2706" t="s">
        <v>1433</v>
      </c>
      <c r="O9" s="2706"/>
      <c r="P9" s="2706"/>
      <c r="Q9" s="2706"/>
      <c r="R9" s="2706"/>
      <c r="S9" s="2415">
        <v>22818</v>
      </c>
      <c r="T9" s="2415"/>
      <c r="U9" s="2415"/>
      <c r="V9" s="2707"/>
      <c r="W9" s="1280">
        <v>2</v>
      </c>
      <c r="X9" s="1201"/>
      <c r="Y9" s="2706" t="s">
        <v>1435</v>
      </c>
      <c r="Z9" s="2706"/>
      <c r="AA9" s="2706"/>
      <c r="AB9" s="2706"/>
      <c r="AC9" s="2706"/>
      <c r="AD9" s="2415">
        <v>96078988</v>
      </c>
      <c r="AE9" s="2415"/>
      <c r="AF9" s="2415"/>
      <c r="AG9" s="2415"/>
      <c r="AI9" s="229"/>
      <c r="AJ9" s="229"/>
      <c r="AK9" s="230"/>
      <c r="AL9" s="129"/>
    </row>
    <row r="10" spans="1:38" ht="18.75" customHeight="1">
      <c r="A10" s="1201">
        <v>3</v>
      </c>
      <c r="B10" s="1201"/>
      <c r="C10" s="2706" t="s">
        <v>4169</v>
      </c>
      <c r="D10" s="2706"/>
      <c r="E10" s="2706"/>
      <c r="F10" s="2706"/>
      <c r="G10" s="2706"/>
      <c r="H10" s="2415">
        <v>578</v>
      </c>
      <c r="I10" s="2415"/>
      <c r="J10" s="2415"/>
      <c r="K10" s="2707"/>
      <c r="L10" s="1280">
        <v>3</v>
      </c>
      <c r="M10" s="1201"/>
      <c r="N10" s="2706" t="s">
        <v>1437</v>
      </c>
      <c r="O10" s="2706"/>
      <c r="P10" s="2706"/>
      <c r="Q10" s="2706"/>
      <c r="R10" s="2706"/>
      <c r="S10" s="2415">
        <v>22716</v>
      </c>
      <c r="T10" s="2415"/>
      <c r="U10" s="2415"/>
      <c r="V10" s="2707"/>
      <c r="W10" s="1280">
        <v>3</v>
      </c>
      <c r="X10" s="1201"/>
      <c r="Y10" s="2706" t="s">
        <v>4117</v>
      </c>
      <c r="Z10" s="2706"/>
      <c r="AA10" s="2706"/>
      <c r="AB10" s="2706"/>
      <c r="AC10" s="2706"/>
      <c r="AD10" s="2415">
        <v>88919557</v>
      </c>
      <c r="AE10" s="2415"/>
      <c r="AF10" s="2415"/>
      <c r="AG10" s="2415"/>
      <c r="AI10" s="229"/>
      <c r="AJ10" s="229"/>
      <c r="AK10" s="230"/>
      <c r="AL10" s="8"/>
    </row>
    <row r="11" spans="1:38" ht="18.75" customHeight="1">
      <c r="A11" s="1201">
        <v>4</v>
      </c>
      <c r="B11" s="1201"/>
      <c r="C11" s="2706" t="s">
        <v>1433</v>
      </c>
      <c r="D11" s="2706"/>
      <c r="E11" s="2706"/>
      <c r="F11" s="2706"/>
      <c r="G11" s="2706"/>
      <c r="H11" s="2415">
        <v>441</v>
      </c>
      <c r="I11" s="2415"/>
      <c r="J11" s="2415"/>
      <c r="K11" s="2707"/>
      <c r="L11" s="1280">
        <v>4</v>
      </c>
      <c r="M11" s="1201"/>
      <c r="N11" s="2706" t="s">
        <v>1444</v>
      </c>
      <c r="O11" s="2706"/>
      <c r="P11" s="2706"/>
      <c r="Q11" s="2706"/>
      <c r="R11" s="2706"/>
      <c r="S11" s="2415">
        <v>16105</v>
      </c>
      <c r="T11" s="2415"/>
      <c r="U11" s="2415"/>
      <c r="V11" s="2707"/>
      <c r="W11" s="1280">
        <v>4</v>
      </c>
      <c r="X11" s="1201"/>
      <c r="Y11" s="2706" t="s">
        <v>1433</v>
      </c>
      <c r="Z11" s="2706"/>
      <c r="AA11" s="2706"/>
      <c r="AB11" s="2706"/>
      <c r="AC11" s="2706"/>
      <c r="AD11" s="2415">
        <v>84079735</v>
      </c>
      <c r="AE11" s="2415"/>
      <c r="AF11" s="2415"/>
      <c r="AG11" s="2415"/>
      <c r="AI11" s="229"/>
      <c r="AJ11" s="229"/>
      <c r="AK11" s="230"/>
      <c r="AL11" s="8"/>
    </row>
    <row r="12" spans="1:38" ht="18.75" customHeight="1">
      <c r="A12" s="1201">
        <v>5</v>
      </c>
      <c r="B12" s="1201"/>
      <c r="C12" s="2706" t="s">
        <v>1456</v>
      </c>
      <c r="D12" s="2706"/>
      <c r="E12" s="2706"/>
      <c r="F12" s="2706"/>
      <c r="G12" s="2706"/>
      <c r="H12" s="2415">
        <v>417</v>
      </c>
      <c r="I12" s="2415"/>
      <c r="J12" s="2415"/>
      <c r="K12" s="2707"/>
      <c r="L12" s="1280">
        <v>5</v>
      </c>
      <c r="M12" s="1201"/>
      <c r="N12" s="2706" t="s">
        <v>4136</v>
      </c>
      <c r="O12" s="2706"/>
      <c r="P12" s="2706"/>
      <c r="Q12" s="2706"/>
      <c r="R12" s="2706"/>
      <c r="S12" s="2415">
        <v>13952</v>
      </c>
      <c r="T12" s="2415"/>
      <c r="U12" s="2415"/>
      <c r="V12" s="2707"/>
      <c r="W12" s="1280">
        <v>5</v>
      </c>
      <c r="X12" s="1201"/>
      <c r="Y12" s="2706" t="s">
        <v>1437</v>
      </c>
      <c r="Z12" s="2706"/>
      <c r="AA12" s="2706"/>
      <c r="AB12" s="2706"/>
      <c r="AC12" s="2706"/>
      <c r="AD12" s="2415">
        <v>52078335</v>
      </c>
      <c r="AE12" s="2415"/>
      <c r="AF12" s="2415"/>
      <c r="AG12" s="2415"/>
      <c r="AI12" s="229"/>
      <c r="AJ12" s="229"/>
      <c r="AK12" s="230"/>
      <c r="AL12" s="8"/>
    </row>
    <row r="13" spans="1:38" ht="11.25" customHeight="1">
      <c r="A13" s="1201"/>
      <c r="B13" s="1201"/>
      <c r="C13" s="1202"/>
      <c r="D13" s="1202"/>
      <c r="E13" s="1202"/>
      <c r="F13" s="1202"/>
      <c r="G13" s="1202"/>
      <c r="H13" s="1202"/>
      <c r="I13" s="1202"/>
      <c r="J13" s="1202"/>
      <c r="K13" s="1551"/>
      <c r="L13" s="1280"/>
      <c r="M13" s="1201"/>
      <c r="N13" s="1202"/>
      <c r="O13" s="1202"/>
      <c r="P13" s="1202"/>
      <c r="Q13" s="1202"/>
      <c r="R13" s="1202"/>
      <c r="S13" s="1202"/>
      <c r="T13" s="1202"/>
      <c r="U13" s="1202"/>
      <c r="V13" s="1551"/>
      <c r="W13" s="1280"/>
      <c r="X13" s="1201"/>
      <c r="Y13" s="1201"/>
      <c r="Z13" s="1201"/>
      <c r="AA13" s="1201"/>
      <c r="AB13" s="1201"/>
      <c r="AC13" s="1201"/>
      <c r="AD13" s="1202"/>
      <c r="AE13" s="1202"/>
      <c r="AF13" s="1202"/>
      <c r="AG13" s="1202"/>
      <c r="AJ13" s="229"/>
      <c r="AK13" s="230"/>
      <c r="AL13" s="8"/>
    </row>
    <row r="14" spans="1:38" ht="18.75" customHeight="1">
      <c r="A14" s="1201">
        <v>6</v>
      </c>
      <c r="B14" s="1201"/>
      <c r="C14" s="2706" t="s">
        <v>1452</v>
      </c>
      <c r="D14" s="2706"/>
      <c r="E14" s="2706"/>
      <c r="F14" s="2706"/>
      <c r="G14" s="2706"/>
      <c r="H14" s="2415">
        <v>393</v>
      </c>
      <c r="I14" s="2415"/>
      <c r="J14" s="2415"/>
      <c r="K14" s="2707"/>
      <c r="L14" s="1280">
        <v>6</v>
      </c>
      <c r="M14" s="1201"/>
      <c r="N14" s="2706" t="s">
        <v>1435</v>
      </c>
      <c r="O14" s="2706"/>
      <c r="P14" s="2706"/>
      <c r="Q14" s="2706"/>
      <c r="R14" s="2706"/>
      <c r="S14" s="2415">
        <v>13796</v>
      </c>
      <c r="T14" s="2415"/>
      <c r="U14" s="2415"/>
      <c r="V14" s="2707"/>
      <c r="W14" s="1280">
        <v>6</v>
      </c>
      <c r="X14" s="1201"/>
      <c r="Y14" s="2706" t="s">
        <v>4142</v>
      </c>
      <c r="Z14" s="2706"/>
      <c r="AA14" s="2706"/>
      <c r="AB14" s="2706"/>
      <c r="AC14" s="2706"/>
      <c r="AD14" s="2415">
        <v>51155299</v>
      </c>
      <c r="AE14" s="2415"/>
      <c r="AF14" s="2415"/>
      <c r="AG14" s="2415"/>
      <c r="AI14" s="33"/>
      <c r="AJ14" s="229"/>
      <c r="AK14" s="230"/>
      <c r="AL14" s="129"/>
    </row>
    <row r="15" spans="1:38" ht="18.75" customHeight="1">
      <c r="A15" s="1201">
        <v>7</v>
      </c>
      <c r="B15" s="1201"/>
      <c r="C15" s="2706" t="s">
        <v>4152</v>
      </c>
      <c r="D15" s="2706"/>
      <c r="E15" s="2706"/>
      <c r="F15" s="2706"/>
      <c r="G15" s="2706"/>
      <c r="H15" s="2415">
        <v>382</v>
      </c>
      <c r="I15" s="2415"/>
      <c r="J15" s="2415"/>
      <c r="K15" s="2707"/>
      <c r="L15" s="1280">
        <v>7</v>
      </c>
      <c r="M15" s="1201"/>
      <c r="N15" s="2706" t="s">
        <v>1448</v>
      </c>
      <c r="O15" s="2706"/>
      <c r="P15" s="2706"/>
      <c r="Q15" s="2706"/>
      <c r="R15" s="2706"/>
      <c r="S15" s="2415">
        <v>13284</v>
      </c>
      <c r="T15" s="2415"/>
      <c r="U15" s="2415"/>
      <c r="V15" s="2707"/>
      <c r="W15" s="1280">
        <v>7</v>
      </c>
      <c r="X15" s="1201"/>
      <c r="Y15" s="2706" t="s">
        <v>4136</v>
      </c>
      <c r="Z15" s="2706"/>
      <c r="AA15" s="2706"/>
      <c r="AB15" s="2706"/>
      <c r="AC15" s="2706"/>
      <c r="AD15" s="2415">
        <v>47994177</v>
      </c>
      <c r="AE15" s="2415"/>
      <c r="AF15" s="2415"/>
      <c r="AG15" s="2415"/>
      <c r="AI15" s="229"/>
      <c r="AJ15" s="229"/>
      <c r="AK15" s="230"/>
      <c r="AL15" s="8"/>
    </row>
    <row r="16" spans="1:38" ht="18.75" customHeight="1">
      <c r="A16" s="1201">
        <v>8</v>
      </c>
      <c r="B16" s="1201"/>
      <c r="C16" s="2706" t="s">
        <v>1454</v>
      </c>
      <c r="D16" s="2706"/>
      <c r="E16" s="2706"/>
      <c r="F16" s="2706"/>
      <c r="G16" s="2706"/>
      <c r="H16" s="2415">
        <v>374</v>
      </c>
      <c r="I16" s="2415"/>
      <c r="J16" s="2415"/>
      <c r="K16" s="2707"/>
      <c r="L16" s="1280">
        <v>8</v>
      </c>
      <c r="M16" s="1201"/>
      <c r="N16" s="2706" t="s">
        <v>1452</v>
      </c>
      <c r="O16" s="2706"/>
      <c r="P16" s="2706"/>
      <c r="Q16" s="2706"/>
      <c r="R16" s="2706"/>
      <c r="S16" s="2415">
        <v>13048</v>
      </c>
      <c r="T16" s="2415"/>
      <c r="U16" s="2415"/>
      <c r="V16" s="2707"/>
      <c r="W16" s="1280">
        <v>8</v>
      </c>
      <c r="X16" s="1201"/>
      <c r="Y16" s="2706" t="s">
        <v>1448</v>
      </c>
      <c r="Z16" s="2706"/>
      <c r="AA16" s="2706"/>
      <c r="AB16" s="2706"/>
      <c r="AC16" s="2706"/>
      <c r="AD16" s="2415">
        <v>47498176</v>
      </c>
      <c r="AE16" s="2415"/>
      <c r="AF16" s="2415"/>
      <c r="AG16" s="2415"/>
      <c r="AI16" s="229"/>
      <c r="AJ16" s="229"/>
      <c r="AK16" s="230"/>
      <c r="AL16" s="8"/>
    </row>
    <row r="17" spans="1:38" ht="18.75" customHeight="1">
      <c r="A17" s="1201">
        <v>9</v>
      </c>
      <c r="B17" s="1201"/>
      <c r="C17" s="2706" t="s">
        <v>1435</v>
      </c>
      <c r="D17" s="2706"/>
      <c r="E17" s="2706"/>
      <c r="F17" s="2706"/>
      <c r="G17" s="2706"/>
      <c r="H17" s="2415">
        <v>276</v>
      </c>
      <c r="I17" s="2415"/>
      <c r="J17" s="2415"/>
      <c r="K17" s="2707"/>
      <c r="L17" s="1280">
        <v>9</v>
      </c>
      <c r="M17" s="1201"/>
      <c r="N17" s="2706" t="s">
        <v>4169</v>
      </c>
      <c r="O17" s="2706"/>
      <c r="P17" s="2706"/>
      <c r="Q17" s="2706"/>
      <c r="R17" s="2706"/>
      <c r="S17" s="2415">
        <v>12641</v>
      </c>
      <c r="T17" s="2415"/>
      <c r="U17" s="2415"/>
      <c r="V17" s="2707"/>
      <c r="W17" s="1280">
        <v>9</v>
      </c>
      <c r="X17" s="1201"/>
      <c r="Y17" s="2706" t="s">
        <v>1458</v>
      </c>
      <c r="Z17" s="2706"/>
      <c r="AA17" s="2706"/>
      <c r="AB17" s="2706"/>
      <c r="AC17" s="2706"/>
      <c r="AD17" s="2415">
        <v>47479540</v>
      </c>
      <c r="AE17" s="2415"/>
      <c r="AF17" s="2415"/>
      <c r="AG17" s="2415"/>
      <c r="AI17" s="229"/>
      <c r="AJ17" s="229"/>
      <c r="AK17" s="230"/>
      <c r="AL17" s="8"/>
    </row>
    <row r="18" spans="1:38" ht="18.75" customHeight="1">
      <c r="A18" s="1201">
        <v>10</v>
      </c>
      <c r="B18" s="1201"/>
      <c r="C18" s="2706" t="s">
        <v>4136</v>
      </c>
      <c r="D18" s="2706"/>
      <c r="E18" s="2706"/>
      <c r="F18" s="2706"/>
      <c r="G18" s="2706"/>
      <c r="H18" s="2415">
        <v>269</v>
      </c>
      <c r="I18" s="2415"/>
      <c r="J18" s="2415"/>
      <c r="K18" s="2707"/>
      <c r="L18" s="1280">
        <v>10</v>
      </c>
      <c r="M18" s="1201"/>
      <c r="N18" s="2706" t="s">
        <v>4142</v>
      </c>
      <c r="O18" s="2706"/>
      <c r="P18" s="2706"/>
      <c r="Q18" s="2706"/>
      <c r="R18" s="2706"/>
      <c r="S18" s="2415">
        <v>12317</v>
      </c>
      <c r="T18" s="2415"/>
      <c r="U18" s="2415"/>
      <c r="V18" s="2707"/>
      <c r="W18" s="1280">
        <v>10</v>
      </c>
      <c r="X18" s="1201"/>
      <c r="Y18" s="2706" t="s">
        <v>1452</v>
      </c>
      <c r="Z18" s="2706"/>
      <c r="AA18" s="2706"/>
      <c r="AB18" s="2706"/>
      <c r="AC18" s="2706"/>
      <c r="AD18" s="2415">
        <v>46895767</v>
      </c>
      <c r="AE18" s="2415"/>
      <c r="AF18" s="2415"/>
      <c r="AG18" s="2415"/>
      <c r="AI18" s="229"/>
      <c r="AJ18" s="229"/>
      <c r="AK18" s="230"/>
      <c r="AL18" s="8"/>
    </row>
    <row r="19" spans="1:38" ht="11.25" customHeight="1">
      <c r="A19" s="1201"/>
      <c r="B19" s="1201"/>
      <c r="C19" s="1202"/>
      <c r="D19" s="1202"/>
      <c r="E19" s="1202"/>
      <c r="F19" s="1202"/>
      <c r="G19" s="1202"/>
      <c r="H19" s="1202"/>
      <c r="I19" s="1202"/>
      <c r="J19" s="1202"/>
      <c r="K19" s="1551"/>
      <c r="L19" s="1280"/>
      <c r="M19" s="1201"/>
      <c r="N19" s="1202"/>
      <c r="O19" s="1202"/>
      <c r="P19" s="1202"/>
      <c r="Q19" s="1202"/>
      <c r="R19" s="1202"/>
      <c r="S19" s="1202"/>
      <c r="T19" s="1202"/>
      <c r="U19" s="1202"/>
      <c r="V19" s="1551"/>
      <c r="W19" s="1280"/>
      <c r="X19" s="1201"/>
      <c r="Y19" s="1201"/>
      <c r="Z19" s="1201"/>
      <c r="AA19" s="1201"/>
      <c r="AB19" s="1201"/>
      <c r="AC19" s="1201"/>
      <c r="AD19" s="1202"/>
      <c r="AE19" s="1202"/>
      <c r="AF19" s="1202"/>
      <c r="AG19" s="1202"/>
      <c r="AJ19" s="229"/>
      <c r="AK19" s="230"/>
      <c r="AL19" s="8"/>
    </row>
    <row r="20" spans="1:38" ht="18.75" customHeight="1">
      <c r="A20" s="1201">
        <v>11</v>
      </c>
      <c r="B20" s="1201"/>
      <c r="C20" s="2706" t="s">
        <v>1448</v>
      </c>
      <c r="D20" s="2706"/>
      <c r="E20" s="2706"/>
      <c r="F20" s="2706"/>
      <c r="G20" s="2706"/>
      <c r="H20" s="2415">
        <v>258</v>
      </c>
      <c r="I20" s="2415"/>
      <c r="J20" s="2415"/>
      <c r="K20" s="2707"/>
      <c r="L20" s="1280">
        <v>11</v>
      </c>
      <c r="M20" s="1201"/>
      <c r="N20" s="2706" t="s">
        <v>1458</v>
      </c>
      <c r="O20" s="2706"/>
      <c r="P20" s="2706"/>
      <c r="Q20" s="2706"/>
      <c r="R20" s="2706"/>
      <c r="S20" s="2415">
        <v>11750</v>
      </c>
      <c r="T20" s="2415"/>
      <c r="U20" s="2415"/>
      <c r="V20" s="2707"/>
      <c r="W20" s="1280">
        <v>11</v>
      </c>
      <c r="X20" s="1201"/>
      <c r="Y20" s="2706" t="s">
        <v>1450</v>
      </c>
      <c r="Z20" s="2706"/>
      <c r="AA20" s="2706"/>
      <c r="AB20" s="2706"/>
      <c r="AC20" s="2706"/>
      <c r="AD20" s="2415">
        <v>43612368</v>
      </c>
      <c r="AE20" s="2415"/>
      <c r="AF20" s="2415"/>
      <c r="AG20" s="2415"/>
      <c r="AI20" s="229"/>
      <c r="AJ20" s="229"/>
      <c r="AK20" s="230"/>
      <c r="AL20" s="8"/>
    </row>
    <row r="21" spans="1:38" ht="18.75" customHeight="1">
      <c r="A21" s="1201">
        <v>12</v>
      </c>
      <c r="B21" s="1201"/>
      <c r="C21" s="2706" t="s">
        <v>1458</v>
      </c>
      <c r="D21" s="2706"/>
      <c r="E21" s="2706"/>
      <c r="F21" s="2706"/>
      <c r="G21" s="2706"/>
      <c r="H21" s="2415">
        <v>255</v>
      </c>
      <c r="I21" s="2415"/>
      <c r="J21" s="2415"/>
      <c r="K21" s="2707"/>
      <c r="L21" s="1280">
        <v>12</v>
      </c>
      <c r="M21" s="1201"/>
      <c r="N21" s="2706" t="s">
        <v>1456</v>
      </c>
      <c r="O21" s="2706"/>
      <c r="P21" s="2706"/>
      <c r="Q21" s="2706"/>
      <c r="R21" s="2706"/>
      <c r="S21" s="2415">
        <v>11163</v>
      </c>
      <c r="T21" s="2415"/>
      <c r="U21" s="2415"/>
      <c r="V21" s="2707"/>
      <c r="W21" s="1280">
        <v>12</v>
      </c>
      <c r="X21" s="1201"/>
      <c r="Y21" s="2706" t="s">
        <v>4169</v>
      </c>
      <c r="Z21" s="2706"/>
      <c r="AA21" s="2706"/>
      <c r="AB21" s="2706"/>
      <c r="AC21" s="2706"/>
      <c r="AD21" s="2415">
        <v>40611862</v>
      </c>
      <c r="AE21" s="2415"/>
      <c r="AF21" s="2415"/>
      <c r="AG21" s="2415"/>
      <c r="AI21" s="33"/>
      <c r="AJ21" s="229"/>
      <c r="AK21" s="230"/>
      <c r="AL21" s="8"/>
    </row>
    <row r="22" spans="1:38" ht="18.75" customHeight="1">
      <c r="A22" s="1201">
        <v>13</v>
      </c>
      <c r="B22" s="1201"/>
      <c r="C22" s="2706" t="s">
        <v>1441</v>
      </c>
      <c r="D22" s="2706"/>
      <c r="E22" s="2706"/>
      <c r="F22" s="2706"/>
      <c r="G22" s="2706"/>
      <c r="H22" s="2415">
        <v>237</v>
      </c>
      <c r="I22" s="2415"/>
      <c r="J22" s="2415"/>
      <c r="K22" s="2707"/>
      <c r="L22" s="1280">
        <v>13</v>
      </c>
      <c r="M22" s="1201"/>
      <c r="N22" s="2706" t="s">
        <v>1450</v>
      </c>
      <c r="O22" s="2706"/>
      <c r="P22" s="2706"/>
      <c r="Q22" s="2706"/>
      <c r="R22" s="2706"/>
      <c r="S22" s="2415">
        <v>10003</v>
      </c>
      <c r="T22" s="2415"/>
      <c r="U22" s="2415"/>
      <c r="V22" s="2707"/>
      <c r="W22" s="1280">
        <v>13</v>
      </c>
      <c r="X22" s="1201"/>
      <c r="Y22" s="2706" t="s">
        <v>4181</v>
      </c>
      <c r="Z22" s="2706"/>
      <c r="AA22" s="2706"/>
      <c r="AB22" s="2706"/>
      <c r="AC22" s="2706"/>
      <c r="AD22" s="2415">
        <v>32686086</v>
      </c>
      <c r="AE22" s="2415"/>
      <c r="AF22" s="2415"/>
      <c r="AG22" s="2415"/>
      <c r="AI22" s="229"/>
      <c r="AJ22" s="229"/>
      <c r="AK22" s="230"/>
      <c r="AL22" s="8"/>
    </row>
    <row r="23" spans="1:38" ht="18.75" customHeight="1">
      <c r="A23" s="1201">
        <v>14</v>
      </c>
      <c r="B23" s="1201"/>
      <c r="C23" s="2706" t="s">
        <v>4142</v>
      </c>
      <c r="D23" s="2706"/>
      <c r="E23" s="2706"/>
      <c r="F23" s="2706"/>
      <c r="G23" s="2706"/>
      <c r="H23" s="2415">
        <v>219</v>
      </c>
      <c r="I23" s="2415"/>
      <c r="J23" s="2415"/>
      <c r="K23" s="2707"/>
      <c r="L23" s="1280">
        <v>14</v>
      </c>
      <c r="M23" s="1201"/>
      <c r="N23" s="2706" t="s">
        <v>1454</v>
      </c>
      <c r="O23" s="2706"/>
      <c r="P23" s="2706"/>
      <c r="Q23" s="2706"/>
      <c r="R23" s="2706"/>
      <c r="S23" s="2415">
        <v>8907</v>
      </c>
      <c r="T23" s="2415"/>
      <c r="U23" s="2415"/>
      <c r="V23" s="2707"/>
      <c r="W23" s="1322">
        <v>14</v>
      </c>
      <c r="X23" s="1318"/>
      <c r="Y23" s="2708" t="s">
        <v>4178</v>
      </c>
      <c r="Z23" s="2708"/>
      <c r="AA23" s="2708"/>
      <c r="AB23" s="2708"/>
      <c r="AC23" s="2708"/>
      <c r="AD23" s="2709">
        <v>29992366</v>
      </c>
      <c r="AE23" s="2709"/>
      <c r="AF23" s="2709"/>
      <c r="AG23" s="2709"/>
      <c r="AI23" s="229"/>
      <c r="AJ23" s="229"/>
      <c r="AK23" s="230"/>
      <c r="AL23" s="8"/>
    </row>
    <row r="24" spans="1:38" ht="18.75" customHeight="1">
      <c r="A24" s="1201">
        <v>15</v>
      </c>
      <c r="B24" s="1201"/>
      <c r="C24" s="2706" t="s">
        <v>4131</v>
      </c>
      <c r="D24" s="2706"/>
      <c r="E24" s="2706"/>
      <c r="F24" s="2706"/>
      <c r="G24" s="2706"/>
      <c r="H24" s="2415">
        <v>207</v>
      </c>
      <c r="I24" s="2415"/>
      <c r="J24" s="2415"/>
      <c r="K24" s="2707"/>
      <c r="L24" s="1280">
        <v>15</v>
      </c>
      <c r="M24" s="1201"/>
      <c r="N24" s="2706" t="s">
        <v>4155</v>
      </c>
      <c r="O24" s="2706"/>
      <c r="P24" s="2706"/>
      <c r="Q24" s="2706"/>
      <c r="R24" s="2706"/>
      <c r="S24" s="2415">
        <v>8366</v>
      </c>
      <c r="T24" s="2415"/>
      <c r="U24" s="2415"/>
      <c r="V24" s="2707"/>
      <c r="W24" s="1280">
        <v>15</v>
      </c>
      <c r="X24" s="1201"/>
      <c r="Y24" s="2706" t="s">
        <v>4155</v>
      </c>
      <c r="Z24" s="2706"/>
      <c r="AA24" s="2706"/>
      <c r="AB24" s="2706"/>
      <c r="AC24" s="2706"/>
      <c r="AD24" s="2415">
        <v>27901057</v>
      </c>
      <c r="AE24" s="2415"/>
      <c r="AF24" s="2415"/>
      <c r="AG24" s="2415"/>
      <c r="AI24" s="229"/>
      <c r="AJ24" s="229"/>
      <c r="AK24" s="230"/>
      <c r="AL24" s="8"/>
    </row>
    <row r="25" spans="1:38" ht="11.25" customHeight="1">
      <c r="A25" s="1201"/>
      <c r="B25" s="1201"/>
      <c r="C25" s="1202"/>
      <c r="D25" s="1202"/>
      <c r="E25" s="1202"/>
      <c r="F25" s="1202"/>
      <c r="G25" s="1202"/>
      <c r="H25" s="1202"/>
      <c r="I25" s="1202"/>
      <c r="J25" s="1202"/>
      <c r="K25" s="1551"/>
      <c r="L25" s="1280"/>
      <c r="M25" s="1201"/>
      <c r="N25" s="1202"/>
      <c r="O25" s="1202"/>
      <c r="P25" s="1202"/>
      <c r="Q25" s="1202"/>
      <c r="R25" s="1202"/>
      <c r="S25" s="1202"/>
      <c r="T25" s="1202"/>
      <c r="U25" s="1202"/>
      <c r="V25" s="1551"/>
      <c r="W25" s="1280"/>
      <c r="X25" s="1201"/>
      <c r="Y25" s="1201"/>
      <c r="Z25" s="1201"/>
      <c r="AA25" s="1201"/>
      <c r="AB25" s="1201"/>
      <c r="AC25" s="1201"/>
      <c r="AD25" s="1202"/>
      <c r="AE25" s="1202"/>
      <c r="AF25" s="1202"/>
      <c r="AG25" s="1202"/>
      <c r="AJ25" s="229"/>
      <c r="AK25" s="230"/>
      <c r="AL25" s="8"/>
    </row>
    <row r="26" spans="1:38" ht="18.75" customHeight="1">
      <c r="A26" s="1201">
        <v>16</v>
      </c>
      <c r="B26" s="1201"/>
      <c r="C26" s="2706" t="s">
        <v>1450</v>
      </c>
      <c r="D26" s="2706"/>
      <c r="E26" s="2706"/>
      <c r="F26" s="2706"/>
      <c r="G26" s="2706"/>
      <c r="H26" s="2415">
        <v>202</v>
      </c>
      <c r="I26" s="2415"/>
      <c r="J26" s="2415"/>
      <c r="K26" s="2707"/>
      <c r="L26" s="1280">
        <v>16</v>
      </c>
      <c r="M26" s="1201"/>
      <c r="N26" s="2706" t="s">
        <v>1442</v>
      </c>
      <c r="O26" s="2706"/>
      <c r="P26" s="2706"/>
      <c r="Q26" s="2706"/>
      <c r="R26" s="2706"/>
      <c r="S26" s="2415">
        <v>8162</v>
      </c>
      <c r="T26" s="2415"/>
      <c r="U26" s="2415"/>
      <c r="V26" s="2707"/>
      <c r="W26" s="1280">
        <v>16</v>
      </c>
      <c r="X26" s="1201"/>
      <c r="Y26" s="2706" t="s">
        <v>4128</v>
      </c>
      <c r="Z26" s="2706"/>
      <c r="AA26" s="2706"/>
      <c r="AB26" s="2706"/>
      <c r="AC26" s="2706"/>
      <c r="AD26" s="2415">
        <v>27391017</v>
      </c>
      <c r="AE26" s="2415"/>
      <c r="AF26" s="2415"/>
      <c r="AG26" s="2415"/>
      <c r="AI26" s="229"/>
      <c r="AJ26" s="229"/>
      <c r="AK26" s="230"/>
      <c r="AL26" s="8"/>
    </row>
    <row r="27" spans="1:38" ht="18.75" customHeight="1">
      <c r="A27" s="1201">
        <v>17</v>
      </c>
      <c r="B27" s="1201"/>
      <c r="C27" s="2706" t="s">
        <v>1407</v>
      </c>
      <c r="D27" s="2706"/>
      <c r="E27" s="2706"/>
      <c r="F27" s="2706"/>
      <c r="G27" s="2706"/>
      <c r="H27" s="2415">
        <v>190</v>
      </c>
      <c r="I27" s="2415"/>
      <c r="J27" s="2415"/>
      <c r="K27" s="2707"/>
      <c r="L27" s="1280">
        <v>17</v>
      </c>
      <c r="M27" s="1201"/>
      <c r="N27" s="2706" t="s">
        <v>1441</v>
      </c>
      <c r="O27" s="2706"/>
      <c r="P27" s="2706"/>
      <c r="Q27" s="2706"/>
      <c r="R27" s="2706"/>
      <c r="S27" s="2415">
        <v>7828</v>
      </c>
      <c r="T27" s="2415"/>
      <c r="U27" s="2415"/>
      <c r="V27" s="2707"/>
      <c r="W27" s="1280">
        <v>17</v>
      </c>
      <c r="X27" s="1201"/>
      <c r="Y27" s="2706" t="s">
        <v>1442</v>
      </c>
      <c r="Z27" s="2706"/>
      <c r="AA27" s="2706"/>
      <c r="AB27" s="2706"/>
      <c r="AC27" s="2706"/>
      <c r="AD27" s="2415">
        <v>25023247</v>
      </c>
      <c r="AE27" s="2415"/>
      <c r="AF27" s="2415"/>
      <c r="AG27" s="2415"/>
      <c r="AI27" s="229"/>
      <c r="AJ27" s="229"/>
      <c r="AL27" s="8"/>
    </row>
    <row r="28" spans="1:38" ht="18.75" customHeight="1">
      <c r="A28" s="1201">
        <v>18</v>
      </c>
      <c r="B28" s="1201"/>
      <c r="C28" s="2706" t="s">
        <v>4139</v>
      </c>
      <c r="D28" s="2706"/>
      <c r="E28" s="2706"/>
      <c r="F28" s="2706"/>
      <c r="G28" s="2706"/>
      <c r="H28" s="2415">
        <v>181</v>
      </c>
      <c r="I28" s="2415"/>
      <c r="J28" s="2415"/>
      <c r="K28" s="2707"/>
      <c r="L28" s="1280">
        <v>18</v>
      </c>
      <c r="M28" s="1201"/>
      <c r="N28" s="2706" t="s">
        <v>4181</v>
      </c>
      <c r="O28" s="2706"/>
      <c r="P28" s="2706"/>
      <c r="Q28" s="2706"/>
      <c r="R28" s="2706"/>
      <c r="S28" s="2415">
        <v>7129</v>
      </c>
      <c r="T28" s="2415"/>
      <c r="U28" s="2415"/>
      <c r="V28" s="2707"/>
      <c r="W28" s="1280">
        <v>18</v>
      </c>
      <c r="X28" s="1201"/>
      <c r="Y28" s="2706" t="s">
        <v>1456</v>
      </c>
      <c r="Z28" s="2706"/>
      <c r="AA28" s="2706"/>
      <c r="AB28" s="2706"/>
      <c r="AC28" s="2706"/>
      <c r="AD28" s="2415">
        <v>24894230</v>
      </c>
      <c r="AE28" s="2415"/>
      <c r="AF28" s="2415"/>
      <c r="AG28" s="2415"/>
      <c r="AI28" s="33"/>
      <c r="AJ28" s="229"/>
      <c r="AK28" s="230"/>
      <c r="AL28" s="8"/>
    </row>
    <row r="29" spans="1:38" ht="18.75" customHeight="1">
      <c r="A29" s="1201">
        <v>19</v>
      </c>
      <c r="B29" s="1201"/>
      <c r="C29" s="2706" t="s">
        <v>4155</v>
      </c>
      <c r="D29" s="2706"/>
      <c r="E29" s="2706"/>
      <c r="F29" s="2706"/>
      <c r="G29" s="2706"/>
      <c r="H29" s="2415">
        <v>170</v>
      </c>
      <c r="I29" s="2415"/>
      <c r="J29" s="2415"/>
      <c r="K29" s="2707"/>
      <c r="L29" s="1280">
        <v>19</v>
      </c>
      <c r="M29" s="1201"/>
      <c r="N29" s="2706" t="s">
        <v>4131</v>
      </c>
      <c r="O29" s="2706"/>
      <c r="P29" s="2706"/>
      <c r="Q29" s="2706"/>
      <c r="R29" s="2706"/>
      <c r="S29" s="2415">
        <v>6806</v>
      </c>
      <c r="T29" s="2415"/>
      <c r="U29" s="2415"/>
      <c r="V29" s="2707"/>
      <c r="W29" s="1280">
        <v>19</v>
      </c>
      <c r="X29" s="1201"/>
      <c r="Y29" s="2706" t="s">
        <v>1454</v>
      </c>
      <c r="Z29" s="2706"/>
      <c r="AA29" s="2706"/>
      <c r="AB29" s="2706"/>
      <c r="AC29" s="2706"/>
      <c r="AD29" s="2415">
        <v>23192986</v>
      </c>
      <c r="AE29" s="2415"/>
      <c r="AF29" s="2415"/>
      <c r="AG29" s="2415"/>
      <c r="AI29" s="229"/>
      <c r="AJ29" s="229"/>
      <c r="AK29" s="231"/>
      <c r="AL29" s="8"/>
    </row>
    <row r="30" spans="1:38" ht="18.75" customHeight="1">
      <c r="A30" s="1201">
        <v>20</v>
      </c>
      <c r="B30" s="1201"/>
      <c r="C30" s="2706" t="s">
        <v>1444</v>
      </c>
      <c r="D30" s="2706"/>
      <c r="E30" s="2706"/>
      <c r="F30" s="2706"/>
      <c r="G30" s="2706"/>
      <c r="H30" s="2415">
        <v>167</v>
      </c>
      <c r="I30" s="2415"/>
      <c r="J30" s="2415"/>
      <c r="K30" s="2707"/>
      <c r="L30" s="1280">
        <v>20</v>
      </c>
      <c r="M30" s="1201"/>
      <c r="N30" s="2706" t="s">
        <v>1446</v>
      </c>
      <c r="O30" s="2706"/>
      <c r="P30" s="2706"/>
      <c r="Q30" s="2706"/>
      <c r="R30" s="2706"/>
      <c r="S30" s="2415">
        <v>6592</v>
      </c>
      <c r="T30" s="2415"/>
      <c r="U30" s="2415"/>
      <c r="V30" s="2707"/>
      <c r="W30" s="1280">
        <v>20</v>
      </c>
      <c r="X30" s="1201"/>
      <c r="Y30" s="2706" t="s">
        <v>1446</v>
      </c>
      <c r="Z30" s="2706"/>
      <c r="AA30" s="2706"/>
      <c r="AB30" s="2706"/>
      <c r="AC30" s="2706"/>
      <c r="AD30" s="2415">
        <v>23126304</v>
      </c>
      <c r="AE30" s="2415"/>
      <c r="AF30" s="2415"/>
      <c r="AG30" s="2415"/>
      <c r="AI30" s="229"/>
      <c r="AJ30" s="229"/>
      <c r="AL30" s="129"/>
    </row>
    <row r="31" spans="1:38" ht="11.25" customHeight="1">
      <c r="A31" s="1201"/>
      <c r="B31" s="1201"/>
      <c r="C31" s="1202"/>
      <c r="D31" s="1202"/>
      <c r="E31" s="1202"/>
      <c r="F31" s="1202"/>
      <c r="G31" s="1202"/>
      <c r="H31" s="1202"/>
      <c r="I31" s="1202"/>
      <c r="J31" s="1202"/>
      <c r="K31" s="1551"/>
      <c r="L31" s="1280"/>
      <c r="M31" s="1201"/>
      <c r="N31" s="1202"/>
      <c r="O31" s="1202"/>
      <c r="P31" s="1202"/>
      <c r="Q31" s="1202"/>
      <c r="R31" s="1202"/>
      <c r="S31" s="1202"/>
      <c r="T31" s="1202"/>
      <c r="U31" s="1202"/>
      <c r="V31" s="1551"/>
      <c r="W31" s="1280"/>
      <c r="X31" s="1201"/>
      <c r="Y31" s="1201"/>
      <c r="Z31" s="1201"/>
      <c r="AA31" s="1201"/>
      <c r="AB31" s="1201"/>
      <c r="AC31" s="1201"/>
      <c r="AD31" s="1202"/>
      <c r="AE31" s="1202"/>
      <c r="AF31" s="1202"/>
      <c r="AG31" s="1202"/>
      <c r="AI31" s="229"/>
      <c r="AJ31" s="229"/>
      <c r="AL31" s="129"/>
    </row>
    <row r="32" spans="1:38" ht="18.75" customHeight="1">
      <c r="A32" s="1201">
        <v>21</v>
      </c>
      <c r="B32" s="1201"/>
      <c r="C32" s="2706" t="s">
        <v>1439</v>
      </c>
      <c r="D32" s="2706"/>
      <c r="E32" s="2706"/>
      <c r="F32" s="2706"/>
      <c r="G32" s="2706"/>
      <c r="H32" s="2415">
        <v>154</v>
      </c>
      <c r="I32" s="2415"/>
      <c r="J32" s="2415"/>
      <c r="K32" s="2707"/>
      <c r="L32" s="1280">
        <v>21</v>
      </c>
      <c r="M32" s="1201"/>
      <c r="N32" s="2706" t="s">
        <v>4152</v>
      </c>
      <c r="O32" s="2706"/>
      <c r="P32" s="2706"/>
      <c r="Q32" s="2706"/>
      <c r="R32" s="2706"/>
      <c r="S32" s="2415">
        <v>6493</v>
      </c>
      <c r="T32" s="2415"/>
      <c r="U32" s="2415"/>
      <c r="V32" s="2707"/>
      <c r="W32" s="1280">
        <v>21</v>
      </c>
      <c r="X32" s="1201"/>
      <c r="Y32" s="2706" t="s">
        <v>1414</v>
      </c>
      <c r="Z32" s="2706"/>
      <c r="AA32" s="2706"/>
      <c r="AB32" s="2706"/>
      <c r="AC32" s="2706"/>
      <c r="AD32" s="2415">
        <v>21683471</v>
      </c>
      <c r="AE32" s="2415"/>
      <c r="AF32" s="2415"/>
      <c r="AG32" s="2415"/>
      <c r="AI32" s="229"/>
      <c r="AJ32" s="229"/>
      <c r="AL32" s="129"/>
    </row>
    <row r="33" spans="1:38" ht="18.75" customHeight="1">
      <c r="A33" s="1201">
        <v>22</v>
      </c>
      <c r="B33" s="1201"/>
      <c r="C33" s="2706" t="s">
        <v>4128</v>
      </c>
      <c r="D33" s="2706"/>
      <c r="E33" s="2706"/>
      <c r="F33" s="2706"/>
      <c r="G33" s="2706"/>
      <c r="H33" s="2415">
        <v>151</v>
      </c>
      <c r="I33" s="2415"/>
      <c r="J33" s="2415"/>
      <c r="K33" s="2707"/>
      <c r="L33" s="1280">
        <v>22</v>
      </c>
      <c r="M33" s="1201"/>
      <c r="N33" s="2706" t="s">
        <v>4128</v>
      </c>
      <c r="O33" s="2706"/>
      <c r="P33" s="2706"/>
      <c r="Q33" s="2706"/>
      <c r="R33" s="2706"/>
      <c r="S33" s="2415">
        <v>6291</v>
      </c>
      <c r="T33" s="2415"/>
      <c r="U33" s="2415"/>
      <c r="V33" s="2707"/>
      <c r="W33" s="1280">
        <v>22</v>
      </c>
      <c r="X33" s="1201"/>
      <c r="Y33" s="2706" t="s">
        <v>4131</v>
      </c>
      <c r="Z33" s="2706"/>
      <c r="AA33" s="2706"/>
      <c r="AB33" s="2706"/>
      <c r="AC33" s="2706"/>
      <c r="AD33" s="2415">
        <v>20471322</v>
      </c>
      <c r="AE33" s="2415"/>
      <c r="AF33" s="2415"/>
      <c r="AG33" s="2415"/>
      <c r="AI33" s="229"/>
      <c r="AJ33" s="229"/>
      <c r="AK33" s="230"/>
      <c r="AL33" s="8"/>
    </row>
    <row r="34" spans="1:38" ht="18.75" customHeight="1">
      <c r="A34" s="1201">
        <v>23</v>
      </c>
      <c r="B34" s="1201"/>
      <c r="C34" s="2706" t="s">
        <v>1446</v>
      </c>
      <c r="D34" s="2706"/>
      <c r="E34" s="2706"/>
      <c r="F34" s="2706"/>
      <c r="G34" s="2706"/>
      <c r="H34" s="2415">
        <v>143</v>
      </c>
      <c r="I34" s="2415"/>
      <c r="J34" s="2415"/>
      <c r="K34" s="2707"/>
      <c r="L34" s="1280">
        <v>23</v>
      </c>
      <c r="M34" s="1201"/>
      <c r="N34" s="2706" t="s">
        <v>1414</v>
      </c>
      <c r="O34" s="2706"/>
      <c r="P34" s="2706"/>
      <c r="Q34" s="2706"/>
      <c r="R34" s="2706"/>
      <c r="S34" s="2415">
        <v>6277</v>
      </c>
      <c r="T34" s="2415"/>
      <c r="U34" s="2415"/>
      <c r="V34" s="2707"/>
      <c r="W34" s="1280">
        <v>23</v>
      </c>
      <c r="X34" s="1201"/>
      <c r="Y34" s="2706" t="s">
        <v>4199</v>
      </c>
      <c r="Z34" s="2706"/>
      <c r="AA34" s="2706"/>
      <c r="AB34" s="2706"/>
      <c r="AC34" s="2706"/>
      <c r="AD34" s="2415">
        <v>18358026</v>
      </c>
      <c r="AE34" s="2415"/>
      <c r="AF34" s="2415"/>
      <c r="AG34" s="2415"/>
      <c r="AI34" s="229"/>
      <c r="AJ34" s="229"/>
      <c r="AK34" s="230"/>
      <c r="AL34" s="8"/>
    </row>
    <row r="35" spans="1:38" ht="18.75" customHeight="1">
      <c r="A35" s="1201">
        <v>24</v>
      </c>
      <c r="B35" s="1201"/>
      <c r="C35" s="2706" t="s">
        <v>1414</v>
      </c>
      <c r="D35" s="2706"/>
      <c r="E35" s="2706"/>
      <c r="F35" s="2706"/>
      <c r="G35" s="2706"/>
      <c r="H35" s="2415">
        <v>141</v>
      </c>
      <c r="I35" s="2415"/>
      <c r="J35" s="2415"/>
      <c r="K35" s="2707"/>
      <c r="L35" s="1280">
        <v>24</v>
      </c>
      <c r="M35" s="1201"/>
      <c r="N35" s="2706" t="s">
        <v>1410</v>
      </c>
      <c r="O35" s="2706"/>
      <c r="P35" s="2706"/>
      <c r="Q35" s="2706"/>
      <c r="R35" s="2706"/>
      <c r="S35" s="2415">
        <v>6238</v>
      </c>
      <c r="T35" s="2415"/>
      <c r="U35" s="2415"/>
      <c r="V35" s="2707"/>
      <c r="W35" s="1280">
        <v>24</v>
      </c>
      <c r="X35" s="1201"/>
      <c r="Y35" s="2706" t="s">
        <v>1441</v>
      </c>
      <c r="Z35" s="2706"/>
      <c r="AA35" s="2706"/>
      <c r="AB35" s="2706"/>
      <c r="AC35" s="2706"/>
      <c r="AD35" s="2415">
        <v>17071585</v>
      </c>
      <c r="AE35" s="2415"/>
      <c r="AF35" s="2415"/>
      <c r="AG35" s="2415"/>
      <c r="AI35" s="33"/>
      <c r="AJ35" s="229"/>
      <c r="AK35" s="230"/>
      <c r="AL35" s="8"/>
    </row>
    <row r="36" spans="1:38" ht="18.75" customHeight="1">
      <c r="A36" s="1201">
        <v>25</v>
      </c>
      <c r="B36" s="1201"/>
      <c r="C36" s="2706" t="s">
        <v>1442</v>
      </c>
      <c r="D36" s="2706"/>
      <c r="E36" s="2706"/>
      <c r="F36" s="2706"/>
      <c r="G36" s="2706"/>
      <c r="H36" s="2415">
        <v>139</v>
      </c>
      <c r="I36" s="2415"/>
      <c r="J36" s="2415"/>
      <c r="K36" s="2707"/>
      <c r="L36" s="1280">
        <v>25</v>
      </c>
      <c r="M36" s="1201"/>
      <c r="N36" s="2706" t="s">
        <v>1407</v>
      </c>
      <c r="O36" s="2706"/>
      <c r="P36" s="2706"/>
      <c r="Q36" s="2706"/>
      <c r="R36" s="2706"/>
      <c r="S36" s="2415">
        <v>6001</v>
      </c>
      <c r="T36" s="2415"/>
      <c r="U36" s="2415"/>
      <c r="V36" s="2707"/>
      <c r="W36" s="1280">
        <v>25</v>
      </c>
      <c r="X36" s="1201"/>
      <c r="Y36" s="2706" t="s">
        <v>1410</v>
      </c>
      <c r="Z36" s="2706"/>
      <c r="AA36" s="2706"/>
      <c r="AB36" s="2706"/>
      <c r="AC36" s="2706"/>
      <c r="AD36" s="2415">
        <v>15085318</v>
      </c>
      <c r="AE36" s="2415"/>
      <c r="AF36" s="2415"/>
      <c r="AG36" s="2415"/>
      <c r="AI36" s="229"/>
      <c r="AJ36" s="229"/>
      <c r="AK36" s="230"/>
      <c r="AL36" s="8"/>
    </row>
    <row r="37" spans="1:38" ht="11.25" customHeight="1">
      <c r="A37" s="1201"/>
      <c r="B37" s="1201"/>
      <c r="C37" s="1202"/>
      <c r="D37" s="1202"/>
      <c r="E37" s="1202"/>
      <c r="F37" s="1202"/>
      <c r="G37" s="1202"/>
      <c r="H37" s="1202"/>
      <c r="I37" s="1202"/>
      <c r="J37" s="1202"/>
      <c r="K37" s="1551"/>
      <c r="L37" s="1280"/>
      <c r="M37" s="1201"/>
      <c r="N37" s="1202"/>
      <c r="O37" s="1202"/>
      <c r="P37" s="1202"/>
      <c r="Q37" s="1202"/>
      <c r="R37" s="1202"/>
      <c r="S37" s="1202"/>
      <c r="T37" s="1202"/>
      <c r="U37" s="1202"/>
      <c r="V37" s="1551"/>
      <c r="W37" s="1280"/>
      <c r="X37" s="1201"/>
      <c r="Y37" s="1201"/>
      <c r="Z37" s="1201"/>
      <c r="AA37" s="1201"/>
      <c r="AB37" s="1201"/>
      <c r="AC37" s="1201"/>
      <c r="AD37" s="1202"/>
      <c r="AE37" s="1202"/>
      <c r="AF37" s="1202"/>
      <c r="AG37" s="1202"/>
      <c r="AJ37" s="229"/>
      <c r="AK37" s="230"/>
      <c r="AL37" s="8"/>
    </row>
    <row r="38" spans="1:38" ht="18.75" customHeight="1">
      <c r="A38" s="1201">
        <v>26</v>
      </c>
      <c r="B38" s="1201"/>
      <c r="C38" s="2706" t="s">
        <v>4181</v>
      </c>
      <c r="D38" s="2706"/>
      <c r="E38" s="2706"/>
      <c r="F38" s="2706"/>
      <c r="G38" s="2706"/>
      <c r="H38" s="2415">
        <v>138</v>
      </c>
      <c r="I38" s="2415"/>
      <c r="J38" s="2415"/>
      <c r="K38" s="2707"/>
      <c r="L38" s="1322">
        <v>26</v>
      </c>
      <c r="M38" s="1318"/>
      <c r="N38" s="2708" t="s">
        <v>4178</v>
      </c>
      <c r="O38" s="2708"/>
      <c r="P38" s="2708"/>
      <c r="Q38" s="2708"/>
      <c r="R38" s="2708"/>
      <c r="S38" s="2709">
        <v>5935</v>
      </c>
      <c r="T38" s="2709"/>
      <c r="U38" s="2709"/>
      <c r="V38" s="2710"/>
      <c r="W38" s="1280">
        <v>26</v>
      </c>
      <c r="X38" s="1201"/>
      <c r="Y38" s="2706" t="s">
        <v>1407</v>
      </c>
      <c r="Z38" s="2706"/>
      <c r="AA38" s="2706"/>
      <c r="AB38" s="2706"/>
      <c r="AC38" s="2706"/>
      <c r="AD38" s="2415">
        <v>13055292</v>
      </c>
      <c r="AE38" s="2415"/>
      <c r="AF38" s="2415"/>
      <c r="AG38" s="2415"/>
      <c r="AI38" s="229"/>
      <c r="AJ38" s="229"/>
      <c r="AK38" s="230"/>
      <c r="AL38" s="8"/>
    </row>
    <row r="39" spans="1:38" ht="18.75" customHeight="1">
      <c r="A39" s="1201">
        <v>27</v>
      </c>
      <c r="B39" s="1201"/>
      <c r="C39" s="2706" t="s">
        <v>1401</v>
      </c>
      <c r="D39" s="2706"/>
      <c r="E39" s="2706"/>
      <c r="F39" s="2706"/>
      <c r="G39" s="2706"/>
      <c r="H39" s="2415">
        <v>137</v>
      </c>
      <c r="I39" s="2415"/>
      <c r="J39" s="2415"/>
      <c r="K39" s="2707"/>
      <c r="L39" s="1280">
        <v>27</v>
      </c>
      <c r="M39" s="1201"/>
      <c r="N39" s="2706" t="s">
        <v>1439</v>
      </c>
      <c r="O39" s="2706"/>
      <c r="P39" s="2706"/>
      <c r="Q39" s="2706"/>
      <c r="R39" s="2706"/>
      <c r="S39" s="2415">
        <v>5654</v>
      </c>
      <c r="T39" s="2415"/>
      <c r="U39" s="2415"/>
      <c r="V39" s="2707"/>
      <c r="W39" s="1280">
        <v>27</v>
      </c>
      <c r="X39" s="1201"/>
      <c r="Y39" s="2706" t="s">
        <v>4152</v>
      </c>
      <c r="Z39" s="2706"/>
      <c r="AA39" s="2706"/>
      <c r="AB39" s="2706"/>
      <c r="AC39" s="2706"/>
      <c r="AD39" s="2415">
        <v>12614188</v>
      </c>
      <c r="AE39" s="2415"/>
      <c r="AF39" s="2415"/>
      <c r="AG39" s="2415"/>
      <c r="AI39" s="229"/>
      <c r="AJ39" s="229"/>
      <c r="AK39" s="230"/>
      <c r="AL39" s="8"/>
    </row>
    <row r="40" spans="1:38" ht="18.75" customHeight="1">
      <c r="A40" s="1318">
        <v>28</v>
      </c>
      <c r="B40" s="1318"/>
      <c r="C40" s="2708" t="s">
        <v>4178</v>
      </c>
      <c r="D40" s="2708"/>
      <c r="E40" s="2708"/>
      <c r="F40" s="2708"/>
      <c r="G40" s="2708"/>
      <c r="H40" s="2709">
        <v>113</v>
      </c>
      <c r="I40" s="2709"/>
      <c r="J40" s="2709"/>
      <c r="K40" s="2710"/>
      <c r="L40" s="1280">
        <v>28</v>
      </c>
      <c r="M40" s="1201"/>
      <c r="N40" s="2706" t="s">
        <v>4139</v>
      </c>
      <c r="O40" s="2706"/>
      <c r="P40" s="2706"/>
      <c r="Q40" s="2706"/>
      <c r="R40" s="2706"/>
      <c r="S40" s="2415">
        <v>4632</v>
      </c>
      <c r="T40" s="2415"/>
      <c r="U40" s="2415"/>
      <c r="V40" s="2707"/>
      <c r="W40" s="1280">
        <v>28</v>
      </c>
      <c r="X40" s="1201"/>
      <c r="Y40" s="2706" t="s">
        <v>1526</v>
      </c>
      <c r="Z40" s="2706"/>
      <c r="AA40" s="2706"/>
      <c r="AB40" s="2706"/>
      <c r="AC40" s="2706"/>
      <c r="AD40" s="2415">
        <v>12396235</v>
      </c>
      <c r="AE40" s="2415"/>
      <c r="AF40" s="2415"/>
      <c r="AG40" s="2415"/>
      <c r="AI40" s="232"/>
      <c r="AJ40" s="229"/>
      <c r="AK40" s="230"/>
      <c r="AL40" s="8"/>
    </row>
    <row r="41" spans="1:38" ht="18.75" customHeight="1">
      <c r="A41" s="1201">
        <v>29</v>
      </c>
      <c r="B41" s="1201"/>
      <c r="C41" s="2706" t="s">
        <v>1416</v>
      </c>
      <c r="D41" s="2706"/>
      <c r="E41" s="2706"/>
      <c r="F41" s="2706"/>
      <c r="G41" s="2706"/>
      <c r="H41" s="2415">
        <v>107</v>
      </c>
      <c r="I41" s="2415"/>
      <c r="J41" s="2415"/>
      <c r="K41" s="2707"/>
      <c r="L41" s="1280">
        <v>29</v>
      </c>
      <c r="M41" s="1201"/>
      <c r="N41" s="2706" t="s">
        <v>1401</v>
      </c>
      <c r="O41" s="2706"/>
      <c r="P41" s="2706"/>
      <c r="Q41" s="2706"/>
      <c r="R41" s="2706"/>
      <c r="S41" s="2415">
        <v>4536</v>
      </c>
      <c r="T41" s="2415"/>
      <c r="U41" s="2415"/>
      <c r="V41" s="2707"/>
      <c r="W41" s="1280">
        <v>29</v>
      </c>
      <c r="X41" s="1201"/>
      <c r="Y41" s="2706" t="s">
        <v>1416</v>
      </c>
      <c r="Z41" s="2706"/>
      <c r="AA41" s="2706"/>
      <c r="AB41" s="2706"/>
      <c r="AC41" s="2706"/>
      <c r="AD41" s="2415">
        <v>11568445</v>
      </c>
      <c r="AE41" s="2415"/>
      <c r="AF41" s="2415"/>
      <c r="AG41" s="2415"/>
      <c r="AI41" s="229"/>
      <c r="AJ41" s="229"/>
      <c r="AL41" s="129"/>
    </row>
    <row r="42" spans="1:38" ht="18.75" customHeight="1">
      <c r="A42" s="1201">
        <v>30</v>
      </c>
      <c r="B42" s="1201"/>
      <c r="C42" s="2706" t="s">
        <v>1410</v>
      </c>
      <c r="D42" s="2706"/>
      <c r="E42" s="2706"/>
      <c r="F42" s="2706"/>
      <c r="G42" s="2706"/>
      <c r="H42" s="2415">
        <v>92</v>
      </c>
      <c r="I42" s="2415"/>
      <c r="J42" s="2415"/>
      <c r="K42" s="2707"/>
      <c r="L42" s="1280">
        <v>30</v>
      </c>
      <c r="M42" s="1201"/>
      <c r="N42" s="2706" t="s">
        <v>1416</v>
      </c>
      <c r="O42" s="2706"/>
      <c r="P42" s="2706"/>
      <c r="Q42" s="2706"/>
      <c r="R42" s="2706"/>
      <c r="S42" s="2415">
        <v>4536</v>
      </c>
      <c r="T42" s="2415"/>
      <c r="U42" s="2415"/>
      <c r="V42" s="2707"/>
      <c r="W42" s="1280">
        <v>30</v>
      </c>
      <c r="X42" s="1201"/>
      <c r="Y42" s="2706" t="s">
        <v>4151</v>
      </c>
      <c r="Z42" s="2706"/>
      <c r="AA42" s="2706"/>
      <c r="AB42" s="2706"/>
      <c r="AC42" s="2706"/>
      <c r="AD42" s="2415">
        <v>11423987</v>
      </c>
      <c r="AE42" s="2415"/>
      <c r="AF42" s="2415"/>
      <c r="AG42" s="2415"/>
      <c r="AI42" s="229"/>
      <c r="AJ42" s="229"/>
      <c r="AK42" s="230"/>
      <c r="AL42" s="8"/>
    </row>
    <row r="43" spans="1:38" ht="11.25" customHeight="1">
      <c r="A43" s="1201"/>
      <c r="B43" s="1201"/>
      <c r="C43" s="1202"/>
      <c r="D43" s="1202"/>
      <c r="E43" s="1202"/>
      <c r="F43" s="1202"/>
      <c r="G43" s="1202"/>
      <c r="H43" s="1202"/>
      <c r="I43" s="1202"/>
      <c r="J43" s="1202"/>
      <c r="K43" s="1551"/>
      <c r="L43" s="1280"/>
      <c r="M43" s="1201"/>
      <c r="N43" s="1202"/>
      <c r="O43" s="1202"/>
      <c r="P43" s="1202"/>
      <c r="Q43" s="1202"/>
      <c r="R43" s="1202"/>
      <c r="S43" s="1202"/>
      <c r="T43" s="1202"/>
      <c r="U43" s="1202"/>
      <c r="V43" s="1551"/>
      <c r="W43" s="1280"/>
      <c r="X43" s="1201"/>
      <c r="Y43" s="1201"/>
      <c r="Z43" s="1201"/>
      <c r="AA43" s="1201"/>
      <c r="AB43" s="1201"/>
      <c r="AC43" s="1201"/>
      <c r="AD43" s="1202"/>
      <c r="AE43" s="1202"/>
      <c r="AF43" s="1202"/>
      <c r="AG43" s="1202"/>
      <c r="AJ43" s="229"/>
      <c r="AK43" s="230"/>
      <c r="AL43" s="8"/>
    </row>
    <row r="44" spans="1:38" ht="18.75" customHeight="1">
      <c r="A44" s="1201">
        <v>31</v>
      </c>
      <c r="B44" s="1201"/>
      <c r="C44" s="2706" t="s">
        <v>4151</v>
      </c>
      <c r="D44" s="2706"/>
      <c r="E44" s="2706"/>
      <c r="F44" s="2706"/>
      <c r="G44" s="2706"/>
      <c r="H44" s="2415">
        <v>83</v>
      </c>
      <c r="I44" s="2415"/>
      <c r="J44" s="2415"/>
      <c r="K44" s="2707"/>
      <c r="L44" s="1280">
        <v>31</v>
      </c>
      <c r="M44" s="1201"/>
      <c r="N44" s="2706" t="s">
        <v>4199</v>
      </c>
      <c r="O44" s="2706"/>
      <c r="P44" s="2706"/>
      <c r="Q44" s="2706"/>
      <c r="R44" s="2706"/>
      <c r="S44" s="2415">
        <v>3905</v>
      </c>
      <c r="T44" s="2415"/>
      <c r="U44" s="2415"/>
      <c r="V44" s="2707"/>
      <c r="W44" s="1280">
        <v>31</v>
      </c>
      <c r="X44" s="1201"/>
      <c r="Y44" s="2706" t="s">
        <v>1439</v>
      </c>
      <c r="Z44" s="2706"/>
      <c r="AA44" s="2706"/>
      <c r="AB44" s="2706"/>
      <c r="AC44" s="2706"/>
      <c r="AD44" s="2415">
        <v>10869448</v>
      </c>
      <c r="AE44" s="2415"/>
      <c r="AF44" s="2415"/>
      <c r="AG44" s="2415"/>
      <c r="AI44" s="229"/>
      <c r="AJ44" s="229"/>
      <c r="AL44" s="129"/>
    </row>
    <row r="45" spans="1:38" ht="18.75" customHeight="1">
      <c r="A45" s="1201">
        <v>32</v>
      </c>
      <c r="B45" s="1201"/>
      <c r="C45" s="2706" t="s">
        <v>1403</v>
      </c>
      <c r="D45" s="2706"/>
      <c r="E45" s="2706"/>
      <c r="F45" s="2706"/>
      <c r="G45" s="2706"/>
      <c r="H45" s="2415">
        <v>76</v>
      </c>
      <c r="I45" s="2415"/>
      <c r="J45" s="2415"/>
      <c r="K45" s="2707"/>
      <c r="L45" s="1280">
        <v>32</v>
      </c>
      <c r="M45" s="1201"/>
      <c r="N45" s="2706" t="s">
        <v>1526</v>
      </c>
      <c r="O45" s="2706"/>
      <c r="P45" s="2706"/>
      <c r="Q45" s="2706"/>
      <c r="R45" s="2706"/>
      <c r="S45" s="2415">
        <v>3854</v>
      </c>
      <c r="T45" s="2415"/>
      <c r="U45" s="2415"/>
      <c r="V45" s="2707"/>
      <c r="W45" s="1280">
        <v>32</v>
      </c>
      <c r="X45" s="1201"/>
      <c r="Y45" s="2706" t="s">
        <v>4139</v>
      </c>
      <c r="Z45" s="2706"/>
      <c r="AA45" s="2706"/>
      <c r="AB45" s="2706"/>
      <c r="AC45" s="2706"/>
      <c r="AD45" s="2415">
        <v>10169522</v>
      </c>
      <c r="AE45" s="2415"/>
      <c r="AF45" s="2415"/>
      <c r="AG45" s="2415"/>
      <c r="AI45" s="229"/>
      <c r="AJ45" s="229"/>
      <c r="AL45" s="129"/>
    </row>
    <row r="46" spans="1:38" ht="18.75" customHeight="1">
      <c r="A46" s="1201">
        <v>33</v>
      </c>
      <c r="B46" s="1201"/>
      <c r="C46" s="2706" t="s">
        <v>4199</v>
      </c>
      <c r="D46" s="2706"/>
      <c r="E46" s="2706"/>
      <c r="F46" s="2706"/>
      <c r="G46" s="2706"/>
      <c r="H46" s="2415">
        <v>73</v>
      </c>
      <c r="I46" s="2415"/>
      <c r="J46" s="2415"/>
      <c r="K46" s="2707"/>
      <c r="L46" s="1280">
        <v>33</v>
      </c>
      <c r="M46" s="1201"/>
      <c r="N46" s="2706" t="s">
        <v>4151</v>
      </c>
      <c r="O46" s="2706"/>
      <c r="P46" s="2706"/>
      <c r="Q46" s="2706"/>
      <c r="R46" s="2706"/>
      <c r="S46" s="2415">
        <v>3334</v>
      </c>
      <c r="T46" s="2415"/>
      <c r="U46" s="2415"/>
      <c r="V46" s="2707"/>
      <c r="W46" s="1280">
        <v>33</v>
      </c>
      <c r="X46" s="1201"/>
      <c r="Y46" s="2706" t="s">
        <v>4209</v>
      </c>
      <c r="Z46" s="2706"/>
      <c r="AA46" s="2706"/>
      <c r="AB46" s="2706"/>
      <c r="AC46" s="2706"/>
      <c r="AD46" s="2415">
        <v>9330261</v>
      </c>
      <c r="AE46" s="2415"/>
      <c r="AF46" s="2415"/>
      <c r="AG46" s="2415"/>
      <c r="AI46" s="229"/>
      <c r="AJ46" s="229"/>
      <c r="AK46" s="230"/>
      <c r="AL46" s="8"/>
    </row>
    <row r="47" spans="1:38" ht="18.75" customHeight="1">
      <c r="A47" s="1201">
        <v>34</v>
      </c>
      <c r="B47" s="1201"/>
      <c r="C47" s="2706" t="s">
        <v>1527</v>
      </c>
      <c r="D47" s="2706"/>
      <c r="E47" s="2706"/>
      <c r="F47" s="2706"/>
      <c r="G47" s="2706"/>
      <c r="H47" s="2415">
        <v>71</v>
      </c>
      <c r="I47" s="2415"/>
      <c r="J47" s="2415"/>
      <c r="K47" s="2707"/>
      <c r="L47" s="1280">
        <v>34</v>
      </c>
      <c r="M47" s="1201"/>
      <c r="N47" s="2706" t="s">
        <v>1527</v>
      </c>
      <c r="O47" s="2706"/>
      <c r="P47" s="2706"/>
      <c r="Q47" s="2706"/>
      <c r="R47" s="2706"/>
      <c r="S47" s="2415">
        <v>3002</v>
      </c>
      <c r="T47" s="2415"/>
      <c r="U47" s="2415"/>
      <c r="V47" s="2707"/>
      <c r="W47" s="1280">
        <v>34</v>
      </c>
      <c r="X47" s="1201"/>
      <c r="Y47" s="2706" t="s">
        <v>1401</v>
      </c>
      <c r="Z47" s="2706"/>
      <c r="AA47" s="2706"/>
      <c r="AB47" s="2706"/>
      <c r="AC47" s="2706"/>
      <c r="AD47" s="2415">
        <v>8580569</v>
      </c>
      <c r="AE47" s="2415"/>
      <c r="AF47" s="2415"/>
      <c r="AG47" s="2415"/>
      <c r="AI47" s="229"/>
      <c r="AJ47" s="229"/>
      <c r="AK47" s="230"/>
      <c r="AL47" s="8"/>
    </row>
    <row r="48" spans="1:38" ht="18.75" customHeight="1">
      <c r="A48" s="1201">
        <v>35</v>
      </c>
      <c r="B48" s="1201"/>
      <c r="C48" s="2706" t="s">
        <v>1526</v>
      </c>
      <c r="D48" s="2706"/>
      <c r="E48" s="2706"/>
      <c r="F48" s="2706"/>
      <c r="G48" s="2706"/>
      <c r="H48" s="2415">
        <v>69</v>
      </c>
      <c r="I48" s="2415"/>
      <c r="J48" s="2415"/>
      <c r="K48" s="2707"/>
      <c r="L48" s="1280">
        <v>35</v>
      </c>
      <c r="M48" s="1201"/>
      <c r="N48" s="2706" t="s">
        <v>4209</v>
      </c>
      <c r="O48" s="2706"/>
      <c r="P48" s="2706"/>
      <c r="Q48" s="2706"/>
      <c r="R48" s="2706"/>
      <c r="S48" s="2415">
        <v>2868</v>
      </c>
      <c r="T48" s="2415"/>
      <c r="U48" s="2415"/>
      <c r="V48" s="2707"/>
      <c r="W48" s="1280">
        <v>35</v>
      </c>
      <c r="X48" s="1201"/>
      <c r="Y48" s="2706" t="s">
        <v>1527</v>
      </c>
      <c r="Z48" s="2706"/>
      <c r="AA48" s="2706"/>
      <c r="AB48" s="2706"/>
      <c r="AC48" s="2706"/>
      <c r="AD48" s="2415">
        <v>6135960</v>
      </c>
      <c r="AE48" s="2415"/>
      <c r="AF48" s="2415"/>
      <c r="AG48" s="2415"/>
      <c r="AI48" s="229"/>
      <c r="AJ48" s="229"/>
      <c r="AK48" s="230"/>
      <c r="AL48" s="129"/>
    </row>
    <row r="49" spans="1:38" ht="11.25" customHeight="1">
      <c r="A49" s="1201"/>
      <c r="B49" s="1201"/>
      <c r="C49" s="2706"/>
      <c r="D49" s="2706"/>
      <c r="E49" s="2706"/>
      <c r="F49" s="2706"/>
      <c r="G49" s="2706"/>
      <c r="H49" s="1202"/>
      <c r="I49" s="1202"/>
      <c r="J49" s="1202"/>
      <c r="K49" s="1551"/>
      <c r="L49" s="1280"/>
      <c r="M49" s="1201"/>
      <c r="N49" s="2706"/>
      <c r="O49" s="2706"/>
      <c r="P49" s="2706"/>
      <c r="Q49" s="2706"/>
      <c r="R49" s="2706"/>
      <c r="S49" s="2711"/>
      <c r="T49" s="2711"/>
      <c r="U49" s="2711"/>
      <c r="V49" s="2712"/>
      <c r="W49" s="1280"/>
      <c r="X49" s="1201"/>
      <c r="Y49" s="1201"/>
      <c r="Z49" s="1201"/>
      <c r="AA49" s="1201"/>
      <c r="AB49" s="1201"/>
      <c r="AC49" s="1201"/>
      <c r="AD49" s="2392"/>
      <c r="AE49" s="2392"/>
      <c r="AF49" s="2392"/>
      <c r="AG49" s="2392"/>
      <c r="AI49" s="229"/>
      <c r="AJ49" s="229"/>
      <c r="AK49" s="230"/>
      <c r="AL49" s="129"/>
    </row>
    <row r="50" spans="1:38" ht="18.75" customHeight="1">
      <c r="A50" s="1201">
        <v>36</v>
      </c>
      <c r="B50" s="1201"/>
      <c r="C50" s="2706" t="s">
        <v>1405</v>
      </c>
      <c r="D50" s="2706"/>
      <c r="E50" s="2706"/>
      <c r="F50" s="2706"/>
      <c r="G50" s="2706"/>
      <c r="H50" s="2415">
        <v>67</v>
      </c>
      <c r="I50" s="2415"/>
      <c r="J50" s="2415"/>
      <c r="K50" s="2707"/>
      <c r="L50" s="1280">
        <v>36</v>
      </c>
      <c r="M50" s="1201"/>
      <c r="N50" s="2706" t="s">
        <v>4279</v>
      </c>
      <c r="O50" s="2706"/>
      <c r="P50" s="2706"/>
      <c r="Q50" s="2706"/>
      <c r="R50" s="2706"/>
      <c r="S50" s="2415">
        <v>2431</v>
      </c>
      <c r="T50" s="2415"/>
      <c r="U50" s="2415"/>
      <c r="V50" s="2707"/>
      <c r="W50" s="1280">
        <v>36</v>
      </c>
      <c r="X50" s="1201"/>
      <c r="Y50" s="2706" t="s">
        <v>4279</v>
      </c>
      <c r="Z50" s="2706"/>
      <c r="AA50" s="2706"/>
      <c r="AB50" s="2706"/>
      <c r="AC50" s="2706"/>
      <c r="AD50" s="2415">
        <v>6079713</v>
      </c>
      <c r="AE50" s="2415"/>
      <c r="AF50" s="2415"/>
      <c r="AG50" s="2415"/>
      <c r="AI50" s="33"/>
      <c r="AJ50" s="229"/>
      <c r="AK50" s="230"/>
      <c r="AL50" s="8"/>
    </row>
    <row r="51" spans="1:38" ht="18.75" customHeight="1">
      <c r="A51" s="1201">
        <v>37</v>
      </c>
      <c r="B51" s="1201"/>
      <c r="C51" s="2706" t="s">
        <v>4209</v>
      </c>
      <c r="D51" s="2706"/>
      <c r="E51" s="2706"/>
      <c r="F51" s="2706"/>
      <c r="G51" s="2706"/>
      <c r="H51" s="2415">
        <v>52</v>
      </c>
      <c r="I51" s="2415"/>
      <c r="J51" s="2415"/>
      <c r="K51" s="2707"/>
      <c r="L51" s="1280">
        <v>37</v>
      </c>
      <c r="M51" s="1201"/>
      <c r="N51" s="2706" t="s">
        <v>1412</v>
      </c>
      <c r="O51" s="2706"/>
      <c r="P51" s="2706"/>
      <c r="Q51" s="2706"/>
      <c r="R51" s="2706"/>
      <c r="S51" s="2415">
        <v>1993</v>
      </c>
      <c r="T51" s="2415"/>
      <c r="U51" s="2415"/>
      <c r="V51" s="2707"/>
      <c r="W51" s="1280">
        <v>37</v>
      </c>
      <c r="X51" s="1201"/>
      <c r="Y51" s="2706" t="s">
        <v>1412</v>
      </c>
      <c r="Z51" s="2706"/>
      <c r="AA51" s="2706"/>
      <c r="AB51" s="2706"/>
      <c r="AC51" s="2706"/>
      <c r="AD51" s="2415">
        <v>5514303</v>
      </c>
      <c r="AE51" s="2415"/>
      <c r="AF51" s="2415"/>
      <c r="AG51" s="2415"/>
      <c r="AI51" s="229"/>
      <c r="AJ51" s="229"/>
      <c r="AL51" s="8"/>
    </row>
    <row r="52" spans="1:38" ht="18.75" customHeight="1">
      <c r="A52" s="1201">
        <v>38</v>
      </c>
      <c r="B52" s="1201"/>
      <c r="C52" s="2706" t="s">
        <v>4279</v>
      </c>
      <c r="D52" s="2706"/>
      <c r="E52" s="2706"/>
      <c r="F52" s="2706"/>
      <c r="G52" s="2706"/>
      <c r="H52" s="2415">
        <v>48</v>
      </c>
      <c r="I52" s="2415"/>
      <c r="J52" s="2415"/>
      <c r="K52" s="2707"/>
      <c r="L52" s="1280">
        <v>38</v>
      </c>
      <c r="M52" s="1201"/>
      <c r="N52" s="2706" t="s">
        <v>1403</v>
      </c>
      <c r="O52" s="2706"/>
      <c r="P52" s="2706"/>
      <c r="Q52" s="2706"/>
      <c r="R52" s="2706"/>
      <c r="S52" s="2415">
        <v>1439</v>
      </c>
      <c r="T52" s="2415"/>
      <c r="U52" s="2415"/>
      <c r="V52" s="2707"/>
      <c r="W52" s="1280">
        <v>38</v>
      </c>
      <c r="X52" s="1201"/>
      <c r="Y52" s="2706" t="s">
        <v>1405</v>
      </c>
      <c r="Z52" s="2706"/>
      <c r="AA52" s="2706"/>
      <c r="AB52" s="2706"/>
      <c r="AC52" s="2706"/>
      <c r="AD52" s="2415">
        <v>3207684</v>
      </c>
      <c r="AE52" s="2415"/>
      <c r="AF52" s="2415"/>
      <c r="AG52" s="2415"/>
      <c r="AI52" s="229"/>
      <c r="AJ52" s="229"/>
      <c r="AK52" s="230"/>
      <c r="AL52" s="8"/>
    </row>
    <row r="53" spans="1:38" ht="18.75" customHeight="1">
      <c r="A53" s="1201">
        <v>39</v>
      </c>
      <c r="B53" s="1201"/>
      <c r="C53" s="2706" t="s">
        <v>1409</v>
      </c>
      <c r="D53" s="2706"/>
      <c r="E53" s="2706"/>
      <c r="F53" s="2706"/>
      <c r="G53" s="2706"/>
      <c r="H53" s="2415">
        <v>47</v>
      </c>
      <c r="I53" s="2415"/>
      <c r="J53" s="2415"/>
      <c r="K53" s="2707"/>
      <c r="L53" s="1280">
        <v>39</v>
      </c>
      <c r="M53" s="1201"/>
      <c r="N53" s="2706" t="s">
        <v>1405</v>
      </c>
      <c r="O53" s="2706"/>
      <c r="P53" s="2706"/>
      <c r="Q53" s="2706"/>
      <c r="R53" s="2706"/>
      <c r="S53" s="2415">
        <v>1264</v>
      </c>
      <c r="T53" s="2415"/>
      <c r="U53" s="2415"/>
      <c r="V53" s="2707"/>
      <c r="W53" s="1280">
        <v>39</v>
      </c>
      <c r="X53" s="1201"/>
      <c r="Y53" s="2706" t="s">
        <v>1403</v>
      </c>
      <c r="Z53" s="2706"/>
      <c r="AA53" s="2706"/>
      <c r="AB53" s="2706"/>
      <c r="AC53" s="2706"/>
      <c r="AD53" s="2415">
        <v>2557527</v>
      </c>
      <c r="AE53" s="2415"/>
      <c r="AF53" s="2415"/>
      <c r="AG53" s="2415"/>
      <c r="AI53" s="229"/>
      <c r="AJ53" s="229"/>
      <c r="AK53" s="230"/>
      <c r="AL53" s="8"/>
    </row>
    <row r="54" spans="1:38" ht="18.75" customHeight="1">
      <c r="A54" s="1201">
        <v>40</v>
      </c>
      <c r="B54" s="1201"/>
      <c r="C54" s="2706" t="s">
        <v>1412</v>
      </c>
      <c r="D54" s="2706"/>
      <c r="E54" s="2706"/>
      <c r="F54" s="2706"/>
      <c r="G54" s="2706"/>
      <c r="H54" s="2415">
        <v>35</v>
      </c>
      <c r="I54" s="2415"/>
      <c r="J54" s="2415"/>
      <c r="K54" s="2707"/>
      <c r="L54" s="1280">
        <v>40</v>
      </c>
      <c r="M54" s="1201"/>
      <c r="N54" s="2706" t="s">
        <v>1409</v>
      </c>
      <c r="O54" s="2706"/>
      <c r="P54" s="2706"/>
      <c r="Q54" s="2706"/>
      <c r="R54" s="2706"/>
      <c r="S54" s="2415">
        <v>763</v>
      </c>
      <c r="T54" s="2415"/>
      <c r="U54" s="2415"/>
      <c r="V54" s="2707"/>
      <c r="W54" s="1280">
        <v>40</v>
      </c>
      <c r="X54" s="1201"/>
      <c r="Y54" s="2706" t="s">
        <v>1409</v>
      </c>
      <c r="Z54" s="2706"/>
      <c r="AA54" s="2706"/>
      <c r="AB54" s="2706"/>
      <c r="AC54" s="2706"/>
      <c r="AD54" s="2415">
        <v>2056798</v>
      </c>
      <c r="AE54" s="2415"/>
      <c r="AF54" s="2415"/>
      <c r="AG54" s="2415"/>
      <c r="AI54" s="229"/>
      <c r="AJ54" s="229"/>
      <c r="AL54" s="129"/>
    </row>
    <row r="55" spans="1:38" ht="11.25" customHeight="1">
      <c r="A55" s="16"/>
      <c r="B55" s="16"/>
      <c r="C55" s="229"/>
      <c r="D55" s="229"/>
      <c r="E55" s="229"/>
      <c r="F55" s="229"/>
      <c r="G55" s="229"/>
      <c r="H55" s="230"/>
      <c r="I55" s="230"/>
      <c r="J55" s="8"/>
      <c r="K55" s="233"/>
      <c r="L55" s="155"/>
      <c r="M55" s="16"/>
      <c r="N55" s="229"/>
      <c r="O55" s="229"/>
      <c r="P55" s="229"/>
      <c r="Q55" s="229"/>
      <c r="R55" s="229"/>
      <c r="S55" s="230"/>
      <c r="T55" s="129"/>
      <c r="U55" s="129"/>
      <c r="W55" s="100"/>
      <c r="X55" s="43"/>
      <c r="Y55" s="43"/>
      <c r="Z55" s="234"/>
      <c r="AA55" s="234"/>
      <c r="AB55" s="234"/>
      <c r="AC55" s="234"/>
      <c r="AD55" s="235"/>
      <c r="AE55" s="135"/>
      <c r="AF55" s="135"/>
      <c r="AG55" s="191"/>
    </row>
    <row r="56" spans="1:38" ht="13.5">
      <c r="A56" s="1273" t="s">
        <v>4981</v>
      </c>
      <c r="B56" s="1273"/>
      <c r="C56" s="1273"/>
      <c r="D56" s="1273"/>
      <c r="E56" s="1273"/>
      <c r="F56" s="1273"/>
      <c r="G56" s="1273"/>
      <c r="H56" s="1273"/>
      <c r="I56" s="1273"/>
      <c r="J56" s="1273"/>
      <c r="K56" s="1274"/>
      <c r="L56" s="1272" t="s">
        <v>4981</v>
      </c>
      <c r="M56" s="1273"/>
      <c r="N56" s="1273"/>
      <c r="O56" s="1273"/>
      <c r="P56" s="1273"/>
      <c r="Q56" s="1273"/>
      <c r="R56" s="1273"/>
      <c r="S56" s="1273"/>
      <c r="T56" s="1273"/>
      <c r="U56" s="1273"/>
      <c r="V56" s="1274"/>
      <c r="W56" s="1272" t="s">
        <v>4374</v>
      </c>
      <c r="X56" s="1273"/>
      <c r="Y56" s="1273"/>
      <c r="Z56" s="1273"/>
      <c r="AA56" s="1273"/>
      <c r="AB56" s="1273"/>
      <c r="AC56" s="1273"/>
      <c r="AD56" s="1273"/>
      <c r="AE56" s="1273"/>
      <c r="AF56" s="1273"/>
      <c r="AG56" s="1273"/>
    </row>
    <row r="57" spans="1:38" ht="13.5">
      <c r="A57" s="2702" t="s">
        <v>4375</v>
      </c>
      <c r="B57" s="2702"/>
      <c r="C57" s="2702"/>
      <c r="D57" s="2702"/>
      <c r="E57" s="2702"/>
      <c r="F57" s="2702"/>
      <c r="G57" s="2702"/>
      <c r="H57" s="2702"/>
      <c r="I57" s="2702"/>
      <c r="J57" s="2702"/>
      <c r="K57" s="2703"/>
      <c r="L57" s="2702" t="s">
        <v>4375</v>
      </c>
      <c r="M57" s="2702"/>
      <c r="N57" s="2702"/>
      <c r="O57" s="2702"/>
      <c r="P57" s="2702"/>
      <c r="Q57" s="2702"/>
      <c r="R57" s="2702"/>
      <c r="S57" s="1201"/>
      <c r="T57" s="1201"/>
      <c r="U57" s="1201"/>
      <c r="V57" s="1281"/>
      <c r="W57" s="2702" t="s">
        <v>4375</v>
      </c>
      <c r="X57" s="2702"/>
      <c r="Y57" s="2702"/>
      <c r="Z57" s="2702"/>
      <c r="AA57" s="2702"/>
      <c r="AB57" s="2702"/>
      <c r="AC57" s="2702"/>
      <c r="AD57" s="1201"/>
      <c r="AE57" s="1201"/>
      <c r="AF57" s="1201"/>
      <c r="AG57" s="1201"/>
    </row>
    <row r="58" spans="1:38" ht="13.5" customHeight="1">
      <c r="A58" s="1300" t="s">
        <v>4376</v>
      </c>
      <c r="B58" s="1300"/>
      <c r="C58" s="1300"/>
      <c r="D58" s="1300"/>
      <c r="E58" s="1300"/>
      <c r="F58" s="1300"/>
      <c r="G58" s="1300"/>
      <c r="H58" s="1300"/>
      <c r="I58" s="1300"/>
      <c r="J58" s="1300"/>
      <c r="K58" s="1682"/>
      <c r="L58" s="1300" t="s">
        <v>4376</v>
      </c>
      <c r="M58" s="1300"/>
      <c r="N58" s="1300"/>
      <c r="O58" s="1300"/>
      <c r="P58" s="1300"/>
      <c r="Q58" s="1300"/>
      <c r="R58" s="1300"/>
      <c r="S58" s="1300"/>
      <c r="T58" s="1300"/>
      <c r="U58" s="1300"/>
      <c r="V58" s="1682"/>
      <c r="W58" s="1300" t="s">
        <v>4376</v>
      </c>
      <c r="X58" s="1300"/>
      <c r="Y58" s="1300"/>
      <c r="Z58" s="1300"/>
      <c r="AA58" s="1300"/>
      <c r="AB58" s="1300"/>
      <c r="AC58" s="1300"/>
      <c r="AD58" s="1300"/>
      <c r="AE58" s="1300"/>
      <c r="AF58" s="1300"/>
      <c r="AG58" s="1300"/>
    </row>
    <row r="59" spans="1:38" ht="13.5" customHeight="1" thickBot="1">
      <c r="A59" s="1294"/>
      <c r="B59" s="1294"/>
      <c r="C59" s="1294"/>
      <c r="D59" s="1294"/>
      <c r="E59" s="1294"/>
      <c r="F59" s="1294"/>
      <c r="G59" s="1294"/>
      <c r="H59" s="1294"/>
      <c r="I59" s="1294"/>
      <c r="J59" s="1294"/>
      <c r="K59" s="1972"/>
      <c r="L59" s="1971" t="s">
        <v>4978</v>
      </c>
      <c r="M59" s="1294"/>
      <c r="N59" s="1294"/>
      <c r="O59" s="1294"/>
      <c r="P59" s="1294"/>
      <c r="Q59" s="1294"/>
      <c r="R59" s="1294"/>
      <c r="S59" s="1294"/>
      <c r="T59" s="1294"/>
      <c r="U59" s="1294"/>
      <c r="V59" s="1972"/>
      <c r="W59" s="1280"/>
      <c r="X59" s="1201"/>
      <c r="Y59" s="1201"/>
      <c r="Z59" s="1201"/>
      <c r="AA59" s="1201"/>
      <c r="AB59" s="1201"/>
      <c r="AC59" s="1201"/>
      <c r="AD59" s="1201"/>
      <c r="AE59" s="1201"/>
      <c r="AF59" s="1201"/>
      <c r="AG59" s="1201"/>
    </row>
    <row r="60" spans="1:38" ht="13.5">
      <c r="A60" s="211"/>
      <c r="B60" s="211"/>
      <c r="C60" s="211"/>
      <c r="D60" s="211"/>
      <c r="E60" s="211"/>
      <c r="F60" s="211"/>
      <c r="G60" s="211"/>
      <c r="H60" s="211"/>
      <c r="I60" s="211"/>
      <c r="J60" s="236"/>
      <c r="K60" s="211"/>
      <c r="L60" s="211"/>
      <c r="M60" s="211"/>
      <c r="N60" s="211"/>
      <c r="O60" s="211"/>
      <c r="P60" s="211"/>
      <c r="Q60" s="211"/>
      <c r="R60" s="211"/>
      <c r="S60" s="211"/>
      <c r="T60" s="236"/>
      <c r="U60" s="236"/>
      <c r="V60" s="211"/>
      <c r="W60" s="211"/>
      <c r="X60" s="211"/>
      <c r="Y60" s="211"/>
      <c r="Z60" s="211"/>
      <c r="AA60" s="211"/>
      <c r="AB60" s="211"/>
      <c r="AC60" s="211"/>
      <c r="AD60" s="211"/>
      <c r="AE60" s="236"/>
      <c r="AF60" s="236"/>
      <c r="AG60" s="211"/>
    </row>
  </sheetData>
  <mergeCells count="450">
    <mergeCell ref="A58:K58"/>
    <mergeCell ref="L58:V58"/>
    <mergeCell ref="W58:AG58"/>
    <mergeCell ref="A59:K59"/>
    <mergeCell ref="L59:V59"/>
    <mergeCell ref="W59:AG59"/>
    <mergeCell ref="A56:K56"/>
    <mergeCell ref="L56:V56"/>
    <mergeCell ref="W56:AG56"/>
    <mergeCell ref="A57:K57"/>
    <mergeCell ref="L57:V57"/>
    <mergeCell ref="W57:AG57"/>
    <mergeCell ref="A54:B54"/>
    <mergeCell ref="C54:G54"/>
    <mergeCell ref="H54:K54"/>
    <mergeCell ref="L54:M54"/>
    <mergeCell ref="N54:R54"/>
    <mergeCell ref="S54:V54"/>
    <mergeCell ref="W54:X54"/>
    <mergeCell ref="Y54:AC54"/>
    <mergeCell ref="AD54:AG54"/>
    <mergeCell ref="A53:B53"/>
    <mergeCell ref="C53:G53"/>
    <mergeCell ref="H53:K53"/>
    <mergeCell ref="L53:M53"/>
    <mergeCell ref="N53:R53"/>
    <mergeCell ref="S53:V53"/>
    <mergeCell ref="W53:X53"/>
    <mergeCell ref="Y53:AC53"/>
    <mergeCell ref="AD53:AG53"/>
    <mergeCell ref="W51:X51"/>
    <mergeCell ref="Y51:AC51"/>
    <mergeCell ref="AD51:AG51"/>
    <mergeCell ref="A52:B52"/>
    <mergeCell ref="C52:G52"/>
    <mergeCell ref="H52:K52"/>
    <mergeCell ref="L52:M52"/>
    <mergeCell ref="N52:R52"/>
    <mergeCell ref="S52:V52"/>
    <mergeCell ref="W52:X52"/>
    <mergeCell ref="A51:B51"/>
    <mergeCell ref="C51:G51"/>
    <mergeCell ref="H51:K51"/>
    <mergeCell ref="L51:M51"/>
    <mergeCell ref="N51:R51"/>
    <mergeCell ref="S51:V51"/>
    <mergeCell ref="Y52:AC52"/>
    <mergeCell ref="AD52:AG52"/>
    <mergeCell ref="A50:B50"/>
    <mergeCell ref="C50:G50"/>
    <mergeCell ref="H50:K50"/>
    <mergeCell ref="L50:M50"/>
    <mergeCell ref="N50:R50"/>
    <mergeCell ref="S50:V50"/>
    <mergeCell ref="W50:X50"/>
    <mergeCell ref="Y50:AC50"/>
    <mergeCell ref="AD50:AG50"/>
    <mergeCell ref="A49:B49"/>
    <mergeCell ref="C49:G49"/>
    <mergeCell ref="H49:K49"/>
    <mergeCell ref="L49:M49"/>
    <mergeCell ref="N49:R49"/>
    <mergeCell ref="S49:V49"/>
    <mergeCell ref="W49:X49"/>
    <mergeCell ref="Y49:AC49"/>
    <mergeCell ref="AD49:AG49"/>
    <mergeCell ref="W47:X47"/>
    <mergeCell ref="Y47:AC47"/>
    <mergeCell ref="AD47:AG47"/>
    <mergeCell ref="A48:B48"/>
    <mergeCell ref="C48:G48"/>
    <mergeCell ref="H48:K48"/>
    <mergeCell ref="L48:M48"/>
    <mergeCell ref="N48:R48"/>
    <mergeCell ref="S48:V48"/>
    <mergeCell ref="W48:X48"/>
    <mergeCell ref="A47:B47"/>
    <mergeCell ref="C47:G47"/>
    <mergeCell ref="H47:K47"/>
    <mergeCell ref="L47:M47"/>
    <mergeCell ref="N47:R47"/>
    <mergeCell ref="S47:V47"/>
    <mergeCell ref="Y48:AC48"/>
    <mergeCell ref="AD48:AG48"/>
    <mergeCell ref="A46:B46"/>
    <mergeCell ref="C46:G46"/>
    <mergeCell ref="H46:K46"/>
    <mergeCell ref="L46:M46"/>
    <mergeCell ref="N46:R46"/>
    <mergeCell ref="S46:V46"/>
    <mergeCell ref="W46:X46"/>
    <mergeCell ref="Y46:AC46"/>
    <mergeCell ref="AD46:AG46"/>
    <mergeCell ref="A45:B45"/>
    <mergeCell ref="C45:G45"/>
    <mergeCell ref="H45:K45"/>
    <mergeCell ref="L45:M45"/>
    <mergeCell ref="N45:R45"/>
    <mergeCell ref="S45:V45"/>
    <mergeCell ref="W45:X45"/>
    <mergeCell ref="Y45:AC45"/>
    <mergeCell ref="AD45:AG45"/>
    <mergeCell ref="W43:X43"/>
    <mergeCell ref="Y43:AC43"/>
    <mergeCell ref="AD43:AG43"/>
    <mergeCell ref="A44:B44"/>
    <mergeCell ref="C44:G44"/>
    <mergeCell ref="H44:K44"/>
    <mergeCell ref="L44:M44"/>
    <mergeCell ref="N44:R44"/>
    <mergeCell ref="S44:V44"/>
    <mergeCell ref="W44:X44"/>
    <mergeCell ref="A43:B43"/>
    <mergeCell ref="C43:G43"/>
    <mergeCell ref="H43:K43"/>
    <mergeCell ref="L43:M43"/>
    <mergeCell ref="N43:R43"/>
    <mergeCell ref="S43:V43"/>
    <mergeCell ref="Y44:AC44"/>
    <mergeCell ref="AD44:AG44"/>
    <mergeCell ref="A42:B42"/>
    <mergeCell ref="C42:G42"/>
    <mergeCell ref="H42:K42"/>
    <mergeCell ref="L42:M42"/>
    <mergeCell ref="N42:R42"/>
    <mergeCell ref="S42:V42"/>
    <mergeCell ref="W42:X42"/>
    <mergeCell ref="Y42:AC42"/>
    <mergeCell ref="AD42:AG42"/>
    <mergeCell ref="A41:B41"/>
    <mergeCell ref="C41:G41"/>
    <mergeCell ref="H41:K41"/>
    <mergeCell ref="L41:M41"/>
    <mergeCell ref="N41:R41"/>
    <mergeCell ref="S41:V41"/>
    <mergeCell ref="W41:X41"/>
    <mergeCell ref="Y41:AC41"/>
    <mergeCell ref="AD41:AG41"/>
    <mergeCell ref="W39:X39"/>
    <mergeCell ref="Y39:AC39"/>
    <mergeCell ref="AD39:AG39"/>
    <mergeCell ref="A40:B40"/>
    <mergeCell ref="C40:G40"/>
    <mergeCell ref="H40:K40"/>
    <mergeCell ref="L40:M40"/>
    <mergeCell ref="N40:R40"/>
    <mergeCell ref="S40:V40"/>
    <mergeCell ref="W40:X40"/>
    <mergeCell ref="A39:B39"/>
    <mergeCell ref="C39:G39"/>
    <mergeCell ref="H39:K39"/>
    <mergeCell ref="L39:M39"/>
    <mergeCell ref="N39:R39"/>
    <mergeCell ref="S39:V39"/>
    <mergeCell ref="Y40:AC40"/>
    <mergeCell ref="AD40:AG40"/>
    <mergeCell ref="A38:B38"/>
    <mergeCell ref="C38:G38"/>
    <mergeCell ref="H38:K38"/>
    <mergeCell ref="L38:M38"/>
    <mergeCell ref="N38:R38"/>
    <mergeCell ref="S38:V38"/>
    <mergeCell ref="W38:X38"/>
    <mergeCell ref="Y38:AC38"/>
    <mergeCell ref="AD38:AG38"/>
    <mergeCell ref="A37:B37"/>
    <mergeCell ref="C37:G37"/>
    <mergeCell ref="H37:K37"/>
    <mergeCell ref="L37:M37"/>
    <mergeCell ref="N37:R37"/>
    <mergeCell ref="S37:V37"/>
    <mergeCell ref="W37:X37"/>
    <mergeCell ref="Y37:AC37"/>
    <mergeCell ref="AD37:AG37"/>
    <mergeCell ref="W35:X35"/>
    <mergeCell ref="Y35:AC35"/>
    <mergeCell ref="AD35:AG35"/>
    <mergeCell ref="A36:B36"/>
    <mergeCell ref="C36:G36"/>
    <mergeCell ref="H36:K36"/>
    <mergeCell ref="L36:M36"/>
    <mergeCell ref="N36:R36"/>
    <mergeCell ref="S36:V36"/>
    <mergeCell ref="W36:X36"/>
    <mergeCell ref="A35:B35"/>
    <mergeCell ref="C35:G35"/>
    <mergeCell ref="H35:K35"/>
    <mergeCell ref="L35:M35"/>
    <mergeCell ref="N35:R35"/>
    <mergeCell ref="S35:V35"/>
    <mergeCell ref="Y36:AC36"/>
    <mergeCell ref="AD36:AG36"/>
    <mergeCell ref="A34:B34"/>
    <mergeCell ref="C34:G34"/>
    <mergeCell ref="H34:K34"/>
    <mergeCell ref="L34:M34"/>
    <mergeCell ref="N34:R34"/>
    <mergeCell ref="S34:V34"/>
    <mergeCell ref="W34:X34"/>
    <mergeCell ref="Y34:AC34"/>
    <mergeCell ref="AD34:AG34"/>
    <mergeCell ref="A33:B33"/>
    <mergeCell ref="C33:G33"/>
    <mergeCell ref="H33:K33"/>
    <mergeCell ref="L33:M33"/>
    <mergeCell ref="N33:R33"/>
    <mergeCell ref="S33:V33"/>
    <mergeCell ref="W33:X33"/>
    <mergeCell ref="Y33:AC33"/>
    <mergeCell ref="AD33:AG33"/>
    <mergeCell ref="W31:X31"/>
    <mergeCell ref="Y31:AC31"/>
    <mergeCell ref="AD31:AG31"/>
    <mergeCell ref="A32:B32"/>
    <mergeCell ref="C32:G32"/>
    <mergeCell ref="H32:K32"/>
    <mergeCell ref="L32:M32"/>
    <mergeCell ref="N32:R32"/>
    <mergeCell ref="S32:V32"/>
    <mergeCell ref="W32:X32"/>
    <mergeCell ref="A31:B31"/>
    <mergeCell ref="C31:G31"/>
    <mergeCell ref="H31:K31"/>
    <mergeCell ref="L31:M31"/>
    <mergeCell ref="N31:R31"/>
    <mergeCell ref="S31:V31"/>
    <mergeCell ref="Y32:AC32"/>
    <mergeCell ref="AD32:AG32"/>
    <mergeCell ref="A30:B30"/>
    <mergeCell ref="C30:G30"/>
    <mergeCell ref="H30:K30"/>
    <mergeCell ref="L30:M30"/>
    <mergeCell ref="N30:R30"/>
    <mergeCell ref="S30:V30"/>
    <mergeCell ref="W30:X30"/>
    <mergeCell ref="Y30:AC30"/>
    <mergeCell ref="AD30:AG30"/>
    <mergeCell ref="A29:B29"/>
    <mergeCell ref="C29:G29"/>
    <mergeCell ref="H29:K29"/>
    <mergeCell ref="L29:M29"/>
    <mergeCell ref="N29:R29"/>
    <mergeCell ref="S29:V29"/>
    <mergeCell ref="W29:X29"/>
    <mergeCell ref="Y29:AC29"/>
    <mergeCell ref="AD29:AG29"/>
    <mergeCell ref="W27:X27"/>
    <mergeCell ref="Y27:AC27"/>
    <mergeCell ref="AD27:AG27"/>
    <mergeCell ref="A28:B28"/>
    <mergeCell ref="C28:G28"/>
    <mergeCell ref="H28:K28"/>
    <mergeCell ref="L28:M28"/>
    <mergeCell ref="N28:R28"/>
    <mergeCell ref="S28:V28"/>
    <mergeCell ref="W28:X28"/>
    <mergeCell ref="A27:B27"/>
    <mergeCell ref="C27:G27"/>
    <mergeCell ref="H27:K27"/>
    <mergeCell ref="L27:M27"/>
    <mergeCell ref="N27:R27"/>
    <mergeCell ref="S27:V27"/>
    <mergeCell ref="Y28:AC28"/>
    <mergeCell ref="AD28:AG28"/>
    <mergeCell ref="A26:B26"/>
    <mergeCell ref="C26:G26"/>
    <mergeCell ref="H26:K26"/>
    <mergeCell ref="L26:M26"/>
    <mergeCell ref="N26:R26"/>
    <mergeCell ref="S26:V26"/>
    <mergeCell ref="W26:X26"/>
    <mergeCell ref="Y26:AC26"/>
    <mergeCell ref="AD26:AG26"/>
    <mergeCell ref="A25:B25"/>
    <mergeCell ref="C25:G25"/>
    <mergeCell ref="H25:K25"/>
    <mergeCell ref="L25:M25"/>
    <mergeCell ref="N25:R25"/>
    <mergeCell ref="S25:V25"/>
    <mergeCell ref="W25:X25"/>
    <mergeCell ref="Y25:AC25"/>
    <mergeCell ref="AD25:AG25"/>
    <mergeCell ref="W23:X23"/>
    <mergeCell ref="Y23:AC23"/>
    <mergeCell ref="AD23:AG23"/>
    <mergeCell ref="A24:B24"/>
    <mergeCell ref="C24:G24"/>
    <mergeCell ref="H24:K24"/>
    <mergeCell ref="L24:M24"/>
    <mergeCell ref="N24:R24"/>
    <mergeCell ref="S24:V24"/>
    <mergeCell ref="W24:X24"/>
    <mergeCell ref="A23:B23"/>
    <mergeCell ref="C23:G23"/>
    <mergeCell ref="H23:K23"/>
    <mergeCell ref="L23:M23"/>
    <mergeCell ref="N23:R23"/>
    <mergeCell ref="S23:V23"/>
    <mergeCell ref="Y24:AC24"/>
    <mergeCell ref="AD24:AG24"/>
    <mergeCell ref="A22:B22"/>
    <mergeCell ref="C22:G22"/>
    <mergeCell ref="H22:K22"/>
    <mergeCell ref="L22:M22"/>
    <mergeCell ref="N22:R22"/>
    <mergeCell ref="S22:V22"/>
    <mergeCell ref="W22:X22"/>
    <mergeCell ref="Y22:AC22"/>
    <mergeCell ref="AD22:AG22"/>
    <mergeCell ref="A21:B21"/>
    <mergeCell ref="C21:G21"/>
    <mergeCell ref="H21:K21"/>
    <mergeCell ref="L21:M21"/>
    <mergeCell ref="N21:R21"/>
    <mergeCell ref="S21:V21"/>
    <mergeCell ref="W21:X21"/>
    <mergeCell ref="Y21:AC21"/>
    <mergeCell ref="AD21:AG21"/>
    <mergeCell ref="W19:X19"/>
    <mergeCell ref="Y19:AC19"/>
    <mergeCell ref="AD19:AG19"/>
    <mergeCell ref="A20:B20"/>
    <mergeCell ref="C20:G20"/>
    <mergeCell ref="H20:K20"/>
    <mergeCell ref="L20:M20"/>
    <mergeCell ref="N20:R20"/>
    <mergeCell ref="S20:V20"/>
    <mergeCell ref="W20:X20"/>
    <mergeCell ref="A19:B19"/>
    <mergeCell ref="C19:G19"/>
    <mergeCell ref="H19:K19"/>
    <mergeCell ref="L19:M19"/>
    <mergeCell ref="N19:R19"/>
    <mergeCell ref="S19:V19"/>
    <mergeCell ref="Y20:AC20"/>
    <mergeCell ref="AD20:AG20"/>
    <mergeCell ref="A18:B18"/>
    <mergeCell ref="C18:G18"/>
    <mergeCell ref="H18:K18"/>
    <mergeCell ref="L18:M18"/>
    <mergeCell ref="N18:R18"/>
    <mergeCell ref="S18:V18"/>
    <mergeCell ref="W18:X18"/>
    <mergeCell ref="Y18:AC18"/>
    <mergeCell ref="AD18:AG18"/>
    <mergeCell ref="A17:B17"/>
    <mergeCell ref="C17:G17"/>
    <mergeCell ref="H17:K17"/>
    <mergeCell ref="L17:M17"/>
    <mergeCell ref="N17:R17"/>
    <mergeCell ref="S17:V17"/>
    <mergeCell ref="W17:X17"/>
    <mergeCell ref="Y17:AC17"/>
    <mergeCell ref="AD17:AG17"/>
    <mergeCell ref="W15:X15"/>
    <mergeCell ref="Y15:AC15"/>
    <mergeCell ref="AD15:AG15"/>
    <mergeCell ref="A16:B16"/>
    <mergeCell ref="C16:G16"/>
    <mergeCell ref="H16:K16"/>
    <mergeCell ref="L16:M16"/>
    <mergeCell ref="N16:R16"/>
    <mergeCell ref="S16:V16"/>
    <mergeCell ref="W16:X16"/>
    <mergeCell ref="A15:B15"/>
    <mergeCell ref="C15:G15"/>
    <mergeCell ref="H15:K15"/>
    <mergeCell ref="L15:M15"/>
    <mergeCell ref="N15:R15"/>
    <mergeCell ref="S15:V15"/>
    <mergeCell ref="Y16:AC16"/>
    <mergeCell ref="AD16:AG16"/>
    <mergeCell ref="A14:B14"/>
    <mergeCell ref="C14:G14"/>
    <mergeCell ref="H14:K14"/>
    <mergeCell ref="L14:M14"/>
    <mergeCell ref="N14:R14"/>
    <mergeCell ref="S14:V14"/>
    <mergeCell ref="W14:X14"/>
    <mergeCell ref="Y14:AC14"/>
    <mergeCell ref="AD14:AG14"/>
    <mergeCell ref="A13:B13"/>
    <mergeCell ref="C13:G13"/>
    <mergeCell ref="H13:K13"/>
    <mergeCell ref="L13:M13"/>
    <mergeCell ref="N13:R13"/>
    <mergeCell ref="S13:V13"/>
    <mergeCell ref="W13:X13"/>
    <mergeCell ref="Y13:AC13"/>
    <mergeCell ref="AD13:AG13"/>
    <mergeCell ref="W11:X11"/>
    <mergeCell ref="Y11:AC11"/>
    <mergeCell ref="AD11:AG11"/>
    <mergeCell ref="A12:B12"/>
    <mergeCell ref="C12:G12"/>
    <mergeCell ref="H12:K12"/>
    <mergeCell ref="L12:M12"/>
    <mergeCell ref="N12:R12"/>
    <mergeCell ref="S12:V12"/>
    <mergeCell ref="W12:X12"/>
    <mergeCell ref="A11:B11"/>
    <mergeCell ref="C11:G11"/>
    <mergeCell ref="H11:K11"/>
    <mergeCell ref="L11:M11"/>
    <mergeCell ref="N11:R11"/>
    <mergeCell ref="S11:V11"/>
    <mergeCell ref="Y12:AC12"/>
    <mergeCell ref="AD12:AG12"/>
    <mergeCell ref="A10:B10"/>
    <mergeCell ref="C10:G10"/>
    <mergeCell ref="H10:K10"/>
    <mergeCell ref="L10:M10"/>
    <mergeCell ref="N10:R10"/>
    <mergeCell ref="S10:V10"/>
    <mergeCell ref="W10:X10"/>
    <mergeCell ref="Y10:AC10"/>
    <mergeCell ref="AD10:AG10"/>
    <mergeCell ref="Y8:AC8"/>
    <mergeCell ref="AD8:AG8"/>
    <mergeCell ref="A9:B9"/>
    <mergeCell ref="C9:G9"/>
    <mergeCell ref="H9:K9"/>
    <mergeCell ref="L9:M9"/>
    <mergeCell ref="N9:R9"/>
    <mergeCell ref="S9:V9"/>
    <mergeCell ref="W9:X9"/>
    <mergeCell ref="Y9:AC9"/>
    <mergeCell ref="AD9:AG9"/>
    <mergeCell ref="A8:B8"/>
    <mergeCell ref="C8:G8"/>
    <mergeCell ref="H8:K8"/>
    <mergeCell ref="L8:M8"/>
    <mergeCell ref="N8:R8"/>
    <mergeCell ref="S8:V8"/>
    <mergeCell ref="W8:X8"/>
    <mergeCell ref="W4:AG4"/>
    <mergeCell ref="A5:K5"/>
    <mergeCell ref="L5:V5"/>
    <mergeCell ref="A1:D1"/>
    <mergeCell ref="W6:X6"/>
    <mergeCell ref="Y6:AC6"/>
    <mergeCell ref="AD6:AG6"/>
    <mergeCell ref="A6:B6"/>
    <mergeCell ref="C6:G6"/>
    <mergeCell ref="H6:K6"/>
    <mergeCell ref="L6:M6"/>
    <mergeCell ref="N6:R6"/>
    <mergeCell ref="S6:V6"/>
    <mergeCell ref="A4:K4"/>
    <mergeCell ref="L4:V4"/>
  </mergeCells>
  <phoneticPr fontId="4"/>
  <hyperlinks>
    <hyperlink ref="A1" location="P2細目次!A1" display="目次に戻る" xr:uid="{53070F74-CB1E-41D5-A4B1-31E4F8ECE156}"/>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08419-8419-4A3F-BB13-1428A1450408}">
  <sheetPr>
    <tabColor theme="0"/>
    <pageSetUpPr fitToPage="1"/>
  </sheetPr>
  <dimension ref="A1:AE140"/>
  <sheetViews>
    <sheetView zoomScaleNormal="100" zoomScaleSheetLayoutView="100" workbookViewId="0">
      <selection activeCell="A5" sqref="A5"/>
    </sheetView>
  </sheetViews>
  <sheetFormatPr defaultColWidth="3.375" defaultRowHeight="18.75" customHeight="1"/>
  <cols>
    <col min="1" max="2" width="2.5" style="1" customWidth="1"/>
    <col min="3" max="6" width="4.125" style="1" customWidth="1"/>
    <col min="7" max="9" width="3.375" style="1" customWidth="1"/>
    <col min="10" max="10" width="4.5" style="1" bestFit="1" customWidth="1"/>
    <col min="11" max="11" width="3.375" style="1" customWidth="1"/>
    <col min="12" max="13" width="2.5" style="1" customWidth="1"/>
    <col min="14" max="17" width="4.125" style="1" customWidth="1"/>
    <col min="18" max="18" width="3.375" style="1" customWidth="1"/>
    <col min="19" max="20" width="3.375" style="133" customWidth="1"/>
    <col min="21" max="21" width="3.375" style="1" customWidth="1"/>
    <col min="22" max="23" width="2.5" style="1" customWidth="1"/>
    <col min="24" max="27" width="4.125" style="1" customWidth="1"/>
    <col min="28" max="31" width="3.375" style="1" customWidth="1"/>
    <col min="32" max="256" width="3.375" style="1"/>
    <col min="257" max="258" width="2.5" style="1" customWidth="1"/>
    <col min="259" max="262" width="4.125" style="1" customWidth="1"/>
    <col min="263" max="265" width="3.375" style="1"/>
    <col min="266" max="266" width="4.5" style="1" bestFit="1" customWidth="1"/>
    <col min="267" max="267" width="3.375" style="1"/>
    <col min="268" max="269" width="2.5" style="1" customWidth="1"/>
    <col min="270" max="273" width="4.125" style="1" customWidth="1"/>
    <col min="274" max="277" width="3.375" style="1"/>
    <col min="278" max="279" width="2.5" style="1" customWidth="1"/>
    <col min="280" max="283" width="4.125" style="1" customWidth="1"/>
    <col min="284" max="512" width="3.375" style="1"/>
    <col min="513" max="514" width="2.5" style="1" customWidth="1"/>
    <col min="515" max="518" width="4.125" style="1" customWidth="1"/>
    <col min="519" max="521" width="3.375" style="1"/>
    <col min="522" max="522" width="4.5" style="1" bestFit="1" customWidth="1"/>
    <col min="523" max="523" width="3.375" style="1"/>
    <col min="524" max="525" width="2.5" style="1" customWidth="1"/>
    <col min="526" max="529" width="4.125" style="1" customWidth="1"/>
    <col min="530" max="533" width="3.375" style="1"/>
    <col min="534" max="535" width="2.5" style="1" customWidth="1"/>
    <col min="536" max="539" width="4.125" style="1" customWidth="1"/>
    <col min="540" max="768" width="3.375" style="1"/>
    <col min="769" max="770" width="2.5" style="1" customWidth="1"/>
    <col min="771" max="774" width="4.125" style="1" customWidth="1"/>
    <col min="775" max="777" width="3.375" style="1"/>
    <col min="778" max="778" width="4.5" style="1" bestFit="1" customWidth="1"/>
    <col min="779" max="779" width="3.375" style="1"/>
    <col min="780" max="781" width="2.5" style="1" customWidth="1"/>
    <col min="782" max="785" width="4.125" style="1" customWidth="1"/>
    <col min="786" max="789" width="3.375" style="1"/>
    <col min="790" max="791" width="2.5" style="1" customWidth="1"/>
    <col min="792" max="795" width="4.125" style="1" customWidth="1"/>
    <col min="796" max="1024" width="3.375" style="1"/>
    <col min="1025" max="1026" width="2.5" style="1" customWidth="1"/>
    <col min="1027" max="1030" width="4.125" style="1" customWidth="1"/>
    <col min="1031" max="1033" width="3.375" style="1"/>
    <col min="1034" max="1034" width="4.5" style="1" bestFit="1" customWidth="1"/>
    <col min="1035" max="1035" width="3.375" style="1"/>
    <col min="1036" max="1037" width="2.5" style="1" customWidth="1"/>
    <col min="1038" max="1041" width="4.125" style="1" customWidth="1"/>
    <col min="1042" max="1045" width="3.375" style="1"/>
    <col min="1046" max="1047" width="2.5" style="1" customWidth="1"/>
    <col min="1048" max="1051" width="4.125" style="1" customWidth="1"/>
    <col min="1052" max="1280" width="3.375" style="1"/>
    <col min="1281" max="1282" width="2.5" style="1" customWidth="1"/>
    <col min="1283" max="1286" width="4.125" style="1" customWidth="1"/>
    <col min="1287" max="1289" width="3.375" style="1"/>
    <col min="1290" max="1290" width="4.5" style="1" bestFit="1" customWidth="1"/>
    <col min="1291" max="1291" width="3.375" style="1"/>
    <col min="1292" max="1293" width="2.5" style="1" customWidth="1"/>
    <col min="1294" max="1297" width="4.125" style="1" customWidth="1"/>
    <col min="1298" max="1301" width="3.375" style="1"/>
    <col min="1302" max="1303" width="2.5" style="1" customWidth="1"/>
    <col min="1304" max="1307" width="4.125" style="1" customWidth="1"/>
    <col min="1308" max="1536" width="3.375" style="1"/>
    <col min="1537" max="1538" width="2.5" style="1" customWidth="1"/>
    <col min="1539" max="1542" width="4.125" style="1" customWidth="1"/>
    <col min="1543" max="1545" width="3.375" style="1"/>
    <col min="1546" max="1546" width="4.5" style="1" bestFit="1" customWidth="1"/>
    <col min="1547" max="1547" width="3.375" style="1"/>
    <col min="1548" max="1549" width="2.5" style="1" customWidth="1"/>
    <col min="1550" max="1553" width="4.125" style="1" customWidth="1"/>
    <col min="1554" max="1557" width="3.375" style="1"/>
    <col min="1558" max="1559" width="2.5" style="1" customWidth="1"/>
    <col min="1560" max="1563" width="4.125" style="1" customWidth="1"/>
    <col min="1564" max="1792" width="3.375" style="1"/>
    <col min="1793" max="1794" width="2.5" style="1" customWidth="1"/>
    <col min="1795" max="1798" width="4.125" style="1" customWidth="1"/>
    <col min="1799" max="1801" width="3.375" style="1"/>
    <col min="1802" max="1802" width="4.5" style="1" bestFit="1" customWidth="1"/>
    <col min="1803" max="1803" width="3.375" style="1"/>
    <col min="1804" max="1805" width="2.5" style="1" customWidth="1"/>
    <col min="1806" max="1809" width="4.125" style="1" customWidth="1"/>
    <col min="1810" max="1813" width="3.375" style="1"/>
    <col min="1814" max="1815" width="2.5" style="1" customWidth="1"/>
    <col min="1816" max="1819" width="4.125" style="1" customWidth="1"/>
    <col min="1820" max="2048" width="3.375" style="1"/>
    <col min="2049" max="2050" width="2.5" style="1" customWidth="1"/>
    <col min="2051" max="2054" width="4.125" style="1" customWidth="1"/>
    <col min="2055" max="2057" width="3.375" style="1"/>
    <col min="2058" max="2058" width="4.5" style="1" bestFit="1" customWidth="1"/>
    <col min="2059" max="2059" width="3.375" style="1"/>
    <col min="2060" max="2061" width="2.5" style="1" customWidth="1"/>
    <col min="2062" max="2065" width="4.125" style="1" customWidth="1"/>
    <col min="2066" max="2069" width="3.375" style="1"/>
    <col min="2070" max="2071" width="2.5" style="1" customWidth="1"/>
    <col min="2072" max="2075" width="4.125" style="1" customWidth="1"/>
    <col min="2076" max="2304" width="3.375" style="1"/>
    <col min="2305" max="2306" width="2.5" style="1" customWidth="1"/>
    <col min="2307" max="2310" width="4.125" style="1" customWidth="1"/>
    <col min="2311" max="2313" width="3.375" style="1"/>
    <col min="2314" max="2314" width="4.5" style="1" bestFit="1" customWidth="1"/>
    <col min="2315" max="2315" width="3.375" style="1"/>
    <col min="2316" max="2317" width="2.5" style="1" customWidth="1"/>
    <col min="2318" max="2321" width="4.125" style="1" customWidth="1"/>
    <col min="2322" max="2325" width="3.375" style="1"/>
    <col min="2326" max="2327" width="2.5" style="1" customWidth="1"/>
    <col min="2328" max="2331" width="4.125" style="1" customWidth="1"/>
    <col min="2332" max="2560" width="3.375" style="1"/>
    <col min="2561" max="2562" width="2.5" style="1" customWidth="1"/>
    <col min="2563" max="2566" width="4.125" style="1" customWidth="1"/>
    <col min="2567" max="2569" width="3.375" style="1"/>
    <col min="2570" max="2570" width="4.5" style="1" bestFit="1" customWidth="1"/>
    <col min="2571" max="2571" width="3.375" style="1"/>
    <col min="2572" max="2573" width="2.5" style="1" customWidth="1"/>
    <col min="2574" max="2577" width="4.125" style="1" customWidth="1"/>
    <col min="2578" max="2581" width="3.375" style="1"/>
    <col min="2582" max="2583" width="2.5" style="1" customWidth="1"/>
    <col min="2584" max="2587" width="4.125" style="1" customWidth="1"/>
    <col min="2588" max="2816" width="3.375" style="1"/>
    <col min="2817" max="2818" width="2.5" style="1" customWidth="1"/>
    <col min="2819" max="2822" width="4.125" style="1" customWidth="1"/>
    <col min="2823" max="2825" width="3.375" style="1"/>
    <col min="2826" max="2826" width="4.5" style="1" bestFit="1" customWidth="1"/>
    <col min="2827" max="2827" width="3.375" style="1"/>
    <col min="2828" max="2829" width="2.5" style="1" customWidth="1"/>
    <col min="2830" max="2833" width="4.125" style="1" customWidth="1"/>
    <col min="2834" max="2837" width="3.375" style="1"/>
    <col min="2838" max="2839" width="2.5" style="1" customWidth="1"/>
    <col min="2840" max="2843" width="4.125" style="1" customWidth="1"/>
    <col min="2844" max="3072" width="3.375" style="1"/>
    <col min="3073" max="3074" width="2.5" style="1" customWidth="1"/>
    <col min="3075" max="3078" width="4.125" style="1" customWidth="1"/>
    <col min="3079" max="3081" width="3.375" style="1"/>
    <col min="3082" max="3082" width="4.5" style="1" bestFit="1" customWidth="1"/>
    <col min="3083" max="3083" width="3.375" style="1"/>
    <col min="3084" max="3085" width="2.5" style="1" customWidth="1"/>
    <col min="3086" max="3089" width="4.125" style="1" customWidth="1"/>
    <col min="3090" max="3093" width="3.375" style="1"/>
    <col min="3094" max="3095" width="2.5" style="1" customWidth="1"/>
    <col min="3096" max="3099" width="4.125" style="1" customWidth="1"/>
    <col min="3100" max="3328" width="3.375" style="1"/>
    <col min="3329" max="3330" width="2.5" style="1" customWidth="1"/>
    <col min="3331" max="3334" width="4.125" style="1" customWidth="1"/>
    <col min="3335" max="3337" width="3.375" style="1"/>
    <col min="3338" max="3338" width="4.5" style="1" bestFit="1" customWidth="1"/>
    <col min="3339" max="3339" width="3.375" style="1"/>
    <col min="3340" max="3341" width="2.5" style="1" customWidth="1"/>
    <col min="3342" max="3345" width="4.125" style="1" customWidth="1"/>
    <col min="3346" max="3349" width="3.375" style="1"/>
    <col min="3350" max="3351" width="2.5" style="1" customWidth="1"/>
    <col min="3352" max="3355" width="4.125" style="1" customWidth="1"/>
    <col min="3356" max="3584" width="3.375" style="1"/>
    <col min="3585" max="3586" width="2.5" style="1" customWidth="1"/>
    <col min="3587" max="3590" width="4.125" style="1" customWidth="1"/>
    <col min="3591" max="3593" width="3.375" style="1"/>
    <col min="3594" max="3594" width="4.5" style="1" bestFit="1" customWidth="1"/>
    <col min="3595" max="3595" width="3.375" style="1"/>
    <col min="3596" max="3597" width="2.5" style="1" customWidth="1"/>
    <col min="3598" max="3601" width="4.125" style="1" customWidth="1"/>
    <col min="3602" max="3605" width="3.375" style="1"/>
    <col min="3606" max="3607" width="2.5" style="1" customWidth="1"/>
    <col min="3608" max="3611" width="4.125" style="1" customWidth="1"/>
    <col min="3612" max="3840" width="3.375" style="1"/>
    <col min="3841" max="3842" width="2.5" style="1" customWidth="1"/>
    <col min="3843" max="3846" width="4.125" style="1" customWidth="1"/>
    <col min="3847" max="3849" width="3.375" style="1"/>
    <col min="3850" max="3850" width="4.5" style="1" bestFit="1" customWidth="1"/>
    <col min="3851" max="3851" width="3.375" style="1"/>
    <col min="3852" max="3853" width="2.5" style="1" customWidth="1"/>
    <col min="3854" max="3857" width="4.125" style="1" customWidth="1"/>
    <col min="3858" max="3861" width="3.375" style="1"/>
    <col min="3862" max="3863" width="2.5" style="1" customWidth="1"/>
    <col min="3864" max="3867" width="4.125" style="1" customWidth="1"/>
    <col min="3868" max="4096" width="3.375" style="1"/>
    <col min="4097" max="4098" width="2.5" style="1" customWidth="1"/>
    <col min="4099" max="4102" width="4.125" style="1" customWidth="1"/>
    <col min="4103" max="4105" width="3.375" style="1"/>
    <col min="4106" max="4106" width="4.5" style="1" bestFit="1" customWidth="1"/>
    <col min="4107" max="4107" width="3.375" style="1"/>
    <col min="4108" max="4109" width="2.5" style="1" customWidth="1"/>
    <col min="4110" max="4113" width="4.125" style="1" customWidth="1"/>
    <col min="4114" max="4117" width="3.375" style="1"/>
    <col min="4118" max="4119" width="2.5" style="1" customWidth="1"/>
    <col min="4120" max="4123" width="4.125" style="1" customWidth="1"/>
    <col min="4124" max="4352" width="3.375" style="1"/>
    <col min="4353" max="4354" width="2.5" style="1" customWidth="1"/>
    <col min="4355" max="4358" width="4.125" style="1" customWidth="1"/>
    <col min="4359" max="4361" width="3.375" style="1"/>
    <col min="4362" max="4362" width="4.5" style="1" bestFit="1" customWidth="1"/>
    <col min="4363" max="4363" width="3.375" style="1"/>
    <col min="4364" max="4365" width="2.5" style="1" customWidth="1"/>
    <col min="4366" max="4369" width="4.125" style="1" customWidth="1"/>
    <col min="4370" max="4373" width="3.375" style="1"/>
    <col min="4374" max="4375" width="2.5" style="1" customWidth="1"/>
    <col min="4376" max="4379" width="4.125" style="1" customWidth="1"/>
    <col min="4380" max="4608" width="3.375" style="1"/>
    <col min="4609" max="4610" width="2.5" style="1" customWidth="1"/>
    <col min="4611" max="4614" width="4.125" style="1" customWidth="1"/>
    <col min="4615" max="4617" width="3.375" style="1"/>
    <col min="4618" max="4618" width="4.5" style="1" bestFit="1" customWidth="1"/>
    <col min="4619" max="4619" width="3.375" style="1"/>
    <col min="4620" max="4621" width="2.5" style="1" customWidth="1"/>
    <col min="4622" max="4625" width="4.125" style="1" customWidth="1"/>
    <col min="4626" max="4629" width="3.375" style="1"/>
    <col min="4630" max="4631" width="2.5" style="1" customWidth="1"/>
    <col min="4632" max="4635" width="4.125" style="1" customWidth="1"/>
    <col min="4636" max="4864" width="3.375" style="1"/>
    <col min="4865" max="4866" width="2.5" style="1" customWidth="1"/>
    <col min="4867" max="4870" width="4.125" style="1" customWidth="1"/>
    <col min="4871" max="4873" width="3.375" style="1"/>
    <col min="4874" max="4874" width="4.5" style="1" bestFit="1" customWidth="1"/>
    <col min="4875" max="4875" width="3.375" style="1"/>
    <col min="4876" max="4877" width="2.5" style="1" customWidth="1"/>
    <col min="4878" max="4881" width="4.125" style="1" customWidth="1"/>
    <col min="4882" max="4885" width="3.375" style="1"/>
    <col min="4886" max="4887" width="2.5" style="1" customWidth="1"/>
    <col min="4888" max="4891" width="4.125" style="1" customWidth="1"/>
    <col min="4892" max="5120" width="3.375" style="1"/>
    <col min="5121" max="5122" width="2.5" style="1" customWidth="1"/>
    <col min="5123" max="5126" width="4.125" style="1" customWidth="1"/>
    <col min="5127" max="5129" width="3.375" style="1"/>
    <col min="5130" max="5130" width="4.5" style="1" bestFit="1" customWidth="1"/>
    <col min="5131" max="5131" width="3.375" style="1"/>
    <col min="5132" max="5133" width="2.5" style="1" customWidth="1"/>
    <col min="5134" max="5137" width="4.125" style="1" customWidth="1"/>
    <col min="5138" max="5141" width="3.375" style="1"/>
    <col min="5142" max="5143" width="2.5" style="1" customWidth="1"/>
    <col min="5144" max="5147" width="4.125" style="1" customWidth="1"/>
    <col min="5148" max="5376" width="3.375" style="1"/>
    <col min="5377" max="5378" width="2.5" style="1" customWidth="1"/>
    <col min="5379" max="5382" width="4.125" style="1" customWidth="1"/>
    <col min="5383" max="5385" width="3.375" style="1"/>
    <col min="5386" max="5386" width="4.5" style="1" bestFit="1" customWidth="1"/>
    <col min="5387" max="5387" width="3.375" style="1"/>
    <col min="5388" max="5389" width="2.5" style="1" customWidth="1"/>
    <col min="5390" max="5393" width="4.125" style="1" customWidth="1"/>
    <col min="5394" max="5397" width="3.375" style="1"/>
    <col min="5398" max="5399" width="2.5" style="1" customWidth="1"/>
    <col min="5400" max="5403" width="4.125" style="1" customWidth="1"/>
    <col min="5404" max="5632" width="3.375" style="1"/>
    <col min="5633" max="5634" width="2.5" style="1" customWidth="1"/>
    <col min="5635" max="5638" width="4.125" style="1" customWidth="1"/>
    <col min="5639" max="5641" width="3.375" style="1"/>
    <col min="5642" max="5642" width="4.5" style="1" bestFit="1" customWidth="1"/>
    <col min="5643" max="5643" width="3.375" style="1"/>
    <col min="5644" max="5645" width="2.5" style="1" customWidth="1"/>
    <col min="5646" max="5649" width="4.125" style="1" customWidth="1"/>
    <col min="5650" max="5653" width="3.375" style="1"/>
    <col min="5654" max="5655" width="2.5" style="1" customWidth="1"/>
    <col min="5656" max="5659" width="4.125" style="1" customWidth="1"/>
    <col min="5660" max="5888" width="3.375" style="1"/>
    <col min="5889" max="5890" width="2.5" style="1" customWidth="1"/>
    <col min="5891" max="5894" width="4.125" style="1" customWidth="1"/>
    <col min="5895" max="5897" width="3.375" style="1"/>
    <col min="5898" max="5898" width="4.5" style="1" bestFit="1" customWidth="1"/>
    <col min="5899" max="5899" width="3.375" style="1"/>
    <col min="5900" max="5901" width="2.5" style="1" customWidth="1"/>
    <col min="5902" max="5905" width="4.125" style="1" customWidth="1"/>
    <col min="5906" max="5909" width="3.375" style="1"/>
    <col min="5910" max="5911" width="2.5" style="1" customWidth="1"/>
    <col min="5912" max="5915" width="4.125" style="1" customWidth="1"/>
    <col min="5916" max="6144" width="3.375" style="1"/>
    <col min="6145" max="6146" width="2.5" style="1" customWidth="1"/>
    <col min="6147" max="6150" width="4.125" style="1" customWidth="1"/>
    <col min="6151" max="6153" width="3.375" style="1"/>
    <col min="6154" max="6154" width="4.5" style="1" bestFit="1" customWidth="1"/>
    <col min="6155" max="6155" width="3.375" style="1"/>
    <col min="6156" max="6157" width="2.5" style="1" customWidth="1"/>
    <col min="6158" max="6161" width="4.125" style="1" customWidth="1"/>
    <col min="6162" max="6165" width="3.375" style="1"/>
    <col min="6166" max="6167" width="2.5" style="1" customWidth="1"/>
    <col min="6168" max="6171" width="4.125" style="1" customWidth="1"/>
    <col min="6172" max="6400" width="3.375" style="1"/>
    <col min="6401" max="6402" width="2.5" style="1" customWidth="1"/>
    <col min="6403" max="6406" width="4.125" style="1" customWidth="1"/>
    <col min="6407" max="6409" width="3.375" style="1"/>
    <col min="6410" max="6410" width="4.5" style="1" bestFit="1" customWidth="1"/>
    <col min="6411" max="6411" width="3.375" style="1"/>
    <col min="6412" max="6413" width="2.5" style="1" customWidth="1"/>
    <col min="6414" max="6417" width="4.125" style="1" customWidth="1"/>
    <col min="6418" max="6421" width="3.375" style="1"/>
    <col min="6422" max="6423" width="2.5" style="1" customWidth="1"/>
    <col min="6424" max="6427" width="4.125" style="1" customWidth="1"/>
    <col min="6428" max="6656" width="3.375" style="1"/>
    <col min="6657" max="6658" width="2.5" style="1" customWidth="1"/>
    <col min="6659" max="6662" width="4.125" style="1" customWidth="1"/>
    <col min="6663" max="6665" width="3.375" style="1"/>
    <col min="6666" max="6666" width="4.5" style="1" bestFit="1" customWidth="1"/>
    <col min="6667" max="6667" width="3.375" style="1"/>
    <col min="6668" max="6669" width="2.5" style="1" customWidth="1"/>
    <col min="6670" max="6673" width="4.125" style="1" customWidth="1"/>
    <col min="6674" max="6677" width="3.375" style="1"/>
    <col min="6678" max="6679" width="2.5" style="1" customWidth="1"/>
    <col min="6680" max="6683" width="4.125" style="1" customWidth="1"/>
    <col min="6684" max="6912" width="3.375" style="1"/>
    <col min="6913" max="6914" width="2.5" style="1" customWidth="1"/>
    <col min="6915" max="6918" width="4.125" style="1" customWidth="1"/>
    <col min="6919" max="6921" width="3.375" style="1"/>
    <col min="6922" max="6922" width="4.5" style="1" bestFit="1" customWidth="1"/>
    <col min="6923" max="6923" width="3.375" style="1"/>
    <col min="6924" max="6925" width="2.5" style="1" customWidth="1"/>
    <col min="6926" max="6929" width="4.125" style="1" customWidth="1"/>
    <col min="6930" max="6933" width="3.375" style="1"/>
    <col min="6934" max="6935" width="2.5" style="1" customWidth="1"/>
    <col min="6936" max="6939" width="4.125" style="1" customWidth="1"/>
    <col min="6940" max="7168" width="3.375" style="1"/>
    <col min="7169" max="7170" width="2.5" style="1" customWidth="1"/>
    <col min="7171" max="7174" width="4.125" style="1" customWidth="1"/>
    <col min="7175" max="7177" width="3.375" style="1"/>
    <col min="7178" max="7178" width="4.5" style="1" bestFit="1" customWidth="1"/>
    <col min="7179" max="7179" width="3.375" style="1"/>
    <col min="7180" max="7181" width="2.5" style="1" customWidth="1"/>
    <col min="7182" max="7185" width="4.125" style="1" customWidth="1"/>
    <col min="7186" max="7189" width="3.375" style="1"/>
    <col min="7190" max="7191" width="2.5" style="1" customWidth="1"/>
    <col min="7192" max="7195" width="4.125" style="1" customWidth="1"/>
    <col min="7196" max="7424" width="3.375" style="1"/>
    <col min="7425" max="7426" width="2.5" style="1" customWidth="1"/>
    <col min="7427" max="7430" width="4.125" style="1" customWidth="1"/>
    <col min="7431" max="7433" width="3.375" style="1"/>
    <col min="7434" max="7434" width="4.5" style="1" bestFit="1" customWidth="1"/>
    <col min="7435" max="7435" width="3.375" style="1"/>
    <col min="7436" max="7437" width="2.5" style="1" customWidth="1"/>
    <col min="7438" max="7441" width="4.125" style="1" customWidth="1"/>
    <col min="7442" max="7445" width="3.375" style="1"/>
    <col min="7446" max="7447" width="2.5" style="1" customWidth="1"/>
    <col min="7448" max="7451" width="4.125" style="1" customWidth="1"/>
    <col min="7452" max="7680" width="3.375" style="1"/>
    <col min="7681" max="7682" width="2.5" style="1" customWidth="1"/>
    <col min="7683" max="7686" width="4.125" style="1" customWidth="1"/>
    <col min="7687" max="7689" width="3.375" style="1"/>
    <col min="7690" max="7690" width="4.5" style="1" bestFit="1" customWidth="1"/>
    <col min="7691" max="7691" width="3.375" style="1"/>
    <col min="7692" max="7693" width="2.5" style="1" customWidth="1"/>
    <col min="7694" max="7697" width="4.125" style="1" customWidth="1"/>
    <col min="7698" max="7701" width="3.375" style="1"/>
    <col min="7702" max="7703" width="2.5" style="1" customWidth="1"/>
    <col min="7704" max="7707" width="4.125" style="1" customWidth="1"/>
    <col min="7708" max="7936" width="3.375" style="1"/>
    <col min="7937" max="7938" width="2.5" style="1" customWidth="1"/>
    <col min="7939" max="7942" width="4.125" style="1" customWidth="1"/>
    <col min="7943" max="7945" width="3.375" style="1"/>
    <col min="7946" max="7946" width="4.5" style="1" bestFit="1" customWidth="1"/>
    <col min="7947" max="7947" width="3.375" style="1"/>
    <col min="7948" max="7949" width="2.5" style="1" customWidth="1"/>
    <col min="7950" max="7953" width="4.125" style="1" customWidth="1"/>
    <col min="7954" max="7957" width="3.375" style="1"/>
    <col min="7958" max="7959" width="2.5" style="1" customWidth="1"/>
    <col min="7960" max="7963" width="4.125" style="1" customWidth="1"/>
    <col min="7964" max="8192" width="3.375" style="1"/>
    <col min="8193" max="8194" width="2.5" style="1" customWidth="1"/>
    <col min="8195" max="8198" width="4.125" style="1" customWidth="1"/>
    <col min="8199" max="8201" width="3.375" style="1"/>
    <col min="8202" max="8202" width="4.5" style="1" bestFit="1" customWidth="1"/>
    <col min="8203" max="8203" width="3.375" style="1"/>
    <col min="8204" max="8205" width="2.5" style="1" customWidth="1"/>
    <col min="8206" max="8209" width="4.125" style="1" customWidth="1"/>
    <col min="8210" max="8213" width="3.375" style="1"/>
    <col min="8214" max="8215" width="2.5" style="1" customWidth="1"/>
    <col min="8216" max="8219" width="4.125" style="1" customWidth="1"/>
    <col min="8220" max="8448" width="3.375" style="1"/>
    <col min="8449" max="8450" width="2.5" style="1" customWidth="1"/>
    <col min="8451" max="8454" width="4.125" style="1" customWidth="1"/>
    <col min="8455" max="8457" width="3.375" style="1"/>
    <col min="8458" max="8458" width="4.5" style="1" bestFit="1" customWidth="1"/>
    <col min="8459" max="8459" width="3.375" style="1"/>
    <col min="8460" max="8461" width="2.5" style="1" customWidth="1"/>
    <col min="8462" max="8465" width="4.125" style="1" customWidth="1"/>
    <col min="8466" max="8469" width="3.375" style="1"/>
    <col min="8470" max="8471" width="2.5" style="1" customWidth="1"/>
    <col min="8472" max="8475" width="4.125" style="1" customWidth="1"/>
    <col min="8476" max="8704" width="3.375" style="1"/>
    <col min="8705" max="8706" width="2.5" style="1" customWidth="1"/>
    <col min="8707" max="8710" width="4.125" style="1" customWidth="1"/>
    <col min="8711" max="8713" width="3.375" style="1"/>
    <col min="8714" max="8714" width="4.5" style="1" bestFit="1" customWidth="1"/>
    <col min="8715" max="8715" width="3.375" style="1"/>
    <col min="8716" max="8717" width="2.5" style="1" customWidth="1"/>
    <col min="8718" max="8721" width="4.125" style="1" customWidth="1"/>
    <col min="8722" max="8725" width="3.375" style="1"/>
    <col min="8726" max="8727" width="2.5" style="1" customWidth="1"/>
    <col min="8728" max="8731" width="4.125" style="1" customWidth="1"/>
    <col min="8732" max="8960" width="3.375" style="1"/>
    <col min="8961" max="8962" width="2.5" style="1" customWidth="1"/>
    <col min="8963" max="8966" width="4.125" style="1" customWidth="1"/>
    <col min="8967" max="8969" width="3.375" style="1"/>
    <col min="8970" max="8970" width="4.5" style="1" bestFit="1" customWidth="1"/>
    <col min="8971" max="8971" width="3.375" style="1"/>
    <col min="8972" max="8973" width="2.5" style="1" customWidth="1"/>
    <col min="8974" max="8977" width="4.125" style="1" customWidth="1"/>
    <col min="8978" max="8981" width="3.375" style="1"/>
    <col min="8982" max="8983" width="2.5" style="1" customWidth="1"/>
    <col min="8984" max="8987" width="4.125" style="1" customWidth="1"/>
    <col min="8988" max="9216" width="3.375" style="1"/>
    <col min="9217" max="9218" width="2.5" style="1" customWidth="1"/>
    <col min="9219" max="9222" width="4.125" style="1" customWidth="1"/>
    <col min="9223" max="9225" width="3.375" style="1"/>
    <col min="9226" max="9226" width="4.5" style="1" bestFit="1" customWidth="1"/>
    <col min="9227" max="9227" width="3.375" style="1"/>
    <col min="9228" max="9229" width="2.5" style="1" customWidth="1"/>
    <col min="9230" max="9233" width="4.125" style="1" customWidth="1"/>
    <col min="9234" max="9237" width="3.375" style="1"/>
    <col min="9238" max="9239" width="2.5" style="1" customWidth="1"/>
    <col min="9240" max="9243" width="4.125" style="1" customWidth="1"/>
    <col min="9244" max="9472" width="3.375" style="1"/>
    <col min="9473" max="9474" width="2.5" style="1" customWidth="1"/>
    <col min="9475" max="9478" width="4.125" style="1" customWidth="1"/>
    <col min="9479" max="9481" width="3.375" style="1"/>
    <col min="9482" max="9482" width="4.5" style="1" bestFit="1" customWidth="1"/>
    <col min="9483" max="9483" width="3.375" style="1"/>
    <col min="9484" max="9485" width="2.5" style="1" customWidth="1"/>
    <col min="9486" max="9489" width="4.125" style="1" customWidth="1"/>
    <col min="9490" max="9493" width="3.375" style="1"/>
    <col min="9494" max="9495" width="2.5" style="1" customWidth="1"/>
    <col min="9496" max="9499" width="4.125" style="1" customWidth="1"/>
    <col min="9500" max="9728" width="3.375" style="1"/>
    <col min="9729" max="9730" width="2.5" style="1" customWidth="1"/>
    <col min="9731" max="9734" width="4.125" style="1" customWidth="1"/>
    <col min="9735" max="9737" width="3.375" style="1"/>
    <col min="9738" max="9738" width="4.5" style="1" bestFit="1" customWidth="1"/>
    <col min="9739" max="9739" width="3.375" style="1"/>
    <col min="9740" max="9741" width="2.5" style="1" customWidth="1"/>
    <col min="9742" max="9745" width="4.125" style="1" customWidth="1"/>
    <col min="9746" max="9749" width="3.375" style="1"/>
    <col min="9750" max="9751" width="2.5" style="1" customWidth="1"/>
    <col min="9752" max="9755" width="4.125" style="1" customWidth="1"/>
    <col min="9756" max="9984" width="3.375" style="1"/>
    <col min="9985" max="9986" width="2.5" style="1" customWidth="1"/>
    <col min="9987" max="9990" width="4.125" style="1" customWidth="1"/>
    <col min="9991" max="9993" width="3.375" style="1"/>
    <col min="9994" max="9994" width="4.5" style="1" bestFit="1" customWidth="1"/>
    <col min="9995" max="9995" width="3.375" style="1"/>
    <col min="9996" max="9997" width="2.5" style="1" customWidth="1"/>
    <col min="9998" max="10001" width="4.125" style="1" customWidth="1"/>
    <col min="10002" max="10005" width="3.375" style="1"/>
    <col min="10006" max="10007" width="2.5" style="1" customWidth="1"/>
    <col min="10008" max="10011" width="4.125" style="1" customWidth="1"/>
    <col min="10012" max="10240" width="3.375" style="1"/>
    <col min="10241" max="10242" width="2.5" style="1" customWidth="1"/>
    <col min="10243" max="10246" width="4.125" style="1" customWidth="1"/>
    <col min="10247" max="10249" width="3.375" style="1"/>
    <col min="10250" max="10250" width="4.5" style="1" bestFit="1" customWidth="1"/>
    <col min="10251" max="10251" width="3.375" style="1"/>
    <col min="10252" max="10253" width="2.5" style="1" customWidth="1"/>
    <col min="10254" max="10257" width="4.125" style="1" customWidth="1"/>
    <col min="10258" max="10261" width="3.375" style="1"/>
    <col min="10262" max="10263" width="2.5" style="1" customWidth="1"/>
    <col min="10264" max="10267" width="4.125" style="1" customWidth="1"/>
    <col min="10268" max="10496" width="3.375" style="1"/>
    <col min="10497" max="10498" width="2.5" style="1" customWidth="1"/>
    <col min="10499" max="10502" width="4.125" style="1" customWidth="1"/>
    <col min="10503" max="10505" width="3.375" style="1"/>
    <col min="10506" max="10506" width="4.5" style="1" bestFit="1" customWidth="1"/>
    <col min="10507" max="10507" width="3.375" style="1"/>
    <col min="10508" max="10509" width="2.5" style="1" customWidth="1"/>
    <col min="10510" max="10513" width="4.125" style="1" customWidth="1"/>
    <col min="10514" max="10517" width="3.375" style="1"/>
    <col min="10518" max="10519" width="2.5" style="1" customWidth="1"/>
    <col min="10520" max="10523" width="4.125" style="1" customWidth="1"/>
    <col min="10524" max="10752" width="3.375" style="1"/>
    <col min="10753" max="10754" width="2.5" style="1" customWidth="1"/>
    <col min="10755" max="10758" width="4.125" style="1" customWidth="1"/>
    <col min="10759" max="10761" width="3.375" style="1"/>
    <col min="10762" max="10762" width="4.5" style="1" bestFit="1" customWidth="1"/>
    <col min="10763" max="10763" width="3.375" style="1"/>
    <col min="10764" max="10765" width="2.5" style="1" customWidth="1"/>
    <col min="10766" max="10769" width="4.125" style="1" customWidth="1"/>
    <col min="10770" max="10773" width="3.375" style="1"/>
    <col min="10774" max="10775" width="2.5" style="1" customWidth="1"/>
    <col min="10776" max="10779" width="4.125" style="1" customWidth="1"/>
    <col min="10780" max="11008" width="3.375" style="1"/>
    <col min="11009" max="11010" width="2.5" style="1" customWidth="1"/>
    <col min="11011" max="11014" width="4.125" style="1" customWidth="1"/>
    <col min="11015" max="11017" width="3.375" style="1"/>
    <col min="11018" max="11018" width="4.5" style="1" bestFit="1" customWidth="1"/>
    <col min="11019" max="11019" width="3.375" style="1"/>
    <col min="11020" max="11021" width="2.5" style="1" customWidth="1"/>
    <col min="11022" max="11025" width="4.125" style="1" customWidth="1"/>
    <col min="11026" max="11029" width="3.375" style="1"/>
    <col min="11030" max="11031" width="2.5" style="1" customWidth="1"/>
    <col min="11032" max="11035" width="4.125" style="1" customWidth="1"/>
    <col min="11036" max="11264" width="3.375" style="1"/>
    <col min="11265" max="11266" width="2.5" style="1" customWidth="1"/>
    <col min="11267" max="11270" width="4.125" style="1" customWidth="1"/>
    <col min="11271" max="11273" width="3.375" style="1"/>
    <col min="11274" max="11274" width="4.5" style="1" bestFit="1" customWidth="1"/>
    <col min="11275" max="11275" width="3.375" style="1"/>
    <col min="11276" max="11277" width="2.5" style="1" customWidth="1"/>
    <col min="11278" max="11281" width="4.125" style="1" customWidth="1"/>
    <col min="11282" max="11285" width="3.375" style="1"/>
    <col min="11286" max="11287" width="2.5" style="1" customWidth="1"/>
    <col min="11288" max="11291" width="4.125" style="1" customWidth="1"/>
    <col min="11292" max="11520" width="3.375" style="1"/>
    <col min="11521" max="11522" width="2.5" style="1" customWidth="1"/>
    <col min="11523" max="11526" width="4.125" style="1" customWidth="1"/>
    <col min="11527" max="11529" width="3.375" style="1"/>
    <col min="11530" max="11530" width="4.5" style="1" bestFit="1" customWidth="1"/>
    <col min="11531" max="11531" width="3.375" style="1"/>
    <col min="11532" max="11533" width="2.5" style="1" customWidth="1"/>
    <col min="11534" max="11537" width="4.125" style="1" customWidth="1"/>
    <col min="11538" max="11541" width="3.375" style="1"/>
    <col min="11542" max="11543" width="2.5" style="1" customWidth="1"/>
    <col min="11544" max="11547" width="4.125" style="1" customWidth="1"/>
    <col min="11548" max="11776" width="3.375" style="1"/>
    <col min="11777" max="11778" width="2.5" style="1" customWidth="1"/>
    <col min="11779" max="11782" width="4.125" style="1" customWidth="1"/>
    <col min="11783" max="11785" width="3.375" style="1"/>
    <col min="11786" max="11786" width="4.5" style="1" bestFit="1" customWidth="1"/>
    <col min="11787" max="11787" width="3.375" style="1"/>
    <col min="11788" max="11789" width="2.5" style="1" customWidth="1"/>
    <col min="11790" max="11793" width="4.125" style="1" customWidth="1"/>
    <col min="11794" max="11797" width="3.375" style="1"/>
    <col min="11798" max="11799" width="2.5" style="1" customWidth="1"/>
    <col min="11800" max="11803" width="4.125" style="1" customWidth="1"/>
    <col min="11804" max="12032" width="3.375" style="1"/>
    <col min="12033" max="12034" width="2.5" style="1" customWidth="1"/>
    <col min="12035" max="12038" width="4.125" style="1" customWidth="1"/>
    <col min="12039" max="12041" width="3.375" style="1"/>
    <col min="12042" max="12042" width="4.5" style="1" bestFit="1" customWidth="1"/>
    <col min="12043" max="12043" width="3.375" style="1"/>
    <col min="12044" max="12045" width="2.5" style="1" customWidth="1"/>
    <col min="12046" max="12049" width="4.125" style="1" customWidth="1"/>
    <col min="12050" max="12053" width="3.375" style="1"/>
    <col min="12054" max="12055" width="2.5" style="1" customWidth="1"/>
    <col min="12056" max="12059" width="4.125" style="1" customWidth="1"/>
    <col min="12060" max="12288" width="3.375" style="1"/>
    <col min="12289" max="12290" width="2.5" style="1" customWidth="1"/>
    <col min="12291" max="12294" width="4.125" style="1" customWidth="1"/>
    <col min="12295" max="12297" width="3.375" style="1"/>
    <col min="12298" max="12298" width="4.5" style="1" bestFit="1" customWidth="1"/>
    <col min="12299" max="12299" width="3.375" style="1"/>
    <col min="12300" max="12301" width="2.5" style="1" customWidth="1"/>
    <col min="12302" max="12305" width="4.125" style="1" customWidth="1"/>
    <col min="12306" max="12309" width="3.375" style="1"/>
    <col min="12310" max="12311" width="2.5" style="1" customWidth="1"/>
    <col min="12312" max="12315" width="4.125" style="1" customWidth="1"/>
    <col min="12316" max="12544" width="3.375" style="1"/>
    <col min="12545" max="12546" width="2.5" style="1" customWidth="1"/>
    <col min="12547" max="12550" width="4.125" style="1" customWidth="1"/>
    <col min="12551" max="12553" width="3.375" style="1"/>
    <col min="12554" max="12554" width="4.5" style="1" bestFit="1" customWidth="1"/>
    <col min="12555" max="12555" width="3.375" style="1"/>
    <col min="12556" max="12557" width="2.5" style="1" customWidth="1"/>
    <col min="12558" max="12561" width="4.125" style="1" customWidth="1"/>
    <col min="12562" max="12565" width="3.375" style="1"/>
    <col min="12566" max="12567" width="2.5" style="1" customWidth="1"/>
    <col min="12568" max="12571" width="4.125" style="1" customWidth="1"/>
    <col min="12572" max="12800" width="3.375" style="1"/>
    <col min="12801" max="12802" width="2.5" style="1" customWidth="1"/>
    <col min="12803" max="12806" width="4.125" style="1" customWidth="1"/>
    <col min="12807" max="12809" width="3.375" style="1"/>
    <col min="12810" max="12810" width="4.5" style="1" bestFit="1" customWidth="1"/>
    <col min="12811" max="12811" width="3.375" style="1"/>
    <col min="12812" max="12813" width="2.5" style="1" customWidth="1"/>
    <col min="12814" max="12817" width="4.125" style="1" customWidth="1"/>
    <col min="12818" max="12821" width="3.375" style="1"/>
    <col min="12822" max="12823" width="2.5" style="1" customWidth="1"/>
    <col min="12824" max="12827" width="4.125" style="1" customWidth="1"/>
    <col min="12828" max="13056" width="3.375" style="1"/>
    <col min="13057" max="13058" width="2.5" style="1" customWidth="1"/>
    <col min="13059" max="13062" width="4.125" style="1" customWidth="1"/>
    <col min="13063" max="13065" width="3.375" style="1"/>
    <col min="13066" max="13066" width="4.5" style="1" bestFit="1" customWidth="1"/>
    <col min="13067" max="13067" width="3.375" style="1"/>
    <col min="13068" max="13069" width="2.5" style="1" customWidth="1"/>
    <col min="13070" max="13073" width="4.125" style="1" customWidth="1"/>
    <col min="13074" max="13077" width="3.375" style="1"/>
    <col min="13078" max="13079" width="2.5" style="1" customWidth="1"/>
    <col min="13080" max="13083" width="4.125" style="1" customWidth="1"/>
    <col min="13084" max="13312" width="3.375" style="1"/>
    <col min="13313" max="13314" width="2.5" style="1" customWidth="1"/>
    <col min="13315" max="13318" width="4.125" style="1" customWidth="1"/>
    <col min="13319" max="13321" width="3.375" style="1"/>
    <col min="13322" max="13322" width="4.5" style="1" bestFit="1" customWidth="1"/>
    <col min="13323" max="13323" width="3.375" style="1"/>
    <col min="13324" max="13325" width="2.5" style="1" customWidth="1"/>
    <col min="13326" max="13329" width="4.125" style="1" customWidth="1"/>
    <col min="13330" max="13333" width="3.375" style="1"/>
    <col min="13334" max="13335" width="2.5" style="1" customWidth="1"/>
    <col min="13336" max="13339" width="4.125" style="1" customWidth="1"/>
    <col min="13340" max="13568" width="3.375" style="1"/>
    <col min="13569" max="13570" width="2.5" style="1" customWidth="1"/>
    <col min="13571" max="13574" width="4.125" style="1" customWidth="1"/>
    <col min="13575" max="13577" width="3.375" style="1"/>
    <col min="13578" max="13578" width="4.5" style="1" bestFit="1" customWidth="1"/>
    <col min="13579" max="13579" width="3.375" style="1"/>
    <col min="13580" max="13581" width="2.5" style="1" customWidth="1"/>
    <col min="13582" max="13585" width="4.125" style="1" customWidth="1"/>
    <col min="13586" max="13589" width="3.375" style="1"/>
    <col min="13590" max="13591" width="2.5" style="1" customWidth="1"/>
    <col min="13592" max="13595" width="4.125" style="1" customWidth="1"/>
    <col min="13596" max="13824" width="3.375" style="1"/>
    <col min="13825" max="13826" width="2.5" style="1" customWidth="1"/>
    <col min="13827" max="13830" width="4.125" style="1" customWidth="1"/>
    <col min="13831" max="13833" width="3.375" style="1"/>
    <col min="13834" max="13834" width="4.5" style="1" bestFit="1" customWidth="1"/>
    <col min="13835" max="13835" width="3.375" style="1"/>
    <col min="13836" max="13837" width="2.5" style="1" customWidth="1"/>
    <col min="13838" max="13841" width="4.125" style="1" customWidth="1"/>
    <col min="13842" max="13845" width="3.375" style="1"/>
    <col min="13846" max="13847" width="2.5" style="1" customWidth="1"/>
    <col min="13848" max="13851" width="4.125" style="1" customWidth="1"/>
    <col min="13852" max="14080" width="3.375" style="1"/>
    <col min="14081" max="14082" width="2.5" style="1" customWidth="1"/>
    <col min="14083" max="14086" width="4.125" style="1" customWidth="1"/>
    <col min="14087" max="14089" width="3.375" style="1"/>
    <col min="14090" max="14090" width="4.5" style="1" bestFit="1" customWidth="1"/>
    <col min="14091" max="14091" width="3.375" style="1"/>
    <col min="14092" max="14093" width="2.5" style="1" customWidth="1"/>
    <col min="14094" max="14097" width="4.125" style="1" customWidth="1"/>
    <col min="14098" max="14101" width="3.375" style="1"/>
    <col min="14102" max="14103" width="2.5" style="1" customWidth="1"/>
    <col min="14104" max="14107" width="4.125" style="1" customWidth="1"/>
    <col min="14108" max="14336" width="3.375" style="1"/>
    <col min="14337" max="14338" width="2.5" style="1" customWidth="1"/>
    <col min="14339" max="14342" width="4.125" style="1" customWidth="1"/>
    <col min="14343" max="14345" width="3.375" style="1"/>
    <col min="14346" max="14346" width="4.5" style="1" bestFit="1" customWidth="1"/>
    <col min="14347" max="14347" width="3.375" style="1"/>
    <col min="14348" max="14349" width="2.5" style="1" customWidth="1"/>
    <col min="14350" max="14353" width="4.125" style="1" customWidth="1"/>
    <col min="14354" max="14357" width="3.375" style="1"/>
    <col min="14358" max="14359" width="2.5" style="1" customWidth="1"/>
    <col min="14360" max="14363" width="4.125" style="1" customWidth="1"/>
    <col min="14364" max="14592" width="3.375" style="1"/>
    <col min="14593" max="14594" width="2.5" style="1" customWidth="1"/>
    <col min="14595" max="14598" width="4.125" style="1" customWidth="1"/>
    <col min="14599" max="14601" width="3.375" style="1"/>
    <col min="14602" max="14602" width="4.5" style="1" bestFit="1" customWidth="1"/>
    <col min="14603" max="14603" width="3.375" style="1"/>
    <col min="14604" max="14605" width="2.5" style="1" customWidth="1"/>
    <col min="14606" max="14609" width="4.125" style="1" customWidth="1"/>
    <col min="14610" max="14613" width="3.375" style="1"/>
    <col min="14614" max="14615" width="2.5" style="1" customWidth="1"/>
    <col min="14616" max="14619" width="4.125" style="1" customWidth="1"/>
    <col min="14620" max="14848" width="3.375" style="1"/>
    <col min="14849" max="14850" width="2.5" style="1" customWidth="1"/>
    <col min="14851" max="14854" width="4.125" style="1" customWidth="1"/>
    <col min="14855" max="14857" width="3.375" style="1"/>
    <col min="14858" max="14858" width="4.5" style="1" bestFit="1" customWidth="1"/>
    <col min="14859" max="14859" width="3.375" style="1"/>
    <col min="14860" max="14861" width="2.5" style="1" customWidth="1"/>
    <col min="14862" max="14865" width="4.125" style="1" customWidth="1"/>
    <col min="14866" max="14869" width="3.375" style="1"/>
    <col min="14870" max="14871" width="2.5" style="1" customWidth="1"/>
    <col min="14872" max="14875" width="4.125" style="1" customWidth="1"/>
    <col min="14876" max="15104" width="3.375" style="1"/>
    <col min="15105" max="15106" width="2.5" style="1" customWidth="1"/>
    <col min="15107" max="15110" width="4.125" style="1" customWidth="1"/>
    <col min="15111" max="15113" width="3.375" style="1"/>
    <col min="15114" max="15114" width="4.5" style="1" bestFit="1" customWidth="1"/>
    <col min="15115" max="15115" width="3.375" style="1"/>
    <col min="15116" max="15117" width="2.5" style="1" customWidth="1"/>
    <col min="15118" max="15121" width="4.125" style="1" customWidth="1"/>
    <col min="15122" max="15125" width="3.375" style="1"/>
    <col min="15126" max="15127" width="2.5" style="1" customWidth="1"/>
    <col min="15128" max="15131" width="4.125" style="1" customWidth="1"/>
    <col min="15132" max="15360" width="3.375" style="1"/>
    <col min="15361" max="15362" width="2.5" style="1" customWidth="1"/>
    <col min="15363" max="15366" width="4.125" style="1" customWidth="1"/>
    <col min="15367" max="15369" width="3.375" style="1"/>
    <col min="15370" max="15370" width="4.5" style="1" bestFit="1" customWidth="1"/>
    <col min="15371" max="15371" width="3.375" style="1"/>
    <col min="15372" max="15373" width="2.5" style="1" customWidth="1"/>
    <col min="15374" max="15377" width="4.125" style="1" customWidth="1"/>
    <col min="15378" max="15381" width="3.375" style="1"/>
    <col min="15382" max="15383" width="2.5" style="1" customWidth="1"/>
    <col min="15384" max="15387" width="4.125" style="1" customWidth="1"/>
    <col min="15388" max="15616" width="3.375" style="1"/>
    <col min="15617" max="15618" width="2.5" style="1" customWidth="1"/>
    <col min="15619" max="15622" width="4.125" style="1" customWidth="1"/>
    <col min="15623" max="15625" width="3.375" style="1"/>
    <col min="15626" max="15626" width="4.5" style="1" bestFit="1" customWidth="1"/>
    <col min="15627" max="15627" width="3.375" style="1"/>
    <col min="15628" max="15629" width="2.5" style="1" customWidth="1"/>
    <col min="15630" max="15633" width="4.125" style="1" customWidth="1"/>
    <col min="15634" max="15637" width="3.375" style="1"/>
    <col min="15638" max="15639" width="2.5" style="1" customWidth="1"/>
    <col min="15640" max="15643" width="4.125" style="1" customWidth="1"/>
    <col min="15644" max="15872" width="3.375" style="1"/>
    <col min="15873" max="15874" width="2.5" style="1" customWidth="1"/>
    <col min="15875" max="15878" width="4.125" style="1" customWidth="1"/>
    <col min="15879" max="15881" width="3.375" style="1"/>
    <col min="15882" max="15882" width="4.5" style="1" bestFit="1" customWidth="1"/>
    <col min="15883" max="15883" width="3.375" style="1"/>
    <col min="15884" max="15885" width="2.5" style="1" customWidth="1"/>
    <col min="15886" max="15889" width="4.125" style="1" customWidth="1"/>
    <col min="15890" max="15893" width="3.375" style="1"/>
    <col min="15894" max="15895" width="2.5" style="1" customWidth="1"/>
    <col min="15896" max="15899" width="4.125" style="1" customWidth="1"/>
    <col min="15900" max="16128" width="3.375" style="1"/>
    <col min="16129" max="16130" width="2.5" style="1" customWidth="1"/>
    <col min="16131" max="16134" width="4.125" style="1" customWidth="1"/>
    <col min="16135" max="16137" width="3.375" style="1"/>
    <col min="16138" max="16138" width="4.5" style="1" bestFit="1" customWidth="1"/>
    <col min="16139" max="16139" width="3.375" style="1"/>
    <col min="16140" max="16141" width="2.5" style="1" customWidth="1"/>
    <col min="16142" max="16145" width="4.125" style="1" customWidth="1"/>
    <col min="16146" max="16149" width="3.375" style="1"/>
    <col min="16150" max="16151" width="2.5" style="1" customWidth="1"/>
    <col min="16152" max="16155" width="4.125" style="1" customWidth="1"/>
    <col min="16156" max="16384" width="3.375" style="1"/>
  </cols>
  <sheetData>
    <row r="1" spans="1:31" s="17" customFormat="1" ht="13.5">
      <c r="A1" s="1544" t="s">
        <v>4602</v>
      </c>
      <c r="B1" s="1544"/>
      <c r="C1" s="1544"/>
      <c r="D1" s="1544"/>
      <c r="S1" s="133"/>
      <c r="T1" s="133"/>
    </row>
    <row r="2" spans="1:31" ht="17.25">
      <c r="A2" s="273" t="s">
        <v>4653</v>
      </c>
    </row>
    <row r="3" spans="1:31" s="269" customFormat="1" ht="17.25">
      <c r="A3" s="273"/>
      <c r="S3" s="133"/>
      <c r="T3" s="133"/>
    </row>
    <row r="4" spans="1:31" s="189" customFormat="1">
      <c r="A4" s="2664" t="s">
        <v>5071</v>
      </c>
      <c r="B4" s="2664"/>
      <c r="C4" s="2664"/>
      <c r="D4" s="2664"/>
      <c r="E4" s="2664"/>
      <c r="F4" s="2664"/>
      <c r="G4" s="2664"/>
      <c r="H4" s="2664"/>
      <c r="I4" s="2664"/>
      <c r="J4" s="2664"/>
      <c r="K4" s="2664"/>
      <c r="L4" s="2641" t="s">
        <v>4377</v>
      </c>
      <c r="M4" s="2641"/>
      <c r="N4" s="2641"/>
      <c r="O4" s="2641"/>
      <c r="P4" s="2641"/>
      <c r="Q4" s="2641"/>
      <c r="R4" s="2641"/>
      <c r="S4" s="2641"/>
      <c r="T4" s="2641"/>
      <c r="U4" s="2641"/>
      <c r="V4" s="2664" t="s">
        <v>4378</v>
      </c>
      <c r="W4" s="2664"/>
      <c r="X4" s="2664"/>
      <c r="Y4" s="2664"/>
      <c r="Z4" s="2664"/>
      <c r="AA4" s="2664"/>
      <c r="AB4" s="2664"/>
      <c r="AC4" s="2664"/>
      <c r="AD4" s="2664"/>
      <c r="AE4" s="2664"/>
    </row>
    <row r="5" spans="1:31" ht="11.25" customHeight="1" thickBot="1"/>
    <row r="6" spans="1:31" ht="18.75" customHeight="1">
      <c r="A6" s="2643" t="s">
        <v>4379</v>
      </c>
      <c r="B6" s="2689"/>
      <c r="C6" s="2689" t="s">
        <v>4380</v>
      </c>
      <c r="D6" s="2689"/>
      <c r="E6" s="2689"/>
      <c r="F6" s="2689"/>
      <c r="G6" s="2689" t="s">
        <v>1119</v>
      </c>
      <c r="H6" s="2689"/>
      <c r="I6" s="147" t="s">
        <v>4381</v>
      </c>
      <c r="J6" s="147" t="s">
        <v>4382</v>
      </c>
      <c r="K6" s="147" t="s">
        <v>4383</v>
      </c>
      <c r="L6" s="2689" t="s">
        <v>4110</v>
      </c>
      <c r="M6" s="2689"/>
      <c r="N6" s="2689" t="s">
        <v>4380</v>
      </c>
      <c r="O6" s="2689"/>
      <c r="P6" s="2689"/>
      <c r="Q6" s="2689"/>
      <c r="R6" s="2689" t="s">
        <v>4384</v>
      </c>
      <c r="S6" s="2689"/>
      <c r="T6" s="2689"/>
      <c r="U6" s="2689"/>
      <c r="V6" s="2689" t="s">
        <v>4110</v>
      </c>
      <c r="W6" s="2689"/>
      <c r="X6" s="2689" t="s">
        <v>4380</v>
      </c>
      <c r="Y6" s="2689"/>
      <c r="Z6" s="2689"/>
      <c r="AA6" s="2689"/>
      <c r="AB6" s="2689" t="s">
        <v>4112</v>
      </c>
      <c r="AC6" s="2689"/>
      <c r="AD6" s="2689"/>
      <c r="AE6" s="2644"/>
    </row>
    <row r="7" spans="1:31" ht="7.5" customHeight="1">
      <c r="D7" s="16"/>
      <c r="E7" s="16"/>
      <c r="F7" s="16"/>
      <c r="G7" s="16"/>
      <c r="H7" s="16"/>
      <c r="I7" s="16"/>
      <c r="J7" s="16"/>
      <c r="K7" s="16"/>
      <c r="L7" s="155"/>
      <c r="M7" s="16"/>
      <c r="N7" s="16"/>
      <c r="O7" s="16"/>
      <c r="P7" s="16"/>
      <c r="Q7" s="16"/>
      <c r="R7" s="16"/>
      <c r="S7" s="39"/>
      <c r="T7" s="39"/>
      <c r="U7" s="38"/>
      <c r="V7" s="155"/>
      <c r="W7" s="16"/>
      <c r="X7" s="16"/>
      <c r="Y7" s="16"/>
      <c r="Z7" s="16"/>
      <c r="AA7" s="16"/>
      <c r="AB7" s="16"/>
      <c r="AC7" s="16"/>
      <c r="AD7" s="16"/>
      <c r="AE7" s="16"/>
    </row>
    <row r="8" spans="1:31" ht="16.5" customHeight="1">
      <c r="A8" s="1201">
        <v>1</v>
      </c>
      <c r="B8" s="1201"/>
      <c r="C8" s="1296" t="s">
        <v>4385</v>
      </c>
      <c r="D8" s="1296"/>
      <c r="E8" s="1296"/>
      <c r="F8" s="1296"/>
      <c r="G8" s="1289">
        <v>179</v>
      </c>
      <c r="H8" s="1289"/>
      <c r="I8" s="8">
        <v>35</v>
      </c>
      <c r="J8" s="8">
        <v>129</v>
      </c>
      <c r="K8" s="8">
        <v>15</v>
      </c>
      <c r="L8" s="1280">
        <v>1</v>
      </c>
      <c r="M8" s="1201"/>
      <c r="N8" s="1296" t="s">
        <v>4385</v>
      </c>
      <c r="O8" s="1296"/>
      <c r="P8" s="1296"/>
      <c r="Q8" s="1296"/>
      <c r="R8" s="2713">
        <v>83424.41</v>
      </c>
      <c r="S8" s="2713"/>
      <c r="T8" s="2713"/>
      <c r="U8" s="2714"/>
      <c r="V8" s="1280">
        <v>1</v>
      </c>
      <c r="W8" s="1201"/>
      <c r="X8" s="1296" t="s">
        <v>4386</v>
      </c>
      <c r="Y8" s="1296"/>
      <c r="Z8" s="1296"/>
      <c r="AA8" s="1296"/>
      <c r="AB8" s="1630">
        <v>14047594</v>
      </c>
      <c r="AC8" s="1630"/>
      <c r="AD8" s="1630"/>
      <c r="AE8" s="1630"/>
    </row>
    <row r="9" spans="1:31" ht="16.5" customHeight="1">
      <c r="A9" s="1201">
        <v>2</v>
      </c>
      <c r="B9" s="1201"/>
      <c r="C9" s="1296" t="s">
        <v>4387</v>
      </c>
      <c r="D9" s="1296"/>
      <c r="E9" s="1296"/>
      <c r="F9" s="1296"/>
      <c r="G9" s="1289">
        <v>77</v>
      </c>
      <c r="H9" s="1289"/>
      <c r="I9" s="8">
        <v>19</v>
      </c>
      <c r="J9" s="8">
        <v>23</v>
      </c>
      <c r="K9" s="8">
        <v>35</v>
      </c>
      <c r="L9" s="1280">
        <v>2</v>
      </c>
      <c r="M9" s="1201"/>
      <c r="N9" s="1296" t="s">
        <v>4388</v>
      </c>
      <c r="O9" s="1296"/>
      <c r="P9" s="1296"/>
      <c r="Q9" s="1296"/>
      <c r="R9" s="2715">
        <v>15275.01</v>
      </c>
      <c r="S9" s="2715"/>
      <c r="T9" s="2715"/>
      <c r="U9" s="2716"/>
      <c r="V9" s="1280">
        <v>2</v>
      </c>
      <c r="W9" s="1201"/>
      <c r="X9" s="1296" t="s">
        <v>1503</v>
      </c>
      <c r="Y9" s="1296"/>
      <c r="Z9" s="1296"/>
      <c r="AA9" s="1296"/>
      <c r="AB9" s="1630">
        <v>9237337</v>
      </c>
      <c r="AC9" s="1630"/>
      <c r="AD9" s="1630"/>
      <c r="AE9" s="1630"/>
    </row>
    <row r="10" spans="1:31" ht="16.5" customHeight="1">
      <c r="A10" s="1318">
        <v>3</v>
      </c>
      <c r="B10" s="1318"/>
      <c r="C10" s="1510" t="s">
        <v>4389</v>
      </c>
      <c r="D10" s="1510"/>
      <c r="E10" s="1510"/>
      <c r="F10" s="1510"/>
      <c r="G10" s="2651">
        <v>63</v>
      </c>
      <c r="H10" s="2651"/>
      <c r="I10" s="276">
        <v>40</v>
      </c>
      <c r="J10" s="276">
        <v>22</v>
      </c>
      <c r="K10" s="276">
        <v>1</v>
      </c>
      <c r="L10" s="1280">
        <v>3</v>
      </c>
      <c r="M10" s="1201"/>
      <c r="N10" s="1296" t="s">
        <v>4390</v>
      </c>
      <c r="O10" s="1296"/>
      <c r="P10" s="1296"/>
      <c r="Q10" s="1296"/>
      <c r="R10" s="2713">
        <v>13784.14</v>
      </c>
      <c r="S10" s="2713"/>
      <c r="T10" s="2713"/>
      <c r="U10" s="2714"/>
      <c r="V10" s="1280">
        <v>3</v>
      </c>
      <c r="W10" s="1201"/>
      <c r="X10" s="1296" t="s">
        <v>4391</v>
      </c>
      <c r="Y10" s="1296"/>
      <c r="Z10" s="1296"/>
      <c r="AA10" s="1296"/>
      <c r="AB10" s="1630">
        <v>8837685</v>
      </c>
      <c r="AC10" s="1630"/>
      <c r="AD10" s="1630"/>
      <c r="AE10" s="1630"/>
    </row>
    <row r="11" spans="1:31" ht="16.5" customHeight="1">
      <c r="A11" s="1201">
        <v>4</v>
      </c>
      <c r="B11" s="1201"/>
      <c r="C11" s="1296" t="s">
        <v>4392</v>
      </c>
      <c r="D11" s="1296"/>
      <c r="E11" s="1296"/>
      <c r="F11" s="1296"/>
      <c r="G11" s="1289">
        <v>60</v>
      </c>
      <c r="H11" s="1289"/>
      <c r="I11" s="8">
        <v>29</v>
      </c>
      <c r="J11" s="8">
        <v>29</v>
      </c>
      <c r="K11" s="8">
        <v>2</v>
      </c>
      <c r="L11" s="1280">
        <v>4</v>
      </c>
      <c r="M11" s="1201"/>
      <c r="N11" s="1296" t="s">
        <v>4387</v>
      </c>
      <c r="O11" s="1296"/>
      <c r="P11" s="1296"/>
      <c r="Q11" s="1296"/>
      <c r="R11" s="2713">
        <v>13561.56</v>
      </c>
      <c r="S11" s="2713"/>
      <c r="T11" s="2713"/>
      <c r="U11" s="2714"/>
      <c r="V11" s="1280">
        <v>4</v>
      </c>
      <c r="W11" s="1201"/>
      <c r="X11" s="1296" t="s">
        <v>4393</v>
      </c>
      <c r="Y11" s="1296"/>
      <c r="Z11" s="1296"/>
      <c r="AA11" s="1296"/>
      <c r="AB11" s="1630">
        <v>7542415</v>
      </c>
      <c r="AC11" s="1630"/>
      <c r="AD11" s="1630"/>
      <c r="AE11" s="1630"/>
    </row>
    <row r="12" spans="1:31" ht="16.5" customHeight="1">
      <c r="A12" s="1201">
        <v>5</v>
      </c>
      <c r="B12" s="1201"/>
      <c r="C12" s="1296" t="s">
        <v>4390</v>
      </c>
      <c r="D12" s="1296"/>
      <c r="E12" s="1296"/>
      <c r="F12" s="1296"/>
      <c r="G12" s="1289">
        <v>59</v>
      </c>
      <c r="H12" s="1289"/>
      <c r="I12" s="8">
        <v>13</v>
      </c>
      <c r="J12" s="8">
        <v>31</v>
      </c>
      <c r="K12" s="8">
        <v>15</v>
      </c>
      <c r="L12" s="1280">
        <v>5</v>
      </c>
      <c r="M12" s="1201"/>
      <c r="N12" s="1296" t="s">
        <v>4394</v>
      </c>
      <c r="O12" s="1296"/>
      <c r="P12" s="1296"/>
      <c r="Q12" s="1296"/>
      <c r="R12" s="2713">
        <v>12583.95</v>
      </c>
      <c r="S12" s="2713"/>
      <c r="T12" s="2713"/>
      <c r="U12" s="2714"/>
      <c r="V12" s="1322">
        <v>5</v>
      </c>
      <c r="W12" s="1318"/>
      <c r="X12" s="1510" t="s">
        <v>4389</v>
      </c>
      <c r="Y12" s="1510"/>
      <c r="Z12" s="1510"/>
      <c r="AA12" s="1510"/>
      <c r="AB12" s="2717">
        <v>7344765</v>
      </c>
      <c r="AC12" s="2717"/>
      <c r="AD12" s="2717"/>
      <c r="AE12" s="2717"/>
    </row>
    <row r="13" spans="1:31" ht="16.5" customHeight="1">
      <c r="A13" s="1201">
        <v>6</v>
      </c>
      <c r="B13" s="1201"/>
      <c r="C13" s="1296" t="s">
        <v>4393</v>
      </c>
      <c r="D13" s="1296"/>
      <c r="E13" s="1296"/>
      <c r="F13" s="1296"/>
      <c r="G13" s="1289">
        <v>54</v>
      </c>
      <c r="H13" s="1289"/>
      <c r="I13" s="8">
        <v>38</v>
      </c>
      <c r="J13" s="8">
        <v>14</v>
      </c>
      <c r="K13" s="8">
        <v>2</v>
      </c>
      <c r="L13" s="1280">
        <v>6</v>
      </c>
      <c r="M13" s="1201"/>
      <c r="N13" s="1296" t="s">
        <v>4395</v>
      </c>
      <c r="O13" s="1296"/>
      <c r="P13" s="1296"/>
      <c r="Q13" s="1296"/>
      <c r="R13" s="2713">
        <v>11637.52</v>
      </c>
      <c r="S13" s="2713"/>
      <c r="T13" s="2713"/>
      <c r="U13" s="2714"/>
      <c r="V13" s="1280">
        <v>6</v>
      </c>
      <c r="W13" s="1201"/>
      <c r="X13" s="1296" t="s">
        <v>4396</v>
      </c>
      <c r="Y13" s="1296"/>
      <c r="Z13" s="1296"/>
      <c r="AA13" s="1296"/>
      <c r="AB13" s="1630">
        <v>6284480</v>
      </c>
      <c r="AC13" s="1630"/>
      <c r="AD13" s="1630"/>
      <c r="AE13" s="1630"/>
    </row>
    <row r="14" spans="1:31" ht="16.5" customHeight="1">
      <c r="A14" s="1201"/>
      <c r="B14" s="1201"/>
      <c r="C14" s="1296" t="s">
        <v>4396</v>
      </c>
      <c r="D14" s="1296"/>
      <c r="E14" s="1296"/>
      <c r="F14" s="1296"/>
      <c r="G14" s="1289">
        <v>54</v>
      </c>
      <c r="H14" s="1289"/>
      <c r="I14" s="8">
        <v>37</v>
      </c>
      <c r="J14" s="8">
        <v>16</v>
      </c>
      <c r="K14" s="8">
        <v>1</v>
      </c>
      <c r="L14" s="1280">
        <v>7</v>
      </c>
      <c r="M14" s="1201"/>
      <c r="N14" s="1296" t="s">
        <v>4397</v>
      </c>
      <c r="O14" s="1296"/>
      <c r="P14" s="1296"/>
      <c r="Q14" s="1296"/>
      <c r="R14" s="2713">
        <v>10621.29</v>
      </c>
      <c r="S14" s="2713"/>
      <c r="T14" s="2713"/>
      <c r="U14" s="2714"/>
      <c r="V14" s="1280">
        <v>7</v>
      </c>
      <c r="W14" s="1201"/>
      <c r="X14" s="1296" t="s">
        <v>4398</v>
      </c>
      <c r="Y14" s="1296"/>
      <c r="Z14" s="1296"/>
      <c r="AA14" s="1296"/>
      <c r="AB14" s="1630">
        <v>5465002</v>
      </c>
      <c r="AC14" s="1630"/>
      <c r="AD14" s="1630"/>
      <c r="AE14" s="1630"/>
    </row>
    <row r="15" spans="1:31" ht="16.5" customHeight="1">
      <c r="A15" s="1201">
        <v>8</v>
      </c>
      <c r="B15" s="1201"/>
      <c r="C15" s="1296" t="s">
        <v>4399</v>
      </c>
      <c r="D15" s="1296"/>
      <c r="E15" s="1296"/>
      <c r="F15" s="1296"/>
      <c r="G15" s="1289">
        <v>45</v>
      </c>
      <c r="H15" s="1289"/>
      <c r="I15" s="8">
        <v>14</v>
      </c>
      <c r="J15" s="8">
        <v>23</v>
      </c>
      <c r="K15" s="8">
        <v>8</v>
      </c>
      <c r="L15" s="1280">
        <v>8</v>
      </c>
      <c r="M15" s="1201"/>
      <c r="N15" s="1296" t="s">
        <v>4400</v>
      </c>
      <c r="O15" s="1296"/>
      <c r="P15" s="1296"/>
      <c r="Q15" s="1296"/>
      <c r="R15" s="2713">
        <v>9645.6200000000008</v>
      </c>
      <c r="S15" s="2713"/>
      <c r="T15" s="2713"/>
      <c r="U15" s="2714"/>
      <c r="V15" s="1280">
        <v>8</v>
      </c>
      <c r="W15" s="1201"/>
      <c r="X15" s="1296" t="s">
        <v>4385</v>
      </c>
      <c r="Y15" s="1296"/>
      <c r="Z15" s="1296"/>
      <c r="AA15" s="1296"/>
      <c r="AB15" s="1630">
        <v>5224614</v>
      </c>
      <c r="AC15" s="1630"/>
      <c r="AD15" s="1630"/>
      <c r="AE15" s="1630"/>
    </row>
    <row r="16" spans="1:31" ht="16.5" customHeight="1">
      <c r="A16" s="1201">
        <v>9</v>
      </c>
      <c r="B16" s="1201"/>
      <c r="C16" s="1296" t="s">
        <v>4401</v>
      </c>
      <c r="D16" s="1296"/>
      <c r="E16" s="1296"/>
      <c r="F16" s="1296"/>
      <c r="G16" s="1289">
        <v>44</v>
      </c>
      <c r="H16" s="1289"/>
      <c r="I16" s="8">
        <v>32</v>
      </c>
      <c r="J16" s="8">
        <v>10</v>
      </c>
      <c r="K16" s="8">
        <v>2</v>
      </c>
      <c r="L16" s="1280">
        <v>9</v>
      </c>
      <c r="M16" s="1201"/>
      <c r="N16" s="1296" t="s">
        <v>4402</v>
      </c>
      <c r="O16" s="1296"/>
      <c r="P16" s="1296"/>
      <c r="Q16" s="1296"/>
      <c r="R16" s="2713">
        <v>9323.1299999999992</v>
      </c>
      <c r="S16" s="2713"/>
      <c r="T16" s="2713"/>
      <c r="U16" s="2714"/>
      <c r="V16" s="1280">
        <v>9</v>
      </c>
      <c r="W16" s="1201"/>
      <c r="X16" s="1296" t="s">
        <v>4392</v>
      </c>
      <c r="Y16" s="1296"/>
      <c r="Z16" s="1296"/>
      <c r="AA16" s="1296"/>
      <c r="AB16" s="1630">
        <v>5135214</v>
      </c>
      <c r="AC16" s="1630"/>
      <c r="AD16" s="1630"/>
      <c r="AE16" s="1630"/>
    </row>
    <row r="17" spans="1:31" ht="16.5" customHeight="1">
      <c r="A17" s="1201">
        <v>10</v>
      </c>
      <c r="B17" s="1201"/>
      <c r="C17" s="1296" t="s">
        <v>4391</v>
      </c>
      <c r="D17" s="1296"/>
      <c r="E17" s="1296"/>
      <c r="F17" s="1296"/>
      <c r="G17" s="1289">
        <v>43</v>
      </c>
      <c r="H17" s="1289"/>
      <c r="I17" s="8">
        <v>33</v>
      </c>
      <c r="J17" s="8">
        <v>9</v>
      </c>
      <c r="K17" s="8">
        <v>1</v>
      </c>
      <c r="L17" s="1280">
        <v>10</v>
      </c>
      <c r="M17" s="1201"/>
      <c r="N17" s="1296" t="s">
        <v>4403</v>
      </c>
      <c r="O17" s="1296"/>
      <c r="P17" s="1296"/>
      <c r="Q17" s="1296"/>
      <c r="R17" s="2713">
        <v>9186.42</v>
      </c>
      <c r="S17" s="2713"/>
      <c r="T17" s="2713"/>
      <c r="U17" s="2714"/>
      <c r="V17" s="1280">
        <v>10</v>
      </c>
      <c r="W17" s="1201"/>
      <c r="X17" s="1296" t="s">
        <v>4404</v>
      </c>
      <c r="Y17" s="1296"/>
      <c r="Z17" s="1296"/>
      <c r="AA17" s="1296"/>
      <c r="AB17" s="1630">
        <v>3633202</v>
      </c>
      <c r="AC17" s="1630"/>
      <c r="AD17" s="1630"/>
      <c r="AE17" s="1630"/>
    </row>
    <row r="18" spans="1:31" ht="7.5" customHeight="1">
      <c r="A18" s="1202"/>
      <c r="B18" s="1202"/>
      <c r="C18" s="1202"/>
      <c r="D18" s="1202"/>
      <c r="E18" s="1202"/>
      <c r="F18" s="1202"/>
      <c r="G18" s="1289"/>
      <c r="H18" s="1289"/>
      <c r="I18" s="8"/>
      <c r="J18" s="8"/>
      <c r="K18" s="8"/>
      <c r="L18" s="1280"/>
      <c r="M18" s="1201"/>
      <c r="N18" s="1296"/>
      <c r="O18" s="1296"/>
      <c r="P18" s="1296"/>
      <c r="Q18" s="1296"/>
      <c r="R18" s="2718"/>
      <c r="S18" s="2718"/>
      <c r="T18" s="2718"/>
      <c r="U18" s="2719"/>
      <c r="V18" s="1280"/>
      <c r="W18" s="1201"/>
      <c r="X18" s="1202"/>
      <c r="Y18" s="1202"/>
      <c r="Z18" s="1202"/>
      <c r="AA18" s="1202"/>
      <c r="AB18" s="1202"/>
      <c r="AC18" s="1202"/>
      <c r="AD18" s="1202"/>
      <c r="AE18" s="1202"/>
    </row>
    <row r="19" spans="1:31" ht="16.5" customHeight="1">
      <c r="A19" s="1201"/>
      <c r="B19" s="1201"/>
      <c r="C19" s="1296" t="s">
        <v>4403</v>
      </c>
      <c r="D19" s="1296"/>
      <c r="E19" s="1296"/>
      <c r="F19" s="1296"/>
      <c r="G19" s="1289">
        <v>43</v>
      </c>
      <c r="H19" s="1289"/>
      <c r="I19" s="8">
        <v>19</v>
      </c>
      <c r="J19" s="8">
        <v>20</v>
      </c>
      <c r="K19" s="8">
        <v>4</v>
      </c>
      <c r="L19" s="1280">
        <v>11</v>
      </c>
      <c r="M19" s="1201"/>
      <c r="N19" s="1296" t="s">
        <v>4405</v>
      </c>
      <c r="O19" s="1296"/>
      <c r="P19" s="1296"/>
      <c r="Q19" s="1296"/>
      <c r="R19" s="2713">
        <v>8479.2199999999993</v>
      </c>
      <c r="S19" s="2713"/>
      <c r="T19" s="2713"/>
      <c r="U19" s="2714"/>
      <c r="V19" s="1280">
        <v>11</v>
      </c>
      <c r="W19" s="1201"/>
      <c r="X19" s="1296" t="s">
        <v>4401</v>
      </c>
      <c r="Y19" s="1296"/>
      <c r="Z19" s="1296"/>
      <c r="AA19" s="1296"/>
      <c r="AB19" s="1630">
        <v>2867009</v>
      </c>
      <c r="AC19" s="1630"/>
      <c r="AD19" s="1630"/>
      <c r="AE19" s="1630"/>
    </row>
    <row r="20" spans="1:31" ht="16.5" customHeight="1">
      <c r="A20" s="1201">
        <v>12</v>
      </c>
      <c r="B20" s="1201"/>
      <c r="C20" s="1296" t="s">
        <v>4397</v>
      </c>
      <c r="D20" s="1296"/>
      <c r="E20" s="1296"/>
      <c r="F20" s="1296"/>
      <c r="G20" s="1289">
        <v>42</v>
      </c>
      <c r="H20" s="1289"/>
      <c r="I20" s="8">
        <v>21</v>
      </c>
      <c r="J20" s="8">
        <v>19</v>
      </c>
      <c r="K20" s="8">
        <v>2</v>
      </c>
      <c r="L20" s="1280">
        <v>12</v>
      </c>
      <c r="M20" s="1201"/>
      <c r="N20" s="1296" t="s">
        <v>4398</v>
      </c>
      <c r="O20" s="1296"/>
      <c r="P20" s="1296"/>
      <c r="Q20" s="1296"/>
      <c r="R20" s="2713">
        <v>8400.94</v>
      </c>
      <c r="S20" s="2713"/>
      <c r="T20" s="2713"/>
      <c r="U20" s="2714"/>
      <c r="V20" s="1280">
        <v>12</v>
      </c>
      <c r="W20" s="1201"/>
      <c r="X20" s="1296" t="s">
        <v>4405</v>
      </c>
      <c r="Y20" s="1296"/>
      <c r="Z20" s="1296"/>
      <c r="AA20" s="1296"/>
      <c r="AB20" s="1630">
        <v>2799702</v>
      </c>
      <c r="AC20" s="1630"/>
      <c r="AD20" s="1630"/>
      <c r="AE20" s="1630"/>
    </row>
    <row r="21" spans="1:31" ht="16.5" customHeight="1">
      <c r="A21" s="1201">
        <v>13</v>
      </c>
      <c r="B21" s="1201"/>
      <c r="C21" s="1296" t="s">
        <v>4398</v>
      </c>
      <c r="D21" s="1296"/>
      <c r="E21" s="1296"/>
      <c r="F21" s="1296"/>
      <c r="G21" s="1289">
        <v>41</v>
      </c>
      <c r="H21" s="1289"/>
      <c r="I21" s="8">
        <v>29</v>
      </c>
      <c r="J21" s="8">
        <v>12</v>
      </c>
      <c r="K21" s="8">
        <v>0</v>
      </c>
      <c r="L21" s="1280">
        <v>13</v>
      </c>
      <c r="M21" s="1201"/>
      <c r="N21" s="1296" t="s">
        <v>4404</v>
      </c>
      <c r="O21" s="1296"/>
      <c r="P21" s="1296"/>
      <c r="Q21" s="1296"/>
      <c r="R21" s="2713">
        <v>7777.28</v>
      </c>
      <c r="S21" s="2713"/>
      <c r="T21" s="2713"/>
      <c r="U21" s="2714"/>
      <c r="V21" s="1280">
        <v>13</v>
      </c>
      <c r="W21" s="1201"/>
      <c r="X21" s="1296" t="s">
        <v>4406</v>
      </c>
      <c r="Y21" s="1296"/>
      <c r="Z21" s="1296"/>
      <c r="AA21" s="1296"/>
      <c r="AB21" s="1630">
        <v>2578087</v>
      </c>
      <c r="AC21" s="1630"/>
      <c r="AD21" s="1630"/>
      <c r="AE21" s="1630"/>
    </row>
    <row r="22" spans="1:31" ht="16.5" customHeight="1">
      <c r="A22" s="1201"/>
      <c r="B22" s="1201"/>
      <c r="C22" s="1296" t="s">
        <v>4407</v>
      </c>
      <c r="D22" s="1296"/>
      <c r="E22" s="1296"/>
      <c r="F22" s="1296"/>
      <c r="G22" s="1289">
        <v>41</v>
      </c>
      <c r="H22" s="1289"/>
      <c r="I22" s="8">
        <v>11</v>
      </c>
      <c r="J22" s="8">
        <v>11</v>
      </c>
      <c r="K22" s="8">
        <v>19</v>
      </c>
      <c r="L22" s="1280">
        <v>14</v>
      </c>
      <c r="M22" s="1201"/>
      <c r="N22" s="1296" t="s">
        <v>4408</v>
      </c>
      <c r="O22" s="1296"/>
      <c r="P22" s="1296"/>
      <c r="Q22" s="1296"/>
      <c r="R22" s="2713">
        <v>7735</v>
      </c>
      <c r="S22" s="2713"/>
      <c r="T22" s="2713"/>
      <c r="U22" s="2714"/>
      <c r="V22" s="1280">
        <v>14</v>
      </c>
      <c r="W22" s="1201"/>
      <c r="X22" s="1296" t="s">
        <v>4409</v>
      </c>
      <c r="Y22" s="1296"/>
      <c r="Z22" s="1296"/>
      <c r="AA22" s="1296"/>
      <c r="AB22" s="1630">
        <v>2301996</v>
      </c>
      <c r="AC22" s="1630"/>
      <c r="AD22" s="1630"/>
      <c r="AE22" s="1630"/>
    </row>
    <row r="23" spans="1:31" ht="16.5" customHeight="1">
      <c r="A23" s="1201">
        <v>15</v>
      </c>
      <c r="B23" s="1201"/>
      <c r="C23" s="1296" t="s">
        <v>4400</v>
      </c>
      <c r="D23" s="1296"/>
      <c r="E23" s="1296"/>
      <c r="F23" s="1296"/>
      <c r="G23" s="1289">
        <v>40</v>
      </c>
      <c r="H23" s="1289"/>
      <c r="I23" s="8">
        <v>10</v>
      </c>
      <c r="J23" s="8">
        <v>22</v>
      </c>
      <c r="K23" s="8">
        <v>8</v>
      </c>
      <c r="L23" s="1280">
        <v>15</v>
      </c>
      <c r="M23" s="1201"/>
      <c r="N23" s="1296" t="s">
        <v>4399</v>
      </c>
      <c r="O23" s="1296"/>
      <c r="P23" s="1296"/>
      <c r="Q23" s="1296"/>
      <c r="R23" s="2713">
        <v>7409.39</v>
      </c>
      <c r="S23" s="2713"/>
      <c r="T23" s="2713"/>
      <c r="U23" s="2714"/>
      <c r="V23" s="1280">
        <v>15</v>
      </c>
      <c r="W23" s="1201"/>
      <c r="X23" s="1296" t="s">
        <v>4394</v>
      </c>
      <c r="Y23" s="1296"/>
      <c r="Z23" s="1296"/>
      <c r="AA23" s="1296"/>
      <c r="AB23" s="1630">
        <v>2201272</v>
      </c>
      <c r="AC23" s="1630"/>
      <c r="AD23" s="1630"/>
      <c r="AE23" s="1630"/>
    </row>
    <row r="24" spans="1:31" ht="16.5" customHeight="1">
      <c r="A24" s="1201">
        <v>16</v>
      </c>
      <c r="B24" s="1201"/>
      <c r="C24" s="1296" t="s">
        <v>4386</v>
      </c>
      <c r="D24" s="1296"/>
      <c r="E24" s="1296"/>
      <c r="F24" s="1296"/>
      <c r="G24" s="1289">
        <v>39</v>
      </c>
      <c r="H24" s="1289"/>
      <c r="I24" s="8">
        <v>26</v>
      </c>
      <c r="J24" s="8">
        <v>5</v>
      </c>
      <c r="K24" s="8">
        <v>8</v>
      </c>
      <c r="L24" s="1280">
        <v>16</v>
      </c>
      <c r="M24" s="1201"/>
      <c r="N24" s="1296" t="s">
        <v>4409</v>
      </c>
      <c r="O24" s="1296"/>
      <c r="P24" s="1296"/>
      <c r="Q24" s="1296"/>
      <c r="R24" s="2713">
        <v>7282.29</v>
      </c>
      <c r="S24" s="2713"/>
      <c r="T24" s="2713"/>
      <c r="U24" s="2714"/>
      <c r="V24" s="1280">
        <v>16</v>
      </c>
      <c r="W24" s="1201"/>
      <c r="X24" s="1296" t="s">
        <v>4387</v>
      </c>
      <c r="Y24" s="1296"/>
      <c r="Z24" s="1296"/>
      <c r="AA24" s="1296"/>
      <c r="AB24" s="1630">
        <v>2048011</v>
      </c>
      <c r="AC24" s="1630"/>
      <c r="AD24" s="1630"/>
      <c r="AE24" s="1630"/>
    </row>
    <row r="25" spans="1:31" ht="16.5" customHeight="1">
      <c r="A25" s="1201"/>
      <c r="B25" s="1201"/>
      <c r="C25" s="1296" t="s">
        <v>4410</v>
      </c>
      <c r="D25" s="1296"/>
      <c r="E25" s="1296"/>
      <c r="F25" s="1296"/>
      <c r="G25" s="1289">
        <v>39</v>
      </c>
      <c r="H25" s="1289"/>
      <c r="I25" s="8">
        <v>12</v>
      </c>
      <c r="J25" s="8">
        <v>15</v>
      </c>
      <c r="K25" s="8">
        <v>12</v>
      </c>
      <c r="L25" s="1280">
        <v>17</v>
      </c>
      <c r="M25" s="1201"/>
      <c r="N25" s="1296" t="s">
        <v>4411</v>
      </c>
      <c r="O25" s="1296"/>
      <c r="P25" s="1296"/>
      <c r="Q25" s="1296"/>
      <c r="R25" s="2713">
        <v>7114.33</v>
      </c>
      <c r="S25" s="2713"/>
      <c r="T25" s="2713"/>
      <c r="U25" s="2714"/>
      <c r="V25" s="1280">
        <v>17</v>
      </c>
      <c r="W25" s="1201"/>
      <c r="X25" s="1296" t="s">
        <v>4397</v>
      </c>
      <c r="Y25" s="1296"/>
      <c r="Z25" s="1296"/>
      <c r="AA25" s="1296"/>
      <c r="AB25" s="1630">
        <v>1978742</v>
      </c>
      <c r="AC25" s="1630"/>
      <c r="AD25" s="1630"/>
      <c r="AE25" s="1630"/>
    </row>
    <row r="26" spans="1:31" ht="16.5" customHeight="1">
      <c r="A26" s="1201">
        <v>18</v>
      </c>
      <c r="B26" s="1201"/>
      <c r="C26" s="1296" t="s">
        <v>4404</v>
      </c>
      <c r="D26" s="1296"/>
      <c r="E26" s="1296"/>
      <c r="F26" s="1296"/>
      <c r="G26" s="1289">
        <v>35</v>
      </c>
      <c r="H26" s="1289"/>
      <c r="I26" s="8">
        <v>23</v>
      </c>
      <c r="J26" s="8">
        <v>12</v>
      </c>
      <c r="K26" s="8">
        <v>0</v>
      </c>
      <c r="L26" s="1280">
        <v>18</v>
      </c>
      <c r="M26" s="1201"/>
      <c r="N26" s="1296" t="s">
        <v>4412</v>
      </c>
      <c r="O26" s="1296"/>
      <c r="P26" s="1296"/>
      <c r="Q26" s="1296"/>
      <c r="R26" s="2713">
        <v>7103.6</v>
      </c>
      <c r="S26" s="2713"/>
      <c r="T26" s="2713"/>
      <c r="U26" s="2714"/>
      <c r="V26" s="1280">
        <v>18</v>
      </c>
      <c r="W26" s="1201"/>
      <c r="X26" s="1296" t="s">
        <v>4413</v>
      </c>
      <c r="Y26" s="1296"/>
      <c r="Z26" s="1296"/>
      <c r="AA26" s="1296"/>
      <c r="AB26" s="1630">
        <v>1939110</v>
      </c>
      <c r="AC26" s="1630"/>
      <c r="AD26" s="1630"/>
      <c r="AE26" s="1630"/>
    </row>
    <row r="27" spans="1:31" ht="16.5" customHeight="1">
      <c r="A27" s="1201"/>
      <c r="B27" s="1201"/>
      <c r="C27" s="1296" t="s">
        <v>4409</v>
      </c>
      <c r="D27" s="1296"/>
      <c r="E27" s="1296"/>
      <c r="F27" s="1296"/>
      <c r="G27" s="1289">
        <v>35</v>
      </c>
      <c r="H27" s="1289"/>
      <c r="I27" s="8">
        <v>14</v>
      </c>
      <c r="J27" s="8">
        <v>20</v>
      </c>
      <c r="K27" s="8">
        <v>1</v>
      </c>
      <c r="L27" s="1280">
        <v>19</v>
      </c>
      <c r="M27" s="1201"/>
      <c r="N27" s="1296" t="s">
        <v>4414</v>
      </c>
      <c r="O27" s="1296"/>
      <c r="P27" s="1296"/>
      <c r="Q27" s="1296"/>
      <c r="R27" s="2713">
        <v>6707.9</v>
      </c>
      <c r="S27" s="2713"/>
      <c r="T27" s="2713"/>
      <c r="U27" s="2714"/>
      <c r="V27" s="1280">
        <v>19</v>
      </c>
      <c r="W27" s="1201"/>
      <c r="X27" s="1296" t="s">
        <v>4415</v>
      </c>
      <c r="Y27" s="1296"/>
      <c r="Z27" s="1296"/>
      <c r="AA27" s="1296"/>
      <c r="AB27" s="1630">
        <v>1933146</v>
      </c>
      <c r="AC27" s="1630"/>
      <c r="AD27" s="1630"/>
      <c r="AE27" s="1630"/>
    </row>
    <row r="28" spans="1:31" ht="16.5" customHeight="1">
      <c r="A28" s="1201"/>
      <c r="B28" s="1201"/>
      <c r="C28" s="1296" t="s">
        <v>4402</v>
      </c>
      <c r="D28" s="1296"/>
      <c r="E28" s="1296"/>
      <c r="F28" s="1296"/>
      <c r="G28" s="1289">
        <v>35</v>
      </c>
      <c r="H28" s="1289"/>
      <c r="I28" s="8">
        <v>13</v>
      </c>
      <c r="J28" s="8">
        <v>19</v>
      </c>
      <c r="K28" s="8">
        <v>3</v>
      </c>
      <c r="L28" s="1280">
        <v>20</v>
      </c>
      <c r="M28" s="1201"/>
      <c r="N28" s="1296" t="s">
        <v>4415</v>
      </c>
      <c r="O28" s="1296"/>
      <c r="P28" s="1296"/>
      <c r="Q28" s="1296"/>
      <c r="R28" s="2713">
        <v>6408.09</v>
      </c>
      <c r="S28" s="2713"/>
      <c r="T28" s="2713"/>
      <c r="U28" s="2714"/>
      <c r="V28" s="1280">
        <v>20</v>
      </c>
      <c r="W28" s="1201"/>
      <c r="X28" s="1296" t="s">
        <v>4411</v>
      </c>
      <c r="Y28" s="1296"/>
      <c r="Z28" s="1296"/>
      <c r="AA28" s="1296"/>
      <c r="AB28" s="1630">
        <v>1888432</v>
      </c>
      <c r="AC28" s="1630"/>
      <c r="AD28" s="1630"/>
      <c r="AE28" s="1630"/>
    </row>
    <row r="29" spans="1:31" ht="7.5" customHeight="1">
      <c r="A29" s="1202"/>
      <c r="B29" s="1202"/>
      <c r="C29" s="1202"/>
      <c r="D29" s="1202"/>
      <c r="E29" s="1202"/>
      <c r="F29" s="1202"/>
      <c r="G29" s="1289"/>
      <c r="H29" s="1289"/>
      <c r="I29" s="8"/>
      <c r="J29" s="8"/>
      <c r="K29" s="8"/>
      <c r="L29" s="1280"/>
      <c r="M29" s="1201"/>
      <c r="N29" s="1296"/>
      <c r="O29" s="1296"/>
      <c r="P29" s="1296"/>
      <c r="Q29" s="1296"/>
      <c r="R29" s="2718"/>
      <c r="S29" s="2718"/>
      <c r="T29" s="2718"/>
      <c r="U29" s="2719"/>
      <c r="V29" s="1280"/>
      <c r="W29" s="1201"/>
      <c r="X29" s="1202"/>
      <c r="Y29" s="1202"/>
      <c r="Z29" s="1202"/>
      <c r="AA29" s="1202"/>
      <c r="AB29" s="1202"/>
      <c r="AC29" s="1202"/>
      <c r="AD29" s="1202"/>
      <c r="AE29" s="1202"/>
    </row>
    <row r="30" spans="1:31" ht="16.5" customHeight="1">
      <c r="A30" s="1201"/>
      <c r="B30" s="1201"/>
      <c r="C30" s="1296" t="s">
        <v>4413</v>
      </c>
      <c r="D30" s="1296"/>
      <c r="E30" s="1296"/>
      <c r="F30" s="1296"/>
      <c r="G30" s="1289">
        <v>35</v>
      </c>
      <c r="H30" s="1289"/>
      <c r="I30" s="8">
        <v>12</v>
      </c>
      <c r="J30" s="8">
        <v>15</v>
      </c>
      <c r="K30" s="8">
        <v>8</v>
      </c>
      <c r="L30" s="1280">
        <v>21</v>
      </c>
      <c r="M30" s="1201"/>
      <c r="N30" s="1296" t="s">
        <v>4413</v>
      </c>
      <c r="O30" s="1296"/>
      <c r="P30" s="1296"/>
      <c r="Q30" s="1296"/>
      <c r="R30" s="2713">
        <v>6362.28</v>
      </c>
      <c r="S30" s="2713"/>
      <c r="T30" s="2713"/>
      <c r="U30" s="2714"/>
      <c r="V30" s="1280">
        <v>21</v>
      </c>
      <c r="W30" s="1201"/>
      <c r="X30" s="1296" t="s">
        <v>4390</v>
      </c>
      <c r="Y30" s="1296"/>
      <c r="Z30" s="1296"/>
      <c r="AA30" s="1296"/>
      <c r="AB30" s="1630">
        <v>1833152</v>
      </c>
      <c r="AC30" s="1630"/>
      <c r="AD30" s="1630"/>
      <c r="AE30" s="1630"/>
    </row>
    <row r="31" spans="1:31" ht="16.5" customHeight="1">
      <c r="A31" s="1201">
        <v>22</v>
      </c>
      <c r="B31" s="1201"/>
      <c r="C31" s="1296" t="s">
        <v>4412</v>
      </c>
      <c r="D31" s="1296"/>
      <c r="E31" s="1296"/>
      <c r="F31" s="1296"/>
      <c r="G31" s="1289">
        <v>34</v>
      </c>
      <c r="H31" s="1289"/>
      <c r="I31" s="8">
        <v>11</v>
      </c>
      <c r="J31" s="8">
        <v>17</v>
      </c>
      <c r="K31" s="8">
        <v>6</v>
      </c>
      <c r="L31" s="1280">
        <v>22</v>
      </c>
      <c r="M31" s="1201"/>
      <c r="N31" s="1296" t="s">
        <v>4416</v>
      </c>
      <c r="O31" s="1296"/>
      <c r="P31" s="1296"/>
      <c r="Q31" s="1296"/>
      <c r="R31" s="2713">
        <v>6340.7</v>
      </c>
      <c r="S31" s="2713"/>
      <c r="T31" s="2713"/>
      <c r="U31" s="2714"/>
      <c r="V31" s="1280">
        <v>22</v>
      </c>
      <c r="W31" s="1201"/>
      <c r="X31" s="1296" t="s">
        <v>4417</v>
      </c>
      <c r="Y31" s="1296"/>
      <c r="Z31" s="1296"/>
      <c r="AA31" s="1296"/>
      <c r="AB31" s="1630">
        <v>1770254</v>
      </c>
      <c r="AC31" s="1630"/>
      <c r="AD31" s="1630"/>
      <c r="AE31" s="1630"/>
    </row>
    <row r="32" spans="1:31" ht="16.5" customHeight="1">
      <c r="A32" s="1201">
        <v>23</v>
      </c>
      <c r="B32" s="1201"/>
      <c r="C32" s="1296" t="s">
        <v>1503</v>
      </c>
      <c r="D32" s="1296"/>
      <c r="E32" s="1296"/>
      <c r="F32" s="1296"/>
      <c r="G32" s="1289">
        <v>33</v>
      </c>
      <c r="H32" s="1289"/>
      <c r="I32" s="8">
        <v>19</v>
      </c>
      <c r="J32" s="8">
        <v>13</v>
      </c>
      <c r="K32" s="8">
        <v>1</v>
      </c>
      <c r="L32" s="1280">
        <v>23</v>
      </c>
      <c r="M32" s="1201"/>
      <c r="N32" s="1296" t="s">
        <v>4418</v>
      </c>
      <c r="O32" s="1296"/>
      <c r="P32" s="1296"/>
      <c r="Q32" s="1296"/>
      <c r="R32" s="2713">
        <v>6112.55</v>
      </c>
      <c r="S32" s="2713"/>
      <c r="T32" s="2713"/>
      <c r="U32" s="2714"/>
      <c r="V32" s="1280">
        <v>23</v>
      </c>
      <c r="W32" s="1201"/>
      <c r="X32" s="1296" t="s">
        <v>4399</v>
      </c>
      <c r="Y32" s="1296"/>
      <c r="Z32" s="1296"/>
      <c r="AA32" s="1296"/>
      <c r="AB32" s="1630">
        <v>1738301</v>
      </c>
      <c r="AC32" s="1630"/>
      <c r="AD32" s="1630"/>
      <c r="AE32" s="1630"/>
    </row>
    <row r="33" spans="1:31" ht="16.5" customHeight="1">
      <c r="A33" s="1201"/>
      <c r="B33" s="1201"/>
      <c r="C33" s="1296" t="s">
        <v>4388</v>
      </c>
      <c r="D33" s="1296"/>
      <c r="E33" s="1296"/>
      <c r="F33" s="1296"/>
      <c r="G33" s="1289">
        <v>33</v>
      </c>
      <c r="H33" s="1289"/>
      <c r="I33" s="8">
        <v>14</v>
      </c>
      <c r="J33" s="8">
        <v>15</v>
      </c>
      <c r="K33" s="8">
        <v>4</v>
      </c>
      <c r="L33" s="1280">
        <v>24</v>
      </c>
      <c r="M33" s="1201"/>
      <c r="N33" s="1296" t="s">
        <v>4401</v>
      </c>
      <c r="O33" s="1296"/>
      <c r="P33" s="1296"/>
      <c r="Q33" s="1296"/>
      <c r="R33" s="2713">
        <v>6097.24</v>
      </c>
      <c r="S33" s="2713"/>
      <c r="T33" s="2713"/>
      <c r="U33" s="2714"/>
      <c r="V33" s="1280">
        <v>24</v>
      </c>
      <c r="W33" s="1201"/>
      <c r="X33" s="1296" t="s">
        <v>4403</v>
      </c>
      <c r="Y33" s="1296"/>
      <c r="Z33" s="1296"/>
      <c r="AA33" s="1296"/>
      <c r="AB33" s="1630">
        <v>1588256</v>
      </c>
      <c r="AC33" s="1630"/>
      <c r="AD33" s="1630"/>
      <c r="AE33" s="1630"/>
    </row>
    <row r="34" spans="1:31" ht="16.5" customHeight="1">
      <c r="A34" s="1201">
        <v>25</v>
      </c>
      <c r="B34" s="1201"/>
      <c r="C34" s="1296" t="s">
        <v>4394</v>
      </c>
      <c r="D34" s="1296"/>
      <c r="E34" s="1296"/>
      <c r="F34" s="1296"/>
      <c r="G34" s="1289">
        <v>30</v>
      </c>
      <c r="H34" s="1289"/>
      <c r="I34" s="8">
        <v>20</v>
      </c>
      <c r="J34" s="8">
        <v>6</v>
      </c>
      <c r="K34" s="8">
        <v>4</v>
      </c>
      <c r="L34" s="1280">
        <v>25</v>
      </c>
      <c r="M34" s="1201"/>
      <c r="N34" s="1296" t="s">
        <v>4417</v>
      </c>
      <c r="O34" s="1296"/>
      <c r="P34" s="1296"/>
      <c r="Q34" s="1296"/>
      <c r="R34" s="2713">
        <v>5774.47</v>
      </c>
      <c r="S34" s="2713"/>
      <c r="T34" s="2713"/>
      <c r="U34" s="2714"/>
      <c r="V34" s="1280">
        <v>25</v>
      </c>
      <c r="W34" s="1201"/>
      <c r="X34" s="1296" t="s">
        <v>4407</v>
      </c>
      <c r="Y34" s="1296"/>
      <c r="Z34" s="1296"/>
      <c r="AA34" s="1296"/>
      <c r="AB34" s="1630">
        <v>1467480</v>
      </c>
      <c r="AC34" s="1630"/>
      <c r="AD34" s="1630"/>
      <c r="AE34" s="1630"/>
    </row>
    <row r="35" spans="1:31" ht="16.5" customHeight="1">
      <c r="A35" s="1201"/>
      <c r="B35" s="1201"/>
      <c r="C35" s="1296" t="s">
        <v>4419</v>
      </c>
      <c r="D35" s="1296"/>
      <c r="E35" s="1296"/>
      <c r="F35" s="1296"/>
      <c r="G35" s="1289">
        <v>30</v>
      </c>
      <c r="H35" s="1289"/>
      <c r="I35" s="8">
        <v>9</v>
      </c>
      <c r="J35" s="8">
        <v>20</v>
      </c>
      <c r="K35" s="8">
        <v>1</v>
      </c>
      <c r="L35" s="1280">
        <v>26</v>
      </c>
      <c r="M35" s="1201"/>
      <c r="N35" s="1296" t="s">
        <v>4420</v>
      </c>
      <c r="O35" s="1296"/>
      <c r="P35" s="1296"/>
      <c r="Q35" s="1296"/>
      <c r="R35" s="2713">
        <v>5676.12</v>
      </c>
      <c r="S35" s="2713"/>
      <c r="T35" s="2713"/>
      <c r="U35" s="2714"/>
      <c r="V35" s="1280">
        <v>26</v>
      </c>
      <c r="W35" s="1201"/>
      <c r="X35" s="1296" t="s">
        <v>4421</v>
      </c>
      <c r="Y35" s="1296"/>
      <c r="Z35" s="1296"/>
      <c r="AA35" s="1296"/>
      <c r="AB35" s="1630">
        <v>1413610</v>
      </c>
      <c r="AC35" s="1630"/>
      <c r="AD35" s="1630"/>
      <c r="AE35" s="1630"/>
    </row>
    <row r="36" spans="1:31" ht="16.5" customHeight="1">
      <c r="A36" s="1201">
        <v>27</v>
      </c>
      <c r="B36" s="1201"/>
      <c r="C36" s="1296" t="s">
        <v>4417</v>
      </c>
      <c r="D36" s="1296"/>
      <c r="E36" s="1296"/>
      <c r="F36" s="1296"/>
      <c r="G36" s="1289">
        <v>29</v>
      </c>
      <c r="H36" s="1289"/>
      <c r="I36" s="8">
        <v>14</v>
      </c>
      <c r="J36" s="8">
        <v>15</v>
      </c>
      <c r="K36" s="8">
        <v>0</v>
      </c>
      <c r="L36" s="1280">
        <v>27</v>
      </c>
      <c r="M36" s="1201"/>
      <c r="N36" s="1296" t="s">
        <v>4393</v>
      </c>
      <c r="O36" s="1296"/>
      <c r="P36" s="1296"/>
      <c r="Q36" s="1296"/>
      <c r="R36" s="2713">
        <v>5173.1499999999996</v>
      </c>
      <c r="S36" s="2713"/>
      <c r="T36" s="2713"/>
      <c r="U36" s="2714"/>
      <c r="V36" s="1280">
        <v>27</v>
      </c>
      <c r="W36" s="1201"/>
      <c r="X36" s="1296" t="s">
        <v>4422</v>
      </c>
      <c r="Y36" s="1296"/>
      <c r="Z36" s="1296"/>
      <c r="AA36" s="1296"/>
      <c r="AB36" s="1630">
        <v>1342059</v>
      </c>
      <c r="AC36" s="1630"/>
      <c r="AD36" s="1630"/>
      <c r="AE36" s="1630"/>
    </row>
    <row r="37" spans="1:31" ht="16.5" customHeight="1">
      <c r="A37" s="1201">
        <v>28</v>
      </c>
      <c r="B37" s="1201"/>
      <c r="C37" s="1296" t="s">
        <v>4411</v>
      </c>
      <c r="D37" s="1296"/>
      <c r="E37" s="1296"/>
      <c r="F37" s="1296"/>
      <c r="G37" s="1289">
        <v>27</v>
      </c>
      <c r="H37" s="1289"/>
      <c r="I37" s="8">
        <v>15</v>
      </c>
      <c r="J37" s="8">
        <v>10</v>
      </c>
      <c r="K37" s="8">
        <v>2</v>
      </c>
      <c r="L37" s="1280">
        <v>28</v>
      </c>
      <c r="M37" s="1201"/>
      <c r="N37" s="1296" t="s">
        <v>4396</v>
      </c>
      <c r="O37" s="1296"/>
      <c r="P37" s="1296"/>
      <c r="Q37" s="1296"/>
      <c r="R37" s="2713">
        <v>5157.3100000000004</v>
      </c>
      <c r="S37" s="2713"/>
      <c r="T37" s="2713"/>
      <c r="U37" s="2714"/>
      <c r="V37" s="1280">
        <v>28</v>
      </c>
      <c r="W37" s="1201"/>
      <c r="X37" s="1296" t="s">
        <v>4420</v>
      </c>
      <c r="Y37" s="1296"/>
      <c r="Z37" s="1296"/>
      <c r="AA37" s="1296"/>
      <c r="AB37" s="1630">
        <v>1334841</v>
      </c>
      <c r="AC37" s="1630"/>
      <c r="AD37" s="1630"/>
      <c r="AE37" s="1630"/>
    </row>
    <row r="38" spans="1:31" ht="16.5" customHeight="1">
      <c r="A38" s="1201"/>
      <c r="B38" s="1201"/>
      <c r="C38" s="1296" t="s">
        <v>1514</v>
      </c>
      <c r="D38" s="1296"/>
      <c r="E38" s="1296"/>
      <c r="F38" s="1296"/>
      <c r="G38" s="1289">
        <v>27</v>
      </c>
      <c r="H38" s="1289"/>
      <c r="I38" s="8">
        <v>13</v>
      </c>
      <c r="J38" s="8">
        <v>8</v>
      </c>
      <c r="K38" s="8">
        <v>6</v>
      </c>
      <c r="L38" s="1280">
        <v>29</v>
      </c>
      <c r="M38" s="1201"/>
      <c r="N38" s="1296" t="s">
        <v>4392</v>
      </c>
      <c r="O38" s="1296"/>
      <c r="P38" s="1296"/>
      <c r="Q38" s="1296"/>
      <c r="R38" s="2713">
        <v>4986.8599999999997</v>
      </c>
      <c r="S38" s="2713"/>
      <c r="T38" s="2713"/>
      <c r="U38" s="2714"/>
      <c r="V38" s="1280">
        <v>29</v>
      </c>
      <c r="W38" s="1201"/>
      <c r="X38" s="1296" t="s">
        <v>4410</v>
      </c>
      <c r="Y38" s="1296"/>
      <c r="Z38" s="1296"/>
      <c r="AA38" s="1296"/>
      <c r="AB38" s="1630">
        <v>1324473</v>
      </c>
      <c r="AC38" s="1630"/>
      <c r="AD38" s="1630"/>
      <c r="AE38" s="1630"/>
    </row>
    <row r="39" spans="1:31" ht="16.5" customHeight="1">
      <c r="A39" s="1201">
        <v>30</v>
      </c>
      <c r="B39" s="1201"/>
      <c r="C39" s="1296" t="s">
        <v>4406</v>
      </c>
      <c r="D39" s="1296"/>
      <c r="E39" s="1296"/>
      <c r="F39" s="1296"/>
      <c r="G39" s="1289">
        <v>26</v>
      </c>
      <c r="H39" s="1289"/>
      <c r="I39" s="8">
        <v>15</v>
      </c>
      <c r="J39" s="8">
        <v>10</v>
      </c>
      <c r="K39" s="8">
        <v>1</v>
      </c>
      <c r="L39" s="1280">
        <v>30</v>
      </c>
      <c r="M39" s="1201"/>
      <c r="N39" s="1296" t="s">
        <v>4419</v>
      </c>
      <c r="O39" s="1296"/>
      <c r="P39" s="1296"/>
      <c r="Q39" s="1296"/>
      <c r="R39" s="2713">
        <v>4724.68</v>
      </c>
      <c r="S39" s="2713"/>
      <c r="T39" s="2713"/>
      <c r="U39" s="2714"/>
      <c r="V39" s="1280">
        <v>30</v>
      </c>
      <c r="W39" s="1201"/>
      <c r="X39" s="1296" t="s">
        <v>4423</v>
      </c>
      <c r="Y39" s="1296"/>
      <c r="Z39" s="1296"/>
      <c r="AA39" s="1296"/>
      <c r="AB39" s="1630">
        <v>1312317</v>
      </c>
      <c r="AC39" s="1630"/>
      <c r="AD39" s="1630"/>
      <c r="AE39" s="1630"/>
    </row>
    <row r="40" spans="1:31" ht="7.5" customHeight="1">
      <c r="A40" s="1202"/>
      <c r="B40" s="1202"/>
      <c r="C40" s="1202"/>
      <c r="D40" s="1202"/>
      <c r="E40" s="1202"/>
      <c r="F40" s="1202"/>
      <c r="G40" s="1289"/>
      <c r="H40" s="1289"/>
      <c r="I40" s="8"/>
      <c r="J40" s="8"/>
      <c r="K40" s="8"/>
      <c r="L40" s="1280"/>
      <c r="M40" s="1201"/>
      <c r="N40" s="1296"/>
      <c r="O40" s="1296"/>
      <c r="P40" s="1296"/>
      <c r="Q40" s="1296"/>
      <c r="R40" s="2718"/>
      <c r="S40" s="2718"/>
      <c r="T40" s="2718"/>
      <c r="U40" s="2719"/>
      <c r="V40" s="1280"/>
      <c r="W40" s="1201"/>
      <c r="X40" s="1202"/>
      <c r="Y40" s="1202"/>
      <c r="Z40" s="1202"/>
      <c r="AA40" s="1202"/>
      <c r="AB40" s="1202"/>
      <c r="AC40" s="1202"/>
      <c r="AD40" s="1202"/>
      <c r="AE40" s="1202"/>
    </row>
    <row r="41" spans="1:31" ht="16.5" customHeight="1">
      <c r="A41" s="1201"/>
      <c r="B41" s="1201"/>
      <c r="C41" s="1296" t="s">
        <v>4408</v>
      </c>
      <c r="D41" s="1296"/>
      <c r="E41" s="1296"/>
      <c r="F41" s="1296"/>
      <c r="G41" s="1289">
        <v>26</v>
      </c>
      <c r="H41" s="1289"/>
      <c r="I41" s="8">
        <v>9</v>
      </c>
      <c r="J41" s="8">
        <v>14</v>
      </c>
      <c r="K41" s="8">
        <v>3</v>
      </c>
      <c r="L41" s="1280">
        <v>31</v>
      </c>
      <c r="M41" s="1201"/>
      <c r="N41" s="1296" t="s">
        <v>4406</v>
      </c>
      <c r="O41" s="1296"/>
      <c r="P41" s="1296"/>
      <c r="Q41" s="1296"/>
      <c r="R41" s="2713">
        <v>4612.2</v>
      </c>
      <c r="S41" s="2713"/>
      <c r="T41" s="2713"/>
      <c r="U41" s="2714"/>
      <c r="V41" s="1280">
        <v>31</v>
      </c>
      <c r="W41" s="1201"/>
      <c r="X41" s="1296" t="s">
        <v>4400</v>
      </c>
      <c r="Y41" s="1296"/>
      <c r="Z41" s="1296"/>
      <c r="AA41" s="1296"/>
      <c r="AB41" s="1630">
        <v>1237984</v>
      </c>
      <c r="AC41" s="1630"/>
      <c r="AD41" s="1630"/>
      <c r="AE41" s="1630"/>
    </row>
    <row r="42" spans="1:31" ht="16.5" customHeight="1">
      <c r="A42" s="1201">
        <v>32</v>
      </c>
      <c r="B42" s="1201"/>
      <c r="C42" s="1296" t="s">
        <v>4415</v>
      </c>
      <c r="D42" s="1296"/>
      <c r="E42" s="1296"/>
      <c r="F42" s="1296"/>
      <c r="G42" s="1289">
        <v>25</v>
      </c>
      <c r="H42" s="1289"/>
      <c r="I42" s="8">
        <v>14</v>
      </c>
      <c r="J42" s="8">
        <v>11</v>
      </c>
      <c r="K42" s="8">
        <v>0</v>
      </c>
      <c r="L42" s="1280">
        <v>32</v>
      </c>
      <c r="M42" s="1201"/>
      <c r="N42" s="1296" t="s">
        <v>1514</v>
      </c>
      <c r="O42" s="1296"/>
      <c r="P42" s="1296"/>
      <c r="Q42" s="1296"/>
      <c r="R42" s="2713">
        <v>4465.2700000000004</v>
      </c>
      <c r="S42" s="2713"/>
      <c r="T42" s="2713"/>
      <c r="U42" s="2714"/>
      <c r="V42" s="1280">
        <v>32</v>
      </c>
      <c r="W42" s="1201"/>
      <c r="X42" s="1296" t="s">
        <v>4388</v>
      </c>
      <c r="Y42" s="1296"/>
      <c r="Z42" s="1296"/>
      <c r="AA42" s="1296"/>
      <c r="AB42" s="1630">
        <v>1210534</v>
      </c>
      <c r="AC42" s="1630"/>
      <c r="AD42" s="1630"/>
      <c r="AE42" s="1630"/>
    </row>
    <row r="43" spans="1:31" ht="16.5" customHeight="1">
      <c r="A43" s="1201"/>
      <c r="B43" s="1201"/>
      <c r="C43" s="1296" t="s">
        <v>4395</v>
      </c>
      <c r="D43" s="1296"/>
      <c r="E43" s="1296"/>
      <c r="F43" s="1296"/>
      <c r="G43" s="1289">
        <v>25</v>
      </c>
      <c r="H43" s="1289"/>
      <c r="I43" s="8">
        <v>13</v>
      </c>
      <c r="J43" s="8">
        <v>9</v>
      </c>
      <c r="K43" s="8">
        <v>3</v>
      </c>
      <c r="L43" s="1280">
        <v>33</v>
      </c>
      <c r="M43" s="1201"/>
      <c r="N43" s="1296" t="s">
        <v>4424</v>
      </c>
      <c r="O43" s="1296"/>
      <c r="P43" s="1296"/>
      <c r="Q43" s="1296"/>
      <c r="R43" s="2713">
        <v>4247.54</v>
      </c>
      <c r="S43" s="2713"/>
      <c r="T43" s="2713"/>
      <c r="U43" s="2714"/>
      <c r="V43" s="1280">
        <v>33</v>
      </c>
      <c r="W43" s="1201"/>
      <c r="X43" s="1296" t="s">
        <v>4425</v>
      </c>
      <c r="Y43" s="1296"/>
      <c r="Z43" s="1296"/>
      <c r="AA43" s="1296"/>
      <c r="AB43" s="1630">
        <v>1132526</v>
      </c>
      <c r="AC43" s="1630"/>
      <c r="AD43" s="1630"/>
      <c r="AE43" s="1630"/>
    </row>
    <row r="44" spans="1:31" ht="16.5" customHeight="1">
      <c r="A44" s="1201">
        <v>34</v>
      </c>
      <c r="B44" s="1201"/>
      <c r="C44" s="1296" t="s">
        <v>4426</v>
      </c>
      <c r="D44" s="1296"/>
      <c r="E44" s="1296"/>
      <c r="F44" s="1296"/>
      <c r="G44" s="1289">
        <v>24</v>
      </c>
      <c r="H44" s="1289"/>
      <c r="I44" s="8">
        <v>8</v>
      </c>
      <c r="J44" s="8">
        <v>15</v>
      </c>
      <c r="K44" s="8">
        <v>1</v>
      </c>
      <c r="L44" s="1280">
        <v>34</v>
      </c>
      <c r="M44" s="1201"/>
      <c r="N44" s="1296" t="s">
        <v>4427</v>
      </c>
      <c r="O44" s="1296"/>
      <c r="P44" s="1296"/>
      <c r="Q44" s="1296"/>
      <c r="R44" s="2713">
        <v>4190.5200000000004</v>
      </c>
      <c r="S44" s="2713"/>
      <c r="T44" s="2713"/>
      <c r="U44" s="2714"/>
      <c r="V44" s="1280">
        <v>34</v>
      </c>
      <c r="W44" s="1201"/>
      <c r="X44" s="1296" t="s">
        <v>4416</v>
      </c>
      <c r="Y44" s="1296"/>
      <c r="Z44" s="1296"/>
      <c r="AA44" s="1296"/>
      <c r="AB44" s="1630">
        <v>1123852</v>
      </c>
      <c r="AC44" s="1630"/>
      <c r="AD44" s="1630"/>
      <c r="AE44" s="1630"/>
    </row>
    <row r="45" spans="1:31" ht="16.5" customHeight="1">
      <c r="A45" s="1201">
        <v>35</v>
      </c>
      <c r="B45" s="1201"/>
      <c r="C45" s="1296" t="s">
        <v>4405</v>
      </c>
      <c r="D45" s="1296"/>
      <c r="E45" s="1296"/>
      <c r="F45" s="1296"/>
      <c r="G45" s="1289">
        <v>23</v>
      </c>
      <c r="H45" s="1289"/>
      <c r="I45" s="8">
        <v>14</v>
      </c>
      <c r="J45" s="8">
        <v>9</v>
      </c>
      <c r="K45" s="8">
        <v>0</v>
      </c>
      <c r="L45" s="1280">
        <v>35</v>
      </c>
      <c r="M45" s="1201"/>
      <c r="N45" s="1296" t="s">
        <v>4425</v>
      </c>
      <c r="O45" s="1296"/>
      <c r="P45" s="1296"/>
      <c r="Q45" s="1296"/>
      <c r="R45" s="2713">
        <v>4186.2</v>
      </c>
      <c r="S45" s="2713"/>
      <c r="T45" s="2713"/>
      <c r="U45" s="2714"/>
      <c r="V45" s="1280">
        <v>35</v>
      </c>
      <c r="W45" s="1201"/>
      <c r="X45" s="1296" t="s">
        <v>4408</v>
      </c>
      <c r="Y45" s="1296"/>
      <c r="Z45" s="1296"/>
      <c r="AA45" s="1296"/>
      <c r="AB45" s="1630">
        <v>1069576</v>
      </c>
      <c r="AC45" s="1630"/>
      <c r="AD45" s="1630"/>
      <c r="AE45" s="1630"/>
    </row>
    <row r="46" spans="1:31" ht="16.5" customHeight="1">
      <c r="A46" s="1201">
        <v>36</v>
      </c>
      <c r="B46" s="1201"/>
      <c r="C46" s="1296" t="s">
        <v>4423</v>
      </c>
      <c r="D46" s="1296"/>
      <c r="E46" s="1296"/>
      <c r="F46" s="1296"/>
      <c r="G46" s="1289">
        <v>21</v>
      </c>
      <c r="H46" s="1289"/>
      <c r="I46" s="8">
        <v>13</v>
      </c>
      <c r="J46" s="8">
        <v>8</v>
      </c>
      <c r="K46" s="8">
        <v>0</v>
      </c>
      <c r="L46" s="1280">
        <v>36</v>
      </c>
      <c r="M46" s="1201"/>
      <c r="N46" s="1296" t="s">
        <v>4426</v>
      </c>
      <c r="O46" s="1296"/>
      <c r="P46" s="1296"/>
      <c r="Q46" s="1296"/>
      <c r="R46" s="2713">
        <v>4146.99</v>
      </c>
      <c r="S46" s="2713"/>
      <c r="T46" s="2713"/>
      <c r="U46" s="2714"/>
      <c r="V46" s="1280">
        <v>36</v>
      </c>
      <c r="W46" s="1201"/>
      <c r="X46" s="1296" t="s">
        <v>4402</v>
      </c>
      <c r="Y46" s="1296"/>
      <c r="Z46" s="1296"/>
      <c r="AA46" s="1296"/>
      <c r="AB46" s="1630">
        <v>1068027</v>
      </c>
      <c r="AC46" s="1630"/>
      <c r="AD46" s="1630"/>
      <c r="AE46" s="1630"/>
    </row>
    <row r="47" spans="1:31" ht="16.5" customHeight="1">
      <c r="A47" s="1201">
        <v>37</v>
      </c>
      <c r="B47" s="1201"/>
      <c r="C47" s="1296" t="s">
        <v>4420</v>
      </c>
      <c r="D47" s="1296"/>
      <c r="E47" s="1296"/>
      <c r="F47" s="1296"/>
      <c r="G47" s="1289">
        <v>20</v>
      </c>
      <c r="H47" s="1289"/>
      <c r="I47" s="8">
        <v>11</v>
      </c>
      <c r="J47" s="8">
        <v>9</v>
      </c>
      <c r="K47" s="8">
        <v>0</v>
      </c>
      <c r="L47" s="1280">
        <v>37</v>
      </c>
      <c r="M47" s="1201"/>
      <c r="N47" s="1296" t="s">
        <v>4423</v>
      </c>
      <c r="O47" s="1296"/>
      <c r="P47" s="1296"/>
      <c r="Q47" s="1296"/>
      <c r="R47" s="2713">
        <v>4130.9799999999996</v>
      </c>
      <c r="S47" s="2713"/>
      <c r="T47" s="2713"/>
      <c r="U47" s="2714"/>
      <c r="V47" s="1280">
        <v>37</v>
      </c>
      <c r="W47" s="1201"/>
      <c r="X47" s="1296" t="s">
        <v>4424</v>
      </c>
      <c r="Y47" s="1296"/>
      <c r="Z47" s="1296"/>
      <c r="AA47" s="1296"/>
      <c r="AB47" s="1630">
        <v>1034814</v>
      </c>
      <c r="AC47" s="1630"/>
      <c r="AD47" s="1630"/>
      <c r="AE47" s="1630"/>
    </row>
    <row r="48" spans="1:31" ht="16.5" customHeight="1">
      <c r="A48" s="1201"/>
      <c r="B48" s="1201"/>
      <c r="C48" s="1296" t="s">
        <v>4428</v>
      </c>
      <c r="D48" s="1296"/>
      <c r="E48" s="1296"/>
      <c r="F48" s="1296"/>
      <c r="G48" s="1289">
        <v>20</v>
      </c>
      <c r="H48" s="1289"/>
      <c r="I48" s="8">
        <v>10</v>
      </c>
      <c r="J48" s="8">
        <v>10</v>
      </c>
      <c r="K48" s="8">
        <v>0</v>
      </c>
      <c r="L48" s="1280">
        <v>38</v>
      </c>
      <c r="M48" s="1201"/>
      <c r="N48" s="1296" t="s">
        <v>4421</v>
      </c>
      <c r="O48" s="1296"/>
      <c r="P48" s="1296"/>
      <c r="Q48" s="1296"/>
      <c r="R48" s="2713">
        <v>4017.38</v>
      </c>
      <c r="S48" s="2713"/>
      <c r="T48" s="2713"/>
      <c r="U48" s="2714"/>
      <c r="V48" s="1280">
        <v>38</v>
      </c>
      <c r="W48" s="1201"/>
      <c r="X48" s="1296" t="s">
        <v>4395</v>
      </c>
      <c r="Y48" s="1296"/>
      <c r="Z48" s="1296"/>
      <c r="AA48" s="1296"/>
      <c r="AB48" s="1630">
        <v>959502</v>
      </c>
      <c r="AC48" s="1630"/>
      <c r="AD48" s="1630"/>
      <c r="AE48" s="1630"/>
    </row>
    <row r="49" spans="1:31" ht="16.5" customHeight="1">
      <c r="A49" s="1201">
        <v>39</v>
      </c>
      <c r="B49" s="1201"/>
      <c r="C49" s="1296" t="s">
        <v>4421</v>
      </c>
      <c r="D49" s="1296"/>
      <c r="E49" s="1296"/>
      <c r="F49" s="1296"/>
      <c r="G49" s="1289">
        <v>19</v>
      </c>
      <c r="H49" s="1289"/>
      <c r="I49" s="8">
        <v>13</v>
      </c>
      <c r="J49" s="8">
        <v>6</v>
      </c>
      <c r="K49" s="8">
        <v>0</v>
      </c>
      <c r="L49" s="1322">
        <v>39</v>
      </c>
      <c r="M49" s="1318"/>
      <c r="N49" s="1510" t="s">
        <v>4389</v>
      </c>
      <c r="O49" s="1510"/>
      <c r="P49" s="1510"/>
      <c r="Q49" s="1510"/>
      <c r="R49" s="2720">
        <v>3797.75</v>
      </c>
      <c r="S49" s="2720"/>
      <c r="T49" s="2720"/>
      <c r="U49" s="2721"/>
      <c r="V49" s="1280">
        <v>39</v>
      </c>
      <c r="W49" s="1201"/>
      <c r="X49" s="1296" t="s">
        <v>4429</v>
      </c>
      <c r="Y49" s="1296"/>
      <c r="Z49" s="1296"/>
      <c r="AA49" s="1296"/>
      <c r="AB49" s="1630">
        <v>950244</v>
      </c>
      <c r="AC49" s="1630"/>
      <c r="AD49" s="1630"/>
      <c r="AE49" s="1630"/>
    </row>
    <row r="50" spans="1:31" ht="16.5" customHeight="1">
      <c r="A50" s="1201"/>
      <c r="B50" s="1201"/>
      <c r="C50" s="1296" t="s">
        <v>4422</v>
      </c>
      <c r="D50" s="1296"/>
      <c r="E50" s="1296"/>
      <c r="F50" s="1296"/>
      <c r="G50" s="1289">
        <v>19</v>
      </c>
      <c r="H50" s="1289"/>
      <c r="I50" s="8">
        <v>13</v>
      </c>
      <c r="J50" s="8">
        <v>6</v>
      </c>
      <c r="K50" s="8">
        <v>0</v>
      </c>
      <c r="L50" s="1280">
        <v>40</v>
      </c>
      <c r="M50" s="1201"/>
      <c r="N50" s="1296" t="s">
        <v>4410</v>
      </c>
      <c r="O50" s="1296"/>
      <c r="P50" s="1296"/>
      <c r="Q50" s="1296"/>
      <c r="R50" s="2713">
        <v>3690.94</v>
      </c>
      <c r="S50" s="2713"/>
      <c r="T50" s="2713"/>
      <c r="U50" s="2714"/>
      <c r="V50" s="1280">
        <v>40</v>
      </c>
      <c r="W50" s="1201"/>
      <c r="X50" s="1296" t="s">
        <v>4419</v>
      </c>
      <c r="Y50" s="1296"/>
      <c r="Z50" s="1296"/>
      <c r="AA50" s="1296"/>
      <c r="AB50" s="1630">
        <v>922584</v>
      </c>
      <c r="AC50" s="1630"/>
      <c r="AD50" s="1630"/>
      <c r="AE50" s="1630"/>
    </row>
    <row r="51" spans="1:31" ht="7.5" customHeight="1">
      <c r="A51" s="1202"/>
      <c r="B51" s="1202"/>
      <c r="C51" s="1202"/>
      <c r="D51" s="1202"/>
      <c r="E51" s="1202"/>
      <c r="F51" s="1202"/>
      <c r="G51" s="1289"/>
      <c r="H51" s="1289"/>
      <c r="I51" s="8"/>
      <c r="J51" s="8"/>
      <c r="K51" s="8"/>
      <c r="L51" s="1280"/>
      <c r="M51" s="1201"/>
      <c r="N51" s="1296"/>
      <c r="O51" s="1296"/>
      <c r="P51" s="1296"/>
      <c r="Q51" s="1296"/>
      <c r="R51" s="2718"/>
      <c r="S51" s="2718"/>
      <c r="T51" s="2718"/>
      <c r="U51" s="2719"/>
      <c r="V51" s="1280"/>
      <c r="W51" s="1201"/>
      <c r="X51" s="1202"/>
      <c r="Y51" s="1202"/>
      <c r="Z51" s="1202"/>
      <c r="AA51" s="1202"/>
      <c r="AB51" s="1202"/>
      <c r="AC51" s="1202"/>
      <c r="AD51" s="1202"/>
      <c r="AE51" s="1202"/>
    </row>
    <row r="52" spans="1:31" ht="16.5" customHeight="1">
      <c r="A52" s="1201"/>
      <c r="B52" s="1201"/>
      <c r="C52" s="1296" t="s">
        <v>4425</v>
      </c>
      <c r="D52" s="1296"/>
      <c r="E52" s="1296"/>
      <c r="F52" s="1296"/>
      <c r="G52" s="1289">
        <v>19</v>
      </c>
      <c r="H52" s="1289"/>
      <c r="I52" s="8">
        <v>11</v>
      </c>
      <c r="J52" s="8">
        <v>8</v>
      </c>
      <c r="K52" s="8">
        <v>0</v>
      </c>
      <c r="L52" s="1280">
        <v>41</v>
      </c>
      <c r="M52" s="1201"/>
      <c r="N52" s="1296" t="s">
        <v>4430</v>
      </c>
      <c r="O52" s="1296"/>
      <c r="P52" s="1296"/>
      <c r="Q52" s="1296"/>
      <c r="R52" s="2713">
        <v>3507.14</v>
      </c>
      <c r="S52" s="2713"/>
      <c r="T52" s="2713"/>
      <c r="U52" s="2714"/>
      <c r="V52" s="1280">
        <v>41</v>
      </c>
      <c r="W52" s="1201"/>
      <c r="X52" s="1296" t="s">
        <v>4428</v>
      </c>
      <c r="Y52" s="1296"/>
      <c r="Z52" s="1296"/>
      <c r="AA52" s="1296"/>
      <c r="AB52" s="1630">
        <v>811442</v>
      </c>
      <c r="AC52" s="1630"/>
      <c r="AD52" s="1630"/>
      <c r="AE52" s="1630"/>
    </row>
    <row r="53" spans="1:31" ht="16.5" customHeight="1">
      <c r="A53" s="1201"/>
      <c r="B53" s="1201"/>
      <c r="C53" s="1296" t="s">
        <v>4414</v>
      </c>
      <c r="D53" s="1296"/>
      <c r="E53" s="1296"/>
      <c r="F53" s="1296"/>
      <c r="G53" s="1289">
        <v>19</v>
      </c>
      <c r="H53" s="1289"/>
      <c r="I53" s="8">
        <v>8</v>
      </c>
      <c r="J53" s="8">
        <v>10</v>
      </c>
      <c r="K53" s="8">
        <v>1</v>
      </c>
      <c r="L53" s="1280">
        <v>42</v>
      </c>
      <c r="M53" s="1201"/>
      <c r="N53" s="1296" t="s">
        <v>4428</v>
      </c>
      <c r="O53" s="1296"/>
      <c r="P53" s="1296"/>
      <c r="Q53" s="1296"/>
      <c r="R53" s="2713">
        <v>2440.67</v>
      </c>
      <c r="S53" s="2713"/>
      <c r="T53" s="2713"/>
      <c r="U53" s="2714"/>
      <c r="V53" s="1280">
        <v>42</v>
      </c>
      <c r="W53" s="1201"/>
      <c r="X53" s="1296" t="s">
        <v>1514</v>
      </c>
      <c r="Y53" s="1296"/>
      <c r="Z53" s="1296"/>
      <c r="AA53" s="1296"/>
      <c r="AB53" s="1630">
        <v>809974</v>
      </c>
      <c r="AC53" s="1630"/>
      <c r="AD53" s="1630"/>
      <c r="AE53" s="1630"/>
    </row>
    <row r="54" spans="1:31" ht="16.5" customHeight="1">
      <c r="A54" s="1201"/>
      <c r="B54" s="1201"/>
      <c r="C54" s="1296" t="s">
        <v>4430</v>
      </c>
      <c r="D54" s="1296"/>
      <c r="E54" s="1296"/>
      <c r="F54" s="1296"/>
      <c r="G54" s="1289">
        <v>19</v>
      </c>
      <c r="H54" s="1289"/>
      <c r="I54" s="8">
        <v>4</v>
      </c>
      <c r="J54" s="8">
        <v>14</v>
      </c>
      <c r="K54" s="8">
        <v>1</v>
      </c>
      <c r="L54" s="1280">
        <v>43</v>
      </c>
      <c r="M54" s="1201"/>
      <c r="N54" s="1296" t="s">
        <v>1503</v>
      </c>
      <c r="O54" s="1296"/>
      <c r="P54" s="1296"/>
      <c r="Q54" s="1296"/>
      <c r="R54" s="2713">
        <v>2416.11</v>
      </c>
      <c r="S54" s="2713"/>
      <c r="T54" s="2713"/>
      <c r="U54" s="2714"/>
      <c r="V54" s="1280">
        <v>43</v>
      </c>
      <c r="W54" s="1201"/>
      <c r="X54" s="1296" t="s">
        <v>4427</v>
      </c>
      <c r="Y54" s="1296"/>
      <c r="Z54" s="1296"/>
      <c r="AA54" s="1296"/>
      <c r="AB54" s="1630">
        <v>766863</v>
      </c>
      <c r="AC54" s="1630"/>
      <c r="AD54" s="1630"/>
      <c r="AE54" s="1630"/>
    </row>
    <row r="55" spans="1:31" ht="16.5" customHeight="1">
      <c r="A55" s="1201">
        <v>44</v>
      </c>
      <c r="B55" s="1201"/>
      <c r="C55" s="1296" t="s">
        <v>4416</v>
      </c>
      <c r="D55" s="1296"/>
      <c r="E55" s="1296"/>
      <c r="F55" s="1296"/>
      <c r="G55" s="1289">
        <v>18</v>
      </c>
      <c r="H55" s="1289"/>
      <c r="I55" s="8">
        <v>14</v>
      </c>
      <c r="J55" s="8">
        <v>3</v>
      </c>
      <c r="K55" s="8">
        <v>1</v>
      </c>
      <c r="L55" s="1280">
        <v>44</v>
      </c>
      <c r="M55" s="1201"/>
      <c r="N55" s="1296" t="s">
        <v>4407</v>
      </c>
      <c r="O55" s="1296"/>
      <c r="P55" s="1296"/>
      <c r="Q55" s="1296"/>
      <c r="R55" s="2713">
        <v>2282.15</v>
      </c>
      <c r="S55" s="2713"/>
      <c r="T55" s="2713"/>
      <c r="U55" s="2714"/>
      <c r="V55" s="1280">
        <v>44</v>
      </c>
      <c r="W55" s="1201"/>
      <c r="X55" s="1296" t="s">
        <v>4426</v>
      </c>
      <c r="Y55" s="1296"/>
      <c r="Z55" s="1296"/>
      <c r="AA55" s="1296"/>
      <c r="AB55" s="1630">
        <v>719559</v>
      </c>
      <c r="AC55" s="1630"/>
      <c r="AD55" s="1630"/>
      <c r="AE55" s="1630"/>
    </row>
    <row r="56" spans="1:31" ht="16.5" customHeight="1">
      <c r="A56" s="1201">
        <v>45</v>
      </c>
      <c r="B56" s="1201"/>
      <c r="C56" s="1296" t="s">
        <v>4427</v>
      </c>
      <c r="D56" s="1296"/>
      <c r="E56" s="1296"/>
      <c r="F56" s="1296"/>
      <c r="G56" s="1289">
        <v>17</v>
      </c>
      <c r="H56" s="1289"/>
      <c r="I56" s="8">
        <v>9</v>
      </c>
      <c r="J56" s="8">
        <v>8</v>
      </c>
      <c r="K56" s="8">
        <v>0</v>
      </c>
      <c r="L56" s="1280">
        <v>45</v>
      </c>
      <c r="M56" s="1201"/>
      <c r="N56" s="1296" t="s">
        <v>4386</v>
      </c>
      <c r="O56" s="1296"/>
      <c r="P56" s="1296"/>
      <c r="Q56" s="1296"/>
      <c r="R56" s="2713">
        <v>2194.0500000000002</v>
      </c>
      <c r="S56" s="2713"/>
      <c r="T56" s="2713"/>
      <c r="U56" s="2714"/>
      <c r="V56" s="1280">
        <v>45</v>
      </c>
      <c r="W56" s="1201"/>
      <c r="X56" s="1296" t="s">
        <v>4412</v>
      </c>
      <c r="Y56" s="1296"/>
      <c r="Z56" s="1296"/>
      <c r="AA56" s="1296"/>
      <c r="AB56" s="1630">
        <v>691527</v>
      </c>
      <c r="AC56" s="1630"/>
      <c r="AD56" s="1630"/>
      <c r="AE56" s="1630"/>
    </row>
    <row r="57" spans="1:31" ht="16.5" customHeight="1">
      <c r="A57" s="1201"/>
      <c r="B57" s="1201"/>
      <c r="C57" s="1296" t="s">
        <v>4429</v>
      </c>
      <c r="D57" s="1296"/>
      <c r="E57" s="1296"/>
      <c r="F57" s="1296"/>
      <c r="G57" s="1289">
        <v>17</v>
      </c>
      <c r="H57" s="1289"/>
      <c r="I57" s="8">
        <v>8</v>
      </c>
      <c r="J57" s="8">
        <v>9</v>
      </c>
      <c r="K57" s="8">
        <v>0</v>
      </c>
      <c r="L57" s="1280">
        <v>46</v>
      </c>
      <c r="M57" s="1201"/>
      <c r="N57" s="1296" t="s">
        <v>4391</v>
      </c>
      <c r="O57" s="1296"/>
      <c r="P57" s="1296"/>
      <c r="Q57" s="1296"/>
      <c r="R57" s="2713">
        <v>1905.34</v>
      </c>
      <c r="S57" s="2713"/>
      <c r="T57" s="2713"/>
      <c r="U57" s="2714"/>
      <c r="V57" s="1280">
        <v>46</v>
      </c>
      <c r="W57" s="1201"/>
      <c r="X57" s="1296" t="s">
        <v>4414</v>
      </c>
      <c r="Y57" s="1296"/>
      <c r="Z57" s="1296"/>
      <c r="AA57" s="1296"/>
      <c r="AB57" s="1630">
        <v>671126</v>
      </c>
      <c r="AC57" s="1630"/>
      <c r="AD57" s="1630"/>
      <c r="AE57" s="1630"/>
    </row>
    <row r="58" spans="1:31" ht="16.5" customHeight="1">
      <c r="A58" s="1201">
        <v>47</v>
      </c>
      <c r="B58" s="1201"/>
      <c r="C58" s="1296" t="s">
        <v>4424</v>
      </c>
      <c r="D58" s="1296"/>
      <c r="E58" s="1296"/>
      <c r="F58" s="1296"/>
      <c r="G58" s="1289">
        <v>15</v>
      </c>
      <c r="H58" s="1289"/>
      <c r="I58" s="8">
        <v>10</v>
      </c>
      <c r="J58" s="8">
        <v>4</v>
      </c>
      <c r="K58" s="8">
        <v>1</v>
      </c>
      <c r="L58" s="1280">
        <v>47</v>
      </c>
      <c r="M58" s="1201"/>
      <c r="N58" s="1296" t="s">
        <v>4429</v>
      </c>
      <c r="O58" s="1296"/>
      <c r="P58" s="1296"/>
      <c r="Q58" s="1296"/>
      <c r="R58" s="2713">
        <v>1876.92</v>
      </c>
      <c r="S58" s="2713"/>
      <c r="T58" s="2713"/>
      <c r="U58" s="2714"/>
      <c r="V58" s="1280">
        <v>47</v>
      </c>
      <c r="W58" s="1201"/>
      <c r="X58" s="1296" t="s">
        <v>4430</v>
      </c>
      <c r="Y58" s="1296"/>
      <c r="Z58" s="1296"/>
      <c r="AA58" s="1296"/>
      <c r="AB58" s="1630">
        <v>553407</v>
      </c>
      <c r="AC58" s="1630"/>
      <c r="AD58" s="1630"/>
      <c r="AE58" s="1630"/>
    </row>
    <row r="59" spans="1:31" ht="7.5" customHeight="1">
      <c r="A59" s="35"/>
      <c r="B59" s="35"/>
      <c r="C59" s="35"/>
      <c r="D59" s="35"/>
      <c r="E59" s="35"/>
      <c r="F59" s="35"/>
      <c r="G59" s="64"/>
      <c r="H59" s="64"/>
      <c r="I59" s="64"/>
      <c r="J59" s="64"/>
      <c r="K59" s="64"/>
      <c r="L59" s="40"/>
      <c r="M59" s="35"/>
      <c r="N59" s="35"/>
      <c r="O59" s="35"/>
      <c r="P59" s="35"/>
      <c r="Q59" s="35"/>
      <c r="R59" s="31"/>
      <c r="S59" s="237"/>
      <c r="T59" s="237"/>
      <c r="U59" s="192"/>
      <c r="V59" s="40"/>
      <c r="W59" s="35"/>
      <c r="X59" s="35"/>
      <c r="Y59" s="35"/>
      <c r="Z59" s="35"/>
      <c r="AA59" s="35"/>
      <c r="AB59" s="35"/>
      <c r="AC59" s="35"/>
      <c r="AD59" s="35"/>
      <c r="AE59" s="64"/>
    </row>
    <row r="60" spans="1:31" ht="13.5">
      <c r="A60" s="1201" t="s">
        <v>4265</v>
      </c>
      <c r="B60" s="1201"/>
      <c r="C60" s="1201"/>
      <c r="D60" s="1201"/>
      <c r="E60" s="1201"/>
      <c r="F60" s="1201"/>
      <c r="G60" s="1201"/>
      <c r="H60" s="1201"/>
      <c r="I60" s="1201"/>
      <c r="J60" s="1201"/>
      <c r="K60" s="1201"/>
      <c r="L60" s="1280" t="s">
        <v>4265</v>
      </c>
      <c r="M60" s="1201"/>
      <c r="N60" s="1201"/>
      <c r="O60" s="1201"/>
      <c r="P60" s="1201"/>
      <c r="Q60" s="1201"/>
      <c r="R60" s="1201"/>
      <c r="S60" s="1201"/>
      <c r="T60" s="1201"/>
      <c r="U60" s="1281"/>
      <c r="V60" s="1280" t="s">
        <v>1229</v>
      </c>
      <c r="W60" s="1201"/>
      <c r="X60" s="1201"/>
      <c r="Y60" s="1201"/>
      <c r="Z60" s="1201"/>
      <c r="AA60" s="1201"/>
      <c r="AB60" s="1201"/>
      <c r="AC60" s="1201"/>
      <c r="AD60" s="1201"/>
      <c r="AE60" s="1201"/>
    </row>
    <row r="61" spans="1:31" ht="13.5">
      <c r="A61" s="1201" t="s">
        <v>4431</v>
      </c>
      <c r="B61" s="1201"/>
      <c r="C61" s="1201"/>
      <c r="D61" s="1201"/>
      <c r="E61" s="1201"/>
      <c r="F61" s="1201"/>
      <c r="G61" s="1201"/>
      <c r="H61" s="1201"/>
      <c r="I61" s="1201"/>
      <c r="J61" s="1201"/>
      <c r="K61" s="1201"/>
      <c r="L61" s="1280" t="s">
        <v>4432</v>
      </c>
      <c r="M61" s="1201"/>
      <c r="N61" s="1201"/>
      <c r="O61" s="1201"/>
      <c r="P61" s="1201"/>
      <c r="Q61" s="1201"/>
      <c r="R61" s="1201"/>
      <c r="S61" s="1201"/>
      <c r="T61" s="1201"/>
      <c r="U61" s="1281"/>
      <c r="V61" s="1280" t="s">
        <v>4433</v>
      </c>
      <c r="W61" s="1201"/>
      <c r="X61" s="1201"/>
      <c r="Y61" s="1201"/>
      <c r="Z61" s="1201"/>
      <c r="AA61" s="1201"/>
      <c r="AB61" s="1201"/>
      <c r="AC61" s="1201"/>
      <c r="AD61" s="1201"/>
      <c r="AE61" s="1201"/>
    </row>
    <row r="62" spans="1:31" ht="13.5">
      <c r="A62" s="1422" t="s">
        <v>4982</v>
      </c>
      <c r="B62" s="1422"/>
      <c r="C62" s="1422"/>
      <c r="D62" s="1422"/>
      <c r="E62" s="1422"/>
      <c r="F62" s="1422"/>
      <c r="G62" s="1422"/>
      <c r="H62" s="1422"/>
      <c r="I62" s="1422"/>
      <c r="J62" s="1422"/>
      <c r="K62" s="1422"/>
      <c r="L62" s="1280" t="s">
        <v>4434</v>
      </c>
      <c r="M62" s="1201"/>
      <c r="N62" s="1201"/>
      <c r="O62" s="1201"/>
      <c r="P62" s="1201"/>
      <c r="Q62" s="1201"/>
      <c r="R62" s="1201"/>
      <c r="S62" s="1201"/>
      <c r="T62" s="1201"/>
      <c r="U62" s="1551"/>
      <c r="V62" s="1280"/>
      <c r="W62" s="1201"/>
      <c r="X62" s="1201"/>
      <c r="Y62" s="1201"/>
      <c r="Z62" s="1201"/>
      <c r="AA62" s="1201"/>
      <c r="AB62" s="1201"/>
      <c r="AC62" s="1201"/>
      <c r="AD62" s="1201"/>
      <c r="AE62" s="1201"/>
    </row>
    <row r="63" spans="1:31" ht="14.25" thickBot="1">
      <c r="A63" s="2722" t="s">
        <v>4987</v>
      </c>
      <c r="B63" s="2722"/>
      <c r="C63" s="2722"/>
      <c r="D63" s="2722"/>
      <c r="E63" s="2722"/>
      <c r="F63" s="2722"/>
      <c r="G63" s="2722"/>
      <c r="H63" s="2722"/>
      <c r="I63" s="2722"/>
      <c r="J63" s="2722"/>
      <c r="K63" s="2723"/>
      <c r="L63" s="2724" t="s">
        <v>4435</v>
      </c>
      <c r="M63" s="2725"/>
      <c r="N63" s="2726"/>
      <c r="O63" s="2726"/>
      <c r="P63" s="2726"/>
      <c r="Q63" s="2726"/>
      <c r="R63" s="2726"/>
      <c r="S63" s="2726"/>
      <c r="T63" s="2726"/>
      <c r="U63" s="2727"/>
      <c r="V63" s="194"/>
      <c r="W63" s="195"/>
      <c r="X63" s="195"/>
      <c r="Y63" s="195"/>
      <c r="Z63" s="195"/>
      <c r="AA63" s="195"/>
      <c r="AB63" s="195"/>
      <c r="AC63" s="195"/>
      <c r="AD63" s="195"/>
      <c r="AE63" s="195"/>
    </row>
    <row r="64" spans="1:31" ht="13.5"/>
    <row r="70" spans="4:8" ht="18.75" customHeight="1">
      <c r="D70" s="33"/>
      <c r="E70" s="33"/>
      <c r="F70" s="33"/>
      <c r="G70" s="131"/>
      <c r="H70" s="131"/>
    </row>
    <row r="71" spans="4:8" ht="18.75" customHeight="1">
      <c r="D71" s="33"/>
      <c r="E71" s="33"/>
      <c r="F71" s="33"/>
      <c r="G71" s="131"/>
      <c r="H71" s="131"/>
    </row>
    <row r="72" spans="4:8" ht="18.75" customHeight="1">
      <c r="D72" s="33"/>
      <c r="E72" s="33"/>
      <c r="F72" s="33"/>
      <c r="G72" s="131"/>
      <c r="H72" s="131"/>
    </row>
    <row r="73" spans="4:8" ht="18.75" customHeight="1">
      <c r="D73" s="33"/>
      <c r="E73" s="33"/>
      <c r="F73" s="33"/>
      <c r="G73" s="131"/>
      <c r="H73" s="131"/>
    </row>
    <row r="74" spans="4:8" ht="18.75" customHeight="1">
      <c r="D74" s="33"/>
      <c r="E74" s="33"/>
      <c r="F74" s="33"/>
      <c r="G74" s="131"/>
      <c r="H74" s="131"/>
    </row>
    <row r="75" spans="4:8" ht="18.75" customHeight="1">
      <c r="D75" s="33"/>
      <c r="E75" s="33"/>
      <c r="F75" s="33"/>
      <c r="G75" s="131"/>
      <c r="H75" s="131"/>
    </row>
    <row r="76" spans="4:8" ht="18.75" customHeight="1">
      <c r="D76" s="33"/>
      <c r="E76" s="33"/>
      <c r="F76" s="33"/>
      <c r="G76" s="131"/>
      <c r="H76" s="131"/>
    </row>
    <row r="77" spans="4:8" ht="18.75" customHeight="1">
      <c r="D77" s="33"/>
      <c r="E77" s="33"/>
      <c r="F77" s="33"/>
      <c r="G77" s="131"/>
      <c r="H77" s="131"/>
    </row>
    <row r="78" spans="4:8" ht="18.75" customHeight="1">
      <c r="D78" s="33"/>
      <c r="E78" s="33"/>
      <c r="F78" s="33"/>
      <c r="G78" s="131"/>
      <c r="H78" s="131"/>
    </row>
    <row r="79" spans="4:8" ht="18.75" customHeight="1">
      <c r="D79" s="33"/>
      <c r="E79" s="33"/>
      <c r="F79" s="33"/>
      <c r="G79" s="131"/>
      <c r="H79" s="131"/>
    </row>
    <row r="80" spans="4:8" ht="18.75" customHeight="1">
      <c r="D80" s="33"/>
      <c r="E80" s="33"/>
      <c r="F80" s="33"/>
      <c r="G80" s="131"/>
      <c r="H80" s="131"/>
    </row>
    <row r="81" spans="4:8" ht="18.75" customHeight="1">
      <c r="D81" s="33"/>
      <c r="E81" s="33"/>
      <c r="F81" s="33"/>
      <c r="G81" s="131"/>
      <c r="H81" s="131"/>
    </row>
    <row r="82" spans="4:8" ht="18.75" customHeight="1">
      <c r="D82" s="33"/>
      <c r="E82" s="33"/>
      <c r="F82" s="33"/>
      <c r="G82" s="131"/>
      <c r="H82" s="131"/>
    </row>
    <row r="83" spans="4:8" ht="18.75" customHeight="1">
      <c r="D83" s="33"/>
      <c r="E83" s="33"/>
      <c r="F83" s="33"/>
      <c r="G83" s="131"/>
      <c r="H83" s="131"/>
    </row>
    <row r="84" spans="4:8" ht="18.75" customHeight="1">
      <c r="D84" s="33"/>
      <c r="E84" s="33"/>
      <c r="F84" s="33"/>
      <c r="G84" s="131"/>
      <c r="H84" s="131"/>
    </row>
    <row r="85" spans="4:8" ht="18.75" customHeight="1">
      <c r="D85" s="33"/>
      <c r="E85" s="33"/>
      <c r="F85" s="33"/>
      <c r="G85" s="131"/>
      <c r="H85" s="131"/>
    </row>
    <row r="86" spans="4:8" ht="18.75" customHeight="1">
      <c r="D86" s="33"/>
      <c r="E86" s="33"/>
      <c r="F86" s="33"/>
      <c r="G86" s="131"/>
      <c r="H86" s="131"/>
    </row>
    <row r="87" spans="4:8" ht="18.75" customHeight="1">
      <c r="D87" s="33"/>
      <c r="E87" s="33"/>
      <c r="F87" s="33"/>
      <c r="G87" s="131"/>
      <c r="H87" s="131"/>
    </row>
    <row r="88" spans="4:8" ht="18.75" customHeight="1">
      <c r="D88" s="33"/>
      <c r="E88" s="33"/>
      <c r="F88" s="33"/>
      <c r="G88" s="131"/>
      <c r="H88" s="131"/>
    </row>
    <row r="89" spans="4:8" ht="18.75" customHeight="1">
      <c r="D89" s="33"/>
      <c r="E89" s="33"/>
      <c r="F89" s="33"/>
      <c r="G89" s="131"/>
      <c r="H89" s="131"/>
    </row>
    <row r="90" spans="4:8" ht="18.75" customHeight="1">
      <c r="D90" s="33"/>
      <c r="E90" s="33"/>
      <c r="F90" s="33"/>
      <c r="G90" s="131"/>
      <c r="H90" s="131"/>
    </row>
    <row r="91" spans="4:8" ht="18.75" customHeight="1">
      <c r="D91" s="33"/>
      <c r="E91" s="33"/>
      <c r="F91" s="33"/>
      <c r="G91" s="131"/>
      <c r="H91" s="131"/>
    </row>
    <row r="92" spans="4:8" ht="18.75" customHeight="1">
      <c r="D92" s="33"/>
      <c r="E92" s="33"/>
      <c r="F92" s="33"/>
      <c r="G92" s="131"/>
      <c r="H92" s="131"/>
    </row>
    <row r="93" spans="4:8" ht="18.75" customHeight="1">
      <c r="D93" s="33"/>
      <c r="E93" s="33"/>
      <c r="F93" s="33"/>
      <c r="G93" s="131"/>
      <c r="H93" s="131"/>
    </row>
    <row r="94" spans="4:8" ht="18.75" customHeight="1">
      <c r="D94" s="33"/>
      <c r="E94" s="33"/>
      <c r="F94" s="33"/>
      <c r="G94" s="131"/>
      <c r="H94" s="131"/>
    </row>
    <row r="95" spans="4:8" ht="18.75" customHeight="1">
      <c r="D95" s="33"/>
      <c r="E95" s="33"/>
      <c r="F95" s="33"/>
      <c r="G95" s="131"/>
      <c r="H95" s="131"/>
    </row>
    <row r="96" spans="4:8" ht="18.75" customHeight="1">
      <c r="D96" s="33"/>
      <c r="E96" s="33"/>
      <c r="F96" s="33"/>
      <c r="G96" s="131"/>
      <c r="H96" s="131"/>
    </row>
    <row r="97" spans="4:11" ht="18.75" customHeight="1">
      <c r="D97" s="33"/>
      <c r="E97" s="33"/>
      <c r="F97" s="33"/>
      <c r="G97" s="131"/>
      <c r="H97" s="131"/>
    </row>
    <row r="98" spans="4:11" ht="18.75" customHeight="1">
      <c r="D98" s="33"/>
      <c r="E98" s="33"/>
      <c r="F98" s="33"/>
      <c r="G98" s="131"/>
      <c r="H98" s="131"/>
    </row>
    <row r="99" spans="4:11" ht="18.75" customHeight="1">
      <c r="D99" s="33"/>
      <c r="E99" s="33"/>
      <c r="F99" s="33"/>
      <c r="G99" s="131"/>
      <c r="H99" s="131"/>
    </row>
    <row r="100" spans="4:11" ht="18.75" customHeight="1">
      <c r="D100" s="33"/>
      <c r="E100" s="33"/>
      <c r="F100" s="33"/>
      <c r="G100" s="131"/>
      <c r="H100" s="131"/>
    </row>
    <row r="101" spans="4:11" ht="18.75" customHeight="1">
      <c r="D101" s="33"/>
      <c r="E101" s="33"/>
      <c r="F101" s="33"/>
      <c r="G101" s="131"/>
      <c r="H101" s="131"/>
    </row>
    <row r="102" spans="4:11" ht="18.75" customHeight="1">
      <c r="D102" s="33"/>
      <c r="E102" s="33"/>
      <c r="F102" s="33"/>
      <c r="G102" s="131"/>
      <c r="H102" s="131"/>
    </row>
    <row r="103" spans="4:11" ht="18.75" customHeight="1">
      <c r="D103" s="33"/>
      <c r="E103" s="33"/>
      <c r="F103" s="33"/>
      <c r="G103" s="131"/>
      <c r="H103" s="131"/>
    </row>
    <row r="104" spans="4:11" ht="18.75" customHeight="1">
      <c r="D104" s="33"/>
      <c r="E104" s="33"/>
      <c r="F104" s="33"/>
      <c r="G104" s="131"/>
      <c r="H104" s="131"/>
    </row>
    <row r="105" spans="4:11" ht="18.75" customHeight="1">
      <c r="D105" s="33"/>
      <c r="E105" s="33"/>
      <c r="F105" s="33"/>
      <c r="G105" s="131"/>
      <c r="H105" s="131"/>
    </row>
    <row r="106" spans="4:11" ht="18.75" customHeight="1">
      <c r="D106" s="33"/>
      <c r="E106" s="33"/>
      <c r="F106" s="33"/>
      <c r="G106" s="131"/>
      <c r="H106" s="131"/>
    </row>
    <row r="107" spans="4:11" ht="18.75" customHeight="1">
      <c r="D107" s="33"/>
      <c r="E107" s="33"/>
      <c r="F107" s="33"/>
      <c r="G107" s="131"/>
      <c r="H107" s="131"/>
    </row>
    <row r="108" spans="4:11" ht="18.75" customHeight="1">
      <c r="D108" s="33"/>
      <c r="E108" s="33"/>
      <c r="F108" s="33"/>
      <c r="G108" s="131"/>
      <c r="H108" s="131"/>
    </row>
    <row r="109" spans="4:11" ht="18.75" customHeight="1">
      <c r="D109" s="33"/>
      <c r="E109" s="33"/>
      <c r="F109" s="33"/>
      <c r="G109" s="131"/>
      <c r="H109" s="131"/>
    </row>
    <row r="110" spans="4:11" ht="18.75" customHeight="1">
      <c r="D110" s="33"/>
      <c r="E110" s="33"/>
      <c r="F110" s="33"/>
      <c r="G110" s="131"/>
      <c r="H110" s="131"/>
      <c r="K110" s="8"/>
    </row>
    <row r="111" spans="4:11" ht="18.75" customHeight="1">
      <c r="D111" s="33"/>
      <c r="E111" s="33"/>
      <c r="F111" s="33"/>
      <c r="G111" s="131"/>
      <c r="H111" s="131"/>
      <c r="K111" s="8"/>
    </row>
    <row r="112" spans="4:11" ht="18.75" customHeight="1">
      <c r="D112" s="33"/>
      <c r="E112" s="33"/>
      <c r="F112" s="33"/>
      <c r="G112" s="131"/>
      <c r="H112" s="131"/>
    </row>
    <row r="113" spans="4:11" ht="18.75" customHeight="1">
      <c r="D113" s="33"/>
      <c r="E113" s="33"/>
      <c r="F113" s="33"/>
      <c r="G113" s="131"/>
      <c r="H113" s="131"/>
    </row>
    <row r="114" spans="4:11" ht="18.75" customHeight="1">
      <c r="D114" s="33"/>
      <c r="E114" s="33"/>
      <c r="F114" s="33"/>
      <c r="G114" s="131"/>
      <c r="H114" s="131"/>
    </row>
    <row r="115" spans="4:11" ht="18.75" customHeight="1">
      <c r="D115" s="33"/>
      <c r="E115" s="33"/>
      <c r="F115" s="33"/>
      <c r="G115" s="131"/>
      <c r="H115" s="131"/>
    </row>
    <row r="116" spans="4:11" ht="18.75" customHeight="1">
      <c r="D116" s="33"/>
      <c r="E116" s="33"/>
      <c r="F116" s="33"/>
      <c r="G116" s="131"/>
      <c r="H116" s="131"/>
    </row>
    <row r="117" spans="4:11" ht="18.75" customHeight="1">
      <c r="D117" s="33"/>
      <c r="E117" s="33"/>
      <c r="F117" s="33"/>
      <c r="G117" s="131"/>
      <c r="H117" s="131"/>
    </row>
    <row r="118" spans="4:11" ht="18.75" customHeight="1">
      <c r="D118" s="33"/>
      <c r="E118" s="33"/>
      <c r="F118" s="33"/>
      <c r="G118" s="131"/>
      <c r="H118" s="131"/>
    </row>
    <row r="119" spans="4:11" ht="18.75" customHeight="1">
      <c r="D119" s="33"/>
      <c r="E119" s="33"/>
      <c r="F119" s="33"/>
      <c r="G119" s="131"/>
      <c r="H119" s="131"/>
    </row>
    <row r="120" spans="4:11" ht="18.75" customHeight="1">
      <c r="D120" s="33"/>
      <c r="E120" s="33"/>
      <c r="F120" s="33"/>
      <c r="G120" s="131"/>
      <c r="H120" s="131"/>
    </row>
    <row r="121" spans="4:11" ht="18.75" customHeight="1">
      <c r="D121" s="33"/>
      <c r="E121" s="33"/>
      <c r="F121" s="33"/>
      <c r="G121" s="131"/>
      <c r="H121" s="131"/>
    </row>
    <row r="122" spans="4:11" ht="18.75" customHeight="1">
      <c r="D122" s="33"/>
      <c r="E122" s="33"/>
      <c r="F122" s="33"/>
      <c r="G122" s="131"/>
      <c r="H122" s="131"/>
    </row>
    <row r="123" spans="4:11" ht="18.75" customHeight="1">
      <c r="D123" s="33"/>
      <c r="E123" s="33"/>
      <c r="F123" s="33"/>
      <c r="G123" s="131"/>
      <c r="H123" s="131"/>
    </row>
    <row r="124" spans="4:11" ht="18.75" customHeight="1">
      <c r="D124" s="33"/>
      <c r="E124" s="33"/>
      <c r="F124" s="33"/>
      <c r="G124" s="131"/>
      <c r="H124" s="131"/>
      <c r="K124" s="8"/>
    </row>
    <row r="125" spans="4:11" ht="18.75" customHeight="1">
      <c r="D125" s="33"/>
      <c r="E125" s="33"/>
      <c r="F125" s="33"/>
      <c r="G125" s="238"/>
      <c r="H125" s="238"/>
      <c r="K125" s="8"/>
    </row>
    <row r="126" spans="4:11" ht="18.75" customHeight="1">
      <c r="D126" s="33"/>
      <c r="E126" s="33"/>
      <c r="F126" s="33"/>
      <c r="G126" s="238"/>
      <c r="H126" s="238"/>
    </row>
    <row r="127" spans="4:11" ht="18.75" customHeight="1">
      <c r="D127" s="33"/>
      <c r="E127" s="33"/>
      <c r="F127" s="33"/>
      <c r="G127" s="238"/>
      <c r="H127" s="238"/>
    </row>
    <row r="128" spans="4:11" ht="18.75" customHeight="1">
      <c r="D128" s="33"/>
      <c r="E128" s="33"/>
      <c r="F128" s="33"/>
      <c r="G128" s="238"/>
      <c r="H128" s="238"/>
    </row>
    <row r="129" spans="4:8" ht="18.75" customHeight="1">
      <c r="D129" s="33"/>
      <c r="E129" s="33"/>
      <c r="F129" s="33"/>
      <c r="G129" s="63"/>
      <c r="H129" s="63"/>
    </row>
    <row r="130" spans="4:8" ht="18.75" customHeight="1">
      <c r="D130" s="33"/>
      <c r="E130" s="33"/>
      <c r="F130" s="33"/>
      <c r="G130" s="63"/>
      <c r="H130" s="63"/>
    </row>
    <row r="131" spans="4:8" ht="18.75" customHeight="1">
      <c r="D131" s="33"/>
      <c r="E131" s="33"/>
      <c r="F131" s="33"/>
      <c r="G131" s="63"/>
      <c r="H131" s="63"/>
    </row>
    <row r="132" spans="4:8" ht="18.75" customHeight="1">
      <c r="D132" s="33"/>
      <c r="E132" s="33"/>
      <c r="F132" s="33"/>
      <c r="G132" s="63"/>
      <c r="H132" s="63"/>
    </row>
    <row r="133" spans="4:8" ht="18.75" customHeight="1">
      <c r="D133" s="33"/>
      <c r="E133" s="33"/>
      <c r="F133" s="33"/>
    </row>
    <row r="134" spans="4:8" ht="18.75" customHeight="1">
      <c r="D134" s="33"/>
      <c r="E134" s="33"/>
      <c r="F134" s="33"/>
    </row>
    <row r="135" spans="4:8" ht="18.75" customHeight="1">
      <c r="D135" s="33"/>
      <c r="E135" s="33"/>
      <c r="F135" s="33"/>
    </row>
    <row r="136" spans="4:8" ht="18.75" customHeight="1">
      <c r="D136" s="33"/>
      <c r="E136" s="33"/>
      <c r="F136" s="33"/>
    </row>
    <row r="137" spans="4:8" ht="18.75" customHeight="1">
      <c r="D137" s="33"/>
      <c r="E137" s="33"/>
      <c r="F137" s="33"/>
    </row>
    <row r="138" spans="4:8" ht="18.75" customHeight="1">
      <c r="D138" s="33"/>
      <c r="E138" s="33"/>
      <c r="F138" s="33"/>
    </row>
    <row r="139" spans="4:8" ht="18.75" customHeight="1">
      <c r="D139" s="33"/>
      <c r="E139" s="33"/>
      <c r="F139" s="33"/>
    </row>
    <row r="140" spans="4:8" ht="18.75" customHeight="1">
      <c r="D140" s="33"/>
      <c r="E140" s="33"/>
      <c r="F140" s="33"/>
    </row>
  </sheetData>
  <mergeCells count="483">
    <mergeCell ref="A63:K63"/>
    <mergeCell ref="L63:U63"/>
    <mergeCell ref="A61:K61"/>
    <mergeCell ref="L61:U61"/>
    <mergeCell ref="V61:AE61"/>
    <mergeCell ref="A62:K62"/>
    <mergeCell ref="L62:U62"/>
    <mergeCell ref="V62:AE62"/>
    <mergeCell ref="V58:W58"/>
    <mergeCell ref="X58:AA58"/>
    <mergeCell ref="AB58:AE58"/>
    <mergeCell ref="A60:K60"/>
    <mergeCell ref="L60:U60"/>
    <mergeCell ref="V60:AE60"/>
    <mergeCell ref="A58:B58"/>
    <mergeCell ref="C58:F58"/>
    <mergeCell ref="G58:H58"/>
    <mergeCell ref="L58:M58"/>
    <mergeCell ref="N58:Q58"/>
    <mergeCell ref="R58:U58"/>
    <mergeCell ref="A57:B57"/>
    <mergeCell ref="C57:F57"/>
    <mergeCell ref="G57:H57"/>
    <mergeCell ref="L57:M57"/>
    <mergeCell ref="N57:Q57"/>
    <mergeCell ref="R57:U57"/>
    <mergeCell ref="V57:W57"/>
    <mergeCell ref="X57:AA57"/>
    <mergeCell ref="AB57:AE57"/>
    <mergeCell ref="A56:B56"/>
    <mergeCell ref="C56:F56"/>
    <mergeCell ref="G56:H56"/>
    <mergeCell ref="L56:M56"/>
    <mergeCell ref="N56:Q56"/>
    <mergeCell ref="R56:U56"/>
    <mergeCell ref="V56:W56"/>
    <mergeCell ref="X56:AA56"/>
    <mergeCell ref="AB56:AE56"/>
    <mergeCell ref="V54:W54"/>
    <mergeCell ref="X54:AA54"/>
    <mergeCell ref="AB54:AE54"/>
    <mergeCell ref="A55:B55"/>
    <mergeCell ref="C55:F55"/>
    <mergeCell ref="G55:H55"/>
    <mergeCell ref="L55:M55"/>
    <mergeCell ref="N55:Q55"/>
    <mergeCell ref="R55:U55"/>
    <mergeCell ref="V55:W55"/>
    <mergeCell ref="A54:B54"/>
    <mergeCell ref="C54:F54"/>
    <mergeCell ref="G54:H54"/>
    <mergeCell ref="L54:M54"/>
    <mergeCell ref="N54:Q54"/>
    <mergeCell ref="R54:U54"/>
    <mergeCell ref="X55:AA55"/>
    <mergeCell ref="AB55:AE55"/>
    <mergeCell ref="A53:B53"/>
    <mergeCell ref="C53:F53"/>
    <mergeCell ref="G53:H53"/>
    <mergeCell ref="L53:M53"/>
    <mergeCell ref="N53:Q53"/>
    <mergeCell ref="R53:U53"/>
    <mergeCell ref="V53:W53"/>
    <mergeCell ref="X53:AA53"/>
    <mergeCell ref="AB53:AE53"/>
    <mergeCell ref="A52:B52"/>
    <mergeCell ref="C52:F52"/>
    <mergeCell ref="G52:H52"/>
    <mergeCell ref="L52:M52"/>
    <mergeCell ref="N52:Q52"/>
    <mergeCell ref="R52:U52"/>
    <mergeCell ref="V52:W52"/>
    <mergeCell ref="X52:AA52"/>
    <mergeCell ref="AB52:AE52"/>
    <mergeCell ref="V50:W50"/>
    <mergeCell ref="X50:AA50"/>
    <mergeCell ref="AB50:AE50"/>
    <mergeCell ref="A51:B51"/>
    <mergeCell ref="C51:F51"/>
    <mergeCell ref="G51:H51"/>
    <mergeCell ref="L51:M51"/>
    <mergeCell ref="N51:Q51"/>
    <mergeCell ref="R51:U51"/>
    <mergeCell ref="V51:W51"/>
    <mergeCell ref="A50:B50"/>
    <mergeCell ref="C50:F50"/>
    <mergeCell ref="G50:H50"/>
    <mergeCell ref="L50:M50"/>
    <mergeCell ref="N50:Q50"/>
    <mergeCell ref="R50:U50"/>
    <mergeCell ref="X51:AA51"/>
    <mergeCell ref="AB51:AE51"/>
    <mergeCell ref="A49:B49"/>
    <mergeCell ref="C49:F49"/>
    <mergeCell ref="G49:H49"/>
    <mergeCell ref="L49:M49"/>
    <mergeCell ref="N49:Q49"/>
    <mergeCell ref="R49:U49"/>
    <mergeCell ref="V49:W49"/>
    <mergeCell ref="X49:AA49"/>
    <mergeCell ref="AB49:AE49"/>
    <mergeCell ref="A48:B48"/>
    <mergeCell ref="C48:F48"/>
    <mergeCell ref="G48:H48"/>
    <mergeCell ref="L48:M48"/>
    <mergeCell ref="N48:Q48"/>
    <mergeCell ref="R48:U48"/>
    <mergeCell ref="V48:W48"/>
    <mergeCell ref="X48:AA48"/>
    <mergeCell ref="AB48:AE48"/>
    <mergeCell ref="V46:W46"/>
    <mergeCell ref="X46:AA46"/>
    <mergeCell ref="AB46:AE46"/>
    <mergeCell ref="A47:B47"/>
    <mergeCell ref="C47:F47"/>
    <mergeCell ref="G47:H47"/>
    <mergeCell ref="L47:M47"/>
    <mergeCell ref="N47:Q47"/>
    <mergeCell ref="R47:U47"/>
    <mergeCell ref="V47:W47"/>
    <mergeCell ref="A46:B46"/>
    <mergeCell ref="C46:F46"/>
    <mergeCell ref="G46:H46"/>
    <mergeCell ref="L46:M46"/>
    <mergeCell ref="N46:Q46"/>
    <mergeCell ref="R46:U46"/>
    <mergeCell ref="X47:AA47"/>
    <mergeCell ref="AB47:AE47"/>
    <mergeCell ref="A45:B45"/>
    <mergeCell ref="C45:F45"/>
    <mergeCell ref="G45:H45"/>
    <mergeCell ref="L45:M45"/>
    <mergeCell ref="N45:Q45"/>
    <mergeCell ref="R45:U45"/>
    <mergeCell ref="V45:W45"/>
    <mergeCell ref="X45:AA45"/>
    <mergeCell ref="AB45:AE45"/>
    <mergeCell ref="A44:B44"/>
    <mergeCell ref="C44:F44"/>
    <mergeCell ref="G44:H44"/>
    <mergeCell ref="L44:M44"/>
    <mergeCell ref="N44:Q44"/>
    <mergeCell ref="R44:U44"/>
    <mergeCell ref="V44:W44"/>
    <mergeCell ref="X44:AA44"/>
    <mergeCell ref="AB44:AE44"/>
    <mergeCell ref="V42:W42"/>
    <mergeCell ref="X42:AA42"/>
    <mergeCell ref="AB42:AE42"/>
    <mergeCell ref="A43:B43"/>
    <mergeCell ref="C43:F43"/>
    <mergeCell ref="G43:H43"/>
    <mergeCell ref="L43:M43"/>
    <mergeCell ref="N43:Q43"/>
    <mergeCell ref="R43:U43"/>
    <mergeCell ref="V43:W43"/>
    <mergeCell ref="A42:B42"/>
    <mergeCell ref="C42:F42"/>
    <mergeCell ref="G42:H42"/>
    <mergeCell ref="L42:M42"/>
    <mergeCell ref="N42:Q42"/>
    <mergeCell ref="R42:U42"/>
    <mergeCell ref="X43:AA43"/>
    <mergeCell ref="AB43:AE43"/>
    <mergeCell ref="A41:B41"/>
    <mergeCell ref="C41:F41"/>
    <mergeCell ref="G41:H41"/>
    <mergeCell ref="L41:M41"/>
    <mergeCell ref="N41:Q41"/>
    <mergeCell ref="R41:U41"/>
    <mergeCell ref="V41:W41"/>
    <mergeCell ref="X41:AA41"/>
    <mergeCell ref="AB41:AE41"/>
    <mergeCell ref="A40:B40"/>
    <mergeCell ref="C40:F40"/>
    <mergeCell ref="G40:H40"/>
    <mergeCell ref="L40:M40"/>
    <mergeCell ref="N40:Q40"/>
    <mergeCell ref="R40:U40"/>
    <mergeCell ref="V40:W40"/>
    <mergeCell ref="X40:AA40"/>
    <mergeCell ref="AB40:AE40"/>
    <mergeCell ref="V38:W38"/>
    <mergeCell ref="X38:AA38"/>
    <mergeCell ref="AB38:AE38"/>
    <mergeCell ref="A39:B39"/>
    <mergeCell ref="C39:F39"/>
    <mergeCell ref="G39:H39"/>
    <mergeCell ref="L39:M39"/>
    <mergeCell ref="N39:Q39"/>
    <mergeCell ref="R39:U39"/>
    <mergeCell ref="V39:W39"/>
    <mergeCell ref="A38:B38"/>
    <mergeCell ref="C38:F38"/>
    <mergeCell ref="G38:H38"/>
    <mergeCell ref="L38:M38"/>
    <mergeCell ref="N38:Q38"/>
    <mergeCell ref="R38:U38"/>
    <mergeCell ref="X39:AA39"/>
    <mergeCell ref="AB39:AE39"/>
    <mergeCell ref="A37:B37"/>
    <mergeCell ref="C37:F37"/>
    <mergeCell ref="G37:H37"/>
    <mergeCell ref="L37:M37"/>
    <mergeCell ref="N37:Q37"/>
    <mergeCell ref="R37:U37"/>
    <mergeCell ref="V37:W37"/>
    <mergeCell ref="X37:AA37"/>
    <mergeCell ref="AB37:AE37"/>
    <mergeCell ref="A36:B36"/>
    <mergeCell ref="C36:F36"/>
    <mergeCell ref="G36:H36"/>
    <mergeCell ref="L36:M36"/>
    <mergeCell ref="N36:Q36"/>
    <mergeCell ref="R36:U36"/>
    <mergeCell ref="V36:W36"/>
    <mergeCell ref="X36:AA36"/>
    <mergeCell ref="AB36:AE36"/>
    <mergeCell ref="V34:W34"/>
    <mergeCell ref="X34:AA34"/>
    <mergeCell ref="AB34:AE34"/>
    <mergeCell ref="A35:B35"/>
    <mergeCell ref="C35:F35"/>
    <mergeCell ref="G35:H35"/>
    <mergeCell ref="L35:M35"/>
    <mergeCell ref="N35:Q35"/>
    <mergeCell ref="R35:U35"/>
    <mergeCell ref="V35:W35"/>
    <mergeCell ref="A34:B34"/>
    <mergeCell ref="C34:F34"/>
    <mergeCell ref="G34:H34"/>
    <mergeCell ref="L34:M34"/>
    <mergeCell ref="N34:Q34"/>
    <mergeCell ref="R34:U34"/>
    <mergeCell ref="X35:AA35"/>
    <mergeCell ref="AB35:AE35"/>
    <mergeCell ref="A33:B33"/>
    <mergeCell ref="C33:F33"/>
    <mergeCell ref="G33:H33"/>
    <mergeCell ref="L33:M33"/>
    <mergeCell ref="N33:Q33"/>
    <mergeCell ref="R33:U33"/>
    <mergeCell ref="V33:W33"/>
    <mergeCell ref="X33:AA33"/>
    <mergeCell ref="AB33:AE33"/>
    <mergeCell ref="A32:B32"/>
    <mergeCell ref="C32:F32"/>
    <mergeCell ref="G32:H32"/>
    <mergeCell ref="L32:M32"/>
    <mergeCell ref="N32:Q32"/>
    <mergeCell ref="R32:U32"/>
    <mergeCell ref="V32:W32"/>
    <mergeCell ref="X32:AA32"/>
    <mergeCell ref="AB32:AE32"/>
    <mergeCell ref="V30:W30"/>
    <mergeCell ref="X30:AA30"/>
    <mergeCell ref="AB30:AE30"/>
    <mergeCell ref="A31:B31"/>
    <mergeCell ref="C31:F31"/>
    <mergeCell ref="G31:H31"/>
    <mergeCell ref="L31:M31"/>
    <mergeCell ref="N31:Q31"/>
    <mergeCell ref="R31:U31"/>
    <mergeCell ref="V31:W31"/>
    <mergeCell ref="A30:B30"/>
    <mergeCell ref="C30:F30"/>
    <mergeCell ref="G30:H30"/>
    <mergeCell ref="L30:M30"/>
    <mergeCell ref="N30:Q30"/>
    <mergeCell ref="R30:U30"/>
    <mergeCell ref="X31:AA31"/>
    <mergeCell ref="AB31:AE31"/>
    <mergeCell ref="A29:B29"/>
    <mergeCell ref="C29:F29"/>
    <mergeCell ref="G29:H29"/>
    <mergeCell ref="L29:M29"/>
    <mergeCell ref="N29:Q29"/>
    <mergeCell ref="R29:U29"/>
    <mergeCell ref="V29:W29"/>
    <mergeCell ref="X29:AA29"/>
    <mergeCell ref="AB29:AE29"/>
    <mergeCell ref="A28:B28"/>
    <mergeCell ref="C28:F28"/>
    <mergeCell ref="G28:H28"/>
    <mergeCell ref="L28:M28"/>
    <mergeCell ref="N28:Q28"/>
    <mergeCell ref="R28:U28"/>
    <mergeCell ref="V28:W28"/>
    <mergeCell ref="X28:AA28"/>
    <mergeCell ref="AB28:AE28"/>
    <mergeCell ref="V26:W26"/>
    <mergeCell ref="X26:AA26"/>
    <mergeCell ref="AB26:AE26"/>
    <mergeCell ref="A27:B27"/>
    <mergeCell ref="C27:F27"/>
    <mergeCell ref="G27:H27"/>
    <mergeCell ref="L27:M27"/>
    <mergeCell ref="N27:Q27"/>
    <mergeCell ref="R27:U27"/>
    <mergeCell ref="V27:W27"/>
    <mergeCell ref="A26:B26"/>
    <mergeCell ref="C26:F26"/>
    <mergeCell ref="G26:H26"/>
    <mergeCell ref="L26:M26"/>
    <mergeCell ref="N26:Q26"/>
    <mergeCell ref="R26:U26"/>
    <mergeCell ref="X27:AA27"/>
    <mergeCell ref="AB27:AE27"/>
    <mergeCell ref="A25:B25"/>
    <mergeCell ref="C25:F25"/>
    <mergeCell ref="G25:H25"/>
    <mergeCell ref="L25:M25"/>
    <mergeCell ref="N25:Q25"/>
    <mergeCell ref="R25:U25"/>
    <mergeCell ref="V25:W25"/>
    <mergeCell ref="X25:AA25"/>
    <mergeCell ref="AB25:AE25"/>
    <mergeCell ref="A24:B24"/>
    <mergeCell ref="C24:F24"/>
    <mergeCell ref="G24:H24"/>
    <mergeCell ref="L24:M24"/>
    <mergeCell ref="N24:Q24"/>
    <mergeCell ref="R24:U24"/>
    <mergeCell ref="V24:W24"/>
    <mergeCell ref="X24:AA24"/>
    <mergeCell ref="AB24:AE24"/>
    <mergeCell ref="V22:W22"/>
    <mergeCell ref="X22:AA22"/>
    <mergeCell ref="AB22:AE22"/>
    <mergeCell ref="A23:B23"/>
    <mergeCell ref="C23:F23"/>
    <mergeCell ref="G23:H23"/>
    <mergeCell ref="L23:M23"/>
    <mergeCell ref="N23:Q23"/>
    <mergeCell ref="R23:U23"/>
    <mergeCell ref="V23:W23"/>
    <mergeCell ref="A22:B22"/>
    <mergeCell ref="C22:F22"/>
    <mergeCell ref="G22:H22"/>
    <mergeCell ref="L22:M22"/>
    <mergeCell ref="N22:Q22"/>
    <mergeCell ref="R22:U22"/>
    <mergeCell ref="X23:AA23"/>
    <mergeCell ref="AB23:AE23"/>
    <mergeCell ref="A21:B21"/>
    <mergeCell ref="C21:F21"/>
    <mergeCell ref="G21:H21"/>
    <mergeCell ref="L21:M21"/>
    <mergeCell ref="N21:Q21"/>
    <mergeCell ref="R21:U21"/>
    <mergeCell ref="V21:W21"/>
    <mergeCell ref="X21:AA21"/>
    <mergeCell ref="AB21:AE21"/>
    <mergeCell ref="A20:B20"/>
    <mergeCell ref="C20:F20"/>
    <mergeCell ref="G20:H20"/>
    <mergeCell ref="L20:M20"/>
    <mergeCell ref="N20:Q20"/>
    <mergeCell ref="R20:U20"/>
    <mergeCell ref="V20:W20"/>
    <mergeCell ref="X20:AA20"/>
    <mergeCell ref="AB20:AE20"/>
    <mergeCell ref="V18:W18"/>
    <mergeCell ref="X18:AA18"/>
    <mergeCell ref="AB18:AE18"/>
    <mergeCell ref="A19:B19"/>
    <mergeCell ref="C19:F19"/>
    <mergeCell ref="G19:H19"/>
    <mergeCell ref="L19:M19"/>
    <mergeCell ref="N19:Q19"/>
    <mergeCell ref="R19:U19"/>
    <mergeCell ref="V19:W19"/>
    <mergeCell ref="A18:B18"/>
    <mergeCell ref="C18:F18"/>
    <mergeCell ref="G18:H18"/>
    <mergeCell ref="L18:M18"/>
    <mergeCell ref="N18:Q18"/>
    <mergeCell ref="R18:U18"/>
    <mergeCell ref="X19:AA19"/>
    <mergeCell ref="AB19:AE19"/>
    <mergeCell ref="A17:B17"/>
    <mergeCell ref="C17:F17"/>
    <mergeCell ref="G17:H17"/>
    <mergeCell ref="L17:M17"/>
    <mergeCell ref="N17:Q17"/>
    <mergeCell ref="R17:U17"/>
    <mergeCell ref="V17:W17"/>
    <mergeCell ref="X17:AA17"/>
    <mergeCell ref="AB17:AE17"/>
    <mergeCell ref="A16:B16"/>
    <mergeCell ref="C16:F16"/>
    <mergeCell ref="G16:H16"/>
    <mergeCell ref="L16:M16"/>
    <mergeCell ref="N16:Q16"/>
    <mergeCell ref="R16:U16"/>
    <mergeCell ref="V16:W16"/>
    <mergeCell ref="X16:AA16"/>
    <mergeCell ref="AB16:AE16"/>
    <mergeCell ref="V14:W14"/>
    <mergeCell ref="X14:AA14"/>
    <mergeCell ref="AB14:AE14"/>
    <mergeCell ref="A15:B15"/>
    <mergeCell ref="C15:F15"/>
    <mergeCell ref="G15:H15"/>
    <mergeCell ref="L15:M15"/>
    <mergeCell ref="N15:Q15"/>
    <mergeCell ref="R15:U15"/>
    <mergeCell ref="V15:W15"/>
    <mergeCell ref="A14:B14"/>
    <mergeCell ref="C14:F14"/>
    <mergeCell ref="G14:H14"/>
    <mergeCell ref="L14:M14"/>
    <mergeCell ref="N14:Q14"/>
    <mergeCell ref="R14:U14"/>
    <mergeCell ref="X15:AA15"/>
    <mergeCell ref="AB15:AE15"/>
    <mergeCell ref="A13:B13"/>
    <mergeCell ref="C13:F13"/>
    <mergeCell ref="G13:H13"/>
    <mergeCell ref="L13:M13"/>
    <mergeCell ref="N13:Q13"/>
    <mergeCell ref="R13:U13"/>
    <mergeCell ref="V13:W13"/>
    <mergeCell ref="X13:AA13"/>
    <mergeCell ref="AB13:AE13"/>
    <mergeCell ref="A12:B12"/>
    <mergeCell ref="C12:F12"/>
    <mergeCell ref="G12:H12"/>
    <mergeCell ref="L12:M12"/>
    <mergeCell ref="N12:Q12"/>
    <mergeCell ref="R12:U12"/>
    <mergeCell ref="V12:W12"/>
    <mergeCell ref="X12:AA12"/>
    <mergeCell ref="AB12:AE12"/>
    <mergeCell ref="V10:W10"/>
    <mergeCell ref="X10:AA10"/>
    <mergeCell ref="AB10:AE10"/>
    <mergeCell ref="A11:B11"/>
    <mergeCell ref="C11:F11"/>
    <mergeCell ref="G11:H11"/>
    <mergeCell ref="L11:M11"/>
    <mergeCell ref="N11:Q11"/>
    <mergeCell ref="R11:U11"/>
    <mergeCell ref="V11:W11"/>
    <mergeCell ref="A10:B10"/>
    <mergeCell ref="C10:F10"/>
    <mergeCell ref="G10:H10"/>
    <mergeCell ref="L10:M10"/>
    <mergeCell ref="N10:Q10"/>
    <mergeCell ref="R10:U10"/>
    <mergeCell ref="X11:AA11"/>
    <mergeCell ref="AB11:AE11"/>
    <mergeCell ref="A9:B9"/>
    <mergeCell ref="C9:F9"/>
    <mergeCell ref="G9:H9"/>
    <mergeCell ref="L9:M9"/>
    <mergeCell ref="N9:Q9"/>
    <mergeCell ref="R9:U9"/>
    <mergeCell ref="V9:W9"/>
    <mergeCell ref="X9:AA9"/>
    <mergeCell ref="AB9:AE9"/>
    <mergeCell ref="A8:B8"/>
    <mergeCell ref="C8:F8"/>
    <mergeCell ref="G8:H8"/>
    <mergeCell ref="L8:M8"/>
    <mergeCell ref="N8:Q8"/>
    <mergeCell ref="R8:U8"/>
    <mergeCell ref="V8:W8"/>
    <mergeCell ref="X8:AA8"/>
    <mergeCell ref="AB8:AE8"/>
    <mergeCell ref="A1:D1"/>
    <mergeCell ref="A4:K4"/>
    <mergeCell ref="L4:U4"/>
    <mergeCell ref="V4:AE4"/>
    <mergeCell ref="A6:B6"/>
    <mergeCell ref="C6:F6"/>
    <mergeCell ref="G6:H6"/>
    <mergeCell ref="L6:M6"/>
    <mergeCell ref="N6:Q6"/>
    <mergeCell ref="R6:U6"/>
    <mergeCell ref="V6:W6"/>
    <mergeCell ref="X6:AA6"/>
    <mergeCell ref="AB6:AE6"/>
  </mergeCells>
  <phoneticPr fontId="4"/>
  <hyperlinks>
    <hyperlink ref="A1" location="P2細目次!A1" display="目次に戻る" xr:uid="{EA4682A6-94D4-4112-BB3C-BDE7D17FEA24}"/>
  </hyperlinks>
  <pageMargins left="0.70866141732283472" right="0.70866141732283472" top="0.74803149606299213" bottom="0.74803149606299213" header="0.31496062992125984" footer="0.31496062992125984"/>
  <pageSetup paperSize="9" scale="81" firstPageNumber="0" orientation="portrait" r:id="rId1"/>
  <headerFooter differentFirst="1" scaleWithDoc="0">
    <oddFooter>&amp;C- &amp;P -</oddFooter>
  </headerFooter>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28346-076B-4D0B-A25D-A72977BD6D5A}">
  <sheetPr>
    <tabColor theme="0"/>
    <pageSetUpPr fitToPage="1"/>
  </sheetPr>
  <dimension ref="A1:AD112"/>
  <sheetViews>
    <sheetView topLeftCell="A52" zoomScaleNormal="100" zoomScaleSheetLayoutView="100" workbookViewId="0">
      <selection activeCell="AL2" sqref="AL2:AR2"/>
    </sheetView>
  </sheetViews>
  <sheetFormatPr defaultColWidth="4.125" defaultRowHeight="16.5" customHeight="1"/>
  <cols>
    <col min="1" max="2" width="2.5" style="1" customWidth="1"/>
    <col min="3" max="6" width="4.125" style="1" customWidth="1"/>
    <col min="7" max="10" width="3.625" style="1" customWidth="1"/>
    <col min="11" max="12" width="2.5" style="1" customWidth="1"/>
    <col min="13" max="16" width="4.125" style="1" customWidth="1"/>
    <col min="17" max="20" width="3.625" style="1" customWidth="1"/>
    <col min="21" max="22" width="2.5" style="1" customWidth="1"/>
    <col min="23" max="26" width="4.125" style="1" customWidth="1"/>
    <col min="27" max="30" width="3.625" style="1" customWidth="1"/>
    <col min="31" max="31" width="4.125" style="1" customWidth="1"/>
    <col min="32" max="256" width="4.125" style="1"/>
    <col min="257" max="258" width="2.5" style="1" customWidth="1"/>
    <col min="259" max="262" width="4.125" style="1"/>
    <col min="263" max="266" width="3.625" style="1" customWidth="1"/>
    <col min="267" max="268" width="2.5" style="1" customWidth="1"/>
    <col min="269" max="272" width="4.125" style="1"/>
    <col min="273" max="276" width="3.625" style="1" customWidth="1"/>
    <col min="277" max="278" width="2.5" style="1" customWidth="1"/>
    <col min="279" max="282" width="4.125" style="1"/>
    <col min="283" max="286" width="3.625" style="1" customWidth="1"/>
    <col min="287" max="512" width="4.125" style="1"/>
    <col min="513" max="514" width="2.5" style="1" customWidth="1"/>
    <col min="515" max="518" width="4.125" style="1"/>
    <col min="519" max="522" width="3.625" style="1" customWidth="1"/>
    <col min="523" max="524" width="2.5" style="1" customWidth="1"/>
    <col min="525" max="528" width="4.125" style="1"/>
    <col min="529" max="532" width="3.625" style="1" customWidth="1"/>
    <col min="533" max="534" width="2.5" style="1" customWidth="1"/>
    <col min="535" max="538" width="4.125" style="1"/>
    <col min="539" max="542" width="3.625" style="1" customWidth="1"/>
    <col min="543" max="768" width="4.125" style="1"/>
    <col min="769" max="770" width="2.5" style="1" customWidth="1"/>
    <col min="771" max="774" width="4.125" style="1"/>
    <col min="775" max="778" width="3.625" style="1" customWidth="1"/>
    <col min="779" max="780" width="2.5" style="1" customWidth="1"/>
    <col min="781" max="784" width="4.125" style="1"/>
    <col min="785" max="788" width="3.625" style="1" customWidth="1"/>
    <col min="789" max="790" width="2.5" style="1" customWidth="1"/>
    <col min="791" max="794" width="4.125" style="1"/>
    <col min="795" max="798" width="3.625" style="1" customWidth="1"/>
    <col min="799" max="1024" width="4.125" style="1"/>
    <col min="1025" max="1026" width="2.5" style="1" customWidth="1"/>
    <col min="1027" max="1030" width="4.125" style="1"/>
    <col min="1031" max="1034" width="3.625" style="1" customWidth="1"/>
    <col min="1035" max="1036" width="2.5" style="1" customWidth="1"/>
    <col min="1037" max="1040" width="4.125" style="1"/>
    <col min="1041" max="1044" width="3.625" style="1" customWidth="1"/>
    <col min="1045" max="1046" width="2.5" style="1" customWidth="1"/>
    <col min="1047" max="1050" width="4.125" style="1"/>
    <col min="1051" max="1054" width="3.625" style="1" customWidth="1"/>
    <col min="1055" max="1280" width="4.125" style="1"/>
    <col min="1281" max="1282" width="2.5" style="1" customWidth="1"/>
    <col min="1283" max="1286" width="4.125" style="1"/>
    <col min="1287" max="1290" width="3.625" style="1" customWidth="1"/>
    <col min="1291" max="1292" width="2.5" style="1" customWidth="1"/>
    <col min="1293" max="1296" width="4.125" style="1"/>
    <col min="1297" max="1300" width="3.625" style="1" customWidth="1"/>
    <col min="1301" max="1302" width="2.5" style="1" customWidth="1"/>
    <col min="1303" max="1306" width="4.125" style="1"/>
    <col min="1307" max="1310" width="3.625" style="1" customWidth="1"/>
    <col min="1311" max="1536" width="4.125" style="1"/>
    <col min="1537" max="1538" width="2.5" style="1" customWidth="1"/>
    <col min="1539" max="1542" width="4.125" style="1"/>
    <col min="1543" max="1546" width="3.625" style="1" customWidth="1"/>
    <col min="1547" max="1548" width="2.5" style="1" customWidth="1"/>
    <col min="1549" max="1552" width="4.125" style="1"/>
    <col min="1553" max="1556" width="3.625" style="1" customWidth="1"/>
    <col min="1557" max="1558" width="2.5" style="1" customWidth="1"/>
    <col min="1559" max="1562" width="4.125" style="1"/>
    <col min="1563" max="1566" width="3.625" style="1" customWidth="1"/>
    <col min="1567" max="1792" width="4.125" style="1"/>
    <col min="1793" max="1794" width="2.5" style="1" customWidth="1"/>
    <col min="1795" max="1798" width="4.125" style="1"/>
    <col min="1799" max="1802" width="3.625" style="1" customWidth="1"/>
    <col min="1803" max="1804" width="2.5" style="1" customWidth="1"/>
    <col min="1805" max="1808" width="4.125" style="1"/>
    <col min="1809" max="1812" width="3.625" style="1" customWidth="1"/>
    <col min="1813" max="1814" width="2.5" style="1" customWidth="1"/>
    <col min="1815" max="1818" width="4.125" style="1"/>
    <col min="1819" max="1822" width="3.625" style="1" customWidth="1"/>
    <col min="1823" max="2048" width="4.125" style="1"/>
    <col min="2049" max="2050" width="2.5" style="1" customWidth="1"/>
    <col min="2051" max="2054" width="4.125" style="1"/>
    <col min="2055" max="2058" width="3.625" style="1" customWidth="1"/>
    <col min="2059" max="2060" width="2.5" style="1" customWidth="1"/>
    <col min="2061" max="2064" width="4.125" style="1"/>
    <col min="2065" max="2068" width="3.625" style="1" customWidth="1"/>
    <col min="2069" max="2070" width="2.5" style="1" customWidth="1"/>
    <col min="2071" max="2074" width="4.125" style="1"/>
    <col min="2075" max="2078" width="3.625" style="1" customWidth="1"/>
    <col min="2079" max="2304" width="4.125" style="1"/>
    <col min="2305" max="2306" width="2.5" style="1" customWidth="1"/>
    <col min="2307" max="2310" width="4.125" style="1"/>
    <col min="2311" max="2314" width="3.625" style="1" customWidth="1"/>
    <col min="2315" max="2316" width="2.5" style="1" customWidth="1"/>
    <col min="2317" max="2320" width="4.125" style="1"/>
    <col min="2321" max="2324" width="3.625" style="1" customWidth="1"/>
    <col min="2325" max="2326" width="2.5" style="1" customWidth="1"/>
    <col min="2327" max="2330" width="4.125" style="1"/>
    <col min="2331" max="2334" width="3.625" style="1" customWidth="1"/>
    <col min="2335" max="2560" width="4.125" style="1"/>
    <col min="2561" max="2562" width="2.5" style="1" customWidth="1"/>
    <col min="2563" max="2566" width="4.125" style="1"/>
    <col min="2567" max="2570" width="3.625" style="1" customWidth="1"/>
    <col min="2571" max="2572" width="2.5" style="1" customWidth="1"/>
    <col min="2573" max="2576" width="4.125" style="1"/>
    <col min="2577" max="2580" width="3.625" style="1" customWidth="1"/>
    <col min="2581" max="2582" width="2.5" style="1" customWidth="1"/>
    <col min="2583" max="2586" width="4.125" style="1"/>
    <col min="2587" max="2590" width="3.625" style="1" customWidth="1"/>
    <col min="2591" max="2816" width="4.125" style="1"/>
    <col min="2817" max="2818" width="2.5" style="1" customWidth="1"/>
    <col min="2819" max="2822" width="4.125" style="1"/>
    <col min="2823" max="2826" width="3.625" style="1" customWidth="1"/>
    <col min="2827" max="2828" width="2.5" style="1" customWidth="1"/>
    <col min="2829" max="2832" width="4.125" style="1"/>
    <col min="2833" max="2836" width="3.625" style="1" customWidth="1"/>
    <col min="2837" max="2838" width="2.5" style="1" customWidth="1"/>
    <col min="2839" max="2842" width="4.125" style="1"/>
    <col min="2843" max="2846" width="3.625" style="1" customWidth="1"/>
    <col min="2847" max="3072" width="4.125" style="1"/>
    <col min="3073" max="3074" width="2.5" style="1" customWidth="1"/>
    <col min="3075" max="3078" width="4.125" style="1"/>
    <col min="3079" max="3082" width="3.625" style="1" customWidth="1"/>
    <col min="3083" max="3084" width="2.5" style="1" customWidth="1"/>
    <col min="3085" max="3088" width="4.125" style="1"/>
    <col min="3089" max="3092" width="3.625" style="1" customWidth="1"/>
    <col min="3093" max="3094" width="2.5" style="1" customWidth="1"/>
    <col min="3095" max="3098" width="4.125" style="1"/>
    <col min="3099" max="3102" width="3.625" style="1" customWidth="1"/>
    <col min="3103" max="3328" width="4.125" style="1"/>
    <col min="3329" max="3330" width="2.5" style="1" customWidth="1"/>
    <col min="3331" max="3334" width="4.125" style="1"/>
    <col min="3335" max="3338" width="3.625" style="1" customWidth="1"/>
    <col min="3339" max="3340" width="2.5" style="1" customWidth="1"/>
    <col min="3341" max="3344" width="4.125" style="1"/>
    <col min="3345" max="3348" width="3.625" style="1" customWidth="1"/>
    <col min="3349" max="3350" width="2.5" style="1" customWidth="1"/>
    <col min="3351" max="3354" width="4.125" style="1"/>
    <col min="3355" max="3358" width="3.625" style="1" customWidth="1"/>
    <col min="3359" max="3584" width="4.125" style="1"/>
    <col min="3585" max="3586" width="2.5" style="1" customWidth="1"/>
    <col min="3587" max="3590" width="4.125" style="1"/>
    <col min="3591" max="3594" width="3.625" style="1" customWidth="1"/>
    <col min="3595" max="3596" width="2.5" style="1" customWidth="1"/>
    <col min="3597" max="3600" width="4.125" style="1"/>
    <col min="3601" max="3604" width="3.625" style="1" customWidth="1"/>
    <col min="3605" max="3606" width="2.5" style="1" customWidth="1"/>
    <col min="3607" max="3610" width="4.125" style="1"/>
    <col min="3611" max="3614" width="3.625" style="1" customWidth="1"/>
    <col min="3615" max="3840" width="4.125" style="1"/>
    <col min="3841" max="3842" width="2.5" style="1" customWidth="1"/>
    <col min="3843" max="3846" width="4.125" style="1"/>
    <col min="3847" max="3850" width="3.625" style="1" customWidth="1"/>
    <col min="3851" max="3852" width="2.5" style="1" customWidth="1"/>
    <col min="3853" max="3856" width="4.125" style="1"/>
    <col min="3857" max="3860" width="3.625" style="1" customWidth="1"/>
    <col min="3861" max="3862" width="2.5" style="1" customWidth="1"/>
    <col min="3863" max="3866" width="4.125" style="1"/>
    <col min="3867" max="3870" width="3.625" style="1" customWidth="1"/>
    <col min="3871" max="4096" width="4.125" style="1"/>
    <col min="4097" max="4098" width="2.5" style="1" customWidth="1"/>
    <col min="4099" max="4102" width="4.125" style="1"/>
    <col min="4103" max="4106" width="3.625" style="1" customWidth="1"/>
    <col min="4107" max="4108" width="2.5" style="1" customWidth="1"/>
    <col min="4109" max="4112" width="4.125" style="1"/>
    <col min="4113" max="4116" width="3.625" style="1" customWidth="1"/>
    <col min="4117" max="4118" width="2.5" style="1" customWidth="1"/>
    <col min="4119" max="4122" width="4.125" style="1"/>
    <col min="4123" max="4126" width="3.625" style="1" customWidth="1"/>
    <col min="4127" max="4352" width="4.125" style="1"/>
    <col min="4353" max="4354" width="2.5" style="1" customWidth="1"/>
    <col min="4355" max="4358" width="4.125" style="1"/>
    <col min="4359" max="4362" width="3.625" style="1" customWidth="1"/>
    <col min="4363" max="4364" width="2.5" style="1" customWidth="1"/>
    <col min="4365" max="4368" width="4.125" style="1"/>
    <col min="4369" max="4372" width="3.625" style="1" customWidth="1"/>
    <col min="4373" max="4374" width="2.5" style="1" customWidth="1"/>
    <col min="4375" max="4378" width="4.125" style="1"/>
    <col min="4379" max="4382" width="3.625" style="1" customWidth="1"/>
    <col min="4383" max="4608" width="4.125" style="1"/>
    <col min="4609" max="4610" width="2.5" style="1" customWidth="1"/>
    <col min="4611" max="4614" width="4.125" style="1"/>
    <col min="4615" max="4618" width="3.625" style="1" customWidth="1"/>
    <col min="4619" max="4620" width="2.5" style="1" customWidth="1"/>
    <col min="4621" max="4624" width="4.125" style="1"/>
    <col min="4625" max="4628" width="3.625" style="1" customWidth="1"/>
    <col min="4629" max="4630" width="2.5" style="1" customWidth="1"/>
    <col min="4631" max="4634" width="4.125" style="1"/>
    <col min="4635" max="4638" width="3.625" style="1" customWidth="1"/>
    <col min="4639" max="4864" width="4.125" style="1"/>
    <col min="4865" max="4866" width="2.5" style="1" customWidth="1"/>
    <col min="4867" max="4870" width="4.125" style="1"/>
    <col min="4871" max="4874" width="3.625" style="1" customWidth="1"/>
    <col min="4875" max="4876" width="2.5" style="1" customWidth="1"/>
    <col min="4877" max="4880" width="4.125" style="1"/>
    <col min="4881" max="4884" width="3.625" style="1" customWidth="1"/>
    <col min="4885" max="4886" width="2.5" style="1" customWidth="1"/>
    <col min="4887" max="4890" width="4.125" style="1"/>
    <col min="4891" max="4894" width="3.625" style="1" customWidth="1"/>
    <col min="4895" max="5120" width="4.125" style="1"/>
    <col min="5121" max="5122" width="2.5" style="1" customWidth="1"/>
    <col min="5123" max="5126" width="4.125" style="1"/>
    <col min="5127" max="5130" width="3.625" style="1" customWidth="1"/>
    <col min="5131" max="5132" width="2.5" style="1" customWidth="1"/>
    <col min="5133" max="5136" width="4.125" style="1"/>
    <col min="5137" max="5140" width="3.625" style="1" customWidth="1"/>
    <col min="5141" max="5142" width="2.5" style="1" customWidth="1"/>
    <col min="5143" max="5146" width="4.125" style="1"/>
    <col min="5147" max="5150" width="3.625" style="1" customWidth="1"/>
    <col min="5151" max="5376" width="4.125" style="1"/>
    <col min="5377" max="5378" width="2.5" style="1" customWidth="1"/>
    <col min="5379" max="5382" width="4.125" style="1"/>
    <col min="5383" max="5386" width="3.625" style="1" customWidth="1"/>
    <col min="5387" max="5388" width="2.5" style="1" customWidth="1"/>
    <col min="5389" max="5392" width="4.125" style="1"/>
    <col min="5393" max="5396" width="3.625" style="1" customWidth="1"/>
    <col min="5397" max="5398" width="2.5" style="1" customWidth="1"/>
    <col min="5399" max="5402" width="4.125" style="1"/>
    <col min="5403" max="5406" width="3.625" style="1" customWidth="1"/>
    <col min="5407" max="5632" width="4.125" style="1"/>
    <col min="5633" max="5634" width="2.5" style="1" customWidth="1"/>
    <col min="5635" max="5638" width="4.125" style="1"/>
    <col min="5639" max="5642" width="3.625" style="1" customWidth="1"/>
    <col min="5643" max="5644" width="2.5" style="1" customWidth="1"/>
    <col min="5645" max="5648" width="4.125" style="1"/>
    <col min="5649" max="5652" width="3.625" style="1" customWidth="1"/>
    <col min="5653" max="5654" width="2.5" style="1" customWidth="1"/>
    <col min="5655" max="5658" width="4.125" style="1"/>
    <col min="5659" max="5662" width="3.625" style="1" customWidth="1"/>
    <col min="5663" max="5888" width="4.125" style="1"/>
    <col min="5889" max="5890" width="2.5" style="1" customWidth="1"/>
    <col min="5891" max="5894" width="4.125" style="1"/>
    <col min="5895" max="5898" width="3.625" style="1" customWidth="1"/>
    <col min="5899" max="5900" width="2.5" style="1" customWidth="1"/>
    <col min="5901" max="5904" width="4.125" style="1"/>
    <col min="5905" max="5908" width="3.625" style="1" customWidth="1"/>
    <col min="5909" max="5910" width="2.5" style="1" customWidth="1"/>
    <col min="5911" max="5914" width="4.125" style="1"/>
    <col min="5915" max="5918" width="3.625" style="1" customWidth="1"/>
    <col min="5919" max="6144" width="4.125" style="1"/>
    <col min="6145" max="6146" width="2.5" style="1" customWidth="1"/>
    <col min="6147" max="6150" width="4.125" style="1"/>
    <col min="6151" max="6154" width="3.625" style="1" customWidth="1"/>
    <col min="6155" max="6156" width="2.5" style="1" customWidth="1"/>
    <col min="6157" max="6160" width="4.125" style="1"/>
    <col min="6161" max="6164" width="3.625" style="1" customWidth="1"/>
    <col min="6165" max="6166" width="2.5" style="1" customWidth="1"/>
    <col min="6167" max="6170" width="4.125" style="1"/>
    <col min="6171" max="6174" width="3.625" style="1" customWidth="1"/>
    <col min="6175" max="6400" width="4.125" style="1"/>
    <col min="6401" max="6402" width="2.5" style="1" customWidth="1"/>
    <col min="6403" max="6406" width="4.125" style="1"/>
    <col min="6407" max="6410" width="3.625" style="1" customWidth="1"/>
    <col min="6411" max="6412" width="2.5" style="1" customWidth="1"/>
    <col min="6413" max="6416" width="4.125" style="1"/>
    <col min="6417" max="6420" width="3.625" style="1" customWidth="1"/>
    <col min="6421" max="6422" width="2.5" style="1" customWidth="1"/>
    <col min="6423" max="6426" width="4.125" style="1"/>
    <col min="6427" max="6430" width="3.625" style="1" customWidth="1"/>
    <col min="6431" max="6656" width="4.125" style="1"/>
    <col min="6657" max="6658" width="2.5" style="1" customWidth="1"/>
    <col min="6659" max="6662" width="4.125" style="1"/>
    <col min="6663" max="6666" width="3.625" style="1" customWidth="1"/>
    <col min="6667" max="6668" width="2.5" style="1" customWidth="1"/>
    <col min="6669" max="6672" width="4.125" style="1"/>
    <col min="6673" max="6676" width="3.625" style="1" customWidth="1"/>
    <col min="6677" max="6678" width="2.5" style="1" customWidth="1"/>
    <col min="6679" max="6682" width="4.125" style="1"/>
    <col min="6683" max="6686" width="3.625" style="1" customWidth="1"/>
    <col min="6687" max="6912" width="4.125" style="1"/>
    <col min="6913" max="6914" width="2.5" style="1" customWidth="1"/>
    <col min="6915" max="6918" width="4.125" style="1"/>
    <col min="6919" max="6922" width="3.625" style="1" customWidth="1"/>
    <col min="6923" max="6924" width="2.5" style="1" customWidth="1"/>
    <col min="6925" max="6928" width="4.125" style="1"/>
    <col min="6929" max="6932" width="3.625" style="1" customWidth="1"/>
    <col min="6933" max="6934" width="2.5" style="1" customWidth="1"/>
    <col min="6935" max="6938" width="4.125" style="1"/>
    <col min="6939" max="6942" width="3.625" style="1" customWidth="1"/>
    <col min="6943" max="7168" width="4.125" style="1"/>
    <col min="7169" max="7170" width="2.5" style="1" customWidth="1"/>
    <col min="7171" max="7174" width="4.125" style="1"/>
    <col min="7175" max="7178" width="3.625" style="1" customWidth="1"/>
    <col min="7179" max="7180" width="2.5" style="1" customWidth="1"/>
    <col min="7181" max="7184" width="4.125" style="1"/>
    <col min="7185" max="7188" width="3.625" style="1" customWidth="1"/>
    <col min="7189" max="7190" width="2.5" style="1" customWidth="1"/>
    <col min="7191" max="7194" width="4.125" style="1"/>
    <col min="7195" max="7198" width="3.625" style="1" customWidth="1"/>
    <col min="7199" max="7424" width="4.125" style="1"/>
    <col min="7425" max="7426" width="2.5" style="1" customWidth="1"/>
    <col min="7427" max="7430" width="4.125" style="1"/>
    <col min="7431" max="7434" width="3.625" style="1" customWidth="1"/>
    <col min="7435" max="7436" width="2.5" style="1" customWidth="1"/>
    <col min="7437" max="7440" width="4.125" style="1"/>
    <col min="7441" max="7444" width="3.625" style="1" customWidth="1"/>
    <col min="7445" max="7446" width="2.5" style="1" customWidth="1"/>
    <col min="7447" max="7450" width="4.125" style="1"/>
    <col min="7451" max="7454" width="3.625" style="1" customWidth="1"/>
    <col min="7455" max="7680" width="4.125" style="1"/>
    <col min="7681" max="7682" width="2.5" style="1" customWidth="1"/>
    <col min="7683" max="7686" width="4.125" style="1"/>
    <col min="7687" max="7690" width="3.625" style="1" customWidth="1"/>
    <col min="7691" max="7692" width="2.5" style="1" customWidth="1"/>
    <col min="7693" max="7696" width="4.125" style="1"/>
    <col min="7697" max="7700" width="3.625" style="1" customWidth="1"/>
    <col min="7701" max="7702" width="2.5" style="1" customWidth="1"/>
    <col min="7703" max="7706" width="4.125" style="1"/>
    <col min="7707" max="7710" width="3.625" style="1" customWidth="1"/>
    <col min="7711" max="7936" width="4.125" style="1"/>
    <col min="7937" max="7938" width="2.5" style="1" customWidth="1"/>
    <col min="7939" max="7942" width="4.125" style="1"/>
    <col min="7943" max="7946" width="3.625" style="1" customWidth="1"/>
    <col min="7947" max="7948" width="2.5" style="1" customWidth="1"/>
    <col min="7949" max="7952" width="4.125" style="1"/>
    <col min="7953" max="7956" width="3.625" style="1" customWidth="1"/>
    <col min="7957" max="7958" width="2.5" style="1" customWidth="1"/>
    <col min="7959" max="7962" width="4.125" style="1"/>
    <col min="7963" max="7966" width="3.625" style="1" customWidth="1"/>
    <col min="7967" max="8192" width="4.125" style="1"/>
    <col min="8193" max="8194" width="2.5" style="1" customWidth="1"/>
    <col min="8195" max="8198" width="4.125" style="1"/>
    <col min="8199" max="8202" width="3.625" style="1" customWidth="1"/>
    <col min="8203" max="8204" width="2.5" style="1" customWidth="1"/>
    <col min="8205" max="8208" width="4.125" style="1"/>
    <col min="8209" max="8212" width="3.625" style="1" customWidth="1"/>
    <col min="8213" max="8214" width="2.5" style="1" customWidth="1"/>
    <col min="8215" max="8218" width="4.125" style="1"/>
    <col min="8219" max="8222" width="3.625" style="1" customWidth="1"/>
    <col min="8223" max="8448" width="4.125" style="1"/>
    <col min="8449" max="8450" width="2.5" style="1" customWidth="1"/>
    <col min="8451" max="8454" width="4.125" style="1"/>
    <col min="8455" max="8458" width="3.625" style="1" customWidth="1"/>
    <col min="8459" max="8460" width="2.5" style="1" customWidth="1"/>
    <col min="8461" max="8464" width="4.125" style="1"/>
    <col min="8465" max="8468" width="3.625" style="1" customWidth="1"/>
    <col min="8469" max="8470" width="2.5" style="1" customWidth="1"/>
    <col min="8471" max="8474" width="4.125" style="1"/>
    <col min="8475" max="8478" width="3.625" style="1" customWidth="1"/>
    <col min="8479" max="8704" width="4.125" style="1"/>
    <col min="8705" max="8706" width="2.5" style="1" customWidth="1"/>
    <col min="8707" max="8710" width="4.125" style="1"/>
    <col min="8711" max="8714" width="3.625" style="1" customWidth="1"/>
    <col min="8715" max="8716" width="2.5" style="1" customWidth="1"/>
    <col min="8717" max="8720" width="4.125" style="1"/>
    <col min="8721" max="8724" width="3.625" style="1" customWidth="1"/>
    <col min="8725" max="8726" width="2.5" style="1" customWidth="1"/>
    <col min="8727" max="8730" width="4.125" style="1"/>
    <col min="8731" max="8734" width="3.625" style="1" customWidth="1"/>
    <col min="8735" max="8960" width="4.125" style="1"/>
    <col min="8961" max="8962" width="2.5" style="1" customWidth="1"/>
    <col min="8963" max="8966" width="4.125" style="1"/>
    <col min="8967" max="8970" width="3.625" style="1" customWidth="1"/>
    <col min="8971" max="8972" width="2.5" style="1" customWidth="1"/>
    <col min="8973" max="8976" width="4.125" style="1"/>
    <col min="8977" max="8980" width="3.625" style="1" customWidth="1"/>
    <col min="8981" max="8982" width="2.5" style="1" customWidth="1"/>
    <col min="8983" max="8986" width="4.125" style="1"/>
    <col min="8987" max="8990" width="3.625" style="1" customWidth="1"/>
    <col min="8991" max="9216" width="4.125" style="1"/>
    <col min="9217" max="9218" width="2.5" style="1" customWidth="1"/>
    <col min="9219" max="9222" width="4.125" style="1"/>
    <col min="9223" max="9226" width="3.625" style="1" customWidth="1"/>
    <col min="9227" max="9228" width="2.5" style="1" customWidth="1"/>
    <col min="9229" max="9232" width="4.125" style="1"/>
    <col min="9233" max="9236" width="3.625" style="1" customWidth="1"/>
    <col min="9237" max="9238" width="2.5" style="1" customWidth="1"/>
    <col min="9239" max="9242" width="4.125" style="1"/>
    <col min="9243" max="9246" width="3.625" style="1" customWidth="1"/>
    <col min="9247" max="9472" width="4.125" style="1"/>
    <col min="9473" max="9474" width="2.5" style="1" customWidth="1"/>
    <col min="9475" max="9478" width="4.125" style="1"/>
    <col min="9479" max="9482" width="3.625" style="1" customWidth="1"/>
    <col min="9483" max="9484" width="2.5" style="1" customWidth="1"/>
    <col min="9485" max="9488" width="4.125" style="1"/>
    <col min="9489" max="9492" width="3.625" style="1" customWidth="1"/>
    <col min="9493" max="9494" width="2.5" style="1" customWidth="1"/>
    <col min="9495" max="9498" width="4.125" style="1"/>
    <col min="9499" max="9502" width="3.625" style="1" customWidth="1"/>
    <col min="9503" max="9728" width="4.125" style="1"/>
    <col min="9729" max="9730" width="2.5" style="1" customWidth="1"/>
    <col min="9731" max="9734" width="4.125" style="1"/>
    <col min="9735" max="9738" width="3.625" style="1" customWidth="1"/>
    <col min="9739" max="9740" width="2.5" style="1" customWidth="1"/>
    <col min="9741" max="9744" width="4.125" style="1"/>
    <col min="9745" max="9748" width="3.625" style="1" customWidth="1"/>
    <col min="9749" max="9750" width="2.5" style="1" customWidth="1"/>
    <col min="9751" max="9754" width="4.125" style="1"/>
    <col min="9755" max="9758" width="3.625" style="1" customWidth="1"/>
    <col min="9759" max="9984" width="4.125" style="1"/>
    <col min="9985" max="9986" width="2.5" style="1" customWidth="1"/>
    <col min="9987" max="9990" width="4.125" style="1"/>
    <col min="9991" max="9994" width="3.625" style="1" customWidth="1"/>
    <col min="9995" max="9996" width="2.5" style="1" customWidth="1"/>
    <col min="9997" max="10000" width="4.125" style="1"/>
    <col min="10001" max="10004" width="3.625" style="1" customWidth="1"/>
    <col min="10005" max="10006" width="2.5" style="1" customWidth="1"/>
    <col min="10007" max="10010" width="4.125" style="1"/>
    <col min="10011" max="10014" width="3.625" style="1" customWidth="1"/>
    <col min="10015" max="10240" width="4.125" style="1"/>
    <col min="10241" max="10242" width="2.5" style="1" customWidth="1"/>
    <col min="10243" max="10246" width="4.125" style="1"/>
    <col min="10247" max="10250" width="3.625" style="1" customWidth="1"/>
    <col min="10251" max="10252" width="2.5" style="1" customWidth="1"/>
    <col min="10253" max="10256" width="4.125" style="1"/>
    <col min="10257" max="10260" width="3.625" style="1" customWidth="1"/>
    <col min="10261" max="10262" width="2.5" style="1" customWidth="1"/>
    <col min="10263" max="10266" width="4.125" style="1"/>
    <col min="10267" max="10270" width="3.625" style="1" customWidth="1"/>
    <col min="10271" max="10496" width="4.125" style="1"/>
    <col min="10497" max="10498" width="2.5" style="1" customWidth="1"/>
    <col min="10499" max="10502" width="4.125" style="1"/>
    <col min="10503" max="10506" width="3.625" style="1" customWidth="1"/>
    <col min="10507" max="10508" width="2.5" style="1" customWidth="1"/>
    <col min="10509" max="10512" width="4.125" style="1"/>
    <col min="10513" max="10516" width="3.625" style="1" customWidth="1"/>
    <col min="10517" max="10518" width="2.5" style="1" customWidth="1"/>
    <col min="10519" max="10522" width="4.125" style="1"/>
    <col min="10523" max="10526" width="3.625" style="1" customWidth="1"/>
    <col min="10527" max="10752" width="4.125" style="1"/>
    <col min="10753" max="10754" width="2.5" style="1" customWidth="1"/>
    <col min="10755" max="10758" width="4.125" style="1"/>
    <col min="10759" max="10762" width="3.625" style="1" customWidth="1"/>
    <col min="10763" max="10764" width="2.5" style="1" customWidth="1"/>
    <col min="10765" max="10768" width="4.125" style="1"/>
    <col min="10769" max="10772" width="3.625" style="1" customWidth="1"/>
    <col min="10773" max="10774" width="2.5" style="1" customWidth="1"/>
    <col min="10775" max="10778" width="4.125" style="1"/>
    <col min="10779" max="10782" width="3.625" style="1" customWidth="1"/>
    <col min="10783" max="11008" width="4.125" style="1"/>
    <col min="11009" max="11010" width="2.5" style="1" customWidth="1"/>
    <col min="11011" max="11014" width="4.125" style="1"/>
    <col min="11015" max="11018" width="3.625" style="1" customWidth="1"/>
    <col min="11019" max="11020" width="2.5" style="1" customWidth="1"/>
    <col min="11021" max="11024" width="4.125" style="1"/>
    <col min="11025" max="11028" width="3.625" style="1" customWidth="1"/>
    <col min="11029" max="11030" width="2.5" style="1" customWidth="1"/>
    <col min="11031" max="11034" width="4.125" style="1"/>
    <col min="11035" max="11038" width="3.625" style="1" customWidth="1"/>
    <col min="11039" max="11264" width="4.125" style="1"/>
    <col min="11265" max="11266" width="2.5" style="1" customWidth="1"/>
    <col min="11267" max="11270" width="4.125" style="1"/>
    <col min="11271" max="11274" width="3.625" style="1" customWidth="1"/>
    <col min="11275" max="11276" width="2.5" style="1" customWidth="1"/>
    <col min="11277" max="11280" width="4.125" style="1"/>
    <col min="11281" max="11284" width="3.625" style="1" customWidth="1"/>
    <col min="11285" max="11286" width="2.5" style="1" customWidth="1"/>
    <col min="11287" max="11290" width="4.125" style="1"/>
    <col min="11291" max="11294" width="3.625" style="1" customWidth="1"/>
    <col min="11295" max="11520" width="4.125" style="1"/>
    <col min="11521" max="11522" width="2.5" style="1" customWidth="1"/>
    <col min="11523" max="11526" width="4.125" style="1"/>
    <col min="11527" max="11530" width="3.625" style="1" customWidth="1"/>
    <col min="11531" max="11532" width="2.5" style="1" customWidth="1"/>
    <col min="11533" max="11536" width="4.125" style="1"/>
    <col min="11537" max="11540" width="3.625" style="1" customWidth="1"/>
    <col min="11541" max="11542" width="2.5" style="1" customWidth="1"/>
    <col min="11543" max="11546" width="4.125" style="1"/>
    <col min="11547" max="11550" width="3.625" style="1" customWidth="1"/>
    <col min="11551" max="11776" width="4.125" style="1"/>
    <col min="11777" max="11778" width="2.5" style="1" customWidth="1"/>
    <col min="11779" max="11782" width="4.125" style="1"/>
    <col min="11783" max="11786" width="3.625" style="1" customWidth="1"/>
    <col min="11787" max="11788" width="2.5" style="1" customWidth="1"/>
    <col min="11789" max="11792" width="4.125" style="1"/>
    <col min="11793" max="11796" width="3.625" style="1" customWidth="1"/>
    <col min="11797" max="11798" width="2.5" style="1" customWidth="1"/>
    <col min="11799" max="11802" width="4.125" style="1"/>
    <col min="11803" max="11806" width="3.625" style="1" customWidth="1"/>
    <col min="11807" max="12032" width="4.125" style="1"/>
    <col min="12033" max="12034" width="2.5" style="1" customWidth="1"/>
    <col min="12035" max="12038" width="4.125" style="1"/>
    <col min="12039" max="12042" width="3.625" style="1" customWidth="1"/>
    <col min="12043" max="12044" width="2.5" style="1" customWidth="1"/>
    <col min="12045" max="12048" width="4.125" style="1"/>
    <col min="12049" max="12052" width="3.625" style="1" customWidth="1"/>
    <col min="12053" max="12054" width="2.5" style="1" customWidth="1"/>
    <col min="12055" max="12058" width="4.125" style="1"/>
    <col min="12059" max="12062" width="3.625" style="1" customWidth="1"/>
    <col min="12063" max="12288" width="4.125" style="1"/>
    <col min="12289" max="12290" width="2.5" style="1" customWidth="1"/>
    <col min="12291" max="12294" width="4.125" style="1"/>
    <col min="12295" max="12298" width="3.625" style="1" customWidth="1"/>
    <col min="12299" max="12300" width="2.5" style="1" customWidth="1"/>
    <col min="12301" max="12304" width="4.125" style="1"/>
    <col min="12305" max="12308" width="3.625" style="1" customWidth="1"/>
    <col min="12309" max="12310" width="2.5" style="1" customWidth="1"/>
    <col min="12311" max="12314" width="4.125" style="1"/>
    <col min="12315" max="12318" width="3.625" style="1" customWidth="1"/>
    <col min="12319" max="12544" width="4.125" style="1"/>
    <col min="12545" max="12546" width="2.5" style="1" customWidth="1"/>
    <col min="12547" max="12550" width="4.125" style="1"/>
    <col min="12551" max="12554" width="3.625" style="1" customWidth="1"/>
    <col min="12555" max="12556" width="2.5" style="1" customWidth="1"/>
    <col min="12557" max="12560" width="4.125" style="1"/>
    <col min="12561" max="12564" width="3.625" style="1" customWidth="1"/>
    <col min="12565" max="12566" width="2.5" style="1" customWidth="1"/>
    <col min="12567" max="12570" width="4.125" style="1"/>
    <col min="12571" max="12574" width="3.625" style="1" customWidth="1"/>
    <col min="12575" max="12800" width="4.125" style="1"/>
    <col min="12801" max="12802" width="2.5" style="1" customWidth="1"/>
    <col min="12803" max="12806" width="4.125" style="1"/>
    <col min="12807" max="12810" width="3.625" style="1" customWidth="1"/>
    <col min="12811" max="12812" width="2.5" style="1" customWidth="1"/>
    <col min="12813" max="12816" width="4.125" style="1"/>
    <col min="12817" max="12820" width="3.625" style="1" customWidth="1"/>
    <col min="12821" max="12822" width="2.5" style="1" customWidth="1"/>
    <col min="12823" max="12826" width="4.125" style="1"/>
    <col min="12827" max="12830" width="3.625" style="1" customWidth="1"/>
    <col min="12831" max="13056" width="4.125" style="1"/>
    <col min="13057" max="13058" width="2.5" style="1" customWidth="1"/>
    <col min="13059" max="13062" width="4.125" style="1"/>
    <col min="13063" max="13066" width="3.625" style="1" customWidth="1"/>
    <col min="13067" max="13068" width="2.5" style="1" customWidth="1"/>
    <col min="13069" max="13072" width="4.125" style="1"/>
    <col min="13073" max="13076" width="3.625" style="1" customWidth="1"/>
    <col min="13077" max="13078" width="2.5" style="1" customWidth="1"/>
    <col min="13079" max="13082" width="4.125" style="1"/>
    <col min="13083" max="13086" width="3.625" style="1" customWidth="1"/>
    <col min="13087" max="13312" width="4.125" style="1"/>
    <col min="13313" max="13314" width="2.5" style="1" customWidth="1"/>
    <col min="13315" max="13318" width="4.125" style="1"/>
    <col min="13319" max="13322" width="3.625" style="1" customWidth="1"/>
    <col min="13323" max="13324" width="2.5" style="1" customWidth="1"/>
    <col min="13325" max="13328" width="4.125" style="1"/>
    <col min="13329" max="13332" width="3.625" style="1" customWidth="1"/>
    <col min="13333" max="13334" width="2.5" style="1" customWidth="1"/>
    <col min="13335" max="13338" width="4.125" style="1"/>
    <col min="13339" max="13342" width="3.625" style="1" customWidth="1"/>
    <col min="13343" max="13568" width="4.125" style="1"/>
    <col min="13569" max="13570" width="2.5" style="1" customWidth="1"/>
    <col min="13571" max="13574" width="4.125" style="1"/>
    <col min="13575" max="13578" width="3.625" style="1" customWidth="1"/>
    <col min="13579" max="13580" width="2.5" style="1" customWidth="1"/>
    <col min="13581" max="13584" width="4.125" style="1"/>
    <col min="13585" max="13588" width="3.625" style="1" customWidth="1"/>
    <col min="13589" max="13590" width="2.5" style="1" customWidth="1"/>
    <col min="13591" max="13594" width="4.125" style="1"/>
    <col min="13595" max="13598" width="3.625" style="1" customWidth="1"/>
    <col min="13599" max="13824" width="4.125" style="1"/>
    <col min="13825" max="13826" width="2.5" style="1" customWidth="1"/>
    <col min="13827" max="13830" width="4.125" style="1"/>
    <col min="13831" max="13834" width="3.625" style="1" customWidth="1"/>
    <col min="13835" max="13836" width="2.5" style="1" customWidth="1"/>
    <col min="13837" max="13840" width="4.125" style="1"/>
    <col min="13841" max="13844" width="3.625" style="1" customWidth="1"/>
    <col min="13845" max="13846" width="2.5" style="1" customWidth="1"/>
    <col min="13847" max="13850" width="4.125" style="1"/>
    <col min="13851" max="13854" width="3.625" style="1" customWidth="1"/>
    <col min="13855" max="14080" width="4.125" style="1"/>
    <col min="14081" max="14082" width="2.5" style="1" customWidth="1"/>
    <col min="14083" max="14086" width="4.125" style="1"/>
    <col min="14087" max="14090" width="3.625" style="1" customWidth="1"/>
    <col min="14091" max="14092" width="2.5" style="1" customWidth="1"/>
    <col min="14093" max="14096" width="4.125" style="1"/>
    <col min="14097" max="14100" width="3.625" style="1" customWidth="1"/>
    <col min="14101" max="14102" width="2.5" style="1" customWidth="1"/>
    <col min="14103" max="14106" width="4.125" style="1"/>
    <col min="14107" max="14110" width="3.625" style="1" customWidth="1"/>
    <col min="14111" max="14336" width="4.125" style="1"/>
    <col min="14337" max="14338" width="2.5" style="1" customWidth="1"/>
    <col min="14339" max="14342" width="4.125" style="1"/>
    <col min="14343" max="14346" width="3.625" style="1" customWidth="1"/>
    <col min="14347" max="14348" width="2.5" style="1" customWidth="1"/>
    <col min="14349" max="14352" width="4.125" style="1"/>
    <col min="14353" max="14356" width="3.625" style="1" customWidth="1"/>
    <col min="14357" max="14358" width="2.5" style="1" customWidth="1"/>
    <col min="14359" max="14362" width="4.125" style="1"/>
    <col min="14363" max="14366" width="3.625" style="1" customWidth="1"/>
    <col min="14367" max="14592" width="4.125" style="1"/>
    <col min="14593" max="14594" width="2.5" style="1" customWidth="1"/>
    <col min="14595" max="14598" width="4.125" style="1"/>
    <col min="14599" max="14602" width="3.625" style="1" customWidth="1"/>
    <col min="14603" max="14604" width="2.5" style="1" customWidth="1"/>
    <col min="14605" max="14608" width="4.125" style="1"/>
    <col min="14609" max="14612" width="3.625" style="1" customWidth="1"/>
    <col min="14613" max="14614" width="2.5" style="1" customWidth="1"/>
    <col min="14615" max="14618" width="4.125" style="1"/>
    <col min="14619" max="14622" width="3.625" style="1" customWidth="1"/>
    <col min="14623" max="14848" width="4.125" style="1"/>
    <col min="14849" max="14850" width="2.5" style="1" customWidth="1"/>
    <col min="14851" max="14854" width="4.125" style="1"/>
    <col min="14855" max="14858" width="3.625" style="1" customWidth="1"/>
    <col min="14859" max="14860" width="2.5" style="1" customWidth="1"/>
    <col min="14861" max="14864" width="4.125" style="1"/>
    <col min="14865" max="14868" width="3.625" style="1" customWidth="1"/>
    <col min="14869" max="14870" width="2.5" style="1" customWidth="1"/>
    <col min="14871" max="14874" width="4.125" style="1"/>
    <col min="14875" max="14878" width="3.625" style="1" customWidth="1"/>
    <col min="14879" max="15104" width="4.125" style="1"/>
    <col min="15105" max="15106" width="2.5" style="1" customWidth="1"/>
    <col min="15107" max="15110" width="4.125" style="1"/>
    <col min="15111" max="15114" width="3.625" style="1" customWidth="1"/>
    <col min="15115" max="15116" width="2.5" style="1" customWidth="1"/>
    <col min="15117" max="15120" width="4.125" style="1"/>
    <col min="15121" max="15124" width="3.625" style="1" customWidth="1"/>
    <col min="15125" max="15126" width="2.5" style="1" customWidth="1"/>
    <col min="15127" max="15130" width="4.125" style="1"/>
    <col min="15131" max="15134" width="3.625" style="1" customWidth="1"/>
    <col min="15135" max="15360" width="4.125" style="1"/>
    <col min="15361" max="15362" width="2.5" style="1" customWidth="1"/>
    <col min="15363" max="15366" width="4.125" style="1"/>
    <col min="15367" max="15370" width="3.625" style="1" customWidth="1"/>
    <col min="15371" max="15372" width="2.5" style="1" customWidth="1"/>
    <col min="15373" max="15376" width="4.125" style="1"/>
    <col min="15377" max="15380" width="3.625" style="1" customWidth="1"/>
    <col min="15381" max="15382" width="2.5" style="1" customWidth="1"/>
    <col min="15383" max="15386" width="4.125" style="1"/>
    <col min="15387" max="15390" width="3.625" style="1" customWidth="1"/>
    <col min="15391" max="15616" width="4.125" style="1"/>
    <col min="15617" max="15618" width="2.5" style="1" customWidth="1"/>
    <col min="15619" max="15622" width="4.125" style="1"/>
    <col min="15623" max="15626" width="3.625" style="1" customWidth="1"/>
    <col min="15627" max="15628" width="2.5" style="1" customWidth="1"/>
    <col min="15629" max="15632" width="4.125" style="1"/>
    <col min="15633" max="15636" width="3.625" style="1" customWidth="1"/>
    <col min="15637" max="15638" width="2.5" style="1" customWidth="1"/>
    <col min="15639" max="15642" width="4.125" style="1"/>
    <col min="15643" max="15646" width="3.625" style="1" customWidth="1"/>
    <col min="15647" max="15872" width="4.125" style="1"/>
    <col min="15873" max="15874" width="2.5" style="1" customWidth="1"/>
    <col min="15875" max="15878" width="4.125" style="1"/>
    <col min="15879" max="15882" width="3.625" style="1" customWidth="1"/>
    <col min="15883" max="15884" width="2.5" style="1" customWidth="1"/>
    <col min="15885" max="15888" width="4.125" style="1"/>
    <col min="15889" max="15892" width="3.625" style="1" customWidth="1"/>
    <col min="15893" max="15894" width="2.5" style="1" customWidth="1"/>
    <col min="15895" max="15898" width="4.125" style="1"/>
    <col min="15899" max="15902" width="3.625" style="1" customWidth="1"/>
    <col min="15903" max="16128" width="4.125" style="1"/>
    <col min="16129" max="16130" width="2.5" style="1" customWidth="1"/>
    <col min="16131" max="16134" width="4.125" style="1"/>
    <col min="16135" max="16138" width="3.625" style="1" customWidth="1"/>
    <col min="16139" max="16140" width="2.5" style="1" customWidth="1"/>
    <col min="16141" max="16144" width="4.125" style="1"/>
    <col min="16145" max="16148" width="3.625" style="1" customWidth="1"/>
    <col min="16149" max="16150" width="2.5" style="1" customWidth="1"/>
    <col min="16151" max="16154" width="4.125" style="1"/>
    <col min="16155" max="16158" width="3.625" style="1" customWidth="1"/>
    <col min="16159" max="16384" width="4.125" style="1"/>
  </cols>
  <sheetData>
    <row r="1" spans="1:30" s="17" customFormat="1" ht="13.5">
      <c r="A1" s="1544" t="s">
        <v>4602</v>
      </c>
      <c r="B1" s="1544"/>
      <c r="C1" s="1544"/>
      <c r="D1" s="1544"/>
    </row>
    <row r="2" spans="1:30" s="270" customFormat="1" ht="17.25">
      <c r="A2" s="273" t="s">
        <v>4655</v>
      </c>
      <c r="B2" s="273"/>
      <c r="C2" s="273"/>
      <c r="D2" s="273"/>
      <c r="E2" s="273"/>
      <c r="F2" s="273"/>
      <c r="G2" s="273"/>
      <c r="H2" s="273"/>
      <c r="I2" s="273"/>
      <c r="J2" s="273"/>
      <c r="K2" s="273"/>
      <c r="L2" s="273"/>
      <c r="M2" s="273"/>
    </row>
    <row r="3" spans="1:30" s="269" customFormat="1" ht="17.25">
      <c r="A3" s="272"/>
      <c r="B3" s="272"/>
      <c r="C3" s="272"/>
      <c r="D3" s="272"/>
      <c r="E3" s="272"/>
      <c r="F3" s="272"/>
      <c r="G3" s="272"/>
      <c r="H3" s="272"/>
      <c r="I3" s="272"/>
      <c r="J3" s="272"/>
      <c r="K3" s="272"/>
      <c r="L3" s="272"/>
      <c r="M3" s="272"/>
    </row>
    <row r="4" spans="1:30" s="189" customFormat="1" ht="18.75">
      <c r="A4" s="2728" t="s">
        <v>4436</v>
      </c>
      <c r="B4" s="2728"/>
      <c r="C4" s="2728"/>
      <c r="D4" s="2728"/>
      <c r="E4" s="2728"/>
      <c r="F4" s="2728"/>
      <c r="G4" s="2728"/>
      <c r="H4" s="2728"/>
      <c r="I4" s="2728"/>
      <c r="J4" s="2728"/>
      <c r="K4" s="2641" t="s">
        <v>4437</v>
      </c>
      <c r="L4" s="2641"/>
      <c r="M4" s="2641"/>
      <c r="N4" s="2641"/>
      <c r="O4" s="2641"/>
      <c r="P4" s="2641"/>
      <c r="Q4" s="2641"/>
      <c r="R4" s="2641"/>
      <c r="S4" s="2641"/>
      <c r="T4" s="2641"/>
      <c r="U4" s="2729" t="s">
        <v>4438</v>
      </c>
      <c r="V4" s="2729"/>
      <c r="W4" s="2729"/>
      <c r="X4" s="2729"/>
      <c r="Y4" s="2729"/>
      <c r="Z4" s="2729"/>
      <c r="AA4" s="2729"/>
      <c r="AB4" s="2729"/>
      <c r="AC4" s="2729"/>
      <c r="AD4" s="2729"/>
    </row>
    <row r="5" spans="1:30" ht="10.5" customHeight="1" thickBot="1">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row>
    <row r="6" spans="1:30" ht="18.75" customHeight="1">
      <c r="A6" s="2642" t="s">
        <v>4110</v>
      </c>
      <c r="B6" s="2643"/>
      <c r="C6" s="2644" t="s">
        <v>4380</v>
      </c>
      <c r="D6" s="2642"/>
      <c r="E6" s="2642"/>
      <c r="F6" s="2643"/>
      <c r="G6" s="2644" t="s">
        <v>4439</v>
      </c>
      <c r="H6" s="2642"/>
      <c r="I6" s="2642"/>
      <c r="J6" s="2643"/>
      <c r="K6" s="2644" t="s">
        <v>4110</v>
      </c>
      <c r="L6" s="2643"/>
      <c r="M6" s="2644" t="s">
        <v>4380</v>
      </c>
      <c r="N6" s="2642"/>
      <c r="O6" s="2642"/>
      <c r="P6" s="2642"/>
      <c r="Q6" s="2642" t="s">
        <v>4440</v>
      </c>
      <c r="R6" s="2642"/>
      <c r="S6" s="2642"/>
      <c r="T6" s="2643"/>
      <c r="U6" s="2644" t="s">
        <v>4110</v>
      </c>
      <c r="V6" s="2643"/>
      <c r="W6" s="2644" t="s">
        <v>4380</v>
      </c>
      <c r="X6" s="2642"/>
      <c r="Y6" s="2642"/>
      <c r="Z6" s="2642"/>
      <c r="AA6" s="2642" t="s">
        <v>4441</v>
      </c>
      <c r="AB6" s="2642"/>
      <c r="AC6" s="2642"/>
      <c r="AD6" s="2642"/>
    </row>
    <row r="7" spans="1:30" ht="7.5" customHeight="1">
      <c r="C7" s="16"/>
      <c r="D7" s="16"/>
      <c r="E7" s="16"/>
      <c r="F7" s="16"/>
      <c r="G7" s="16"/>
      <c r="H7" s="16"/>
      <c r="I7" s="16"/>
      <c r="J7" s="38"/>
      <c r="K7" s="16"/>
      <c r="L7" s="16"/>
      <c r="M7" s="16"/>
      <c r="N7" s="16"/>
      <c r="O7" s="16"/>
      <c r="P7" s="16"/>
      <c r="Q7" s="16"/>
      <c r="R7" s="16"/>
      <c r="S7" s="16"/>
      <c r="T7" s="38"/>
      <c r="U7" s="16"/>
      <c r="V7" s="16"/>
      <c r="W7" s="16"/>
      <c r="X7" s="16"/>
      <c r="Y7" s="16"/>
      <c r="Z7" s="16"/>
      <c r="AA7" s="16"/>
      <c r="AB7" s="16"/>
      <c r="AC7" s="16"/>
      <c r="AD7" s="16"/>
    </row>
    <row r="8" spans="1:30" ht="16.5" customHeight="1">
      <c r="A8" s="1201">
        <v>1</v>
      </c>
      <c r="B8" s="1201"/>
      <c r="C8" s="1296" t="s">
        <v>4395</v>
      </c>
      <c r="D8" s="1296"/>
      <c r="E8" s="1296"/>
      <c r="F8" s="1296"/>
      <c r="G8" s="2587">
        <v>37.60201</v>
      </c>
      <c r="H8" s="2587"/>
      <c r="I8" s="2587"/>
      <c r="J8" s="2730"/>
      <c r="K8" s="1280">
        <v>1</v>
      </c>
      <c r="L8" s="1201"/>
      <c r="M8" s="1296" t="s">
        <v>4134</v>
      </c>
      <c r="N8" s="1296"/>
      <c r="O8" s="1296"/>
      <c r="P8" s="1296"/>
      <c r="Q8" s="1410">
        <v>12667</v>
      </c>
      <c r="R8" s="1410"/>
      <c r="S8" s="1410"/>
      <c r="T8" s="2675"/>
      <c r="U8" s="1280">
        <v>1</v>
      </c>
      <c r="V8" s="1201"/>
      <c r="W8" s="1296" t="s">
        <v>4393</v>
      </c>
      <c r="X8" s="1296"/>
      <c r="Y8" s="1296"/>
      <c r="Z8" s="1296"/>
      <c r="AA8" s="1410">
        <v>47924390</v>
      </c>
      <c r="AB8" s="1410"/>
      <c r="AC8" s="1410"/>
      <c r="AD8" s="1410"/>
    </row>
    <row r="9" spans="1:30" ht="16.5" customHeight="1">
      <c r="A9" s="1201">
        <v>2</v>
      </c>
      <c r="B9" s="1201"/>
      <c r="C9" s="1296" t="s">
        <v>4412</v>
      </c>
      <c r="D9" s="1296"/>
      <c r="E9" s="1296"/>
      <c r="F9" s="1296"/>
      <c r="G9" s="2587">
        <v>35.612789999999997</v>
      </c>
      <c r="H9" s="2587"/>
      <c r="I9" s="2587"/>
      <c r="J9" s="2730"/>
      <c r="K9" s="1280">
        <v>2</v>
      </c>
      <c r="L9" s="1201"/>
      <c r="M9" s="1296" t="s">
        <v>4442</v>
      </c>
      <c r="N9" s="1296"/>
      <c r="O9" s="1296"/>
      <c r="P9" s="1296"/>
      <c r="Q9" s="1410">
        <v>4772</v>
      </c>
      <c r="R9" s="1410"/>
      <c r="S9" s="1410"/>
      <c r="T9" s="2675"/>
      <c r="U9" s="1280">
        <v>2</v>
      </c>
      <c r="V9" s="1201"/>
      <c r="W9" s="1296" t="s">
        <v>1503</v>
      </c>
      <c r="X9" s="1296"/>
      <c r="Y9" s="1296"/>
      <c r="Z9" s="1296"/>
      <c r="AA9" s="1410">
        <v>17746139</v>
      </c>
      <c r="AB9" s="1410"/>
      <c r="AC9" s="1410"/>
      <c r="AD9" s="1410"/>
    </row>
    <row r="10" spans="1:30" ht="16.5" customHeight="1">
      <c r="A10" s="1201">
        <v>3</v>
      </c>
      <c r="B10" s="1201"/>
      <c r="C10" s="1296" t="s">
        <v>4422</v>
      </c>
      <c r="D10" s="1296"/>
      <c r="E10" s="1296"/>
      <c r="F10" s="1296"/>
      <c r="G10" s="2587">
        <v>34.751579999999997</v>
      </c>
      <c r="H10" s="2587"/>
      <c r="I10" s="2587"/>
      <c r="J10" s="2730"/>
      <c r="K10" s="1280">
        <v>3</v>
      </c>
      <c r="L10" s="1201"/>
      <c r="M10" s="1296" t="s">
        <v>4443</v>
      </c>
      <c r="N10" s="1296"/>
      <c r="O10" s="1296"/>
      <c r="P10" s="1296"/>
      <c r="Q10" s="1410">
        <v>4411</v>
      </c>
      <c r="R10" s="1410"/>
      <c r="S10" s="1410"/>
      <c r="T10" s="2675"/>
      <c r="U10" s="1280">
        <v>3</v>
      </c>
      <c r="V10" s="1201"/>
      <c r="W10" s="1296" t="s">
        <v>4404</v>
      </c>
      <c r="X10" s="1296"/>
      <c r="Y10" s="1296"/>
      <c r="Z10" s="1296"/>
      <c r="AA10" s="1410">
        <v>17153997</v>
      </c>
      <c r="AB10" s="1410"/>
      <c r="AC10" s="1410"/>
      <c r="AD10" s="1410"/>
    </row>
    <row r="11" spans="1:30" ht="16.5" customHeight="1">
      <c r="A11" s="1201">
        <v>4</v>
      </c>
      <c r="B11" s="1201"/>
      <c r="C11" s="1296" t="s">
        <v>4426</v>
      </c>
      <c r="D11" s="1296"/>
      <c r="E11" s="1296"/>
      <c r="F11" s="1296"/>
      <c r="G11" s="2587">
        <v>34.486319999999999</v>
      </c>
      <c r="H11" s="2587"/>
      <c r="I11" s="2587"/>
      <c r="J11" s="2730"/>
      <c r="K11" s="1280">
        <v>4</v>
      </c>
      <c r="L11" s="1201"/>
      <c r="M11" s="1296" t="s">
        <v>4444</v>
      </c>
      <c r="N11" s="1296"/>
      <c r="O11" s="1296"/>
      <c r="P11" s="1296"/>
      <c r="Q11" s="1410">
        <v>3852</v>
      </c>
      <c r="R11" s="1410"/>
      <c r="S11" s="1410"/>
      <c r="T11" s="2675"/>
      <c r="U11" s="1280">
        <v>4</v>
      </c>
      <c r="V11" s="1201"/>
      <c r="W11" s="1296" t="s">
        <v>4391</v>
      </c>
      <c r="X11" s="1296"/>
      <c r="Y11" s="1296"/>
      <c r="Z11" s="1296"/>
      <c r="AA11" s="1410">
        <v>16938356</v>
      </c>
      <c r="AB11" s="1410"/>
      <c r="AC11" s="1410"/>
      <c r="AD11" s="1410"/>
    </row>
    <row r="12" spans="1:30" ht="16.5" customHeight="1">
      <c r="A12" s="1201">
        <v>5</v>
      </c>
      <c r="B12" s="1201"/>
      <c r="C12" s="1296" t="s">
        <v>4414</v>
      </c>
      <c r="D12" s="1296"/>
      <c r="E12" s="1296"/>
      <c r="F12" s="1296"/>
      <c r="G12" s="2587">
        <v>34.41386</v>
      </c>
      <c r="H12" s="2587"/>
      <c r="I12" s="2587"/>
      <c r="J12" s="2730"/>
      <c r="K12" s="1280">
        <v>5</v>
      </c>
      <c r="L12" s="1201"/>
      <c r="M12" s="1296" t="s">
        <v>4445</v>
      </c>
      <c r="N12" s="1296"/>
      <c r="O12" s="1296"/>
      <c r="P12" s="1296"/>
      <c r="Q12" s="1410">
        <v>3407</v>
      </c>
      <c r="R12" s="1410"/>
      <c r="S12" s="1410"/>
      <c r="T12" s="2675"/>
      <c r="U12" s="1280">
        <v>5</v>
      </c>
      <c r="V12" s="1201"/>
      <c r="W12" s="1296" t="s">
        <v>4398</v>
      </c>
      <c r="X12" s="1296"/>
      <c r="Y12" s="1296"/>
      <c r="Z12" s="1296"/>
      <c r="AA12" s="1410">
        <v>16263313</v>
      </c>
      <c r="AB12" s="1410"/>
      <c r="AC12" s="1410"/>
      <c r="AD12" s="1410"/>
    </row>
    <row r="13" spans="1:30" ht="16.5" customHeight="1">
      <c r="A13" s="1201">
        <v>6</v>
      </c>
      <c r="B13" s="1201"/>
      <c r="C13" s="1296" t="s">
        <v>4402</v>
      </c>
      <c r="D13" s="1296"/>
      <c r="E13" s="1296"/>
      <c r="F13" s="1296"/>
      <c r="G13" s="2587">
        <v>33.969569999999997</v>
      </c>
      <c r="H13" s="2587"/>
      <c r="I13" s="2587"/>
      <c r="J13" s="2730"/>
      <c r="K13" s="1280">
        <v>6</v>
      </c>
      <c r="L13" s="1201"/>
      <c r="M13" s="1296" t="s">
        <v>4446</v>
      </c>
      <c r="N13" s="1296"/>
      <c r="O13" s="1296"/>
      <c r="P13" s="1296"/>
      <c r="Q13" s="1410">
        <v>3348</v>
      </c>
      <c r="R13" s="1410"/>
      <c r="S13" s="1410"/>
      <c r="T13" s="2675"/>
      <c r="U13" s="1322">
        <v>6</v>
      </c>
      <c r="V13" s="1318"/>
      <c r="W13" s="1510" t="s">
        <v>4389</v>
      </c>
      <c r="X13" s="1510"/>
      <c r="Y13" s="1510"/>
      <c r="Z13" s="1510"/>
      <c r="AA13" s="2682">
        <v>13758165</v>
      </c>
      <c r="AB13" s="2682"/>
      <c r="AC13" s="2682"/>
      <c r="AD13" s="2682"/>
    </row>
    <row r="14" spans="1:30" ht="16.5" customHeight="1">
      <c r="A14" s="1201">
        <v>7</v>
      </c>
      <c r="B14" s="1201"/>
      <c r="C14" s="1296" t="s">
        <v>4400</v>
      </c>
      <c r="D14" s="1296"/>
      <c r="E14" s="1296"/>
      <c r="F14" s="1296"/>
      <c r="G14" s="2587">
        <v>33.897190000000002</v>
      </c>
      <c r="H14" s="2587"/>
      <c r="I14" s="2587"/>
      <c r="J14" s="2730"/>
      <c r="K14" s="1280">
        <v>7</v>
      </c>
      <c r="L14" s="1201"/>
      <c r="M14" s="1296" t="s">
        <v>4447</v>
      </c>
      <c r="N14" s="1296"/>
      <c r="O14" s="1296"/>
      <c r="P14" s="1296"/>
      <c r="Q14" s="1410">
        <v>3262</v>
      </c>
      <c r="R14" s="1410"/>
      <c r="S14" s="1410"/>
      <c r="T14" s="2675"/>
      <c r="U14" s="1280">
        <v>7</v>
      </c>
      <c r="V14" s="1201"/>
      <c r="W14" s="1296" t="s">
        <v>4401</v>
      </c>
      <c r="X14" s="1296"/>
      <c r="Y14" s="1296"/>
      <c r="Z14" s="1296"/>
      <c r="AA14" s="1410">
        <v>12581236</v>
      </c>
      <c r="AB14" s="1410"/>
      <c r="AC14" s="1410"/>
      <c r="AD14" s="1410"/>
    </row>
    <row r="15" spans="1:30" ht="16.5" customHeight="1">
      <c r="A15" s="1201">
        <v>8</v>
      </c>
      <c r="B15" s="1201"/>
      <c r="C15" s="1296" t="s">
        <v>4388</v>
      </c>
      <c r="D15" s="1296"/>
      <c r="E15" s="1296"/>
      <c r="F15" s="1296"/>
      <c r="G15" s="2587">
        <v>33.819969999999998</v>
      </c>
      <c r="H15" s="2587"/>
      <c r="I15" s="2587"/>
      <c r="J15" s="2730"/>
      <c r="K15" s="1280">
        <v>8</v>
      </c>
      <c r="L15" s="1201"/>
      <c r="M15" s="1296" t="s">
        <v>4448</v>
      </c>
      <c r="N15" s="1296"/>
      <c r="O15" s="1296"/>
      <c r="P15" s="1296"/>
      <c r="Q15" s="1410">
        <v>2893</v>
      </c>
      <c r="R15" s="1410"/>
      <c r="S15" s="1410"/>
      <c r="T15" s="2675"/>
      <c r="U15" s="1280">
        <v>8</v>
      </c>
      <c r="V15" s="1201"/>
      <c r="W15" s="1296" t="s">
        <v>4396</v>
      </c>
      <c r="X15" s="1296"/>
      <c r="Y15" s="1296"/>
      <c r="Z15" s="1296"/>
      <c r="AA15" s="1410">
        <v>12518316</v>
      </c>
      <c r="AB15" s="1410"/>
      <c r="AC15" s="1410"/>
      <c r="AD15" s="1410"/>
    </row>
    <row r="16" spans="1:30" ht="16.5" customHeight="1">
      <c r="A16" s="1201">
        <v>9</v>
      </c>
      <c r="B16" s="1201"/>
      <c r="C16" s="1296" t="s">
        <v>4416</v>
      </c>
      <c r="D16" s="1296"/>
      <c r="E16" s="1296"/>
      <c r="F16" s="1296"/>
      <c r="G16" s="2587">
        <v>33.532699999999998</v>
      </c>
      <c r="H16" s="2587"/>
      <c r="I16" s="2587"/>
      <c r="J16" s="2730"/>
      <c r="K16" s="1280">
        <v>9</v>
      </c>
      <c r="L16" s="1201"/>
      <c r="M16" s="1296" t="s">
        <v>4449</v>
      </c>
      <c r="N16" s="1296"/>
      <c r="O16" s="1296"/>
      <c r="P16" s="1296"/>
      <c r="Q16" s="1410">
        <v>2849</v>
      </c>
      <c r="R16" s="1410"/>
      <c r="S16" s="1410"/>
      <c r="T16" s="2675"/>
      <c r="U16" s="1280">
        <v>9</v>
      </c>
      <c r="V16" s="1201"/>
      <c r="W16" s="1296" t="s">
        <v>4417</v>
      </c>
      <c r="X16" s="1296"/>
      <c r="Y16" s="1296"/>
      <c r="Z16" s="1296"/>
      <c r="AA16" s="1410">
        <v>10717256</v>
      </c>
      <c r="AB16" s="1410"/>
      <c r="AC16" s="1410"/>
      <c r="AD16" s="1410"/>
    </row>
    <row r="17" spans="1:30" ht="16.5" customHeight="1">
      <c r="A17" s="1201">
        <v>10</v>
      </c>
      <c r="B17" s="1201"/>
      <c r="C17" s="1296" t="s">
        <v>4420</v>
      </c>
      <c r="D17" s="1296"/>
      <c r="E17" s="1296"/>
      <c r="F17" s="1296"/>
      <c r="G17" s="2587">
        <v>33.411709999999999</v>
      </c>
      <c r="H17" s="2587"/>
      <c r="I17" s="2587"/>
      <c r="J17" s="2730"/>
      <c r="K17" s="1280">
        <v>10</v>
      </c>
      <c r="L17" s="1201"/>
      <c r="M17" s="1296" t="s">
        <v>4450</v>
      </c>
      <c r="N17" s="1296"/>
      <c r="O17" s="1296"/>
      <c r="P17" s="1296"/>
      <c r="Q17" s="1410">
        <v>2741</v>
      </c>
      <c r="R17" s="1410"/>
      <c r="S17" s="1410"/>
      <c r="T17" s="2675"/>
      <c r="U17" s="1280">
        <v>10</v>
      </c>
      <c r="V17" s="1201"/>
      <c r="W17" s="1296" t="s">
        <v>4392</v>
      </c>
      <c r="X17" s="1296"/>
      <c r="Y17" s="1296"/>
      <c r="Z17" s="1296"/>
      <c r="AA17" s="1410">
        <v>9912191</v>
      </c>
      <c r="AB17" s="1410"/>
      <c r="AC17" s="1410"/>
      <c r="AD17" s="1410"/>
    </row>
    <row r="18" spans="1:30" ht="7.5" customHeight="1">
      <c r="A18" s="1201"/>
      <c r="B18" s="1201"/>
      <c r="C18" s="1202"/>
      <c r="D18" s="1202"/>
      <c r="E18" s="1202"/>
      <c r="F18" s="1202"/>
      <c r="G18" s="2587"/>
      <c r="H18" s="2587"/>
      <c r="I18" s="2587"/>
      <c r="J18" s="2587"/>
      <c r="K18" s="1201"/>
      <c r="L18" s="1201"/>
      <c r="M18" s="1202"/>
      <c r="N18" s="1202"/>
      <c r="O18" s="1202"/>
      <c r="P18" s="1202"/>
      <c r="Q18" s="1202"/>
      <c r="R18" s="1202"/>
      <c r="S18" s="1202"/>
      <c r="T18" s="1551"/>
      <c r="U18" s="1280"/>
      <c r="V18" s="1201"/>
      <c r="W18" s="1296"/>
      <c r="X18" s="1296"/>
      <c r="Y18" s="1296"/>
      <c r="Z18" s="1296"/>
      <c r="AA18" s="1202"/>
      <c r="AB18" s="1202"/>
      <c r="AC18" s="1202"/>
      <c r="AD18" s="1202"/>
    </row>
    <row r="19" spans="1:30" ht="16.5" customHeight="1">
      <c r="A19" s="1201">
        <v>11</v>
      </c>
      <c r="B19" s="1201"/>
      <c r="C19" s="1296" t="s">
        <v>4419</v>
      </c>
      <c r="D19" s="1296"/>
      <c r="E19" s="1296"/>
      <c r="F19" s="1296"/>
      <c r="G19" s="2587">
        <v>33.4039</v>
      </c>
      <c r="H19" s="2587"/>
      <c r="I19" s="2587"/>
      <c r="J19" s="2730"/>
      <c r="K19" s="1280">
        <v>11</v>
      </c>
      <c r="L19" s="1201"/>
      <c r="M19" s="1296" t="s">
        <v>4451</v>
      </c>
      <c r="N19" s="1296"/>
      <c r="O19" s="1296"/>
      <c r="P19" s="1296"/>
      <c r="Q19" s="1410">
        <v>2699</v>
      </c>
      <c r="R19" s="1410"/>
      <c r="S19" s="1410"/>
      <c r="T19" s="2675"/>
      <c r="U19" s="1280">
        <v>11</v>
      </c>
      <c r="V19" s="1201"/>
      <c r="W19" s="1296" t="s">
        <v>4405</v>
      </c>
      <c r="X19" s="1296"/>
      <c r="Y19" s="1296"/>
      <c r="Z19" s="1296"/>
      <c r="AA19" s="1410">
        <v>9741531</v>
      </c>
      <c r="AB19" s="1410"/>
      <c r="AC19" s="1410"/>
      <c r="AD19" s="1410"/>
    </row>
    <row r="20" spans="1:30" ht="16.5" customHeight="1">
      <c r="A20" s="1201">
        <v>12</v>
      </c>
      <c r="B20" s="1201"/>
      <c r="C20" s="1296" t="s">
        <v>4423</v>
      </c>
      <c r="D20" s="1296"/>
      <c r="E20" s="1296"/>
      <c r="F20" s="1296"/>
      <c r="G20" s="2587">
        <v>33.085419999999999</v>
      </c>
      <c r="H20" s="2587"/>
      <c r="I20" s="2587"/>
      <c r="J20" s="2730"/>
      <c r="K20" s="1280">
        <v>12</v>
      </c>
      <c r="L20" s="1201"/>
      <c r="M20" s="1296" t="s">
        <v>4452</v>
      </c>
      <c r="N20" s="1296"/>
      <c r="O20" s="1296"/>
      <c r="P20" s="1296"/>
      <c r="Q20" s="1410">
        <v>2526</v>
      </c>
      <c r="R20" s="1410"/>
      <c r="S20" s="1410"/>
      <c r="T20" s="2675"/>
      <c r="U20" s="1280">
        <v>12</v>
      </c>
      <c r="V20" s="1201"/>
      <c r="W20" s="1296" t="s">
        <v>4413</v>
      </c>
      <c r="X20" s="1296"/>
      <c r="Y20" s="1296"/>
      <c r="Z20" s="1296"/>
      <c r="AA20" s="2731">
        <v>8981948</v>
      </c>
      <c r="AB20" s="2731"/>
      <c r="AC20" s="2731"/>
      <c r="AD20" s="2731"/>
    </row>
    <row r="21" spans="1:30" ht="16.5" customHeight="1">
      <c r="A21" s="1201">
        <v>13</v>
      </c>
      <c r="B21" s="1201"/>
      <c r="C21" s="1296" t="s">
        <v>4394</v>
      </c>
      <c r="D21" s="1296"/>
      <c r="E21" s="1296"/>
      <c r="F21" s="1296"/>
      <c r="G21" s="2587">
        <v>32.926659999999998</v>
      </c>
      <c r="H21" s="2587"/>
      <c r="I21" s="2587"/>
      <c r="J21" s="2730"/>
      <c r="K21" s="1280">
        <v>13</v>
      </c>
      <c r="L21" s="1201"/>
      <c r="M21" s="1296" t="s">
        <v>4453</v>
      </c>
      <c r="N21" s="1296"/>
      <c r="O21" s="1296"/>
      <c r="P21" s="1296"/>
      <c r="Q21" s="1410">
        <v>2508</v>
      </c>
      <c r="R21" s="1410"/>
      <c r="S21" s="1410"/>
      <c r="T21" s="2675"/>
      <c r="U21" s="1280">
        <v>13</v>
      </c>
      <c r="V21" s="1201"/>
      <c r="W21" s="1296" t="s">
        <v>4415</v>
      </c>
      <c r="X21" s="1296"/>
      <c r="Y21" s="1296"/>
      <c r="Z21" s="1296"/>
      <c r="AA21" s="2731">
        <v>8966422</v>
      </c>
      <c r="AB21" s="2731"/>
      <c r="AC21" s="2731"/>
      <c r="AD21" s="2731"/>
    </row>
    <row r="22" spans="1:30" ht="16.5" customHeight="1">
      <c r="A22" s="1201">
        <v>14</v>
      </c>
      <c r="B22" s="1201"/>
      <c r="C22" s="1296" t="s">
        <v>4403</v>
      </c>
      <c r="D22" s="1296"/>
      <c r="E22" s="1296"/>
      <c r="F22" s="1296"/>
      <c r="G22" s="2587">
        <v>32.776299999999999</v>
      </c>
      <c r="H22" s="2587"/>
      <c r="I22" s="2587"/>
      <c r="J22" s="2730"/>
      <c r="K22" s="1280">
        <v>14</v>
      </c>
      <c r="L22" s="1201"/>
      <c r="M22" s="1296" t="s">
        <v>4454</v>
      </c>
      <c r="N22" s="1296"/>
      <c r="O22" s="1296"/>
      <c r="P22" s="1296"/>
      <c r="Q22" s="1410">
        <v>2462</v>
      </c>
      <c r="R22" s="1410"/>
      <c r="S22" s="1410"/>
      <c r="T22" s="2675"/>
      <c r="U22" s="1280">
        <v>14</v>
      </c>
      <c r="V22" s="1201"/>
      <c r="W22" s="1296" t="s">
        <v>4421</v>
      </c>
      <c r="X22" s="1296"/>
      <c r="Y22" s="1296"/>
      <c r="Z22" s="1296"/>
      <c r="AA22" s="2731">
        <v>8048481</v>
      </c>
      <c r="AB22" s="2731"/>
      <c r="AC22" s="2731"/>
      <c r="AD22" s="2731"/>
    </row>
    <row r="23" spans="1:30" ht="16.5" customHeight="1">
      <c r="A23" s="1201">
        <v>15</v>
      </c>
      <c r="B23" s="1201"/>
      <c r="C23" s="1296" t="s">
        <v>4424</v>
      </c>
      <c r="D23" s="1296"/>
      <c r="E23" s="1296"/>
      <c r="F23" s="1296"/>
      <c r="G23" s="2587">
        <v>32.768729999999998</v>
      </c>
      <c r="H23" s="2587"/>
      <c r="I23" s="2587"/>
      <c r="J23" s="2730"/>
      <c r="K23" s="1280">
        <v>15</v>
      </c>
      <c r="L23" s="1201"/>
      <c r="M23" s="1296" t="s">
        <v>4455</v>
      </c>
      <c r="N23" s="1296"/>
      <c r="O23" s="1296"/>
      <c r="P23" s="1296"/>
      <c r="Q23" s="1410">
        <v>2116</v>
      </c>
      <c r="R23" s="1410"/>
      <c r="S23" s="1410"/>
      <c r="T23" s="2675"/>
      <c r="U23" s="1280">
        <v>15</v>
      </c>
      <c r="V23" s="1201"/>
      <c r="W23" s="1296" t="s">
        <v>4411</v>
      </c>
      <c r="X23" s="1296"/>
      <c r="Y23" s="1296"/>
      <c r="Z23" s="1296"/>
      <c r="AA23" s="2731">
        <v>7704136</v>
      </c>
      <c r="AB23" s="2731"/>
      <c r="AC23" s="2731"/>
      <c r="AD23" s="2731"/>
    </row>
    <row r="24" spans="1:30" ht="16.5" customHeight="1">
      <c r="A24" s="1201">
        <v>16</v>
      </c>
      <c r="B24" s="1201"/>
      <c r="C24" s="1296" t="s">
        <v>4408</v>
      </c>
      <c r="D24" s="1296"/>
      <c r="E24" s="1296"/>
      <c r="F24" s="1296"/>
      <c r="G24" s="2587">
        <v>32.733469999999997</v>
      </c>
      <c r="H24" s="2587"/>
      <c r="I24" s="2587"/>
      <c r="J24" s="2730"/>
      <c r="K24" s="1280">
        <v>16</v>
      </c>
      <c r="L24" s="1201"/>
      <c r="M24" s="1296" t="s">
        <v>4456</v>
      </c>
      <c r="N24" s="1296"/>
      <c r="O24" s="1296"/>
      <c r="P24" s="1296"/>
      <c r="Q24" s="1410">
        <v>1977</v>
      </c>
      <c r="R24" s="1410"/>
      <c r="S24" s="1410"/>
      <c r="T24" s="2675"/>
      <c r="U24" s="1280">
        <v>16</v>
      </c>
      <c r="V24" s="1201"/>
      <c r="W24" s="1296" t="s">
        <v>4386</v>
      </c>
      <c r="X24" s="1296"/>
      <c r="Y24" s="1296"/>
      <c r="Z24" s="1296"/>
      <c r="AA24" s="2731">
        <v>7160755</v>
      </c>
      <c r="AB24" s="2731"/>
      <c r="AC24" s="2731"/>
      <c r="AD24" s="2731"/>
    </row>
    <row r="25" spans="1:30" ht="16.5" customHeight="1">
      <c r="A25" s="1201">
        <v>17</v>
      </c>
      <c r="B25" s="1201"/>
      <c r="C25" s="1296" t="s">
        <v>4430</v>
      </c>
      <c r="D25" s="1296"/>
      <c r="E25" s="1296"/>
      <c r="F25" s="1296"/>
      <c r="G25" s="2587">
        <v>32.462989999999998</v>
      </c>
      <c r="H25" s="2587"/>
      <c r="I25" s="2587"/>
      <c r="J25" s="2730"/>
      <c r="K25" s="1280">
        <v>17</v>
      </c>
      <c r="L25" s="1201"/>
      <c r="M25" s="1296" t="s">
        <v>4457</v>
      </c>
      <c r="N25" s="1296"/>
      <c r="O25" s="1296"/>
      <c r="P25" s="1296"/>
      <c r="Q25" s="1410">
        <v>1902</v>
      </c>
      <c r="R25" s="1410"/>
      <c r="S25" s="1410"/>
      <c r="T25" s="2675"/>
      <c r="U25" s="1280">
        <v>17</v>
      </c>
      <c r="V25" s="1201"/>
      <c r="W25" s="1296" t="s">
        <v>4422</v>
      </c>
      <c r="X25" s="1296"/>
      <c r="Y25" s="1296"/>
      <c r="Z25" s="1296"/>
      <c r="AA25" s="2731">
        <v>6553479</v>
      </c>
      <c r="AB25" s="2731"/>
      <c r="AC25" s="2731"/>
      <c r="AD25" s="2731"/>
    </row>
    <row r="26" spans="1:30" ht="16.5" customHeight="1">
      <c r="A26" s="1201">
        <v>18</v>
      </c>
      <c r="B26" s="1201"/>
      <c r="C26" s="1296" t="s">
        <v>4387</v>
      </c>
      <c r="D26" s="1296"/>
      <c r="E26" s="1296"/>
      <c r="F26" s="1296"/>
      <c r="G26" s="2587">
        <v>32.214309999999998</v>
      </c>
      <c r="H26" s="2587"/>
      <c r="I26" s="2587"/>
      <c r="J26" s="2730"/>
      <c r="K26" s="1280">
        <v>18</v>
      </c>
      <c r="L26" s="1201"/>
      <c r="M26" s="1296" t="s">
        <v>4458</v>
      </c>
      <c r="N26" s="1296"/>
      <c r="O26" s="1296"/>
      <c r="P26" s="1296"/>
      <c r="Q26" s="1410">
        <v>1898</v>
      </c>
      <c r="R26" s="1410"/>
      <c r="S26" s="1410"/>
      <c r="T26" s="2675"/>
      <c r="U26" s="1280">
        <v>18</v>
      </c>
      <c r="V26" s="1201"/>
      <c r="W26" s="1296" t="s">
        <v>4387</v>
      </c>
      <c r="X26" s="1296"/>
      <c r="Y26" s="1296"/>
      <c r="Z26" s="1296"/>
      <c r="AA26" s="2731">
        <v>6157847</v>
      </c>
      <c r="AB26" s="2731"/>
      <c r="AC26" s="2731"/>
      <c r="AD26" s="2731"/>
    </row>
    <row r="27" spans="1:30" ht="16.5" customHeight="1">
      <c r="A27" s="1201">
        <v>19</v>
      </c>
      <c r="B27" s="1201"/>
      <c r="C27" s="1296" t="s">
        <v>4385</v>
      </c>
      <c r="D27" s="1296"/>
      <c r="E27" s="1296"/>
      <c r="F27" s="1296"/>
      <c r="G27" s="2587">
        <v>32.213830000000002</v>
      </c>
      <c r="H27" s="2587"/>
      <c r="I27" s="2587"/>
      <c r="J27" s="2730"/>
      <c r="K27" s="1280">
        <v>19</v>
      </c>
      <c r="L27" s="1201"/>
      <c r="M27" s="1296" t="s">
        <v>4459</v>
      </c>
      <c r="N27" s="1296"/>
      <c r="O27" s="1296"/>
      <c r="P27" s="1296"/>
      <c r="Q27" s="1410">
        <v>1883</v>
      </c>
      <c r="R27" s="1410"/>
      <c r="S27" s="1410"/>
      <c r="T27" s="2675"/>
      <c r="U27" s="1280">
        <v>19</v>
      </c>
      <c r="V27" s="1201"/>
      <c r="W27" s="1296" t="s">
        <v>4385</v>
      </c>
      <c r="X27" s="1296"/>
      <c r="Y27" s="1296"/>
      <c r="Z27" s="1296"/>
      <c r="AA27" s="2731">
        <v>6048894</v>
      </c>
      <c r="AB27" s="2731"/>
      <c r="AC27" s="2731"/>
      <c r="AD27" s="2731"/>
    </row>
    <row r="28" spans="1:30" ht="16.5" customHeight="1">
      <c r="A28" s="1201">
        <v>20</v>
      </c>
      <c r="B28" s="1201"/>
      <c r="C28" s="1296" t="s">
        <v>4429</v>
      </c>
      <c r="D28" s="1296"/>
      <c r="E28" s="1296"/>
      <c r="F28" s="1296"/>
      <c r="G28" s="2587">
        <v>31.942080000000001</v>
      </c>
      <c r="H28" s="2587"/>
      <c r="I28" s="2587"/>
      <c r="J28" s="2730"/>
      <c r="K28" s="1322">
        <v>20</v>
      </c>
      <c r="L28" s="1318"/>
      <c r="M28" s="1510" t="s">
        <v>4460</v>
      </c>
      <c r="N28" s="1510"/>
      <c r="O28" s="1510"/>
      <c r="P28" s="1510"/>
      <c r="Q28" s="2682">
        <v>1676</v>
      </c>
      <c r="R28" s="2682"/>
      <c r="S28" s="2682"/>
      <c r="T28" s="2683"/>
      <c r="U28" s="1280">
        <v>20</v>
      </c>
      <c r="V28" s="1201"/>
      <c r="W28" s="1296" t="s">
        <v>4397</v>
      </c>
      <c r="X28" s="1296"/>
      <c r="Y28" s="1296"/>
      <c r="Z28" s="1296"/>
      <c r="AA28" s="2731">
        <v>5914288</v>
      </c>
      <c r="AB28" s="2731"/>
      <c r="AC28" s="2731"/>
      <c r="AD28" s="2731"/>
    </row>
    <row r="29" spans="1:30" ht="7.5" customHeight="1">
      <c r="A29" s="1201"/>
      <c r="B29" s="1201"/>
      <c r="C29" s="1202"/>
      <c r="D29" s="1202"/>
      <c r="E29" s="1202"/>
      <c r="F29" s="1202"/>
      <c r="G29" s="2587"/>
      <c r="H29" s="2587"/>
      <c r="I29" s="2587"/>
      <c r="J29" s="2730"/>
      <c r="K29" s="1280"/>
      <c r="L29" s="1201"/>
      <c r="M29" s="1202"/>
      <c r="N29" s="1202"/>
      <c r="O29" s="1202"/>
      <c r="P29" s="1202"/>
      <c r="Q29" s="1202"/>
      <c r="R29" s="1202"/>
      <c r="S29" s="1202"/>
      <c r="T29" s="1551"/>
      <c r="U29" s="1280"/>
      <c r="V29" s="1201"/>
      <c r="W29" s="1296"/>
      <c r="X29" s="1296"/>
      <c r="Y29" s="1296"/>
      <c r="Z29" s="1296"/>
      <c r="AA29" s="1202"/>
      <c r="AB29" s="1202"/>
      <c r="AC29" s="1202"/>
      <c r="AD29" s="1202"/>
    </row>
    <row r="30" spans="1:30" ht="16.5" customHeight="1">
      <c r="A30" s="1201">
        <v>21</v>
      </c>
      <c r="B30" s="1201"/>
      <c r="C30" s="1296" t="s">
        <v>4390</v>
      </c>
      <c r="D30" s="1296"/>
      <c r="E30" s="1296"/>
      <c r="F30" s="1296"/>
      <c r="G30" s="2587">
        <v>31.837440000000001</v>
      </c>
      <c r="H30" s="2587"/>
      <c r="I30" s="2587"/>
      <c r="J30" s="2730"/>
      <c r="K30" s="1280">
        <v>21</v>
      </c>
      <c r="L30" s="1201"/>
      <c r="M30" s="1296" t="s">
        <v>4461</v>
      </c>
      <c r="N30" s="1296"/>
      <c r="O30" s="1296"/>
      <c r="P30" s="1296"/>
      <c r="Q30" s="1410">
        <v>1491</v>
      </c>
      <c r="R30" s="1410"/>
      <c r="S30" s="1410"/>
      <c r="T30" s="2675"/>
      <c r="U30" s="1280">
        <v>21</v>
      </c>
      <c r="V30" s="1201"/>
      <c r="W30" s="1296" t="s">
        <v>4406</v>
      </c>
      <c r="X30" s="1296"/>
      <c r="Y30" s="1296"/>
      <c r="Z30" s="1296"/>
      <c r="AA30" s="2731">
        <v>5658782</v>
      </c>
      <c r="AB30" s="2731"/>
      <c r="AC30" s="2731"/>
      <c r="AD30" s="2731"/>
    </row>
    <row r="31" spans="1:30" ht="16.5" customHeight="1">
      <c r="A31" s="1201">
        <v>22</v>
      </c>
      <c r="B31" s="1201"/>
      <c r="C31" s="1296" t="s">
        <v>4410</v>
      </c>
      <c r="D31" s="1296"/>
      <c r="E31" s="1296"/>
      <c r="F31" s="1296"/>
      <c r="G31" s="2587">
        <v>31.731269999999999</v>
      </c>
      <c r="H31" s="2587"/>
      <c r="I31" s="2587"/>
      <c r="J31" s="2730"/>
      <c r="K31" s="1280">
        <v>22</v>
      </c>
      <c r="L31" s="1201"/>
      <c r="M31" s="1296" t="s">
        <v>4462</v>
      </c>
      <c r="N31" s="1296"/>
      <c r="O31" s="1296"/>
      <c r="P31" s="1296"/>
      <c r="Q31" s="1410">
        <v>1478</v>
      </c>
      <c r="R31" s="1410"/>
      <c r="S31" s="1410"/>
      <c r="T31" s="2675"/>
      <c r="U31" s="1280">
        <v>22</v>
      </c>
      <c r="V31" s="1201"/>
      <c r="W31" s="1296" t="s">
        <v>4390</v>
      </c>
      <c r="X31" s="1296"/>
      <c r="Y31" s="1296"/>
      <c r="Z31" s="1296"/>
      <c r="AA31" s="1202">
        <v>5088966</v>
      </c>
      <c r="AB31" s="1202"/>
      <c r="AC31" s="1202"/>
      <c r="AD31" s="1202"/>
    </row>
    <row r="32" spans="1:30" ht="16.5" customHeight="1">
      <c r="A32" s="1201">
        <v>23</v>
      </c>
      <c r="B32" s="1201"/>
      <c r="C32" s="1296" t="s">
        <v>4399</v>
      </c>
      <c r="D32" s="1296"/>
      <c r="E32" s="1296"/>
      <c r="F32" s="1296"/>
      <c r="G32" s="2587">
        <v>31.553170000000001</v>
      </c>
      <c r="H32" s="2587"/>
      <c r="I32" s="2587"/>
      <c r="J32" s="2730"/>
      <c r="K32" s="1280">
        <v>23</v>
      </c>
      <c r="L32" s="1201"/>
      <c r="M32" s="1296" t="s">
        <v>4463</v>
      </c>
      <c r="N32" s="1296"/>
      <c r="O32" s="1296"/>
      <c r="P32" s="1296"/>
      <c r="Q32" s="1410">
        <v>1414</v>
      </c>
      <c r="R32" s="1410"/>
      <c r="S32" s="1410"/>
      <c r="T32" s="2675"/>
      <c r="U32" s="1280">
        <v>23</v>
      </c>
      <c r="V32" s="1201"/>
      <c r="W32" s="1296" t="s">
        <v>4394</v>
      </c>
      <c r="X32" s="1296"/>
      <c r="Y32" s="1296"/>
      <c r="Z32" s="1296"/>
      <c r="AA32" s="1410">
        <v>4958899</v>
      </c>
      <c r="AB32" s="1410"/>
      <c r="AC32" s="1410"/>
      <c r="AD32" s="1410"/>
    </row>
    <row r="33" spans="1:30" ht="16.5" customHeight="1">
      <c r="A33" s="1201">
        <v>24</v>
      </c>
      <c r="B33" s="1201"/>
      <c r="C33" s="1296" t="s">
        <v>1514</v>
      </c>
      <c r="D33" s="1296"/>
      <c r="E33" s="1296"/>
      <c r="F33" s="1296"/>
      <c r="G33" s="2587">
        <v>31.079470000000001</v>
      </c>
      <c r="H33" s="2587"/>
      <c r="I33" s="2587"/>
      <c r="J33" s="2730"/>
      <c r="K33" s="1280">
        <v>24</v>
      </c>
      <c r="L33" s="1201"/>
      <c r="M33" s="1296" t="s">
        <v>4464</v>
      </c>
      <c r="N33" s="1296"/>
      <c r="O33" s="1296"/>
      <c r="P33" s="1296"/>
      <c r="Q33" s="1410">
        <v>1226</v>
      </c>
      <c r="R33" s="1410"/>
      <c r="S33" s="1410"/>
      <c r="T33" s="2675"/>
      <c r="U33" s="1280">
        <v>24</v>
      </c>
      <c r="V33" s="1201"/>
      <c r="W33" s="1296" t="s">
        <v>4409</v>
      </c>
      <c r="X33" s="1296"/>
      <c r="Y33" s="1296"/>
      <c r="Z33" s="1296"/>
      <c r="AA33" s="1410">
        <v>4533565</v>
      </c>
      <c r="AB33" s="1410"/>
      <c r="AC33" s="1410"/>
      <c r="AD33" s="1410"/>
    </row>
    <row r="34" spans="1:30" ht="16.5" customHeight="1">
      <c r="A34" s="1201">
        <v>25</v>
      </c>
      <c r="B34" s="1201"/>
      <c r="C34" s="1296" t="s">
        <v>4428</v>
      </c>
      <c r="D34" s="1296"/>
      <c r="E34" s="1296"/>
      <c r="F34" s="1296"/>
      <c r="G34" s="2587">
        <v>30.839310000000001</v>
      </c>
      <c r="H34" s="2587"/>
      <c r="I34" s="2587"/>
      <c r="J34" s="2730"/>
      <c r="K34" s="1280">
        <v>25</v>
      </c>
      <c r="L34" s="1201"/>
      <c r="M34" s="1296" t="s">
        <v>4465</v>
      </c>
      <c r="N34" s="1296"/>
      <c r="O34" s="1296"/>
      <c r="P34" s="1296"/>
      <c r="Q34" s="1410">
        <v>1219</v>
      </c>
      <c r="R34" s="1410"/>
      <c r="S34" s="1410"/>
      <c r="T34" s="2675"/>
      <c r="U34" s="1280">
        <v>25</v>
      </c>
      <c r="V34" s="1201"/>
      <c r="W34" s="1296" t="s">
        <v>4420</v>
      </c>
      <c r="X34" s="1296"/>
      <c r="Y34" s="1296"/>
      <c r="Z34" s="1296"/>
      <c r="AA34" s="1410">
        <v>4308818</v>
      </c>
      <c r="AB34" s="1410"/>
      <c r="AC34" s="1410"/>
      <c r="AD34" s="1410"/>
    </row>
    <row r="35" spans="1:30" ht="16.5" customHeight="1">
      <c r="A35" s="1201">
        <v>26</v>
      </c>
      <c r="B35" s="1201"/>
      <c r="C35" s="1296" t="s">
        <v>4427</v>
      </c>
      <c r="D35" s="1296"/>
      <c r="E35" s="1296"/>
      <c r="F35" s="1296"/>
      <c r="G35" s="2587">
        <v>30.769680000000001</v>
      </c>
      <c r="H35" s="2587"/>
      <c r="I35" s="2587"/>
      <c r="J35" s="2730"/>
      <c r="K35" s="1280">
        <v>26</v>
      </c>
      <c r="L35" s="1201"/>
      <c r="M35" s="1296" t="s">
        <v>4466</v>
      </c>
      <c r="N35" s="1296"/>
      <c r="O35" s="1296"/>
      <c r="P35" s="1296"/>
      <c r="Q35" s="1410">
        <v>1208</v>
      </c>
      <c r="R35" s="1410"/>
      <c r="S35" s="1410"/>
      <c r="T35" s="2675"/>
      <c r="U35" s="1280">
        <v>26</v>
      </c>
      <c r="V35" s="1201"/>
      <c r="W35" s="1296" t="s">
        <v>4416</v>
      </c>
      <c r="X35" s="1296"/>
      <c r="Y35" s="1296"/>
      <c r="Z35" s="1296"/>
      <c r="AA35" s="1410">
        <v>4298945</v>
      </c>
      <c r="AB35" s="1410"/>
      <c r="AC35" s="1410"/>
      <c r="AD35" s="1410"/>
    </row>
    <row r="36" spans="1:30" ht="16.5" customHeight="1">
      <c r="A36" s="1201">
        <v>27</v>
      </c>
      <c r="B36" s="1201"/>
      <c r="C36" s="1296" t="s">
        <v>4411</v>
      </c>
      <c r="D36" s="1296"/>
      <c r="E36" s="1296"/>
      <c r="F36" s="1296"/>
      <c r="G36" s="2587">
        <v>30.66328</v>
      </c>
      <c r="H36" s="2587"/>
      <c r="I36" s="2587"/>
      <c r="J36" s="2730"/>
      <c r="K36" s="1280">
        <v>27</v>
      </c>
      <c r="L36" s="1201"/>
      <c r="M36" s="1296" t="s">
        <v>4467</v>
      </c>
      <c r="N36" s="1296"/>
      <c r="O36" s="1296"/>
      <c r="P36" s="1296"/>
      <c r="Q36" s="1410">
        <v>1190</v>
      </c>
      <c r="R36" s="1410"/>
      <c r="S36" s="1410"/>
      <c r="T36" s="2675"/>
      <c r="U36" s="1280">
        <v>27</v>
      </c>
      <c r="V36" s="1201"/>
      <c r="W36" s="1296" t="s">
        <v>4424</v>
      </c>
      <c r="X36" s="1296"/>
      <c r="Y36" s="1296"/>
      <c r="Z36" s="1296"/>
      <c r="AA36" s="1410">
        <v>3912395</v>
      </c>
      <c r="AB36" s="1410"/>
      <c r="AC36" s="1410"/>
      <c r="AD36" s="1410"/>
    </row>
    <row r="37" spans="1:30" ht="16.5" customHeight="1">
      <c r="A37" s="1201">
        <v>28</v>
      </c>
      <c r="B37" s="1201"/>
      <c r="C37" s="1296" t="s">
        <v>4397</v>
      </c>
      <c r="D37" s="1296"/>
      <c r="E37" s="1296"/>
      <c r="F37" s="1296"/>
      <c r="G37" s="2587">
        <v>30.61383</v>
      </c>
      <c r="H37" s="2587"/>
      <c r="I37" s="2587"/>
      <c r="J37" s="2730"/>
      <c r="K37" s="1280">
        <v>28</v>
      </c>
      <c r="L37" s="1201"/>
      <c r="M37" s="1296" t="s">
        <v>4468</v>
      </c>
      <c r="N37" s="1296"/>
      <c r="O37" s="1296"/>
      <c r="P37" s="1296"/>
      <c r="Q37" s="1410">
        <v>1113</v>
      </c>
      <c r="R37" s="1410"/>
      <c r="S37" s="1410"/>
      <c r="T37" s="2675"/>
      <c r="U37" s="1280">
        <v>28</v>
      </c>
      <c r="V37" s="1201"/>
      <c r="W37" s="1296" t="s">
        <v>4425</v>
      </c>
      <c r="X37" s="1296"/>
      <c r="Y37" s="1296"/>
      <c r="Z37" s="1296"/>
      <c r="AA37" s="1410">
        <v>3005895</v>
      </c>
      <c r="AB37" s="1410"/>
      <c r="AC37" s="1410"/>
      <c r="AD37" s="1410"/>
    </row>
    <row r="38" spans="1:30" ht="16.5" customHeight="1">
      <c r="A38" s="1201">
        <v>29</v>
      </c>
      <c r="B38" s="1201"/>
      <c r="C38" s="1296" t="s">
        <v>4413</v>
      </c>
      <c r="D38" s="1296"/>
      <c r="E38" s="1296"/>
      <c r="F38" s="1296"/>
      <c r="G38" s="2587">
        <v>30.397929999999999</v>
      </c>
      <c r="H38" s="2587"/>
      <c r="I38" s="2587"/>
      <c r="J38" s="2730"/>
      <c r="K38" s="1280">
        <v>29</v>
      </c>
      <c r="L38" s="1201"/>
      <c r="M38" s="1296" t="s">
        <v>4469</v>
      </c>
      <c r="N38" s="1296"/>
      <c r="O38" s="1296"/>
      <c r="P38" s="1296"/>
      <c r="Q38" s="1410">
        <v>1104</v>
      </c>
      <c r="R38" s="1410"/>
      <c r="S38" s="1410"/>
      <c r="T38" s="2675"/>
      <c r="U38" s="1280">
        <v>29</v>
      </c>
      <c r="V38" s="1201"/>
      <c r="W38" s="1296" t="s">
        <v>4399</v>
      </c>
      <c r="X38" s="1296"/>
      <c r="Y38" s="1296"/>
      <c r="Z38" s="1296"/>
      <c r="AA38" s="1410">
        <v>2852312</v>
      </c>
      <c r="AB38" s="1410"/>
      <c r="AC38" s="1410"/>
      <c r="AD38" s="1410"/>
    </row>
    <row r="39" spans="1:30" ht="16.5" customHeight="1">
      <c r="A39" s="1201">
        <v>30</v>
      </c>
      <c r="B39" s="1201"/>
      <c r="C39" s="1296" t="s">
        <v>4984</v>
      </c>
      <c r="D39" s="1296"/>
      <c r="E39" s="1296"/>
      <c r="F39" s="1296"/>
      <c r="G39" s="2587">
        <v>30.17388</v>
      </c>
      <c r="H39" s="2587"/>
      <c r="I39" s="2587"/>
      <c r="J39" s="2730"/>
      <c r="K39" s="1280">
        <v>30</v>
      </c>
      <c r="L39" s="1201"/>
      <c r="M39" s="1296" t="s">
        <v>4470</v>
      </c>
      <c r="N39" s="1296"/>
      <c r="O39" s="1296"/>
      <c r="P39" s="1296"/>
      <c r="Q39" s="1410">
        <v>1093</v>
      </c>
      <c r="R39" s="1410"/>
      <c r="S39" s="1410"/>
      <c r="T39" s="2675"/>
      <c r="U39" s="1280">
        <v>30</v>
      </c>
      <c r="V39" s="1201"/>
      <c r="W39" s="1296" t="s">
        <v>4402</v>
      </c>
      <c r="X39" s="1296"/>
      <c r="Y39" s="1296"/>
      <c r="Z39" s="1296"/>
      <c r="AA39" s="1410">
        <v>2845633</v>
      </c>
      <c r="AB39" s="1410"/>
      <c r="AC39" s="1410"/>
      <c r="AD39" s="1410"/>
    </row>
    <row r="40" spans="1:30" ht="7.5" customHeight="1">
      <c r="A40" s="1201"/>
      <c r="B40" s="1201"/>
      <c r="C40" s="1202"/>
      <c r="D40" s="1202"/>
      <c r="E40" s="1202"/>
      <c r="F40" s="1202"/>
      <c r="G40" s="2587"/>
      <c r="H40" s="2587"/>
      <c r="I40" s="2587"/>
      <c r="J40" s="2730"/>
      <c r="K40" s="1280"/>
      <c r="L40" s="1201"/>
      <c r="M40" s="1202"/>
      <c r="N40" s="1202"/>
      <c r="O40" s="1202"/>
      <c r="P40" s="1202"/>
      <c r="Q40" s="1202"/>
      <c r="R40" s="1202"/>
      <c r="S40" s="1202"/>
      <c r="T40" s="1551"/>
      <c r="U40" s="1280"/>
      <c r="V40" s="1201"/>
      <c r="W40" s="1296"/>
      <c r="X40" s="1296"/>
      <c r="Y40" s="1296"/>
      <c r="Z40" s="1296"/>
      <c r="AA40" s="1202"/>
      <c r="AB40" s="1202"/>
      <c r="AC40" s="1202"/>
      <c r="AD40" s="1202"/>
    </row>
    <row r="41" spans="1:30" ht="16.5" customHeight="1">
      <c r="A41" s="1201">
        <v>31</v>
      </c>
      <c r="B41" s="1201"/>
      <c r="C41" s="1296" t="s">
        <v>4985</v>
      </c>
      <c r="D41" s="1296"/>
      <c r="E41" s="1296"/>
      <c r="F41" s="1296"/>
      <c r="G41" s="2587">
        <v>30.167020000000001</v>
      </c>
      <c r="H41" s="2587"/>
      <c r="I41" s="2587"/>
      <c r="J41" s="2730"/>
      <c r="K41" s="1280">
        <v>31</v>
      </c>
      <c r="L41" s="1201"/>
      <c r="M41" s="1296" t="s">
        <v>4471</v>
      </c>
      <c r="N41" s="1296"/>
      <c r="O41" s="1296"/>
      <c r="P41" s="1296"/>
      <c r="Q41" s="1410">
        <v>1043</v>
      </c>
      <c r="R41" s="1410"/>
      <c r="S41" s="1410"/>
      <c r="T41" s="2675"/>
      <c r="U41" s="1280">
        <v>31</v>
      </c>
      <c r="V41" s="1201"/>
      <c r="W41" s="1296" t="s">
        <v>4429</v>
      </c>
      <c r="X41" s="1296"/>
      <c r="Y41" s="1296"/>
      <c r="Z41" s="1296"/>
      <c r="AA41" s="1410">
        <v>2711583</v>
      </c>
      <c r="AB41" s="1410"/>
      <c r="AC41" s="1410"/>
      <c r="AD41" s="1410"/>
    </row>
    <row r="42" spans="1:30" ht="16.5" customHeight="1">
      <c r="A42" s="1201">
        <v>32</v>
      </c>
      <c r="B42" s="1201"/>
      <c r="C42" s="1296" t="s">
        <v>4425</v>
      </c>
      <c r="D42" s="1296"/>
      <c r="E42" s="1296"/>
      <c r="F42" s="1296"/>
      <c r="G42" s="2587">
        <v>30.001650000000001</v>
      </c>
      <c r="H42" s="2587"/>
      <c r="I42" s="2587"/>
      <c r="J42" s="2730"/>
      <c r="K42" s="1280">
        <v>32</v>
      </c>
      <c r="L42" s="1201"/>
      <c r="M42" s="1296" t="s">
        <v>4472</v>
      </c>
      <c r="N42" s="1296"/>
      <c r="O42" s="1296"/>
      <c r="P42" s="1296"/>
      <c r="Q42" s="1410">
        <v>975</v>
      </c>
      <c r="R42" s="1410"/>
      <c r="S42" s="1410"/>
      <c r="T42" s="2675"/>
      <c r="U42" s="1280">
        <v>32</v>
      </c>
      <c r="V42" s="1201"/>
      <c r="W42" s="1296" t="s">
        <v>4419</v>
      </c>
      <c r="X42" s="1296"/>
      <c r="Y42" s="1296"/>
      <c r="Z42" s="1296"/>
      <c r="AA42" s="1410">
        <v>2647595</v>
      </c>
      <c r="AB42" s="1410"/>
      <c r="AC42" s="1410"/>
      <c r="AD42" s="1410"/>
    </row>
    <row r="43" spans="1:30" ht="16.5" customHeight="1">
      <c r="A43" s="1201">
        <v>33</v>
      </c>
      <c r="B43" s="1201"/>
      <c r="C43" s="1296" t="s">
        <v>4401</v>
      </c>
      <c r="D43" s="1296"/>
      <c r="E43" s="1296"/>
      <c r="F43" s="1296"/>
      <c r="G43" s="2587">
        <v>29.870660000000001</v>
      </c>
      <c r="H43" s="2587"/>
      <c r="I43" s="2587"/>
      <c r="J43" s="2730"/>
      <c r="K43" s="1280">
        <v>33</v>
      </c>
      <c r="L43" s="1201"/>
      <c r="M43" s="1296" t="s">
        <v>4473</v>
      </c>
      <c r="N43" s="1296"/>
      <c r="O43" s="1296"/>
      <c r="P43" s="1296"/>
      <c r="Q43" s="1410">
        <v>955</v>
      </c>
      <c r="R43" s="1410"/>
      <c r="S43" s="1410"/>
      <c r="T43" s="2675"/>
      <c r="U43" s="1280">
        <v>33</v>
      </c>
      <c r="V43" s="1201"/>
      <c r="W43" s="1296" t="s">
        <v>4388</v>
      </c>
      <c r="X43" s="1296"/>
      <c r="Y43" s="1296"/>
      <c r="Z43" s="1296"/>
      <c r="AA43" s="1202">
        <v>2626206</v>
      </c>
      <c r="AB43" s="1202"/>
      <c r="AC43" s="1202"/>
      <c r="AD43" s="1202"/>
    </row>
    <row r="44" spans="1:30" ht="16.5" customHeight="1">
      <c r="A44" s="1201">
        <v>34</v>
      </c>
      <c r="B44" s="1201"/>
      <c r="C44" s="1296" t="s">
        <v>4405</v>
      </c>
      <c r="D44" s="1296"/>
      <c r="E44" s="1296"/>
      <c r="F44" s="1296"/>
      <c r="G44" s="2587">
        <v>29.582170000000001</v>
      </c>
      <c r="H44" s="2587"/>
      <c r="I44" s="2587"/>
      <c r="J44" s="2730"/>
      <c r="K44" s="1280">
        <v>34</v>
      </c>
      <c r="L44" s="1201"/>
      <c r="M44" s="2732" t="s">
        <v>4474</v>
      </c>
      <c r="N44" s="2732"/>
      <c r="O44" s="2732"/>
      <c r="P44" s="2732"/>
      <c r="Q44" s="1410">
        <v>910</v>
      </c>
      <c r="R44" s="1410"/>
      <c r="S44" s="1410"/>
      <c r="T44" s="2675"/>
      <c r="U44" s="1280">
        <v>34</v>
      </c>
      <c r="V44" s="1201"/>
      <c r="W44" s="1296" t="s">
        <v>4475</v>
      </c>
      <c r="X44" s="1296"/>
      <c r="Y44" s="1296"/>
      <c r="Z44" s="1296"/>
      <c r="AA44" s="1410">
        <v>2481979</v>
      </c>
      <c r="AB44" s="1410"/>
      <c r="AC44" s="1410"/>
      <c r="AD44" s="1410"/>
    </row>
    <row r="45" spans="1:30" ht="16.5" customHeight="1">
      <c r="A45" s="1201">
        <v>35</v>
      </c>
      <c r="B45" s="1201"/>
      <c r="C45" s="1296" t="s">
        <v>4406</v>
      </c>
      <c r="D45" s="1296"/>
      <c r="E45" s="1296"/>
      <c r="F45" s="1296"/>
      <c r="G45" s="2587">
        <v>29.436540000000001</v>
      </c>
      <c r="H45" s="2587"/>
      <c r="I45" s="2587"/>
      <c r="J45" s="2730"/>
      <c r="K45" s="1280">
        <v>35</v>
      </c>
      <c r="L45" s="1201"/>
      <c r="M45" s="2732" t="s">
        <v>4476</v>
      </c>
      <c r="N45" s="2732"/>
      <c r="O45" s="2732"/>
      <c r="P45" s="2732"/>
      <c r="Q45" s="1410">
        <v>808</v>
      </c>
      <c r="R45" s="1410"/>
      <c r="S45" s="1410"/>
      <c r="T45" s="2675"/>
      <c r="U45" s="1280">
        <v>35</v>
      </c>
      <c r="V45" s="1201"/>
      <c r="W45" s="1296" t="s">
        <v>4427</v>
      </c>
      <c r="X45" s="1296"/>
      <c r="Y45" s="1296"/>
      <c r="Z45" s="1296"/>
      <c r="AA45" s="1410">
        <v>2259076</v>
      </c>
      <c r="AB45" s="1410"/>
      <c r="AC45" s="1410"/>
      <c r="AD45" s="1410"/>
    </row>
    <row r="46" spans="1:30" ht="16.5" customHeight="1">
      <c r="A46" s="1201">
        <v>36</v>
      </c>
      <c r="B46" s="1201"/>
      <c r="C46" s="1296" t="s">
        <v>4477</v>
      </c>
      <c r="D46" s="1296"/>
      <c r="E46" s="1296"/>
      <c r="F46" s="1296"/>
      <c r="G46" s="2587">
        <v>29.276109999999999</v>
      </c>
      <c r="H46" s="2587"/>
      <c r="I46" s="2587"/>
      <c r="J46" s="2730"/>
      <c r="K46" s="1280">
        <v>36</v>
      </c>
      <c r="L46" s="1201"/>
      <c r="M46" s="2732" t="s">
        <v>4478</v>
      </c>
      <c r="N46" s="2732"/>
      <c r="O46" s="2732"/>
      <c r="P46" s="2732"/>
      <c r="Q46" s="1410">
        <v>764</v>
      </c>
      <c r="R46" s="1410"/>
      <c r="S46" s="1410"/>
      <c r="T46" s="2675"/>
      <c r="U46" s="1280">
        <v>36</v>
      </c>
      <c r="V46" s="1201"/>
      <c r="W46" s="1296" t="s">
        <v>4410</v>
      </c>
      <c r="X46" s="1296"/>
      <c r="Y46" s="1296"/>
      <c r="Z46" s="1296"/>
      <c r="AA46" s="1410">
        <v>2122417</v>
      </c>
      <c r="AB46" s="1410"/>
      <c r="AC46" s="1410"/>
      <c r="AD46" s="1410"/>
    </row>
    <row r="47" spans="1:30" ht="16.5" customHeight="1">
      <c r="A47" s="1201">
        <v>37</v>
      </c>
      <c r="B47" s="1201"/>
      <c r="C47" s="1296" t="s">
        <v>4415</v>
      </c>
      <c r="D47" s="1296"/>
      <c r="E47" s="1296"/>
      <c r="F47" s="1296"/>
      <c r="G47" s="2587">
        <v>29.215699999999998</v>
      </c>
      <c r="H47" s="2587"/>
      <c r="I47" s="2587"/>
      <c r="J47" s="2730"/>
      <c r="K47" s="1280">
        <v>37</v>
      </c>
      <c r="L47" s="1201"/>
      <c r="M47" s="2732" t="s">
        <v>4479</v>
      </c>
      <c r="N47" s="2732"/>
      <c r="O47" s="2732"/>
      <c r="P47" s="2732"/>
      <c r="Q47" s="1202">
        <v>657</v>
      </c>
      <c r="R47" s="1202"/>
      <c r="S47" s="1202"/>
      <c r="T47" s="1551"/>
      <c r="U47" s="1280">
        <v>37</v>
      </c>
      <c r="V47" s="1201"/>
      <c r="W47" s="1296" t="s">
        <v>4428</v>
      </c>
      <c r="X47" s="1296"/>
      <c r="Y47" s="1296"/>
      <c r="Z47" s="1296"/>
      <c r="AA47" s="1410">
        <v>2069835</v>
      </c>
      <c r="AB47" s="1410"/>
      <c r="AC47" s="1410"/>
      <c r="AD47" s="1410"/>
    </row>
    <row r="48" spans="1:30" ht="16.5" customHeight="1">
      <c r="A48" s="1201">
        <v>38</v>
      </c>
      <c r="B48" s="1201"/>
      <c r="C48" s="1296" t="s">
        <v>4409</v>
      </c>
      <c r="D48" s="1296"/>
      <c r="E48" s="1296"/>
      <c r="F48" s="1296"/>
      <c r="G48" s="2587">
        <v>28.345659999999999</v>
      </c>
      <c r="H48" s="2587"/>
      <c r="I48" s="2587"/>
      <c r="J48" s="2730"/>
      <c r="K48" s="1280">
        <v>38</v>
      </c>
      <c r="L48" s="1201"/>
      <c r="M48" s="2732" t="s">
        <v>4480</v>
      </c>
      <c r="N48" s="2732"/>
      <c r="O48" s="2732"/>
      <c r="P48" s="2732"/>
      <c r="Q48" s="1202">
        <v>644</v>
      </c>
      <c r="R48" s="1202"/>
      <c r="S48" s="1202"/>
      <c r="T48" s="1551"/>
      <c r="U48" s="1280">
        <v>38</v>
      </c>
      <c r="V48" s="1201"/>
      <c r="W48" s="1296" t="s">
        <v>4403</v>
      </c>
      <c r="X48" s="1296"/>
      <c r="Y48" s="1296"/>
      <c r="Z48" s="1296"/>
      <c r="AA48" s="1410">
        <v>1993967</v>
      </c>
      <c r="AB48" s="1410"/>
      <c r="AC48" s="1410"/>
      <c r="AD48" s="1410"/>
    </row>
    <row r="49" spans="1:30" ht="16.5" customHeight="1">
      <c r="A49" s="1201">
        <v>39</v>
      </c>
      <c r="B49" s="1201"/>
      <c r="C49" s="1296" t="s">
        <v>4392</v>
      </c>
      <c r="D49" s="1296"/>
      <c r="E49" s="1296"/>
      <c r="F49" s="1296"/>
      <c r="G49" s="2587">
        <v>28.078759999999999</v>
      </c>
      <c r="H49" s="2587"/>
      <c r="I49" s="2587"/>
      <c r="J49" s="2730"/>
      <c r="K49" s="1280">
        <v>39</v>
      </c>
      <c r="L49" s="1201"/>
      <c r="M49" s="1296" t="s">
        <v>4481</v>
      </c>
      <c r="N49" s="1296"/>
      <c r="O49" s="1296"/>
      <c r="P49" s="1296"/>
      <c r="Q49" s="1202">
        <v>629</v>
      </c>
      <c r="R49" s="1202"/>
      <c r="S49" s="1202"/>
      <c r="T49" s="1551"/>
      <c r="U49" s="1280">
        <v>39</v>
      </c>
      <c r="V49" s="1201"/>
      <c r="W49" s="1296" t="s">
        <v>4426</v>
      </c>
      <c r="X49" s="1296"/>
      <c r="Y49" s="1296"/>
      <c r="Z49" s="1296"/>
      <c r="AA49" s="1410">
        <v>1908126</v>
      </c>
      <c r="AB49" s="1410"/>
      <c r="AC49" s="1410"/>
      <c r="AD49" s="1410"/>
    </row>
    <row r="50" spans="1:30" ht="16.5" customHeight="1">
      <c r="A50" s="1201">
        <v>40</v>
      </c>
      <c r="B50" s="1201"/>
      <c r="C50" s="1296" t="s">
        <v>4396</v>
      </c>
      <c r="D50" s="1296"/>
      <c r="E50" s="1296"/>
      <c r="F50" s="1296"/>
      <c r="G50" s="2587">
        <v>27.64133</v>
      </c>
      <c r="H50" s="2587"/>
      <c r="I50" s="2587"/>
      <c r="J50" s="2730"/>
      <c r="K50" s="1280">
        <v>40</v>
      </c>
      <c r="L50" s="1201"/>
      <c r="M50" s="1296" t="s">
        <v>4482</v>
      </c>
      <c r="N50" s="1296"/>
      <c r="O50" s="1296"/>
      <c r="P50" s="1296"/>
      <c r="Q50" s="1202">
        <v>620</v>
      </c>
      <c r="R50" s="1202"/>
      <c r="S50" s="1202"/>
      <c r="T50" s="1551"/>
      <c r="U50" s="1280">
        <v>40</v>
      </c>
      <c r="V50" s="1201"/>
      <c r="W50" s="1296" t="s">
        <v>4400</v>
      </c>
      <c r="X50" s="1296"/>
      <c r="Y50" s="1296"/>
      <c r="Z50" s="1296"/>
      <c r="AA50" s="1410">
        <v>1727106</v>
      </c>
      <c r="AB50" s="1410"/>
      <c r="AC50" s="1410"/>
      <c r="AD50" s="1410"/>
    </row>
    <row r="51" spans="1:30" ht="7.5" customHeight="1">
      <c r="A51" s="1201"/>
      <c r="B51" s="1201"/>
      <c r="C51" s="1202"/>
      <c r="D51" s="1202"/>
      <c r="E51" s="1202"/>
      <c r="F51" s="1202"/>
      <c r="G51" s="2587"/>
      <c r="H51" s="2587"/>
      <c r="I51" s="2587"/>
      <c r="J51" s="2730"/>
      <c r="K51" s="1280"/>
      <c r="L51" s="1201"/>
      <c r="M51" s="1202"/>
      <c r="N51" s="1202"/>
      <c r="O51" s="1202"/>
      <c r="P51" s="1202"/>
      <c r="Q51" s="1202"/>
      <c r="R51" s="1202"/>
      <c r="S51" s="1202"/>
      <c r="T51" s="1551"/>
      <c r="U51" s="1280"/>
      <c r="V51" s="1201"/>
      <c r="W51" s="1296"/>
      <c r="X51" s="1296"/>
      <c r="Y51" s="1296"/>
      <c r="Z51" s="1296"/>
      <c r="AA51" s="1202"/>
      <c r="AB51" s="1202"/>
      <c r="AC51" s="1202"/>
      <c r="AD51" s="1202"/>
    </row>
    <row r="52" spans="1:30" ht="16.5" customHeight="1">
      <c r="A52" s="1201">
        <v>41</v>
      </c>
      <c r="B52" s="1201"/>
      <c r="C52" s="1296" t="s">
        <v>4391</v>
      </c>
      <c r="D52" s="1296"/>
      <c r="E52" s="1296"/>
      <c r="F52" s="1296"/>
      <c r="G52" s="2587">
        <v>27.491540000000001</v>
      </c>
      <c r="H52" s="2587"/>
      <c r="I52" s="2587"/>
      <c r="J52" s="2730"/>
      <c r="K52" s="1280">
        <v>41</v>
      </c>
      <c r="L52" s="1201"/>
      <c r="M52" s="1296" t="s">
        <v>4483</v>
      </c>
      <c r="N52" s="1296"/>
      <c r="O52" s="1296"/>
      <c r="P52" s="1296"/>
      <c r="Q52" s="1202">
        <v>619</v>
      </c>
      <c r="R52" s="1202"/>
      <c r="S52" s="1202"/>
      <c r="T52" s="1551"/>
      <c r="U52" s="1280">
        <v>41</v>
      </c>
      <c r="V52" s="1201"/>
      <c r="W52" s="1296" t="s">
        <v>4423</v>
      </c>
      <c r="X52" s="1296"/>
      <c r="Y52" s="1296"/>
      <c r="Z52" s="1296"/>
      <c r="AA52" s="1410">
        <v>1719212</v>
      </c>
      <c r="AB52" s="1410"/>
      <c r="AC52" s="1410"/>
      <c r="AD52" s="1410"/>
    </row>
    <row r="53" spans="1:30" ht="16.5" customHeight="1">
      <c r="A53" s="1318">
        <v>42</v>
      </c>
      <c r="B53" s="1318"/>
      <c r="C53" s="1510" t="s">
        <v>4389</v>
      </c>
      <c r="D53" s="1510"/>
      <c r="E53" s="1510"/>
      <c r="F53" s="1510"/>
      <c r="G53" s="2733">
        <v>27.14423</v>
      </c>
      <c r="H53" s="2733"/>
      <c r="I53" s="2733"/>
      <c r="J53" s="2734"/>
      <c r="K53" s="1280">
        <v>42</v>
      </c>
      <c r="L53" s="1201"/>
      <c r="M53" s="1296" t="s">
        <v>4484</v>
      </c>
      <c r="N53" s="1296"/>
      <c r="O53" s="1296"/>
      <c r="P53" s="1296"/>
      <c r="Q53" s="1202">
        <v>589</v>
      </c>
      <c r="R53" s="1202"/>
      <c r="S53" s="1202"/>
      <c r="T53" s="1551"/>
      <c r="U53" s="1280">
        <v>42</v>
      </c>
      <c r="V53" s="1201"/>
      <c r="W53" s="1296" t="s">
        <v>4408</v>
      </c>
      <c r="X53" s="1296"/>
      <c r="Y53" s="1296"/>
      <c r="Z53" s="1296"/>
      <c r="AA53" s="1410">
        <v>1634585</v>
      </c>
      <c r="AB53" s="1410"/>
      <c r="AC53" s="1410"/>
      <c r="AD53" s="1410"/>
    </row>
    <row r="54" spans="1:30" ht="16.5" customHeight="1">
      <c r="A54" s="1201">
        <v>43</v>
      </c>
      <c r="B54" s="1201"/>
      <c r="C54" s="1296" t="s">
        <v>4421</v>
      </c>
      <c r="D54" s="1296"/>
      <c r="E54" s="1296"/>
      <c r="F54" s="1296"/>
      <c r="G54" s="2587">
        <v>26.443819999999999</v>
      </c>
      <c r="H54" s="2587"/>
      <c r="I54" s="2587"/>
      <c r="J54" s="2730"/>
      <c r="K54" s="1280">
        <v>43</v>
      </c>
      <c r="L54" s="1201"/>
      <c r="M54" s="1296" t="s">
        <v>4485</v>
      </c>
      <c r="N54" s="1296"/>
      <c r="O54" s="1296"/>
      <c r="P54" s="1296"/>
      <c r="Q54" s="1202">
        <v>535</v>
      </c>
      <c r="R54" s="1202"/>
      <c r="S54" s="1202"/>
      <c r="T54" s="1551"/>
      <c r="U54" s="1280">
        <v>43</v>
      </c>
      <c r="V54" s="1201"/>
      <c r="W54" s="1296" t="s">
        <v>4395</v>
      </c>
      <c r="X54" s="1296"/>
      <c r="Y54" s="1296"/>
      <c r="Z54" s="1296"/>
      <c r="AA54" s="1410">
        <v>1286172</v>
      </c>
      <c r="AB54" s="1410"/>
      <c r="AC54" s="1410"/>
      <c r="AD54" s="1410"/>
    </row>
    <row r="55" spans="1:30" ht="16.5" customHeight="1">
      <c r="A55" s="1201">
        <v>44</v>
      </c>
      <c r="B55" s="1201"/>
      <c r="C55" s="1296" t="s">
        <v>1503</v>
      </c>
      <c r="D55" s="1296"/>
      <c r="E55" s="1296"/>
      <c r="F55" s="1296"/>
      <c r="G55" s="2587">
        <v>25.58475</v>
      </c>
      <c r="H55" s="2587"/>
      <c r="I55" s="2587"/>
      <c r="J55" s="2730"/>
      <c r="K55" s="1280">
        <v>44</v>
      </c>
      <c r="L55" s="1201"/>
      <c r="M55" s="1296" t="s">
        <v>4486</v>
      </c>
      <c r="N55" s="1296"/>
      <c r="O55" s="1296"/>
      <c r="P55" s="1296"/>
      <c r="Q55" s="1202">
        <v>451</v>
      </c>
      <c r="R55" s="1202"/>
      <c r="S55" s="1202"/>
      <c r="T55" s="1551"/>
      <c r="U55" s="1280">
        <v>44</v>
      </c>
      <c r="V55" s="1201"/>
      <c r="W55" s="1296" t="s">
        <v>4414</v>
      </c>
      <c r="X55" s="1296"/>
      <c r="Y55" s="1296"/>
      <c r="Z55" s="1296"/>
      <c r="AA55" s="1202">
        <v>1237192</v>
      </c>
      <c r="AB55" s="1202"/>
      <c r="AC55" s="1202"/>
      <c r="AD55" s="1202"/>
    </row>
    <row r="56" spans="1:30" ht="16.5" customHeight="1">
      <c r="A56" s="1201">
        <v>45</v>
      </c>
      <c r="B56" s="1201"/>
      <c r="C56" s="1296" t="s">
        <v>4393</v>
      </c>
      <c r="D56" s="1296"/>
      <c r="E56" s="1296"/>
      <c r="F56" s="1296"/>
      <c r="G56" s="2587">
        <v>25.4</v>
      </c>
      <c r="H56" s="2587"/>
      <c r="I56" s="2587"/>
      <c r="J56" s="2730"/>
      <c r="K56" s="1280">
        <v>45</v>
      </c>
      <c r="L56" s="1201"/>
      <c r="M56" s="1296" t="s">
        <v>4487</v>
      </c>
      <c r="N56" s="1296"/>
      <c r="O56" s="1296"/>
      <c r="P56" s="1296"/>
      <c r="Q56" s="1202">
        <v>395</v>
      </c>
      <c r="R56" s="1202"/>
      <c r="S56" s="1202"/>
      <c r="T56" s="1551"/>
      <c r="U56" s="1280">
        <v>45</v>
      </c>
      <c r="V56" s="1201"/>
      <c r="W56" s="1296" t="s">
        <v>4430</v>
      </c>
      <c r="X56" s="1296"/>
      <c r="Y56" s="1296"/>
      <c r="Z56" s="1296"/>
      <c r="AA56" s="1410">
        <v>781583</v>
      </c>
      <c r="AB56" s="1410"/>
      <c r="AC56" s="1410"/>
      <c r="AD56" s="1410"/>
    </row>
    <row r="57" spans="1:30" ht="16.5" customHeight="1">
      <c r="A57" s="1201">
        <v>46</v>
      </c>
      <c r="B57" s="1201"/>
      <c r="C57" s="1296" t="s">
        <v>4386</v>
      </c>
      <c r="D57" s="1296"/>
      <c r="E57" s="1296"/>
      <c r="F57" s="1296"/>
      <c r="G57" s="2587">
        <v>22.819990000000001</v>
      </c>
      <c r="H57" s="2587"/>
      <c r="I57" s="2587"/>
      <c r="J57" s="2730"/>
      <c r="K57" s="1280">
        <v>46</v>
      </c>
      <c r="L57" s="1201"/>
      <c r="M57" s="1296" t="s">
        <v>4488</v>
      </c>
      <c r="N57" s="1296"/>
      <c r="O57" s="1296"/>
      <c r="P57" s="1296"/>
      <c r="Q57" s="1202">
        <v>311</v>
      </c>
      <c r="R57" s="1202"/>
      <c r="S57" s="1202"/>
      <c r="T57" s="1551"/>
      <c r="U57" s="1280">
        <v>46</v>
      </c>
      <c r="V57" s="1201"/>
      <c r="W57" s="1296" t="s">
        <v>4412</v>
      </c>
      <c r="X57" s="1296"/>
      <c r="Y57" s="1296"/>
      <c r="Z57" s="1296"/>
      <c r="AA57" s="1410">
        <v>585527</v>
      </c>
      <c r="AB57" s="1410"/>
      <c r="AC57" s="1410"/>
      <c r="AD57" s="1410"/>
    </row>
    <row r="58" spans="1:30" ht="16.5" customHeight="1">
      <c r="A58" s="1201">
        <v>47</v>
      </c>
      <c r="B58" s="1201"/>
      <c r="C58" s="1296" t="s">
        <v>4407</v>
      </c>
      <c r="D58" s="1296"/>
      <c r="E58" s="1296"/>
      <c r="F58" s="1296"/>
      <c r="G58" s="2587">
        <v>22.563140000000001</v>
      </c>
      <c r="H58" s="2587"/>
      <c r="I58" s="2587"/>
      <c r="J58" s="2730"/>
      <c r="K58" s="1280">
        <v>47</v>
      </c>
      <c r="L58" s="1201"/>
      <c r="M58" s="1296" t="s">
        <v>4489</v>
      </c>
      <c r="N58" s="1296"/>
      <c r="O58" s="1296"/>
      <c r="P58" s="1296"/>
      <c r="Q58" s="1202">
        <v>229</v>
      </c>
      <c r="R58" s="1202"/>
      <c r="S58" s="1202"/>
      <c r="T58" s="1551"/>
      <c r="U58" s="1280">
        <v>47</v>
      </c>
      <c r="V58" s="1201"/>
      <c r="W58" s="1296" t="s">
        <v>4407</v>
      </c>
      <c r="X58" s="1296"/>
      <c r="Y58" s="1296"/>
      <c r="Z58" s="1296"/>
      <c r="AA58" s="1410">
        <v>485909</v>
      </c>
      <c r="AB58" s="1410"/>
      <c r="AC58" s="1410"/>
      <c r="AD58" s="1410"/>
    </row>
    <row r="59" spans="1:30" ht="7.5" customHeight="1">
      <c r="J59" s="32"/>
      <c r="K59" s="16"/>
      <c r="L59" s="16"/>
      <c r="M59" s="16"/>
      <c r="N59" s="16"/>
      <c r="O59" s="16"/>
      <c r="P59" s="16"/>
      <c r="Q59" s="162"/>
      <c r="R59" s="162"/>
      <c r="S59" s="162"/>
      <c r="T59" s="233"/>
      <c r="U59" s="155"/>
      <c r="V59" s="16"/>
      <c r="W59" s="16"/>
      <c r="X59" s="16"/>
      <c r="Y59" s="16"/>
      <c r="Z59" s="16"/>
      <c r="AA59" s="125"/>
      <c r="AB59" s="125"/>
      <c r="AC59" s="125"/>
    </row>
    <row r="60" spans="1:30" ht="13.5">
      <c r="A60" s="1273" t="s">
        <v>1229</v>
      </c>
      <c r="B60" s="1273"/>
      <c r="C60" s="1273"/>
      <c r="D60" s="1273"/>
      <c r="E60" s="1273"/>
      <c r="F60" s="1273"/>
      <c r="G60" s="1273"/>
      <c r="H60" s="1273"/>
      <c r="I60" s="1273"/>
      <c r="J60" s="1274"/>
      <c r="K60" s="1272" t="s">
        <v>4490</v>
      </c>
      <c r="L60" s="1273"/>
      <c r="M60" s="1273"/>
      <c r="N60" s="1273"/>
      <c r="O60" s="1273"/>
      <c r="P60" s="1273"/>
      <c r="Q60" s="1273"/>
      <c r="R60" s="1273"/>
      <c r="S60" s="1273"/>
      <c r="T60" s="1274"/>
      <c r="U60" s="1272" t="s">
        <v>4491</v>
      </c>
      <c r="V60" s="1273"/>
      <c r="W60" s="1273"/>
      <c r="X60" s="1273"/>
      <c r="Y60" s="1273"/>
      <c r="Z60" s="1273"/>
      <c r="AA60" s="1273"/>
      <c r="AB60" s="1273"/>
      <c r="AC60" s="1273"/>
      <c r="AD60" s="1273"/>
    </row>
    <row r="61" spans="1:30" ht="13.5">
      <c r="A61" s="1201" t="s">
        <v>4433</v>
      </c>
      <c r="B61" s="1201"/>
      <c r="C61" s="1201"/>
      <c r="D61" s="1201"/>
      <c r="E61" s="1201"/>
      <c r="F61" s="1201"/>
      <c r="G61" s="1201"/>
      <c r="H61" s="1201"/>
      <c r="I61" s="1201"/>
      <c r="J61" s="1281"/>
      <c r="K61" s="2735" t="s">
        <v>4492</v>
      </c>
      <c r="L61" s="1292"/>
      <c r="M61" s="1292"/>
      <c r="N61" s="1292"/>
      <c r="O61" s="1292"/>
      <c r="P61" s="1292"/>
      <c r="Q61" s="1292"/>
      <c r="R61" s="1292"/>
      <c r="S61" s="1292"/>
      <c r="T61" s="2736"/>
      <c r="U61" s="1280" t="s">
        <v>4375</v>
      </c>
      <c r="V61" s="1201"/>
      <c r="W61" s="1201"/>
      <c r="X61" s="1201"/>
      <c r="Y61" s="1201"/>
      <c r="Z61" s="1201"/>
      <c r="AA61" s="1201"/>
      <c r="AB61" s="1201"/>
      <c r="AC61" s="1201"/>
      <c r="AD61" s="1201"/>
    </row>
    <row r="62" spans="1:30" ht="13.5">
      <c r="A62" s="1201" t="s">
        <v>4986</v>
      </c>
      <c r="B62" s="1201"/>
      <c r="C62" s="1201"/>
      <c r="D62" s="1201"/>
      <c r="E62" s="1201"/>
      <c r="F62" s="1201"/>
      <c r="G62" s="1201"/>
      <c r="H62" s="1201"/>
      <c r="I62" s="1201"/>
      <c r="J62" s="1281"/>
      <c r="K62" s="2735" t="s">
        <v>4493</v>
      </c>
      <c r="L62" s="1292"/>
      <c r="M62" s="1292"/>
      <c r="N62" s="1292"/>
      <c r="O62" s="1292"/>
      <c r="P62" s="1292"/>
      <c r="Q62" s="1292"/>
      <c r="R62" s="1292"/>
      <c r="S62" s="1292"/>
      <c r="T62" s="2736"/>
      <c r="U62" s="155"/>
      <c r="V62" s="16"/>
      <c r="W62" s="16"/>
      <c r="X62" s="16"/>
      <c r="Y62" s="16"/>
      <c r="Z62" s="16"/>
      <c r="AA62" s="16"/>
      <c r="AB62" s="16"/>
      <c r="AC62" s="16"/>
      <c r="AD62" s="16"/>
    </row>
    <row r="63" spans="1:30" ht="14.25" thickBot="1">
      <c r="A63" s="2737"/>
      <c r="B63" s="2737"/>
      <c r="C63" s="2737"/>
      <c r="D63" s="2737"/>
      <c r="E63" s="2737"/>
      <c r="F63" s="2737"/>
      <c r="G63" s="2737"/>
      <c r="H63" s="2737"/>
      <c r="I63" s="2737"/>
      <c r="J63" s="2738"/>
      <c r="K63" s="2688"/>
      <c r="L63" s="2686"/>
      <c r="M63" s="2686"/>
      <c r="N63" s="2686"/>
      <c r="O63" s="2686"/>
      <c r="P63" s="2686"/>
      <c r="Q63" s="2686"/>
      <c r="R63" s="2686"/>
      <c r="S63" s="2686"/>
      <c r="T63" s="2687"/>
      <c r="U63" s="194"/>
      <c r="V63" s="195"/>
      <c r="W63" s="195"/>
      <c r="X63" s="195"/>
      <c r="Y63" s="195"/>
      <c r="Z63" s="195"/>
      <c r="AA63" s="195"/>
      <c r="AB63" s="195"/>
      <c r="AC63" s="195"/>
      <c r="AD63" s="195"/>
    </row>
    <row r="64" spans="1:30" ht="13.5"/>
    <row r="66" spans="23:29" ht="16.5" customHeight="1">
      <c r="W66" s="33"/>
      <c r="X66" s="33"/>
      <c r="Y66" s="33"/>
      <c r="Z66" s="33"/>
      <c r="AA66" s="131"/>
      <c r="AB66" s="131"/>
      <c r="AC66" s="131"/>
    </row>
    <row r="67" spans="23:29" ht="16.5" customHeight="1">
      <c r="W67" s="33"/>
      <c r="X67" s="33"/>
      <c r="Y67" s="33"/>
      <c r="Z67" s="33"/>
      <c r="AA67" s="131"/>
      <c r="AB67" s="131"/>
      <c r="AC67" s="131"/>
    </row>
    <row r="68" spans="23:29" ht="16.5" customHeight="1">
      <c r="W68" s="33"/>
      <c r="X68" s="33"/>
      <c r="Y68" s="33"/>
      <c r="Z68" s="33"/>
      <c r="AA68" s="131"/>
      <c r="AB68" s="131"/>
      <c r="AC68" s="131"/>
    </row>
    <row r="69" spans="23:29" ht="16.5" customHeight="1">
      <c r="W69" s="33"/>
      <c r="X69" s="33"/>
      <c r="Y69" s="33"/>
      <c r="Z69" s="33"/>
      <c r="AA69" s="131"/>
      <c r="AB69" s="131"/>
      <c r="AC69" s="131"/>
    </row>
    <row r="70" spans="23:29" ht="16.5" customHeight="1">
      <c r="W70" s="33"/>
      <c r="X70" s="33"/>
      <c r="Y70" s="33"/>
      <c r="Z70" s="33"/>
      <c r="AA70" s="131"/>
      <c r="AB70" s="131"/>
      <c r="AC70" s="131"/>
    </row>
    <row r="71" spans="23:29" ht="16.5" customHeight="1">
      <c r="W71" s="118"/>
      <c r="X71" s="118"/>
      <c r="Y71" s="118"/>
      <c r="Z71" s="118"/>
      <c r="AA71" s="239"/>
      <c r="AB71" s="239"/>
      <c r="AC71" s="239"/>
    </row>
    <row r="72" spans="23:29" ht="16.5" customHeight="1">
      <c r="W72" s="33"/>
      <c r="X72" s="33"/>
      <c r="Y72" s="33"/>
      <c r="Z72" s="33"/>
      <c r="AA72" s="131"/>
      <c r="AB72" s="131"/>
      <c r="AC72" s="131"/>
    </row>
    <row r="73" spans="23:29" ht="16.5" customHeight="1">
      <c r="W73" s="33"/>
      <c r="X73" s="33"/>
      <c r="Y73" s="33"/>
      <c r="Z73" s="33"/>
      <c r="AA73" s="131"/>
      <c r="AB73" s="131"/>
      <c r="AC73" s="131"/>
    </row>
    <row r="74" spans="23:29" ht="16.5" customHeight="1">
      <c r="W74" s="33"/>
      <c r="X74" s="33"/>
      <c r="Y74" s="33"/>
      <c r="Z74" s="33"/>
      <c r="AA74" s="131"/>
      <c r="AB74" s="131"/>
      <c r="AC74" s="131"/>
    </row>
    <row r="75" spans="23:29" ht="16.5" customHeight="1">
      <c r="W75" s="33"/>
      <c r="X75" s="33"/>
      <c r="Y75" s="33"/>
      <c r="Z75" s="33"/>
      <c r="AA75" s="131"/>
      <c r="AB75" s="131"/>
      <c r="AC75" s="131"/>
    </row>
    <row r="76" spans="23:29" ht="16.5" customHeight="1">
      <c r="W76" s="33"/>
      <c r="X76" s="33"/>
      <c r="Y76" s="33"/>
      <c r="Z76" s="33"/>
      <c r="AA76" s="131"/>
      <c r="AB76" s="131"/>
      <c r="AC76" s="131"/>
    </row>
    <row r="77" spans="23:29" ht="16.5" customHeight="1">
      <c r="W77" s="33"/>
      <c r="X77" s="33"/>
      <c r="Y77" s="33"/>
      <c r="Z77" s="33"/>
      <c r="AA77" s="131"/>
      <c r="AB77" s="131"/>
      <c r="AC77" s="131"/>
    </row>
    <row r="78" spans="23:29" ht="16.5" customHeight="1">
      <c r="W78" s="33"/>
      <c r="X78" s="33"/>
      <c r="Y78" s="33"/>
      <c r="Z78" s="33"/>
      <c r="AA78" s="131"/>
      <c r="AB78" s="131"/>
      <c r="AC78" s="131"/>
    </row>
    <row r="79" spans="23:29" ht="16.5" customHeight="1">
      <c r="W79" s="33"/>
      <c r="X79" s="33"/>
      <c r="Y79" s="33"/>
      <c r="Z79" s="33"/>
      <c r="AA79" s="131"/>
      <c r="AB79" s="131"/>
      <c r="AC79" s="131"/>
    </row>
    <row r="80" spans="23:29" ht="16.5" customHeight="1">
      <c r="W80" s="33"/>
      <c r="X80" s="33"/>
      <c r="Y80" s="33"/>
      <c r="Z80" s="33"/>
      <c r="AA80" s="131"/>
      <c r="AB80" s="131"/>
      <c r="AC80" s="131"/>
    </row>
    <row r="81" spans="23:29" ht="16.5" customHeight="1">
      <c r="W81" s="33"/>
      <c r="X81" s="33"/>
      <c r="Y81" s="33"/>
      <c r="Z81" s="33"/>
      <c r="AA81" s="131"/>
      <c r="AB81" s="131"/>
      <c r="AC81" s="131"/>
    </row>
    <row r="82" spans="23:29" ht="16.5" customHeight="1">
      <c r="W82" s="33"/>
      <c r="X82" s="33"/>
      <c r="Y82" s="33"/>
      <c r="Z82" s="33"/>
      <c r="AA82" s="131"/>
      <c r="AB82" s="131"/>
      <c r="AC82" s="131"/>
    </row>
    <row r="83" spans="23:29" ht="16.5" customHeight="1">
      <c r="W83" s="33"/>
      <c r="X83" s="33"/>
      <c r="Y83" s="33"/>
      <c r="Z83" s="33"/>
      <c r="AA83" s="131"/>
      <c r="AB83" s="131"/>
      <c r="AC83" s="131"/>
    </row>
    <row r="84" spans="23:29" ht="16.5" customHeight="1">
      <c r="W84" s="33"/>
      <c r="X84" s="33"/>
      <c r="Y84" s="33"/>
      <c r="Z84" s="33"/>
      <c r="AA84" s="131"/>
      <c r="AB84" s="131"/>
      <c r="AC84" s="131"/>
    </row>
    <row r="85" spans="23:29" ht="16.5" customHeight="1">
      <c r="W85" s="33"/>
      <c r="X85" s="33"/>
      <c r="Y85" s="33"/>
      <c r="Z85" s="33"/>
      <c r="AA85" s="131"/>
      <c r="AB85" s="131"/>
      <c r="AC85" s="131"/>
    </row>
    <row r="86" spans="23:29" ht="16.5" customHeight="1">
      <c r="W86" s="33"/>
      <c r="X86" s="33"/>
      <c r="Y86" s="33"/>
      <c r="Z86" s="33"/>
      <c r="AA86" s="131"/>
      <c r="AB86" s="131"/>
      <c r="AC86" s="131"/>
    </row>
    <row r="87" spans="23:29" ht="16.5" customHeight="1">
      <c r="W87" s="33"/>
      <c r="X87" s="33"/>
      <c r="Y87" s="33"/>
      <c r="Z87" s="33"/>
      <c r="AA87" s="131"/>
      <c r="AB87" s="131"/>
      <c r="AC87" s="131"/>
    </row>
    <row r="88" spans="23:29" ht="16.5" customHeight="1">
      <c r="W88" s="33"/>
      <c r="X88" s="33"/>
      <c r="Y88" s="33"/>
      <c r="Z88" s="33"/>
      <c r="AA88" s="131"/>
      <c r="AB88" s="131"/>
      <c r="AC88" s="131"/>
    </row>
    <row r="89" spans="23:29" ht="16.5" customHeight="1">
      <c r="W89" s="33"/>
      <c r="X89" s="33"/>
      <c r="Y89" s="33"/>
      <c r="Z89" s="33"/>
      <c r="AA89" s="131"/>
      <c r="AB89" s="131"/>
      <c r="AC89" s="131"/>
    </row>
    <row r="90" spans="23:29" ht="16.5" customHeight="1">
      <c r="W90" s="33"/>
      <c r="X90" s="33"/>
      <c r="Y90" s="33"/>
      <c r="Z90" s="33"/>
      <c r="AA90" s="131"/>
      <c r="AB90" s="131"/>
      <c r="AC90" s="131"/>
    </row>
    <row r="91" spans="23:29" ht="16.5" customHeight="1">
      <c r="W91" s="33"/>
      <c r="X91" s="33"/>
      <c r="Y91" s="33"/>
      <c r="Z91" s="33"/>
      <c r="AA91" s="131"/>
      <c r="AB91" s="131"/>
      <c r="AC91" s="131"/>
    </row>
    <row r="92" spans="23:29" ht="16.5" customHeight="1">
      <c r="W92" s="33"/>
      <c r="X92" s="33"/>
      <c r="Y92" s="33"/>
      <c r="Z92" s="33"/>
      <c r="AA92" s="131"/>
      <c r="AB92" s="131"/>
      <c r="AC92" s="131"/>
    </row>
    <row r="93" spans="23:29" ht="16.5" customHeight="1">
      <c r="W93" s="33"/>
      <c r="X93" s="33"/>
      <c r="Y93" s="33"/>
      <c r="Z93" s="33"/>
      <c r="AA93" s="131"/>
      <c r="AB93" s="131"/>
      <c r="AC93" s="131"/>
    </row>
    <row r="94" spans="23:29" ht="16.5" customHeight="1">
      <c r="W94" s="33"/>
      <c r="X94" s="33"/>
      <c r="Y94" s="33"/>
      <c r="Z94" s="33"/>
      <c r="AA94" s="131"/>
      <c r="AB94" s="131"/>
      <c r="AC94" s="131"/>
    </row>
    <row r="95" spans="23:29" ht="16.5" customHeight="1">
      <c r="W95" s="33"/>
      <c r="X95" s="33"/>
      <c r="Y95" s="33"/>
      <c r="Z95" s="33"/>
      <c r="AA95" s="131"/>
      <c r="AB95" s="131"/>
      <c r="AC95" s="131"/>
    </row>
    <row r="96" spans="23:29" ht="16.5" customHeight="1">
      <c r="W96" s="33"/>
      <c r="X96" s="33"/>
      <c r="Y96" s="33"/>
      <c r="Z96" s="33"/>
      <c r="AA96" s="131"/>
      <c r="AB96" s="131"/>
      <c r="AC96" s="131"/>
    </row>
    <row r="97" spans="23:29" ht="16.5" customHeight="1">
      <c r="W97" s="33"/>
      <c r="X97" s="33"/>
      <c r="Y97" s="33"/>
      <c r="Z97" s="33"/>
      <c r="AA97" s="131"/>
      <c r="AB97" s="131"/>
      <c r="AC97" s="131"/>
    </row>
    <row r="98" spans="23:29" ht="16.5" customHeight="1">
      <c r="W98" s="33"/>
      <c r="X98" s="33"/>
      <c r="Y98" s="33"/>
      <c r="Z98" s="33"/>
      <c r="AA98" s="131"/>
      <c r="AB98" s="131"/>
      <c r="AC98" s="131"/>
    </row>
    <row r="99" spans="23:29" ht="16.5" customHeight="1">
      <c r="W99" s="33"/>
      <c r="X99" s="33"/>
      <c r="Y99" s="33"/>
      <c r="Z99" s="33"/>
      <c r="AA99" s="131"/>
      <c r="AB99" s="131"/>
      <c r="AC99" s="131"/>
    </row>
    <row r="100" spans="23:29" ht="16.5" customHeight="1">
      <c r="W100" s="33"/>
      <c r="X100" s="33"/>
      <c r="Y100" s="33"/>
      <c r="Z100" s="33"/>
      <c r="AA100" s="131"/>
      <c r="AB100" s="131"/>
      <c r="AC100" s="131"/>
    </row>
    <row r="101" spans="23:29" ht="16.5" customHeight="1">
      <c r="W101" s="33"/>
      <c r="X101" s="33"/>
      <c r="Y101" s="33"/>
      <c r="Z101" s="33"/>
      <c r="AA101" s="131"/>
      <c r="AB101" s="131"/>
      <c r="AC101" s="131"/>
    </row>
    <row r="102" spans="23:29" ht="16.5" customHeight="1">
      <c r="W102" s="33"/>
      <c r="X102" s="33"/>
      <c r="Y102" s="33"/>
      <c r="Z102" s="33"/>
      <c r="AA102" s="131"/>
      <c r="AB102" s="131"/>
      <c r="AC102" s="131"/>
    </row>
    <row r="103" spans="23:29" ht="16.5" customHeight="1">
      <c r="W103" s="33"/>
      <c r="X103" s="33"/>
      <c r="Y103" s="33"/>
      <c r="Z103" s="33"/>
      <c r="AA103" s="131"/>
      <c r="AB103" s="131"/>
      <c r="AC103" s="131"/>
    </row>
    <row r="104" spans="23:29" ht="16.5" customHeight="1">
      <c r="W104" s="33"/>
      <c r="X104" s="33"/>
      <c r="Y104" s="33"/>
      <c r="Z104" s="33"/>
      <c r="AA104" s="131"/>
      <c r="AB104" s="131"/>
      <c r="AC104" s="131"/>
    </row>
    <row r="105" spans="23:29" ht="16.5" customHeight="1">
      <c r="W105" s="33"/>
      <c r="X105" s="33"/>
      <c r="Y105" s="33"/>
      <c r="Z105" s="33"/>
      <c r="AA105" s="131"/>
      <c r="AB105" s="131"/>
      <c r="AC105" s="131"/>
    </row>
    <row r="106" spans="23:29" ht="16.5" customHeight="1">
      <c r="W106" s="33"/>
      <c r="X106" s="33"/>
      <c r="Y106" s="33"/>
      <c r="Z106" s="33"/>
      <c r="AA106" s="131"/>
      <c r="AB106" s="131"/>
      <c r="AC106" s="131"/>
    </row>
    <row r="107" spans="23:29" ht="16.5" customHeight="1">
      <c r="W107" s="33"/>
      <c r="X107" s="33"/>
      <c r="Y107" s="33"/>
      <c r="Z107" s="33"/>
      <c r="AA107" s="131"/>
      <c r="AB107" s="131"/>
      <c r="AC107" s="131"/>
    </row>
    <row r="108" spans="23:29" ht="16.5" customHeight="1">
      <c r="W108" s="33"/>
      <c r="X108" s="33"/>
      <c r="Y108" s="33"/>
      <c r="Z108" s="33"/>
      <c r="AA108" s="131"/>
      <c r="AB108" s="131"/>
      <c r="AC108" s="131"/>
    </row>
    <row r="109" spans="23:29" ht="16.5" customHeight="1">
      <c r="W109" s="33"/>
      <c r="X109" s="33"/>
      <c r="Y109" s="33"/>
      <c r="Z109" s="33"/>
      <c r="AA109" s="131"/>
      <c r="AB109" s="131"/>
      <c r="AC109" s="131"/>
    </row>
    <row r="110" spans="23:29" ht="16.5" customHeight="1">
      <c r="W110" s="33"/>
      <c r="X110" s="33"/>
      <c r="Y110" s="33"/>
      <c r="Z110" s="33"/>
      <c r="AA110" s="131"/>
      <c r="AB110" s="131"/>
      <c r="AC110" s="131"/>
    </row>
    <row r="111" spans="23:29" ht="16.5" customHeight="1">
      <c r="W111" s="33"/>
      <c r="X111" s="33"/>
      <c r="Y111" s="33"/>
      <c r="Z111" s="33"/>
      <c r="AA111" s="131"/>
      <c r="AB111" s="131"/>
      <c r="AC111" s="131"/>
    </row>
    <row r="112" spans="23:29" ht="16.5" customHeight="1">
      <c r="W112" s="33"/>
      <c r="X112" s="33"/>
      <c r="Y112" s="33"/>
      <c r="Z112" s="33"/>
      <c r="AA112" s="131"/>
      <c r="AB112" s="131"/>
      <c r="AC112" s="131"/>
    </row>
  </sheetData>
  <mergeCells count="482">
    <mergeCell ref="A63:J63"/>
    <mergeCell ref="K63:T63"/>
    <mergeCell ref="A60:J60"/>
    <mergeCell ref="K60:T60"/>
    <mergeCell ref="U60:AD60"/>
    <mergeCell ref="A61:J61"/>
    <mergeCell ref="K61:T61"/>
    <mergeCell ref="U61:AD61"/>
    <mergeCell ref="AA57:AD57"/>
    <mergeCell ref="A58:B58"/>
    <mergeCell ref="C58:F58"/>
    <mergeCell ref="G58:J58"/>
    <mergeCell ref="K58:L58"/>
    <mergeCell ref="M58:P58"/>
    <mergeCell ref="Q58:T58"/>
    <mergeCell ref="U58:V58"/>
    <mergeCell ref="W58:Z58"/>
    <mergeCell ref="AA58:AD58"/>
    <mergeCell ref="A57:B57"/>
    <mergeCell ref="C57:F57"/>
    <mergeCell ref="G57:J57"/>
    <mergeCell ref="K57:L57"/>
    <mergeCell ref="M57:P57"/>
    <mergeCell ref="Q57:T57"/>
    <mergeCell ref="U57:V57"/>
    <mergeCell ref="W57:Z57"/>
    <mergeCell ref="K62:T62"/>
    <mergeCell ref="U55:V55"/>
    <mergeCell ref="W55:Z55"/>
    <mergeCell ref="AA55:AD55"/>
    <mergeCell ref="A56:B56"/>
    <mergeCell ref="C56:F56"/>
    <mergeCell ref="G56:J56"/>
    <mergeCell ref="K56:L56"/>
    <mergeCell ref="M56:P56"/>
    <mergeCell ref="Q56:T56"/>
    <mergeCell ref="U56:V56"/>
    <mergeCell ref="A55:B55"/>
    <mergeCell ref="C55:F55"/>
    <mergeCell ref="G55:J55"/>
    <mergeCell ref="K55:L55"/>
    <mergeCell ref="M55:P55"/>
    <mergeCell ref="Q55:T55"/>
    <mergeCell ref="W56:Z56"/>
    <mergeCell ref="AA56:AD56"/>
    <mergeCell ref="A62:J62"/>
    <mergeCell ref="A54:B54"/>
    <mergeCell ref="C54:F54"/>
    <mergeCell ref="G54:J54"/>
    <mergeCell ref="K54:L54"/>
    <mergeCell ref="M54:P54"/>
    <mergeCell ref="Q54:T54"/>
    <mergeCell ref="U54:V54"/>
    <mergeCell ref="W54:Z54"/>
    <mergeCell ref="AA54:AD54"/>
    <mergeCell ref="A53:B53"/>
    <mergeCell ref="C53:F53"/>
    <mergeCell ref="G53:J53"/>
    <mergeCell ref="K53:L53"/>
    <mergeCell ref="M53:P53"/>
    <mergeCell ref="Q53:T53"/>
    <mergeCell ref="U53:V53"/>
    <mergeCell ref="W53:Z53"/>
    <mergeCell ref="AA53:AD53"/>
    <mergeCell ref="U51:V51"/>
    <mergeCell ref="W51:Z51"/>
    <mergeCell ref="AA51:AD51"/>
    <mergeCell ref="A52:B52"/>
    <mergeCell ref="C52:F52"/>
    <mergeCell ref="G52:J52"/>
    <mergeCell ref="K52:L52"/>
    <mergeCell ref="M52:P52"/>
    <mergeCell ref="Q52:T52"/>
    <mergeCell ref="U52:V52"/>
    <mergeCell ref="A51:B51"/>
    <mergeCell ref="C51:F51"/>
    <mergeCell ref="G51:J51"/>
    <mergeCell ref="K51:L51"/>
    <mergeCell ref="M51:P51"/>
    <mergeCell ref="Q51:T51"/>
    <mergeCell ref="W52:Z52"/>
    <mergeCell ref="AA52:AD52"/>
    <mergeCell ref="A50:B50"/>
    <mergeCell ref="C50:F50"/>
    <mergeCell ref="G50:J50"/>
    <mergeCell ref="K50:L50"/>
    <mergeCell ref="M50:P50"/>
    <mergeCell ref="Q50:T50"/>
    <mergeCell ref="U50:V50"/>
    <mergeCell ref="W50:Z50"/>
    <mergeCell ref="AA50:AD50"/>
    <mergeCell ref="A49:B49"/>
    <mergeCell ref="C49:F49"/>
    <mergeCell ref="G49:J49"/>
    <mergeCell ref="K49:L49"/>
    <mergeCell ref="M49:P49"/>
    <mergeCell ref="Q49:T49"/>
    <mergeCell ref="U49:V49"/>
    <mergeCell ref="W49:Z49"/>
    <mergeCell ref="AA49:AD49"/>
    <mergeCell ref="U47:V47"/>
    <mergeCell ref="W47:Z47"/>
    <mergeCell ref="AA47:AD47"/>
    <mergeCell ref="A48:B48"/>
    <mergeCell ref="C48:F48"/>
    <mergeCell ref="G48:J48"/>
    <mergeCell ref="K48:L48"/>
    <mergeCell ref="M48:P48"/>
    <mergeCell ref="Q48:T48"/>
    <mergeCell ref="U48:V48"/>
    <mergeCell ref="A47:B47"/>
    <mergeCell ref="C47:F47"/>
    <mergeCell ref="G47:J47"/>
    <mergeCell ref="K47:L47"/>
    <mergeCell ref="M47:P47"/>
    <mergeCell ref="Q47:T47"/>
    <mergeCell ref="W48:Z48"/>
    <mergeCell ref="AA48:AD48"/>
    <mergeCell ref="A46:B46"/>
    <mergeCell ref="C46:F46"/>
    <mergeCell ref="G46:J46"/>
    <mergeCell ref="K46:L46"/>
    <mergeCell ref="M46:P46"/>
    <mergeCell ref="Q46:T46"/>
    <mergeCell ref="U46:V46"/>
    <mergeCell ref="W46:Z46"/>
    <mergeCell ref="AA46:AD46"/>
    <mergeCell ref="A45:B45"/>
    <mergeCell ref="C45:F45"/>
    <mergeCell ref="G45:J45"/>
    <mergeCell ref="K45:L45"/>
    <mergeCell ref="M45:P45"/>
    <mergeCell ref="Q45:T45"/>
    <mergeCell ref="U45:V45"/>
    <mergeCell ref="W45:Z45"/>
    <mergeCell ref="AA45:AD45"/>
    <mergeCell ref="U43:V43"/>
    <mergeCell ref="W43:Z43"/>
    <mergeCell ref="AA43:AD43"/>
    <mergeCell ref="A44:B44"/>
    <mergeCell ref="C44:F44"/>
    <mergeCell ref="G44:J44"/>
    <mergeCell ref="K44:L44"/>
    <mergeCell ref="M44:P44"/>
    <mergeCell ref="Q44:T44"/>
    <mergeCell ref="U44:V44"/>
    <mergeCell ref="A43:B43"/>
    <mergeCell ref="C43:F43"/>
    <mergeCell ref="G43:J43"/>
    <mergeCell ref="K43:L43"/>
    <mergeCell ref="M43:P43"/>
    <mergeCell ref="Q43:T43"/>
    <mergeCell ref="W44:Z44"/>
    <mergeCell ref="AA44:AD44"/>
    <mergeCell ref="A42:B42"/>
    <mergeCell ref="C42:F42"/>
    <mergeCell ref="G42:J42"/>
    <mergeCell ref="K42:L42"/>
    <mergeCell ref="M42:P42"/>
    <mergeCell ref="Q42:T42"/>
    <mergeCell ref="U42:V42"/>
    <mergeCell ref="W42:Z42"/>
    <mergeCell ref="AA42:AD42"/>
    <mergeCell ref="A41:B41"/>
    <mergeCell ref="C41:F41"/>
    <mergeCell ref="G41:J41"/>
    <mergeCell ref="K41:L41"/>
    <mergeCell ref="M41:P41"/>
    <mergeCell ref="Q41:T41"/>
    <mergeCell ref="U41:V41"/>
    <mergeCell ref="W41:Z41"/>
    <mergeCell ref="AA41:AD41"/>
    <mergeCell ref="U39:V39"/>
    <mergeCell ref="W39:Z39"/>
    <mergeCell ref="AA39:AD39"/>
    <mergeCell ref="A40:B40"/>
    <mergeCell ref="C40:F40"/>
    <mergeCell ref="G40:J40"/>
    <mergeCell ref="K40:L40"/>
    <mergeCell ref="M40:P40"/>
    <mergeCell ref="Q40:T40"/>
    <mergeCell ref="U40:V40"/>
    <mergeCell ref="A39:B39"/>
    <mergeCell ref="C39:F39"/>
    <mergeCell ref="G39:J39"/>
    <mergeCell ref="K39:L39"/>
    <mergeCell ref="M39:P39"/>
    <mergeCell ref="Q39:T39"/>
    <mergeCell ref="W40:Z40"/>
    <mergeCell ref="AA40:AD40"/>
    <mergeCell ref="A38:B38"/>
    <mergeCell ref="C38:F38"/>
    <mergeCell ref="G38:J38"/>
    <mergeCell ref="K38:L38"/>
    <mergeCell ref="M38:P38"/>
    <mergeCell ref="Q38:T38"/>
    <mergeCell ref="U38:V38"/>
    <mergeCell ref="W38:Z38"/>
    <mergeCell ref="AA38:AD38"/>
    <mergeCell ref="A37:B37"/>
    <mergeCell ref="C37:F37"/>
    <mergeCell ref="G37:J37"/>
    <mergeCell ref="K37:L37"/>
    <mergeCell ref="M37:P37"/>
    <mergeCell ref="Q37:T37"/>
    <mergeCell ref="U37:V37"/>
    <mergeCell ref="W37:Z37"/>
    <mergeCell ref="AA37:AD37"/>
    <mergeCell ref="U35:V35"/>
    <mergeCell ref="W35:Z35"/>
    <mergeCell ref="AA35:AD35"/>
    <mergeCell ref="A36:B36"/>
    <mergeCell ref="C36:F36"/>
    <mergeCell ref="G36:J36"/>
    <mergeCell ref="K36:L36"/>
    <mergeCell ref="M36:P36"/>
    <mergeCell ref="Q36:T36"/>
    <mergeCell ref="U36:V36"/>
    <mergeCell ref="A35:B35"/>
    <mergeCell ref="C35:F35"/>
    <mergeCell ref="G35:J35"/>
    <mergeCell ref="K35:L35"/>
    <mergeCell ref="M35:P35"/>
    <mergeCell ref="Q35:T35"/>
    <mergeCell ref="W36:Z36"/>
    <mergeCell ref="AA36:AD36"/>
    <mergeCell ref="A34:B34"/>
    <mergeCell ref="C34:F34"/>
    <mergeCell ref="G34:J34"/>
    <mergeCell ref="K34:L34"/>
    <mergeCell ref="M34:P34"/>
    <mergeCell ref="Q34:T34"/>
    <mergeCell ref="U34:V34"/>
    <mergeCell ref="W34:Z34"/>
    <mergeCell ref="AA34:AD34"/>
    <mergeCell ref="A33:B33"/>
    <mergeCell ref="C33:F33"/>
    <mergeCell ref="G33:J33"/>
    <mergeCell ref="K33:L33"/>
    <mergeCell ref="M33:P33"/>
    <mergeCell ref="Q33:T33"/>
    <mergeCell ref="U33:V33"/>
    <mergeCell ref="W33:Z33"/>
    <mergeCell ref="AA33:AD33"/>
    <mergeCell ref="U31:V31"/>
    <mergeCell ref="W31:Z31"/>
    <mergeCell ref="AA31:AD31"/>
    <mergeCell ref="A32:B32"/>
    <mergeCell ref="C32:F32"/>
    <mergeCell ref="G32:J32"/>
    <mergeCell ref="K32:L32"/>
    <mergeCell ref="M32:P32"/>
    <mergeCell ref="Q32:T32"/>
    <mergeCell ref="U32:V32"/>
    <mergeCell ref="A31:B31"/>
    <mergeCell ref="C31:F31"/>
    <mergeCell ref="G31:J31"/>
    <mergeCell ref="K31:L31"/>
    <mergeCell ref="M31:P31"/>
    <mergeCell ref="Q31:T31"/>
    <mergeCell ref="W32:Z32"/>
    <mergeCell ref="AA32:AD32"/>
    <mergeCell ref="A30:B30"/>
    <mergeCell ref="C30:F30"/>
    <mergeCell ref="G30:J30"/>
    <mergeCell ref="K30:L30"/>
    <mergeCell ref="M30:P30"/>
    <mergeCell ref="Q30:T30"/>
    <mergeCell ref="U30:V30"/>
    <mergeCell ref="W30:Z30"/>
    <mergeCell ref="AA30:AD30"/>
    <mergeCell ref="A29:B29"/>
    <mergeCell ref="C29:F29"/>
    <mergeCell ref="G29:J29"/>
    <mergeCell ref="K29:L29"/>
    <mergeCell ref="M29:P29"/>
    <mergeCell ref="Q29:T29"/>
    <mergeCell ref="U29:V29"/>
    <mergeCell ref="W29:Z29"/>
    <mergeCell ref="AA29:AD29"/>
    <mergeCell ref="U27:V27"/>
    <mergeCell ref="W27:Z27"/>
    <mergeCell ref="AA27:AD27"/>
    <mergeCell ref="A28:B28"/>
    <mergeCell ref="C28:F28"/>
    <mergeCell ref="G28:J28"/>
    <mergeCell ref="K28:L28"/>
    <mergeCell ref="M28:P28"/>
    <mergeCell ref="Q28:T28"/>
    <mergeCell ref="U28:V28"/>
    <mergeCell ref="A27:B27"/>
    <mergeCell ref="C27:F27"/>
    <mergeCell ref="G27:J27"/>
    <mergeCell ref="K27:L27"/>
    <mergeCell ref="M27:P27"/>
    <mergeCell ref="Q27:T27"/>
    <mergeCell ref="W28:Z28"/>
    <mergeCell ref="AA28:AD28"/>
    <mergeCell ref="A26:B26"/>
    <mergeCell ref="C26:F26"/>
    <mergeCell ref="G26:J26"/>
    <mergeCell ref="K26:L26"/>
    <mergeCell ref="M26:P26"/>
    <mergeCell ref="Q26:T26"/>
    <mergeCell ref="U26:V26"/>
    <mergeCell ref="W26:Z26"/>
    <mergeCell ref="AA26:AD26"/>
    <mergeCell ref="A25:B25"/>
    <mergeCell ref="C25:F25"/>
    <mergeCell ref="G25:J25"/>
    <mergeCell ref="K25:L25"/>
    <mergeCell ref="M25:P25"/>
    <mergeCell ref="Q25:T25"/>
    <mergeCell ref="U25:V25"/>
    <mergeCell ref="W25:Z25"/>
    <mergeCell ref="AA25:AD25"/>
    <mergeCell ref="U23:V23"/>
    <mergeCell ref="W23:Z23"/>
    <mergeCell ref="AA23:AD23"/>
    <mergeCell ref="A24:B24"/>
    <mergeCell ref="C24:F24"/>
    <mergeCell ref="G24:J24"/>
    <mergeCell ref="K24:L24"/>
    <mergeCell ref="M24:P24"/>
    <mergeCell ref="Q24:T24"/>
    <mergeCell ref="U24:V24"/>
    <mergeCell ref="A23:B23"/>
    <mergeCell ref="C23:F23"/>
    <mergeCell ref="G23:J23"/>
    <mergeCell ref="K23:L23"/>
    <mergeCell ref="M23:P23"/>
    <mergeCell ref="Q23:T23"/>
    <mergeCell ref="W24:Z24"/>
    <mergeCell ref="AA24:AD24"/>
    <mergeCell ref="A22:B22"/>
    <mergeCell ref="C22:F22"/>
    <mergeCell ref="G22:J22"/>
    <mergeCell ref="K22:L22"/>
    <mergeCell ref="M22:P22"/>
    <mergeCell ref="Q22:T22"/>
    <mergeCell ref="U22:V22"/>
    <mergeCell ref="W22:Z22"/>
    <mergeCell ref="AA22:AD22"/>
    <mergeCell ref="A21:B21"/>
    <mergeCell ref="C21:F21"/>
    <mergeCell ref="G21:J21"/>
    <mergeCell ref="K21:L21"/>
    <mergeCell ref="M21:P21"/>
    <mergeCell ref="Q21:T21"/>
    <mergeCell ref="U21:V21"/>
    <mergeCell ref="W21:Z21"/>
    <mergeCell ref="AA21:AD21"/>
    <mergeCell ref="U19:V19"/>
    <mergeCell ref="W19:Z19"/>
    <mergeCell ref="AA19:AD19"/>
    <mergeCell ref="A20:B20"/>
    <mergeCell ref="C20:F20"/>
    <mergeCell ref="G20:J20"/>
    <mergeCell ref="K20:L20"/>
    <mergeCell ref="M20:P20"/>
    <mergeCell ref="Q20:T20"/>
    <mergeCell ref="U20:V20"/>
    <mergeCell ref="A19:B19"/>
    <mergeCell ref="C19:F19"/>
    <mergeCell ref="G19:J19"/>
    <mergeCell ref="K19:L19"/>
    <mergeCell ref="M19:P19"/>
    <mergeCell ref="Q19:T19"/>
    <mergeCell ref="W20:Z20"/>
    <mergeCell ref="AA20:AD20"/>
    <mergeCell ref="A18:B18"/>
    <mergeCell ref="C18:F18"/>
    <mergeCell ref="G18:J18"/>
    <mergeCell ref="K18:L18"/>
    <mergeCell ref="M18:P18"/>
    <mergeCell ref="Q18:T18"/>
    <mergeCell ref="U18:V18"/>
    <mergeCell ref="W18:Z18"/>
    <mergeCell ref="AA18:AD18"/>
    <mergeCell ref="A17:B17"/>
    <mergeCell ref="C17:F17"/>
    <mergeCell ref="G17:J17"/>
    <mergeCell ref="K17:L17"/>
    <mergeCell ref="M17:P17"/>
    <mergeCell ref="Q17:T17"/>
    <mergeCell ref="U17:V17"/>
    <mergeCell ref="W17:Z17"/>
    <mergeCell ref="AA17:AD17"/>
    <mergeCell ref="U15:V15"/>
    <mergeCell ref="W15:Z15"/>
    <mergeCell ref="AA15:AD15"/>
    <mergeCell ref="A16:B16"/>
    <mergeCell ref="C16:F16"/>
    <mergeCell ref="G16:J16"/>
    <mergeCell ref="K16:L16"/>
    <mergeCell ref="M16:P16"/>
    <mergeCell ref="Q16:T16"/>
    <mergeCell ref="U16:V16"/>
    <mergeCell ref="A15:B15"/>
    <mergeCell ref="C15:F15"/>
    <mergeCell ref="G15:J15"/>
    <mergeCell ref="K15:L15"/>
    <mergeCell ref="M15:P15"/>
    <mergeCell ref="Q15:T15"/>
    <mergeCell ref="W16:Z16"/>
    <mergeCell ref="AA16:AD16"/>
    <mergeCell ref="A14:B14"/>
    <mergeCell ref="C14:F14"/>
    <mergeCell ref="G14:J14"/>
    <mergeCell ref="K14:L14"/>
    <mergeCell ref="M14:P14"/>
    <mergeCell ref="Q14:T14"/>
    <mergeCell ref="U14:V14"/>
    <mergeCell ref="W14:Z14"/>
    <mergeCell ref="AA14:AD14"/>
    <mergeCell ref="A13:B13"/>
    <mergeCell ref="C13:F13"/>
    <mergeCell ref="G13:J13"/>
    <mergeCell ref="K13:L13"/>
    <mergeCell ref="M13:P13"/>
    <mergeCell ref="Q13:T13"/>
    <mergeCell ref="U13:V13"/>
    <mergeCell ref="W13:Z13"/>
    <mergeCell ref="AA13:AD13"/>
    <mergeCell ref="U11:V11"/>
    <mergeCell ref="W11:Z11"/>
    <mergeCell ref="AA11:AD11"/>
    <mergeCell ref="A12:B12"/>
    <mergeCell ref="C12:F12"/>
    <mergeCell ref="G12:J12"/>
    <mergeCell ref="K12:L12"/>
    <mergeCell ref="M12:P12"/>
    <mergeCell ref="Q12:T12"/>
    <mergeCell ref="U12:V12"/>
    <mergeCell ref="A11:B11"/>
    <mergeCell ref="C11:F11"/>
    <mergeCell ref="G11:J11"/>
    <mergeCell ref="K11:L11"/>
    <mergeCell ref="M11:P11"/>
    <mergeCell ref="Q11:T11"/>
    <mergeCell ref="W12:Z12"/>
    <mergeCell ref="AA12:AD12"/>
    <mergeCell ref="A10:B10"/>
    <mergeCell ref="C10:F10"/>
    <mergeCell ref="G10:J10"/>
    <mergeCell ref="K10:L10"/>
    <mergeCell ref="M10:P10"/>
    <mergeCell ref="Q10:T10"/>
    <mergeCell ref="U10:V10"/>
    <mergeCell ref="W10:Z10"/>
    <mergeCell ref="AA10:AD10"/>
    <mergeCell ref="A9:B9"/>
    <mergeCell ref="C9:F9"/>
    <mergeCell ref="G9:J9"/>
    <mergeCell ref="K9:L9"/>
    <mergeCell ref="M9:P9"/>
    <mergeCell ref="Q9:T9"/>
    <mergeCell ref="U9:V9"/>
    <mergeCell ref="W9:Z9"/>
    <mergeCell ref="AA9:AD9"/>
    <mergeCell ref="A8:B8"/>
    <mergeCell ref="C8:F8"/>
    <mergeCell ref="G8:J8"/>
    <mergeCell ref="K8:L8"/>
    <mergeCell ref="M8:P8"/>
    <mergeCell ref="Q8:T8"/>
    <mergeCell ref="U8:V8"/>
    <mergeCell ref="W8:Z8"/>
    <mergeCell ref="AA8:AD8"/>
    <mergeCell ref="A1:D1"/>
    <mergeCell ref="A4:J4"/>
    <mergeCell ref="K4:T4"/>
    <mergeCell ref="U4:AD4"/>
    <mergeCell ref="A6:B6"/>
    <mergeCell ref="C6:F6"/>
    <mergeCell ref="G6:J6"/>
    <mergeCell ref="K6:L6"/>
    <mergeCell ref="M6:P6"/>
    <mergeCell ref="Q6:T6"/>
    <mergeCell ref="U6:V6"/>
    <mergeCell ref="W6:Z6"/>
    <mergeCell ref="AA6:AD6"/>
  </mergeCells>
  <phoneticPr fontId="4"/>
  <hyperlinks>
    <hyperlink ref="A1" location="P2細目次!A1" display="目次に戻る" xr:uid="{A9663DEA-9272-413A-8DCD-DB7A40CE70DA}"/>
  </hyperlinks>
  <pageMargins left="0.70866141732283472" right="0.70866141732283472" top="0.74803149606299213" bottom="0.74803149606299213" header="0.31496062992125984" footer="0.31496062992125984"/>
  <pageSetup paperSize="9" scale="82" firstPageNumber="0" orientation="portrait" r:id="rId1"/>
  <headerFooter differentFirst="1" scaleWithDoc="0">
    <oddFooter>&amp;C- &amp;P -</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6B2FB-90DF-4C84-9F89-C5F8FB4D05FE}">
  <sheetPr>
    <tabColor theme="0"/>
    <pageSetUpPr fitToPage="1"/>
  </sheetPr>
  <dimension ref="A1:M96"/>
  <sheetViews>
    <sheetView zoomScaleNormal="100" zoomScaleSheetLayoutView="110" workbookViewId="0">
      <selection activeCell="AL2" sqref="AL2:AR2"/>
    </sheetView>
  </sheetViews>
  <sheetFormatPr defaultColWidth="15.625" defaultRowHeight="9" customHeight="1"/>
  <cols>
    <col min="1" max="1" width="7.5" style="1062" customWidth="1"/>
    <col min="2" max="2" width="8.75" style="1062" customWidth="1"/>
    <col min="3" max="4" width="2.125" style="1062" customWidth="1"/>
    <col min="5" max="5" width="8.75" style="1062" customWidth="1"/>
    <col min="6" max="7" width="2" style="1062" customWidth="1"/>
    <col min="8" max="8" width="18.75" style="1062" customWidth="1"/>
    <col min="9" max="12" width="2" style="1062" customWidth="1"/>
    <col min="13" max="13" width="22.75" style="1063" bestFit="1" customWidth="1"/>
    <col min="14" max="14" width="2" style="1062" customWidth="1"/>
    <col min="15" max="16384" width="15.625" style="1062"/>
  </cols>
  <sheetData>
    <row r="1" spans="1:13" ht="13.5">
      <c r="A1" s="479" t="s">
        <v>4602</v>
      </c>
      <c r="C1" s="479"/>
      <c r="D1" s="479"/>
      <c r="E1" s="479"/>
    </row>
    <row r="2" spans="1:13" ht="18.75">
      <c r="B2" s="2745" t="s">
        <v>4494</v>
      </c>
      <c r="C2" s="2745"/>
      <c r="D2" s="2745"/>
      <c r="E2" s="2745"/>
      <c r="F2" s="2745"/>
      <c r="G2" s="2745"/>
      <c r="H2" s="2745"/>
      <c r="J2" s="1064"/>
      <c r="K2" s="2748" t="s">
        <v>4650</v>
      </c>
      <c r="L2" s="2748"/>
      <c r="M2" s="2748"/>
    </row>
    <row r="3" spans="1:13" ht="18.75">
      <c r="B3" s="1065"/>
      <c r="C3" s="1065"/>
      <c r="D3" s="1065"/>
      <c r="E3" s="1065"/>
      <c r="F3" s="1065"/>
      <c r="G3" s="1065"/>
      <c r="H3" s="1065"/>
      <c r="J3" s="1064"/>
      <c r="K3" s="2748" t="s">
        <v>4651</v>
      </c>
      <c r="L3" s="2748"/>
      <c r="M3" s="2748"/>
    </row>
    <row r="4" spans="1:13" ht="9" customHeight="1">
      <c r="M4" s="1066"/>
    </row>
    <row r="5" spans="1:13" ht="8.25" customHeight="1">
      <c r="B5" s="2739" t="s">
        <v>4495</v>
      </c>
      <c r="C5" s="2740"/>
      <c r="D5" s="2740"/>
      <c r="E5" s="2741"/>
      <c r="H5" s="2746" t="s">
        <v>4496</v>
      </c>
      <c r="K5" s="2739" t="s">
        <v>4497</v>
      </c>
      <c r="L5" s="2740"/>
      <c r="M5" s="2741"/>
    </row>
    <row r="6" spans="1:13" ht="8.25" customHeight="1">
      <c r="B6" s="2742"/>
      <c r="C6" s="2743"/>
      <c r="D6" s="2743"/>
      <c r="E6" s="2744"/>
      <c r="F6" s="1067"/>
      <c r="G6" s="1068"/>
      <c r="H6" s="2747"/>
      <c r="I6" s="1067"/>
      <c r="J6" s="1068"/>
      <c r="K6" s="2742"/>
      <c r="L6" s="2743"/>
      <c r="M6" s="2744"/>
    </row>
    <row r="7" spans="1:13" ht="12">
      <c r="H7" s="1069"/>
      <c r="M7" s="1066"/>
    </row>
    <row r="8" spans="1:13" ht="8.25" customHeight="1">
      <c r="B8" s="2746" t="s">
        <v>4498</v>
      </c>
      <c r="E8" s="2746" t="s">
        <v>4499</v>
      </c>
      <c r="H8" s="1070"/>
      <c r="K8" s="2739" t="s">
        <v>4500</v>
      </c>
      <c r="L8" s="2740"/>
      <c r="M8" s="2741"/>
    </row>
    <row r="9" spans="1:13" ht="8.25" customHeight="1">
      <c r="B9" s="2747"/>
      <c r="C9" s="1067"/>
      <c r="D9" s="1071"/>
      <c r="E9" s="2747"/>
      <c r="F9" s="1072"/>
      <c r="G9" s="1067"/>
      <c r="H9" s="1073"/>
      <c r="I9" s="1072"/>
      <c r="J9" s="1072"/>
      <c r="K9" s="2742"/>
      <c r="L9" s="2743"/>
      <c r="M9" s="2744"/>
    </row>
    <row r="10" spans="1:13" ht="8.25" customHeight="1">
      <c r="D10" s="1074"/>
      <c r="G10" s="1074"/>
      <c r="H10" s="1069"/>
      <c r="K10" s="1069"/>
      <c r="L10" s="1069"/>
    </row>
    <row r="11" spans="1:13" ht="8.25" customHeight="1">
      <c r="D11" s="1074"/>
      <c r="G11" s="1074"/>
      <c r="H11" s="1070"/>
      <c r="K11" s="2739" t="s">
        <v>4501</v>
      </c>
      <c r="L11" s="2740"/>
      <c r="M11" s="2741"/>
    </row>
    <row r="12" spans="1:13" ht="8.25" customHeight="1">
      <c r="D12" s="1074"/>
      <c r="G12" s="1067"/>
      <c r="H12" s="1073"/>
      <c r="I12" s="1072"/>
      <c r="J12" s="1072"/>
      <c r="K12" s="2742"/>
      <c r="L12" s="2743"/>
      <c r="M12" s="2744"/>
    </row>
    <row r="13" spans="1:13" ht="8.25" customHeight="1">
      <c r="D13" s="1074"/>
      <c r="G13" s="1074"/>
      <c r="H13" s="1070"/>
      <c r="K13" s="1069"/>
      <c r="L13" s="1069"/>
      <c r="M13" s="1069"/>
    </row>
    <row r="14" spans="1:13" ht="8.25" customHeight="1">
      <c r="D14" s="1074"/>
      <c r="G14" s="1074"/>
      <c r="H14" s="1070"/>
      <c r="K14" s="2739" t="s">
        <v>4502</v>
      </c>
      <c r="L14" s="2740"/>
      <c r="M14" s="2741"/>
    </row>
    <row r="15" spans="1:13" ht="8.25" customHeight="1">
      <c r="D15" s="1074"/>
      <c r="G15" s="1067"/>
      <c r="H15" s="1073"/>
      <c r="I15" s="1072"/>
      <c r="J15" s="1072"/>
      <c r="K15" s="2742"/>
      <c r="L15" s="2743"/>
      <c r="M15" s="2744"/>
    </row>
    <row r="16" spans="1:13" ht="8.25" customHeight="1">
      <c r="D16" s="1074"/>
      <c r="G16" s="1074"/>
      <c r="H16" s="1069"/>
      <c r="K16" s="1069"/>
      <c r="L16" s="1069"/>
    </row>
    <row r="17" spans="4:13" ht="8.25" customHeight="1">
      <c r="D17" s="1074"/>
      <c r="G17" s="1075"/>
      <c r="H17" s="2746" t="s">
        <v>4503</v>
      </c>
      <c r="I17" s="1076"/>
      <c r="J17" s="1076"/>
      <c r="K17" s="2739" t="s">
        <v>4504</v>
      </c>
      <c r="L17" s="2740"/>
      <c r="M17" s="2741"/>
    </row>
    <row r="18" spans="4:13" ht="8.25" customHeight="1">
      <c r="D18" s="1074"/>
      <c r="G18" s="1074"/>
      <c r="H18" s="2747"/>
      <c r="I18" s="1072"/>
      <c r="J18" s="1067"/>
      <c r="K18" s="2742"/>
      <c r="L18" s="2743"/>
      <c r="M18" s="2744"/>
    </row>
    <row r="19" spans="4:13" ht="8.25" customHeight="1">
      <c r="D19" s="1074"/>
      <c r="G19" s="1074"/>
      <c r="H19" s="1070"/>
      <c r="J19" s="1074"/>
      <c r="K19" s="1069"/>
      <c r="L19" s="1069"/>
      <c r="M19" s="1069"/>
    </row>
    <row r="20" spans="4:13" ht="8.25" customHeight="1">
      <c r="D20" s="1074"/>
      <c r="G20" s="1074"/>
      <c r="H20" s="1070"/>
      <c r="J20" s="1075"/>
      <c r="K20" s="2739" t="s">
        <v>4505</v>
      </c>
      <c r="L20" s="2740"/>
      <c r="M20" s="2741"/>
    </row>
    <row r="21" spans="4:13" ht="8.25" customHeight="1">
      <c r="D21" s="1074"/>
      <c r="G21" s="1074"/>
      <c r="H21" s="1070"/>
      <c r="J21" s="1074"/>
      <c r="K21" s="2742"/>
      <c r="L21" s="2743"/>
      <c r="M21" s="2744"/>
    </row>
    <row r="22" spans="4:13" ht="8.25" customHeight="1">
      <c r="D22" s="1074"/>
      <c r="G22" s="1074"/>
      <c r="H22" s="1069"/>
      <c r="J22" s="1074"/>
      <c r="K22" s="1069"/>
      <c r="L22" s="1069"/>
    </row>
    <row r="23" spans="4:13" ht="8.25" customHeight="1">
      <c r="D23" s="1074"/>
      <c r="G23" s="1074"/>
      <c r="H23" s="1070"/>
      <c r="J23" s="1075"/>
      <c r="K23" s="2739" t="s">
        <v>4506</v>
      </c>
      <c r="L23" s="2740"/>
      <c r="M23" s="2741"/>
    </row>
    <row r="24" spans="4:13" ht="8.25" customHeight="1">
      <c r="D24" s="1074"/>
      <c r="G24" s="1074"/>
      <c r="H24" s="1070"/>
      <c r="J24" s="1068"/>
      <c r="K24" s="2742"/>
      <c r="L24" s="2743"/>
      <c r="M24" s="2744"/>
    </row>
    <row r="25" spans="4:13" ht="8.25" customHeight="1">
      <c r="D25" s="1074"/>
      <c r="G25" s="1074"/>
      <c r="H25" s="1070"/>
      <c r="M25" s="1077"/>
    </row>
    <row r="26" spans="4:13" ht="8.25" customHeight="1">
      <c r="D26" s="1074"/>
      <c r="G26" s="1074"/>
      <c r="H26" s="2746" t="s">
        <v>4507</v>
      </c>
      <c r="J26" s="1076"/>
      <c r="K26" s="2739" t="s">
        <v>4508</v>
      </c>
      <c r="L26" s="2740"/>
      <c r="M26" s="2741"/>
    </row>
    <row r="27" spans="4:13" ht="8.25" customHeight="1">
      <c r="D27" s="1074"/>
      <c r="G27" s="1071"/>
      <c r="H27" s="2747"/>
      <c r="I27" s="1071"/>
      <c r="J27" s="1067"/>
      <c r="K27" s="2742"/>
      <c r="L27" s="2743"/>
      <c r="M27" s="2744"/>
    </row>
    <row r="28" spans="4:13" ht="8.25" customHeight="1">
      <c r="D28" s="1074"/>
      <c r="G28" s="1074"/>
      <c r="H28" s="1070"/>
      <c r="J28" s="1074"/>
      <c r="K28" s="1069"/>
      <c r="L28" s="1069"/>
      <c r="M28" s="1069"/>
    </row>
    <row r="29" spans="4:13" ht="8.25" customHeight="1">
      <c r="D29" s="1074"/>
      <c r="G29" s="1074"/>
      <c r="H29" s="1070"/>
      <c r="J29" s="1074"/>
      <c r="K29" s="2739" t="s">
        <v>4509</v>
      </c>
      <c r="L29" s="2740"/>
      <c r="M29" s="2741"/>
    </row>
    <row r="30" spans="4:13" ht="8.25" customHeight="1">
      <c r="D30" s="1074"/>
      <c r="G30" s="1074"/>
      <c r="H30" s="1070"/>
      <c r="J30" s="1071"/>
      <c r="K30" s="2742"/>
      <c r="L30" s="2743"/>
      <c r="M30" s="2744"/>
    </row>
    <row r="31" spans="4:13" ht="8.25" customHeight="1">
      <c r="D31" s="1074"/>
      <c r="G31" s="1074"/>
      <c r="H31" s="1070"/>
      <c r="J31" s="1074"/>
      <c r="K31" s="1069"/>
      <c r="L31" s="1069"/>
    </row>
    <row r="32" spans="4:13" ht="8.25" customHeight="1">
      <c r="D32" s="1074"/>
      <c r="G32" s="1074"/>
      <c r="J32" s="1075"/>
      <c r="K32" s="2739" t="s">
        <v>4510</v>
      </c>
      <c r="L32" s="2740"/>
      <c r="M32" s="2741"/>
    </row>
    <row r="33" spans="4:13" ht="8.25" customHeight="1">
      <c r="D33" s="1074"/>
      <c r="G33" s="1074"/>
      <c r="J33" s="1068"/>
      <c r="K33" s="2742"/>
      <c r="L33" s="2743"/>
      <c r="M33" s="2744"/>
    </row>
    <row r="34" spans="4:13" ht="8.25" customHeight="1">
      <c r="D34" s="1074"/>
      <c r="G34" s="1074"/>
      <c r="M34" s="1077"/>
    </row>
    <row r="35" spans="4:13" ht="8.25" customHeight="1">
      <c r="D35" s="1074"/>
      <c r="G35" s="1078"/>
      <c r="H35" s="2746" t="s">
        <v>4511</v>
      </c>
      <c r="K35" s="2739" t="s">
        <v>4512</v>
      </c>
      <c r="L35" s="2740"/>
      <c r="M35" s="2741"/>
    </row>
    <row r="36" spans="4:13" ht="8.25" customHeight="1">
      <c r="D36" s="1074"/>
      <c r="G36" s="1074"/>
      <c r="H36" s="2747"/>
      <c r="I36" s="1067"/>
      <c r="J36" s="1071"/>
      <c r="K36" s="2742"/>
      <c r="L36" s="2743"/>
      <c r="M36" s="2744"/>
    </row>
    <row r="37" spans="4:13" ht="8.25" customHeight="1">
      <c r="D37" s="1074"/>
      <c r="G37" s="1074"/>
      <c r="J37" s="1074"/>
      <c r="M37" s="1066"/>
    </row>
    <row r="38" spans="4:13" ht="8.25" customHeight="1">
      <c r="D38" s="1074"/>
      <c r="G38" s="1074"/>
      <c r="J38" s="1074"/>
      <c r="K38" s="2739" t="s">
        <v>4513</v>
      </c>
      <c r="L38" s="2740"/>
      <c r="M38" s="2741"/>
    </row>
    <row r="39" spans="4:13" ht="8.25" customHeight="1">
      <c r="D39" s="1074"/>
      <c r="G39" s="1074"/>
      <c r="J39" s="1067"/>
      <c r="K39" s="2742"/>
      <c r="L39" s="2743"/>
      <c r="M39" s="2744"/>
    </row>
    <row r="40" spans="4:13" ht="8.25" customHeight="1">
      <c r="D40" s="1074"/>
      <c r="G40" s="1074"/>
      <c r="J40" s="1074"/>
      <c r="M40" s="1077"/>
    </row>
    <row r="41" spans="4:13" ht="8.25" customHeight="1">
      <c r="D41" s="1074"/>
      <c r="G41" s="1074"/>
      <c r="J41" s="1075"/>
      <c r="K41" s="2755" t="s">
        <v>4514</v>
      </c>
      <c r="L41" s="2756"/>
      <c r="M41" s="2757"/>
    </row>
    <row r="42" spans="4:13" ht="8.25" customHeight="1">
      <c r="D42" s="1074"/>
      <c r="G42" s="1074"/>
      <c r="J42" s="1074"/>
      <c r="K42" s="2758"/>
      <c r="L42" s="2759"/>
      <c r="M42" s="2760"/>
    </row>
    <row r="43" spans="4:13" ht="8.25" customHeight="1">
      <c r="D43" s="1074"/>
      <c r="G43" s="1074"/>
      <c r="J43" s="1074"/>
      <c r="M43" s="1077"/>
    </row>
    <row r="44" spans="4:13" ht="8.25" customHeight="1">
      <c r="D44" s="1074"/>
      <c r="G44" s="1074"/>
      <c r="J44" s="1075"/>
      <c r="K44" s="2755" t="s">
        <v>4515</v>
      </c>
      <c r="L44" s="2756"/>
      <c r="M44" s="2757"/>
    </row>
    <row r="45" spans="4:13" ht="8.25" customHeight="1">
      <c r="D45" s="1074"/>
      <c r="G45" s="1074"/>
      <c r="J45" s="1074"/>
      <c r="K45" s="2758"/>
      <c r="L45" s="2759"/>
      <c r="M45" s="2760"/>
    </row>
    <row r="46" spans="4:13" ht="8.25" customHeight="1">
      <c r="D46" s="1074"/>
      <c r="G46" s="1074"/>
      <c r="J46" s="1074"/>
      <c r="M46" s="1066"/>
    </row>
    <row r="47" spans="4:13" ht="8.25" customHeight="1">
      <c r="D47" s="1074"/>
      <c r="G47" s="1074"/>
      <c r="J47" s="1075"/>
      <c r="K47" s="2739" t="s">
        <v>4516</v>
      </c>
      <c r="L47" s="2740"/>
      <c r="M47" s="2741"/>
    </row>
    <row r="48" spans="4:13" ht="8.25" customHeight="1">
      <c r="D48" s="260"/>
      <c r="G48" s="1074"/>
      <c r="K48" s="2742"/>
      <c r="L48" s="2743"/>
      <c r="M48" s="2744"/>
    </row>
    <row r="49" spans="4:13" ht="8.25" customHeight="1">
      <c r="D49" s="1074"/>
      <c r="G49" s="1074"/>
      <c r="M49" s="1066"/>
    </row>
    <row r="50" spans="4:13" ht="8.25" customHeight="1">
      <c r="D50" s="1074"/>
      <c r="G50" s="1078"/>
      <c r="H50" s="2746" t="s">
        <v>4517</v>
      </c>
      <c r="K50" s="2739" t="s">
        <v>4518</v>
      </c>
      <c r="L50" s="2740"/>
      <c r="M50" s="2741"/>
    </row>
    <row r="51" spans="4:13" ht="8.25" customHeight="1">
      <c r="D51" s="1074"/>
      <c r="G51" s="1074"/>
      <c r="H51" s="2747"/>
      <c r="I51" s="1067"/>
      <c r="J51" s="1071"/>
      <c r="K51" s="2742"/>
      <c r="L51" s="2743"/>
      <c r="M51" s="2744"/>
    </row>
    <row r="52" spans="4:13" ht="8.25" customHeight="1">
      <c r="D52" s="1074"/>
      <c r="G52" s="1074"/>
      <c r="H52" s="1069"/>
      <c r="J52" s="1074"/>
      <c r="K52" s="1069"/>
      <c r="L52" s="1079"/>
      <c r="M52" s="1080"/>
    </row>
    <row r="53" spans="4:13" ht="8.25" customHeight="1">
      <c r="D53" s="1074"/>
      <c r="G53" s="1074"/>
      <c r="J53" s="1074"/>
      <c r="L53" s="1081"/>
      <c r="M53" s="2761" t="s">
        <v>4946</v>
      </c>
    </row>
    <row r="54" spans="4:13" ht="8.25" customHeight="1">
      <c r="D54" s="1074"/>
      <c r="G54" s="1074"/>
      <c r="J54" s="1074"/>
      <c r="L54" s="1082"/>
      <c r="M54" s="2762"/>
    </row>
    <row r="55" spans="4:13" ht="8.25" customHeight="1">
      <c r="D55" s="1074"/>
      <c r="G55" s="1074"/>
      <c r="J55" s="1074"/>
      <c r="K55" s="1069"/>
      <c r="L55" s="1083"/>
      <c r="M55" s="1080"/>
    </row>
    <row r="56" spans="4:13" ht="8.25" customHeight="1">
      <c r="D56" s="1074"/>
      <c r="G56" s="1074"/>
      <c r="H56" s="1069"/>
      <c r="J56" s="1074"/>
      <c r="L56" s="1084"/>
      <c r="M56" s="2763" t="s">
        <v>4519</v>
      </c>
    </row>
    <row r="57" spans="4:13" ht="8.25" customHeight="1">
      <c r="D57" s="1074"/>
      <c r="G57" s="1074"/>
      <c r="H57" s="1069"/>
      <c r="J57" s="1074"/>
      <c r="M57" s="2764"/>
    </row>
    <row r="58" spans="4:13" ht="8.25" customHeight="1">
      <c r="D58" s="1074"/>
      <c r="G58" s="1074"/>
      <c r="H58" s="1070"/>
      <c r="J58" s="1074"/>
      <c r="M58" s="1077"/>
    </row>
    <row r="59" spans="4:13" ht="8.25" customHeight="1">
      <c r="D59" s="1074"/>
      <c r="G59" s="1074"/>
      <c r="H59" s="1070"/>
      <c r="J59" s="1074"/>
      <c r="K59" s="2739" t="s">
        <v>4520</v>
      </c>
      <c r="L59" s="2740"/>
      <c r="M59" s="2741"/>
    </row>
    <row r="60" spans="4:13" ht="8.25" customHeight="1">
      <c r="D60" s="1074"/>
      <c r="G60" s="1074"/>
      <c r="H60" s="1070"/>
      <c r="J60" s="1067"/>
      <c r="K60" s="2742"/>
      <c r="L60" s="2743"/>
      <c r="M60" s="2744"/>
    </row>
    <row r="61" spans="4:13" ht="8.25" customHeight="1">
      <c r="D61" s="1074"/>
      <c r="G61" s="1074"/>
      <c r="H61" s="1070"/>
      <c r="J61" s="1074"/>
      <c r="M61" s="1077"/>
    </row>
    <row r="62" spans="4:13" ht="8.25" customHeight="1">
      <c r="D62" s="1074"/>
      <c r="G62" s="1074"/>
      <c r="H62" s="1070"/>
      <c r="J62" s="1075"/>
      <c r="K62" s="2739" t="s">
        <v>4521</v>
      </c>
      <c r="L62" s="2740"/>
      <c r="M62" s="2741"/>
    </row>
    <row r="63" spans="4:13" ht="8.25" customHeight="1">
      <c r="D63" s="1074"/>
      <c r="G63" s="1074"/>
      <c r="H63" s="1070"/>
      <c r="J63" s="1074"/>
      <c r="K63" s="2742"/>
      <c r="L63" s="2743"/>
      <c r="M63" s="2744"/>
    </row>
    <row r="64" spans="4:13" ht="8.25" customHeight="1">
      <c r="D64" s="1074"/>
      <c r="G64" s="1074"/>
      <c r="H64" s="1070"/>
      <c r="J64" s="1074"/>
      <c r="M64" s="1077"/>
    </row>
    <row r="65" spans="4:13" ht="8.25" customHeight="1">
      <c r="D65" s="1074"/>
      <c r="G65" s="1074"/>
      <c r="J65" s="1075"/>
      <c r="K65" s="2739" t="s">
        <v>4522</v>
      </c>
      <c r="L65" s="2740"/>
      <c r="M65" s="2741"/>
    </row>
    <row r="66" spans="4:13" ht="8.25" customHeight="1">
      <c r="D66" s="1074"/>
      <c r="G66" s="1074"/>
      <c r="J66" s="1085"/>
      <c r="K66" s="2742"/>
      <c r="L66" s="2743"/>
      <c r="M66" s="2744"/>
    </row>
    <row r="67" spans="4:13" ht="8.25" customHeight="1">
      <c r="D67" s="1074"/>
      <c r="G67" s="1074"/>
      <c r="J67" s="1081"/>
      <c r="M67" s="1077"/>
    </row>
    <row r="68" spans="4:13" ht="8.25" customHeight="1">
      <c r="D68" s="1074"/>
      <c r="G68" s="1074"/>
      <c r="J68" s="1084"/>
      <c r="K68" s="2749" t="s">
        <v>4523</v>
      </c>
      <c r="L68" s="2750"/>
      <c r="M68" s="2751"/>
    </row>
    <row r="69" spans="4:13" ht="8.25" customHeight="1">
      <c r="D69" s="1074"/>
      <c r="G69" s="1074"/>
      <c r="K69" s="2752"/>
      <c r="L69" s="2753"/>
      <c r="M69" s="2754"/>
    </row>
    <row r="70" spans="4:13" ht="8.25" customHeight="1">
      <c r="D70" s="1074"/>
      <c r="G70" s="1074"/>
      <c r="M70" s="1077"/>
    </row>
    <row r="71" spans="4:13" ht="8.25" customHeight="1">
      <c r="D71" s="1074"/>
      <c r="G71" s="1078"/>
      <c r="H71" s="2746" t="s">
        <v>4524</v>
      </c>
      <c r="K71" s="2739" t="s">
        <v>4525</v>
      </c>
      <c r="L71" s="2740"/>
      <c r="M71" s="2741"/>
    </row>
    <row r="72" spans="4:13" ht="8.25" customHeight="1">
      <c r="D72" s="1074"/>
      <c r="G72" s="1074"/>
      <c r="H72" s="2747"/>
      <c r="I72" s="1067"/>
      <c r="J72" s="1071"/>
      <c r="K72" s="2742"/>
      <c r="L72" s="2743"/>
      <c r="M72" s="2744"/>
    </row>
    <row r="73" spans="4:13" ht="8.25" customHeight="1">
      <c r="D73" s="1074"/>
      <c r="G73" s="1074"/>
      <c r="H73" s="1070"/>
      <c r="J73" s="1074"/>
    </row>
    <row r="74" spans="4:13" ht="8.25" customHeight="1">
      <c r="D74" s="1074"/>
      <c r="G74" s="1074"/>
      <c r="H74" s="1070"/>
      <c r="J74" s="1074"/>
      <c r="K74" s="2766" t="s">
        <v>4526</v>
      </c>
      <c r="L74" s="2767"/>
      <c r="M74" s="2768"/>
    </row>
    <row r="75" spans="4:13" ht="8.25" customHeight="1">
      <c r="D75" s="1074"/>
      <c r="G75" s="1074"/>
      <c r="H75" s="1070"/>
      <c r="J75" s="1067"/>
      <c r="K75" s="2769"/>
      <c r="L75" s="2770"/>
      <c r="M75" s="2771"/>
    </row>
    <row r="76" spans="4:13" ht="8.25" customHeight="1">
      <c r="D76" s="1074"/>
      <c r="G76" s="1074"/>
      <c r="H76" s="1069"/>
      <c r="J76" s="1074"/>
      <c r="L76" s="1079"/>
      <c r="M76" s="1086"/>
    </row>
    <row r="77" spans="4:13" ht="8.25" customHeight="1">
      <c r="D77" s="1074"/>
      <c r="G77" s="1074"/>
      <c r="H77" s="1069"/>
      <c r="J77" s="1074"/>
      <c r="L77" s="1087"/>
      <c r="M77" s="2763" t="s">
        <v>4527</v>
      </c>
    </row>
    <row r="78" spans="4:13" ht="8.25" customHeight="1">
      <c r="D78" s="1074"/>
      <c r="G78" s="1074"/>
      <c r="H78" s="1069"/>
      <c r="J78" s="1074"/>
      <c r="L78" s="1088"/>
      <c r="M78" s="2764"/>
    </row>
    <row r="79" spans="4:13" ht="8.25" customHeight="1">
      <c r="D79" s="1074"/>
      <c r="G79" s="1074"/>
      <c r="H79" s="1069"/>
      <c r="J79" s="1074"/>
      <c r="L79" s="1069"/>
      <c r="M79" s="1086"/>
    </row>
    <row r="80" spans="4:13" ht="8.25" customHeight="1">
      <c r="D80" s="1074"/>
      <c r="G80" s="1074"/>
      <c r="H80" s="1069"/>
      <c r="J80" s="1075"/>
      <c r="K80" s="2739" t="s">
        <v>4528</v>
      </c>
      <c r="L80" s="2740"/>
      <c r="M80" s="2741"/>
    </row>
    <row r="81" spans="4:13" ht="8.25" customHeight="1">
      <c r="D81" s="1074"/>
      <c r="G81" s="1074"/>
      <c r="H81" s="1069"/>
      <c r="J81" s="1074"/>
      <c r="K81" s="2742"/>
      <c r="L81" s="2743"/>
      <c r="M81" s="2744"/>
    </row>
    <row r="82" spans="4:13" ht="8.25" customHeight="1">
      <c r="D82" s="1074"/>
      <c r="G82" s="1074"/>
      <c r="J82" s="1074"/>
      <c r="L82" s="1079"/>
      <c r="M82" s="1086"/>
    </row>
    <row r="83" spans="4:13" ht="8.25" customHeight="1">
      <c r="D83" s="1074"/>
      <c r="G83" s="1074"/>
      <c r="J83" s="1074"/>
      <c r="L83" s="1087"/>
      <c r="M83" s="2763" t="s">
        <v>4529</v>
      </c>
    </row>
    <row r="84" spans="4:13" ht="8.25" customHeight="1">
      <c r="D84" s="1074"/>
      <c r="G84" s="1074"/>
      <c r="J84" s="1074"/>
      <c r="L84" s="1089"/>
      <c r="M84" s="2764"/>
    </row>
    <row r="85" spans="4:13" ht="8.25" customHeight="1">
      <c r="D85" s="1074"/>
      <c r="G85" s="1074"/>
      <c r="J85" s="1074"/>
      <c r="L85" s="1083"/>
      <c r="M85" s="1086"/>
    </row>
    <row r="86" spans="4:13" ht="8.25" customHeight="1">
      <c r="D86" s="1074"/>
      <c r="G86" s="1074"/>
      <c r="J86" s="1074"/>
      <c r="L86" s="1087"/>
      <c r="M86" s="2763" t="s">
        <v>4530</v>
      </c>
    </row>
    <row r="87" spans="4:13" ht="8.25" customHeight="1">
      <c r="D87" s="1074"/>
      <c r="G87" s="1074"/>
      <c r="J87" s="1074"/>
      <c r="L87" s="1090"/>
      <c r="M87" s="2765"/>
    </row>
    <row r="88" spans="4:13" ht="8.25" customHeight="1">
      <c r="D88" s="1074"/>
      <c r="G88" s="1074"/>
      <c r="J88" s="1074"/>
      <c r="L88" s="1091"/>
      <c r="M88" s="1092"/>
    </row>
    <row r="89" spans="4:13" ht="8.25" customHeight="1">
      <c r="D89" s="1074"/>
      <c r="G89" s="1074"/>
      <c r="H89" s="1069"/>
      <c r="J89" s="1075"/>
      <c r="K89" s="2739" t="s">
        <v>4531</v>
      </c>
      <c r="L89" s="2740"/>
      <c r="M89" s="2741"/>
    </row>
    <row r="90" spans="4:13" ht="8.25" customHeight="1">
      <c r="D90" s="1074"/>
      <c r="G90" s="1074"/>
      <c r="H90" s="1069"/>
      <c r="J90" s="1074"/>
      <c r="K90" s="2742"/>
      <c r="L90" s="2743"/>
      <c r="M90" s="2744"/>
    </row>
    <row r="91" spans="4:13" ht="8.25" customHeight="1">
      <c r="D91" s="1074"/>
      <c r="G91" s="1074"/>
      <c r="J91" s="1074"/>
      <c r="L91" s="1083"/>
      <c r="M91" s="1086"/>
    </row>
    <row r="92" spans="4:13" ht="8.25" customHeight="1">
      <c r="D92" s="1074"/>
      <c r="G92" s="1074"/>
      <c r="J92" s="1074"/>
      <c r="L92" s="1087"/>
      <c r="M92" s="2763" t="s">
        <v>4532</v>
      </c>
    </row>
    <row r="93" spans="4:13" ht="8.25" customHeight="1">
      <c r="D93" s="1074"/>
      <c r="G93" s="1074"/>
      <c r="J93" s="1074"/>
      <c r="L93" s="1083"/>
      <c r="M93" s="2764"/>
    </row>
    <row r="94" spans="4:13" ht="8.25" customHeight="1">
      <c r="D94" s="1074"/>
      <c r="G94" s="1074"/>
      <c r="J94" s="1074"/>
      <c r="L94" s="1083"/>
      <c r="M94" s="1086"/>
    </row>
    <row r="95" spans="4:13" ht="8.25" customHeight="1">
      <c r="D95" s="1074"/>
      <c r="G95" s="1074"/>
      <c r="J95" s="1074"/>
      <c r="L95" s="1087"/>
      <c r="M95" s="2763" t="s">
        <v>4533</v>
      </c>
    </row>
    <row r="96" spans="4:13" ht="8.25" customHeight="1">
      <c r="D96" s="1074"/>
      <c r="G96" s="1074"/>
      <c r="J96" s="1074"/>
      <c r="L96" s="1069"/>
      <c r="M96" s="2764"/>
    </row>
  </sheetData>
  <mergeCells count="43">
    <mergeCell ref="M86:M87"/>
    <mergeCell ref="K89:M90"/>
    <mergeCell ref="M92:M93"/>
    <mergeCell ref="M95:M96"/>
    <mergeCell ref="H71:H72"/>
    <mergeCell ref="K71:M72"/>
    <mergeCell ref="K74:M75"/>
    <mergeCell ref="M77:M78"/>
    <mergeCell ref="K80:M81"/>
    <mergeCell ref="M83:M84"/>
    <mergeCell ref="K68:M69"/>
    <mergeCell ref="K38:M39"/>
    <mergeCell ref="K41:M42"/>
    <mergeCell ref="K44:M45"/>
    <mergeCell ref="K47:M48"/>
    <mergeCell ref="M53:M54"/>
    <mergeCell ref="M56:M57"/>
    <mergeCell ref="K59:M60"/>
    <mergeCell ref="K62:M63"/>
    <mergeCell ref="K65:M66"/>
    <mergeCell ref="H50:H51"/>
    <mergeCell ref="K50:M51"/>
    <mergeCell ref="H26:H27"/>
    <mergeCell ref="K26:M27"/>
    <mergeCell ref="K29:M30"/>
    <mergeCell ref="K32:M33"/>
    <mergeCell ref="H35:H36"/>
    <mergeCell ref="K35:M36"/>
    <mergeCell ref="K20:M21"/>
    <mergeCell ref="K23:M24"/>
    <mergeCell ref="B2:H2"/>
    <mergeCell ref="B5:E6"/>
    <mergeCell ref="H5:H6"/>
    <mergeCell ref="K5:M6"/>
    <mergeCell ref="B8:B9"/>
    <mergeCell ref="E8:E9"/>
    <mergeCell ref="K8:M9"/>
    <mergeCell ref="K2:M2"/>
    <mergeCell ref="K3:M3"/>
    <mergeCell ref="K11:M12"/>
    <mergeCell ref="K14:M15"/>
    <mergeCell ref="H17:H18"/>
    <mergeCell ref="K17:M18"/>
  </mergeCells>
  <phoneticPr fontId="4"/>
  <dataValidations count="2">
    <dataValidation imeMode="hiragana" allowBlank="1" showInputMessage="1" showErrorMessage="1" sqref="H11 K8:L8 B8 E8 B7:E7 B2:B5 H4:H5 H7:H8 K35:L35 H17 K10:L11 K16:L17 H23 K37:L38 K40:L41 K50:L50 K64:L64 K58:L59 K67:L67 H65:H71 L70 K70:K71 L73 K73:K74 K76:K80 H20 K20:L20 C4:E4 K46:L47 K91:K96 H73:H96 K82:K89 K61:L62 H37:H50 K43:L44 F4:G22 C8:D22 K22:L22 H32:H35 K31:L31 B23:G96 I4:J96 O62:IC63 M4 B97:L65375 N2:N65375 O64:IF65375 O2:IF61 K4:L5 K2 J2 J3" xr:uid="{A27F53EE-95D2-4EB8-BF10-517A56E6DAA4}"/>
    <dataValidation imeMode="off" allowBlank="1" showInputMessage="1" showErrorMessage="1" sqref="M10 M22 M43 M73 M16 M40 M31 M97:M65375" xr:uid="{C85F9002-1534-4641-8C60-A2CF41B68754}"/>
  </dataValidations>
  <hyperlinks>
    <hyperlink ref="A1" location="P2細目次!A1" display="目次に戻る" xr:uid="{74971C8C-04B8-4319-B603-779A1AB6BCC1}"/>
  </hyperlinks>
  <pageMargins left="0.70866141732283472" right="0.70866141732283472" top="0.74803149606299213" bottom="0.74803149606299213" header="0.31496062992125984" footer="0.31496062992125984"/>
  <pageSetup paperSize="9" firstPageNumber="0" orientation="portrait" r:id="rId1"/>
  <headerFooter differentFirst="1" scaleWithDoc="0">
    <oddFooter>&amp;C- &amp;P -</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8D02C-E595-430A-9796-F53A27FDCDC8}">
  <sheetPr>
    <tabColor theme="0"/>
    <pageSetUpPr fitToPage="1"/>
  </sheetPr>
  <dimension ref="A1:N98"/>
  <sheetViews>
    <sheetView zoomScaleNormal="100" zoomScaleSheetLayoutView="110" workbookViewId="0">
      <selection activeCell="AL2" sqref="AL2:AR2"/>
    </sheetView>
  </sheetViews>
  <sheetFormatPr defaultColWidth="15.625" defaultRowHeight="9" customHeight="1"/>
  <cols>
    <col min="1" max="1" width="7.5" style="1062" customWidth="1"/>
    <col min="2" max="2" width="8.75" style="1062" customWidth="1"/>
    <col min="3" max="4" width="2.125" style="1062" customWidth="1"/>
    <col min="5" max="5" width="8.75" style="1062" customWidth="1"/>
    <col min="6" max="7" width="2" style="1062" customWidth="1"/>
    <col min="8" max="8" width="18.75" style="1062" customWidth="1"/>
    <col min="9" max="12" width="2" style="1062" customWidth="1"/>
    <col min="13" max="13" width="22.75" style="1063" bestFit="1" customWidth="1"/>
    <col min="14" max="14" width="2" style="1062" customWidth="1"/>
    <col min="15" max="16384" width="15.625" style="1062"/>
  </cols>
  <sheetData>
    <row r="1" spans="1:13" ht="13.5">
      <c r="A1" s="479" t="s">
        <v>4602</v>
      </c>
      <c r="C1" s="479"/>
      <c r="D1" s="479"/>
      <c r="E1" s="479"/>
    </row>
    <row r="2" spans="1:13" ht="18.75">
      <c r="B2" s="1140" t="s">
        <v>4983</v>
      </c>
      <c r="C2" s="1140"/>
      <c r="D2" s="1140"/>
      <c r="E2" s="1140"/>
      <c r="F2" s="1140"/>
      <c r="G2" s="1140"/>
      <c r="H2" s="1140"/>
      <c r="J2" s="1064"/>
      <c r="K2" s="2748" t="s">
        <v>4650</v>
      </c>
      <c r="L2" s="2748"/>
      <c r="M2" s="2748"/>
    </row>
    <row r="3" spans="1:13" ht="18.75">
      <c r="B3" s="1065"/>
      <c r="C3" s="1065"/>
      <c r="D3" s="1065"/>
      <c r="E3" s="1065"/>
      <c r="F3" s="1065"/>
      <c r="G3" s="1065"/>
      <c r="H3" s="1065"/>
      <c r="J3" s="1064"/>
      <c r="K3" s="2748" t="s">
        <v>4651</v>
      </c>
      <c r="L3" s="2748"/>
      <c r="M3" s="2748"/>
    </row>
    <row r="4" spans="1:13" ht="8.25" customHeight="1">
      <c r="D4" s="1074"/>
      <c r="G4" s="1074"/>
      <c r="J4" s="1074"/>
    </row>
    <row r="5" spans="1:13" ht="8.25" customHeight="1">
      <c r="D5" s="1074"/>
      <c r="G5" s="1074"/>
      <c r="J5" s="1078"/>
      <c r="K5" s="2739" t="s">
        <v>4534</v>
      </c>
      <c r="L5" s="2740"/>
      <c r="M5" s="2741"/>
    </row>
    <row r="6" spans="1:13" ht="8.25" customHeight="1">
      <c r="D6" s="1074"/>
      <c r="G6" s="1074"/>
      <c r="J6" s="1074"/>
      <c r="K6" s="2742"/>
      <c r="L6" s="2743"/>
      <c r="M6" s="2744"/>
    </row>
    <row r="7" spans="1:13" ht="8.25" customHeight="1">
      <c r="D7" s="1074"/>
      <c r="G7" s="1074"/>
      <c r="J7" s="1074"/>
      <c r="K7" s="1070"/>
      <c r="L7" s="1070"/>
    </row>
    <row r="8" spans="1:13" ht="8.25" customHeight="1">
      <c r="D8" s="1074"/>
      <c r="G8" s="1074"/>
      <c r="J8" s="1075"/>
      <c r="K8" s="2739" t="s">
        <v>4535</v>
      </c>
      <c r="L8" s="2740"/>
      <c r="M8" s="2741"/>
    </row>
    <row r="9" spans="1:13" ht="8.25" customHeight="1">
      <c r="D9" s="1074"/>
      <c r="G9" s="1074"/>
      <c r="K9" s="2742"/>
      <c r="L9" s="2743"/>
      <c r="M9" s="2744"/>
    </row>
    <row r="10" spans="1:13" ht="8.25" customHeight="1">
      <c r="D10" s="1074"/>
      <c r="G10" s="1074"/>
      <c r="K10" s="1069"/>
      <c r="L10" s="1069"/>
    </row>
    <row r="11" spans="1:13" ht="8.25" customHeight="1">
      <c r="D11" s="1074"/>
      <c r="G11" s="1074"/>
      <c r="H11" s="2772"/>
    </row>
    <row r="12" spans="1:13" ht="8.25" customHeight="1">
      <c r="D12" s="1074"/>
      <c r="G12" s="1074"/>
      <c r="H12" s="2772"/>
    </row>
    <row r="13" spans="1:13" ht="8.25" customHeight="1">
      <c r="D13" s="1074"/>
      <c r="G13" s="1078"/>
      <c r="H13" s="2746" t="s">
        <v>4536</v>
      </c>
      <c r="K13" s="2739" t="s">
        <v>4537</v>
      </c>
      <c r="L13" s="2740"/>
      <c r="M13" s="2741"/>
    </row>
    <row r="14" spans="1:13" ht="8.25" customHeight="1">
      <c r="D14" s="1074"/>
      <c r="G14" s="1074"/>
      <c r="H14" s="2747"/>
      <c r="I14" s="1067"/>
      <c r="J14" s="1071"/>
      <c r="K14" s="2742"/>
      <c r="L14" s="2743"/>
      <c r="M14" s="2744"/>
    </row>
    <row r="15" spans="1:13" ht="8.25" customHeight="1">
      <c r="D15" s="1074"/>
      <c r="G15" s="1074"/>
      <c r="H15" s="1069"/>
      <c r="J15" s="1074"/>
      <c r="K15" s="1069"/>
      <c r="L15" s="1079"/>
      <c r="M15" s="1086"/>
    </row>
    <row r="16" spans="1:13" ht="8.25" customHeight="1">
      <c r="D16" s="1074"/>
      <c r="G16" s="1074"/>
      <c r="H16" s="1069"/>
      <c r="J16" s="1074"/>
      <c r="K16" s="1069"/>
      <c r="L16" s="1087"/>
      <c r="M16" s="2763" t="s">
        <v>4669</v>
      </c>
    </row>
    <row r="17" spans="2:14" ht="8.25" customHeight="1">
      <c r="D17" s="1074"/>
      <c r="G17" s="1074"/>
      <c r="H17" s="1069"/>
      <c r="J17" s="1074"/>
      <c r="K17" s="1069"/>
      <c r="L17" s="1069"/>
      <c r="M17" s="2764"/>
    </row>
    <row r="18" spans="2:14" ht="8.25" customHeight="1">
      <c r="D18" s="1074"/>
      <c r="G18" s="1074"/>
      <c r="H18" s="1069"/>
      <c r="J18" s="1074"/>
    </row>
    <row r="19" spans="2:14" s="1093" customFormat="1" ht="8.25" customHeight="1">
      <c r="B19" s="1062"/>
      <c r="C19" s="1062"/>
      <c r="D19" s="1074"/>
      <c r="E19" s="1062"/>
      <c r="F19" s="1062"/>
      <c r="G19" s="1074"/>
      <c r="H19" s="1070"/>
      <c r="I19" s="1062"/>
      <c r="J19" s="1074"/>
      <c r="K19" s="2739" t="s">
        <v>4538</v>
      </c>
      <c r="L19" s="2740"/>
      <c r="M19" s="2741"/>
      <c r="N19" s="1062"/>
    </row>
    <row r="20" spans="2:14" s="1093" customFormat="1" ht="8.25" customHeight="1">
      <c r="B20" s="1062"/>
      <c r="C20" s="1062"/>
      <c r="D20" s="1074"/>
      <c r="E20" s="1062"/>
      <c r="F20" s="1062"/>
      <c r="G20" s="1074"/>
      <c r="H20" s="1070"/>
      <c r="I20" s="1062"/>
      <c r="J20" s="1067"/>
      <c r="K20" s="2742"/>
      <c r="L20" s="2743"/>
      <c r="M20" s="2744"/>
      <c r="N20" s="1062"/>
    </row>
    <row r="21" spans="2:14" s="1093" customFormat="1" ht="8.25" customHeight="1">
      <c r="B21" s="1062"/>
      <c r="C21" s="1062"/>
      <c r="D21" s="1074"/>
      <c r="E21" s="1062"/>
      <c r="F21" s="1062"/>
      <c r="G21" s="1074"/>
      <c r="H21" s="1069"/>
      <c r="I21" s="1062"/>
      <c r="J21" s="1074"/>
      <c r="K21" s="1069"/>
      <c r="L21" s="1079"/>
      <c r="M21" s="1086"/>
      <c r="N21" s="1062"/>
    </row>
    <row r="22" spans="2:14" s="1093" customFormat="1" ht="11.25" customHeight="1">
      <c r="B22" s="1062"/>
      <c r="C22" s="1062"/>
      <c r="D22" s="1074"/>
      <c r="E22" s="1062"/>
      <c r="F22" s="1062"/>
      <c r="G22" s="1074"/>
      <c r="H22" s="1069"/>
      <c r="I22" s="1062"/>
      <c r="J22" s="1074"/>
      <c r="K22" s="1062"/>
      <c r="L22" s="1087"/>
      <c r="M22" s="2773" t="s">
        <v>4539</v>
      </c>
      <c r="N22" s="1062"/>
    </row>
    <row r="23" spans="2:14" s="1093" customFormat="1" ht="11.25" customHeight="1">
      <c r="B23" s="1062"/>
      <c r="C23" s="1062"/>
      <c r="D23" s="1074"/>
      <c r="E23" s="1062"/>
      <c r="F23" s="1062"/>
      <c r="G23" s="1074"/>
      <c r="H23" s="1069"/>
      <c r="I23" s="1062"/>
      <c r="J23" s="1074"/>
      <c r="K23" s="1062"/>
      <c r="L23" s="1089"/>
      <c r="M23" s="2764"/>
      <c r="N23" s="1062"/>
    </row>
    <row r="24" spans="2:14" s="1093" customFormat="1" ht="8.25" customHeight="1">
      <c r="B24" s="1062"/>
      <c r="C24" s="1062"/>
      <c r="D24" s="1074"/>
      <c r="E24" s="1062"/>
      <c r="F24" s="1062"/>
      <c r="G24" s="1074"/>
      <c r="H24" s="1069"/>
      <c r="I24" s="1062"/>
      <c r="J24" s="1074"/>
      <c r="K24" s="1062"/>
      <c r="L24" s="1083"/>
      <c r="M24" s="1086"/>
      <c r="N24" s="1062"/>
    </row>
    <row r="25" spans="2:14" s="1093" customFormat="1" ht="8.25" customHeight="1">
      <c r="B25" s="1062"/>
      <c r="C25" s="1062"/>
      <c r="D25" s="1074"/>
      <c r="E25" s="1062"/>
      <c r="F25" s="1062"/>
      <c r="G25" s="1074"/>
      <c r="H25" s="1069"/>
      <c r="I25" s="1062"/>
      <c r="J25" s="1074"/>
      <c r="K25" s="1062"/>
      <c r="L25" s="1087"/>
      <c r="M25" s="2763" t="s">
        <v>4540</v>
      </c>
      <c r="N25" s="1062"/>
    </row>
    <row r="26" spans="2:14" s="1093" customFormat="1" ht="8.25" customHeight="1">
      <c r="B26" s="1062"/>
      <c r="C26" s="1062"/>
      <c r="D26" s="1074"/>
      <c r="E26" s="1062"/>
      <c r="F26" s="1062"/>
      <c r="G26" s="1074"/>
      <c r="H26" s="1069"/>
      <c r="I26" s="1062"/>
      <c r="J26" s="1074"/>
      <c r="K26" s="1062"/>
      <c r="L26" s="1069"/>
      <c r="M26" s="2764"/>
      <c r="N26" s="1062"/>
    </row>
    <row r="27" spans="2:14" s="1093" customFormat="1" ht="8.25" customHeight="1">
      <c r="B27" s="1062"/>
      <c r="C27" s="1062"/>
      <c r="D27" s="1074"/>
      <c r="E27" s="1062"/>
      <c r="F27" s="1062"/>
      <c r="G27" s="1074"/>
      <c r="H27" s="1069"/>
      <c r="I27" s="1062"/>
      <c r="J27" s="1074"/>
      <c r="K27" s="1062"/>
      <c r="L27" s="1062"/>
      <c r="M27" s="1063"/>
      <c r="N27" s="1062"/>
    </row>
    <row r="28" spans="2:14" s="1093" customFormat="1" ht="8.25" customHeight="1">
      <c r="B28" s="1062"/>
      <c r="C28" s="1062"/>
      <c r="D28" s="1074"/>
      <c r="E28" s="1062"/>
      <c r="F28" s="1062"/>
      <c r="G28" s="1074"/>
      <c r="H28" s="1069"/>
      <c r="I28" s="1062"/>
      <c r="J28" s="1075"/>
      <c r="K28" s="2739" t="s">
        <v>4541</v>
      </c>
      <c r="L28" s="2740"/>
      <c r="M28" s="2741"/>
      <c r="N28" s="1062"/>
    </row>
    <row r="29" spans="2:14" s="1093" customFormat="1" ht="8.25" customHeight="1">
      <c r="B29" s="1062"/>
      <c r="C29" s="1062"/>
      <c r="D29" s="1074"/>
      <c r="E29" s="1062"/>
      <c r="F29" s="1062"/>
      <c r="G29" s="1074"/>
      <c r="H29" s="1069"/>
      <c r="I29" s="1062"/>
      <c r="J29" s="1074"/>
      <c r="K29" s="2742"/>
      <c r="L29" s="2743"/>
      <c r="M29" s="2744"/>
      <c r="N29" s="1062"/>
    </row>
    <row r="30" spans="2:14" s="1093" customFormat="1" ht="8.25" customHeight="1">
      <c r="B30" s="1062"/>
      <c r="C30" s="1062"/>
      <c r="D30" s="1074"/>
      <c r="E30" s="1062"/>
      <c r="F30" s="1062"/>
      <c r="G30" s="1074"/>
      <c r="H30" s="1069"/>
      <c r="I30" s="1062"/>
      <c r="J30" s="1074"/>
      <c r="K30" s="1062"/>
      <c r="L30" s="1079"/>
      <c r="M30" s="1086"/>
      <c r="N30" s="1062"/>
    </row>
    <row r="31" spans="2:14" s="1093" customFormat="1" ht="12">
      <c r="B31" s="1062"/>
      <c r="C31" s="1062"/>
      <c r="D31" s="1074"/>
      <c r="E31" s="1062"/>
      <c r="F31" s="1062"/>
      <c r="G31" s="1074"/>
      <c r="H31" s="1069"/>
      <c r="I31" s="1062"/>
      <c r="J31" s="1074"/>
      <c r="K31" s="1062"/>
      <c r="L31" s="1087"/>
      <c r="M31" s="2773" t="s">
        <v>4542</v>
      </c>
      <c r="N31" s="1062"/>
    </row>
    <row r="32" spans="2:14" s="1093" customFormat="1" ht="12">
      <c r="B32" s="1062"/>
      <c r="C32" s="1062"/>
      <c r="D32" s="1074"/>
      <c r="E32" s="1062"/>
      <c r="F32" s="1062"/>
      <c r="G32" s="1074"/>
      <c r="H32" s="1069"/>
      <c r="I32" s="1062"/>
      <c r="J32" s="1074"/>
      <c r="K32" s="1062"/>
      <c r="L32" s="1083"/>
      <c r="M32" s="2764"/>
      <c r="N32" s="1062"/>
    </row>
    <row r="33" spans="2:14" s="1093" customFormat="1" ht="8.25" customHeight="1">
      <c r="B33" s="1062"/>
      <c r="C33" s="1062"/>
      <c r="D33" s="1074"/>
      <c r="E33" s="1062"/>
      <c r="F33" s="1062"/>
      <c r="G33" s="1074"/>
      <c r="H33" s="1069"/>
      <c r="I33" s="1062"/>
      <c r="J33" s="1074"/>
      <c r="K33" s="1062"/>
      <c r="L33" s="1083"/>
      <c r="M33" s="1086"/>
      <c r="N33" s="1062"/>
    </row>
    <row r="34" spans="2:14" s="1093" customFormat="1" ht="8.25" customHeight="1">
      <c r="B34" s="1062"/>
      <c r="C34" s="1062"/>
      <c r="D34" s="1074"/>
      <c r="E34" s="1062"/>
      <c r="F34" s="1062"/>
      <c r="G34" s="1074"/>
      <c r="H34" s="1069"/>
      <c r="I34" s="1062"/>
      <c r="J34" s="1074"/>
      <c r="K34" s="1062"/>
      <c r="L34" s="1087"/>
      <c r="M34" s="2763" t="s">
        <v>4543</v>
      </c>
      <c r="N34" s="1062"/>
    </row>
    <row r="35" spans="2:14" ht="8.25" customHeight="1">
      <c r="D35" s="1074"/>
      <c r="G35" s="1074"/>
      <c r="H35" s="1069"/>
      <c r="J35" s="1074"/>
      <c r="L35" s="1069"/>
      <c r="M35" s="2764"/>
    </row>
    <row r="36" spans="2:14" ht="8.25" customHeight="1">
      <c r="D36" s="1074"/>
      <c r="G36" s="1074"/>
      <c r="H36" s="1069"/>
      <c r="J36" s="1074"/>
    </row>
    <row r="37" spans="2:14" ht="8.25" customHeight="1">
      <c r="D37" s="1074"/>
      <c r="G37" s="1074"/>
      <c r="J37" s="1074"/>
      <c r="K37" s="2739" t="s">
        <v>4544</v>
      </c>
      <c r="L37" s="2740"/>
      <c r="M37" s="2741"/>
    </row>
    <row r="38" spans="2:14" ht="8.25" customHeight="1">
      <c r="D38" s="1074"/>
      <c r="G38" s="1074"/>
      <c r="J38" s="1067"/>
      <c r="K38" s="2742"/>
      <c r="L38" s="2743"/>
      <c r="M38" s="2744"/>
    </row>
    <row r="39" spans="2:14" ht="8.25" customHeight="1">
      <c r="D39" s="1074"/>
      <c r="G39" s="1074"/>
      <c r="J39" s="1074"/>
      <c r="K39" s="1069"/>
      <c r="L39" s="1079"/>
      <c r="M39" s="1086"/>
    </row>
    <row r="40" spans="2:14" ht="12">
      <c r="D40" s="1074"/>
      <c r="G40" s="1074"/>
      <c r="J40" s="1074"/>
      <c r="K40" s="1069"/>
      <c r="L40" s="1087"/>
      <c r="M40" s="2773" t="s">
        <v>4545</v>
      </c>
    </row>
    <row r="41" spans="2:14" ht="12">
      <c r="D41" s="1074"/>
      <c r="G41" s="1074"/>
      <c r="J41" s="1074"/>
      <c r="K41" s="1069"/>
      <c r="L41" s="1083"/>
      <c r="M41" s="2764"/>
    </row>
    <row r="42" spans="2:14" ht="8.25" customHeight="1">
      <c r="D42" s="1074"/>
      <c r="G42" s="1074"/>
      <c r="J42" s="1074"/>
      <c r="K42" s="1069"/>
      <c r="L42" s="1083"/>
      <c r="M42" s="1086"/>
    </row>
    <row r="43" spans="2:14" ht="8.25" customHeight="1">
      <c r="D43" s="1074"/>
      <c r="G43" s="1074"/>
      <c r="J43" s="1074"/>
      <c r="K43" s="1069"/>
      <c r="L43" s="1087"/>
      <c r="M43" s="2763" t="s">
        <v>4546</v>
      </c>
    </row>
    <row r="44" spans="2:14" ht="8.25" customHeight="1">
      <c r="D44" s="1074"/>
      <c r="G44" s="1074"/>
      <c r="J44" s="1074"/>
      <c r="K44" s="1069"/>
      <c r="L44" s="1083"/>
      <c r="M44" s="2764"/>
    </row>
    <row r="45" spans="2:14" ht="8.25" customHeight="1">
      <c r="D45" s="1074"/>
      <c r="G45" s="1074"/>
      <c r="J45" s="1074"/>
      <c r="K45" s="1069"/>
      <c r="L45" s="1083"/>
      <c r="M45" s="1086"/>
    </row>
    <row r="46" spans="2:14" ht="12" customHeight="1">
      <c r="D46" s="1074"/>
      <c r="G46" s="1074"/>
      <c r="J46" s="1074"/>
      <c r="K46" s="1069"/>
      <c r="L46" s="1087"/>
      <c r="M46" s="2773" t="s">
        <v>4547</v>
      </c>
    </row>
    <row r="47" spans="2:14" ht="12" customHeight="1">
      <c r="D47" s="1074"/>
      <c r="G47" s="1074"/>
      <c r="J47" s="1074"/>
      <c r="K47" s="1069"/>
      <c r="L47" s="1088"/>
      <c r="M47" s="2764"/>
    </row>
    <row r="48" spans="2:14" ht="8.25" customHeight="1">
      <c r="D48" s="1074"/>
      <c r="G48" s="1074"/>
      <c r="J48" s="1074"/>
      <c r="M48" s="1077"/>
    </row>
    <row r="49" spans="4:13" ht="8.25" customHeight="1">
      <c r="D49" s="1074"/>
      <c r="G49" s="1074"/>
      <c r="J49" s="1075"/>
      <c r="K49" s="2739" t="s">
        <v>4548</v>
      </c>
      <c r="L49" s="2740"/>
      <c r="M49" s="2741"/>
    </row>
    <row r="50" spans="4:13" ht="8.25" customHeight="1">
      <c r="D50" s="1074"/>
      <c r="G50" s="1074"/>
      <c r="J50" s="1074"/>
      <c r="K50" s="2742"/>
      <c r="L50" s="2743"/>
      <c r="M50" s="2744"/>
    </row>
    <row r="51" spans="4:13" ht="8.25" customHeight="1">
      <c r="D51" s="1074"/>
      <c r="G51" s="1074"/>
      <c r="J51" s="1074"/>
      <c r="K51" s="1069"/>
      <c r="L51" s="1079"/>
      <c r="M51" s="1086"/>
    </row>
    <row r="52" spans="4:13" ht="8.25" customHeight="1">
      <c r="D52" s="1074"/>
      <c r="G52" s="1074"/>
      <c r="J52" s="1074"/>
      <c r="K52" s="1069"/>
      <c r="L52" s="1087"/>
      <c r="M52" s="2763" t="s">
        <v>4670</v>
      </c>
    </row>
    <row r="53" spans="4:13" ht="8.25" customHeight="1">
      <c r="D53" s="1074"/>
      <c r="G53" s="1074"/>
      <c r="J53" s="1074"/>
      <c r="K53" s="1069"/>
      <c r="L53" s="1088"/>
      <c r="M53" s="2764"/>
    </row>
    <row r="54" spans="4:13" ht="8.25" customHeight="1">
      <c r="D54" s="1074"/>
      <c r="G54" s="1074"/>
      <c r="J54" s="1074"/>
      <c r="K54" s="1069"/>
      <c r="L54" s="1069"/>
      <c r="M54" s="1086"/>
    </row>
    <row r="55" spans="4:13" ht="8.25" customHeight="1">
      <c r="D55" s="1074"/>
      <c r="G55" s="1074"/>
      <c r="H55" s="1070"/>
      <c r="J55" s="1074"/>
      <c r="K55" s="2739" t="s">
        <v>4549</v>
      </c>
      <c r="L55" s="2740"/>
      <c r="M55" s="2741"/>
    </row>
    <row r="56" spans="4:13" ht="8.25" customHeight="1">
      <c r="D56" s="1074"/>
      <c r="G56" s="1074"/>
      <c r="H56" s="1070"/>
      <c r="J56" s="1067"/>
      <c r="K56" s="2742"/>
      <c r="L56" s="2743"/>
      <c r="M56" s="2744"/>
    </row>
    <row r="57" spans="4:13" ht="8.25" customHeight="1">
      <c r="D57" s="1074"/>
      <c r="G57" s="1074"/>
      <c r="H57" s="1070"/>
      <c r="J57" s="1074"/>
      <c r="K57" s="1094"/>
      <c r="L57" s="1069"/>
      <c r="M57" s="1095"/>
    </row>
    <row r="58" spans="4:13" ht="8.25" customHeight="1">
      <c r="D58" s="1074"/>
      <c r="G58" s="1074"/>
      <c r="J58" s="1075"/>
      <c r="K58" s="2739" t="s">
        <v>4550</v>
      </c>
      <c r="L58" s="2740"/>
      <c r="M58" s="2741"/>
    </row>
    <row r="59" spans="4:13" ht="8.25" customHeight="1">
      <c r="D59" s="1074"/>
      <c r="G59" s="1074"/>
      <c r="J59" s="1068"/>
      <c r="K59" s="2742"/>
      <c r="L59" s="2743"/>
      <c r="M59" s="2744"/>
    </row>
    <row r="60" spans="4:13" ht="8.25" customHeight="1">
      <c r="D60" s="1074"/>
      <c r="G60" s="1074"/>
      <c r="H60" s="1070"/>
      <c r="K60" s="1069"/>
      <c r="L60" s="1083"/>
      <c r="M60" s="1086"/>
    </row>
    <row r="61" spans="4:13" ht="8.25" customHeight="1">
      <c r="D61" s="1074"/>
      <c r="G61" s="1074"/>
      <c r="H61" s="1070"/>
      <c r="K61" s="1069"/>
      <c r="L61" s="1087"/>
      <c r="M61" s="2763" t="s">
        <v>4551</v>
      </c>
    </row>
    <row r="62" spans="4:13" ht="8.25" customHeight="1">
      <c r="D62" s="1074"/>
      <c r="G62" s="1074"/>
      <c r="H62" s="1070"/>
      <c r="K62" s="1069"/>
      <c r="L62" s="1083"/>
      <c r="M62" s="2764"/>
    </row>
    <row r="63" spans="4:13" ht="8.25" customHeight="1">
      <c r="D63" s="1074"/>
      <c r="G63" s="1074"/>
      <c r="H63" s="1070"/>
      <c r="K63" s="1069"/>
      <c r="L63" s="1083"/>
      <c r="M63" s="1086"/>
    </row>
    <row r="64" spans="4:13" ht="8.25" customHeight="1">
      <c r="D64" s="1074"/>
      <c r="G64" s="1074"/>
      <c r="H64" s="1070"/>
      <c r="K64" s="1069"/>
      <c r="L64" s="1087"/>
      <c r="M64" s="2763" t="s">
        <v>4671</v>
      </c>
    </row>
    <row r="65" spans="4:13" ht="8.25" customHeight="1">
      <c r="D65" s="1074"/>
      <c r="G65" s="1074"/>
      <c r="H65" s="1070"/>
      <c r="K65" s="1069"/>
      <c r="L65" s="1069"/>
      <c r="M65" s="2765"/>
    </row>
    <row r="66" spans="4:13" ht="8.25" customHeight="1">
      <c r="D66" s="1074"/>
      <c r="G66" s="1074"/>
    </row>
    <row r="67" spans="4:13" ht="8.25" customHeight="1">
      <c r="D67" s="1074"/>
      <c r="G67" s="1078"/>
      <c r="H67" s="2774" t="s">
        <v>4552</v>
      </c>
      <c r="K67" s="2766" t="s">
        <v>4553</v>
      </c>
      <c r="L67" s="2767"/>
      <c r="M67" s="2768"/>
    </row>
    <row r="68" spans="4:13" ht="8.25" customHeight="1">
      <c r="D68" s="1074"/>
      <c r="G68" s="1072"/>
      <c r="H68" s="2775"/>
      <c r="I68" s="1067"/>
      <c r="J68" s="1071"/>
      <c r="K68" s="2769"/>
      <c r="L68" s="2770"/>
      <c r="M68" s="2771"/>
    </row>
    <row r="69" spans="4:13" ht="8.25" customHeight="1">
      <c r="D69" s="1074"/>
      <c r="H69" s="1070"/>
      <c r="J69" s="1074"/>
    </row>
    <row r="70" spans="4:13" ht="8.25" customHeight="1">
      <c r="D70" s="1074"/>
      <c r="J70" s="1074"/>
      <c r="K70" s="2739" t="s">
        <v>4554</v>
      </c>
      <c r="L70" s="2740"/>
      <c r="M70" s="2741"/>
    </row>
    <row r="71" spans="4:13" ht="8.25" customHeight="1">
      <c r="D71" s="1074"/>
      <c r="J71" s="1067"/>
      <c r="K71" s="2742"/>
      <c r="L71" s="2743"/>
      <c r="M71" s="2744"/>
    </row>
    <row r="72" spans="4:13" ht="8.25" customHeight="1">
      <c r="D72" s="1074"/>
      <c r="J72" s="1074"/>
      <c r="K72" s="1069"/>
      <c r="L72" s="1083"/>
      <c r="M72" s="1086"/>
    </row>
    <row r="73" spans="4:13" ht="8.25" customHeight="1">
      <c r="D73" s="1074"/>
      <c r="J73" s="1074"/>
      <c r="K73" s="1069"/>
      <c r="L73" s="1087"/>
      <c r="M73" s="2763" t="s">
        <v>4555</v>
      </c>
    </row>
    <row r="74" spans="4:13" ht="8.25" customHeight="1">
      <c r="D74" s="1074"/>
      <c r="J74" s="1074"/>
      <c r="K74" s="1069"/>
      <c r="L74" s="1088"/>
      <c r="M74" s="2764"/>
    </row>
    <row r="75" spans="4:13" ht="8.25" customHeight="1">
      <c r="D75" s="1074"/>
      <c r="J75" s="1074"/>
    </row>
    <row r="76" spans="4:13" ht="8.25" customHeight="1">
      <c r="D76" s="1074"/>
      <c r="J76" s="1075"/>
      <c r="K76" s="2739" t="s">
        <v>4556</v>
      </c>
      <c r="L76" s="2740"/>
      <c r="M76" s="2741"/>
    </row>
    <row r="77" spans="4:13" ht="8.25" customHeight="1">
      <c r="D77" s="1074"/>
      <c r="J77" s="1074"/>
      <c r="K77" s="2742"/>
      <c r="L77" s="2743"/>
      <c r="M77" s="2744"/>
    </row>
    <row r="78" spans="4:13" ht="8.25" customHeight="1">
      <c r="D78" s="1074"/>
      <c r="J78" s="1074"/>
      <c r="K78" s="1069"/>
      <c r="L78" s="1079"/>
      <c r="M78" s="1086"/>
    </row>
    <row r="79" spans="4:13" ht="8.25" customHeight="1">
      <c r="D79" s="1074"/>
      <c r="J79" s="1074"/>
      <c r="K79" s="1069"/>
      <c r="L79" s="1087"/>
      <c r="M79" s="2763" t="s">
        <v>4672</v>
      </c>
    </row>
    <row r="80" spans="4:13" ht="8.25" customHeight="1">
      <c r="D80" s="1074"/>
      <c r="J80" s="1074"/>
      <c r="L80" s="1069"/>
      <c r="M80" s="2764"/>
    </row>
    <row r="81" spans="2:13" ht="8.25" customHeight="1">
      <c r="D81" s="1074"/>
      <c r="J81" s="1074"/>
    </row>
    <row r="82" spans="2:13" ht="8.25" customHeight="1">
      <c r="D82" s="1074"/>
      <c r="J82" s="1075"/>
      <c r="K82" s="2739" t="s">
        <v>4557</v>
      </c>
      <c r="L82" s="2740"/>
      <c r="M82" s="2741"/>
    </row>
    <row r="83" spans="2:13" ht="8.25" customHeight="1">
      <c r="D83" s="1074"/>
      <c r="K83" s="2742"/>
      <c r="L83" s="2743"/>
      <c r="M83" s="2744"/>
    </row>
    <row r="84" spans="2:13" ht="8.25" customHeight="1">
      <c r="D84" s="1074"/>
      <c r="L84" s="1069"/>
      <c r="M84" s="1077"/>
    </row>
    <row r="85" spans="2:13" ht="8.25" customHeight="1">
      <c r="D85" s="1075"/>
      <c r="E85" s="1076"/>
      <c r="F85" s="1076"/>
      <c r="G85" s="1096"/>
      <c r="H85" s="2746" t="s">
        <v>4558</v>
      </c>
      <c r="I85" s="1075"/>
      <c r="J85" s="1096"/>
      <c r="K85" s="2739" t="s">
        <v>4559</v>
      </c>
      <c r="L85" s="2740"/>
      <c r="M85" s="2741"/>
    </row>
    <row r="86" spans="2:13" ht="8.25" customHeight="1">
      <c r="D86" s="1072"/>
      <c r="F86" s="1072"/>
      <c r="G86" s="1068"/>
      <c r="H86" s="2747"/>
      <c r="K86" s="2742"/>
      <c r="L86" s="2743"/>
      <c r="M86" s="2744"/>
    </row>
    <row r="87" spans="2:13" ht="12"/>
    <row r="88" spans="2:13" ht="8.25" customHeight="1">
      <c r="B88" s="2739" t="s">
        <v>4560</v>
      </c>
      <c r="C88" s="2740"/>
      <c r="D88" s="2740"/>
      <c r="E88" s="2741"/>
      <c r="F88" s="1076"/>
      <c r="G88" s="1076"/>
      <c r="H88" s="2746" t="s">
        <v>4561</v>
      </c>
      <c r="K88" s="2739" t="s">
        <v>4562</v>
      </c>
      <c r="L88" s="2740"/>
      <c r="M88" s="2741"/>
    </row>
    <row r="89" spans="2:13" ht="8.25" customHeight="1">
      <c r="B89" s="2742"/>
      <c r="C89" s="2743"/>
      <c r="D89" s="2743"/>
      <c r="E89" s="2744"/>
      <c r="F89" s="1067"/>
      <c r="G89" s="1068"/>
      <c r="H89" s="2747"/>
      <c r="I89" s="1067"/>
      <c r="J89" s="1071"/>
      <c r="K89" s="2742"/>
      <c r="L89" s="2743"/>
      <c r="M89" s="2744"/>
    </row>
    <row r="90" spans="2:13" ht="8.25" customHeight="1">
      <c r="B90" s="1070"/>
      <c r="C90" s="1070"/>
      <c r="D90" s="1070"/>
      <c r="E90" s="1070"/>
      <c r="H90" s="1069"/>
      <c r="J90" s="1074"/>
      <c r="K90" s="1069"/>
      <c r="L90" s="1069"/>
    </row>
    <row r="91" spans="2:13" ht="8.25" customHeight="1">
      <c r="J91" s="1074"/>
      <c r="K91" s="2739" t="s">
        <v>4563</v>
      </c>
      <c r="L91" s="2740"/>
      <c r="M91" s="2741"/>
    </row>
    <row r="92" spans="2:13" ht="8.25" customHeight="1">
      <c r="J92" s="1071"/>
      <c r="K92" s="2742"/>
      <c r="L92" s="2743"/>
      <c r="M92" s="2744"/>
    </row>
    <row r="93" spans="2:13" ht="8.25" customHeight="1">
      <c r="J93" s="1074"/>
      <c r="K93" s="1069"/>
      <c r="L93" s="1069"/>
    </row>
    <row r="94" spans="2:13" ht="8.25" customHeight="1">
      <c r="J94" s="1075"/>
      <c r="K94" s="2739" t="s">
        <v>4564</v>
      </c>
      <c r="L94" s="2740"/>
      <c r="M94" s="2741"/>
    </row>
    <row r="95" spans="2:13" ht="8.25" customHeight="1">
      <c r="K95" s="2742"/>
      <c r="L95" s="2743"/>
      <c r="M95" s="2744"/>
    </row>
    <row r="96" spans="2:13" ht="8.25" customHeight="1">
      <c r="L96" s="1079"/>
      <c r="M96" s="1086"/>
    </row>
    <row r="97" spans="12:13" ht="8.25" customHeight="1">
      <c r="L97" s="1087"/>
      <c r="M97" s="2763" t="s">
        <v>4565</v>
      </c>
    </row>
    <row r="98" spans="12:13" ht="8.25" customHeight="1">
      <c r="L98" s="1088"/>
      <c r="M98" s="2764"/>
    </row>
  </sheetData>
  <mergeCells count="39">
    <mergeCell ref="B88:E89"/>
    <mergeCell ref="H88:H89"/>
    <mergeCell ref="K88:M89"/>
    <mergeCell ref="K91:M92"/>
    <mergeCell ref="K94:M95"/>
    <mergeCell ref="M97:M98"/>
    <mergeCell ref="K70:M71"/>
    <mergeCell ref="M73:M74"/>
    <mergeCell ref="K76:M77"/>
    <mergeCell ref="M79:M80"/>
    <mergeCell ref="K82:M83"/>
    <mergeCell ref="H85:H86"/>
    <mergeCell ref="K85:M86"/>
    <mergeCell ref="K55:M56"/>
    <mergeCell ref="K58:M59"/>
    <mergeCell ref="M61:M62"/>
    <mergeCell ref="M64:M65"/>
    <mergeCell ref="H67:H68"/>
    <mergeCell ref="K67:M68"/>
    <mergeCell ref="M52:M53"/>
    <mergeCell ref="K19:M20"/>
    <mergeCell ref="M22:M23"/>
    <mergeCell ref="M25:M26"/>
    <mergeCell ref="K28:M29"/>
    <mergeCell ref="M31:M32"/>
    <mergeCell ref="M34:M35"/>
    <mergeCell ref="K37:M38"/>
    <mergeCell ref="M40:M41"/>
    <mergeCell ref="M43:M44"/>
    <mergeCell ref="M46:M47"/>
    <mergeCell ref="K49:M50"/>
    <mergeCell ref="H11:H12"/>
    <mergeCell ref="H13:H14"/>
    <mergeCell ref="K13:M14"/>
    <mergeCell ref="M16:M17"/>
    <mergeCell ref="K2:M2"/>
    <mergeCell ref="K3:M3"/>
    <mergeCell ref="K5:M6"/>
    <mergeCell ref="K8:M9"/>
  </mergeCells>
  <phoneticPr fontId="4"/>
  <dataValidations count="2">
    <dataValidation imeMode="off" allowBlank="1" showInputMessage="1" showErrorMessage="1" sqref="M90 M75 M69 M36 M66 H11 M7 M18 M81 M27 M4 M10:M12 M93 M87 M99:M65291" xr:uid="{C73C1D55-DC0A-4194-A09D-26FE85ADF7D9}"/>
    <dataValidation imeMode="hiragana" allowBlank="1" showInputMessage="1" showErrorMessage="1" sqref="L90 L75 L69 B2:B3 H18 H13 E18 B18 L81 K7:L7 L36 K27:K28 L27 K30:K37 L48 L66 C81:G84 K69:K70 K75:K76 L10:L12 K90:K91 L93 L4 B5:B11 E5:E11 K10:K13 L18 K18:K19 K48:K49 K84 B81:B85 K93:K94 K58 B87:G87 L87 H87:H88 K87:K88 F88:G90 B91:G98 H90:H98 K80:K82 B58:G80 K66:K67 H66:H67 H69:H85 K55 C5:D57 F5:G57 B21:B57 E21:E57 H21:H55 O37:IF38 I4:J98 B4:G4 H4:H10 K4:K5 B99:L65291 N2:N65291 O2:IE36 O39:IE65291 J2:J3 K2" xr:uid="{445D5A9E-A3C9-494C-9BFB-AAC75447C9DB}"/>
  </dataValidations>
  <hyperlinks>
    <hyperlink ref="A1" location="P2細目次!A1" display="目次に戻る" xr:uid="{34CC616C-D1CE-4BBA-8706-8434413C5E83}"/>
  </hyperlinks>
  <pageMargins left="0.70866141732283472" right="0.70866141732283472" top="0.74803149606299213" bottom="0.74803149606299213" header="0.31496062992125984" footer="0.31496062992125984"/>
  <pageSetup paperSize="9" scale="95" firstPageNumber="0" orientation="portrait" r:id="rId1"/>
  <headerFooter differentFirst="1" scaleWithDoc="0">
    <oddFooter>&amp;C- &amp;P -</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5B7BB-68AB-411A-BA97-70F64035F227}">
  <sheetPr>
    <tabColor theme="0"/>
    <pageSetUpPr fitToPage="1"/>
  </sheetPr>
  <dimension ref="A1:N60"/>
  <sheetViews>
    <sheetView zoomScaleNormal="100" zoomScaleSheetLayoutView="110" workbookViewId="0">
      <selection activeCell="AL2" sqref="AL2:AR2"/>
    </sheetView>
  </sheetViews>
  <sheetFormatPr defaultColWidth="15.625" defaultRowHeight="9" customHeight="1"/>
  <cols>
    <col min="1" max="1" width="7.5" style="1062" customWidth="1"/>
    <col min="2" max="2" width="8.75" style="1062" customWidth="1"/>
    <col min="3" max="4" width="2.125" style="1062" customWidth="1"/>
    <col min="5" max="5" width="8.75" style="1062" customWidth="1"/>
    <col min="6" max="7" width="2" style="1062" customWidth="1"/>
    <col min="8" max="8" width="18.75" style="1062" customWidth="1"/>
    <col min="9" max="12" width="2" style="1062" customWidth="1"/>
    <col min="13" max="13" width="22.75" style="1063" bestFit="1" customWidth="1"/>
    <col min="14" max="14" width="2" style="1062" customWidth="1"/>
    <col min="15" max="16384" width="15.625" style="1062"/>
  </cols>
  <sheetData>
    <row r="1" spans="1:14" ht="13.5">
      <c r="A1" s="479" t="s">
        <v>4602</v>
      </c>
      <c r="C1" s="479"/>
      <c r="D1" s="479"/>
      <c r="E1" s="479"/>
    </row>
    <row r="2" spans="1:14" ht="18.75">
      <c r="B2" s="1140" t="s">
        <v>4983</v>
      </c>
      <c r="C2" s="1140"/>
      <c r="D2" s="1140"/>
      <c r="E2" s="1140"/>
      <c r="F2" s="1140"/>
      <c r="G2" s="1140"/>
      <c r="H2" s="1140"/>
      <c r="J2" s="1064"/>
      <c r="K2" s="2748" t="s">
        <v>4650</v>
      </c>
      <c r="L2" s="2748"/>
      <c r="M2" s="2748"/>
    </row>
    <row r="3" spans="1:14" ht="18.75">
      <c r="B3" s="1065"/>
      <c r="C3" s="1065"/>
      <c r="D3" s="1065"/>
      <c r="E3" s="1065"/>
      <c r="F3" s="1065"/>
      <c r="G3" s="1065"/>
      <c r="H3" s="1065"/>
      <c r="J3" s="1064"/>
      <c r="K3" s="2748" t="s">
        <v>4651</v>
      </c>
      <c r="L3" s="2748"/>
      <c r="M3" s="2748"/>
    </row>
    <row r="4" spans="1:14" s="1093" customFormat="1" ht="12">
      <c r="B4" s="1062"/>
      <c r="C4" s="1062"/>
      <c r="D4" s="1062"/>
      <c r="E4" s="1062"/>
      <c r="F4" s="1062"/>
      <c r="G4" s="1062"/>
      <c r="H4" s="1062"/>
      <c r="I4" s="1062"/>
      <c r="J4" s="1062"/>
      <c r="K4" s="1062"/>
      <c r="L4" s="1062"/>
      <c r="M4" s="1063"/>
      <c r="N4" s="1062"/>
    </row>
    <row r="5" spans="1:14" s="1093" customFormat="1" ht="8.25" customHeight="1">
      <c r="B5" s="2739" t="s">
        <v>4566</v>
      </c>
      <c r="C5" s="2740"/>
      <c r="D5" s="2740"/>
      <c r="E5" s="2741"/>
      <c r="F5" s="1062"/>
      <c r="G5" s="1062"/>
      <c r="H5" s="1062"/>
      <c r="I5" s="1062"/>
      <c r="J5" s="1062"/>
      <c r="K5" s="1070"/>
      <c r="L5" s="1070"/>
      <c r="M5" s="1080"/>
      <c r="N5" s="1062"/>
    </row>
    <row r="6" spans="1:14" s="1093" customFormat="1" ht="8.25" customHeight="1">
      <c r="B6" s="2742"/>
      <c r="C6" s="2743"/>
      <c r="D6" s="2743"/>
      <c r="E6" s="2744"/>
      <c r="F6" s="1062"/>
      <c r="G6" s="1062"/>
      <c r="H6" s="1062"/>
      <c r="I6" s="1062"/>
      <c r="J6" s="1062"/>
      <c r="K6" s="1070"/>
      <c r="L6" s="1070"/>
      <c r="M6" s="1080"/>
      <c r="N6" s="1062"/>
    </row>
    <row r="7" spans="1:14" s="1093" customFormat="1" ht="12">
      <c r="B7" s="1062"/>
      <c r="C7" s="1097"/>
      <c r="D7" s="1098"/>
      <c r="E7" s="1062"/>
      <c r="F7" s="1062"/>
      <c r="G7" s="1062"/>
      <c r="H7" s="1097"/>
      <c r="I7" s="1062"/>
      <c r="J7" s="1062"/>
      <c r="K7" s="1062"/>
      <c r="L7" s="1062"/>
      <c r="M7" s="1063"/>
      <c r="N7" s="1062"/>
    </row>
    <row r="8" spans="1:14" s="1093" customFormat="1" ht="8.25" customHeight="1">
      <c r="B8" s="2739" t="s">
        <v>4567</v>
      </c>
      <c r="C8" s="2740"/>
      <c r="D8" s="2740"/>
      <c r="E8" s="2741"/>
      <c r="F8" s="1062"/>
      <c r="G8" s="1062"/>
      <c r="H8" s="1062"/>
      <c r="I8" s="1062"/>
      <c r="J8" s="1062"/>
      <c r="K8" s="2739" t="s">
        <v>4568</v>
      </c>
      <c r="L8" s="2740"/>
      <c r="M8" s="2741"/>
      <c r="N8" s="1062"/>
    </row>
    <row r="9" spans="1:14" s="1093" customFormat="1" ht="8.25" customHeight="1">
      <c r="B9" s="2742"/>
      <c r="C9" s="2743"/>
      <c r="D9" s="2743"/>
      <c r="E9" s="2744"/>
      <c r="F9" s="1072"/>
      <c r="G9" s="1072"/>
      <c r="H9" s="1072"/>
      <c r="I9" s="1072"/>
      <c r="J9" s="1072"/>
      <c r="K9" s="2742"/>
      <c r="L9" s="2743"/>
      <c r="M9" s="2744"/>
      <c r="N9" s="1062"/>
    </row>
    <row r="10" spans="1:14" s="1093" customFormat="1" ht="12">
      <c r="B10" s="1062"/>
      <c r="C10" s="1097"/>
      <c r="D10" s="1098"/>
      <c r="E10" s="1062"/>
      <c r="F10" s="1062"/>
      <c r="G10" s="1062"/>
      <c r="H10" s="1097"/>
      <c r="I10" s="1062"/>
      <c r="J10" s="1062"/>
      <c r="K10" s="1062"/>
      <c r="L10" s="1062"/>
      <c r="M10" s="1063"/>
      <c r="N10" s="1062"/>
    </row>
    <row r="11" spans="1:14" s="1093" customFormat="1" ht="8.25" customHeight="1">
      <c r="B11" s="2739" t="s">
        <v>4569</v>
      </c>
      <c r="C11" s="2740"/>
      <c r="D11" s="2740"/>
      <c r="E11" s="2741"/>
      <c r="F11" s="1062"/>
      <c r="G11" s="1062"/>
      <c r="H11" s="1097"/>
      <c r="I11" s="1062"/>
      <c r="J11" s="1062"/>
      <c r="K11" s="1062"/>
      <c r="L11" s="1062"/>
      <c r="M11" s="1063"/>
      <c r="N11" s="1062"/>
    </row>
    <row r="12" spans="1:14" s="1093" customFormat="1" ht="8.25" customHeight="1">
      <c r="B12" s="2742"/>
      <c r="C12" s="2743"/>
      <c r="D12" s="2743"/>
      <c r="E12" s="2744"/>
      <c r="F12" s="1062"/>
      <c r="G12" s="1062"/>
      <c r="H12" s="1097"/>
      <c r="I12" s="1062"/>
      <c r="J12" s="1062"/>
      <c r="K12" s="1062"/>
      <c r="L12" s="1062"/>
      <c r="M12" s="1063"/>
      <c r="N12" s="1062"/>
    </row>
    <row r="13" spans="1:14" s="1093" customFormat="1" ht="12">
      <c r="B13" s="1062"/>
      <c r="C13" s="1097"/>
      <c r="D13" s="1098"/>
      <c r="E13" s="1062"/>
      <c r="F13" s="1062"/>
      <c r="G13" s="1062"/>
      <c r="H13" s="1097"/>
      <c r="I13" s="1062"/>
      <c r="J13" s="1062"/>
      <c r="K13" s="1062"/>
      <c r="L13" s="1062"/>
      <c r="M13" s="1063"/>
      <c r="N13" s="1062"/>
    </row>
    <row r="14" spans="1:14" s="1093" customFormat="1" ht="8.25" customHeight="1">
      <c r="B14" s="2739" t="s">
        <v>4570</v>
      </c>
      <c r="C14" s="2740"/>
      <c r="D14" s="2740"/>
      <c r="E14" s="2741"/>
      <c r="F14" s="1076"/>
      <c r="G14" s="1076"/>
      <c r="H14" s="1076"/>
      <c r="I14" s="1076"/>
      <c r="J14" s="1076"/>
      <c r="K14" s="2739" t="s">
        <v>4568</v>
      </c>
      <c r="L14" s="2740"/>
      <c r="M14" s="2741"/>
      <c r="N14" s="1062"/>
    </row>
    <row r="15" spans="1:14" s="1093" customFormat="1" ht="8.25" customHeight="1">
      <c r="B15" s="2742"/>
      <c r="C15" s="2743"/>
      <c r="D15" s="2743"/>
      <c r="E15" s="2744"/>
      <c r="F15" s="1062"/>
      <c r="G15" s="1062"/>
      <c r="H15" s="1062"/>
      <c r="I15" s="1062"/>
      <c r="J15" s="1062"/>
      <c r="K15" s="2742"/>
      <c r="L15" s="2743"/>
      <c r="M15" s="2744"/>
      <c r="N15" s="1062"/>
    </row>
    <row r="16" spans="1:14" s="1093" customFormat="1" ht="12">
      <c r="B16" s="1062"/>
      <c r="C16" s="1097"/>
      <c r="D16" s="1098"/>
      <c r="E16" s="1062"/>
      <c r="F16" s="1062"/>
      <c r="G16" s="1062"/>
      <c r="H16" s="1097"/>
      <c r="I16" s="1062"/>
      <c r="J16" s="1062"/>
      <c r="K16" s="1062"/>
      <c r="L16" s="1062"/>
      <c r="M16" s="1063"/>
      <c r="N16" s="1062"/>
    </row>
    <row r="17" spans="2:14" s="1093" customFormat="1" ht="8.25" customHeight="1">
      <c r="B17" s="2766" t="s">
        <v>4571</v>
      </c>
      <c r="C17" s="2767"/>
      <c r="D17" s="2767"/>
      <c r="E17" s="2768"/>
      <c r="F17" s="1062"/>
      <c r="G17" s="1062"/>
      <c r="H17" s="1097"/>
      <c r="I17" s="1062"/>
      <c r="J17" s="1062"/>
      <c r="K17" s="1062"/>
      <c r="L17" s="1062"/>
      <c r="M17" s="1063"/>
      <c r="N17" s="1062"/>
    </row>
    <row r="18" spans="2:14" s="1093" customFormat="1" ht="8.25" customHeight="1">
      <c r="B18" s="2769"/>
      <c r="C18" s="2770"/>
      <c r="D18" s="2770"/>
      <c r="E18" s="2771"/>
      <c r="F18" s="1062"/>
      <c r="G18" s="1062"/>
      <c r="H18" s="1097"/>
      <c r="I18" s="1062"/>
      <c r="J18" s="1062"/>
      <c r="K18" s="1062"/>
      <c r="L18" s="1062"/>
      <c r="M18" s="1063"/>
      <c r="N18" s="1062"/>
    </row>
    <row r="19" spans="2:14" s="1093" customFormat="1" ht="12">
      <c r="B19" s="1099"/>
      <c r="C19" s="1099"/>
      <c r="D19" s="1099"/>
      <c r="E19" s="1099"/>
      <c r="F19" s="1062"/>
      <c r="G19" s="1062"/>
      <c r="H19" s="1097"/>
      <c r="I19" s="1062"/>
      <c r="J19" s="1062"/>
      <c r="K19" s="1062"/>
      <c r="L19" s="1062"/>
      <c r="M19" s="1063"/>
      <c r="N19" s="1062"/>
    </row>
    <row r="20" spans="2:14" ht="8.25" customHeight="1">
      <c r="B20" s="2739" t="s">
        <v>4572</v>
      </c>
      <c r="C20" s="2740"/>
      <c r="D20" s="2740"/>
      <c r="E20" s="2741"/>
      <c r="H20" s="2746" t="s">
        <v>4573</v>
      </c>
      <c r="K20" s="2739" t="s">
        <v>4574</v>
      </c>
      <c r="L20" s="2740"/>
      <c r="M20" s="2741"/>
    </row>
    <row r="21" spans="2:14" ht="8.25" customHeight="1">
      <c r="B21" s="2742"/>
      <c r="C21" s="2743"/>
      <c r="D21" s="2743"/>
      <c r="E21" s="2744"/>
      <c r="F21" s="1067"/>
      <c r="G21" s="1071"/>
      <c r="H21" s="2747"/>
      <c r="I21" s="1072"/>
      <c r="J21" s="1071"/>
      <c r="K21" s="2742"/>
      <c r="L21" s="2743"/>
      <c r="M21" s="2744"/>
    </row>
    <row r="22" spans="2:14" ht="8.25" customHeight="1">
      <c r="G22" s="1074"/>
      <c r="H22" s="1070"/>
      <c r="J22" s="1074"/>
    </row>
    <row r="23" spans="2:14" ht="8.25" customHeight="1">
      <c r="G23" s="1074"/>
      <c r="J23" s="1074"/>
      <c r="K23" s="2739" t="s">
        <v>4575</v>
      </c>
      <c r="L23" s="2740"/>
      <c r="M23" s="2741"/>
    </row>
    <row r="24" spans="2:14" ht="8.25" customHeight="1">
      <c r="G24" s="1074"/>
      <c r="J24" s="1100"/>
      <c r="K24" s="2742"/>
      <c r="L24" s="2743"/>
      <c r="M24" s="2744"/>
    </row>
    <row r="25" spans="2:14" ht="8.25" customHeight="1">
      <c r="G25" s="1074"/>
      <c r="J25" s="1081"/>
      <c r="L25" s="1079"/>
      <c r="M25" s="1086"/>
    </row>
    <row r="26" spans="2:14" ht="8.25" customHeight="1">
      <c r="G26" s="1074"/>
      <c r="J26" s="1081"/>
      <c r="L26" s="1087"/>
      <c r="M26" s="2763" t="s">
        <v>4576</v>
      </c>
    </row>
    <row r="27" spans="2:14" ht="8.25" customHeight="1">
      <c r="G27" s="1074"/>
      <c r="J27" s="1081"/>
      <c r="L27" s="1069"/>
      <c r="M27" s="2764"/>
    </row>
    <row r="28" spans="2:14" s="1080" customFormat="1" ht="8.25" customHeight="1">
      <c r="B28" s="1062"/>
      <c r="C28" s="1062"/>
      <c r="D28" s="1062"/>
      <c r="E28" s="1062"/>
      <c r="F28" s="1062"/>
      <c r="G28" s="1074"/>
      <c r="H28" s="1062"/>
      <c r="I28" s="1062"/>
      <c r="J28" s="1081"/>
      <c r="K28" s="1062"/>
      <c r="L28" s="1062"/>
      <c r="M28" s="1063"/>
      <c r="N28" s="1062"/>
    </row>
    <row r="29" spans="2:14" s="1080" customFormat="1" ht="8.25" customHeight="1">
      <c r="B29" s="1062"/>
      <c r="C29" s="1062"/>
      <c r="D29" s="1062"/>
      <c r="E29" s="1062"/>
      <c r="F29" s="1062"/>
      <c r="G29" s="1074"/>
      <c r="H29" s="1062"/>
      <c r="I29" s="1062"/>
      <c r="J29" s="1081"/>
      <c r="K29" s="2749" t="s">
        <v>4577</v>
      </c>
      <c r="L29" s="2750"/>
      <c r="M29" s="2751"/>
      <c r="N29" s="1062"/>
    </row>
    <row r="30" spans="2:14" s="1080" customFormat="1" ht="8.25" customHeight="1">
      <c r="B30" s="1062"/>
      <c r="C30" s="1062"/>
      <c r="D30" s="1062"/>
      <c r="E30" s="1062"/>
      <c r="F30" s="1062"/>
      <c r="G30" s="1074"/>
      <c r="H30" s="1062"/>
      <c r="I30" s="1062"/>
      <c r="J30" s="1101"/>
      <c r="K30" s="2752"/>
      <c r="L30" s="2753"/>
      <c r="M30" s="2754"/>
      <c r="N30" s="1062"/>
    </row>
    <row r="31" spans="2:14" s="1080" customFormat="1" ht="8.25" customHeight="1">
      <c r="B31" s="1062"/>
      <c r="C31" s="1062"/>
      <c r="D31" s="1062"/>
      <c r="E31" s="1062"/>
      <c r="F31" s="1062"/>
      <c r="G31" s="1074"/>
      <c r="H31" s="1062"/>
      <c r="I31" s="1062"/>
      <c r="J31" s="1081"/>
      <c r="K31" s="1062"/>
      <c r="L31" s="1062"/>
      <c r="M31" s="1063"/>
      <c r="N31" s="1062"/>
    </row>
    <row r="32" spans="2:14" s="1080" customFormat="1" ht="8.25" customHeight="1">
      <c r="B32" s="1062"/>
      <c r="C32" s="1062"/>
      <c r="D32" s="1062"/>
      <c r="E32" s="1062"/>
      <c r="F32" s="1062"/>
      <c r="G32" s="1074"/>
      <c r="H32" s="1062"/>
      <c r="I32" s="1062"/>
      <c r="J32" s="1081"/>
      <c r="K32" s="2749" t="s">
        <v>4673</v>
      </c>
      <c r="L32" s="2750"/>
      <c r="M32" s="2751"/>
      <c r="N32" s="1062"/>
    </row>
    <row r="33" spans="2:14" s="1080" customFormat="1" ht="8.25" customHeight="1">
      <c r="B33" s="1062"/>
      <c r="C33" s="1062"/>
      <c r="D33" s="1062"/>
      <c r="E33" s="1062"/>
      <c r="F33" s="1062"/>
      <c r="G33" s="1074"/>
      <c r="H33" s="1062"/>
      <c r="I33" s="1062"/>
      <c r="J33" s="1101"/>
      <c r="K33" s="2752"/>
      <c r="L33" s="2753"/>
      <c r="M33" s="2754"/>
      <c r="N33" s="1062"/>
    </row>
    <row r="34" spans="2:14" s="1080" customFormat="1" ht="8.25" customHeight="1">
      <c r="B34" s="1062"/>
      <c r="C34" s="1062"/>
      <c r="D34" s="1062"/>
      <c r="E34" s="1062"/>
      <c r="F34" s="1062"/>
      <c r="G34" s="1074"/>
      <c r="H34" s="1070"/>
      <c r="I34" s="1062"/>
      <c r="J34" s="1081"/>
      <c r="K34" s="1062"/>
      <c r="L34" s="1062"/>
      <c r="M34" s="1063"/>
      <c r="N34" s="1062"/>
    </row>
    <row r="35" spans="2:14" s="1080" customFormat="1" ht="8.25" customHeight="1">
      <c r="B35" s="1062"/>
      <c r="C35" s="1062"/>
      <c r="D35" s="1062"/>
      <c r="E35" s="1062"/>
      <c r="F35" s="1062"/>
      <c r="G35" s="1074"/>
      <c r="H35" s="1062"/>
      <c r="I35" s="1062"/>
      <c r="J35" s="1081"/>
      <c r="K35" s="2749" t="s">
        <v>4674</v>
      </c>
      <c r="L35" s="2750"/>
      <c r="M35" s="2751"/>
      <c r="N35" s="1062"/>
    </row>
    <row r="36" spans="2:14" s="1080" customFormat="1" ht="8.25" customHeight="1">
      <c r="B36" s="1062"/>
      <c r="C36" s="1062"/>
      <c r="D36" s="1062"/>
      <c r="E36" s="1062"/>
      <c r="F36" s="1062"/>
      <c r="G36" s="1074"/>
      <c r="H36" s="1062"/>
      <c r="I36" s="1062"/>
      <c r="J36" s="1082"/>
      <c r="K36" s="2752"/>
      <c r="L36" s="2753"/>
      <c r="M36" s="2754"/>
      <c r="N36" s="1062"/>
    </row>
    <row r="37" spans="2:14" s="1080" customFormat="1" ht="8.25" customHeight="1">
      <c r="B37" s="1062"/>
      <c r="C37" s="1062"/>
      <c r="D37" s="1062"/>
      <c r="E37" s="1062"/>
      <c r="F37" s="1062"/>
      <c r="G37" s="1074"/>
      <c r="H37" s="1062"/>
      <c r="I37" s="1062"/>
      <c r="J37" s="1081"/>
      <c r="K37" s="1062"/>
      <c r="L37" s="1062"/>
      <c r="M37" s="1063"/>
      <c r="N37" s="1062"/>
    </row>
    <row r="38" spans="2:14" s="1080" customFormat="1" ht="8.25" customHeight="1">
      <c r="B38" s="1062"/>
      <c r="C38" s="1062"/>
      <c r="D38" s="1062"/>
      <c r="E38" s="1062"/>
      <c r="F38" s="1062"/>
      <c r="G38" s="1074"/>
      <c r="H38" s="1062"/>
      <c r="I38" s="1062"/>
      <c r="J38" s="1084"/>
      <c r="K38" s="2749" t="s">
        <v>4675</v>
      </c>
      <c r="L38" s="2750"/>
      <c r="M38" s="2751"/>
      <c r="N38" s="1062"/>
    </row>
    <row r="39" spans="2:14" s="1080" customFormat="1" ht="8.25" customHeight="1">
      <c r="B39" s="1062"/>
      <c r="C39" s="1062"/>
      <c r="D39" s="1062"/>
      <c r="E39" s="1062"/>
      <c r="F39" s="1062"/>
      <c r="G39" s="1074"/>
      <c r="H39" s="1062"/>
      <c r="I39" s="1062"/>
      <c r="J39" s="1102"/>
      <c r="K39" s="2752"/>
      <c r="L39" s="2753"/>
      <c r="M39" s="2754"/>
      <c r="N39" s="1062"/>
    </row>
    <row r="40" spans="2:14" s="1080" customFormat="1" ht="8.25" customHeight="1">
      <c r="B40" s="1062"/>
      <c r="C40" s="1062"/>
      <c r="D40" s="1062"/>
      <c r="E40" s="1062"/>
      <c r="F40" s="1062"/>
      <c r="G40" s="1074"/>
      <c r="H40" s="1062"/>
      <c r="I40" s="1062"/>
      <c r="J40" s="1062"/>
      <c r="K40" s="1069"/>
      <c r="L40" s="1069"/>
      <c r="M40" s="1069"/>
      <c r="N40" s="1062"/>
    </row>
    <row r="41" spans="2:14" s="1080" customFormat="1" ht="8.25" customHeight="1">
      <c r="B41" s="1062"/>
      <c r="C41" s="1062"/>
      <c r="D41" s="1062"/>
      <c r="E41" s="1062"/>
      <c r="F41" s="1062"/>
      <c r="G41" s="1075"/>
      <c r="H41" s="2746" t="s">
        <v>4578</v>
      </c>
      <c r="I41" s="1062"/>
      <c r="J41" s="1076"/>
      <c r="K41" s="2739" t="s">
        <v>4579</v>
      </c>
      <c r="L41" s="2740"/>
      <c r="M41" s="2741"/>
      <c r="N41" s="1062"/>
    </row>
    <row r="42" spans="2:14" s="1080" customFormat="1" ht="8.25" customHeight="1">
      <c r="B42" s="1062"/>
      <c r="C42" s="1062"/>
      <c r="D42" s="1062"/>
      <c r="E42" s="1062"/>
      <c r="F42" s="1062"/>
      <c r="G42" s="1062"/>
      <c r="H42" s="2747"/>
      <c r="I42" s="1068"/>
      <c r="J42" s="1074"/>
      <c r="K42" s="2742"/>
      <c r="L42" s="2743"/>
      <c r="M42" s="2744"/>
      <c r="N42" s="1062"/>
    </row>
    <row r="43" spans="2:14" s="1080" customFormat="1" ht="8.25" customHeight="1">
      <c r="B43" s="1062"/>
      <c r="C43" s="1062"/>
      <c r="D43" s="1062"/>
      <c r="E43" s="1062"/>
      <c r="F43" s="1062"/>
      <c r="G43" s="1062"/>
      <c r="H43" s="1062"/>
      <c r="I43" s="1062"/>
      <c r="J43" s="1074"/>
      <c r="K43" s="1062"/>
      <c r="L43" s="1079"/>
      <c r="M43" s="1086"/>
      <c r="N43" s="1062"/>
    </row>
    <row r="44" spans="2:14" s="1080" customFormat="1" ht="8.25" customHeight="1">
      <c r="B44" s="1062"/>
      <c r="C44" s="1062"/>
      <c r="D44" s="1062"/>
      <c r="E44" s="1062"/>
      <c r="F44" s="1062"/>
      <c r="G44" s="1062"/>
      <c r="H44" s="1062"/>
      <c r="I44" s="1062"/>
      <c r="J44" s="1074"/>
      <c r="K44" s="1062"/>
      <c r="L44" s="1087"/>
      <c r="M44" s="2763" t="s">
        <v>4676</v>
      </c>
      <c r="N44" s="1062"/>
    </row>
    <row r="45" spans="2:14" s="1080" customFormat="1" ht="8.25" customHeight="1">
      <c r="B45" s="1062"/>
      <c r="C45" s="1062"/>
      <c r="D45" s="1062"/>
      <c r="E45" s="1062"/>
      <c r="F45" s="1062"/>
      <c r="G45" s="1062"/>
      <c r="H45" s="1062"/>
      <c r="I45" s="1062"/>
      <c r="J45" s="1074"/>
      <c r="K45" s="1062"/>
      <c r="L45" s="1069"/>
      <c r="M45" s="2764"/>
      <c r="N45" s="1062"/>
    </row>
    <row r="46" spans="2:14" s="1080" customFormat="1" ht="8.25" customHeight="1">
      <c r="B46" s="1062"/>
      <c r="C46" s="1062"/>
      <c r="D46" s="1062"/>
      <c r="E46" s="1062"/>
      <c r="F46" s="1062"/>
      <c r="G46" s="1062"/>
      <c r="H46" s="1062"/>
      <c r="I46" s="1062"/>
      <c r="J46" s="1074"/>
      <c r="K46" s="1062"/>
      <c r="L46" s="1062"/>
      <c r="M46" s="1063"/>
      <c r="N46" s="1062"/>
    </row>
    <row r="47" spans="2:14" s="1080" customFormat="1" ht="8.25" customHeight="1">
      <c r="B47" s="1062"/>
      <c r="C47" s="1062"/>
      <c r="D47" s="1062"/>
      <c r="E47" s="1062"/>
      <c r="F47" s="1062"/>
      <c r="G47" s="1062"/>
      <c r="H47" s="1062"/>
      <c r="I47" s="1062"/>
      <c r="J47" s="1075"/>
      <c r="K47" s="2739" t="s">
        <v>4580</v>
      </c>
      <c r="L47" s="2740"/>
      <c r="M47" s="2741"/>
      <c r="N47" s="1062"/>
    </row>
    <row r="48" spans="2:14" s="1080" customFormat="1" ht="8.25" customHeight="1">
      <c r="B48" s="1062"/>
      <c r="C48" s="1062"/>
      <c r="D48" s="1062"/>
      <c r="E48" s="1062"/>
      <c r="F48" s="1062"/>
      <c r="G48" s="1062"/>
      <c r="H48" s="1062"/>
      <c r="I48" s="1062"/>
      <c r="J48" s="1100"/>
      <c r="K48" s="2742"/>
      <c r="L48" s="2743"/>
      <c r="M48" s="2744"/>
      <c r="N48" s="1062"/>
    </row>
    <row r="49" spans="2:14" s="1080" customFormat="1" ht="8.25" customHeight="1">
      <c r="B49" s="1062"/>
      <c r="C49" s="1062"/>
      <c r="D49" s="1062"/>
      <c r="E49" s="1062"/>
      <c r="F49" s="1062"/>
      <c r="G49" s="1062"/>
      <c r="H49" s="1062"/>
      <c r="I49" s="1062"/>
      <c r="J49" s="1081"/>
      <c r="K49" s="1069"/>
      <c r="L49" s="1079"/>
      <c r="M49" s="1086"/>
      <c r="N49" s="1062"/>
    </row>
    <row r="50" spans="2:14" s="1080" customFormat="1" ht="8.25" customHeight="1">
      <c r="B50" s="1062"/>
      <c r="C50" s="1062"/>
      <c r="D50" s="1062"/>
      <c r="E50" s="1062"/>
      <c r="F50" s="1062"/>
      <c r="G50" s="1062"/>
      <c r="H50" s="1062"/>
      <c r="I50" s="1062"/>
      <c r="J50" s="1081"/>
      <c r="K50" s="1069"/>
      <c r="L50" s="1087"/>
      <c r="M50" s="2763" t="s">
        <v>4581</v>
      </c>
      <c r="N50" s="1062"/>
    </row>
    <row r="51" spans="2:14" s="1080" customFormat="1" ht="8.25" customHeight="1">
      <c r="B51" s="1062"/>
      <c r="C51" s="1062"/>
      <c r="D51" s="1062"/>
      <c r="E51" s="1062"/>
      <c r="F51" s="1062"/>
      <c r="G51" s="1062"/>
      <c r="H51" s="1062"/>
      <c r="I51" s="1062"/>
      <c r="J51" s="1081"/>
      <c r="K51" s="1069"/>
      <c r="L51" s="1069"/>
      <c r="M51" s="2764"/>
      <c r="N51" s="1062"/>
    </row>
    <row r="52" spans="2:14" s="1080" customFormat="1" ht="8.25" customHeight="1">
      <c r="B52" s="1062"/>
      <c r="C52" s="1062"/>
      <c r="D52" s="1062"/>
      <c r="E52" s="1062"/>
      <c r="F52" s="1062"/>
      <c r="G52" s="1062"/>
      <c r="H52" s="1062"/>
      <c r="I52" s="1062"/>
      <c r="J52" s="1081"/>
      <c r="K52" s="1062"/>
      <c r="L52" s="1062"/>
      <c r="M52" s="1063"/>
      <c r="N52" s="1062"/>
    </row>
    <row r="53" spans="2:14" ht="8.25" customHeight="1">
      <c r="J53" s="1084"/>
      <c r="K53" s="2749" t="s">
        <v>4677</v>
      </c>
      <c r="L53" s="2750"/>
      <c r="M53" s="2751"/>
    </row>
    <row r="54" spans="2:14" ht="8.25" customHeight="1">
      <c r="J54" s="1081"/>
      <c r="K54" s="2752"/>
      <c r="L54" s="2753"/>
      <c r="M54" s="2754"/>
    </row>
    <row r="55" spans="2:14" ht="8.25" customHeight="1">
      <c r="J55" s="1081"/>
    </row>
    <row r="56" spans="2:14" ht="8.25" customHeight="1">
      <c r="J56" s="1084"/>
      <c r="K56" s="2749" t="s">
        <v>4582</v>
      </c>
      <c r="L56" s="2750"/>
      <c r="M56" s="2751"/>
    </row>
    <row r="57" spans="2:14" ht="8.25" customHeight="1">
      <c r="K57" s="2752"/>
      <c r="L57" s="2753"/>
      <c r="M57" s="2754"/>
    </row>
    <row r="58" spans="2:14" ht="8.25" customHeight="1">
      <c r="B58" s="1070"/>
      <c r="C58" s="1070"/>
      <c r="D58" s="1070"/>
      <c r="E58" s="1070"/>
      <c r="K58" s="1070"/>
      <c r="L58" s="1070"/>
      <c r="M58" s="1080"/>
    </row>
    <row r="59" spans="2:14" ht="8.25" customHeight="1"/>
    <row r="60" spans="2:14" ht="18.75" customHeight="1">
      <c r="B60" s="1093" t="s">
        <v>4583</v>
      </c>
    </row>
  </sheetData>
  <mergeCells count="25">
    <mergeCell ref="M44:M45"/>
    <mergeCell ref="K47:M48"/>
    <mergeCell ref="M50:M51"/>
    <mergeCell ref="K53:M54"/>
    <mergeCell ref="K56:M57"/>
    <mergeCell ref="K29:M30"/>
    <mergeCell ref="K32:M33"/>
    <mergeCell ref="K35:M36"/>
    <mergeCell ref="K38:M39"/>
    <mergeCell ref="H41:H42"/>
    <mergeCell ref="K41:M42"/>
    <mergeCell ref="K2:M2"/>
    <mergeCell ref="K3:M3"/>
    <mergeCell ref="M26:M27"/>
    <mergeCell ref="B5:E6"/>
    <mergeCell ref="B8:E9"/>
    <mergeCell ref="K8:M9"/>
    <mergeCell ref="B11:E12"/>
    <mergeCell ref="B14:E15"/>
    <mergeCell ref="K14:M15"/>
    <mergeCell ref="B17:E18"/>
    <mergeCell ref="B20:E21"/>
    <mergeCell ref="H20:H21"/>
    <mergeCell ref="K20:M21"/>
    <mergeCell ref="K23:M24"/>
  </mergeCells>
  <phoneticPr fontId="4"/>
  <dataValidations count="2">
    <dataValidation imeMode="off" allowBlank="1" showInputMessage="1" showErrorMessage="1" sqref="M46 M4 C13:D13 H7 M22 M16:M19 M7 C7:D7 C16:D16 C10:D10 M31 M34 M37 M52 M55 M10:M13 H10:H13 H16:H19 M28 M61:M65339" xr:uid="{2976723D-E592-4D2D-B3F4-8F5AC03D78B6}"/>
    <dataValidation imeMode="hiragana" allowBlank="1" showInputMessage="1" showErrorMessage="1" sqref="B2:B3 H20 E7 E10 E13 H8:H9 B20 E16 H14:H15 K52:K53 G34:H34 B5 K20 B7:B8 L10:L13 B10:B11 K10:K14 B13:B14 F5:G19 K16:L19 B16:B17 L22 K22:K23 K41 L46 K43:K47 L55 L31 L34 L37 L52 K31:K32 K34:K35 K37:K38 K55:K56 K58:L58 K4:K8 L4:L7 K25:K29 L28 F35:H40 F52:J58 B22:E40 B52:E57 F20:F34 G20:G33 H22:H31 B41:G51 H43:H51 H41 N2:IF58 I4:J51 H4:H6 B4:G4 B61:L65339 N61:IF65339 J2:J3 K2" xr:uid="{E65632EF-ECC9-4770-9658-E28E0BA2D802}"/>
  </dataValidations>
  <hyperlinks>
    <hyperlink ref="A1" location="P2細目次!A1" display="目次に戻る" xr:uid="{2E6B538D-933C-4563-AF2D-245345609D83}"/>
  </hyperlinks>
  <pageMargins left="0.70866141732283472" right="0.70866141732283472" top="0.74803149606299213" bottom="0.74803149606299213" header="0.31496062992125984" footer="0.31496062992125984"/>
  <pageSetup paperSize="9" firstPageNumber="0" orientation="portrait" r:id="rId1"/>
  <headerFooter differentFirst="1" scaleWithDoc="0">
    <oddFooter>&amp;C-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6DD7A-48CB-4341-BCD6-4C9EC9947214}">
  <sheetPr codeName="Sheet14">
    <tabColor theme="0"/>
    <pageSetUpPr fitToPage="1"/>
  </sheetPr>
  <dimension ref="A1:AY47"/>
  <sheetViews>
    <sheetView zoomScaleNormal="100" zoomScaleSheetLayoutView="100" workbookViewId="0">
      <selection sqref="A1:D1"/>
    </sheetView>
  </sheetViews>
  <sheetFormatPr defaultColWidth="3.125" defaultRowHeight="18.75" customHeight="1"/>
  <cols>
    <col min="1" max="1" width="3.125" style="286"/>
    <col min="2" max="2" width="3.125" style="286" customWidth="1"/>
    <col min="3" max="36" width="3.125" style="286"/>
    <col min="37" max="48" width="0" style="286" hidden="1" customWidth="1"/>
    <col min="49" max="16384" width="3.125" style="286"/>
  </cols>
  <sheetData>
    <row r="1" spans="1:51" ht="13.5">
      <c r="A1" s="1176" t="s">
        <v>4602</v>
      </c>
      <c r="B1" s="1176"/>
      <c r="C1" s="1176"/>
      <c r="D1" s="1176"/>
    </row>
    <row r="2" spans="1:51" ht="18.75" customHeight="1">
      <c r="A2" s="1254" t="s">
        <v>587</v>
      </c>
      <c r="B2" s="1254"/>
      <c r="C2" s="1254"/>
      <c r="D2" s="1254"/>
      <c r="E2" s="1254"/>
      <c r="F2" s="1254"/>
      <c r="G2" s="1254"/>
      <c r="H2" s="1254"/>
      <c r="I2" s="1254"/>
      <c r="J2" s="1254"/>
      <c r="K2" s="1254"/>
      <c r="L2" s="1254"/>
      <c r="M2" s="1254"/>
      <c r="N2" s="1254"/>
      <c r="O2" s="1254"/>
      <c r="P2" s="1254"/>
      <c r="Q2" s="1254"/>
      <c r="R2" s="1254"/>
      <c r="S2" s="1254"/>
      <c r="T2" s="1254"/>
      <c r="U2" s="1254"/>
      <c r="V2" s="1254"/>
      <c r="W2" s="1254"/>
      <c r="X2" s="1254"/>
      <c r="Y2" s="1254"/>
      <c r="Z2" s="1254"/>
      <c r="AA2" s="1254"/>
      <c r="AB2" s="1254"/>
      <c r="AC2" s="1254"/>
      <c r="AD2" s="1254"/>
      <c r="AE2" s="1254"/>
      <c r="AF2" s="1254"/>
      <c r="AG2" s="1254"/>
      <c r="AH2" s="1254"/>
      <c r="AI2" s="1254"/>
    </row>
    <row r="3" spans="1:51" ht="18.75" customHeight="1">
      <c r="A3" s="1254"/>
      <c r="B3" s="1254"/>
      <c r="C3" s="1254"/>
      <c r="D3" s="1254"/>
      <c r="E3" s="1254"/>
      <c r="F3" s="1254"/>
      <c r="G3" s="1254"/>
      <c r="H3" s="1254"/>
      <c r="I3" s="1254"/>
      <c r="J3" s="1254"/>
      <c r="K3" s="1254"/>
      <c r="L3" s="1254"/>
      <c r="M3" s="1254"/>
      <c r="N3" s="1254"/>
      <c r="O3" s="1254"/>
      <c r="P3" s="1254"/>
      <c r="Q3" s="1254"/>
      <c r="R3" s="1254"/>
      <c r="S3" s="1254"/>
      <c r="T3" s="1254"/>
      <c r="U3" s="1254"/>
      <c r="V3" s="1254"/>
      <c r="W3" s="1254"/>
      <c r="X3" s="1254"/>
      <c r="Y3" s="1254"/>
      <c r="Z3" s="1254"/>
      <c r="AA3" s="1254"/>
      <c r="AB3" s="1254"/>
      <c r="AC3" s="1254"/>
      <c r="AD3" s="1254"/>
      <c r="AE3" s="1254"/>
      <c r="AF3" s="1254"/>
      <c r="AG3" s="1254"/>
      <c r="AH3" s="1254"/>
      <c r="AI3" s="1254"/>
      <c r="AJ3" s="511"/>
      <c r="AK3" s="511"/>
      <c r="AL3" s="511"/>
      <c r="AM3" s="511"/>
      <c r="AN3" s="511"/>
      <c r="AO3" s="511"/>
      <c r="AP3" s="511"/>
      <c r="AQ3" s="511"/>
      <c r="AR3" s="511"/>
      <c r="AS3" s="511"/>
      <c r="AT3" s="511"/>
      <c r="AU3" s="511"/>
      <c r="AV3" s="511"/>
      <c r="AX3" s="511"/>
      <c r="AY3" s="511"/>
    </row>
    <row r="4" spans="1:51" ht="18.75" customHeight="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row>
    <row r="6" spans="1:51" ht="18.75" customHeight="1">
      <c r="AL6" s="1260" t="s">
        <v>457</v>
      </c>
      <c r="AM6" s="1261"/>
      <c r="AN6" s="1262"/>
      <c r="AO6" s="1260" t="s">
        <v>588</v>
      </c>
      <c r="AP6" s="1261"/>
      <c r="AQ6" s="1262"/>
    </row>
    <row r="7" spans="1:51" ht="18.75" customHeight="1">
      <c r="AL7" s="1401" t="s">
        <v>589</v>
      </c>
      <c r="AM7" s="1402"/>
      <c r="AN7" s="1403"/>
      <c r="AO7" s="1404">
        <f>'P19'!E51</f>
        <v>17013</v>
      </c>
      <c r="AP7" s="1405"/>
      <c r="AQ7" s="1406"/>
    </row>
    <row r="8" spans="1:51" ht="18.75" customHeight="1">
      <c r="AL8" s="1401" t="s">
        <v>590</v>
      </c>
      <c r="AM8" s="1402"/>
      <c r="AN8" s="1403"/>
      <c r="AO8" s="1404">
        <f>'P20'!E11</f>
        <v>19121</v>
      </c>
      <c r="AP8" s="1405"/>
      <c r="AQ8" s="1406"/>
    </row>
    <row r="9" spans="1:51" ht="18.75" customHeight="1">
      <c r="AL9" s="1401" t="s">
        <v>591</v>
      </c>
      <c r="AM9" s="1402"/>
      <c r="AN9" s="1403"/>
      <c r="AO9" s="1404">
        <f>'P20'!E16</f>
        <v>22342</v>
      </c>
      <c r="AP9" s="1405"/>
      <c r="AQ9" s="1406"/>
    </row>
    <row r="10" spans="1:51" ht="18.75" customHeight="1">
      <c r="AL10" s="1401" t="s">
        <v>592</v>
      </c>
      <c r="AM10" s="1402"/>
      <c r="AN10" s="1403"/>
      <c r="AO10" s="1404">
        <f>'P20'!E21</f>
        <v>26520</v>
      </c>
      <c r="AP10" s="1405"/>
      <c r="AQ10" s="1406"/>
    </row>
    <row r="11" spans="1:51" ht="18.75" customHeight="1">
      <c r="AL11" s="1401" t="s">
        <v>593</v>
      </c>
      <c r="AM11" s="1402"/>
      <c r="AN11" s="1403"/>
      <c r="AO11" s="1404">
        <f>'P20'!E26</f>
        <v>28933</v>
      </c>
      <c r="AP11" s="1405"/>
      <c r="AQ11" s="1406"/>
    </row>
    <row r="12" spans="1:51" ht="18.75" customHeight="1">
      <c r="AL12" s="1401" t="s">
        <v>594</v>
      </c>
      <c r="AM12" s="1402"/>
      <c r="AN12" s="1403"/>
      <c r="AO12" s="1404">
        <f>'P20'!E31</f>
        <v>31446</v>
      </c>
      <c r="AP12" s="1405"/>
      <c r="AQ12" s="1406"/>
    </row>
    <row r="13" spans="1:51" ht="18.75" customHeight="1">
      <c r="AL13" s="1401" t="s">
        <v>595</v>
      </c>
      <c r="AM13" s="1402"/>
      <c r="AN13" s="1403"/>
      <c r="AO13" s="1404">
        <f>'P20'!E36</f>
        <v>32931</v>
      </c>
      <c r="AP13" s="1405"/>
      <c r="AQ13" s="1406"/>
    </row>
    <row r="14" spans="1:51" ht="18.75" customHeight="1">
      <c r="AL14" s="1401" t="s">
        <v>596</v>
      </c>
      <c r="AM14" s="1402"/>
      <c r="AN14" s="1403"/>
      <c r="AO14" s="1404">
        <f>'P20'!E41</f>
        <v>33811</v>
      </c>
      <c r="AP14" s="1405"/>
      <c r="AQ14" s="1406"/>
    </row>
    <row r="15" spans="1:51" ht="18.75" customHeight="1">
      <c r="AL15" s="1401" t="s">
        <v>597</v>
      </c>
      <c r="AM15" s="1402"/>
      <c r="AN15" s="1403"/>
      <c r="AO15" s="1404">
        <f>'P20'!E46</f>
        <v>35440</v>
      </c>
      <c r="AP15" s="1405"/>
      <c r="AQ15" s="1406"/>
    </row>
    <row r="37" spans="37:51" ht="18.75" customHeight="1">
      <c r="AK37" s="1263" t="s">
        <v>457</v>
      </c>
      <c r="AL37" s="1263"/>
      <c r="AM37" s="1263"/>
      <c r="AN37" s="1263" t="s">
        <v>598</v>
      </c>
      <c r="AO37" s="1263"/>
      <c r="AP37" s="1263"/>
      <c r="AQ37" s="1260" t="s">
        <v>599</v>
      </c>
      <c r="AR37" s="1261"/>
      <c r="AS37" s="1262"/>
      <c r="AT37" s="1260" t="s">
        <v>600</v>
      </c>
      <c r="AU37" s="1261"/>
      <c r="AV37" s="1262"/>
      <c r="AW37" s="285"/>
      <c r="AX37" s="285"/>
      <c r="AY37" s="285"/>
    </row>
    <row r="38" spans="37:51" ht="18.75" customHeight="1">
      <c r="AK38" s="1407" t="s">
        <v>589</v>
      </c>
      <c r="AL38" s="1407"/>
      <c r="AM38" s="1407"/>
      <c r="AN38" s="1408">
        <f>'P19'!M51</f>
        <v>61764</v>
      </c>
      <c r="AO38" s="1408"/>
      <c r="AP38" s="1408"/>
      <c r="AQ38" s="1408">
        <f>'P19'!Q51</f>
        <v>31001</v>
      </c>
      <c r="AR38" s="1408"/>
      <c r="AS38" s="1408"/>
      <c r="AT38" s="1408">
        <f>'P19'!U51</f>
        <v>30763</v>
      </c>
      <c r="AU38" s="1408"/>
      <c r="AV38" s="1408"/>
      <c r="AW38" s="285"/>
      <c r="AX38" s="285"/>
      <c r="AY38" s="285"/>
    </row>
    <row r="39" spans="37:51" ht="18.75" customHeight="1">
      <c r="AK39" s="1407" t="s">
        <v>590</v>
      </c>
      <c r="AL39" s="1407"/>
      <c r="AM39" s="1407"/>
      <c r="AN39" s="1408">
        <f>'P20'!M11</f>
        <v>66765</v>
      </c>
      <c r="AO39" s="1408"/>
      <c r="AP39" s="1408"/>
      <c r="AQ39" s="1408">
        <f>'P20'!Q11</f>
        <v>33344</v>
      </c>
      <c r="AR39" s="1408"/>
      <c r="AS39" s="1408"/>
      <c r="AT39" s="1408">
        <f>'P20'!U11</f>
        <v>33421</v>
      </c>
      <c r="AU39" s="1408"/>
      <c r="AV39" s="1408"/>
      <c r="AW39" s="428"/>
      <c r="AX39" s="428"/>
      <c r="AY39" s="428"/>
    </row>
    <row r="40" spans="37:51" ht="18.75" customHeight="1">
      <c r="AK40" s="1407" t="s">
        <v>591</v>
      </c>
      <c r="AL40" s="1407"/>
      <c r="AM40" s="1407"/>
      <c r="AN40" s="1408">
        <f>'P20'!M16</f>
        <v>73227</v>
      </c>
      <c r="AO40" s="1408"/>
      <c r="AP40" s="1408"/>
      <c r="AQ40" s="1408">
        <f>'P20'!Q16</f>
        <v>36598</v>
      </c>
      <c r="AR40" s="1408"/>
      <c r="AS40" s="1408"/>
      <c r="AT40" s="1408">
        <f>'P20'!U16</f>
        <v>36629</v>
      </c>
      <c r="AU40" s="1408"/>
      <c r="AV40" s="1408"/>
      <c r="AW40" s="428"/>
      <c r="AX40" s="428"/>
      <c r="AY40" s="428"/>
    </row>
    <row r="41" spans="37:51" ht="18.75" customHeight="1">
      <c r="AK41" s="1407" t="s">
        <v>592</v>
      </c>
      <c r="AL41" s="1407"/>
      <c r="AM41" s="1407"/>
      <c r="AN41" s="1408">
        <f>'P20'!M21</f>
        <v>80986</v>
      </c>
      <c r="AO41" s="1408"/>
      <c r="AP41" s="1408"/>
      <c r="AQ41" s="1408">
        <f>'P20'!Q21</f>
        <v>40574</v>
      </c>
      <c r="AR41" s="1408"/>
      <c r="AS41" s="1408"/>
      <c r="AT41" s="1408">
        <f>'P20'!U21</f>
        <v>40412</v>
      </c>
      <c r="AU41" s="1408"/>
      <c r="AV41" s="1408"/>
      <c r="AW41" s="428"/>
      <c r="AX41" s="428"/>
      <c r="AY41" s="428"/>
    </row>
    <row r="42" spans="37:51" ht="18.75" customHeight="1">
      <c r="AK42" s="1407" t="s">
        <v>593</v>
      </c>
      <c r="AL42" s="1407"/>
      <c r="AM42" s="1407"/>
      <c r="AN42" s="1408">
        <f>'P20'!M26</f>
        <v>83186</v>
      </c>
      <c r="AO42" s="1408"/>
      <c r="AP42" s="1408"/>
      <c r="AQ42" s="1408">
        <f>'P20'!Q26</f>
        <v>41701</v>
      </c>
      <c r="AR42" s="1408"/>
      <c r="AS42" s="1408"/>
      <c r="AT42" s="1408">
        <f>'P20'!U26</f>
        <v>41485</v>
      </c>
      <c r="AU42" s="1408"/>
      <c r="AV42" s="1408"/>
      <c r="AW42" s="428"/>
      <c r="AX42" s="428"/>
      <c r="AY42" s="428"/>
    </row>
    <row r="43" spans="37:51" ht="18.75" customHeight="1">
      <c r="AK43" s="1407" t="s">
        <v>594</v>
      </c>
      <c r="AL43" s="1407"/>
      <c r="AM43" s="1407"/>
      <c r="AN43" s="1408">
        <f>'P20'!M31</f>
        <v>84544</v>
      </c>
      <c r="AO43" s="1408"/>
      <c r="AP43" s="1408"/>
      <c r="AQ43" s="1408">
        <f>'P20'!Q31</f>
        <v>42264</v>
      </c>
      <c r="AR43" s="1408"/>
      <c r="AS43" s="1408"/>
      <c r="AT43" s="1408">
        <f>'P20'!U31</f>
        <v>42280</v>
      </c>
      <c r="AU43" s="1408"/>
      <c r="AV43" s="1408"/>
      <c r="AW43" s="428"/>
      <c r="AX43" s="428"/>
      <c r="AY43" s="428"/>
    </row>
    <row r="44" spans="37:51" ht="18.75" customHeight="1">
      <c r="AK44" s="1407" t="s">
        <v>595</v>
      </c>
      <c r="AL44" s="1407"/>
      <c r="AM44" s="1407"/>
      <c r="AN44" s="1408">
        <f>'P20'!M36</f>
        <v>82974</v>
      </c>
      <c r="AO44" s="1408"/>
      <c r="AP44" s="1408"/>
      <c r="AQ44" s="1408">
        <f>'P20'!Q36</f>
        <v>41424</v>
      </c>
      <c r="AR44" s="1408"/>
      <c r="AS44" s="1408"/>
      <c r="AT44" s="1408">
        <f>'P20'!U36</f>
        <v>41550</v>
      </c>
      <c r="AU44" s="1408"/>
      <c r="AV44" s="1408"/>
      <c r="AW44" s="428"/>
      <c r="AX44" s="428"/>
      <c r="AY44" s="428"/>
    </row>
    <row r="45" spans="37:51" ht="18.75" customHeight="1">
      <c r="AK45" s="1407" t="s">
        <v>596</v>
      </c>
      <c r="AL45" s="1407"/>
      <c r="AM45" s="1407"/>
      <c r="AN45" s="1408">
        <f>'P20'!M41</f>
        <v>80513</v>
      </c>
      <c r="AO45" s="1408"/>
      <c r="AP45" s="1408"/>
      <c r="AQ45" s="1408">
        <f>'P20'!Q41</f>
        <v>40277</v>
      </c>
      <c r="AR45" s="1408"/>
      <c r="AS45" s="1408"/>
      <c r="AT45" s="1408">
        <f>'P20'!U41</f>
        <v>40236</v>
      </c>
      <c r="AU45" s="1408"/>
      <c r="AV45" s="1408"/>
      <c r="AW45" s="428"/>
      <c r="AX45" s="428"/>
      <c r="AY45" s="428"/>
    </row>
    <row r="46" spans="37:51" ht="18.75" customHeight="1">
      <c r="AK46" s="1407" t="s">
        <v>597</v>
      </c>
      <c r="AL46" s="1407"/>
      <c r="AM46" s="1407"/>
      <c r="AN46" s="1408">
        <f>'P20'!M46</f>
        <v>79123</v>
      </c>
      <c r="AO46" s="1408"/>
      <c r="AP46" s="1408"/>
      <c r="AQ46" s="1408">
        <f>'P20'!Q46</f>
        <v>39597</v>
      </c>
      <c r="AR46" s="1408"/>
      <c r="AS46" s="1408"/>
      <c r="AT46" s="1408">
        <f>'P20'!U46</f>
        <v>39526</v>
      </c>
      <c r="AU46" s="1408"/>
      <c r="AV46" s="1408"/>
      <c r="AW46" s="428"/>
      <c r="AX46" s="428"/>
      <c r="AY46" s="428"/>
    </row>
    <row r="47" spans="37:51" ht="18.75" customHeight="1">
      <c r="AR47" s="428"/>
      <c r="AS47" s="428"/>
      <c r="AU47" s="428"/>
      <c r="AV47" s="428"/>
      <c r="AW47" s="428"/>
      <c r="AX47" s="428"/>
      <c r="AY47" s="428"/>
    </row>
  </sheetData>
  <mergeCells count="62">
    <mergeCell ref="AK46:AM46"/>
    <mergeCell ref="AN46:AP46"/>
    <mergeCell ref="AQ46:AS46"/>
    <mergeCell ref="AT46:AV46"/>
    <mergeCell ref="AK44:AM44"/>
    <mergeCell ref="AN44:AP44"/>
    <mergeCell ref="AQ44:AS44"/>
    <mergeCell ref="AT44:AV44"/>
    <mergeCell ref="AK45:AM45"/>
    <mergeCell ref="AN45:AP45"/>
    <mergeCell ref="AQ45:AS45"/>
    <mergeCell ref="AT45:AV45"/>
    <mergeCell ref="AK42:AM42"/>
    <mergeCell ref="AN42:AP42"/>
    <mergeCell ref="AQ42:AS42"/>
    <mergeCell ref="AT42:AV42"/>
    <mergeCell ref="AK43:AM43"/>
    <mergeCell ref="AN43:AP43"/>
    <mergeCell ref="AQ43:AS43"/>
    <mergeCell ref="AT43:AV43"/>
    <mergeCell ref="AK40:AM40"/>
    <mergeCell ref="AN40:AP40"/>
    <mergeCell ref="AQ40:AS40"/>
    <mergeCell ref="AT40:AV40"/>
    <mergeCell ref="AK41:AM41"/>
    <mergeCell ref="AN41:AP41"/>
    <mergeCell ref="AQ41:AS41"/>
    <mergeCell ref="AT41:AV41"/>
    <mergeCell ref="AK38:AM38"/>
    <mergeCell ref="AN38:AP38"/>
    <mergeCell ref="AQ38:AS38"/>
    <mergeCell ref="AT38:AV38"/>
    <mergeCell ref="AK39:AM39"/>
    <mergeCell ref="AN39:AP39"/>
    <mergeCell ref="AQ39:AS39"/>
    <mergeCell ref="AT39:AV39"/>
    <mergeCell ref="AT37:AV37"/>
    <mergeCell ref="AL12:AN12"/>
    <mergeCell ref="AO12:AQ12"/>
    <mergeCell ref="AL13:AN13"/>
    <mergeCell ref="AO13:AQ13"/>
    <mergeCell ref="AL14:AN14"/>
    <mergeCell ref="AO14:AQ14"/>
    <mergeCell ref="AL15:AN15"/>
    <mergeCell ref="AO15:AQ15"/>
    <mergeCell ref="AK37:AM37"/>
    <mergeCell ref="AN37:AP37"/>
    <mergeCell ref="AQ37:AS37"/>
    <mergeCell ref="AL9:AN9"/>
    <mergeCell ref="AO9:AQ9"/>
    <mergeCell ref="AL10:AN10"/>
    <mergeCell ref="AO10:AQ10"/>
    <mergeCell ref="AL11:AN11"/>
    <mergeCell ref="AO11:AQ11"/>
    <mergeCell ref="AL8:AN8"/>
    <mergeCell ref="AO8:AQ8"/>
    <mergeCell ref="A1:D1"/>
    <mergeCell ref="A2:AI3"/>
    <mergeCell ref="AL6:AN6"/>
    <mergeCell ref="AO6:AQ6"/>
    <mergeCell ref="AL7:AN7"/>
    <mergeCell ref="AO7:AQ7"/>
  </mergeCells>
  <phoneticPr fontId="4"/>
  <hyperlinks>
    <hyperlink ref="A1" location="P2細目次!A1" display="目次に戻る" xr:uid="{E5A2F8B1-11AE-4C07-A62F-09F4958BCC52}"/>
  </hyperlinks>
  <pageMargins left="0.70866141732283472" right="0.70866141732283472" top="0.74803149606299213" bottom="0.74803149606299213" header="0.31496062992125984" footer="0.31496062992125984"/>
  <pageSetup paperSize="9" scale="81" firstPageNumber="0" orientation="portrait" r:id="rId1"/>
  <headerFooter differentFirst="1" scaleWithDoc="0">
    <oddFooter>&amp;C- &amp;P -</oddFooter>
  </headerFooter>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297CA-3CBB-446F-A1EB-17BD90BB03BD}">
  <sheetPr>
    <pageSetUpPr fitToPage="1"/>
  </sheetPr>
  <dimension ref="A1"/>
  <sheetViews>
    <sheetView view="pageBreakPreview" zoomScaleNormal="100" zoomScaleSheetLayoutView="100" workbookViewId="0">
      <selection activeCell="AL2" sqref="AL2:AR2"/>
    </sheetView>
  </sheetViews>
  <sheetFormatPr defaultColWidth="3.125" defaultRowHeight="13.5"/>
  <cols>
    <col min="1" max="16384" width="3.125" style="478"/>
  </cols>
  <sheetData/>
  <phoneticPr fontId="4"/>
  <pageMargins left="0.70866141732283472" right="0.70866141732283472" top="0.74803149606299213" bottom="0.74803149606299213" header="0.31496062992125984" footer="0.31496062992125984"/>
  <pageSetup paperSize="9" scale="8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25FC-5F38-41B7-B2C2-CFC407DE8720}">
  <sheetPr codeName="Sheet15">
    <tabColor theme="0"/>
    <pageSetUpPr fitToPage="1"/>
  </sheetPr>
  <dimension ref="A1:AD19"/>
  <sheetViews>
    <sheetView zoomScaleNormal="100" zoomScaleSheetLayoutView="100" workbookViewId="0">
      <selection activeCell="AL2" sqref="AL2:AR2"/>
    </sheetView>
  </sheetViews>
  <sheetFormatPr defaultColWidth="3.125" defaultRowHeight="18.75" customHeight="1"/>
  <cols>
    <col min="1" max="16384" width="3.125" style="286"/>
  </cols>
  <sheetData>
    <row r="1" spans="1:30" ht="13.5">
      <c r="A1" s="1176" t="s">
        <v>4602</v>
      </c>
      <c r="B1" s="1176"/>
      <c r="C1" s="1176"/>
      <c r="D1" s="1176"/>
    </row>
    <row r="2" spans="1:30" ht="18.75" hidden="1" customHeight="1"/>
    <row r="3" spans="1:30" ht="18.75" hidden="1" customHeight="1">
      <c r="A3" s="1260" t="s">
        <v>601</v>
      </c>
      <c r="B3" s="1261"/>
      <c r="C3" s="1261"/>
      <c r="D3" s="1261" t="s">
        <v>602</v>
      </c>
      <c r="E3" s="1261"/>
      <c r="F3" s="1261"/>
      <c r="G3" s="1261" t="s">
        <v>603</v>
      </c>
      <c r="H3" s="1261"/>
      <c r="I3" s="1262"/>
      <c r="J3" s="1260" t="s">
        <v>604</v>
      </c>
      <c r="K3" s="1261"/>
      <c r="L3" s="1262"/>
      <c r="M3" s="1260" t="s">
        <v>605</v>
      </c>
      <c r="N3" s="1261"/>
      <c r="O3" s="1262"/>
      <c r="P3" s="1260" t="s">
        <v>606</v>
      </c>
      <c r="Q3" s="1261"/>
      <c r="R3" s="1262"/>
      <c r="S3" s="1260" t="s">
        <v>607</v>
      </c>
      <c r="T3" s="1261"/>
      <c r="U3" s="1262"/>
      <c r="V3" s="1260" t="s">
        <v>608</v>
      </c>
      <c r="W3" s="1261"/>
      <c r="X3" s="1262"/>
      <c r="Y3" s="1260" t="s">
        <v>609</v>
      </c>
      <c r="Z3" s="1261"/>
      <c r="AA3" s="1262"/>
      <c r="AB3" s="1280" t="s">
        <v>610</v>
      </c>
      <c r="AC3" s="1201"/>
      <c r="AD3" s="1201"/>
    </row>
    <row r="4" spans="1:30" ht="18.75" hidden="1" customHeight="1">
      <c r="A4" s="1277" t="s">
        <v>611</v>
      </c>
      <c r="B4" s="1277"/>
      <c r="C4" s="1277"/>
      <c r="D4" s="1409">
        <f>'P21'!AF34</f>
        <v>1658</v>
      </c>
      <c r="E4" s="1409"/>
      <c r="F4" s="1409"/>
      <c r="G4" s="1409">
        <f>'P21'!AC34</f>
        <v>6632</v>
      </c>
      <c r="H4" s="1409"/>
      <c r="I4" s="1409"/>
      <c r="J4" s="1409">
        <f>'P21'!Z34</f>
        <v>1698</v>
      </c>
      <c r="K4" s="1409"/>
      <c r="L4" s="1409"/>
      <c r="M4" s="1409">
        <f>'P21'!W34</f>
        <v>1811</v>
      </c>
      <c r="N4" s="1409"/>
      <c r="O4" s="1409"/>
      <c r="P4" s="1409">
        <f>'P21'!T34</f>
        <v>2111</v>
      </c>
      <c r="Q4" s="1409"/>
      <c r="R4" s="1409"/>
      <c r="S4" s="1409">
        <f>'P21'!Q34</f>
        <v>7122</v>
      </c>
      <c r="T4" s="1409"/>
      <c r="U4" s="1409"/>
      <c r="V4" s="1409">
        <f>'P21'!N34</f>
        <v>19729</v>
      </c>
      <c r="W4" s="1409"/>
      <c r="X4" s="1409"/>
      <c r="Y4" s="1409">
        <f>'P21'!K34</f>
        <v>16284</v>
      </c>
      <c r="Z4" s="1409"/>
      <c r="AA4" s="1409"/>
      <c r="AB4" s="1410">
        <f>'P21'!H34</f>
        <v>21585</v>
      </c>
      <c r="AC4" s="1410"/>
      <c r="AD4" s="1410"/>
    </row>
    <row r="5" spans="1:30" ht="18.75" hidden="1" customHeight="1">
      <c r="A5" s="1289" t="s">
        <v>612</v>
      </c>
      <c r="B5" s="1289"/>
      <c r="C5" s="1411"/>
      <c r="D5" s="1412">
        <f>'P21'!AF32</f>
        <v>1756</v>
      </c>
      <c r="E5" s="1410"/>
      <c r="F5" s="1410"/>
      <c r="G5" s="1410">
        <f>'P21'!AC32</f>
        <v>6899</v>
      </c>
      <c r="H5" s="1410"/>
      <c r="I5" s="1410"/>
      <c r="J5" s="1410">
        <f>'P21'!Z32</f>
        <v>1748</v>
      </c>
      <c r="K5" s="1410"/>
      <c r="L5" s="1410"/>
      <c r="M5" s="1410">
        <f>'P21'!W32</f>
        <v>1938</v>
      </c>
      <c r="N5" s="1410"/>
      <c r="O5" s="1410"/>
      <c r="P5" s="1410">
        <f>'P21'!T32</f>
        <v>2110</v>
      </c>
      <c r="Q5" s="1410"/>
      <c r="R5" s="1410"/>
      <c r="S5" s="1410">
        <f>'P21'!Q32</f>
        <v>7066</v>
      </c>
      <c r="T5" s="1410"/>
      <c r="U5" s="1410"/>
      <c r="V5" s="1410">
        <f>'P21'!N32</f>
        <v>19959</v>
      </c>
      <c r="W5" s="1410"/>
      <c r="X5" s="1410"/>
      <c r="Y5" s="1410">
        <f>'P21'!K32</f>
        <v>16381</v>
      </c>
      <c r="Z5" s="1410"/>
      <c r="AA5" s="1410"/>
      <c r="AB5" s="1410">
        <f>'P21'!H32</f>
        <v>21696</v>
      </c>
      <c r="AC5" s="1410"/>
      <c r="AD5" s="1410"/>
    </row>
    <row r="6" spans="1:30" ht="18.75" hidden="1" customHeight="1">
      <c r="A6" s="1332" t="s">
        <v>613</v>
      </c>
      <c r="B6" s="1289"/>
      <c r="C6" s="1289"/>
      <c r="D6" s="1410">
        <f>'P21'!AF30</f>
        <v>1853</v>
      </c>
      <c r="E6" s="1410"/>
      <c r="F6" s="1410"/>
      <c r="G6" s="1410">
        <f>'P21'!AC30</f>
        <v>7256</v>
      </c>
      <c r="H6" s="1410"/>
      <c r="I6" s="1410"/>
      <c r="J6" s="1410">
        <f>'P21'!Z30</f>
        <v>1836</v>
      </c>
      <c r="K6" s="1410"/>
      <c r="L6" s="1410"/>
      <c r="M6" s="1410">
        <f>'P21'!W30</f>
        <v>2040</v>
      </c>
      <c r="N6" s="1410"/>
      <c r="O6" s="1410"/>
      <c r="P6" s="1410">
        <f>'P21'!T30</f>
        <v>2175</v>
      </c>
      <c r="Q6" s="1410"/>
      <c r="R6" s="1410"/>
      <c r="S6" s="1410">
        <f>'P21'!Q30</f>
        <v>6683</v>
      </c>
      <c r="T6" s="1410"/>
      <c r="U6" s="1410"/>
      <c r="V6" s="1410">
        <f>'P21'!N30</f>
        <v>19996</v>
      </c>
      <c r="W6" s="1410"/>
      <c r="X6" s="1410"/>
      <c r="Y6" s="1410">
        <f>'P21'!K30</f>
        <v>16507</v>
      </c>
      <c r="Z6" s="1410"/>
      <c r="AA6" s="1410"/>
      <c r="AB6" s="1410">
        <f>'P21'!H30</f>
        <v>21724</v>
      </c>
      <c r="AC6" s="1410"/>
      <c r="AD6" s="1410"/>
    </row>
    <row r="7" spans="1:30" ht="18.75" hidden="1" customHeight="1">
      <c r="A7" s="1332" t="s">
        <v>614</v>
      </c>
      <c r="B7" s="1289"/>
      <c r="C7" s="1289"/>
      <c r="D7" s="1410">
        <f>'P21'!AF28</f>
        <v>1968</v>
      </c>
      <c r="E7" s="1410"/>
      <c r="F7" s="1410"/>
      <c r="G7" s="1410">
        <f>'P21'!AC28</f>
        <v>7661</v>
      </c>
      <c r="H7" s="1410"/>
      <c r="I7" s="1410"/>
      <c r="J7" s="1410">
        <f>'P21'!Z28</f>
        <v>1966</v>
      </c>
      <c r="K7" s="1410"/>
      <c r="L7" s="1410"/>
      <c r="M7" s="1410">
        <f>'P21'!W28</f>
        <v>2135</v>
      </c>
      <c r="N7" s="1410"/>
      <c r="O7" s="1410"/>
      <c r="P7" s="1410">
        <f>'P21'!T28</f>
        <v>2273</v>
      </c>
      <c r="Q7" s="1410"/>
      <c r="R7" s="1410"/>
      <c r="S7" s="1410">
        <f>'P21'!Q28</f>
        <v>6435</v>
      </c>
      <c r="T7" s="1410"/>
      <c r="U7" s="1410"/>
      <c r="V7" s="1410">
        <f>'P21'!N28</f>
        <v>20013</v>
      </c>
      <c r="W7" s="1410"/>
      <c r="X7" s="1410"/>
      <c r="Y7" s="1410">
        <f>'P21'!K28</f>
        <v>16522</v>
      </c>
      <c r="Z7" s="1410"/>
      <c r="AA7" s="1410"/>
      <c r="AB7" s="1410">
        <f>'P21'!H28</f>
        <v>21540</v>
      </c>
      <c r="AC7" s="1410"/>
      <c r="AD7" s="1410"/>
    </row>
    <row r="8" spans="1:30" ht="18.75" hidden="1" customHeight="1">
      <c r="A8" s="1332" t="s">
        <v>615</v>
      </c>
      <c r="B8" s="1289"/>
      <c r="C8" s="1289"/>
      <c r="D8" s="1410">
        <f>'P21'!AF26</f>
        <v>2092</v>
      </c>
      <c r="E8" s="1410"/>
      <c r="F8" s="1410"/>
      <c r="G8" s="1410">
        <f>'P21'!AC26</f>
        <v>8008</v>
      </c>
      <c r="H8" s="1410"/>
      <c r="I8" s="1410"/>
      <c r="J8" s="1410">
        <f>'P21'!Z26</f>
        <v>2069</v>
      </c>
      <c r="K8" s="1410"/>
      <c r="L8" s="1410"/>
      <c r="M8" s="1410">
        <f>'P21'!W26</f>
        <v>2302</v>
      </c>
      <c r="N8" s="1410"/>
      <c r="O8" s="1410"/>
      <c r="P8" s="1410">
        <f>'P21'!T26</f>
        <v>2316</v>
      </c>
      <c r="Q8" s="1410"/>
      <c r="R8" s="1410"/>
      <c r="S8" s="1410">
        <f>'P21'!Q26</f>
        <v>6187</v>
      </c>
      <c r="T8" s="1410"/>
      <c r="U8" s="1410"/>
      <c r="V8" s="1410">
        <f>'P21'!N26</f>
        <v>20019</v>
      </c>
      <c r="W8" s="1410"/>
      <c r="X8" s="1410"/>
      <c r="Y8" s="1410">
        <f>'P21'!K26</f>
        <v>16631</v>
      </c>
      <c r="Z8" s="1410"/>
      <c r="AA8" s="1410"/>
      <c r="AB8" s="1410">
        <f>'P21'!H26</f>
        <v>21642</v>
      </c>
      <c r="AC8" s="1410"/>
      <c r="AD8" s="1410"/>
    </row>
    <row r="10" spans="1:30" ht="18.75" customHeight="1">
      <c r="AB10" s="376"/>
    </row>
    <row r="11" spans="1:30" ht="18.75" customHeight="1">
      <c r="D11" s="512"/>
      <c r="E11" s="512"/>
      <c r="F11" s="512"/>
      <c r="G11" s="512"/>
      <c r="H11" s="512"/>
      <c r="I11" s="512"/>
      <c r="J11" s="512"/>
      <c r="K11" s="512"/>
      <c r="L11" s="512"/>
      <c r="M11" s="512"/>
      <c r="N11" s="512"/>
      <c r="O11" s="512"/>
      <c r="P11" s="512"/>
      <c r="Q11" s="512"/>
      <c r="R11" s="512"/>
      <c r="S11" s="512"/>
      <c r="T11" s="512"/>
      <c r="U11" s="512"/>
      <c r="V11" s="512"/>
      <c r="W11" s="512"/>
      <c r="X11" s="512"/>
      <c r="Y11" s="512"/>
      <c r="Z11" s="512"/>
      <c r="AA11" s="512"/>
      <c r="AB11" s="376"/>
    </row>
    <row r="12" spans="1:30" ht="18.75" customHeight="1">
      <c r="AB12" s="376"/>
    </row>
    <row r="13" spans="1:30" ht="18.75" customHeight="1">
      <c r="D13" s="512"/>
      <c r="E13" s="512"/>
      <c r="F13" s="512"/>
      <c r="G13" s="512"/>
      <c r="H13" s="512"/>
      <c r="I13" s="512"/>
      <c r="J13" s="512"/>
      <c r="K13" s="512"/>
      <c r="L13" s="512"/>
      <c r="M13" s="512"/>
      <c r="N13" s="512"/>
      <c r="O13" s="512"/>
      <c r="P13" s="512"/>
      <c r="Q13" s="512"/>
      <c r="R13" s="512"/>
      <c r="S13" s="512"/>
      <c r="T13" s="512"/>
      <c r="U13" s="512"/>
      <c r="V13" s="512"/>
      <c r="W13" s="512"/>
      <c r="X13" s="512"/>
      <c r="Y13" s="512"/>
      <c r="Z13" s="512"/>
      <c r="AA13" s="512"/>
      <c r="AB13" s="376"/>
    </row>
    <row r="14" spans="1:30" ht="18.75" customHeight="1">
      <c r="AB14" s="376"/>
    </row>
    <row r="15" spans="1:30" ht="18.75" customHeight="1">
      <c r="AB15" s="376"/>
    </row>
    <row r="16" spans="1:30" ht="18.75" customHeight="1">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512"/>
      <c r="AB16" s="376"/>
    </row>
    <row r="17" spans="1:28" ht="18.75" customHeight="1">
      <c r="AB17" s="376"/>
    </row>
    <row r="18" spans="1:28" ht="18.75" customHeight="1">
      <c r="A18" s="513"/>
      <c r="B18" s="513"/>
      <c r="C18" s="513"/>
      <c r="D18" s="512"/>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436"/>
    </row>
    <row r="19" spans="1:28" ht="18.75" customHeight="1">
      <c r="AB19" s="436"/>
    </row>
  </sheetData>
  <mergeCells count="61">
    <mergeCell ref="A8:C8"/>
    <mergeCell ref="D8:F8"/>
    <mergeCell ref="G8:I8"/>
    <mergeCell ref="J8:L8"/>
    <mergeCell ref="M8:O8"/>
    <mergeCell ref="P8:R8"/>
    <mergeCell ref="S6:U6"/>
    <mergeCell ref="V6:X6"/>
    <mergeCell ref="Y6:AA6"/>
    <mergeCell ref="AB6:AD6"/>
    <mergeCell ref="P7:R7"/>
    <mergeCell ref="S8:U8"/>
    <mergeCell ref="V8:X8"/>
    <mergeCell ref="Y8:AA8"/>
    <mergeCell ref="AB8:AD8"/>
    <mergeCell ref="S7:U7"/>
    <mergeCell ref="V7:X7"/>
    <mergeCell ref="Y7:AA7"/>
    <mergeCell ref="AB7:AD7"/>
    <mergeCell ref="P6:R6"/>
    <mergeCell ref="A7:C7"/>
    <mergeCell ref="D7:F7"/>
    <mergeCell ref="G7:I7"/>
    <mergeCell ref="J7:L7"/>
    <mergeCell ref="M7:O7"/>
    <mergeCell ref="A6:C6"/>
    <mergeCell ref="D6:F6"/>
    <mergeCell ref="G6:I6"/>
    <mergeCell ref="J6:L6"/>
    <mergeCell ref="M6:O6"/>
    <mergeCell ref="S4:U4"/>
    <mergeCell ref="V4:X4"/>
    <mergeCell ref="Y4:AA4"/>
    <mergeCell ref="AB4:AD4"/>
    <mergeCell ref="A5:C5"/>
    <mergeCell ref="D5:F5"/>
    <mergeCell ref="G5:I5"/>
    <mergeCell ref="J5:L5"/>
    <mergeCell ref="M5:O5"/>
    <mergeCell ref="P5:R5"/>
    <mergeCell ref="S5:U5"/>
    <mergeCell ref="V5:X5"/>
    <mergeCell ref="Y5:AA5"/>
    <mergeCell ref="AB5:AD5"/>
    <mergeCell ref="P4:R4"/>
    <mergeCell ref="A4:C4"/>
    <mergeCell ref="D4:F4"/>
    <mergeCell ref="G4:I4"/>
    <mergeCell ref="J4:L4"/>
    <mergeCell ref="M4:O4"/>
    <mergeCell ref="A1:D1"/>
    <mergeCell ref="A3:C3"/>
    <mergeCell ref="D3:F3"/>
    <mergeCell ref="G3:I3"/>
    <mergeCell ref="J3:L3"/>
    <mergeCell ref="M3:O3"/>
    <mergeCell ref="S3:U3"/>
    <mergeCell ref="V3:X3"/>
    <mergeCell ref="Y3:AA3"/>
    <mergeCell ref="AB3:AD3"/>
    <mergeCell ref="P3:R3"/>
  </mergeCells>
  <phoneticPr fontId="4"/>
  <hyperlinks>
    <hyperlink ref="A1" location="P2細目次!A1" display="目次に戻る" xr:uid="{ED884BA2-4DFF-4DE5-AE44-43C218C2B2A3}"/>
  </hyperlinks>
  <pageMargins left="0.70866141732283472" right="0.70866141732283472" top="0.74803149606299213" bottom="0.74803149606299213" header="0.31496062992125984" footer="0.31496062992125984"/>
  <pageSetup paperSize="9" scale="94" firstPageNumber="0" orientation="portrait" r:id="rId1"/>
  <headerFooter differentFirst="1" scaleWithDoc="0">
    <oddFooter>&amp;C- &amp;P -</oddFooter>
  </headerFooter>
  <colBreaks count="1" manualBreakCount="1">
    <brk id="30" min="2" max="57"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FF7ED-5F98-4E39-BB0C-ECE735B20F38}">
  <sheetPr codeName="Sheet16">
    <tabColor theme="0"/>
    <pageSetUpPr fitToPage="1"/>
  </sheetPr>
  <dimension ref="A1:BC53"/>
  <sheetViews>
    <sheetView zoomScaleNormal="100" zoomScaleSheetLayoutView="100" workbookViewId="0">
      <selection sqref="A1:D1"/>
    </sheetView>
  </sheetViews>
  <sheetFormatPr defaultColWidth="3.125" defaultRowHeight="18.75" customHeight="1"/>
  <cols>
    <col min="1" max="35" width="3.125" style="286"/>
    <col min="36" max="40" width="3.125" style="286" hidden="1" customWidth="1"/>
    <col min="41" max="41" width="3.125" style="514" hidden="1" customWidth="1"/>
    <col min="42" max="44" width="0" style="286" hidden="1" customWidth="1"/>
    <col min="45" max="16384" width="3.125" style="286"/>
  </cols>
  <sheetData>
    <row r="1" spans="1:55" ht="13.5">
      <c r="A1" s="1176" t="s">
        <v>4602</v>
      </c>
      <c r="B1" s="1176"/>
      <c r="C1" s="1176"/>
      <c r="D1" s="1176"/>
    </row>
    <row r="2" spans="1:55" ht="18.75" customHeight="1">
      <c r="AJ2" s="1263" t="s">
        <v>616</v>
      </c>
      <c r="AK2" s="1263"/>
      <c r="AL2" s="1263"/>
      <c r="AM2" s="1413" t="s">
        <v>599</v>
      </c>
      <c r="AN2" s="1413"/>
      <c r="AO2" s="1413"/>
      <c r="AP2" s="1263" t="s">
        <v>600</v>
      </c>
      <c r="AQ2" s="1263"/>
      <c r="AR2" s="1263"/>
      <c r="AT2" s="42"/>
      <c r="AU2" s="42"/>
      <c r="AV2" s="42"/>
      <c r="AW2" s="42"/>
      <c r="AX2" s="42"/>
      <c r="AY2" s="42"/>
      <c r="AZ2" s="42"/>
      <c r="BA2" s="42"/>
      <c r="BB2" s="42"/>
      <c r="BC2" s="42"/>
    </row>
    <row r="3" spans="1:55" ht="18.75" customHeight="1">
      <c r="AJ3" s="1263" t="s">
        <v>617</v>
      </c>
      <c r="AK3" s="1263"/>
      <c r="AL3" s="1263"/>
      <c r="AM3" s="1414">
        <v>-2359</v>
      </c>
      <c r="AN3" s="1414"/>
      <c r="AO3" s="1414"/>
      <c r="AP3" s="1407">
        <v>2251</v>
      </c>
      <c r="AQ3" s="1407"/>
      <c r="AR3" s="1407"/>
    </row>
    <row r="4" spans="1:55" ht="18.75" customHeight="1">
      <c r="AJ4" s="1263" t="s">
        <v>618</v>
      </c>
      <c r="AK4" s="1263"/>
      <c r="AL4" s="1263"/>
      <c r="AM4" s="1414">
        <v>-2037</v>
      </c>
      <c r="AN4" s="1414"/>
      <c r="AO4" s="1414"/>
      <c r="AP4" s="1407">
        <v>1968</v>
      </c>
      <c r="AQ4" s="1407"/>
      <c r="AR4" s="1407"/>
    </row>
    <row r="5" spans="1:55" ht="18.75" customHeight="1">
      <c r="AJ5" s="1263" t="s">
        <v>619</v>
      </c>
      <c r="AK5" s="1263"/>
      <c r="AL5" s="1263"/>
      <c r="AM5" s="1414">
        <v>-1995</v>
      </c>
      <c r="AN5" s="1414"/>
      <c r="AO5" s="1414"/>
      <c r="AP5" s="1407">
        <v>1897</v>
      </c>
      <c r="AQ5" s="1407"/>
      <c r="AR5" s="1407"/>
    </row>
    <row r="6" spans="1:55" ht="18.75" customHeight="1">
      <c r="AJ6" s="1263" t="s">
        <v>620</v>
      </c>
      <c r="AK6" s="1263"/>
      <c r="AL6" s="1263"/>
      <c r="AM6" s="1414">
        <v>-2292</v>
      </c>
      <c r="AN6" s="1414"/>
      <c r="AO6" s="1414"/>
      <c r="AP6" s="1407">
        <v>2379</v>
      </c>
      <c r="AQ6" s="1407"/>
      <c r="AR6" s="1407"/>
    </row>
    <row r="7" spans="1:55" ht="18.75" customHeight="1">
      <c r="AJ7" s="1263" t="s">
        <v>621</v>
      </c>
      <c r="AK7" s="1263"/>
      <c r="AL7" s="1263"/>
      <c r="AM7" s="1414">
        <v>-2641</v>
      </c>
      <c r="AN7" s="1414"/>
      <c r="AO7" s="1414"/>
      <c r="AP7" s="1407">
        <v>2734</v>
      </c>
      <c r="AQ7" s="1407"/>
      <c r="AR7" s="1407"/>
    </row>
    <row r="8" spans="1:55" ht="18.75" customHeight="1">
      <c r="AJ8" s="1263" t="s">
        <v>622</v>
      </c>
      <c r="AK8" s="1263"/>
      <c r="AL8" s="1263"/>
      <c r="AM8" s="1414">
        <v>-2399</v>
      </c>
      <c r="AN8" s="1414"/>
      <c r="AO8" s="1414"/>
      <c r="AP8" s="1407">
        <v>2332</v>
      </c>
      <c r="AQ8" s="1407"/>
      <c r="AR8" s="1407"/>
    </row>
    <row r="9" spans="1:55" ht="18.75" customHeight="1">
      <c r="AJ9" s="1263" t="s">
        <v>623</v>
      </c>
      <c r="AK9" s="1263"/>
      <c r="AL9" s="1263"/>
      <c r="AM9" s="1414">
        <v>-2174</v>
      </c>
      <c r="AN9" s="1414"/>
      <c r="AO9" s="1414"/>
      <c r="AP9" s="1407">
        <v>1982</v>
      </c>
      <c r="AQ9" s="1407"/>
      <c r="AR9" s="1407"/>
    </row>
    <row r="10" spans="1:55" ht="18.75" customHeight="1">
      <c r="AJ10" s="1263" t="s">
        <v>624</v>
      </c>
      <c r="AK10" s="1263"/>
      <c r="AL10" s="1263"/>
      <c r="AM10" s="1414">
        <v>-1983</v>
      </c>
      <c r="AN10" s="1414"/>
      <c r="AO10" s="1414"/>
      <c r="AP10" s="1407">
        <v>1929</v>
      </c>
      <c r="AQ10" s="1407"/>
      <c r="AR10" s="1407"/>
    </row>
    <row r="11" spans="1:55" ht="18.75" customHeight="1">
      <c r="AJ11" s="1263" t="s">
        <v>625</v>
      </c>
      <c r="AK11" s="1263"/>
      <c r="AL11" s="1263"/>
      <c r="AM11" s="1414">
        <v>-1756</v>
      </c>
      <c r="AN11" s="1414"/>
      <c r="AO11" s="1414"/>
      <c r="AP11" s="1407">
        <v>1649</v>
      </c>
      <c r="AQ11" s="1407"/>
      <c r="AR11" s="1407"/>
    </row>
    <row r="12" spans="1:55" ht="18.75" customHeight="1">
      <c r="AJ12" s="1263" t="s">
        <v>626</v>
      </c>
      <c r="AK12" s="1263"/>
      <c r="AL12" s="1263"/>
      <c r="AM12" s="1414">
        <v>-1334</v>
      </c>
      <c r="AN12" s="1414"/>
      <c r="AO12" s="1414"/>
      <c r="AP12" s="1407">
        <v>1667</v>
      </c>
      <c r="AQ12" s="1407"/>
      <c r="AR12" s="1407"/>
    </row>
    <row r="13" spans="1:55" ht="18.75" customHeight="1">
      <c r="AJ13" s="1263" t="s">
        <v>627</v>
      </c>
      <c r="AK13" s="1263"/>
      <c r="AL13" s="1263"/>
      <c r="AM13" s="1414">
        <v>-1151</v>
      </c>
      <c r="AN13" s="1414"/>
      <c r="AO13" s="1414"/>
      <c r="AP13" s="1407">
        <v>1283</v>
      </c>
      <c r="AQ13" s="1407"/>
      <c r="AR13" s="1407"/>
    </row>
    <row r="14" spans="1:55" ht="18.75" customHeight="1">
      <c r="AJ14" s="1263" t="s">
        <v>628</v>
      </c>
      <c r="AK14" s="1263"/>
      <c r="AL14" s="1263"/>
      <c r="AM14" s="1414">
        <v>-1005</v>
      </c>
      <c r="AN14" s="1414"/>
      <c r="AO14" s="1414"/>
      <c r="AP14" s="1407">
        <v>1182</v>
      </c>
      <c r="AQ14" s="1407"/>
      <c r="AR14" s="1407"/>
    </row>
    <row r="15" spans="1:55" ht="18.75" customHeight="1">
      <c r="AJ15" s="1263" t="s">
        <v>629</v>
      </c>
      <c r="AK15" s="1263"/>
      <c r="AL15" s="1263"/>
      <c r="AM15" s="1414">
        <v>-831</v>
      </c>
      <c r="AN15" s="1414"/>
      <c r="AO15" s="1414"/>
      <c r="AP15" s="1407">
        <v>884</v>
      </c>
      <c r="AQ15" s="1407"/>
      <c r="AR15" s="1407"/>
    </row>
    <row r="16" spans="1:55" ht="18.75" customHeight="1">
      <c r="AJ16" s="1263" t="s">
        <v>630</v>
      </c>
      <c r="AK16" s="1263"/>
      <c r="AL16" s="1263"/>
      <c r="AM16" s="1414">
        <v>-737</v>
      </c>
      <c r="AN16" s="1414"/>
      <c r="AO16" s="1414"/>
      <c r="AP16" s="1407">
        <v>795</v>
      </c>
      <c r="AQ16" s="1407"/>
      <c r="AR16" s="1407"/>
    </row>
    <row r="17" spans="36:44" ht="18.75" customHeight="1">
      <c r="AJ17" s="1263" t="s">
        <v>631</v>
      </c>
      <c r="AK17" s="1263"/>
      <c r="AL17" s="1263"/>
      <c r="AM17" s="1414">
        <v>-512</v>
      </c>
      <c r="AN17" s="1414"/>
      <c r="AO17" s="1414"/>
      <c r="AP17" s="1407">
        <v>630</v>
      </c>
      <c r="AQ17" s="1407"/>
      <c r="AR17" s="1407"/>
    </row>
    <row r="18" spans="36:44" ht="18.75" customHeight="1">
      <c r="AJ18" s="1263" t="s">
        <v>632</v>
      </c>
      <c r="AK18" s="1263"/>
      <c r="AL18" s="1263"/>
      <c r="AM18" s="1414">
        <v>-327</v>
      </c>
      <c r="AN18" s="1414"/>
      <c r="AO18" s="1414"/>
      <c r="AP18" s="1407">
        <v>415</v>
      </c>
      <c r="AQ18" s="1407"/>
      <c r="AR18" s="1407"/>
    </row>
    <row r="19" spans="36:44" ht="18.75" customHeight="1">
      <c r="AJ19" s="1263" t="s">
        <v>633</v>
      </c>
      <c r="AK19" s="1263"/>
      <c r="AL19" s="1263"/>
      <c r="AM19" s="1414">
        <v>-147</v>
      </c>
      <c r="AN19" s="1414"/>
      <c r="AO19" s="1414"/>
      <c r="AP19" s="1407">
        <v>235</v>
      </c>
      <c r="AQ19" s="1407"/>
      <c r="AR19" s="1407"/>
    </row>
    <row r="20" spans="36:44" ht="18.75" customHeight="1">
      <c r="AJ20" s="1263" t="s">
        <v>634</v>
      </c>
      <c r="AK20" s="1263"/>
      <c r="AL20" s="1263"/>
      <c r="AM20" s="1414">
        <v>-32</v>
      </c>
      <c r="AN20" s="1414"/>
      <c r="AO20" s="1414"/>
      <c r="AP20" s="1407">
        <v>106</v>
      </c>
      <c r="AQ20" s="1407"/>
      <c r="AR20" s="1407"/>
    </row>
    <row r="21" spans="36:44" ht="18.75" customHeight="1">
      <c r="AJ21" s="1263" t="s">
        <v>635</v>
      </c>
      <c r="AK21" s="1263"/>
      <c r="AL21" s="1263"/>
      <c r="AM21" s="1414">
        <v>-10</v>
      </c>
      <c r="AN21" s="1414"/>
      <c r="AO21" s="1414"/>
      <c r="AP21" s="1407">
        <v>21</v>
      </c>
      <c r="AQ21" s="1407"/>
      <c r="AR21" s="1407"/>
    </row>
    <row r="22" spans="36:44" ht="18.75" customHeight="1">
      <c r="AJ22" s="1263" t="s">
        <v>636</v>
      </c>
      <c r="AK22" s="1263"/>
      <c r="AL22" s="1263"/>
      <c r="AM22" s="1414">
        <v>-1</v>
      </c>
      <c r="AN22" s="1414"/>
      <c r="AO22" s="1414"/>
      <c r="AP22" s="1407">
        <v>4</v>
      </c>
      <c r="AQ22" s="1407"/>
      <c r="AR22" s="1407"/>
    </row>
    <row r="23" spans="36:44" ht="18.75" customHeight="1">
      <c r="AJ23" s="1263" t="s">
        <v>637</v>
      </c>
      <c r="AK23" s="1263"/>
      <c r="AL23" s="1263"/>
      <c r="AM23" s="1415">
        <v>0</v>
      </c>
      <c r="AN23" s="1415"/>
      <c r="AO23" s="1415"/>
      <c r="AP23" s="1407">
        <v>0</v>
      </c>
      <c r="AQ23" s="1407"/>
      <c r="AR23" s="1407"/>
    </row>
    <row r="31" spans="36:44" ht="18.75" customHeight="1">
      <c r="AJ31" s="1263" t="s">
        <v>616</v>
      </c>
      <c r="AK31" s="1263"/>
      <c r="AL31" s="1263"/>
      <c r="AM31" s="1413" t="s">
        <v>599</v>
      </c>
      <c r="AN31" s="1413"/>
      <c r="AO31" s="1413"/>
      <c r="AP31" s="1263" t="s">
        <v>600</v>
      </c>
      <c r="AQ31" s="1263"/>
      <c r="AR31" s="1263"/>
    </row>
    <row r="32" spans="36:44" ht="18.75" customHeight="1">
      <c r="AJ32" s="1263" t="s">
        <v>617</v>
      </c>
      <c r="AK32" s="1263"/>
      <c r="AL32" s="1263"/>
      <c r="AM32" s="1418">
        <v>-1210</v>
      </c>
      <c r="AN32" s="1418"/>
      <c r="AO32" s="1418"/>
      <c r="AP32" s="1184">
        <v>1153</v>
      </c>
      <c r="AQ32" s="1184"/>
      <c r="AR32" s="1184"/>
    </row>
    <row r="33" spans="36:44" ht="18.75" customHeight="1">
      <c r="AJ33" s="1263" t="s">
        <v>618</v>
      </c>
      <c r="AK33" s="1263"/>
      <c r="AL33" s="1263"/>
      <c r="AM33" s="1416">
        <v>-1360</v>
      </c>
      <c r="AN33" s="1416"/>
      <c r="AO33" s="1416"/>
      <c r="AP33" s="1417">
        <v>1465</v>
      </c>
      <c r="AQ33" s="1417"/>
      <c r="AR33" s="1417"/>
    </row>
    <row r="34" spans="36:44" ht="18.75" customHeight="1">
      <c r="AJ34" s="1263" t="s">
        <v>619</v>
      </c>
      <c r="AK34" s="1263"/>
      <c r="AL34" s="1263"/>
      <c r="AM34" s="1416">
        <v>-1590</v>
      </c>
      <c r="AN34" s="1416"/>
      <c r="AO34" s="1416"/>
      <c r="AP34" s="1417">
        <v>1508</v>
      </c>
      <c r="AQ34" s="1417"/>
      <c r="AR34" s="1417"/>
    </row>
    <row r="35" spans="36:44" ht="18.75" customHeight="1">
      <c r="AJ35" s="1263" t="s">
        <v>620</v>
      </c>
      <c r="AK35" s="1263"/>
      <c r="AL35" s="1263"/>
      <c r="AM35" s="1416">
        <v>-1771</v>
      </c>
      <c r="AN35" s="1416"/>
      <c r="AO35" s="1416"/>
      <c r="AP35" s="1417">
        <v>1583</v>
      </c>
      <c r="AQ35" s="1417"/>
      <c r="AR35" s="1417"/>
    </row>
    <row r="36" spans="36:44" ht="18.75" customHeight="1">
      <c r="AJ36" s="1263" t="s">
        <v>621</v>
      </c>
      <c r="AK36" s="1263"/>
      <c r="AL36" s="1263"/>
      <c r="AM36" s="1416">
        <v>-1874</v>
      </c>
      <c r="AN36" s="1416"/>
      <c r="AO36" s="1416"/>
      <c r="AP36" s="1417">
        <v>1673</v>
      </c>
      <c r="AQ36" s="1417"/>
      <c r="AR36" s="1417"/>
    </row>
    <row r="37" spans="36:44" ht="18.75" customHeight="1">
      <c r="AJ37" s="1263" t="s">
        <v>622</v>
      </c>
      <c r="AK37" s="1263"/>
      <c r="AL37" s="1263"/>
      <c r="AM37" s="1416">
        <v>-1746</v>
      </c>
      <c r="AN37" s="1416"/>
      <c r="AO37" s="1416"/>
      <c r="AP37" s="1417">
        <v>1621</v>
      </c>
      <c r="AQ37" s="1417"/>
      <c r="AR37" s="1417"/>
    </row>
    <row r="38" spans="36:44" ht="18.75" customHeight="1">
      <c r="AJ38" s="1263" t="s">
        <v>623</v>
      </c>
      <c r="AK38" s="1263"/>
      <c r="AL38" s="1263"/>
      <c r="AM38" s="1416">
        <v>-1966</v>
      </c>
      <c r="AN38" s="1416"/>
      <c r="AO38" s="1416"/>
      <c r="AP38" s="1417">
        <v>1751</v>
      </c>
      <c r="AQ38" s="1417"/>
      <c r="AR38" s="1417"/>
    </row>
    <row r="39" spans="36:44" ht="18.75" customHeight="1">
      <c r="AJ39" s="1263" t="s">
        <v>624</v>
      </c>
      <c r="AK39" s="1263"/>
      <c r="AL39" s="1263"/>
      <c r="AM39" s="1416">
        <v>-2285</v>
      </c>
      <c r="AN39" s="1416"/>
      <c r="AO39" s="1416"/>
      <c r="AP39" s="1417">
        <v>2022</v>
      </c>
      <c r="AQ39" s="1417"/>
      <c r="AR39" s="1417"/>
    </row>
    <row r="40" spans="36:44" ht="18.75" customHeight="1">
      <c r="AJ40" s="1263" t="s">
        <v>625</v>
      </c>
      <c r="AK40" s="1263"/>
      <c r="AL40" s="1263"/>
      <c r="AM40" s="1416">
        <v>-2485</v>
      </c>
      <c r="AN40" s="1416"/>
      <c r="AO40" s="1416"/>
      <c r="AP40" s="1417">
        <v>2355</v>
      </c>
      <c r="AQ40" s="1417"/>
      <c r="AR40" s="1417"/>
    </row>
    <row r="41" spans="36:44" ht="18.75" customHeight="1">
      <c r="AJ41" s="1263" t="s">
        <v>626</v>
      </c>
      <c r="AK41" s="1263"/>
      <c r="AL41" s="1263"/>
      <c r="AM41" s="1416">
        <v>-3019</v>
      </c>
      <c r="AN41" s="1416"/>
      <c r="AO41" s="1416"/>
      <c r="AP41" s="1417">
        <v>2800</v>
      </c>
      <c r="AQ41" s="1417"/>
      <c r="AR41" s="1417"/>
    </row>
    <row r="42" spans="36:44" ht="18.75" customHeight="1">
      <c r="AJ42" s="1263" t="s">
        <v>627</v>
      </c>
      <c r="AK42" s="1263"/>
      <c r="AL42" s="1263"/>
      <c r="AM42" s="1416">
        <v>-3015</v>
      </c>
      <c r="AN42" s="1416"/>
      <c r="AO42" s="1416"/>
      <c r="AP42" s="1417">
        <v>2735</v>
      </c>
      <c r="AQ42" s="1417"/>
      <c r="AR42" s="1417"/>
    </row>
    <row r="43" spans="36:44" ht="18.75" customHeight="1">
      <c r="AJ43" s="1263" t="s">
        <v>628</v>
      </c>
      <c r="AK43" s="1263"/>
      <c r="AL43" s="1263"/>
      <c r="AM43" s="1416">
        <v>-2589</v>
      </c>
      <c r="AN43" s="1416"/>
      <c r="AO43" s="1416"/>
      <c r="AP43" s="1417">
        <v>2580</v>
      </c>
      <c r="AQ43" s="1417"/>
      <c r="AR43" s="1417"/>
    </row>
    <row r="44" spans="36:44" ht="18.75" customHeight="1">
      <c r="AJ44" s="1263" t="s">
        <v>629</v>
      </c>
      <c r="AK44" s="1263"/>
      <c r="AL44" s="1263"/>
      <c r="AM44" s="1416">
        <v>-2584</v>
      </c>
      <c r="AN44" s="1416"/>
      <c r="AO44" s="1416"/>
      <c r="AP44" s="1417">
        <v>2649</v>
      </c>
      <c r="AQ44" s="1417"/>
      <c r="AR44" s="1417"/>
    </row>
    <row r="45" spans="36:44" ht="18.75" customHeight="1">
      <c r="AJ45" s="1263" t="s">
        <v>630</v>
      </c>
      <c r="AK45" s="1263"/>
      <c r="AL45" s="1263"/>
      <c r="AM45" s="1416">
        <v>-2982</v>
      </c>
      <c r="AN45" s="1416"/>
      <c r="AO45" s="1416"/>
      <c r="AP45" s="1417">
        <v>2928</v>
      </c>
      <c r="AQ45" s="1417"/>
      <c r="AR45" s="1417"/>
    </row>
    <row r="46" spans="36:44" ht="18.75" customHeight="1">
      <c r="AJ46" s="1263" t="s">
        <v>631</v>
      </c>
      <c r="AK46" s="1263"/>
      <c r="AL46" s="1263"/>
      <c r="AM46" s="1416">
        <v>-3599</v>
      </c>
      <c r="AN46" s="1416"/>
      <c r="AO46" s="1416"/>
      <c r="AP46" s="1417">
        <v>3581</v>
      </c>
      <c r="AQ46" s="1417"/>
      <c r="AR46" s="1417"/>
    </row>
    <row r="47" spans="36:44" ht="18.75" customHeight="1">
      <c r="AJ47" s="1263" t="s">
        <v>632</v>
      </c>
      <c r="AK47" s="1263"/>
      <c r="AL47" s="1263"/>
      <c r="AM47" s="1416">
        <v>-2290</v>
      </c>
      <c r="AN47" s="1416"/>
      <c r="AO47" s="1416"/>
      <c r="AP47" s="1417">
        <v>2538</v>
      </c>
      <c r="AQ47" s="1417"/>
      <c r="AR47" s="1417"/>
    </row>
    <row r="48" spans="36:44" ht="18.75" customHeight="1">
      <c r="AJ48" s="1263" t="s">
        <v>633</v>
      </c>
      <c r="AK48" s="1263"/>
      <c r="AL48" s="1263"/>
      <c r="AM48" s="1416">
        <v>-1667</v>
      </c>
      <c r="AN48" s="1416"/>
      <c r="AO48" s="1416"/>
      <c r="AP48" s="1417">
        <v>2051</v>
      </c>
      <c r="AQ48" s="1417"/>
      <c r="AR48" s="1417"/>
    </row>
    <row r="49" spans="36:44" ht="18.75" customHeight="1">
      <c r="AJ49" s="1263" t="s">
        <v>634</v>
      </c>
      <c r="AK49" s="1263"/>
      <c r="AL49" s="1263"/>
      <c r="AM49" s="1416">
        <v>-831</v>
      </c>
      <c r="AN49" s="1416"/>
      <c r="AO49" s="1416"/>
      <c r="AP49" s="1417">
        <v>1387</v>
      </c>
      <c r="AQ49" s="1417"/>
      <c r="AR49" s="1417"/>
    </row>
    <row r="50" spans="36:44" ht="18.75" customHeight="1">
      <c r="AJ50" s="1263" t="s">
        <v>635</v>
      </c>
      <c r="AK50" s="1263"/>
      <c r="AL50" s="1263"/>
      <c r="AM50" s="1416">
        <v>-297</v>
      </c>
      <c r="AN50" s="1416"/>
      <c r="AO50" s="1416"/>
      <c r="AP50" s="1417">
        <v>746</v>
      </c>
      <c r="AQ50" s="1417"/>
      <c r="AR50" s="1417"/>
    </row>
    <row r="51" spans="36:44" ht="18.75" customHeight="1">
      <c r="AJ51" s="1263" t="s">
        <v>636</v>
      </c>
      <c r="AK51" s="1263"/>
      <c r="AL51" s="1263"/>
      <c r="AM51" s="1416">
        <v>-59</v>
      </c>
      <c r="AN51" s="1416"/>
      <c r="AO51" s="1416"/>
      <c r="AP51" s="1417">
        <v>247</v>
      </c>
      <c r="AQ51" s="1417"/>
      <c r="AR51" s="1417"/>
    </row>
    <row r="52" spans="36:44" ht="18.75" customHeight="1">
      <c r="AJ52" s="1263" t="s">
        <v>637</v>
      </c>
      <c r="AK52" s="1263"/>
      <c r="AL52" s="1263"/>
      <c r="AM52" s="1416">
        <v>-5</v>
      </c>
      <c r="AN52" s="1416"/>
      <c r="AO52" s="1416"/>
      <c r="AP52" s="1417">
        <v>33</v>
      </c>
      <c r="AQ52" s="1417"/>
      <c r="AR52" s="1417"/>
    </row>
    <row r="53" spans="36:44" ht="18.75" customHeight="1">
      <c r="AJ53" s="1202"/>
      <c r="AK53" s="1202"/>
      <c r="AL53" s="1202"/>
      <c r="AM53" s="1419">
        <f>SUM(AO32:AO52)</f>
        <v>0</v>
      </c>
      <c r="AN53" s="1419"/>
      <c r="AO53" s="1419"/>
      <c r="AP53" s="1202">
        <f>SUM(AP32:AP52)</f>
        <v>39406</v>
      </c>
      <c r="AQ53" s="1202"/>
      <c r="AR53" s="1202"/>
    </row>
  </sheetData>
  <mergeCells count="136">
    <mergeCell ref="AJ53:AL53"/>
    <mergeCell ref="AM53:AO53"/>
    <mergeCell ref="AP53:AR53"/>
    <mergeCell ref="AJ51:AL51"/>
    <mergeCell ref="AM51:AO51"/>
    <mergeCell ref="AP51:AR51"/>
    <mergeCell ref="AJ52:AL52"/>
    <mergeCell ref="AM52:AO52"/>
    <mergeCell ref="AP52:AR52"/>
    <mergeCell ref="AJ49:AL49"/>
    <mergeCell ref="AM49:AO49"/>
    <mergeCell ref="AP49:AR49"/>
    <mergeCell ref="AJ50:AL50"/>
    <mergeCell ref="AM50:AO50"/>
    <mergeCell ref="AP50:AR50"/>
    <mergeCell ref="AJ47:AL47"/>
    <mergeCell ref="AM47:AO47"/>
    <mergeCell ref="AP47:AR47"/>
    <mergeCell ref="AJ48:AL48"/>
    <mergeCell ref="AM48:AO48"/>
    <mergeCell ref="AP48:AR48"/>
    <mergeCell ref="AJ45:AL45"/>
    <mergeCell ref="AM45:AO45"/>
    <mergeCell ref="AP45:AR45"/>
    <mergeCell ref="AJ46:AL46"/>
    <mergeCell ref="AM46:AO46"/>
    <mergeCell ref="AP46:AR46"/>
    <mergeCell ref="AJ43:AL43"/>
    <mergeCell ref="AM43:AO43"/>
    <mergeCell ref="AP43:AR43"/>
    <mergeCell ref="AJ44:AL44"/>
    <mergeCell ref="AM44:AO44"/>
    <mergeCell ref="AP44:AR44"/>
    <mergeCell ref="AJ41:AL41"/>
    <mergeCell ref="AM41:AO41"/>
    <mergeCell ref="AP41:AR41"/>
    <mergeCell ref="AJ42:AL42"/>
    <mergeCell ref="AM42:AO42"/>
    <mergeCell ref="AP42:AR42"/>
    <mergeCell ref="AJ39:AL39"/>
    <mergeCell ref="AM39:AO39"/>
    <mergeCell ref="AP39:AR39"/>
    <mergeCell ref="AJ40:AL40"/>
    <mergeCell ref="AM40:AO40"/>
    <mergeCell ref="AP40:AR40"/>
    <mergeCell ref="AJ37:AL37"/>
    <mergeCell ref="AM37:AO37"/>
    <mergeCell ref="AP37:AR37"/>
    <mergeCell ref="AJ38:AL38"/>
    <mergeCell ref="AM38:AO38"/>
    <mergeCell ref="AP38:AR38"/>
    <mergeCell ref="AJ35:AL35"/>
    <mergeCell ref="AM35:AO35"/>
    <mergeCell ref="AP35:AR35"/>
    <mergeCell ref="AJ36:AL36"/>
    <mergeCell ref="AM36:AO36"/>
    <mergeCell ref="AP36:AR36"/>
    <mergeCell ref="AJ33:AL33"/>
    <mergeCell ref="AM33:AO33"/>
    <mergeCell ref="AP33:AR33"/>
    <mergeCell ref="AJ34:AL34"/>
    <mergeCell ref="AM34:AO34"/>
    <mergeCell ref="AP34:AR34"/>
    <mergeCell ref="AJ31:AL31"/>
    <mergeCell ref="AM31:AO31"/>
    <mergeCell ref="AP31:AR31"/>
    <mergeCell ref="AJ32:AL32"/>
    <mergeCell ref="AM32:AO32"/>
    <mergeCell ref="AP32:AR32"/>
    <mergeCell ref="AJ22:AL22"/>
    <mergeCell ref="AM22:AO22"/>
    <mergeCell ref="AP22:AR22"/>
    <mergeCell ref="AJ23:AL23"/>
    <mergeCell ref="AM23:AO23"/>
    <mergeCell ref="AP23:AR23"/>
    <mergeCell ref="AJ20:AL20"/>
    <mergeCell ref="AM20:AO20"/>
    <mergeCell ref="AP20:AR20"/>
    <mergeCell ref="AJ21:AL21"/>
    <mergeCell ref="AM21:AO21"/>
    <mergeCell ref="AP21:AR21"/>
    <mergeCell ref="AJ18:AL18"/>
    <mergeCell ref="AM18:AO18"/>
    <mergeCell ref="AP18:AR18"/>
    <mergeCell ref="AJ19:AL19"/>
    <mergeCell ref="AM19:AO19"/>
    <mergeCell ref="AP19:AR19"/>
    <mergeCell ref="AJ16:AL16"/>
    <mergeCell ref="AM16:AO16"/>
    <mergeCell ref="AP16:AR16"/>
    <mergeCell ref="AJ17:AL17"/>
    <mergeCell ref="AM17:AO17"/>
    <mergeCell ref="AP17:AR17"/>
    <mergeCell ref="AJ14:AL14"/>
    <mergeCell ref="AM14:AO14"/>
    <mergeCell ref="AP14:AR14"/>
    <mergeCell ref="AJ15:AL15"/>
    <mergeCell ref="AM15:AO15"/>
    <mergeCell ref="AP15:AR15"/>
    <mergeCell ref="AJ12:AL12"/>
    <mergeCell ref="AM12:AO12"/>
    <mergeCell ref="AP12:AR12"/>
    <mergeCell ref="AJ13:AL13"/>
    <mergeCell ref="AM13:AO13"/>
    <mergeCell ref="AP13:AR13"/>
    <mergeCell ref="AJ10:AL10"/>
    <mergeCell ref="AM10:AO10"/>
    <mergeCell ref="AP10:AR10"/>
    <mergeCell ref="AJ11:AL11"/>
    <mergeCell ref="AM11:AO11"/>
    <mergeCell ref="AP11:AR11"/>
    <mergeCell ref="AJ8:AL8"/>
    <mergeCell ref="AM8:AO8"/>
    <mergeCell ref="AP8:AR8"/>
    <mergeCell ref="AJ9:AL9"/>
    <mergeCell ref="AM9:AO9"/>
    <mergeCell ref="AP9:AR9"/>
    <mergeCell ref="AJ7:AL7"/>
    <mergeCell ref="AM7:AO7"/>
    <mergeCell ref="AP7:AR7"/>
    <mergeCell ref="AJ4:AL4"/>
    <mergeCell ref="AM4:AO4"/>
    <mergeCell ref="AP4:AR4"/>
    <mergeCell ref="AJ5:AL5"/>
    <mergeCell ref="AM5:AO5"/>
    <mergeCell ref="AP5:AR5"/>
    <mergeCell ref="A1:D1"/>
    <mergeCell ref="AJ2:AL2"/>
    <mergeCell ref="AM2:AO2"/>
    <mergeCell ref="AP2:AR2"/>
    <mergeCell ref="AJ3:AL3"/>
    <mergeCell ref="AM3:AO3"/>
    <mergeCell ref="AP3:AR3"/>
    <mergeCell ref="AJ6:AL6"/>
    <mergeCell ref="AM6:AO6"/>
    <mergeCell ref="AP6:AR6"/>
  </mergeCells>
  <phoneticPr fontId="4"/>
  <hyperlinks>
    <hyperlink ref="A1" location="P2細目次!A1" display="目次に戻る" xr:uid="{220C3BDB-B5D2-4B64-9C33-186AADBB38D0}"/>
  </hyperlinks>
  <pageMargins left="0.70866141732283472" right="0.70866141732283472" top="0.74803149606299213" bottom="0.74803149606299213" header="0.31496062992125984" footer="0.31496062992125984"/>
  <pageSetup paperSize="9" scale="81" firstPageNumber="0" orientation="portrait" r:id="rId1"/>
  <headerFooter differentFirst="1" scaleWithDoc="0">
    <oddFooter>&amp;C- &amp;P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DF52-FE4F-4F16-9727-1AACB4556A9A}">
  <sheetPr>
    <tabColor theme="0"/>
    <pageSetUpPr fitToPage="1"/>
  </sheetPr>
  <dimension ref="A1:Z37"/>
  <sheetViews>
    <sheetView zoomScaleNormal="100" zoomScaleSheetLayoutView="100" workbookViewId="0">
      <selection activeCell="AL2" sqref="AL2:AR2"/>
    </sheetView>
  </sheetViews>
  <sheetFormatPr defaultRowHeight="13.5"/>
  <cols>
    <col min="1" max="10" width="9" style="481"/>
    <col min="11" max="26" width="3.125" style="481" hidden="1" customWidth="1"/>
    <col min="27" max="16384" width="9" style="481"/>
  </cols>
  <sheetData>
    <row r="1" spans="1:26">
      <c r="A1" s="564" t="s">
        <v>4602</v>
      </c>
      <c r="B1" s="564"/>
      <c r="C1" s="564"/>
      <c r="D1" s="564"/>
      <c r="E1" s="1129"/>
    </row>
    <row r="4" spans="1:26" ht="21">
      <c r="K4" s="1271" t="s">
        <v>727</v>
      </c>
      <c r="L4" s="1271"/>
      <c r="M4" s="1271"/>
      <c r="N4" s="1271"/>
      <c r="O4" s="1271"/>
      <c r="P4" s="1271"/>
      <c r="Q4" s="1271"/>
      <c r="R4" s="1271"/>
      <c r="S4" s="1271"/>
      <c r="T4" s="1271"/>
      <c r="U4" s="1271"/>
      <c r="V4" s="1271"/>
      <c r="W4" s="1271"/>
      <c r="X4" s="1271"/>
      <c r="Y4" s="1271"/>
      <c r="Z4" s="1271"/>
    </row>
    <row r="5" spans="1:26">
      <c r="K5" s="286"/>
      <c r="L5" s="286"/>
      <c r="M5" s="286"/>
      <c r="N5" s="286"/>
      <c r="O5" s="286"/>
      <c r="P5" s="286"/>
      <c r="Q5" s="286"/>
      <c r="R5" s="286"/>
      <c r="S5" s="286"/>
      <c r="T5" s="286"/>
      <c r="U5" s="286"/>
      <c r="V5" s="286"/>
      <c r="W5" s="286"/>
      <c r="X5" s="286"/>
      <c r="Y5" s="286"/>
      <c r="Z5" s="286"/>
    </row>
    <row r="6" spans="1:26">
      <c r="K6" s="1262" t="s">
        <v>714</v>
      </c>
      <c r="L6" s="1263"/>
      <c r="M6" s="1263"/>
      <c r="N6" s="1263"/>
      <c r="O6" s="1260" t="s">
        <v>729</v>
      </c>
      <c r="P6" s="1261"/>
      <c r="Q6" s="1261"/>
      <c r="R6" s="1261"/>
      <c r="S6" s="1261"/>
      <c r="T6" s="1262"/>
      <c r="U6" s="1260" t="s">
        <v>730</v>
      </c>
      <c r="V6" s="1261"/>
      <c r="W6" s="1261"/>
      <c r="X6" s="1261"/>
      <c r="Y6" s="1261"/>
      <c r="Z6" s="1262"/>
    </row>
    <row r="7" spans="1:26">
      <c r="K7" s="1262"/>
      <c r="L7" s="1263"/>
      <c r="M7" s="1263"/>
      <c r="N7" s="1263"/>
      <c r="O7" s="1263" t="s">
        <v>734</v>
      </c>
      <c r="P7" s="1263"/>
      <c r="Q7" s="1263"/>
      <c r="R7" s="1263" t="s">
        <v>735</v>
      </c>
      <c r="S7" s="1263"/>
      <c r="T7" s="1263"/>
      <c r="U7" s="1263" t="s">
        <v>737</v>
      </c>
      <c r="V7" s="1263"/>
      <c r="W7" s="1263"/>
      <c r="X7" s="1263" t="s">
        <v>738</v>
      </c>
      <c r="Y7" s="1263"/>
      <c r="Z7" s="1263"/>
    </row>
    <row r="8" spans="1:26">
      <c r="K8" s="1289" t="s">
        <v>4622</v>
      </c>
      <c r="L8" s="1289"/>
      <c r="M8" s="1289"/>
      <c r="N8" s="1411"/>
      <c r="O8" s="1420">
        <v>463</v>
      </c>
      <c r="P8" s="1202"/>
      <c r="Q8" s="1202"/>
      <c r="R8" s="1202">
        <v>787</v>
      </c>
      <c r="S8" s="1202"/>
      <c r="T8" s="1202"/>
      <c r="U8" s="1410">
        <v>2806</v>
      </c>
      <c r="V8" s="1410"/>
      <c r="W8" s="1410"/>
      <c r="X8" s="1410">
        <v>3030</v>
      </c>
      <c r="Y8" s="1410"/>
      <c r="Z8" s="1410"/>
    </row>
    <row r="9" spans="1:26">
      <c r="K9" s="1289" t="s">
        <v>4623</v>
      </c>
      <c r="L9" s="1289"/>
      <c r="M9" s="1289"/>
      <c r="N9" s="1411"/>
      <c r="O9" s="1420">
        <v>480</v>
      </c>
      <c r="P9" s="1202"/>
      <c r="Q9" s="1202"/>
      <c r="R9" s="1202">
        <v>846</v>
      </c>
      <c r="S9" s="1202"/>
      <c r="T9" s="1202"/>
      <c r="U9" s="1410">
        <v>2745</v>
      </c>
      <c r="V9" s="1410"/>
      <c r="W9" s="1410"/>
      <c r="X9" s="1410">
        <v>2987</v>
      </c>
      <c r="Y9" s="1410"/>
      <c r="Z9" s="1410"/>
    </row>
    <row r="10" spans="1:26">
      <c r="K10" s="1289" t="s">
        <v>4624</v>
      </c>
      <c r="L10" s="1289"/>
      <c r="M10" s="1289"/>
      <c r="N10" s="1411"/>
      <c r="O10" s="1420">
        <v>474</v>
      </c>
      <c r="P10" s="1202"/>
      <c r="Q10" s="1202"/>
      <c r="R10" s="1202">
        <v>799</v>
      </c>
      <c r="S10" s="1202"/>
      <c r="T10" s="1202"/>
      <c r="U10" s="1410">
        <v>2575</v>
      </c>
      <c r="V10" s="1410"/>
      <c r="W10" s="1410"/>
      <c r="X10" s="1410">
        <v>2687</v>
      </c>
      <c r="Y10" s="1410"/>
      <c r="Z10" s="1410"/>
    </row>
    <row r="11" spans="1:26">
      <c r="K11" s="1289" t="s">
        <v>4625</v>
      </c>
      <c r="L11" s="1289"/>
      <c r="M11" s="1289"/>
      <c r="N11" s="1411"/>
      <c r="O11" s="1420">
        <v>504</v>
      </c>
      <c r="P11" s="1202"/>
      <c r="Q11" s="1202"/>
      <c r="R11" s="1202">
        <v>837</v>
      </c>
      <c r="S11" s="1202"/>
      <c r="T11" s="1202"/>
      <c r="U11" s="1410">
        <v>2788</v>
      </c>
      <c r="V11" s="1410"/>
      <c r="W11" s="1410"/>
      <c r="X11" s="1410">
        <v>2771</v>
      </c>
      <c r="Y11" s="1410"/>
      <c r="Z11" s="1410"/>
    </row>
    <row r="12" spans="1:26">
      <c r="K12" s="1289" t="s">
        <v>4626</v>
      </c>
      <c r="L12" s="1289"/>
      <c r="M12" s="1289"/>
      <c r="N12" s="1411"/>
      <c r="O12" s="1420">
        <v>456</v>
      </c>
      <c r="P12" s="1202"/>
      <c r="Q12" s="1202"/>
      <c r="R12" s="1202">
        <v>842</v>
      </c>
      <c r="S12" s="1202"/>
      <c r="T12" s="1202"/>
      <c r="U12" s="1410">
        <v>2613</v>
      </c>
      <c r="V12" s="1410"/>
      <c r="W12" s="1410"/>
      <c r="X12" s="1410">
        <v>2447</v>
      </c>
      <c r="Y12" s="1410"/>
      <c r="Z12" s="1410"/>
    </row>
    <row r="13" spans="1:26">
      <c r="K13" s="1289" t="s">
        <v>4627</v>
      </c>
      <c r="L13" s="1289"/>
      <c r="M13" s="1289"/>
      <c r="N13" s="1411"/>
      <c r="O13" s="1420">
        <v>461</v>
      </c>
      <c r="P13" s="1202"/>
      <c r="Q13" s="1202"/>
      <c r="R13" s="1202">
        <v>875</v>
      </c>
      <c r="S13" s="1202"/>
      <c r="T13" s="1202"/>
      <c r="U13" s="1410">
        <v>2834</v>
      </c>
      <c r="V13" s="1410"/>
      <c r="W13" s="1410"/>
      <c r="X13" s="1410">
        <v>2643</v>
      </c>
      <c r="Y13" s="1410"/>
      <c r="Z13" s="1410"/>
    </row>
    <row r="14" spans="1:26">
      <c r="K14" s="1289" t="s">
        <v>4628</v>
      </c>
      <c r="L14" s="1289"/>
      <c r="M14" s="1289"/>
      <c r="N14" s="1411"/>
      <c r="O14" s="1420">
        <v>481</v>
      </c>
      <c r="P14" s="1202"/>
      <c r="Q14" s="1202"/>
      <c r="R14" s="1202">
        <v>864</v>
      </c>
      <c r="S14" s="1202"/>
      <c r="T14" s="1202"/>
      <c r="U14" s="1410">
        <v>2771</v>
      </c>
      <c r="V14" s="1410"/>
      <c r="W14" s="1410"/>
      <c r="X14" s="1410">
        <v>2750</v>
      </c>
      <c r="Y14" s="1410"/>
      <c r="Z14" s="1410"/>
    </row>
    <row r="15" spans="1:26">
      <c r="K15" s="1289" t="s">
        <v>4629</v>
      </c>
      <c r="L15" s="1289"/>
      <c r="M15" s="1289"/>
      <c r="N15" s="1411"/>
      <c r="O15" s="1420">
        <v>446</v>
      </c>
      <c r="P15" s="1202"/>
      <c r="Q15" s="1202"/>
      <c r="R15" s="1202">
        <v>866</v>
      </c>
      <c r="S15" s="1202"/>
      <c r="T15" s="1202"/>
      <c r="U15" s="1410">
        <v>2869</v>
      </c>
      <c r="V15" s="1410"/>
      <c r="W15" s="1410"/>
      <c r="X15" s="1410">
        <v>2604</v>
      </c>
      <c r="Y15" s="1410"/>
      <c r="Z15" s="1410"/>
    </row>
    <row r="16" spans="1:26">
      <c r="K16" s="1289" t="s">
        <v>4630</v>
      </c>
      <c r="L16" s="1289"/>
      <c r="M16" s="1289"/>
      <c r="N16" s="1411"/>
      <c r="O16" s="1420">
        <v>435</v>
      </c>
      <c r="P16" s="1202"/>
      <c r="Q16" s="1202"/>
      <c r="R16" s="1202">
        <v>913</v>
      </c>
      <c r="S16" s="1202"/>
      <c r="T16" s="1202"/>
      <c r="U16" s="1410">
        <v>2645</v>
      </c>
      <c r="V16" s="1410"/>
      <c r="W16" s="1410"/>
      <c r="X16" s="1410">
        <v>2597</v>
      </c>
      <c r="Y16" s="1410"/>
      <c r="Z16" s="1410"/>
    </row>
    <row r="17" spans="11:26">
      <c r="K17" s="1289" t="s">
        <v>4631</v>
      </c>
      <c r="L17" s="1289"/>
      <c r="M17" s="1289"/>
      <c r="N17" s="1411"/>
      <c r="O17" s="1420">
        <v>365</v>
      </c>
      <c r="P17" s="1202"/>
      <c r="Q17" s="1202"/>
      <c r="R17" s="1202">
        <v>939</v>
      </c>
      <c r="S17" s="1202"/>
      <c r="T17" s="1202"/>
      <c r="U17" s="1410">
        <v>2653</v>
      </c>
      <c r="V17" s="1410"/>
      <c r="W17" s="1410"/>
      <c r="X17" s="1410">
        <v>2572</v>
      </c>
      <c r="Y17" s="1410"/>
      <c r="Z17" s="1410"/>
    </row>
    <row r="18" spans="11:26">
      <c r="K18" s="328"/>
      <c r="L18" s="328"/>
      <c r="M18" s="328"/>
      <c r="N18" s="404"/>
      <c r="O18" s="328"/>
      <c r="P18" s="328"/>
      <c r="Q18" s="328"/>
      <c r="R18" s="328"/>
      <c r="S18" s="328"/>
      <c r="T18" s="328"/>
      <c r="U18" s="328"/>
      <c r="V18" s="328"/>
      <c r="W18" s="328"/>
      <c r="X18" s="328"/>
      <c r="Y18" s="328"/>
      <c r="Z18" s="328"/>
    </row>
    <row r="19" spans="11:26">
      <c r="K19" s="1421" t="s">
        <v>741</v>
      </c>
      <c r="L19" s="1421"/>
      <c r="M19" s="1421"/>
      <c r="N19" s="1421"/>
      <c r="O19" s="1421"/>
      <c r="P19" s="1421"/>
      <c r="Q19" s="1421"/>
      <c r="R19" s="1421"/>
      <c r="S19" s="1421"/>
      <c r="T19" s="1421"/>
      <c r="U19" s="1421"/>
      <c r="V19" s="1421"/>
      <c r="W19" s="1421"/>
      <c r="X19" s="1421"/>
      <c r="Y19" s="340"/>
      <c r="Z19" s="340"/>
    </row>
    <row r="20" spans="11:26">
      <c r="K20" s="1422" t="s">
        <v>742</v>
      </c>
      <c r="L20" s="1422"/>
      <c r="M20" s="1422"/>
      <c r="N20" s="1422"/>
      <c r="O20" s="1422"/>
      <c r="P20" s="1422"/>
      <c r="Q20" s="1422"/>
      <c r="R20" s="1422"/>
      <c r="S20" s="1422"/>
      <c r="T20" s="1422"/>
      <c r="U20" s="1422"/>
      <c r="V20" s="1422"/>
      <c r="W20" s="1422"/>
      <c r="X20" s="1422"/>
      <c r="Y20" s="458"/>
      <c r="Z20" s="458"/>
    </row>
    <row r="37" spans="18:18">
      <c r="R37" s="271"/>
    </row>
  </sheetData>
  <mergeCells count="60">
    <mergeCell ref="K12:N12"/>
    <mergeCell ref="K13:N13"/>
    <mergeCell ref="K14:N14"/>
    <mergeCell ref="K15:N15"/>
    <mergeCell ref="K16:N16"/>
    <mergeCell ref="K17:N17"/>
    <mergeCell ref="K19:X19"/>
    <mergeCell ref="K20:X20"/>
    <mergeCell ref="O6:T6"/>
    <mergeCell ref="U6:Z6"/>
    <mergeCell ref="K8:N8"/>
    <mergeCell ref="K9:N9"/>
    <mergeCell ref="K10:N10"/>
    <mergeCell ref="K11:N11"/>
    <mergeCell ref="O17:Q17"/>
    <mergeCell ref="R17:T17"/>
    <mergeCell ref="U17:W17"/>
    <mergeCell ref="X17:Z17"/>
    <mergeCell ref="O16:Q16"/>
    <mergeCell ref="R16:T16"/>
    <mergeCell ref="U16:W16"/>
    <mergeCell ref="X16:Z16"/>
    <mergeCell ref="O15:Q15"/>
    <mergeCell ref="R15:T15"/>
    <mergeCell ref="U15:W15"/>
    <mergeCell ref="X15:Z15"/>
    <mergeCell ref="O14:Q14"/>
    <mergeCell ref="R14:T14"/>
    <mergeCell ref="U14:W14"/>
    <mergeCell ref="X14:Z14"/>
    <mergeCell ref="O13:Q13"/>
    <mergeCell ref="R13:T13"/>
    <mergeCell ref="U13:W13"/>
    <mergeCell ref="X13:Z13"/>
    <mergeCell ref="O12:Q12"/>
    <mergeCell ref="R12:T12"/>
    <mergeCell ref="U12:W12"/>
    <mergeCell ref="X12:Z12"/>
    <mergeCell ref="O11:Q11"/>
    <mergeCell ref="R11:T11"/>
    <mergeCell ref="U11:W11"/>
    <mergeCell ref="X11:Z11"/>
    <mergeCell ref="O10:Q10"/>
    <mergeCell ref="R10:T10"/>
    <mergeCell ref="U10:W10"/>
    <mergeCell ref="X10:Z10"/>
    <mergeCell ref="O9:Q9"/>
    <mergeCell ref="R9:T9"/>
    <mergeCell ref="U9:W9"/>
    <mergeCell ref="X9:Z9"/>
    <mergeCell ref="K4:Z4"/>
    <mergeCell ref="K6:N7"/>
    <mergeCell ref="O7:Q7"/>
    <mergeCell ref="R7:T7"/>
    <mergeCell ref="O8:Q8"/>
    <mergeCell ref="R8:T8"/>
    <mergeCell ref="U8:W8"/>
    <mergeCell ref="X8:Z8"/>
    <mergeCell ref="U7:W7"/>
    <mergeCell ref="X7:Z7"/>
  </mergeCells>
  <phoneticPr fontId="4"/>
  <hyperlinks>
    <hyperlink ref="A1" location="P2細目次!A1" display="目次に戻る" xr:uid="{023E9E39-5119-4884-869B-BD6EC5574D20}"/>
  </hyperlinks>
  <pageMargins left="0.70866141732283472" right="0.70866141732283472" top="0.74803149606299213" bottom="0.74803149606299213" header="0.31496062992125984" footer="0.31496062992125984"/>
  <pageSetup paperSize="9" scale="99" firstPageNumber="0" orientation="portrait" r:id="rId1"/>
  <headerFooter differentFirst="1" scaleWithDoc="0">
    <oddFooter>&amp;C- &amp;P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7D5DC-5783-40AE-ACFC-4E7FEEB0BE07}">
  <sheetPr codeName="Sheet6">
    <tabColor theme="0"/>
    <pageSetUpPr fitToPage="1"/>
  </sheetPr>
  <dimension ref="A1:AK48"/>
  <sheetViews>
    <sheetView topLeftCell="A10" zoomScaleNormal="100" zoomScaleSheetLayoutView="100" workbookViewId="0">
      <selection activeCell="AH15" sqref="AH15:AJ16"/>
    </sheetView>
  </sheetViews>
  <sheetFormatPr defaultColWidth="3.125" defaultRowHeight="18.75" customHeight="1"/>
  <cols>
    <col min="1" max="3" width="3.75" style="26" customWidth="1"/>
    <col min="4" max="33" width="3.125" style="24"/>
    <col min="34" max="35" width="3.125" style="27"/>
    <col min="36" max="36" width="3.125" style="28"/>
    <col min="37" max="16384" width="3.125" style="24"/>
  </cols>
  <sheetData>
    <row r="1" spans="1:37" ht="22.5" customHeight="1">
      <c r="A1" s="1149" t="s">
        <v>125</v>
      </c>
      <c r="B1" s="1149"/>
      <c r="C1" s="1149"/>
      <c r="D1" s="1149"/>
      <c r="E1" s="1149"/>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J1" s="1149"/>
      <c r="AK1" s="1149"/>
    </row>
    <row r="2" spans="1:37" ht="22.5" customHeight="1">
      <c r="A2" s="1149"/>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row>
    <row r="8" spans="1:37" ht="18.75" customHeight="1">
      <c r="AH8" s="1148" t="s">
        <v>4598</v>
      </c>
      <c r="AI8" s="1148"/>
      <c r="AJ8" s="1148"/>
    </row>
    <row r="9" spans="1:37" ht="22.5" customHeight="1">
      <c r="A9" s="1144" t="s">
        <v>126</v>
      </c>
      <c r="B9" s="1144"/>
      <c r="C9" s="1144"/>
      <c r="D9" s="1145" t="s">
        <v>127</v>
      </c>
      <c r="E9" s="1145"/>
      <c r="F9" s="1145"/>
      <c r="G9" s="1145"/>
      <c r="H9" s="1145"/>
      <c r="I9" s="1145"/>
      <c r="J9" s="1145"/>
      <c r="K9" s="1145"/>
      <c r="L9" s="1145"/>
      <c r="M9" s="1145"/>
      <c r="N9" s="1145"/>
      <c r="O9" s="1145"/>
      <c r="P9" s="1145"/>
      <c r="Q9" s="1145"/>
      <c r="R9" s="1146" t="s">
        <v>128</v>
      </c>
      <c r="S9" s="1146"/>
      <c r="T9" s="1146"/>
      <c r="U9" s="1146"/>
      <c r="V9" s="1146"/>
      <c r="W9" s="1146"/>
      <c r="X9" s="1146"/>
      <c r="Y9" s="1146"/>
      <c r="Z9" s="1146"/>
      <c r="AA9" s="1146"/>
      <c r="AB9" s="1146"/>
      <c r="AC9" s="1146"/>
      <c r="AD9" s="1146"/>
      <c r="AE9" s="1146"/>
      <c r="AF9" s="1146"/>
      <c r="AG9" s="1146"/>
      <c r="AH9" s="1147" t="s">
        <v>4872</v>
      </c>
      <c r="AI9" s="1147"/>
      <c r="AJ9" s="1147"/>
      <c r="AK9" s="25"/>
    </row>
    <row r="10" spans="1:37" ht="22.5" customHeight="1">
      <c r="A10" s="1144"/>
      <c r="B10" s="1144"/>
      <c r="C10" s="1144"/>
      <c r="D10" s="1145"/>
      <c r="E10" s="1145"/>
      <c r="F10" s="1145"/>
      <c r="G10" s="1145"/>
      <c r="H10" s="1145"/>
      <c r="I10" s="1145"/>
      <c r="J10" s="1145"/>
      <c r="K10" s="1145"/>
      <c r="L10" s="1145"/>
      <c r="M10" s="1145"/>
      <c r="N10" s="1145"/>
      <c r="O10" s="1145"/>
      <c r="P10" s="1145"/>
      <c r="Q10" s="1145"/>
      <c r="R10" s="1146"/>
      <c r="S10" s="1146"/>
      <c r="T10" s="1146"/>
      <c r="U10" s="1146"/>
      <c r="V10" s="1146"/>
      <c r="W10" s="1146"/>
      <c r="X10" s="1146"/>
      <c r="Y10" s="1146"/>
      <c r="Z10" s="1146"/>
      <c r="AA10" s="1146"/>
      <c r="AB10" s="1146"/>
      <c r="AC10" s="1146"/>
      <c r="AD10" s="1146"/>
      <c r="AE10" s="1146"/>
      <c r="AF10" s="1146"/>
      <c r="AG10" s="1146"/>
      <c r="AH10" s="1147"/>
      <c r="AI10" s="1147"/>
      <c r="AJ10" s="1147"/>
      <c r="AK10" s="25"/>
    </row>
    <row r="11" spans="1:37" ht="22.5" customHeight="1">
      <c r="A11" s="1144" t="s">
        <v>129</v>
      </c>
      <c r="B11" s="1144"/>
      <c r="C11" s="1144"/>
      <c r="D11" s="1145" t="s">
        <v>130</v>
      </c>
      <c r="E11" s="1145"/>
      <c r="F11" s="1145"/>
      <c r="G11" s="1145"/>
      <c r="H11" s="1145"/>
      <c r="I11" s="1145"/>
      <c r="J11" s="1145"/>
      <c r="K11" s="1145"/>
      <c r="L11" s="1145"/>
      <c r="M11" s="1145"/>
      <c r="N11" s="1145"/>
      <c r="O11" s="1145"/>
      <c r="P11" s="1145"/>
      <c r="Q11" s="1145"/>
      <c r="R11" s="1146" t="s">
        <v>128</v>
      </c>
      <c r="S11" s="1146"/>
      <c r="T11" s="1146"/>
      <c r="U11" s="1146"/>
      <c r="V11" s="1146"/>
      <c r="W11" s="1146"/>
      <c r="X11" s="1146"/>
      <c r="Y11" s="1146"/>
      <c r="Z11" s="1146"/>
      <c r="AA11" s="1146"/>
      <c r="AB11" s="1146"/>
      <c r="AC11" s="1146"/>
      <c r="AD11" s="1146"/>
      <c r="AE11" s="1146"/>
      <c r="AF11" s="1146"/>
      <c r="AG11" s="1146"/>
      <c r="AH11" s="1147" t="s">
        <v>4873</v>
      </c>
      <c r="AI11" s="1147"/>
      <c r="AJ11" s="1147"/>
      <c r="AK11" s="25"/>
    </row>
    <row r="12" spans="1:37" ht="22.5" customHeight="1">
      <c r="A12" s="1144"/>
      <c r="B12" s="1144"/>
      <c r="C12" s="1144"/>
      <c r="D12" s="1145"/>
      <c r="E12" s="1145"/>
      <c r="F12" s="1145"/>
      <c r="G12" s="1145"/>
      <c r="H12" s="1145"/>
      <c r="I12" s="1145"/>
      <c r="J12" s="1145"/>
      <c r="K12" s="1145"/>
      <c r="L12" s="1145"/>
      <c r="M12" s="1145"/>
      <c r="N12" s="1145"/>
      <c r="O12" s="1145"/>
      <c r="P12" s="1145"/>
      <c r="Q12" s="1145"/>
      <c r="R12" s="1146"/>
      <c r="S12" s="1146"/>
      <c r="T12" s="1146"/>
      <c r="U12" s="1146"/>
      <c r="V12" s="1146"/>
      <c r="W12" s="1146"/>
      <c r="X12" s="1146"/>
      <c r="Y12" s="1146"/>
      <c r="Z12" s="1146"/>
      <c r="AA12" s="1146"/>
      <c r="AB12" s="1146"/>
      <c r="AC12" s="1146"/>
      <c r="AD12" s="1146"/>
      <c r="AE12" s="1146"/>
      <c r="AF12" s="1146"/>
      <c r="AG12" s="1146"/>
      <c r="AH12" s="1147"/>
      <c r="AI12" s="1147"/>
      <c r="AJ12" s="1147"/>
      <c r="AK12" s="25"/>
    </row>
    <row r="13" spans="1:37" ht="22.5" customHeight="1">
      <c r="A13" s="1144" t="s">
        <v>131</v>
      </c>
      <c r="B13" s="1144"/>
      <c r="C13" s="1144"/>
      <c r="D13" s="1145" t="s">
        <v>132</v>
      </c>
      <c r="E13" s="1145"/>
      <c r="F13" s="1145"/>
      <c r="G13" s="1145"/>
      <c r="H13" s="1145"/>
      <c r="I13" s="1145"/>
      <c r="J13" s="1145"/>
      <c r="K13" s="1145"/>
      <c r="L13" s="1145"/>
      <c r="M13" s="1145"/>
      <c r="N13" s="1145"/>
      <c r="O13" s="1145"/>
      <c r="P13" s="1145"/>
      <c r="Q13" s="1145"/>
      <c r="R13" s="1146" t="s">
        <v>128</v>
      </c>
      <c r="S13" s="1146"/>
      <c r="T13" s="1146"/>
      <c r="U13" s="1146"/>
      <c r="V13" s="1146"/>
      <c r="W13" s="1146"/>
      <c r="X13" s="1146"/>
      <c r="Y13" s="1146"/>
      <c r="Z13" s="1146"/>
      <c r="AA13" s="1146"/>
      <c r="AB13" s="1146"/>
      <c r="AC13" s="1146"/>
      <c r="AD13" s="1146"/>
      <c r="AE13" s="1146"/>
      <c r="AF13" s="1146"/>
      <c r="AG13" s="1146"/>
      <c r="AH13" s="1147" t="s">
        <v>4874</v>
      </c>
      <c r="AI13" s="1147"/>
      <c r="AJ13" s="1147"/>
      <c r="AK13" s="25"/>
    </row>
    <row r="14" spans="1:37" ht="22.5" customHeight="1">
      <c r="A14" s="1144"/>
      <c r="B14" s="1144"/>
      <c r="C14" s="1144"/>
      <c r="D14" s="1145"/>
      <c r="E14" s="1145"/>
      <c r="F14" s="1145"/>
      <c r="G14" s="1145"/>
      <c r="H14" s="1145"/>
      <c r="I14" s="1145"/>
      <c r="J14" s="1145"/>
      <c r="K14" s="1145"/>
      <c r="L14" s="1145"/>
      <c r="M14" s="1145"/>
      <c r="N14" s="1145"/>
      <c r="O14" s="1145"/>
      <c r="P14" s="1145"/>
      <c r="Q14" s="1145"/>
      <c r="R14" s="1146"/>
      <c r="S14" s="1146"/>
      <c r="T14" s="1146"/>
      <c r="U14" s="1146"/>
      <c r="V14" s="1146"/>
      <c r="W14" s="1146"/>
      <c r="X14" s="1146"/>
      <c r="Y14" s="1146"/>
      <c r="Z14" s="1146"/>
      <c r="AA14" s="1146"/>
      <c r="AB14" s="1146"/>
      <c r="AC14" s="1146"/>
      <c r="AD14" s="1146"/>
      <c r="AE14" s="1146"/>
      <c r="AF14" s="1146"/>
      <c r="AG14" s="1146"/>
      <c r="AH14" s="1147"/>
      <c r="AI14" s="1147"/>
      <c r="AJ14" s="1147"/>
      <c r="AK14" s="25"/>
    </row>
    <row r="15" spans="1:37" ht="22.5" customHeight="1">
      <c r="A15" s="1144" t="s">
        <v>133</v>
      </c>
      <c r="B15" s="1144"/>
      <c r="C15" s="1144"/>
      <c r="D15" s="1145" t="s">
        <v>134</v>
      </c>
      <c r="E15" s="1145"/>
      <c r="F15" s="1145"/>
      <c r="G15" s="1145"/>
      <c r="H15" s="1145"/>
      <c r="I15" s="1145"/>
      <c r="J15" s="1145"/>
      <c r="K15" s="1145"/>
      <c r="L15" s="1145"/>
      <c r="M15" s="1145"/>
      <c r="N15" s="1145"/>
      <c r="O15" s="1145"/>
      <c r="P15" s="1145"/>
      <c r="Q15" s="1145"/>
      <c r="R15" s="1146" t="s">
        <v>128</v>
      </c>
      <c r="S15" s="1146"/>
      <c r="T15" s="1146"/>
      <c r="U15" s="1146"/>
      <c r="V15" s="1146"/>
      <c r="W15" s="1146"/>
      <c r="X15" s="1146"/>
      <c r="Y15" s="1146"/>
      <c r="Z15" s="1146"/>
      <c r="AA15" s="1146"/>
      <c r="AB15" s="1146"/>
      <c r="AC15" s="1146"/>
      <c r="AD15" s="1146"/>
      <c r="AE15" s="1146"/>
      <c r="AF15" s="1146"/>
      <c r="AG15" s="1146"/>
      <c r="AH15" s="1147" t="s">
        <v>4875</v>
      </c>
      <c r="AI15" s="1147"/>
      <c r="AJ15" s="1147"/>
      <c r="AK15" s="25"/>
    </row>
    <row r="16" spans="1:37" ht="22.5" customHeight="1">
      <c r="A16" s="1144"/>
      <c r="B16" s="1144"/>
      <c r="C16" s="1144"/>
      <c r="D16" s="1145"/>
      <c r="E16" s="1145"/>
      <c r="F16" s="1145"/>
      <c r="G16" s="1145"/>
      <c r="H16" s="1145"/>
      <c r="I16" s="1145"/>
      <c r="J16" s="1145"/>
      <c r="K16" s="1145"/>
      <c r="L16" s="1145"/>
      <c r="M16" s="1145"/>
      <c r="N16" s="1145"/>
      <c r="O16" s="1145"/>
      <c r="P16" s="1145"/>
      <c r="Q16" s="1145"/>
      <c r="R16" s="1146"/>
      <c r="S16" s="1146"/>
      <c r="T16" s="1146"/>
      <c r="U16" s="1146"/>
      <c r="V16" s="1146"/>
      <c r="W16" s="1146"/>
      <c r="X16" s="1146"/>
      <c r="Y16" s="1146"/>
      <c r="Z16" s="1146"/>
      <c r="AA16" s="1146"/>
      <c r="AB16" s="1146"/>
      <c r="AC16" s="1146"/>
      <c r="AD16" s="1146"/>
      <c r="AE16" s="1146"/>
      <c r="AF16" s="1146"/>
      <c r="AG16" s="1146"/>
      <c r="AH16" s="1147"/>
      <c r="AI16" s="1147"/>
      <c r="AJ16" s="1147"/>
      <c r="AK16" s="25"/>
    </row>
    <row r="17" spans="1:37" ht="22.5" customHeight="1">
      <c r="A17" s="1144" t="s">
        <v>135</v>
      </c>
      <c r="B17" s="1144"/>
      <c r="C17" s="1144"/>
      <c r="D17" s="1145" t="s">
        <v>136</v>
      </c>
      <c r="E17" s="1145"/>
      <c r="F17" s="1145"/>
      <c r="G17" s="1145"/>
      <c r="H17" s="1145"/>
      <c r="I17" s="1145"/>
      <c r="J17" s="1145"/>
      <c r="K17" s="1145"/>
      <c r="L17" s="1145"/>
      <c r="M17" s="1145"/>
      <c r="N17" s="1145"/>
      <c r="O17" s="1145"/>
      <c r="P17" s="1145"/>
      <c r="Q17" s="1145"/>
      <c r="R17" s="1146" t="s">
        <v>128</v>
      </c>
      <c r="S17" s="1146"/>
      <c r="T17" s="1146"/>
      <c r="U17" s="1146"/>
      <c r="V17" s="1146"/>
      <c r="W17" s="1146"/>
      <c r="X17" s="1146"/>
      <c r="Y17" s="1146"/>
      <c r="Z17" s="1146"/>
      <c r="AA17" s="1146"/>
      <c r="AB17" s="1146"/>
      <c r="AC17" s="1146"/>
      <c r="AD17" s="1146"/>
      <c r="AE17" s="1146"/>
      <c r="AF17" s="1146"/>
      <c r="AG17" s="1146"/>
      <c r="AH17" s="1147" t="s">
        <v>4876</v>
      </c>
      <c r="AI17" s="1147"/>
      <c r="AJ17" s="1147"/>
      <c r="AK17" s="25"/>
    </row>
    <row r="18" spans="1:37" ht="22.5" customHeight="1">
      <c r="A18" s="1144"/>
      <c r="B18" s="1144"/>
      <c r="C18" s="1144"/>
      <c r="D18" s="1145"/>
      <c r="E18" s="1145"/>
      <c r="F18" s="1145"/>
      <c r="G18" s="1145"/>
      <c r="H18" s="1145"/>
      <c r="I18" s="1145"/>
      <c r="J18" s="1145"/>
      <c r="K18" s="1145"/>
      <c r="L18" s="1145"/>
      <c r="M18" s="1145"/>
      <c r="N18" s="1145"/>
      <c r="O18" s="1145"/>
      <c r="P18" s="1145"/>
      <c r="Q18" s="1145"/>
      <c r="R18" s="1146"/>
      <c r="S18" s="1146"/>
      <c r="T18" s="1146"/>
      <c r="U18" s="1146"/>
      <c r="V18" s="1146"/>
      <c r="W18" s="1146"/>
      <c r="X18" s="1146"/>
      <c r="Y18" s="1146"/>
      <c r="Z18" s="1146"/>
      <c r="AA18" s="1146"/>
      <c r="AB18" s="1146"/>
      <c r="AC18" s="1146"/>
      <c r="AD18" s="1146"/>
      <c r="AE18" s="1146"/>
      <c r="AF18" s="1146"/>
      <c r="AG18" s="1146"/>
      <c r="AH18" s="1147"/>
      <c r="AI18" s="1147"/>
      <c r="AJ18" s="1147"/>
      <c r="AK18" s="25"/>
    </row>
    <row r="19" spans="1:37" ht="22.5" customHeight="1">
      <c r="A19" s="1144" t="s">
        <v>137</v>
      </c>
      <c r="B19" s="1144"/>
      <c r="C19" s="1144"/>
      <c r="D19" s="1145" t="s">
        <v>138</v>
      </c>
      <c r="E19" s="1145"/>
      <c r="F19" s="1145"/>
      <c r="G19" s="1145"/>
      <c r="H19" s="1145"/>
      <c r="I19" s="1145"/>
      <c r="J19" s="1145"/>
      <c r="K19" s="1145"/>
      <c r="L19" s="1145"/>
      <c r="M19" s="1145"/>
      <c r="N19" s="1145"/>
      <c r="O19" s="1145"/>
      <c r="P19" s="1145"/>
      <c r="Q19" s="1145"/>
      <c r="R19" s="1146" t="s">
        <v>128</v>
      </c>
      <c r="S19" s="1146"/>
      <c r="T19" s="1146"/>
      <c r="U19" s="1146"/>
      <c r="V19" s="1146"/>
      <c r="W19" s="1146"/>
      <c r="X19" s="1146"/>
      <c r="Y19" s="1146"/>
      <c r="Z19" s="1146"/>
      <c r="AA19" s="1146"/>
      <c r="AB19" s="1146"/>
      <c r="AC19" s="1146"/>
      <c r="AD19" s="1146"/>
      <c r="AE19" s="1146"/>
      <c r="AF19" s="1146"/>
      <c r="AG19" s="1146"/>
      <c r="AH19" s="1147" t="s">
        <v>4877</v>
      </c>
      <c r="AI19" s="1147"/>
      <c r="AJ19" s="1147"/>
      <c r="AK19" s="25"/>
    </row>
    <row r="20" spans="1:37" ht="22.5" customHeight="1">
      <c r="A20" s="1144"/>
      <c r="B20" s="1144"/>
      <c r="C20" s="1144"/>
      <c r="D20" s="1145"/>
      <c r="E20" s="1145"/>
      <c r="F20" s="1145"/>
      <c r="G20" s="1145"/>
      <c r="H20" s="1145"/>
      <c r="I20" s="1145"/>
      <c r="J20" s="1145"/>
      <c r="K20" s="1145"/>
      <c r="L20" s="1145"/>
      <c r="M20" s="1145"/>
      <c r="N20" s="1145"/>
      <c r="O20" s="1145"/>
      <c r="P20" s="1145"/>
      <c r="Q20" s="1145"/>
      <c r="R20" s="1146"/>
      <c r="S20" s="1146"/>
      <c r="T20" s="1146"/>
      <c r="U20" s="1146"/>
      <c r="V20" s="1146"/>
      <c r="W20" s="1146"/>
      <c r="X20" s="1146"/>
      <c r="Y20" s="1146"/>
      <c r="Z20" s="1146"/>
      <c r="AA20" s="1146"/>
      <c r="AB20" s="1146"/>
      <c r="AC20" s="1146"/>
      <c r="AD20" s="1146"/>
      <c r="AE20" s="1146"/>
      <c r="AF20" s="1146"/>
      <c r="AG20" s="1146"/>
      <c r="AH20" s="1147"/>
      <c r="AI20" s="1147"/>
      <c r="AJ20" s="1147"/>
      <c r="AK20" s="25"/>
    </row>
    <row r="21" spans="1:37" ht="22.5" customHeight="1">
      <c r="A21" s="1144" t="s">
        <v>139</v>
      </c>
      <c r="B21" s="1144"/>
      <c r="C21" s="1144"/>
      <c r="D21" s="1145" t="s">
        <v>140</v>
      </c>
      <c r="E21" s="1145"/>
      <c r="F21" s="1145"/>
      <c r="G21" s="1145"/>
      <c r="H21" s="1145"/>
      <c r="I21" s="1145"/>
      <c r="J21" s="1145"/>
      <c r="K21" s="1145"/>
      <c r="L21" s="1145"/>
      <c r="M21" s="1145"/>
      <c r="N21" s="1145"/>
      <c r="O21" s="1145"/>
      <c r="P21" s="1145"/>
      <c r="Q21" s="1145"/>
      <c r="R21" s="1146" t="s">
        <v>128</v>
      </c>
      <c r="S21" s="1146"/>
      <c r="T21" s="1146"/>
      <c r="U21" s="1146"/>
      <c r="V21" s="1146"/>
      <c r="W21" s="1146"/>
      <c r="X21" s="1146"/>
      <c r="Y21" s="1146"/>
      <c r="Z21" s="1146"/>
      <c r="AA21" s="1146"/>
      <c r="AB21" s="1146"/>
      <c r="AC21" s="1146"/>
      <c r="AD21" s="1146"/>
      <c r="AE21" s="1146"/>
      <c r="AF21" s="1146"/>
      <c r="AG21" s="1146"/>
      <c r="AH21" s="1147" t="s">
        <v>4878</v>
      </c>
      <c r="AI21" s="1147"/>
      <c r="AJ21" s="1147"/>
      <c r="AK21" s="25"/>
    </row>
    <row r="22" spans="1:37" ht="22.5" customHeight="1">
      <c r="A22" s="1144"/>
      <c r="B22" s="1144"/>
      <c r="C22" s="1144"/>
      <c r="D22" s="1145"/>
      <c r="E22" s="1145"/>
      <c r="F22" s="1145"/>
      <c r="G22" s="1145"/>
      <c r="H22" s="1145"/>
      <c r="I22" s="1145"/>
      <c r="J22" s="1145"/>
      <c r="K22" s="1145"/>
      <c r="L22" s="1145"/>
      <c r="M22" s="1145"/>
      <c r="N22" s="1145"/>
      <c r="O22" s="1145"/>
      <c r="P22" s="1145"/>
      <c r="Q22" s="1145"/>
      <c r="R22" s="1146"/>
      <c r="S22" s="1146"/>
      <c r="T22" s="1146"/>
      <c r="U22" s="1146"/>
      <c r="V22" s="1146"/>
      <c r="W22" s="1146"/>
      <c r="X22" s="1146"/>
      <c r="Y22" s="1146"/>
      <c r="Z22" s="1146"/>
      <c r="AA22" s="1146"/>
      <c r="AB22" s="1146"/>
      <c r="AC22" s="1146"/>
      <c r="AD22" s="1146"/>
      <c r="AE22" s="1146"/>
      <c r="AF22" s="1146"/>
      <c r="AG22" s="1146"/>
      <c r="AH22" s="1147"/>
      <c r="AI22" s="1147"/>
      <c r="AJ22" s="1147"/>
      <c r="AK22" s="25"/>
    </row>
    <row r="23" spans="1:37" ht="22.5" customHeight="1">
      <c r="A23" s="1144" t="s">
        <v>141</v>
      </c>
      <c r="B23" s="1144"/>
      <c r="C23" s="1144"/>
      <c r="D23" s="1145" t="s">
        <v>142</v>
      </c>
      <c r="E23" s="1145"/>
      <c r="F23" s="1145"/>
      <c r="G23" s="1145"/>
      <c r="H23" s="1145"/>
      <c r="I23" s="1145"/>
      <c r="J23" s="1145"/>
      <c r="K23" s="1145"/>
      <c r="L23" s="1145"/>
      <c r="M23" s="1145"/>
      <c r="N23" s="1145"/>
      <c r="O23" s="1145"/>
      <c r="P23" s="1145"/>
      <c r="Q23" s="1145"/>
      <c r="R23" s="1146" t="s">
        <v>128</v>
      </c>
      <c r="S23" s="1146"/>
      <c r="T23" s="1146"/>
      <c r="U23" s="1146"/>
      <c r="V23" s="1146"/>
      <c r="W23" s="1146"/>
      <c r="X23" s="1146"/>
      <c r="Y23" s="1146"/>
      <c r="Z23" s="1146"/>
      <c r="AA23" s="1146"/>
      <c r="AB23" s="1146"/>
      <c r="AC23" s="1146"/>
      <c r="AD23" s="1146"/>
      <c r="AE23" s="1146"/>
      <c r="AF23" s="1146"/>
      <c r="AG23" s="1146"/>
      <c r="AH23" s="1147" t="s">
        <v>4879</v>
      </c>
      <c r="AI23" s="1147"/>
      <c r="AJ23" s="1147"/>
      <c r="AK23" s="25"/>
    </row>
    <row r="24" spans="1:37" ht="22.5" customHeight="1">
      <c r="A24" s="1144"/>
      <c r="B24" s="1144"/>
      <c r="C24" s="1144"/>
      <c r="D24" s="1145"/>
      <c r="E24" s="1145"/>
      <c r="F24" s="1145"/>
      <c r="G24" s="1145"/>
      <c r="H24" s="1145"/>
      <c r="I24" s="1145"/>
      <c r="J24" s="1145"/>
      <c r="K24" s="1145"/>
      <c r="L24" s="1145"/>
      <c r="M24" s="1145"/>
      <c r="N24" s="1145"/>
      <c r="O24" s="1145"/>
      <c r="P24" s="1145"/>
      <c r="Q24" s="1145"/>
      <c r="R24" s="1146"/>
      <c r="S24" s="1146"/>
      <c r="T24" s="1146"/>
      <c r="U24" s="1146"/>
      <c r="V24" s="1146"/>
      <c r="W24" s="1146"/>
      <c r="X24" s="1146"/>
      <c r="Y24" s="1146"/>
      <c r="Z24" s="1146"/>
      <c r="AA24" s="1146"/>
      <c r="AB24" s="1146"/>
      <c r="AC24" s="1146"/>
      <c r="AD24" s="1146"/>
      <c r="AE24" s="1146"/>
      <c r="AF24" s="1146"/>
      <c r="AG24" s="1146"/>
      <c r="AH24" s="1147"/>
      <c r="AI24" s="1147"/>
      <c r="AJ24" s="1147"/>
      <c r="AK24" s="25"/>
    </row>
    <row r="25" spans="1:37" ht="22.5" customHeight="1">
      <c r="A25" s="1144" t="s">
        <v>143</v>
      </c>
      <c r="B25" s="1144"/>
      <c r="C25" s="1144"/>
      <c r="D25" s="1145" t="s">
        <v>144</v>
      </c>
      <c r="E25" s="1145"/>
      <c r="F25" s="1145"/>
      <c r="G25" s="1145"/>
      <c r="H25" s="1145"/>
      <c r="I25" s="1145"/>
      <c r="J25" s="1145"/>
      <c r="K25" s="1145"/>
      <c r="L25" s="1145"/>
      <c r="M25" s="1145"/>
      <c r="N25" s="1145"/>
      <c r="O25" s="1145"/>
      <c r="P25" s="1145"/>
      <c r="Q25" s="1145"/>
      <c r="R25" s="1146" t="s">
        <v>128</v>
      </c>
      <c r="S25" s="1146"/>
      <c r="T25" s="1146"/>
      <c r="U25" s="1146"/>
      <c r="V25" s="1146"/>
      <c r="W25" s="1146"/>
      <c r="X25" s="1146"/>
      <c r="Y25" s="1146"/>
      <c r="Z25" s="1146"/>
      <c r="AA25" s="1146"/>
      <c r="AB25" s="1146"/>
      <c r="AC25" s="1146"/>
      <c r="AD25" s="1146"/>
      <c r="AE25" s="1146"/>
      <c r="AF25" s="1146"/>
      <c r="AG25" s="1146"/>
      <c r="AH25" s="1147" t="s">
        <v>4880</v>
      </c>
      <c r="AI25" s="1147"/>
      <c r="AJ25" s="1147"/>
      <c r="AK25" s="25"/>
    </row>
    <row r="26" spans="1:37" ht="22.5" customHeight="1">
      <c r="A26" s="1144"/>
      <c r="B26" s="1144"/>
      <c r="C26" s="1144"/>
      <c r="D26" s="1145"/>
      <c r="E26" s="1145"/>
      <c r="F26" s="1145"/>
      <c r="G26" s="1145"/>
      <c r="H26" s="1145"/>
      <c r="I26" s="1145"/>
      <c r="J26" s="1145"/>
      <c r="K26" s="1145"/>
      <c r="L26" s="1145"/>
      <c r="M26" s="1145"/>
      <c r="N26" s="1145"/>
      <c r="O26" s="1145"/>
      <c r="P26" s="1145"/>
      <c r="Q26" s="1145"/>
      <c r="R26" s="1146"/>
      <c r="S26" s="1146"/>
      <c r="T26" s="1146"/>
      <c r="U26" s="1146"/>
      <c r="V26" s="1146"/>
      <c r="W26" s="1146"/>
      <c r="X26" s="1146"/>
      <c r="Y26" s="1146"/>
      <c r="Z26" s="1146"/>
      <c r="AA26" s="1146"/>
      <c r="AB26" s="1146"/>
      <c r="AC26" s="1146"/>
      <c r="AD26" s="1146"/>
      <c r="AE26" s="1146"/>
      <c r="AF26" s="1146"/>
      <c r="AG26" s="1146"/>
      <c r="AH26" s="1147"/>
      <c r="AI26" s="1147"/>
      <c r="AJ26" s="1147"/>
      <c r="AK26" s="25"/>
    </row>
    <row r="27" spans="1:37" ht="22.5" customHeight="1">
      <c r="A27" s="1144" t="s">
        <v>145</v>
      </c>
      <c r="B27" s="1144"/>
      <c r="C27" s="1144"/>
      <c r="D27" s="1145" t="s">
        <v>146</v>
      </c>
      <c r="E27" s="1145"/>
      <c r="F27" s="1145"/>
      <c r="G27" s="1145"/>
      <c r="H27" s="1145"/>
      <c r="I27" s="1145"/>
      <c r="J27" s="1145"/>
      <c r="K27" s="1145"/>
      <c r="L27" s="1145"/>
      <c r="M27" s="1145"/>
      <c r="N27" s="1145"/>
      <c r="O27" s="1145"/>
      <c r="P27" s="1145"/>
      <c r="Q27" s="1145"/>
      <c r="R27" s="1146" t="s">
        <v>128</v>
      </c>
      <c r="S27" s="1146"/>
      <c r="T27" s="1146"/>
      <c r="U27" s="1146"/>
      <c r="V27" s="1146"/>
      <c r="W27" s="1146"/>
      <c r="X27" s="1146"/>
      <c r="Y27" s="1146"/>
      <c r="Z27" s="1146"/>
      <c r="AA27" s="1146"/>
      <c r="AB27" s="1146"/>
      <c r="AC27" s="1146"/>
      <c r="AD27" s="1146"/>
      <c r="AE27" s="1146"/>
      <c r="AF27" s="1146"/>
      <c r="AG27" s="1146"/>
      <c r="AH27" s="1147" t="s">
        <v>4881</v>
      </c>
      <c r="AI27" s="1147"/>
      <c r="AJ27" s="1147"/>
      <c r="AK27" s="25"/>
    </row>
    <row r="28" spans="1:37" ht="22.5" customHeight="1">
      <c r="A28" s="1144"/>
      <c r="B28" s="1144"/>
      <c r="C28" s="1144"/>
      <c r="D28" s="1145"/>
      <c r="E28" s="1145"/>
      <c r="F28" s="1145"/>
      <c r="G28" s="1145"/>
      <c r="H28" s="1145"/>
      <c r="I28" s="1145"/>
      <c r="J28" s="1145"/>
      <c r="K28" s="1145"/>
      <c r="L28" s="1145"/>
      <c r="M28" s="1145"/>
      <c r="N28" s="1145"/>
      <c r="O28" s="1145"/>
      <c r="P28" s="1145"/>
      <c r="Q28" s="1145"/>
      <c r="R28" s="1146"/>
      <c r="S28" s="1146"/>
      <c r="T28" s="1146"/>
      <c r="U28" s="1146"/>
      <c r="V28" s="1146"/>
      <c r="W28" s="1146"/>
      <c r="X28" s="1146"/>
      <c r="Y28" s="1146"/>
      <c r="Z28" s="1146"/>
      <c r="AA28" s="1146"/>
      <c r="AB28" s="1146"/>
      <c r="AC28" s="1146"/>
      <c r="AD28" s="1146"/>
      <c r="AE28" s="1146"/>
      <c r="AF28" s="1146"/>
      <c r="AG28" s="1146"/>
      <c r="AH28" s="1147"/>
      <c r="AI28" s="1147"/>
      <c r="AJ28" s="1147"/>
      <c r="AK28" s="25"/>
    </row>
    <row r="29" spans="1:37" ht="22.5" customHeight="1">
      <c r="A29" s="1144" t="s">
        <v>147</v>
      </c>
      <c r="B29" s="1144"/>
      <c r="C29" s="1144"/>
      <c r="D29" s="1145" t="s">
        <v>148</v>
      </c>
      <c r="E29" s="1145"/>
      <c r="F29" s="1145"/>
      <c r="G29" s="1145"/>
      <c r="H29" s="1145"/>
      <c r="I29" s="1145"/>
      <c r="J29" s="1145"/>
      <c r="K29" s="1145"/>
      <c r="L29" s="1145"/>
      <c r="M29" s="1145"/>
      <c r="N29" s="1145"/>
      <c r="O29" s="1145"/>
      <c r="P29" s="1145"/>
      <c r="Q29" s="1145"/>
      <c r="R29" s="1146" t="s">
        <v>128</v>
      </c>
      <c r="S29" s="1146"/>
      <c r="T29" s="1146"/>
      <c r="U29" s="1146"/>
      <c r="V29" s="1146"/>
      <c r="W29" s="1146"/>
      <c r="X29" s="1146"/>
      <c r="Y29" s="1146"/>
      <c r="Z29" s="1146"/>
      <c r="AA29" s="1146"/>
      <c r="AB29" s="1146"/>
      <c r="AC29" s="1146"/>
      <c r="AD29" s="1146"/>
      <c r="AE29" s="1146"/>
      <c r="AF29" s="1146"/>
      <c r="AG29" s="1146"/>
      <c r="AH29" s="1147" t="s">
        <v>4882</v>
      </c>
      <c r="AI29" s="1147"/>
      <c r="AJ29" s="1147"/>
      <c r="AK29" s="25"/>
    </row>
    <row r="30" spans="1:37" ht="22.5" customHeight="1">
      <c r="A30" s="1144"/>
      <c r="B30" s="1144"/>
      <c r="C30" s="1144"/>
      <c r="D30" s="1145"/>
      <c r="E30" s="1145"/>
      <c r="F30" s="1145"/>
      <c r="G30" s="1145"/>
      <c r="H30" s="1145"/>
      <c r="I30" s="1145"/>
      <c r="J30" s="1145"/>
      <c r="K30" s="1145"/>
      <c r="L30" s="1145"/>
      <c r="M30" s="1145"/>
      <c r="N30" s="1145"/>
      <c r="O30" s="1145"/>
      <c r="P30" s="1145"/>
      <c r="Q30" s="1145"/>
      <c r="R30" s="1146"/>
      <c r="S30" s="1146"/>
      <c r="T30" s="1146"/>
      <c r="U30" s="1146"/>
      <c r="V30" s="1146"/>
      <c r="W30" s="1146"/>
      <c r="X30" s="1146"/>
      <c r="Y30" s="1146"/>
      <c r="Z30" s="1146"/>
      <c r="AA30" s="1146"/>
      <c r="AB30" s="1146"/>
      <c r="AC30" s="1146"/>
      <c r="AD30" s="1146"/>
      <c r="AE30" s="1146"/>
      <c r="AF30" s="1146"/>
      <c r="AG30" s="1146"/>
      <c r="AH30" s="1147"/>
      <c r="AI30" s="1147"/>
      <c r="AJ30" s="1147"/>
      <c r="AK30" s="25"/>
    </row>
    <row r="31" spans="1:37" ht="22.5" customHeight="1">
      <c r="A31" s="1144" t="s">
        <v>149</v>
      </c>
      <c r="B31" s="1144"/>
      <c r="C31" s="1144"/>
      <c r="D31" s="1145" t="s">
        <v>150</v>
      </c>
      <c r="E31" s="1145"/>
      <c r="F31" s="1145"/>
      <c r="G31" s="1145"/>
      <c r="H31" s="1145"/>
      <c r="I31" s="1145"/>
      <c r="J31" s="1145"/>
      <c r="K31" s="1145"/>
      <c r="L31" s="1145"/>
      <c r="M31" s="1145"/>
      <c r="N31" s="1145"/>
      <c r="O31" s="1145"/>
      <c r="P31" s="1145"/>
      <c r="Q31" s="1145"/>
      <c r="R31" s="1146" t="s">
        <v>128</v>
      </c>
      <c r="S31" s="1146"/>
      <c r="T31" s="1146"/>
      <c r="U31" s="1146"/>
      <c r="V31" s="1146"/>
      <c r="W31" s="1146"/>
      <c r="X31" s="1146"/>
      <c r="Y31" s="1146"/>
      <c r="Z31" s="1146"/>
      <c r="AA31" s="1146"/>
      <c r="AB31" s="1146"/>
      <c r="AC31" s="1146"/>
      <c r="AD31" s="1146"/>
      <c r="AE31" s="1146"/>
      <c r="AF31" s="1146"/>
      <c r="AG31" s="1146"/>
      <c r="AH31" s="1147" t="s">
        <v>4883</v>
      </c>
      <c r="AI31" s="1147"/>
      <c r="AJ31" s="1147"/>
      <c r="AK31" s="25"/>
    </row>
    <row r="32" spans="1:37" ht="22.5" customHeight="1">
      <c r="A32" s="1144"/>
      <c r="B32" s="1144"/>
      <c r="C32" s="1144"/>
      <c r="D32" s="1145"/>
      <c r="E32" s="1145"/>
      <c r="F32" s="1145"/>
      <c r="G32" s="1145"/>
      <c r="H32" s="1145"/>
      <c r="I32" s="1145"/>
      <c r="J32" s="1145"/>
      <c r="K32" s="1145"/>
      <c r="L32" s="1145"/>
      <c r="M32" s="1145"/>
      <c r="N32" s="1145"/>
      <c r="O32" s="1145"/>
      <c r="P32" s="1145"/>
      <c r="Q32" s="1145"/>
      <c r="R32" s="1146"/>
      <c r="S32" s="1146"/>
      <c r="T32" s="1146"/>
      <c r="U32" s="1146"/>
      <c r="V32" s="1146"/>
      <c r="W32" s="1146"/>
      <c r="X32" s="1146"/>
      <c r="Y32" s="1146"/>
      <c r="Z32" s="1146"/>
      <c r="AA32" s="1146"/>
      <c r="AB32" s="1146"/>
      <c r="AC32" s="1146"/>
      <c r="AD32" s="1146"/>
      <c r="AE32" s="1146"/>
      <c r="AF32" s="1146"/>
      <c r="AG32" s="1146"/>
      <c r="AH32" s="1147"/>
      <c r="AI32" s="1147"/>
      <c r="AJ32" s="1147"/>
      <c r="AK32" s="25"/>
    </row>
    <row r="33" spans="1:37" ht="22.5" customHeight="1">
      <c r="A33" s="1144" t="s">
        <v>151</v>
      </c>
      <c r="B33" s="1144"/>
      <c r="C33" s="1144"/>
      <c r="D33" s="1145" t="s">
        <v>152</v>
      </c>
      <c r="E33" s="1145"/>
      <c r="F33" s="1145"/>
      <c r="G33" s="1145"/>
      <c r="H33" s="1145"/>
      <c r="I33" s="1145"/>
      <c r="J33" s="1145"/>
      <c r="K33" s="1145"/>
      <c r="L33" s="1145"/>
      <c r="M33" s="1145"/>
      <c r="N33" s="1145"/>
      <c r="O33" s="1145"/>
      <c r="P33" s="1145"/>
      <c r="Q33" s="1145"/>
      <c r="R33" s="1146" t="s">
        <v>128</v>
      </c>
      <c r="S33" s="1146"/>
      <c r="T33" s="1146"/>
      <c r="U33" s="1146"/>
      <c r="V33" s="1146"/>
      <c r="W33" s="1146"/>
      <c r="X33" s="1146"/>
      <c r="Y33" s="1146"/>
      <c r="Z33" s="1146"/>
      <c r="AA33" s="1146"/>
      <c r="AB33" s="1146"/>
      <c r="AC33" s="1146"/>
      <c r="AD33" s="1146"/>
      <c r="AE33" s="1146"/>
      <c r="AF33" s="1146"/>
      <c r="AG33" s="1146"/>
      <c r="AH33" s="1147" t="s">
        <v>4884</v>
      </c>
      <c r="AI33" s="1147"/>
      <c r="AJ33" s="1147"/>
      <c r="AK33" s="25"/>
    </row>
    <row r="34" spans="1:37" ht="22.5" customHeight="1">
      <c r="A34" s="1144"/>
      <c r="B34" s="1144"/>
      <c r="C34" s="1144"/>
      <c r="D34" s="1145"/>
      <c r="E34" s="1145"/>
      <c r="F34" s="1145"/>
      <c r="G34" s="1145"/>
      <c r="H34" s="1145"/>
      <c r="I34" s="1145"/>
      <c r="J34" s="1145"/>
      <c r="K34" s="1145"/>
      <c r="L34" s="1145"/>
      <c r="M34" s="1145"/>
      <c r="N34" s="1145"/>
      <c r="O34" s="1145"/>
      <c r="P34" s="1145"/>
      <c r="Q34" s="1145"/>
      <c r="R34" s="1146"/>
      <c r="S34" s="1146"/>
      <c r="T34" s="1146"/>
      <c r="U34" s="1146"/>
      <c r="V34" s="1146"/>
      <c r="W34" s="1146"/>
      <c r="X34" s="1146"/>
      <c r="Y34" s="1146"/>
      <c r="Z34" s="1146"/>
      <c r="AA34" s="1146"/>
      <c r="AB34" s="1146"/>
      <c r="AC34" s="1146"/>
      <c r="AD34" s="1146"/>
      <c r="AE34" s="1146"/>
      <c r="AF34" s="1146"/>
      <c r="AG34" s="1146"/>
      <c r="AH34" s="1147"/>
      <c r="AI34" s="1147"/>
      <c r="AJ34" s="1147"/>
      <c r="AK34" s="25"/>
    </row>
    <row r="35" spans="1:37" ht="22.5" customHeight="1">
      <c r="A35" s="1144" t="s">
        <v>153</v>
      </c>
      <c r="B35" s="1144"/>
      <c r="C35" s="1144"/>
      <c r="D35" s="1145" t="s">
        <v>154</v>
      </c>
      <c r="E35" s="1145"/>
      <c r="F35" s="1145"/>
      <c r="G35" s="1145"/>
      <c r="H35" s="1145"/>
      <c r="I35" s="1145"/>
      <c r="J35" s="1145"/>
      <c r="K35" s="1145"/>
      <c r="L35" s="1145"/>
      <c r="M35" s="1145"/>
      <c r="N35" s="1145"/>
      <c r="O35" s="1145"/>
      <c r="P35" s="1145"/>
      <c r="Q35" s="1145"/>
      <c r="R35" s="1146" t="s">
        <v>128</v>
      </c>
      <c r="S35" s="1146"/>
      <c r="T35" s="1146"/>
      <c r="U35" s="1146"/>
      <c r="V35" s="1146"/>
      <c r="W35" s="1146"/>
      <c r="X35" s="1146"/>
      <c r="Y35" s="1146"/>
      <c r="Z35" s="1146"/>
      <c r="AA35" s="1146"/>
      <c r="AB35" s="1146"/>
      <c r="AC35" s="1146"/>
      <c r="AD35" s="1146"/>
      <c r="AE35" s="1146"/>
      <c r="AF35" s="1146"/>
      <c r="AG35" s="1146"/>
      <c r="AH35" s="1147" t="s">
        <v>4885</v>
      </c>
      <c r="AI35" s="1147"/>
      <c r="AJ35" s="1147"/>
      <c r="AK35" s="25"/>
    </row>
    <row r="36" spans="1:37" ht="22.5" customHeight="1">
      <c r="A36" s="1144"/>
      <c r="B36" s="1144"/>
      <c r="C36" s="1144"/>
      <c r="D36" s="1145"/>
      <c r="E36" s="1145"/>
      <c r="F36" s="1145"/>
      <c r="G36" s="1145"/>
      <c r="H36" s="1145"/>
      <c r="I36" s="1145"/>
      <c r="J36" s="1145"/>
      <c r="K36" s="1145"/>
      <c r="L36" s="1145"/>
      <c r="M36" s="1145"/>
      <c r="N36" s="1145"/>
      <c r="O36" s="1145"/>
      <c r="P36" s="1145"/>
      <c r="Q36" s="1145"/>
      <c r="R36" s="1146"/>
      <c r="S36" s="1146"/>
      <c r="T36" s="1146"/>
      <c r="U36" s="1146"/>
      <c r="V36" s="1146"/>
      <c r="W36" s="1146"/>
      <c r="X36" s="1146"/>
      <c r="Y36" s="1146"/>
      <c r="Z36" s="1146"/>
      <c r="AA36" s="1146"/>
      <c r="AB36" s="1146"/>
      <c r="AC36" s="1146"/>
      <c r="AD36" s="1146"/>
      <c r="AE36" s="1146"/>
      <c r="AF36" s="1146"/>
      <c r="AG36" s="1146"/>
      <c r="AH36" s="1147"/>
      <c r="AI36" s="1147"/>
      <c r="AJ36" s="1147"/>
      <c r="AK36" s="25"/>
    </row>
    <row r="37" spans="1:37" ht="22.5" customHeight="1">
      <c r="A37" s="1144" t="s">
        <v>155</v>
      </c>
      <c r="B37" s="1144"/>
      <c r="C37" s="1144"/>
      <c r="D37" s="1145" t="s">
        <v>156</v>
      </c>
      <c r="E37" s="1145"/>
      <c r="F37" s="1145"/>
      <c r="G37" s="1145"/>
      <c r="H37" s="1145"/>
      <c r="I37" s="1145"/>
      <c r="J37" s="1145"/>
      <c r="K37" s="1145"/>
      <c r="L37" s="1145"/>
      <c r="M37" s="1145"/>
      <c r="N37" s="1145"/>
      <c r="O37" s="1145"/>
      <c r="P37" s="1145"/>
      <c r="Q37" s="1145"/>
      <c r="R37" s="1146" t="s">
        <v>128</v>
      </c>
      <c r="S37" s="1146"/>
      <c r="T37" s="1146"/>
      <c r="U37" s="1146"/>
      <c r="V37" s="1146"/>
      <c r="W37" s="1146"/>
      <c r="X37" s="1146"/>
      <c r="Y37" s="1146"/>
      <c r="Z37" s="1146"/>
      <c r="AA37" s="1146"/>
      <c r="AB37" s="1146"/>
      <c r="AC37" s="1146"/>
      <c r="AD37" s="1146"/>
      <c r="AE37" s="1146"/>
      <c r="AF37" s="1146"/>
      <c r="AG37" s="1146"/>
      <c r="AH37" s="1147" t="s">
        <v>4886</v>
      </c>
      <c r="AI37" s="1147"/>
      <c r="AJ37" s="1147"/>
      <c r="AK37" s="25"/>
    </row>
    <row r="38" spans="1:37" ht="22.5" customHeight="1">
      <c r="A38" s="1144"/>
      <c r="B38" s="1144"/>
      <c r="C38" s="1144"/>
      <c r="D38" s="1145"/>
      <c r="E38" s="1145"/>
      <c r="F38" s="1145"/>
      <c r="G38" s="1145"/>
      <c r="H38" s="1145"/>
      <c r="I38" s="1145"/>
      <c r="J38" s="1145"/>
      <c r="K38" s="1145"/>
      <c r="L38" s="1145"/>
      <c r="M38" s="1145"/>
      <c r="N38" s="1145"/>
      <c r="O38" s="1145"/>
      <c r="P38" s="1145"/>
      <c r="Q38" s="1145"/>
      <c r="R38" s="1146"/>
      <c r="S38" s="1146"/>
      <c r="T38" s="1146"/>
      <c r="U38" s="1146"/>
      <c r="V38" s="1146"/>
      <c r="W38" s="1146"/>
      <c r="X38" s="1146"/>
      <c r="Y38" s="1146"/>
      <c r="Z38" s="1146"/>
      <c r="AA38" s="1146"/>
      <c r="AB38" s="1146"/>
      <c r="AC38" s="1146"/>
      <c r="AD38" s="1146"/>
      <c r="AE38" s="1146"/>
      <c r="AF38" s="1146"/>
      <c r="AG38" s="1146"/>
      <c r="AH38" s="1147"/>
      <c r="AI38" s="1147"/>
      <c r="AJ38" s="1147"/>
      <c r="AK38" s="25"/>
    </row>
    <row r="39" spans="1:37" ht="22.5" customHeight="1">
      <c r="A39" s="1144" t="s">
        <v>157</v>
      </c>
      <c r="B39" s="1144"/>
      <c r="C39" s="1144"/>
      <c r="D39" s="1145" t="s">
        <v>158</v>
      </c>
      <c r="E39" s="1145"/>
      <c r="F39" s="1145"/>
      <c r="G39" s="1145"/>
      <c r="H39" s="1145"/>
      <c r="I39" s="1145"/>
      <c r="J39" s="1145"/>
      <c r="K39" s="1145"/>
      <c r="L39" s="1145"/>
      <c r="M39" s="1145"/>
      <c r="N39" s="1145"/>
      <c r="O39" s="1145"/>
      <c r="P39" s="1145"/>
      <c r="Q39" s="1145"/>
      <c r="R39" s="1146" t="s">
        <v>128</v>
      </c>
      <c r="S39" s="1146"/>
      <c r="T39" s="1146"/>
      <c r="U39" s="1146"/>
      <c r="V39" s="1146"/>
      <c r="W39" s="1146"/>
      <c r="X39" s="1146"/>
      <c r="Y39" s="1146"/>
      <c r="Z39" s="1146"/>
      <c r="AA39" s="1146"/>
      <c r="AB39" s="1146"/>
      <c r="AC39" s="1146"/>
      <c r="AD39" s="1146"/>
      <c r="AE39" s="1146"/>
      <c r="AF39" s="1146"/>
      <c r="AG39" s="1146"/>
      <c r="AH39" s="1147" t="s">
        <v>4887</v>
      </c>
      <c r="AI39" s="1147"/>
      <c r="AJ39" s="1147"/>
      <c r="AK39" s="25"/>
    </row>
    <row r="40" spans="1:37" ht="22.5" customHeight="1">
      <c r="A40" s="1144"/>
      <c r="B40" s="1144"/>
      <c r="C40" s="1144"/>
      <c r="D40" s="1145"/>
      <c r="E40" s="1145"/>
      <c r="F40" s="1145"/>
      <c r="G40" s="1145"/>
      <c r="H40" s="1145"/>
      <c r="I40" s="1145"/>
      <c r="J40" s="1145"/>
      <c r="K40" s="1145"/>
      <c r="L40" s="1145"/>
      <c r="M40" s="1145"/>
      <c r="N40" s="1145"/>
      <c r="O40" s="1145"/>
      <c r="P40" s="1145"/>
      <c r="Q40" s="1145"/>
      <c r="R40" s="1146"/>
      <c r="S40" s="1146"/>
      <c r="T40" s="1146"/>
      <c r="U40" s="1146"/>
      <c r="V40" s="1146"/>
      <c r="W40" s="1146"/>
      <c r="X40" s="1146"/>
      <c r="Y40" s="1146"/>
      <c r="Z40" s="1146"/>
      <c r="AA40" s="1146"/>
      <c r="AB40" s="1146"/>
      <c r="AC40" s="1146"/>
      <c r="AD40" s="1146"/>
      <c r="AE40" s="1146"/>
      <c r="AF40" s="1146"/>
      <c r="AG40" s="1146"/>
      <c r="AH40" s="1147"/>
      <c r="AI40" s="1147"/>
      <c r="AJ40" s="1147"/>
      <c r="AK40" s="25"/>
    </row>
    <row r="41" spans="1:37" ht="22.5" customHeight="1">
      <c r="A41" s="1144" t="s">
        <v>159</v>
      </c>
      <c r="B41" s="1144"/>
      <c r="C41" s="1144"/>
      <c r="D41" s="1145" t="s">
        <v>160</v>
      </c>
      <c r="E41" s="1145"/>
      <c r="F41" s="1145"/>
      <c r="G41" s="1145"/>
      <c r="H41" s="1145"/>
      <c r="I41" s="1145"/>
      <c r="J41" s="1145"/>
      <c r="K41" s="1145"/>
      <c r="L41" s="1145"/>
      <c r="M41" s="1145"/>
      <c r="N41" s="1145"/>
      <c r="O41" s="1145"/>
      <c r="P41" s="1145"/>
      <c r="Q41" s="1145"/>
      <c r="R41" s="1146" t="s">
        <v>128</v>
      </c>
      <c r="S41" s="1146"/>
      <c r="T41" s="1146"/>
      <c r="U41" s="1146"/>
      <c r="V41" s="1146"/>
      <c r="W41" s="1146"/>
      <c r="X41" s="1146"/>
      <c r="Y41" s="1146"/>
      <c r="Z41" s="1146"/>
      <c r="AA41" s="1146"/>
      <c r="AB41" s="1146"/>
      <c r="AC41" s="1146"/>
      <c r="AD41" s="1146"/>
      <c r="AE41" s="1146"/>
      <c r="AF41" s="1146"/>
      <c r="AG41" s="1146"/>
      <c r="AH41" s="1147" t="s">
        <v>4888</v>
      </c>
      <c r="AI41" s="1147"/>
      <c r="AJ41" s="1147"/>
      <c r="AK41" s="25"/>
    </row>
    <row r="42" spans="1:37" ht="22.5" customHeight="1">
      <c r="A42" s="1144"/>
      <c r="B42" s="1144"/>
      <c r="C42" s="1144"/>
      <c r="D42" s="1145"/>
      <c r="E42" s="1145"/>
      <c r="F42" s="1145"/>
      <c r="G42" s="1145"/>
      <c r="H42" s="1145"/>
      <c r="I42" s="1145"/>
      <c r="J42" s="1145"/>
      <c r="K42" s="1145"/>
      <c r="L42" s="1145"/>
      <c r="M42" s="1145"/>
      <c r="N42" s="1145"/>
      <c r="O42" s="1145"/>
      <c r="P42" s="1145"/>
      <c r="Q42" s="1145"/>
      <c r="R42" s="1146"/>
      <c r="S42" s="1146"/>
      <c r="T42" s="1146"/>
      <c r="U42" s="1146"/>
      <c r="V42" s="1146"/>
      <c r="W42" s="1146"/>
      <c r="X42" s="1146"/>
      <c r="Y42" s="1146"/>
      <c r="Z42" s="1146"/>
      <c r="AA42" s="1146"/>
      <c r="AB42" s="1146"/>
      <c r="AC42" s="1146"/>
      <c r="AD42" s="1146"/>
      <c r="AE42" s="1146"/>
      <c r="AF42" s="1146"/>
      <c r="AG42" s="1146"/>
      <c r="AH42" s="1147"/>
      <c r="AI42" s="1147"/>
      <c r="AJ42" s="1147"/>
      <c r="AK42" s="25"/>
    </row>
    <row r="43" spans="1:37" ht="22.5" customHeight="1">
      <c r="A43" s="1144" t="s">
        <v>161</v>
      </c>
      <c r="B43" s="1144"/>
      <c r="C43" s="1144"/>
      <c r="D43" s="1145" t="s">
        <v>162</v>
      </c>
      <c r="E43" s="1145"/>
      <c r="F43" s="1145"/>
      <c r="G43" s="1145"/>
      <c r="H43" s="1145"/>
      <c r="I43" s="1145"/>
      <c r="J43" s="1145"/>
      <c r="K43" s="1145"/>
      <c r="L43" s="1145"/>
      <c r="M43" s="1145"/>
      <c r="N43" s="1145"/>
      <c r="O43" s="1145"/>
      <c r="P43" s="1145"/>
      <c r="Q43" s="1145"/>
      <c r="R43" s="1146" t="s">
        <v>128</v>
      </c>
      <c r="S43" s="1146"/>
      <c r="T43" s="1146"/>
      <c r="U43" s="1146"/>
      <c r="V43" s="1146"/>
      <c r="W43" s="1146"/>
      <c r="X43" s="1146"/>
      <c r="Y43" s="1146"/>
      <c r="Z43" s="1146"/>
      <c r="AA43" s="1146"/>
      <c r="AB43" s="1146"/>
      <c r="AC43" s="1146"/>
      <c r="AD43" s="1146"/>
      <c r="AE43" s="1146"/>
      <c r="AF43" s="1146"/>
      <c r="AG43" s="1146"/>
      <c r="AH43" s="1147" t="s">
        <v>4889</v>
      </c>
      <c r="AI43" s="1147"/>
      <c r="AJ43" s="1147"/>
      <c r="AK43" s="25"/>
    </row>
    <row r="44" spans="1:37" ht="22.5" customHeight="1">
      <c r="A44" s="1144"/>
      <c r="B44" s="1144"/>
      <c r="C44" s="1144"/>
      <c r="D44" s="1145"/>
      <c r="E44" s="1145"/>
      <c r="F44" s="1145"/>
      <c r="G44" s="1145"/>
      <c r="H44" s="1145"/>
      <c r="I44" s="1145"/>
      <c r="J44" s="1145"/>
      <c r="K44" s="1145"/>
      <c r="L44" s="1145"/>
      <c r="M44" s="1145"/>
      <c r="N44" s="1145"/>
      <c r="O44" s="1145"/>
      <c r="P44" s="1145"/>
      <c r="Q44" s="1145"/>
      <c r="R44" s="1146"/>
      <c r="S44" s="1146"/>
      <c r="T44" s="1146"/>
      <c r="U44" s="1146"/>
      <c r="V44" s="1146"/>
      <c r="W44" s="1146"/>
      <c r="X44" s="1146"/>
      <c r="Y44" s="1146"/>
      <c r="Z44" s="1146"/>
      <c r="AA44" s="1146"/>
      <c r="AB44" s="1146"/>
      <c r="AC44" s="1146"/>
      <c r="AD44" s="1146"/>
      <c r="AE44" s="1146"/>
      <c r="AF44" s="1146"/>
      <c r="AG44" s="1146"/>
      <c r="AH44" s="1147"/>
      <c r="AI44" s="1147"/>
      <c r="AJ44" s="1147"/>
      <c r="AK44" s="25"/>
    </row>
    <row r="45" spans="1:37" ht="22.5" customHeight="1">
      <c r="A45" s="1144" t="s">
        <v>163</v>
      </c>
      <c r="B45" s="1144"/>
      <c r="C45" s="1144"/>
      <c r="D45" s="1145" t="s">
        <v>164</v>
      </c>
      <c r="E45" s="1145"/>
      <c r="F45" s="1145"/>
      <c r="G45" s="1145"/>
      <c r="H45" s="1145"/>
      <c r="I45" s="1145"/>
      <c r="J45" s="1145"/>
      <c r="K45" s="1145"/>
      <c r="L45" s="1145"/>
      <c r="M45" s="1145"/>
      <c r="N45" s="1145"/>
      <c r="O45" s="1145"/>
      <c r="P45" s="1145"/>
      <c r="Q45" s="1145"/>
      <c r="R45" s="1146" t="s">
        <v>128</v>
      </c>
      <c r="S45" s="1146"/>
      <c r="T45" s="1146"/>
      <c r="U45" s="1146"/>
      <c r="V45" s="1146"/>
      <c r="W45" s="1146"/>
      <c r="X45" s="1146"/>
      <c r="Y45" s="1146"/>
      <c r="Z45" s="1146"/>
      <c r="AA45" s="1146"/>
      <c r="AB45" s="1146"/>
      <c r="AC45" s="1146"/>
      <c r="AD45" s="1146"/>
      <c r="AE45" s="1146"/>
      <c r="AF45" s="1146"/>
      <c r="AG45" s="1146"/>
      <c r="AH45" s="1147" t="s">
        <v>4890</v>
      </c>
      <c r="AI45" s="1147"/>
      <c r="AJ45" s="1147"/>
      <c r="AK45" s="25"/>
    </row>
    <row r="46" spans="1:37" ht="22.5" customHeight="1">
      <c r="A46" s="1144"/>
      <c r="B46" s="1144"/>
      <c r="C46" s="1144"/>
      <c r="D46" s="1145"/>
      <c r="E46" s="1145"/>
      <c r="F46" s="1145"/>
      <c r="G46" s="1145"/>
      <c r="H46" s="1145"/>
      <c r="I46" s="1145"/>
      <c r="J46" s="1145"/>
      <c r="K46" s="1145"/>
      <c r="L46" s="1145"/>
      <c r="M46" s="1145"/>
      <c r="N46" s="1145"/>
      <c r="O46" s="1145"/>
      <c r="P46" s="1145"/>
      <c r="Q46" s="1145"/>
      <c r="R46" s="1146"/>
      <c r="S46" s="1146"/>
      <c r="T46" s="1146"/>
      <c r="U46" s="1146"/>
      <c r="V46" s="1146"/>
      <c r="W46" s="1146"/>
      <c r="X46" s="1146"/>
      <c r="Y46" s="1146"/>
      <c r="Z46" s="1146"/>
      <c r="AA46" s="1146"/>
      <c r="AB46" s="1146"/>
      <c r="AC46" s="1146"/>
      <c r="AD46" s="1146"/>
      <c r="AE46" s="1146"/>
      <c r="AF46" s="1146"/>
      <c r="AG46" s="1146"/>
      <c r="AH46" s="1147"/>
      <c r="AI46" s="1147"/>
      <c r="AJ46" s="1147"/>
      <c r="AK46" s="25"/>
    </row>
    <row r="47" spans="1:37" ht="18.75" customHeight="1">
      <c r="A47" s="24"/>
      <c r="B47" s="24"/>
      <c r="C47" s="24"/>
      <c r="AH47" s="24"/>
      <c r="AI47" s="24"/>
      <c r="AJ47" s="24"/>
    </row>
    <row r="48" spans="1:37" ht="18.75" customHeight="1">
      <c r="D48" s="268"/>
    </row>
  </sheetData>
  <mergeCells count="78">
    <mergeCell ref="A45:C46"/>
    <mergeCell ref="D45:Q46"/>
    <mergeCell ref="R45:AG46"/>
    <mergeCell ref="AH45:AJ46"/>
    <mergeCell ref="A41:C42"/>
    <mergeCell ref="D41:Q42"/>
    <mergeCell ref="R41:AG42"/>
    <mergeCell ref="AH41:AJ42"/>
    <mergeCell ref="A43:C44"/>
    <mergeCell ref="D43:Q44"/>
    <mergeCell ref="R43:AG44"/>
    <mergeCell ref="AH43:AJ44"/>
    <mergeCell ref="A37:C38"/>
    <mergeCell ref="D37:Q38"/>
    <mergeCell ref="R37:AG38"/>
    <mergeCell ref="AH37:AJ38"/>
    <mergeCell ref="A39:C40"/>
    <mergeCell ref="D39:Q40"/>
    <mergeCell ref="R39:AG40"/>
    <mergeCell ref="AH39:AJ40"/>
    <mergeCell ref="A33:C34"/>
    <mergeCell ref="D33:Q34"/>
    <mergeCell ref="R33:AG34"/>
    <mergeCell ref="AH33:AJ34"/>
    <mergeCell ref="A35:C36"/>
    <mergeCell ref="D35:Q36"/>
    <mergeCell ref="R35:AG36"/>
    <mergeCell ref="AH35:AJ36"/>
    <mergeCell ref="A29:C30"/>
    <mergeCell ref="D29:Q30"/>
    <mergeCell ref="R29:AG30"/>
    <mergeCell ref="AH29:AJ30"/>
    <mergeCell ref="A31:C32"/>
    <mergeCell ref="D31:Q32"/>
    <mergeCell ref="R31:AG32"/>
    <mergeCell ref="AH31:AJ32"/>
    <mergeCell ref="A25:C26"/>
    <mergeCell ref="D25:Q26"/>
    <mergeCell ref="R25:AG26"/>
    <mergeCell ref="AH25:AJ26"/>
    <mergeCell ref="A27:C28"/>
    <mergeCell ref="D27:Q28"/>
    <mergeCell ref="R27:AG28"/>
    <mergeCell ref="AH27:AJ28"/>
    <mergeCell ref="A21:C22"/>
    <mergeCell ref="D21:Q22"/>
    <mergeCell ref="R21:AG22"/>
    <mergeCell ref="AH21:AJ22"/>
    <mergeCell ref="A23:C24"/>
    <mergeCell ref="D23:Q24"/>
    <mergeCell ref="R23:AG24"/>
    <mergeCell ref="AH23:AJ24"/>
    <mergeCell ref="A17:C18"/>
    <mergeCell ref="D17:Q18"/>
    <mergeCell ref="R17:AG18"/>
    <mergeCell ref="AH17:AJ18"/>
    <mergeCell ref="A19:C20"/>
    <mergeCell ref="D19:Q20"/>
    <mergeCell ref="R19:AG20"/>
    <mergeCell ref="AH19:AJ20"/>
    <mergeCell ref="A13:C14"/>
    <mergeCell ref="D13:Q14"/>
    <mergeCell ref="R13:AG14"/>
    <mergeCell ref="AH13:AJ14"/>
    <mergeCell ref="A15:C16"/>
    <mergeCell ref="D15:Q16"/>
    <mergeCell ref="R15:AG16"/>
    <mergeCell ref="AH15:AJ16"/>
    <mergeCell ref="A1:AK2"/>
    <mergeCell ref="A9:C10"/>
    <mergeCell ref="D9:Q10"/>
    <mergeCell ref="R9:AG10"/>
    <mergeCell ref="AH9:AJ10"/>
    <mergeCell ref="A11:C12"/>
    <mergeCell ref="D11:Q12"/>
    <mergeCell ref="R11:AG12"/>
    <mergeCell ref="AH11:AJ12"/>
    <mergeCell ref="AH8:AJ8"/>
  </mergeCells>
  <phoneticPr fontId="4"/>
  <hyperlinks>
    <hyperlink ref="AH9:AJ10" location="P10県内地図!A1" display="P10" xr:uid="{FB8AC627-53E5-43E3-9BAB-C9319788AEFD}"/>
    <hyperlink ref="AH11:AJ12" location="P15グラフ!A1" display="P15" xr:uid="{0D4F8E0A-521D-425B-BD16-071BF7B10650}"/>
    <hyperlink ref="AH13:AJ14" location="P45グラフ!A1" display="P45" xr:uid="{BF26E20A-71BC-4C26-85FC-48B664F7E1BF}"/>
    <hyperlink ref="AH15:AJ16" location="P58グラフ!A1" display="P58" xr:uid="{B3A07A14-F074-423B-966B-DF252E95DC6A}"/>
    <hyperlink ref="AH17:AJ18" location="P68グラフ!A1" display="P68" xr:uid="{D0056B03-9292-46FB-95BE-5273927B03A8}"/>
    <hyperlink ref="AH19:AJ20" location="P73グラフ!A1" display="P73" xr:uid="{17BE1D12-16C1-42F6-B83D-997C6E628B7E}"/>
    <hyperlink ref="AH21:AJ22" location="P80グラフ!A1" display="P80" xr:uid="{45AAED7D-3BEF-41F5-ACF5-63DA516BE8F8}"/>
    <hyperlink ref="AH23:AJ24" location="P83グラフ!A1" display="P83" xr:uid="{BF470509-DFF3-43FD-B5D8-CEBD0E6DBABE}"/>
    <hyperlink ref="AH25:AJ26" location="P87グラフ!A1" display="P87" xr:uid="{BA0F2F3D-83E1-49C4-A428-805295307C59}"/>
    <hyperlink ref="AH27:AJ28" location="P91グラフ!A1" display="P91" xr:uid="{47393177-B62B-43C6-BBB0-7D8196D796A0}"/>
    <hyperlink ref="AH29:AJ30" location="P101グラフ!A1" display="P101" xr:uid="{B4709739-CE2D-411A-8596-828194D4B5A5}"/>
    <hyperlink ref="AH31:AJ32" location="P108グラフ!A1" display="P108" xr:uid="{2095B112-584C-4BF2-8512-A0A4DDB9D97E}"/>
    <hyperlink ref="AH33:AJ34" location="P110グラフ!A1" display="P110" xr:uid="{4F0F1031-EDD9-494B-ADD9-ABB1B345BA2C}"/>
    <hyperlink ref="AH35:AJ36" location="P114グラフ!A1" display="P114" xr:uid="{DBDE647C-DA42-4EE5-A37B-D4D652EC9D30}"/>
    <hyperlink ref="AH37:AJ38" location="P120グラフ!A1" display="P120" xr:uid="{1CF4B855-A402-4906-95D7-0CCFD6B587AE}"/>
    <hyperlink ref="AH39:AJ40" location="P128グラフ!A1" display="P128" xr:uid="{8427FCE0-05E5-4023-A775-F639712C3724}"/>
    <hyperlink ref="AH41:AJ42" location="P139グラフ!A1" display="P139" xr:uid="{21794D86-AA3E-446B-8518-2419708EC05C}"/>
    <hyperlink ref="AH43:AJ44" location="P143グラフ!A1" display="P143" xr:uid="{600E2FD5-E6C9-4661-AA8B-D85F9A6FC674}"/>
    <hyperlink ref="AH45:AJ46" location="P147グラフ!A1" display="P147" xr:uid="{B5987C2D-B74F-45E1-AC42-CAA2FA6E1E5A}"/>
  </hyperlinks>
  <pageMargins left="0.70866141732283472" right="0.70866141732283472" top="0.74803149606299213" bottom="0.74803149606299213" header="0.31496062992125984" footer="0.31496062992125984"/>
  <pageSetup paperSize="9" scale="76" firstPageNumber="0" orientation="portrait" r:id="rId1"/>
  <headerFooter differentFirst="1" scaleWithDoc="0">
    <oddFooter>&amp;C- &amp;P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D8FE1-1A11-42B0-BC7F-65E41E865584}">
  <sheetPr codeName="Sheet17">
    <tabColor theme="0"/>
    <pageSetUpPr fitToPage="1"/>
  </sheetPr>
  <dimension ref="A1:AH52"/>
  <sheetViews>
    <sheetView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34" ht="13.5">
      <c r="A1" s="1176" t="s">
        <v>4602</v>
      </c>
      <c r="B1" s="1176"/>
      <c r="C1" s="1176"/>
      <c r="D1" s="1176"/>
    </row>
    <row r="2" spans="1:34" s="42" customFormat="1" ht="21">
      <c r="A2" s="1423" t="s">
        <v>638</v>
      </c>
      <c r="B2" s="1423"/>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row>
    <row r="4" spans="1:34" ht="18.75" customHeight="1">
      <c r="A4" s="1273" t="s">
        <v>639</v>
      </c>
      <c r="B4" s="1273"/>
      <c r="C4" s="1273"/>
      <c r="D4" s="1274"/>
      <c r="E4" s="1272" t="s">
        <v>640</v>
      </c>
      <c r="F4" s="1273"/>
      <c r="G4" s="1273"/>
      <c r="H4" s="1274"/>
      <c r="I4" s="1272" t="s">
        <v>641</v>
      </c>
      <c r="J4" s="1273"/>
      <c r="K4" s="1273"/>
      <c r="L4" s="1274"/>
      <c r="M4" s="1272" t="s">
        <v>642</v>
      </c>
      <c r="N4" s="1273"/>
      <c r="O4" s="1273"/>
      <c r="P4" s="1273"/>
      <c r="Q4" s="1273"/>
      <c r="R4" s="1273"/>
      <c r="S4" s="1273"/>
      <c r="T4" s="1273"/>
      <c r="U4" s="1273"/>
      <c r="V4" s="1273"/>
      <c r="W4" s="1273"/>
      <c r="X4" s="1274"/>
      <c r="Y4" s="1272" t="s">
        <v>434</v>
      </c>
      <c r="Z4" s="1273"/>
      <c r="AA4" s="1273"/>
      <c r="AB4" s="1274"/>
      <c r="AC4" s="303"/>
      <c r="AD4" s="303"/>
      <c r="AE4" s="303"/>
      <c r="AF4" s="314"/>
      <c r="AG4" s="314"/>
      <c r="AH4" s="314"/>
    </row>
    <row r="5" spans="1:34" ht="18.75" customHeight="1">
      <c r="A5" s="1276"/>
      <c r="B5" s="1276"/>
      <c r="C5" s="1276"/>
      <c r="D5" s="1282"/>
      <c r="E5" s="1275"/>
      <c r="F5" s="1276"/>
      <c r="G5" s="1276"/>
      <c r="H5" s="1282"/>
      <c r="I5" s="1275" t="s">
        <v>643</v>
      </c>
      <c r="J5" s="1276"/>
      <c r="K5" s="1276"/>
      <c r="L5" s="1282"/>
      <c r="M5" s="1260" t="s">
        <v>448</v>
      </c>
      <c r="N5" s="1261"/>
      <c r="O5" s="1261"/>
      <c r="P5" s="1262"/>
      <c r="Q5" s="1260" t="s">
        <v>644</v>
      </c>
      <c r="R5" s="1261"/>
      <c r="S5" s="1261"/>
      <c r="T5" s="1262"/>
      <c r="U5" s="1260" t="s">
        <v>645</v>
      </c>
      <c r="V5" s="1261"/>
      <c r="W5" s="1261"/>
      <c r="X5" s="1262"/>
      <c r="Y5" s="1275" t="s">
        <v>643</v>
      </c>
      <c r="Z5" s="1276"/>
      <c r="AA5" s="1276"/>
      <c r="AB5" s="1282"/>
      <c r="AC5" s="306"/>
      <c r="AD5" s="306"/>
      <c r="AE5" s="306"/>
      <c r="AF5" s="328"/>
      <c r="AG5" s="328"/>
      <c r="AH5" s="328"/>
    </row>
    <row r="6" spans="1:34" ht="18.75" customHeight="1">
      <c r="D6" s="442"/>
      <c r="E6" s="1279" t="s">
        <v>646</v>
      </c>
      <c r="F6" s="1277"/>
      <c r="G6" s="1277"/>
      <c r="H6" s="1277"/>
      <c r="I6" s="1277" t="s">
        <v>560</v>
      </c>
      <c r="J6" s="1277"/>
      <c r="K6" s="1277"/>
      <c r="L6" s="1277"/>
      <c r="M6" s="1277" t="s">
        <v>435</v>
      </c>
      <c r="N6" s="1277"/>
      <c r="O6" s="1277"/>
      <c r="P6" s="1277"/>
      <c r="Q6" s="1277" t="s">
        <v>435</v>
      </c>
      <c r="R6" s="1277"/>
      <c r="S6" s="1277"/>
      <c r="T6" s="1277"/>
      <c r="U6" s="1277" t="s">
        <v>435</v>
      </c>
      <c r="V6" s="1277"/>
      <c r="W6" s="1277"/>
      <c r="X6" s="1277"/>
      <c r="Y6" s="1277" t="s">
        <v>560</v>
      </c>
      <c r="Z6" s="1277"/>
      <c r="AA6" s="1277"/>
      <c r="AB6" s="1290"/>
      <c r="AC6" s="1424"/>
      <c r="AD6" s="1424"/>
      <c r="AE6" s="1424"/>
      <c r="AF6" s="1424"/>
      <c r="AG6" s="1424"/>
      <c r="AH6" s="1424"/>
    </row>
    <row r="7" spans="1:34" ht="18.75" customHeight="1">
      <c r="A7" s="1289" t="s">
        <v>647</v>
      </c>
      <c r="B7" s="1289"/>
      <c r="C7" s="286">
        <v>9</v>
      </c>
      <c r="D7" s="442" t="s">
        <v>648</v>
      </c>
      <c r="E7" s="1425">
        <v>1727</v>
      </c>
      <c r="F7" s="1426"/>
      <c r="G7" s="1426"/>
      <c r="H7" s="1426"/>
      <c r="I7" s="1427" t="s">
        <v>649</v>
      </c>
      <c r="J7" s="1427"/>
      <c r="K7" s="1427"/>
      <c r="L7" s="1427"/>
      <c r="M7" s="1426">
        <v>8717</v>
      </c>
      <c r="N7" s="1426"/>
      <c r="O7" s="1426"/>
      <c r="P7" s="1426"/>
      <c r="Q7" s="1426">
        <v>4251</v>
      </c>
      <c r="R7" s="1426"/>
      <c r="S7" s="1426"/>
      <c r="T7" s="1426"/>
      <c r="U7" s="1426">
        <v>4466</v>
      </c>
      <c r="V7" s="1426"/>
      <c r="W7" s="1426"/>
      <c r="X7" s="1426"/>
      <c r="Y7" s="1327" t="s">
        <v>649</v>
      </c>
      <c r="Z7" s="1327"/>
      <c r="AA7" s="1327"/>
      <c r="AB7" s="1328"/>
      <c r="AC7" s="1202" t="s">
        <v>650</v>
      </c>
      <c r="AD7" s="1202"/>
      <c r="AE7" s="1202"/>
      <c r="AF7" s="1202"/>
      <c r="AG7" s="1202"/>
      <c r="AH7" s="1202"/>
    </row>
    <row r="8" spans="1:34" ht="18.75" customHeight="1">
      <c r="A8" s="1289"/>
      <c r="B8" s="1289"/>
      <c r="C8" s="286">
        <v>14</v>
      </c>
      <c r="D8" s="442"/>
      <c r="E8" s="1425">
        <v>1968</v>
      </c>
      <c r="F8" s="1426"/>
      <c r="G8" s="1426"/>
      <c r="H8" s="1426"/>
      <c r="I8" s="1428">
        <v>14</v>
      </c>
      <c r="J8" s="1428"/>
      <c r="K8" s="1428"/>
      <c r="L8" s="1428"/>
      <c r="M8" s="1426">
        <v>10173</v>
      </c>
      <c r="N8" s="1426"/>
      <c r="O8" s="1426"/>
      <c r="P8" s="1426"/>
      <c r="Q8" s="1426">
        <v>5020</v>
      </c>
      <c r="R8" s="1426"/>
      <c r="S8" s="1426"/>
      <c r="T8" s="1426"/>
      <c r="U8" s="1426">
        <v>5153</v>
      </c>
      <c r="V8" s="1426"/>
      <c r="W8" s="1426"/>
      <c r="X8" s="1426"/>
      <c r="Y8" s="1428">
        <v>16.7</v>
      </c>
      <c r="Z8" s="1428"/>
      <c r="AA8" s="1428"/>
      <c r="AB8" s="1429"/>
      <c r="AC8" s="1201" t="s">
        <v>651</v>
      </c>
      <c r="AD8" s="1201"/>
      <c r="AE8" s="1201"/>
      <c r="AF8" s="1201"/>
      <c r="AG8" s="1201"/>
      <c r="AH8" s="1201"/>
    </row>
    <row r="9" spans="1:34" ht="18.75" customHeight="1">
      <c r="A9" s="1289" t="s">
        <v>652</v>
      </c>
      <c r="B9" s="1289"/>
      <c r="C9" s="286">
        <v>5</v>
      </c>
      <c r="D9" s="442"/>
      <c r="E9" s="1425">
        <v>2164</v>
      </c>
      <c r="F9" s="1426"/>
      <c r="G9" s="1426"/>
      <c r="H9" s="1426"/>
      <c r="I9" s="1428">
        <v>10</v>
      </c>
      <c r="J9" s="1428"/>
      <c r="K9" s="1428"/>
      <c r="L9" s="1428"/>
      <c r="M9" s="1426">
        <v>10856</v>
      </c>
      <c r="N9" s="1426"/>
      <c r="O9" s="1426"/>
      <c r="P9" s="1426"/>
      <c r="Q9" s="1426">
        <v>5330</v>
      </c>
      <c r="R9" s="1426"/>
      <c r="S9" s="1426"/>
      <c r="T9" s="1426"/>
      <c r="U9" s="1426">
        <v>5526</v>
      </c>
      <c r="V9" s="1426"/>
      <c r="W9" s="1426"/>
      <c r="X9" s="1426"/>
      <c r="Y9" s="1428">
        <v>6.7</v>
      </c>
      <c r="Z9" s="1428"/>
      <c r="AA9" s="1428"/>
      <c r="AB9" s="1429"/>
      <c r="AC9" s="1201" t="s">
        <v>651</v>
      </c>
      <c r="AD9" s="1201"/>
      <c r="AE9" s="1201"/>
      <c r="AF9" s="1201"/>
      <c r="AG9" s="1201"/>
      <c r="AH9" s="1201"/>
    </row>
    <row r="10" spans="1:34" ht="18.75" customHeight="1">
      <c r="A10" s="1202"/>
      <c r="B10" s="1202"/>
      <c r="C10" s="286">
        <v>10</v>
      </c>
      <c r="D10" s="442"/>
      <c r="E10" s="1425">
        <v>2384</v>
      </c>
      <c r="F10" s="1426"/>
      <c r="G10" s="1426"/>
      <c r="H10" s="1426"/>
      <c r="I10" s="1428">
        <v>10.199999999999999</v>
      </c>
      <c r="J10" s="1428"/>
      <c r="K10" s="1428"/>
      <c r="L10" s="1428"/>
      <c r="M10" s="1426">
        <v>11918</v>
      </c>
      <c r="N10" s="1426"/>
      <c r="O10" s="1426"/>
      <c r="P10" s="1426"/>
      <c r="Q10" s="1433" t="s">
        <v>649</v>
      </c>
      <c r="R10" s="1433"/>
      <c r="S10" s="1433"/>
      <c r="T10" s="1433"/>
      <c r="U10" s="1433" t="s">
        <v>649</v>
      </c>
      <c r="V10" s="1433"/>
      <c r="W10" s="1433"/>
      <c r="X10" s="1433"/>
      <c r="Y10" s="1428">
        <v>9.8000000000000007</v>
      </c>
      <c r="Z10" s="1428"/>
      <c r="AA10" s="1428"/>
      <c r="AB10" s="1429"/>
      <c r="AC10" s="1201" t="s">
        <v>651</v>
      </c>
      <c r="AD10" s="1201"/>
      <c r="AE10" s="1201"/>
      <c r="AF10" s="1201"/>
      <c r="AG10" s="1201"/>
      <c r="AH10" s="1201"/>
    </row>
    <row r="11" spans="1:34" ht="18.75" customHeight="1">
      <c r="A11" s="1430"/>
      <c r="B11" s="1430"/>
      <c r="C11" s="472">
        <v>15</v>
      </c>
      <c r="D11" s="442"/>
      <c r="E11" s="1425">
        <v>2459</v>
      </c>
      <c r="F11" s="1431"/>
      <c r="G11" s="1431"/>
      <c r="H11" s="1431"/>
      <c r="I11" s="1432">
        <v>3.1</v>
      </c>
      <c r="J11" s="1432"/>
      <c r="K11" s="1432"/>
      <c r="L11" s="1432"/>
      <c r="M11" s="1431">
        <v>12750</v>
      </c>
      <c r="N11" s="1431"/>
      <c r="O11" s="1431"/>
      <c r="P11" s="1431"/>
      <c r="Q11" s="1431">
        <v>5999</v>
      </c>
      <c r="R11" s="1431"/>
      <c r="S11" s="1431"/>
      <c r="T11" s="1431"/>
      <c r="U11" s="1431">
        <v>6751</v>
      </c>
      <c r="V11" s="1431"/>
      <c r="W11" s="1431"/>
      <c r="X11" s="1431"/>
      <c r="Y11" s="1428">
        <v>7</v>
      </c>
      <c r="Z11" s="1428"/>
      <c r="AA11" s="1428"/>
      <c r="AB11" s="1429"/>
      <c r="AC11" s="1201" t="s">
        <v>651</v>
      </c>
      <c r="AD11" s="1201"/>
      <c r="AE11" s="1201"/>
      <c r="AF11" s="1201"/>
      <c r="AG11" s="1201"/>
      <c r="AH11" s="1201"/>
    </row>
    <row r="12" spans="1:34" ht="18.75" customHeight="1">
      <c r="A12" s="1436"/>
      <c r="B12" s="1436"/>
      <c r="C12" s="473">
        <v>18</v>
      </c>
      <c r="D12" s="474"/>
      <c r="E12" s="1438">
        <v>4969</v>
      </c>
      <c r="F12" s="1439"/>
      <c r="G12" s="1439"/>
      <c r="H12" s="1439"/>
      <c r="I12" s="1434">
        <v>102.1</v>
      </c>
      <c r="J12" s="1434"/>
      <c r="K12" s="1434"/>
      <c r="L12" s="1434"/>
      <c r="M12" s="1439">
        <v>26379</v>
      </c>
      <c r="N12" s="1439"/>
      <c r="O12" s="1439"/>
      <c r="P12" s="1439"/>
      <c r="Q12" s="1439">
        <v>12633</v>
      </c>
      <c r="R12" s="1439"/>
      <c r="S12" s="1439"/>
      <c r="T12" s="1439"/>
      <c r="U12" s="1439">
        <v>13746</v>
      </c>
      <c r="V12" s="1439"/>
      <c r="W12" s="1439"/>
      <c r="X12" s="1439"/>
      <c r="Y12" s="1434">
        <v>106.9</v>
      </c>
      <c r="Z12" s="1434"/>
      <c r="AA12" s="1434"/>
      <c r="AB12" s="1435"/>
      <c r="AC12" s="1436" t="s">
        <v>653</v>
      </c>
      <c r="AD12" s="1436"/>
      <c r="AE12" s="1436"/>
      <c r="AF12" s="1436"/>
      <c r="AG12" s="1436"/>
      <c r="AH12" s="1436"/>
    </row>
    <row r="13" spans="1:34" ht="18.75" customHeight="1">
      <c r="A13" s="1430"/>
      <c r="B13" s="1430"/>
      <c r="C13" s="472">
        <v>19</v>
      </c>
      <c r="D13" s="442"/>
      <c r="E13" s="1425">
        <v>5239</v>
      </c>
      <c r="F13" s="1431"/>
      <c r="G13" s="1431"/>
      <c r="H13" s="1431"/>
      <c r="I13" s="1432">
        <v>5.4</v>
      </c>
      <c r="J13" s="1432"/>
      <c r="K13" s="1432"/>
      <c r="L13" s="1432"/>
      <c r="M13" s="1431">
        <v>26788</v>
      </c>
      <c r="N13" s="1431"/>
      <c r="O13" s="1431"/>
      <c r="P13" s="1431"/>
      <c r="Q13" s="1431">
        <v>12225</v>
      </c>
      <c r="R13" s="1431"/>
      <c r="S13" s="1431"/>
      <c r="T13" s="1431"/>
      <c r="U13" s="1431">
        <v>14563</v>
      </c>
      <c r="V13" s="1431"/>
      <c r="W13" s="1431"/>
      <c r="X13" s="1431"/>
      <c r="Y13" s="1432">
        <v>1.6</v>
      </c>
      <c r="Z13" s="1432"/>
      <c r="AA13" s="1432"/>
      <c r="AB13" s="1429"/>
      <c r="AC13" s="1437" t="s">
        <v>651</v>
      </c>
      <c r="AD13" s="1437"/>
      <c r="AE13" s="1437"/>
      <c r="AF13" s="1437"/>
      <c r="AG13" s="1437"/>
      <c r="AH13" s="1437"/>
    </row>
    <row r="14" spans="1:34" ht="18.75" customHeight="1">
      <c r="A14" s="1430"/>
      <c r="B14" s="1430"/>
      <c r="C14" s="472">
        <v>20</v>
      </c>
      <c r="D14" s="442"/>
      <c r="E14" s="1425">
        <v>6527</v>
      </c>
      <c r="F14" s="1431"/>
      <c r="G14" s="1431"/>
      <c r="H14" s="1431"/>
      <c r="I14" s="1432">
        <v>24.6</v>
      </c>
      <c r="J14" s="1432"/>
      <c r="K14" s="1432"/>
      <c r="L14" s="1432"/>
      <c r="M14" s="1431">
        <v>33328</v>
      </c>
      <c r="N14" s="1431"/>
      <c r="O14" s="1431"/>
      <c r="P14" s="1431"/>
      <c r="Q14" s="1431">
        <v>15460</v>
      </c>
      <c r="R14" s="1431"/>
      <c r="S14" s="1431"/>
      <c r="T14" s="1431"/>
      <c r="U14" s="1431">
        <v>17868</v>
      </c>
      <c r="V14" s="1431"/>
      <c r="W14" s="1431"/>
      <c r="X14" s="1431"/>
      <c r="Y14" s="1432">
        <v>24.4</v>
      </c>
      <c r="Z14" s="1432"/>
      <c r="AA14" s="1432"/>
      <c r="AB14" s="1429"/>
      <c r="AC14" s="1437" t="s">
        <v>651</v>
      </c>
      <c r="AD14" s="1437"/>
      <c r="AE14" s="1437"/>
      <c r="AF14" s="1437"/>
      <c r="AG14" s="1437"/>
      <c r="AH14" s="1437"/>
    </row>
    <row r="15" spans="1:34" ht="18.75" customHeight="1">
      <c r="A15" s="1430"/>
      <c r="B15" s="1430"/>
      <c r="C15" s="472">
        <v>21</v>
      </c>
      <c r="D15" s="442"/>
      <c r="E15" s="1425">
        <v>6541</v>
      </c>
      <c r="F15" s="1431"/>
      <c r="G15" s="1431"/>
      <c r="H15" s="1431"/>
      <c r="I15" s="1432">
        <v>0.2</v>
      </c>
      <c r="J15" s="1432"/>
      <c r="K15" s="1432"/>
      <c r="L15" s="1432"/>
      <c r="M15" s="1431">
        <v>32706</v>
      </c>
      <c r="N15" s="1431"/>
      <c r="O15" s="1431"/>
      <c r="P15" s="1431"/>
      <c r="Q15" s="1431">
        <v>15431</v>
      </c>
      <c r="R15" s="1431"/>
      <c r="S15" s="1431"/>
      <c r="T15" s="1431"/>
      <c r="U15" s="1431">
        <v>17275</v>
      </c>
      <c r="V15" s="1431"/>
      <c r="W15" s="1431"/>
      <c r="X15" s="1431"/>
      <c r="Y15" s="1440" t="s">
        <v>654</v>
      </c>
      <c r="Z15" s="1440"/>
      <c r="AA15" s="1440"/>
      <c r="AB15" s="1441"/>
      <c r="AC15" s="1437" t="s">
        <v>651</v>
      </c>
      <c r="AD15" s="1437"/>
      <c r="AE15" s="1437"/>
      <c r="AF15" s="1437"/>
      <c r="AG15" s="1437"/>
      <c r="AH15" s="1437"/>
    </row>
    <row r="16" spans="1:34" ht="18.75" customHeight="1">
      <c r="A16" s="1444"/>
      <c r="B16" s="1444"/>
      <c r="C16" s="475">
        <v>22</v>
      </c>
      <c r="D16" s="476"/>
      <c r="E16" s="1445">
        <v>6707</v>
      </c>
      <c r="F16" s="1446"/>
      <c r="G16" s="1446"/>
      <c r="H16" s="1446"/>
      <c r="I16" s="1442">
        <v>2.5</v>
      </c>
      <c r="J16" s="1442"/>
      <c r="K16" s="1442"/>
      <c r="L16" s="1442"/>
      <c r="M16" s="1446">
        <v>34151</v>
      </c>
      <c r="N16" s="1446"/>
      <c r="O16" s="1446"/>
      <c r="P16" s="1446"/>
      <c r="Q16" s="1446">
        <v>16538</v>
      </c>
      <c r="R16" s="1446"/>
      <c r="S16" s="1446"/>
      <c r="T16" s="1446"/>
      <c r="U16" s="1446">
        <v>17613</v>
      </c>
      <c r="V16" s="1446"/>
      <c r="W16" s="1446"/>
      <c r="X16" s="1446"/>
      <c r="Y16" s="1442">
        <v>4.4000000000000004</v>
      </c>
      <c r="Z16" s="1442"/>
      <c r="AA16" s="1442"/>
      <c r="AB16" s="1443"/>
      <c r="AC16" s="1444" t="s">
        <v>655</v>
      </c>
      <c r="AD16" s="1444"/>
      <c r="AE16" s="1444"/>
      <c r="AF16" s="1444"/>
      <c r="AG16" s="1444"/>
      <c r="AH16" s="1444"/>
    </row>
    <row r="17" spans="1:34" ht="18.75" customHeight="1">
      <c r="A17" s="1430"/>
      <c r="B17" s="1430"/>
      <c r="C17" s="286">
        <v>23</v>
      </c>
      <c r="D17" s="442"/>
      <c r="E17" s="1425">
        <v>6729</v>
      </c>
      <c r="F17" s="1431"/>
      <c r="G17" s="1431"/>
      <c r="H17" s="1431"/>
      <c r="I17" s="1432">
        <v>0.3</v>
      </c>
      <c r="J17" s="1432"/>
      <c r="K17" s="1432"/>
      <c r="L17" s="1432"/>
      <c r="M17" s="1431">
        <v>34708</v>
      </c>
      <c r="N17" s="1431"/>
      <c r="O17" s="1431"/>
      <c r="P17" s="1431"/>
      <c r="Q17" s="1431">
        <v>16869</v>
      </c>
      <c r="R17" s="1431"/>
      <c r="S17" s="1431"/>
      <c r="T17" s="1431"/>
      <c r="U17" s="1431">
        <v>17839</v>
      </c>
      <c r="V17" s="1431"/>
      <c r="W17" s="1431"/>
      <c r="X17" s="1431"/>
      <c r="Y17" s="1428">
        <v>1.6</v>
      </c>
      <c r="Z17" s="1428"/>
      <c r="AA17" s="1428"/>
      <c r="AB17" s="1429"/>
      <c r="AC17" s="1202" t="s">
        <v>656</v>
      </c>
      <c r="AD17" s="1202"/>
      <c r="AE17" s="1202"/>
      <c r="AF17" s="1202"/>
      <c r="AG17" s="1202"/>
      <c r="AH17" s="1202"/>
    </row>
    <row r="18" spans="1:34" ht="18.75" customHeight="1">
      <c r="A18" s="1202"/>
      <c r="B18" s="1202"/>
      <c r="C18" s="286">
        <v>24</v>
      </c>
      <c r="D18" s="442"/>
      <c r="E18" s="1425">
        <v>6762</v>
      </c>
      <c r="F18" s="1426"/>
      <c r="G18" s="1426"/>
      <c r="H18" s="1426"/>
      <c r="I18" s="1428">
        <v>0.5</v>
      </c>
      <c r="J18" s="1428"/>
      <c r="K18" s="1428"/>
      <c r="L18" s="1428"/>
      <c r="M18" s="1426">
        <v>34803</v>
      </c>
      <c r="N18" s="1426"/>
      <c r="O18" s="1426"/>
      <c r="P18" s="1426"/>
      <c r="Q18" s="1426">
        <v>16925</v>
      </c>
      <c r="R18" s="1426"/>
      <c r="S18" s="1426"/>
      <c r="T18" s="1426"/>
      <c r="U18" s="1426">
        <v>17878</v>
      </c>
      <c r="V18" s="1426"/>
      <c r="W18" s="1426"/>
      <c r="X18" s="1426"/>
      <c r="Y18" s="1428">
        <v>0.3</v>
      </c>
      <c r="Z18" s="1428"/>
      <c r="AA18" s="1428"/>
      <c r="AB18" s="1429"/>
      <c r="AC18" s="1202" t="s">
        <v>657</v>
      </c>
      <c r="AD18" s="1202"/>
      <c r="AE18" s="1202"/>
      <c r="AF18" s="1202"/>
      <c r="AG18" s="1202"/>
      <c r="AH18" s="1202"/>
    </row>
    <row r="19" spans="1:34" ht="18.75" customHeight="1">
      <c r="A19" s="1202"/>
      <c r="B19" s="1202"/>
      <c r="C19" s="286">
        <v>25</v>
      </c>
      <c r="D19" s="442"/>
      <c r="E19" s="1425">
        <v>6685</v>
      </c>
      <c r="F19" s="1426"/>
      <c r="G19" s="1426"/>
      <c r="H19" s="1426"/>
      <c r="I19" s="1427" t="s">
        <v>658</v>
      </c>
      <c r="J19" s="1427"/>
      <c r="K19" s="1427"/>
      <c r="L19" s="1427"/>
      <c r="M19" s="1426">
        <v>34839</v>
      </c>
      <c r="N19" s="1426"/>
      <c r="O19" s="1426"/>
      <c r="P19" s="1426"/>
      <c r="Q19" s="1426">
        <v>16961</v>
      </c>
      <c r="R19" s="1426"/>
      <c r="S19" s="1426"/>
      <c r="T19" s="1426"/>
      <c r="U19" s="1426">
        <v>17878</v>
      </c>
      <c r="V19" s="1426"/>
      <c r="W19" s="1426"/>
      <c r="X19" s="1426"/>
      <c r="Y19" s="1428">
        <v>0.1</v>
      </c>
      <c r="Z19" s="1428"/>
      <c r="AA19" s="1428"/>
      <c r="AB19" s="1429"/>
      <c r="AC19" s="1202" t="s">
        <v>650</v>
      </c>
      <c r="AD19" s="1202"/>
      <c r="AE19" s="1202"/>
      <c r="AF19" s="1202"/>
      <c r="AG19" s="1202"/>
      <c r="AH19" s="1202"/>
    </row>
    <row r="20" spans="1:34" ht="18.75" customHeight="1">
      <c r="A20" s="1202"/>
      <c r="B20" s="1202"/>
      <c r="C20" s="286">
        <v>26</v>
      </c>
      <c r="D20" s="442"/>
      <c r="E20" s="1425">
        <v>6748</v>
      </c>
      <c r="F20" s="1426"/>
      <c r="G20" s="1426"/>
      <c r="H20" s="1426"/>
      <c r="I20" s="1428">
        <v>0.9</v>
      </c>
      <c r="J20" s="1428"/>
      <c r="K20" s="1428"/>
      <c r="L20" s="1428"/>
      <c r="M20" s="1426">
        <v>35521</v>
      </c>
      <c r="N20" s="1426"/>
      <c r="O20" s="1426"/>
      <c r="P20" s="1426"/>
      <c r="Q20" s="1426">
        <v>17330</v>
      </c>
      <c r="R20" s="1426"/>
      <c r="S20" s="1426"/>
      <c r="T20" s="1426"/>
      <c r="U20" s="1426">
        <v>18191</v>
      </c>
      <c r="V20" s="1426"/>
      <c r="W20" s="1426"/>
      <c r="X20" s="1426"/>
      <c r="Y20" s="1428">
        <v>2</v>
      </c>
      <c r="Z20" s="1428"/>
      <c r="AA20" s="1428"/>
      <c r="AB20" s="1429"/>
      <c r="AC20" s="1202"/>
      <c r="AD20" s="1202"/>
      <c r="AE20" s="1202"/>
      <c r="AF20" s="1202"/>
      <c r="AG20" s="1202"/>
      <c r="AH20" s="1202"/>
    </row>
    <row r="21" spans="1:34" ht="18.75" customHeight="1">
      <c r="A21" s="1430"/>
      <c r="B21" s="1430"/>
      <c r="C21" s="472">
        <v>27</v>
      </c>
      <c r="D21" s="442"/>
      <c r="E21" s="1425">
        <v>6714</v>
      </c>
      <c r="F21" s="1431"/>
      <c r="G21" s="1431"/>
      <c r="H21" s="1431"/>
      <c r="I21" s="1440" t="s">
        <v>659</v>
      </c>
      <c r="J21" s="1440"/>
      <c r="K21" s="1440"/>
      <c r="L21" s="1440"/>
      <c r="M21" s="1431">
        <v>35594</v>
      </c>
      <c r="N21" s="1431"/>
      <c r="O21" s="1431"/>
      <c r="P21" s="1431"/>
      <c r="Q21" s="1431">
        <v>17211</v>
      </c>
      <c r="R21" s="1431"/>
      <c r="S21" s="1431"/>
      <c r="T21" s="1431"/>
      <c r="U21" s="1431">
        <v>18383</v>
      </c>
      <c r="V21" s="1431"/>
      <c r="W21" s="1431"/>
      <c r="X21" s="1431"/>
      <c r="Y21" s="1428">
        <v>0.2</v>
      </c>
      <c r="Z21" s="1428"/>
      <c r="AA21" s="1428"/>
      <c r="AB21" s="1429"/>
      <c r="AC21" s="1202" t="s">
        <v>660</v>
      </c>
      <c r="AD21" s="1202"/>
      <c r="AE21" s="1202"/>
      <c r="AF21" s="1202"/>
      <c r="AG21" s="1202"/>
      <c r="AH21" s="1202"/>
    </row>
    <row r="22" spans="1:34" ht="18.75" customHeight="1">
      <c r="A22" s="1436"/>
      <c r="B22" s="1436"/>
      <c r="C22" s="473">
        <v>28</v>
      </c>
      <c r="D22" s="474"/>
      <c r="E22" s="1438">
        <v>6715</v>
      </c>
      <c r="F22" s="1439"/>
      <c r="G22" s="1439"/>
      <c r="H22" s="1439"/>
      <c r="I22" s="1434">
        <v>0</v>
      </c>
      <c r="J22" s="1434"/>
      <c r="K22" s="1434"/>
      <c r="L22" s="1434"/>
      <c r="M22" s="1439">
        <v>36156</v>
      </c>
      <c r="N22" s="1439"/>
      <c r="O22" s="1439"/>
      <c r="P22" s="1439"/>
      <c r="Q22" s="1439">
        <v>17503</v>
      </c>
      <c r="R22" s="1439"/>
      <c r="S22" s="1439"/>
      <c r="T22" s="1439"/>
      <c r="U22" s="1439">
        <v>18653</v>
      </c>
      <c r="V22" s="1439"/>
      <c r="W22" s="1439"/>
      <c r="X22" s="1439"/>
      <c r="Y22" s="1434">
        <v>1.6</v>
      </c>
      <c r="Z22" s="1434"/>
      <c r="AA22" s="1434"/>
      <c r="AB22" s="1435"/>
      <c r="AC22" s="1447" t="s">
        <v>661</v>
      </c>
      <c r="AD22" s="1447"/>
      <c r="AE22" s="1447"/>
      <c r="AF22" s="1447"/>
      <c r="AG22" s="1447"/>
      <c r="AH22" s="1447"/>
    </row>
    <row r="23" spans="1:34" ht="18.75" customHeight="1">
      <c r="A23" s="1430"/>
      <c r="B23" s="1430"/>
      <c r="C23" s="472">
        <v>29</v>
      </c>
      <c r="D23" s="442"/>
      <c r="E23" s="1448" t="s">
        <v>649</v>
      </c>
      <c r="F23" s="1449"/>
      <c r="G23" s="1449"/>
      <c r="H23" s="1449"/>
      <c r="I23" s="1449" t="s">
        <v>649</v>
      </c>
      <c r="J23" s="1449"/>
      <c r="K23" s="1449"/>
      <c r="L23" s="1449"/>
      <c r="M23" s="1431">
        <v>36513</v>
      </c>
      <c r="N23" s="1431"/>
      <c r="O23" s="1431"/>
      <c r="P23" s="1431"/>
      <c r="Q23" s="1449" t="s">
        <v>649</v>
      </c>
      <c r="R23" s="1449"/>
      <c r="S23" s="1449"/>
      <c r="T23" s="1449"/>
      <c r="U23" s="1449" t="s">
        <v>649</v>
      </c>
      <c r="V23" s="1449"/>
      <c r="W23" s="1449"/>
      <c r="X23" s="1449"/>
      <c r="Y23" s="1432">
        <v>1</v>
      </c>
      <c r="Z23" s="1432"/>
      <c r="AA23" s="1432"/>
      <c r="AB23" s="1429"/>
      <c r="AC23" s="1430" t="s">
        <v>662</v>
      </c>
      <c r="AD23" s="1430"/>
      <c r="AE23" s="1430"/>
      <c r="AF23" s="1430"/>
      <c r="AG23" s="1430"/>
      <c r="AH23" s="1430"/>
    </row>
    <row r="24" spans="1:34" ht="18.75" customHeight="1">
      <c r="A24" s="1430"/>
      <c r="B24" s="1430"/>
      <c r="C24" s="472">
        <v>29</v>
      </c>
      <c r="D24" s="442"/>
      <c r="E24" s="1425">
        <v>6023</v>
      </c>
      <c r="F24" s="1431"/>
      <c r="G24" s="1431"/>
      <c r="H24" s="1431"/>
      <c r="I24" s="1449" t="s">
        <v>649</v>
      </c>
      <c r="J24" s="1449"/>
      <c r="K24" s="1449"/>
      <c r="L24" s="1449"/>
      <c r="M24" s="1431">
        <v>31061</v>
      </c>
      <c r="N24" s="1431"/>
      <c r="O24" s="1431"/>
      <c r="P24" s="1431"/>
      <c r="Q24" s="1431">
        <v>15170</v>
      </c>
      <c r="R24" s="1431"/>
      <c r="S24" s="1431"/>
      <c r="T24" s="1431"/>
      <c r="U24" s="1431">
        <v>15891</v>
      </c>
      <c r="V24" s="1431"/>
      <c r="W24" s="1431"/>
      <c r="X24" s="1431"/>
      <c r="Y24" s="1440" t="s">
        <v>663</v>
      </c>
      <c r="Z24" s="1440"/>
      <c r="AA24" s="1440"/>
      <c r="AB24" s="1441"/>
      <c r="AC24" s="1430" t="s">
        <v>664</v>
      </c>
      <c r="AD24" s="1430"/>
      <c r="AE24" s="1430"/>
      <c r="AF24" s="1430"/>
      <c r="AG24" s="1430"/>
      <c r="AH24" s="1430"/>
    </row>
    <row r="25" spans="1:34" ht="18.75" customHeight="1">
      <c r="A25" s="1430"/>
      <c r="B25" s="1430"/>
      <c r="C25" s="472">
        <v>30</v>
      </c>
      <c r="D25" s="442"/>
      <c r="E25" s="1425">
        <v>6117</v>
      </c>
      <c r="F25" s="1431"/>
      <c r="G25" s="1431"/>
      <c r="H25" s="1431"/>
      <c r="I25" s="1432">
        <v>1.6</v>
      </c>
      <c r="J25" s="1432"/>
      <c r="K25" s="1432"/>
      <c r="L25" s="1432"/>
      <c r="M25" s="1431">
        <v>31307</v>
      </c>
      <c r="N25" s="1431"/>
      <c r="O25" s="1431"/>
      <c r="P25" s="1431"/>
      <c r="Q25" s="1431">
        <v>15277</v>
      </c>
      <c r="R25" s="1431"/>
      <c r="S25" s="1431"/>
      <c r="T25" s="1431"/>
      <c r="U25" s="1431">
        <v>16030</v>
      </c>
      <c r="V25" s="1431"/>
      <c r="W25" s="1431"/>
      <c r="X25" s="1431"/>
      <c r="Y25" s="1432">
        <v>0.8</v>
      </c>
      <c r="Z25" s="1432"/>
      <c r="AA25" s="1432"/>
      <c r="AB25" s="1429"/>
      <c r="AC25" s="1430" t="s">
        <v>665</v>
      </c>
      <c r="AD25" s="1430"/>
      <c r="AE25" s="1430"/>
      <c r="AF25" s="1430"/>
      <c r="AG25" s="1430"/>
      <c r="AH25" s="1430"/>
    </row>
    <row r="26" spans="1:34" ht="18.75" customHeight="1">
      <c r="A26" s="1444"/>
      <c r="B26" s="1444"/>
      <c r="C26" s="475">
        <v>31</v>
      </c>
      <c r="D26" s="476"/>
      <c r="E26" s="1445">
        <v>8523</v>
      </c>
      <c r="F26" s="1446"/>
      <c r="G26" s="1446"/>
      <c r="H26" s="1446"/>
      <c r="I26" s="1442">
        <v>39.299999999999997</v>
      </c>
      <c r="J26" s="1442"/>
      <c r="K26" s="1442"/>
      <c r="L26" s="1442"/>
      <c r="M26" s="1446">
        <v>44123</v>
      </c>
      <c r="N26" s="1446"/>
      <c r="O26" s="1446"/>
      <c r="P26" s="1446"/>
      <c r="Q26" s="1446">
        <v>21578</v>
      </c>
      <c r="R26" s="1446"/>
      <c r="S26" s="1446"/>
      <c r="T26" s="1446"/>
      <c r="U26" s="1446">
        <v>22545</v>
      </c>
      <c r="V26" s="1446"/>
      <c r="W26" s="1446"/>
      <c r="X26" s="1446"/>
      <c r="Y26" s="1442">
        <v>40.9</v>
      </c>
      <c r="Z26" s="1442"/>
      <c r="AA26" s="1442"/>
      <c r="AB26" s="1443"/>
      <c r="AC26" s="1444" t="s">
        <v>666</v>
      </c>
      <c r="AD26" s="1444"/>
      <c r="AE26" s="1444"/>
      <c r="AF26" s="1444"/>
      <c r="AG26" s="1444"/>
      <c r="AH26" s="1444"/>
    </row>
    <row r="27" spans="1:34" ht="18.75" customHeight="1">
      <c r="A27" s="1430"/>
      <c r="B27" s="1430"/>
      <c r="C27" s="286">
        <v>32</v>
      </c>
      <c r="D27" s="442"/>
      <c r="E27" s="1425">
        <v>8558</v>
      </c>
      <c r="F27" s="1431"/>
      <c r="G27" s="1431"/>
      <c r="H27" s="1431"/>
      <c r="I27" s="1432">
        <v>0.4</v>
      </c>
      <c r="J27" s="1432"/>
      <c r="K27" s="1432"/>
      <c r="L27" s="1432"/>
      <c r="M27" s="1431">
        <v>44327</v>
      </c>
      <c r="N27" s="1431"/>
      <c r="O27" s="1431"/>
      <c r="P27" s="1431"/>
      <c r="Q27" s="1431">
        <v>21646</v>
      </c>
      <c r="R27" s="1431"/>
      <c r="S27" s="1431"/>
      <c r="T27" s="1431"/>
      <c r="U27" s="1431">
        <v>22681</v>
      </c>
      <c r="V27" s="1431"/>
      <c r="W27" s="1431"/>
      <c r="X27" s="1431"/>
      <c r="Y27" s="1428">
        <v>0.5</v>
      </c>
      <c r="Z27" s="1428"/>
      <c r="AA27" s="1428"/>
      <c r="AB27" s="1429"/>
      <c r="AC27" s="1202" t="s">
        <v>665</v>
      </c>
      <c r="AD27" s="1202"/>
      <c r="AE27" s="1202"/>
      <c r="AF27" s="1202"/>
      <c r="AG27" s="1202"/>
      <c r="AH27" s="1202"/>
    </row>
    <row r="28" spans="1:34" ht="18.75" customHeight="1">
      <c r="A28" s="1202"/>
      <c r="B28" s="1202"/>
      <c r="C28" s="286">
        <v>33</v>
      </c>
      <c r="D28" s="442"/>
      <c r="E28" s="1425">
        <v>8575</v>
      </c>
      <c r="F28" s="1426"/>
      <c r="G28" s="1426"/>
      <c r="H28" s="1426"/>
      <c r="I28" s="1428">
        <v>0.2</v>
      </c>
      <c r="J28" s="1428"/>
      <c r="K28" s="1428"/>
      <c r="L28" s="1428"/>
      <c r="M28" s="1426">
        <v>44428</v>
      </c>
      <c r="N28" s="1426"/>
      <c r="O28" s="1426"/>
      <c r="P28" s="1426"/>
      <c r="Q28" s="1426">
        <v>21661</v>
      </c>
      <c r="R28" s="1426"/>
      <c r="S28" s="1426"/>
      <c r="T28" s="1426"/>
      <c r="U28" s="1426">
        <v>22767</v>
      </c>
      <c r="V28" s="1426"/>
      <c r="W28" s="1426"/>
      <c r="X28" s="1426"/>
      <c r="Y28" s="1428">
        <v>0.2</v>
      </c>
      <c r="Z28" s="1428"/>
      <c r="AA28" s="1428"/>
      <c r="AB28" s="1429"/>
      <c r="AC28" s="1201" t="s">
        <v>651</v>
      </c>
      <c r="AD28" s="1201"/>
      <c r="AE28" s="1201"/>
      <c r="AF28" s="1201"/>
      <c r="AG28" s="1201"/>
      <c r="AH28" s="1201"/>
    </row>
    <row r="29" spans="1:34" ht="18.75" customHeight="1">
      <c r="A29" s="1202"/>
      <c r="B29" s="1202"/>
      <c r="C29" s="286">
        <v>34</v>
      </c>
      <c r="D29" s="442"/>
      <c r="E29" s="1425">
        <v>8709</v>
      </c>
      <c r="F29" s="1426"/>
      <c r="G29" s="1426"/>
      <c r="H29" s="1426"/>
      <c r="I29" s="1428">
        <v>1.6</v>
      </c>
      <c r="J29" s="1428"/>
      <c r="K29" s="1428"/>
      <c r="L29" s="1428"/>
      <c r="M29" s="1426">
        <v>44639</v>
      </c>
      <c r="N29" s="1426"/>
      <c r="O29" s="1426"/>
      <c r="P29" s="1426"/>
      <c r="Q29" s="1426">
        <v>21777</v>
      </c>
      <c r="R29" s="1426"/>
      <c r="S29" s="1426"/>
      <c r="T29" s="1426"/>
      <c r="U29" s="1426">
        <v>22862</v>
      </c>
      <c r="V29" s="1426"/>
      <c r="W29" s="1426"/>
      <c r="X29" s="1426"/>
      <c r="Y29" s="1428">
        <v>0.5</v>
      </c>
      <c r="Z29" s="1428"/>
      <c r="AA29" s="1428"/>
      <c r="AB29" s="1429"/>
      <c r="AC29" s="1201" t="s">
        <v>651</v>
      </c>
      <c r="AD29" s="1201"/>
      <c r="AE29" s="1201"/>
      <c r="AF29" s="1201"/>
      <c r="AG29" s="1201"/>
      <c r="AH29" s="1201"/>
    </row>
    <row r="30" spans="1:34" ht="18.75" customHeight="1">
      <c r="A30" s="1202"/>
      <c r="B30" s="1202"/>
      <c r="C30" s="286">
        <v>35</v>
      </c>
      <c r="D30" s="442"/>
      <c r="E30" s="1425">
        <v>8878</v>
      </c>
      <c r="F30" s="1426"/>
      <c r="G30" s="1426"/>
      <c r="H30" s="1426"/>
      <c r="I30" s="1428">
        <v>1.9</v>
      </c>
      <c r="J30" s="1428"/>
      <c r="K30" s="1428"/>
      <c r="L30" s="1428"/>
      <c r="M30" s="1426">
        <v>44968</v>
      </c>
      <c r="N30" s="1426"/>
      <c r="O30" s="1426"/>
      <c r="P30" s="1426"/>
      <c r="Q30" s="1426">
        <v>21921</v>
      </c>
      <c r="R30" s="1426"/>
      <c r="S30" s="1426"/>
      <c r="T30" s="1426"/>
      <c r="U30" s="1426">
        <v>23047</v>
      </c>
      <c r="V30" s="1426"/>
      <c r="W30" s="1426"/>
      <c r="X30" s="1426"/>
      <c r="Y30" s="1428">
        <v>0.7</v>
      </c>
      <c r="Z30" s="1428"/>
      <c r="AA30" s="1428"/>
      <c r="AB30" s="1429"/>
      <c r="AC30" s="1201" t="s">
        <v>651</v>
      </c>
      <c r="AD30" s="1201"/>
      <c r="AE30" s="1201"/>
      <c r="AF30" s="1201"/>
      <c r="AG30" s="1201"/>
      <c r="AH30" s="1201"/>
    </row>
    <row r="31" spans="1:34" ht="18.75" customHeight="1">
      <c r="A31" s="1430"/>
      <c r="B31" s="1430"/>
      <c r="C31" s="472">
        <v>36</v>
      </c>
      <c r="D31" s="442"/>
      <c r="E31" s="1425">
        <v>9045</v>
      </c>
      <c r="F31" s="1431"/>
      <c r="G31" s="1431"/>
      <c r="H31" s="1431"/>
      <c r="I31" s="1432">
        <v>1.9</v>
      </c>
      <c r="J31" s="1432"/>
      <c r="K31" s="1432"/>
      <c r="L31" s="1432"/>
      <c r="M31" s="1431">
        <v>45247</v>
      </c>
      <c r="N31" s="1431"/>
      <c r="O31" s="1431"/>
      <c r="P31" s="1431"/>
      <c r="Q31" s="1431">
        <v>22057</v>
      </c>
      <c r="R31" s="1431"/>
      <c r="S31" s="1431"/>
      <c r="T31" s="1431"/>
      <c r="U31" s="1431">
        <v>23190</v>
      </c>
      <c r="V31" s="1431"/>
      <c r="W31" s="1431"/>
      <c r="X31" s="1431"/>
      <c r="Y31" s="1428">
        <v>0.7</v>
      </c>
      <c r="Z31" s="1428"/>
      <c r="AA31" s="1428"/>
      <c r="AB31" s="1429"/>
      <c r="AC31" s="1201" t="s">
        <v>651</v>
      </c>
      <c r="AD31" s="1201"/>
      <c r="AE31" s="1201"/>
      <c r="AF31" s="1201"/>
      <c r="AG31" s="1201"/>
      <c r="AH31" s="1201"/>
    </row>
    <row r="32" spans="1:34" ht="18.75" customHeight="1">
      <c r="A32" s="1436"/>
      <c r="B32" s="1436"/>
      <c r="C32" s="473">
        <v>37</v>
      </c>
      <c r="D32" s="474"/>
      <c r="E32" s="1438">
        <v>9336</v>
      </c>
      <c r="F32" s="1439"/>
      <c r="G32" s="1439"/>
      <c r="H32" s="1439"/>
      <c r="I32" s="1434">
        <v>3.2</v>
      </c>
      <c r="J32" s="1434"/>
      <c r="K32" s="1434"/>
      <c r="L32" s="1434"/>
      <c r="M32" s="1439">
        <v>45533</v>
      </c>
      <c r="N32" s="1439"/>
      <c r="O32" s="1439"/>
      <c r="P32" s="1439"/>
      <c r="Q32" s="1439">
        <v>22164</v>
      </c>
      <c r="R32" s="1439"/>
      <c r="S32" s="1439"/>
      <c r="T32" s="1439"/>
      <c r="U32" s="1439">
        <v>23369</v>
      </c>
      <c r="V32" s="1439"/>
      <c r="W32" s="1439"/>
      <c r="X32" s="1439"/>
      <c r="Y32" s="1434">
        <v>0.6</v>
      </c>
      <c r="Z32" s="1434"/>
      <c r="AA32" s="1434"/>
      <c r="AB32" s="1435"/>
      <c r="AC32" s="1447" t="s">
        <v>651</v>
      </c>
      <c r="AD32" s="1447"/>
      <c r="AE32" s="1447"/>
      <c r="AF32" s="1447"/>
      <c r="AG32" s="1447"/>
      <c r="AH32" s="1447"/>
    </row>
    <row r="33" spans="1:34" ht="18.75" customHeight="1">
      <c r="A33" s="1430"/>
      <c r="B33" s="1430"/>
      <c r="C33" s="472">
        <v>38</v>
      </c>
      <c r="D33" s="442"/>
      <c r="E33" s="1425">
        <v>9617</v>
      </c>
      <c r="F33" s="1431"/>
      <c r="G33" s="1431"/>
      <c r="H33" s="1431"/>
      <c r="I33" s="1432">
        <v>3</v>
      </c>
      <c r="J33" s="1432"/>
      <c r="K33" s="1432"/>
      <c r="L33" s="1432"/>
      <c r="M33" s="1431">
        <v>46109</v>
      </c>
      <c r="N33" s="1431"/>
      <c r="O33" s="1431"/>
      <c r="P33" s="1431"/>
      <c r="Q33" s="1431">
        <v>22495</v>
      </c>
      <c r="R33" s="1431"/>
      <c r="S33" s="1431"/>
      <c r="T33" s="1431"/>
      <c r="U33" s="1431">
        <v>23614</v>
      </c>
      <c r="V33" s="1431"/>
      <c r="W33" s="1431"/>
      <c r="X33" s="1431"/>
      <c r="Y33" s="1432">
        <v>1.3</v>
      </c>
      <c r="Z33" s="1432"/>
      <c r="AA33" s="1432"/>
      <c r="AB33" s="1429"/>
      <c r="AC33" s="1437" t="s">
        <v>651</v>
      </c>
      <c r="AD33" s="1437"/>
      <c r="AE33" s="1437"/>
      <c r="AF33" s="1437"/>
      <c r="AG33" s="1437"/>
      <c r="AH33" s="1437"/>
    </row>
    <row r="34" spans="1:34" ht="18.75" customHeight="1">
      <c r="A34" s="1430"/>
      <c r="B34" s="1430"/>
      <c r="C34" s="472">
        <v>39</v>
      </c>
      <c r="D34" s="442"/>
      <c r="E34" s="1425">
        <v>10027</v>
      </c>
      <c r="F34" s="1431"/>
      <c r="G34" s="1431"/>
      <c r="H34" s="1431"/>
      <c r="I34" s="1432">
        <v>4.3</v>
      </c>
      <c r="J34" s="1432"/>
      <c r="K34" s="1432"/>
      <c r="L34" s="1432"/>
      <c r="M34" s="1431">
        <v>46240</v>
      </c>
      <c r="N34" s="1431"/>
      <c r="O34" s="1431"/>
      <c r="P34" s="1431"/>
      <c r="Q34" s="1431">
        <v>22678</v>
      </c>
      <c r="R34" s="1431"/>
      <c r="S34" s="1431"/>
      <c r="T34" s="1431"/>
      <c r="U34" s="1431">
        <v>23562</v>
      </c>
      <c r="V34" s="1431"/>
      <c r="W34" s="1431"/>
      <c r="X34" s="1431"/>
      <c r="Y34" s="1432">
        <v>0.3</v>
      </c>
      <c r="Z34" s="1432"/>
      <c r="AA34" s="1432"/>
      <c r="AB34" s="1429"/>
      <c r="AC34" s="1437" t="s">
        <v>651</v>
      </c>
      <c r="AD34" s="1437"/>
      <c r="AE34" s="1437"/>
      <c r="AF34" s="1437"/>
      <c r="AG34" s="1437"/>
      <c r="AH34" s="1437"/>
    </row>
    <row r="35" spans="1:34" ht="18.75" customHeight="1">
      <c r="A35" s="1430"/>
      <c r="B35" s="1430"/>
      <c r="C35" s="472">
        <v>40</v>
      </c>
      <c r="D35" s="442"/>
      <c r="E35" s="1425">
        <v>10377</v>
      </c>
      <c r="F35" s="1431"/>
      <c r="G35" s="1431"/>
      <c r="H35" s="1431"/>
      <c r="I35" s="1432">
        <v>3.5</v>
      </c>
      <c r="J35" s="1432"/>
      <c r="K35" s="1432"/>
      <c r="L35" s="1432"/>
      <c r="M35" s="1431">
        <v>46782</v>
      </c>
      <c r="N35" s="1431"/>
      <c r="O35" s="1431"/>
      <c r="P35" s="1431"/>
      <c r="Q35" s="1431">
        <v>22991</v>
      </c>
      <c r="R35" s="1431"/>
      <c r="S35" s="1431"/>
      <c r="T35" s="1431"/>
      <c r="U35" s="1431">
        <v>23791</v>
      </c>
      <c r="V35" s="1431"/>
      <c r="W35" s="1431"/>
      <c r="X35" s="1431"/>
      <c r="Y35" s="1432">
        <v>1.2</v>
      </c>
      <c r="Z35" s="1432"/>
      <c r="AA35" s="1432"/>
      <c r="AB35" s="1429"/>
      <c r="AC35" s="1437" t="s">
        <v>651</v>
      </c>
      <c r="AD35" s="1437"/>
      <c r="AE35" s="1437"/>
      <c r="AF35" s="1437"/>
      <c r="AG35" s="1437"/>
      <c r="AH35" s="1437"/>
    </row>
    <row r="36" spans="1:34" ht="18.75" customHeight="1">
      <c r="A36" s="1444"/>
      <c r="B36" s="1444"/>
      <c r="C36" s="475">
        <v>41</v>
      </c>
      <c r="D36" s="476"/>
      <c r="E36" s="1445">
        <v>10711</v>
      </c>
      <c r="F36" s="1446"/>
      <c r="G36" s="1446"/>
      <c r="H36" s="1446"/>
      <c r="I36" s="1442">
        <v>3.2</v>
      </c>
      <c r="J36" s="1442"/>
      <c r="K36" s="1442"/>
      <c r="L36" s="1442"/>
      <c r="M36" s="1446">
        <v>47608</v>
      </c>
      <c r="N36" s="1446"/>
      <c r="O36" s="1446"/>
      <c r="P36" s="1446"/>
      <c r="Q36" s="1446">
        <v>23412</v>
      </c>
      <c r="R36" s="1446"/>
      <c r="S36" s="1446"/>
      <c r="T36" s="1446"/>
      <c r="U36" s="1446">
        <v>24196</v>
      </c>
      <c r="V36" s="1446"/>
      <c r="W36" s="1446"/>
      <c r="X36" s="1446"/>
      <c r="Y36" s="1442">
        <v>1.8</v>
      </c>
      <c r="Z36" s="1442"/>
      <c r="AA36" s="1442"/>
      <c r="AB36" s="1443"/>
      <c r="AC36" s="1450" t="s">
        <v>651</v>
      </c>
      <c r="AD36" s="1450"/>
      <c r="AE36" s="1450"/>
      <c r="AF36" s="1450"/>
      <c r="AG36" s="1450"/>
      <c r="AH36" s="1450"/>
    </row>
    <row r="37" spans="1:34" ht="18.75" customHeight="1">
      <c r="A37" s="1430"/>
      <c r="B37" s="1430"/>
      <c r="C37" s="286">
        <v>42</v>
      </c>
      <c r="D37" s="442"/>
      <c r="E37" s="1425">
        <v>11107</v>
      </c>
      <c r="F37" s="1431"/>
      <c r="G37" s="1431"/>
      <c r="H37" s="1431"/>
      <c r="I37" s="1440">
        <v>3.7</v>
      </c>
      <c r="J37" s="1440"/>
      <c r="K37" s="1440"/>
      <c r="L37" s="1440"/>
      <c r="M37" s="1431">
        <v>48301</v>
      </c>
      <c r="N37" s="1431"/>
      <c r="O37" s="1431"/>
      <c r="P37" s="1431"/>
      <c r="Q37" s="1431">
        <v>23783</v>
      </c>
      <c r="R37" s="1431"/>
      <c r="S37" s="1431"/>
      <c r="T37" s="1431"/>
      <c r="U37" s="1431">
        <v>24518</v>
      </c>
      <c r="V37" s="1431"/>
      <c r="W37" s="1431"/>
      <c r="X37" s="1431"/>
      <c r="Y37" s="1451">
        <v>1.5</v>
      </c>
      <c r="Z37" s="1451"/>
      <c r="AA37" s="1451"/>
      <c r="AB37" s="1452"/>
      <c r="AC37" s="1201" t="s">
        <v>651</v>
      </c>
      <c r="AD37" s="1201"/>
      <c r="AE37" s="1201"/>
      <c r="AF37" s="1201"/>
      <c r="AG37" s="1201"/>
      <c r="AH37" s="1201"/>
    </row>
    <row r="38" spans="1:34" ht="18.75" customHeight="1">
      <c r="A38" s="1202"/>
      <c r="B38" s="1202"/>
      <c r="C38" s="286">
        <v>43</v>
      </c>
      <c r="D38" s="442"/>
      <c r="E38" s="1425">
        <v>11532</v>
      </c>
      <c r="F38" s="1426"/>
      <c r="G38" s="1426"/>
      <c r="H38" s="1426"/>
      <c r="I38" s="1428">
        <v>3.8</v>
      </c>
      <c r="J38" s="1428"/>
      <c r="K38" s="1428"/>
      <c r="L38" s="1428"/>
      <c r="M38" s="1426">
        <v>49443</v>
      </c>
      <c r="N38" s="1426"/>
      <c r="O38" s="1426"/>
      <c r="P38" s="1426"/>
      <c r="Q38" s="1426">
        <v>24402</v>
      </c>
      <c r="R38" s="1426"/>
      <c r="S38" s="1426"/>
      <c r="T38" s="1426"/>
      <c r="U38" s="1426">
        <v>25041</v>
      </c>
      <c r="V38" s="1426"/>
      <c r="W38" s="1426"/>
      <c r="X38" s="1426"/>
      <c r="Y38" s="1451">
        <v>2.4</v>
      </c>
      <c r="Z38" s="1451"/>
      <c r="AA38" s="1451"/>
      <c r="AB38" s="1452"/>
      <c r="AC38" s="1201" t="s">
        <v>651</v>
      </c>
      <c r="AD38" s="1201"/>
      <c r="AE38" s="1201"/>
      <c r="AF38" s="1201"/>
      <c r="AG38" s="1201"/>
      <c r="AH38" s="1201"/>
    </row>
    <row r="39" spans="1:34" ht="18.75" customHeight="1">
      <c r="A39" s="1202"/>
      <c r="B39" s="1202"/>
      <c r="C39" s="286">
        <v>44</v>
      </c>
      <c r="D39" s="442"/>
      <c r="E39" s="1425">
        <v>11958</v>
      </c>
      <c r="F39" s="1426"/>
      <c r="G39" s="1426"/>
      <c r="H39" s="1426"/>
      <c r="I39" s="1428">
        <v>3.7</v>
      </c>
      <c r="J39" s="1428"/>
      <c r="K39" s="1428"/>
      <c r="L39" s="1428"/>
      <c r="M39" s="1426">
        <v>50338</v>
      </c>
      <c r="N39" s="1426"/>
      <c r="O39" s="1426"/>
      <c r="P39" s="1426"/>
      <c r="Q39" s="1426">
        <v>24885</v>
      </c>
      <c r="R39" s="1426"/>
      <c r="S39" s="1426"/>
      <c r="T39" s="1426"/>
      <c r="U39" s="1426">
        <v>25453</v>
      </c>
      <c r="V39" s="1426"/>
      <c r="W39" s="1426"/>
      <c r="X39" s="1426"/>
      <c r="Y39" s="1451">
        <v>1.8</v>
      </c>
      <c r="Z39" s="1451"/>
      <c r="AA39" s="1451"/>
      <c r="AB39" s="1452"/>
      <c r="AC39" s="1201" t="s">
        <v>651</v>
      </c>
      <c r="AD39" s="1201"/>
      <c r="AE39" s="1201"/>
      <c r="AF39" s="1201"/>
      <c r="AG39" s="1201"/>
      <c r="AH39" s="1201"/>
    </row>
    <row r="40" spans="1:34" ht="18.75" customHeight="1">
      <c r="A40" s="1202"/>
      <c r="B40" s="1202"/>
      <c r="C40" s="286">
        <v>45</v>
      </c>
      <c r="D40" s="442"/>
      <c r="E40" s="1425">
        <v>12302</v>
      </c>
      <c r="F40" s="1426"/>
      <c r="G40" s="1426"/>
      <c r="H40" s="1426"/>
      <c r="I40" s="1428">
        <v>2.9</v>
      </c>
      <c r="J40" s="1428"/>
      <c r="K40" s="1428"/>
      <c r="L40" s="1428"/>
      <c r="M40" s="1426">
        <v>51037</v>
      </c>
      <c r="N40" s="1426"/>
      <c r="O40" s="1426"/>
      <c r="P40" s="1426"/>
      <c r="Q40" s="1433">
        <v>25279</v>
      </c>
      <c r="R40" s="1433"/>
      <c r="S40" s="1433"/>
      <c r="T40" s="1433"/>
      <c r="U40" s="1426">
        <v>25758</v>
      </c>
      <c r="V40" s="1426"/>
      <c r="W40" s="1426"/>
      <c r="X40" s="1426"/>
      <c r="Y40" s="1451">
        <v>1.4</v>
      </c>
      <c r="Z40" s="1451"/>
      <c r="AA40" s="1451"/>
      <c r="AB40" s="1452"/>
      <c r="AC40" s="1201" t="s">
        <v>651</v>
      </c>
      <c r="AD40" s="1201"/>
      <c r="AE40" s="1201"/>
      <c r="AF40" s="1201"/>
      <c r="AG40" s="1201"/>
      <c r="AH40" s="1201"/>
    </row>
    <row r="41" spans="1:34" ht="18.75" customHeight="1">
      <c r="A41" s="1430"/>
      <c r="B41" s="1430"/>
      <c r="C41" s="472">
        <v>46</v>
      </c>
      <c r="D41" s="442"/>
      <c r="E41" s="1425">
        <v>12721</v>
      </c>
      <c r="F41" s="1431"/>
      <c r="G41" s="1431"/>
      <c r="H41" s="1431"/>
      <c r="I41" s="1432">
        <v>3.4</v>
      </c>
      <c r="J41" s="1432"/>
      <c r="K41" s="1432"/>
      <c r="L41" s="1432"/>
      <c r="M41" s="1431">
        <v>52207</v>
      </c>
      <c r="N41" s="1431"/>
      <c r="O41" s="1431"/>
      <c r="P41" s="1431"/>
      <c r="Q41" s="1431">
        <v>25863</v>
      </c>
      <c r="R41" s="1431"/>
      <c r="S41" s="1431"/>
      <c r="T41" s="1431"/>
      <c r="U41" s="1431">
        <v>26344</v>
      </c>
      <c r="V41" s="1431"/>
      <c r="W41" s="1431"/>
      <c r="X41" s="1431"/>
      <c r="Y41" s="1451">
        <v>2.2999999999999998</v>
      </c>
      <c r="Z41" s="1451"/>
      <c r="AA41" s="1451"/>
      <c r="AB41" s="1452"/>
      <c r="AC41" s="1201" t="s">
        <v>651</v>
      </c>
      <c r="AD41" s="1201"/>
      <c r="AE41" s="1201"/>
      <c r="AF41" s="1201"/>
      <c r="AG41" s="1201"/>
      <c r="AH41" s="1201"/>
    </row>
    <row r="42" spans="1:34" ht="18.75" customHeight="1">
      <c r="A42" s="1436"/>
      <c r="B42" s="1436"/>
      <c r="C42" s="473">
        <v>47</v>
      </c>
      <c r="D42" s="474"/>
      <c r="E42" s="1438">
        <v>13625</v>
      </c>
      <c r="F42" s="1439"/>
      <c r="G42" s="1439"/>
      <c r="H42" s="1439"/>
      <c r="I42" s="1434">
        <v>7.1</v>
      </c>
      <c r="J42" s="1434"/>
      <c r="K42" s="1434"/>
      <c r="L42" s="1434"/>
      <c r="M42" s="1439">
        <v>53008</v>
      </c>
      <c r="N42" s="1439"/>
      <c r="O42" s="1439"/>
      <c r="P42" s="1439"/>
      <c r="Q42" s="1439">
        <v>26325</v>
      </c>
      <c r="R42" s="1439"/>
      <c r="S42" s="1439"/>
      <c r="T42" s="1439"/>
      <c r="U42" s="1439">
        <v>26683</v>
      </c>
      <c r="V42" s="1439"/>
      <c r="W42" s="1439"/>
      <c r="X42" s="1439"/>
      <c r="Y42" s="1453">
        <v>1.5</v>
      </c>
      <c r="Z42" s="1453"/>
      <c r="AA42" s="1453"/>
      <c r="AB42" s="1454"/>
      <c r="AC42" s="1447" t="s">
        <v>651</v>
      </c>
      <c r="AD42" s="1447"/>
      <c r="AE42" s="1447"/>
      <c r="AF42" s="1447"/>
      <c r="AG42" s="1447"/>
      <c r="AH42" s="1447"/>
    </row>
    <row r="43" spans="1:34" ht="18.75" customHeight="1">
      <c r="A43" s="1430"/>
      <c r="B43" s="1430"/>
      <c r="C43" s="472">
        <v>48</v>
      </c>
      <c r="D43" s="442"/>
      <c r="E43" s="1425">
        <v>14081</v>
      </c>
      <c r="F43" s="1431"/>
      <c r="G43" s="1431"/>
      <c r="H43" s="1431"/>
      <c r="I43" s="1432">
        <v>3.3</v>
      </c>
      <c r="J43" s="1432"/>
      <c r="K43" s="1432"/>
      <c r="L43" s="1432"/>
      <c r="M43" s="1431">
        <v>53945</v>
      </c>
      <c r="N43" s="1431"/>
      <c r="O43" s="1431"/>
      <c r="P43" s="1431"/>
      <c r="Q43" s="1431">
        <v>26864</v>
      </c>
      <c r="R43" s="1431"/>
      <c r="S43" s="1431"/>
      <c r="T43" s="1431"/>
      <c r="U43" s="1431">
        <v>27081</v>
      </c>
      <c r="V43" s="1431"/>
      <c r="W43" s="1431"/>
      <c r="X43" s="1431"/>
      <c r="Y43" s="1455">
        <v>1.8</v>
      </c>
      <c r="Z43" s="1455"/>
      <c r="AA43" s="1455"/>
      <c r="AB43" s="1452"/>
      <c r="AC43" s="1430" t="s">
        <v>667</v>
      </c>
      <c r="AD43" s="1430"/>
      <c r="AE43" s="1430"/>
      <c r="AF43" s="1430"/>
      <c r="AG43" s="1430"/>
      <c r="AH43" s="1430"/>
    </row>
    <row r="44" spans="1:34" ht="18.75" customHeight="1">
      <c r="A44" s="1430"/>
      <c r="B44" s="1430"/>
      <c r="C44" s="472">
        <v>49</v>
      </c>
      <c r="D44" s="442"/>
      <c r="E44" s="1425">
        <v>14439</v>
      </c>
      <c r="F44" s="1431"/>
      <c r="G44" s="1431"/>
      <c r="H44" s="1431"/>
      <c r="I44" s="1432">
        <v>2.5</v>
      </c>
      <c r="J44" s="1432"/>
      <c r="K44" s="1432"/>
      <c r="L44" s="1432"/>
      <c r="M44" s="1431">
        <v>54802</v>
      </c>
      <c r="N44" s="1431"/>
      <c r="O44" s="1431"/>
      <c r="P44" s="1431"/>
      <c r="Q44" s="1431">
        <v>27354</v>
      </c>
      <c r="R44" s="1431"/>
      <c r="S44" s="1431"/>
      <c r="T44" s="1431"/>
      <c r="U44" s="1431">
        <v>27448</v>
      </c>
      <c r="V44" s="1431"/>
      <c r="W44" s="1431"/>
      <c r="X44" s="1431"/>
      <c r="Y44" s="1455">
        <v>1.6</v>
      </c>
      <c r="Z44" s="1455"/>
      <c r="AA44" s="1455"/>
      <c r="AB44" s="1452"/>
      <c r="AC44" s="1437" t="s">
        <v>651</v>
      </c>
      <c r="AD44" s="1437"/>
      <c r="AE44" s="1437"/>
      <c r="AF44" s="1437"/>
      <c r="AG44" s="1437"/>
      <c r="AH44" s="1437"/>
    </row>
    <row r="45" spans="1:34" ht="18.75" customHeight="1">
      <c r="A45" s="1430"/>
      <c r="B45" s="1430"/>
      <c r="C45" s="472">
        <v>50</v>
      </c>
      <c r="D45" s="442"/>
      <c r="E45" s="1425">
        <v>14683</v>
      </c>
      <c r="F45" s="1431"/>
      <c r="G45" s="1431"/>
      <c r="H45" s="1431"/>
      <c r="I45" s="1432">
        <v>1.7</v>
      </c>
      <c r="J45" s="1432"/>
      <c r="K45" s="1432"/>
      <c r="L45" s="1432"/>
      <c r="M45" s="1431">
        <v>55554</v>
      </c>
      <c r="N45" s="1431"/>
      <c r="O45" s="1431"/>
      <c r="P45" s="1431"/>
      <c r="Q45" s="1431">
        <v>27733</v>
      </c>
      <c r="R45" s="1431"/>
      <c r="S45" s="1431"/>
      <c r="T45" s="1431"/>
      <c r="U45" s="1431">
        <v>27821</v>
      </c>
      <c r="V45" s="1431"/>
      <c r="W45" s="1431"/>
      <c r="X45" s="1431"/>
      <c r="Y45" s="1455">
        <v>1.4</v>
      </c>
      <c r="Z45" s="1455"/>
      <c r="AA45" s="1455"/>
      <c r="AB45" s="1452"/>
      <c r="AC45" s="1437" t="s">
        <v>651</v>
      </c>
      <c r="AD45" s="1437"/>
      <c r="AE45" s="1437"/>
      <c r="AF45" s="1437"/>
      <c r="AG45" s="1437"/>
      <c r="AH45" s="1437"/>
    </row>
    <row r="46" spans="1:34" ht="18.75" customHeight="1">
      <c r="A46" s="1444"/>
      <c r="B46" s="1444"/>
      <c r="C46" s="475">
        <v>51</v>
      </c>
      <c r="D46" s="476"/>
      <c r="E46" s="1445">
        <v>14944</v>
      </c>
      <c r="F46" s="1446"/>
      <c r="G46" s="1446"/>
      <c r="H46" s="1446"/>
      <c r="I46" s="1442">
        <v>1.8</v>
      </c>
      <c r="J46" s="1442"/>
      <c r="K46" s="1442"/>
      <c r="L46" s="1442"/>
      <c r="M46" s="1446">
        <v>56042</v>
      </c>
      <c r="N46" s="1446"/>
      <c r="O46" s="1446"/>
      <c r="P46" s="1446"/>
      <c r="Q46" s="1446">
        <v>28007</v>
      </c>
      <c r="R46" s="1446"/>
      <c r="S46" s="1446"/>
      <c r="T46" s="1446"/>
      <c r="U46" s="1446">
        <v>28035</v>
      </c>
      <c r="V46" s="1446"/>
      <c r="W46" s="1446"/>
      <c r="X46" s="1446"/>
      <c r="Y46" s="1456">
        <v>0.9</v>
      </c>
      <c r="Z46" s="1456"/>
      <c r="AA46" s="1456"/>
      <c r="AB46" s="1457"/>
      <c r="AC46" s="1450" t="s">
        <v>651</v>
      </c>
      <c r="AD46" s="1450"/>
      <c r="AE46" s="1450"/>
      <c r="AF46" s="1450"/>
      <c r="AG46" s="1450"/>
      <c r="AH46" s="1450"/>
    </row>
    <row r="47" spans="1:34" ht="18.75" customHeight="1">
      <c r="A47" s="1430"/>
      <c r="B47" s="1430"/>
      <c r="C47" s="286">
        <v>52</v>
      </c>
      <c r="D47" s="442"/>
      <c r="E47" s="1425">
        <v>15250</v>
      </c>
      <c r="F47" s="1431"/>
      <c r="G47" s="1431"/>
      <c r="H47" s="1431"/>
      <c r="I47" s="1432">
        <v>2</v>
      </c>
      <c r="J47" s="1432"/>
      <c r="K47" s="1432"/>
      <c r="L47" s="1432"/>
      <c r="M47" s="1431">
        <v>56696</v>
      </c>
      <c r="N47" s="1431"/>
      <c r="O47" s="1431"/>
      <c r="P47" s="1431"/>
      <c r="Q47" s="1431">
        <v>28365</v>
      </c>
      <c r="R47" s="1431"/>
      <c r="S47" s="1431"/>
      <c r="T47" s="1431"/>
      <c r="U47" s="1431">
        <v>28331</v>
      </c>
      <c r="V47" s="1431"/>
      <c r="W47" s="1431"/>
      <c r="X47" s="1431"/>
      <c r="Y47" s="1451">
        <v>1.2</v>
      </c>
      <c r="Z47" s="1451"/>
      <c r="AA47" s="1451"/>
      <c r="AB47" s="1452"/>
      <c r="AC47" s="1201" t="s">
        <v>651</v>
      </c>
      <c r="AD47" s="1201"/>
      <c r="AE47" s="1201"/>
      <c r="AF47" s="1201"/>
      <c r="AG47" s="1201"/>
      <c r="AH47" s="1201"/>
    </row>
    <row r="48" spans="1:34" ht="18.75" customHeight="1">
      <c r="A48" s="1202"/>
      <c r="B48" s="1202"/>
      <c r="C48" s="286">
        <v>53</v>
      </c>
      <c r="D48" s="442"/>
      <c r="E48" s="1425">
        <v>15569</v>
      </c>
      <c r="F48" s="1426"/>
      <c r="G48" s="1426"/>
      <c r="H48" s="1426"/>
      <c r="I48" s="1428">
        <v>2.1</v>
      </c>
      <c r="J48" s="1428"/>
      <c r="K48" s="1428"/>
      <c r="L48" s="1428"/>
      <c r="M48" s="1426">
        <v>57526</v>
      </c>
      <c r="N48" s="1426"/>
      <c r="O48" s="1426"/>
      <c r="P48" s="1426"/>
      <c r="Q48" s="1426">
        <v>28816</v>
      </c>
      <c r="R48" s="1426"/>
      <c r="S48" s="1426"/>
      <c r="T48" s="1426"/>
      <c r="U48" s="1426">
        <v>28710</v>
      </c>
      <c r="V48" s="1426"/>
      <c r="W48" s="1426"/>
      <c r="X48" s="1426"/>
      <c r="Y48" s="1451">
        <v>1.5</v>
      </c>
      <c r="Z48" s="1451"/>
      <c r="AA48" s="1451"/>
      <c r="AB48" s="1452"/>
      <c r="AC48" s="1201" t="s">
        <v>668</v>
      </c>
      <c r="AD48" s="1201"/>
      <c r="AE48" s="1201"/>
      <c r="AF48" s="1201"/>
      <c r="AG48" s="1201"/>
      <c r="AH48" s="1201"/>
    </row>
    <row r="49" spans="1:34" ht="18.75" customHeight="1">
      <c r="A49" s="1202"/>
      <c r="B49" s="1202"/>
      <c r="C49" s="286">
        <v>54</v>
      </c>
      <c r="D49" s="442"/>
      <c r="E49" s="1425">
        <v>16080</v>
      </c>
      <c r="F49" s="1426"/>
      <c r="G49" s="1426"/>
      <c r="H49" s="1426"/>
      <c r="I49" s="1428">
        <v>3.3</v>
      </c>
      <c r="J49" s="1428"/>
      <c r="K49" s="1428"/>
      <c r="L49" s="1428"/>
      <c r="M49" s="1426">
        <v>59118</v>
      </c>
      <c r="N49" s="1426"/>
      <c r="O49" s="1426"/>
      <c r="P49" s="1426"/>
      <c r="Q49" s="1426">
        <v>29645</v>
      </c>
      <c r="R49" s="1426"/>
      <c r="S49" s="1426"/>
      <c r="T49" s="1426"/>
      <c r="U49" s="1426">
        <v>29473</v>
      </c>
      <c r="V49" s="1426"/>
      <c r="W49" s="1426"/>
      <c r="X49" s="1426"/>
      <c r="Y49" s="1451">
        <v>2.8</v>
      </c>
      <c r="Z49" s="1451"/>
      <c r="AA49" s="1451"/>
      <c r="AB49" s="1452"/>
      <c r="AC49" s="1201" t="s">
        <v>668</v>
      </c>
      <c r="AD49" s="1201"/>
      <c r="AE49" s="1201"/>
      <c r="AF49" s="1201"/>
      <c r="AG49" s="1201"/>
      <c r="AH49" s="1201"/>
    </row>
    <row r="50" spans="1:34" ht="18.75" customHeight="1">
      <c r="A50" s="1202"/>
      <c r="B50" s="1202"/>
      <c r="C50" s="286">
        <v>55</v>
      </c>
      <c r="D50" s="442"/>
      <c r="E50" s="1425">
        <v>16522</v>
      </c>
      <c r="F50" s="1426"/>
      <c r="G50" s="1426"/>
      <c r="H50" s="1426"/>
      <c r="I50" s="1428">
        <v>2.7</v>
      </c>
      <c r="J50" s="1428"/>
      <c r="K50" s="1428"/>
      <c r="L50" s="1428"/>
      <c r="M50" s="1426">
        <v>60416</v>
      </c>
      <c r="N50" s="1426"/>
      <c r="O50" s="1426"/>
      <c r="P50" s="1426"/>
      <c r="Q50" s="1426">
        <v>30337</v>
      </c>
      <c r="R50" s="1426"/>
      <c r="S50" s="1426"/>
      <c r="T50" s="1426"/>
      <c r="U50" s="1426">
        <v>30079</v>
      </c>
      <c r="V50" s="1426"/>
      <c r="W50" s="1426"/>
      <c r="X50" s="1426"/>
      <c r="Y50" s="1451">
        <v>2.2000000000000002</v>
      </c>
      <c r="Z50" s="1451"/>
      <c r="AA50" s="1451"/>
      <c r="AB50" s="1452"/>
      <c r="AC50" s="1201" t="s">
        <v>668</v>
      </c>
      <c r="AD50" s="1201"/>
      <c r="AE50" s="1201"/>
      <c r="AF50" s="1201"/>
      <c r="AG50" s="1201"/>
      <c r="AH50" s="1201"/>
    </row>
    <row r="51" spans="1:34" ht="18.75" customHeight="1">
      <c r="A51" s="1202"/>
      <c r="B51" s="1202"/>
      <c r="C51" s="286">
        <v>56</v>
      </c>
      <c r="D51" s="442"/>
      <c r="E51" s="1425">
        <v>17013</v>
      </c>
      <c r="F51" s="1426"/>
      <c r="G51" s="1426"/>
      <c r="H51" s="1426"/>
      <c r="I51" s="1428">
        <v>3</v>
      </c>
      <c r="J51" s="1428"/>
      <c r="K51" s="1428"/>
      <c r="L51" s="1428"/>
      <c r="M51" s="1426">
        <v>61764</v>
      </c>
      <c r="N51" s="1426"/>
      <c r="O51" s="1426"/>
      <c r="P51" s="1426"/>
      <c r="Q51" s="1426">
        <v>31001</v>
      </c>
      <c r="R51" s="1426"/>
      <c r="S51" s="1426"/>
      <c r="T51" s="1426"/>
      <c r="U51" s="1426">
        <v>30763</v>
      </c>
      <c r="V51" s="1426"/>
      <c r="W51" s="1426"/>
      <c r="X51" s="1426"/>
      <c r="Y51" s="1451">
        <v>2.2000000000000002</v>
      </c>
      <c r="Z51" s="1451"/>
      <c r="AA51" s="1451"/>
      <c r="AB51" s="1452"/>
      <c r="AC51" s="1201" t="s">
        <v>668</v>
      </c>
      <c r="AD51" s="1201"/>
      <c r="AE51" s="1201"/>
      <c r="AF51" s="1201"/>
      <c r="AG51" s="1201"/>
      <c r="AH51" s="1201"/>
    </row>
    <row r="52" spans="1:34" ht="18.75" customHeight="1">
      <c r="A52" s="328"/>
      <c r="B52" s="328"/>
      <c r="C52" s="328"/>
      <c r="D52" s="404"/>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404"/>
      <c r="AC52" s="328"/>
      <c r="AD52" s="328"/>
      <c r="AE52" s="328"/>
      <c r="AF52" s="328"/>
      <c r="AG52" s="328"/>
      <c r="AH52" s="328"/>
    </row>
  </sheetData>
  <mergeCells count="379">
    <mergeCell ref="Y50:AB50"/>
    <mergeCell ref="AC50:AH50"/>
    <mergeCell ref="A51:B51"/>
    <mergeCell ref="E51:H51"/>
    <mergeCell ref="I51:L51"/>
    <mergeCell ref="M51:P51"/>
    <mergeCell ref="Q51:T51"/>
    <mergeCell ref="U51:X51"/>
    <mergeCell ref="Y51:AB51"/>
    <mergeCell ref="AC51:AH51"/>
    <mergeCell ref="A50:B50"/>
    <mergeCell ref="E50:H50"/>
    <mergeCell ref="I50:L50"/>
    <mergeCell ref="M50:P50"/>
    <mergeCell ref="Q50:T50"/>
    <mergeCell ref="U50:X50"/>
    <mergeCell ref="Y48:AB48"/>
    <mergeCell ref="AC48:AH48"/>
    <mergeCell ref="A49:B49"/>
    <mergeCell ref="E49:H49"/>
    <mergeCell ref="I49:L49"/>
    <mergeCell ref="M49:P49"/>
    <mergeCell ref="Q49:T49"/>
    <mergeCell ref="U49:X49"/>
    <mergeCell ref="Y49:AB49"/>
    <mergeCell ref="AC49:AH49"/>
    <mergeCell ref="A48:B48"/>
    <mergeCell ref="E48:H48"/>
    <mergeCell ref="I48:L48"/>
    <mergeCell ref="M48:P48"/>
    <mergeCell ref="Q48:T48"/>
    <mergeCell ref="U48:X48"/>
    <mergeCell ref="Y46:AB46"/>
    <mergeCell ref="AC46:AH46"/>
    <mergeCell ref="A47:B47"/>
    <mergeCell ref="E47:H47"/>
    <mergeCell ref="I47:L47"/>
    <mergeCell ref="M47:P47"/>
    <mergeCell ref="Q47:T47"/>
    <mergeCell ref="U47:X47"/>
    <mergeCell ref="Y47:AB47"/>
    <mergeCell ref="AC47:AH47"/>
    <mergeCell ref="A46:B46"/>
    <mergeCell ref="E46:H46"/>
    <mergeCell ref="I46:L46"/>
    <mergeCell ref="M46:P46"/>
    <mergeCell ref="Q46:T46"/>
    <mergeCell ref="U46:X46"/>
    <mergeCell ref="Y44:AB44"/>
    <mergeCell ref="AC44:AH44"/>
    <mergeCell ref="A45:B45"/>
    <mergeCell ref="E45:H45"/>
    <mergeCell ref="I45:L45"/>
    <mergeCell ref="M45:P45"/>
    <mergeCell ref="Q45:T45"/>
    <mergeCell ref="U45:X45"/>
    <mergeCell ref="Y45:AB45"/>
    <mergeCell ref="AC45:AH45"/>
    <mergeCell ref="A44:B44"/>
    <mergeCell ref="E44:H44"/>
    <mergeCell ref="I44:L44"/>
    <mergeCell ref="M44:P44"/>
    <mergeCell ref="Q44:T44"/>
    <mergeCell ref="U44:X44"/>
    <mergeCell ref="Y42:AB42"/>
    <mergeCell ref="AC42:AH42"/>
    <mergeCell ref="A43:B43"/>
    <mergeCell ref="E43:H43"/>
    <mergeCell ref="I43:L43"/>
    <mergeCell ref="M43:P43"/>
    <mergeCell ref="Q43:T43"/>
    <mergeCell ref="U43:X43"/>
    <mergeCell ref="Y43:AB43"/>
    <mergeCell ref="AC43:AH43"/>
    <mergeCell ref="A42:B42"/>
    <mergeCell ref="E42:H42"/>
    <mergeCell ref="I42:L42"/>
    <mergeCell ref="M42:P42"/>
    <mergeCell ref="Q42:T42"/>
    <mergeCell ref="U42:X42"/>
    <mergeCell ref="Y40:AB40"/>
    <mergeCell ref="AC40:AH40"/>
    <mergeCell ref="A41:B41"/>
    <mergeCell ref="E41:H41"/>
    <mergeCell ref="I41:L41"/>
    <mergeCell ref="M41:P41"/>
    <mergeCell ref="Q41:T41"/>
    <mergeCell ref="U41:X41"/>
    <mergeCell ref="Y41:AB41"/>
    <mergeCell ref="AC41:AH41"/>
    <mergeCell ref="A40:B40"/>
    <mergeCell ref="E40:H40"/>
    <mergeCell ref="I40:L40"/>
    <mergeCell ref="M40:P40"/>
    <mergeCell ref="Q40:T40"/>
    <mergeCell ref="U40:X40"/>
    <mergeCell ref="Y38:AB38"/>
    <mergeCell ref="AC38:AH38"/>
    <mergeCell ref="A39:B39"/>
    <mergeCell ref="E39:H39"/>
    <mergeCell ref="I39:L39"/>
    <mergeCell ref="M39:P39"/>
    <mergeCell ref="Q39:T39"/>
    <mergeCell ref="U39:X39"/>
    <mergeCell ref="Y39:AB39"/>
    <mergeCell ref="AC39:AH39"/>
    <mergeCell ref="A38:B38"/>
    <mergeCell ref="E38:H38"/>
    <mergeCell ref="I38:L38"/>
    <mergeCell ref="M38:P38"/>
    <mergeCell ref="Q38:T38"/>
    <mergeCell ref="U38:X38"/>
    <mergeCell ref="Y36:AB36"/>
    <mergeCell ref="AC36:AH36"/>
    <mergeCell ref="A37:B37"/>
    <mergeCell ref="E37:H37"/>
    <mergeCell ref="I37:L37"/>
    <mergeCell ref="M37:P37"/>
    <mergeCell ref="Q37:T37"/>
    <mergeCell ref="U37:X37"/>
    <mergeCell ref="Y37:AB37"/>
    <mergeCell ref="AC37:AH37"/>
    <mergeCell ref="A36:B36"/>
    <mergeCell ref="E36:H36"/>
    <mergeCell ref="I36:L36"/>
    <mergeCell ref="M36:P36"/>
    <mergeCell ref="Q36:T36"/>
    <mergeCell ref="U36:X36"/>
    <mergeCell ref="Y34:AB34"/>
    <mergeCell ref="AC34:AH34"/>
    <mergeCell ref="A35:B35"/>
    <mergeCell ref="E35:H35"/>
    <mergeCell ref="I35:L35"/>
    <mergeCell ref="M35:P35"/>
    <mergeCell ref="Q35:T35"/>
    <mergeCell ref="U35:X35"/>
    <mergeCell ref="Y35:AB35"/>
    <mergeCell ref="AC35:AH35"/>
    <mergeCell ref="A34:B34"/>
    <mergeCell ref="E34:H34"/>
    <mergeCell ref="I34:L34"/>
    <mergeCell ref="M34:P34"/>
    <mergeCell ref="Q34:T34"/>
    <mergeCell ref="U34:X34"/>
    <mergeCell ref="Y32:AB32"/>
    <mergeCell ref="AC32:AH32"/>
    <mergeCell ref="A33:B33"/>
    <mergeCell ref="E33:H33"/>
    <mergeCell ref="I33:L33"/>
    <mergeCell ref="M33:P33"/>
    <mergeCell ref="Q33:T33"/>
    <mergeCell ref="U33:X33"/>
    <mergeCell ref="Y33:AB33"/>
    <mergeCell ref="AC33:AH33"/>
    <mergeCell ref="A32:B32"/>
    <mergeCell ref="E32:H32"/>
    <mergeCell ref="I32:L32"/>
    <mergeCell ref="M32:P32"/>
    <mergeCell ref="Q32:T32"/>
    <mergeCell ref="U32:X32"/>
    <mergeCell ref="Y30:AB30"/>
    <mergeCell ref="AC30:AH30"/>
    <mergeCell ref="A31:B31"/>
    <mergeCell ref="E31:H31"/>
    <mergeCell ref="I31:L31"/>
    <mergeCell ref="M31:P31"/>
    <mergeCell ref="Q31:T31"/>
    <mergeCell ref="U31:X31"/>
    <mergeCell ref="Y31:AB31"/>
    <mergeCell ref="AC31:AH31"/>
    <mergeCell ref="A30:B30"/>
    <mergeCell ref="E30:H30"/>
    <mergeCell ref="I30:L30"/>
    <mergeCell ref="M30:P30"/>
    <mergeCell ref="Q30:T30"/>
    <mergeCell ref="U30:X30"/>
    <mergeCell ref="Y28:AB28"/>
    <mergeCell ref="AC28:AH28"/>
    <mergeCell ref="A29:B29"/>
    <mergeCell ref="E29:H29"/>
    <mergeCell ref="I29:L29"/>
    <mergeCell ref="M29:P29"/>
    <mergeCell ref="Q29:T29"/>
    <mergeCell ref="U29:X29"/>
    <mergeCell ref="Y29:AB29"/>
    <mergeCell ref="AC29:AH29"/>
    <mergeCell ref="A28:B28"/>
    <mergeCell ref="E28:H28"/>
    <mergeCell ref="I28:L28"/>
    <mergeCell ref="M28:P28"/>
    <mergeCell ref="Q28:T28"/>
    <mergeCell ref="U28:X28"/>
    <mergeCell ref="Y26:AB26"/>
    <mergeCell ref="AC26:AH26"/>
    <mergeCell ref="A27:B27"/>
    <mergeCell ref="E27:H27"/>
    <mergeCell ref="I27:L27"/>
    <mergeCell ref="M27:P27"/>
    <mergeCell ref="Q27:T27"/>
    <mergeCell ref="U27:X27"/>
    <mergeCell ref="Y27:AB27"/>
    <mergeCell ref="AC27:AH27"/>
    <mergeCell ref="A26:B26"/>
    <mergeCell ref="E26:H26"/>
    <mergeCell ref="I26:L26"/>
    <mergeCell ref="M26:P26"/>
    <mergeCell ref="Q26:T26"/>
    <mergeCell ref="U26:X26"/>
    <mergeCell ref="Y24:AB24"/>
    <mergeCell ref="AC24:AH24"/>
    <mergeCell ref="A25:B25"/>
    <mergeCell ref="E25:H25"/>
    <mergeCell ref="I25:L25"/>
    <mergeCell ref="M25:P25"/>
    <mergeCell ref="Q25:T25"/>
    <mergeCell ref="U25:X25"/>
    <mergeCell ref="Y25:AB25"/>
    <mergeCell ref="AC25:AH25"/>
    <mergeCell ref="A24:B24"/>
    <mergeCell ref="E24:H24"/>
    <mergeCell ref="I24:L24"/>
    <mergeCell ref="M24:P24"/>
    <mergeCell ref="Q24:T24"/>
    <mergeCell ref="U24:X24"/>
    <mergeCell ref="Y22:AB22"/>
    <mergeCell ref="AC22:AH22"/>
    <mergeCell ref="A23:B23"/>
    <mergeCell ref="E23:H23"/>
    <mergeCell ref="I23:L23"/>
    <mergeCell ref="M23:P23"/>
    <mergeCell ref="Q23:T23"/>
    <mergeCell ref="U23:X23"/>
    <mergeCell ref="Y23:AB23"/>
    <mergeCell ref="AC23:AH23"/>
    <mergeCell ref="A22:B22"/>
    <mergeCell ref="E22:H22"/>
    <mergeCell ref="I22:L22"/>
    <mergeCell ref="M22:P22"/>
    <mergeCell ref="Q22:T22"/>
    <mergeCell ref="U22:X22"/>
    <mergeCell ref="Y20:AB20"/>
    <mergeCell ref="AC20:AH20"/>
    <mergeCell ref="A21:B21"/>
    <mergeCell ref="E21:H21"/>
    <mergeCell ref="I21:L21"/>
    <mergeCell ref="M21:P21"/>
    <mergeCell ref="Q21:T21"/>
    <mergeCell ref="U21:X21"/>
    <mergeCell ref="Y21:AB21"/>
    <mergeCell ref="AC21:AH21"/>
    <mergeCell ref="A20:B20"/>
    <mergeCell ref="E20:H20"/>
    <mergeCell ref="I20:L20"/>
    <mergeCell ref="M20:P20"/>
    <mergeCell ref="Q20:T20"/>
    <mergeCell ref="U20:X20"/>
    <mergeCell ref="Y18:AB18"/>
    <mergeCell ref="AC18:AH18"/>
    <mergeCell ref="A19:B19"/>
    <mergeCell ref="E19:H19"/>
    <mergeCell ref="I19:L19"/>
    <mergeCell ref="M19:P19"/>
    <mergeCell ref="Q19:T19"/>
    <mergeCell ref="U19:X19"/>
    <mergeCell ref="Y19:AB19"/>
    <mergeCell ref="AC19:AH19"/>
    <mergeCell ref="A18:B18"/>
    <mergeCell ref="E18:H18"/>
    <mergeCell ref="I18:L18"/>
    <mergeCell ref="M18:P18"/>
    <mergeCell ref="Q18:T18"/>
    <mergeCell ref="U18:X18"/>
    <mergeCell ref="Y16:AB16"/>
    <mergeCell ref="AC16:AH16"/>
    <mergeCell ref="A17:B17"/>
    <mergeCell ref="E17:H17"/>
    <mergeCell ref="I17:L17"/>
    <mergeCell ref="M17:P17"/>
    <mergeCell ref="Q17:T17"/>
    <mergeCell ref="U17:X17"/>
    <mergeCell ref="Y17:AB17"/>
    <mergeCell ref="AC17:AH17"/>
    <mergeCell ref="A16:B16"/>
    <mergeCell ref="E16:H16"/>
    <mergeCell ref="I16:L16"/>
    <mergeCell ref="M16:P16"/>
    <mergeCell ref="Q16:T16"/>
    <mergeCell ref="U16:X16"/>
    <mergeCell ref="Y14:AB14"/>
    <mergeCell ref="AC14:AH14"/>
    <mergeCell ref="A15:B15"/>
    <mergeCell ref="E15:H15"/>
    <mergeCell ref="I15:L15"/>
    <mergeCell ref="M15:P15"/>
    <mergeCell ref="Q15:T15"/>
    <mergeCell ref="U15:X15"/>
    <mergeCell ref="Y15:AB15"/>
    <mergeCell ref="AC15:AH15"/>
    <mergeCell ref="A14:B14"/>
    <mergeCell ref="E14:H14"/>
    <mergeCell ref="I14:L14"/>
    <mergeCell ref="M14:P14"/>
    <mergeCell ref="Q14:T14"/>
    <mergeCell ref="U14:X14"/>
    <mergeCell ref="Y12:AB12"/>
    <mergeCell ref="AC12:AH12"/>
    <mergeCell ref="A13:B13"/>
    <mergeCell ref="E13:H13"/>
    <mergeCell ref="I13:L13"/>
    <mergeCell ref="M13:P13"/>
    <mergeCell ref="Q13:T13"/>
    <mergeCell ref="U13:X13"/>
    <mergeCell ref="Y13:AB13"/>
    <mergeCell ref="AC13:AH13"/>
    <mergeCell ref="A12:B12"/>
    <mergeCell ref="E12:H12"/>
    <mergeCell ref="I12:L12"/>
    <mergeCell ref="M12:P12"/>
    <mergeCell ref="Q12:T12"/>
    <mergeCell ref="U12:X12"/>
    <mergeCell ref="Y10:AB10"/>
    <mergeCell ref="AC10:AH10"/>
    <mergeCell ref="A11:B11"/>
    <mergeCell ref="E11:H11"/>
    <mergeCell ref="I11:L11"/>
    <mergeCell ref="M11:P11"/>
    <mergeCell ref="Q11:T11"/>
    <mergeCell ref="U11:X11"/>
    <mergeCell ref="Y11:AB11"/>
    <mergeCell ref="AC11:AH11"/>
    <mergeCell ref="A10:B10"/>
    <mergeCell ref="E10:H10"/>
    <mergeCell ref="I10:L10"/>
    <mergeCell ref="M10:P10"/>
    <mergeCell ref="Q10:T10"/>
    <mergeCell ref="U10:X10"/>
    <mergeCell ref="A9:B9"/>
    <mergeCell ref="E9:H9"/>
    <mergeCell ref="I9:L9"/>
    <mergeCell ref="M9:P9"/>
    <mergeCell ref="Q9:T9"/>
    <mergeCell ref="U9:X9"/>
    <mergeCell ref="Y9:AB9"/>
    <mergeCell ref="AC9:AH9"/>
    <mergeCell ref="A8:B8"/>
    <mergeCell ref="E8:H8"/>
    <mergeCell ref="I8:L8"/>
    <mergeCell ref="M8:P8"/>
    <mergeCell ref="Q8:T8"/>
    <mergeCell ref="U8:X8"/>
    <mergeCell ref="A7:B7"/>
    <mergeCell ref="E7:H7"/>
    <mergeCell ref="I7:L7"/>
    <mergeCell ref="M7:P7"/>
    <mergeCell ref="Q7:T7"/>
    <mergeCell ref="U7:X7"/>
    <mergeCell ref="Y7:AB7"/>
    <mergeCell ref="AC7:AH7"/>
    <mergeCell ref="Y8:AB8"/>
    <mergeCell ref="AC8:AH8"/>
    <mergeCell ref="A1:D1"/>
    <mergeCell ref="Y5:AB5"/>
    <mergeCell ref="E6:H6"/>
    <mergeCell ref="I6:L6"/>
    <mergeCell ref="M6:P6"/>
    <mergeCell ref="Q6:T6"/>
    <mergeCell ref="U6:X6"/>
    <mergeCell ref="Y6:AB6"/>
    <mergeCell ref="A2:AH2"/>
    <mergeCell ref="A4:D5"/>
    <mergeCell ref="E4:H5"/>
    <mergeCell ref="I4:L4"/>
    <mergeCell ref="M4:X4"/>
    <mergeCell ref="Y4:AB4"/>
    <mergeCell ref="I5:L5"/>
    <mergeCell ref="M5:P5"/>
    <mergeCell ref="Q5:T5"/>
    <mergeCell ref="U5:X5"/>
    <mergeCell ref="AC6:AH6"/>
  </mergeCells>
  <phoneticPr fontId="4"/>
  <hyperlinks>
    <hyperlink ref="A1" location="P2細目次!A1" display="目次に戻る" xr:uid="{600D94C0-C271-488D-A455-CBCA5AA494E9}"/>
  </hyperlinks>
  <pageMargins left="0.70866141732283472" right="0.70866141732283472" top="0.74803149606299213" bottom="0.74803149606299213" header="0.31496062992125984" footer="0.31496062992125984"/>
  <pageSetup paperSize="9" scale="83" firstPageNumber="0" orientation="portrait" r:id="rId1"/>
  <headerFooter differentFirst="1" scaleWithDoc="0">
    <oddFooter>&amp;C- &amp;P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27C3-F3E1-4CBB-AB04-81ADC8B010B7}">
  <sheetPr codeName="Sheet18">
    <tabColor theme="0"/>
    <pageSetUpPr fitToPage="1"/>
  </sheetPr>
  <dimension ref="A1:AH53"/>
  <sheetViews>
    <sheetView zoomScaleNormal="100" zoomScaleSheetLayoutView="100" workbookViewId="0">
      <selection activeCell="AL2" sqref="AL2:AR2"/>
    </sheetView>
  </sheetViews>
  <sheetFormatPr defaultColWidth="3.125" defaultRowHeight="18.75" customHeight="1"/>
  <cols>
    <col min="1" max="2" width="3.125" style="286"/>
    <col min="3" max="3" width="4.5" style="286" bestFit="1" customWidth="1"/>
    <col min="4" max="258" width="3.125" style="286"/>
    <col min="259" max="259" width="4.5" style="286" bestFit="1" customWidth="1"/>
    <col min="260" max="514" width="3.125" style="286"/>
    <col min="515" max="515" width="4.5" style="286" bestFit="1" customWidth="1"/>
    <col min="516" max="770" width="3.125" style="286"/>
    <col min="771" max="771" width="4.5" style="286" bestFit="1" customWidth="1"/>
    <col min="772" max="1026" width="3.125" style="286"/>
    <col min="1027" max="1027" width="4.5" style="286" bestFit="1" customWidth="1"/>
    <col min="1028" max="1282" width="3.125" style="286"/>
    <col min="1283" max="1283" width="4.5" style="286" bestFit="1" customWidth="1"/>
    <col min="1284" max="1538" width="3.125" style="286"/>
    <col min="1539" max="1539" width="4.5" style="286" bestFit="1" customWidth="1"/>
    <col min="1540" max="1794" width="3.125" style="286"/>
    <col min="1795" max="1795" width="4.5" style="286" bestFit="1" customWidth="1"/>
    <col min="1796" max="2050" width="3.125" style="286"/>
    <col min="2051" max="2051" width="4.5" style="286" bestFit="1" customWidth="1"/>
    <col min="2052" max="2306" width="3.125" style="286"/>
    <col min="2307" max="2307" width="4.5" style="286" bestFit="1" customWidth="1"/>
    <col min="2308" max="2562" width="3.125" style="286"/>
    <col min="2563" max="2563" width="4.5" style="286" bestFit="1" customWidth="1"/>
    <col min="2564" max="2818" width="3.125" style="286"/>
    <col min="2819" max="2819" width="4.5" style="286" bestFit="1" customWidth="1"/>
    <col min="2820" max="3074" width="3.125" style="286"/>
    <col min="3075" max="3075" width="4.5" style="286" bestFit="1" customWidth="1"/>
    <col min="3076" max="3330" width="3.125" style="286"/>
    <col min="3331" max="3331" width="4.5" style="286" bestFit="1" customWidth="1"/>
    <col min="3332" max="3586" width="3.125" style="286"/>
    <col min="3587" max="3587" width="4.5" style="286" bestFit="1" customWidth="1"/>
    <col min="3588" max="3842" width="3.125" style="286"/>
    <col min="3843" max="3843" width="4.5" style="286" bestFit="1" customWidth="1"/>
    <col min="3844" max="4098" width="3.125" style="286"/>
    <col min="4099" max="4099" width="4.5" style="286" bestFit="1" customWidth="1"/>
    <col min="4100" max="4354" width="3.125" style="286"/>
    <col min="4355" max="4355" width="4.5" style="286" bestFit="1" customWidth="1"/>
    <col min="4356" max="4610" width="3.125" style="286"/>
    <col min="4611" max="4611" width="4.5" style="286" bestFit="1" customWidth="1"/>
    <col min="4612" max="4866" width="3.125" style="286"/>
    <col min="4867" max="4867" width="4.5" style="286" bestFit="1" customWidth="1"/>
    <col min="4868" max="5122" width="3.125" style="286"/>
    <col min="5123" max="5123" width="4.5" style="286" bestFit="1" customWidth="1"/>
    <col min="5124" max="5378" width="3.125" style="286"/>
    <col min="5379" max="5379" width="4.5" style="286" bestFit="1" customWidth="1"/>
    <col min="5380" max="5634" width="3.125" style="286"/>
    <col min="5635" max="5635" width="4.5" style="286" bestFit="1" customWidth="1"/>
    <col min="5636" max="5890" width="3.125" style="286"/>
    <col min="5891" max="5891" width="4.5" style="286" bestFit="1" customWidth="1"/>
    <col min="5892" max="6146" width="3.125" style="286"/>
    <col min="6147" max="6147" width="4.5" style="286" bestFit="1" customWidth="1"/>
    <col min="6148" max="6402" width="3.125" style="286"/>
    <col min="6403" max="6403" width="4.5" style="286" bestFit="1" customWidth="1"/>
    <col min="6404" max="6658" width="3.125" style="286"/>
    <col min="6659" max="6659" width="4.5" style="286" bestFit="1" customWidth="1"/>
    <col min="6660" max="6914" width="3.125" style="286"/>
    <col min="6915" max="6915" width="4.5" style="286" bestFit="1" customWidth="1"/>
    <col min="6916" max="7170" width="3.125" style="286"/>
    <col min="7171" max="7171" width="4.5" style="286" bestFit="1" customWidth="1"/>
    <col min="7172" max="7426" width="3.125" style="286"/>
    <col min="7427" max="7427" width="4.5" style="286" bestFit="1" customWidth="1"/>
    <col min="7428" max="7682" width="3.125" style="286"/>
    <col min="7683" max="7683" width="4.5" style="286" bestFit="1" customWidth="1"/>
    <col min="7684" max="7938" width="3.125" style="286"/>
    <col min="7939" max="7939" width="4.5" style="286" bestFit="1" customWidth="1"/>
    <col min="7940" max="8194" width="3.125" style="286"/>
    <col min="8195" max="8195" width="4.5" style="286" bestFit="1" customWidth="1"/>
    <col min="8196" max="8450" width="3.125" style="286"/>
    <col min="8451" max="8451" width="4.5" style="286" bestFit="1" customWidth="1"/>
    <col min="8452" max="8706" width="3.125" style="286"/>
    <col min="8707" max="8707" width="4.5" style="286" bestFit="1" customWidth="1"/>
    <col min="8708" max="8962" width="3.125" style="286"/>
    <col min="8963" max="8963" width="4.5" style="286" bestFit="1" customWidth="1"/>
    <col min="8964" max="9218" width="3.125" style="286"/>
    <col min="9219" max="9219" width="4.5" style="286" bestFit="1" customWidth="1"/>
    <col min="9220" max="9474" width="3.125" style="286"/>
    <col min="9475" max="9475" width="4.5" style="286" bestFit="1" customWidth="1"/>
    <col min="9476" max="9730" width="3.125" style="286"/>
    <col min="9731" max="9731" width="4.5" style="286" bestFit="1" customWidth="1"/>
    <col min="9732" max="9986" width="3.125" style="286"/>
    <col min="9987" max="9987" width="4.5" style="286" bestFit="1" customWidth="1"/>
    <col min="9988" max="10242" width="3.125" style="286"/>
    <col min="10243" max="10243" width="4.5" style="286" bestFit="1" customWidth="1"/>
    <col min="10244" max="10498" width="3.125" style="286"/>
    <col min="10499" max="10499" width="4.5" style="286" bestFit="1" customWidth="1"/>
    <col min="10500" max="10754" width="3.125" style="286"/>
    <col min="10755" max="10755" width="4.5" style="286" bestFit="1" customWidth="1"/>
    <col min="10756" max="11010" width="3.125" style="286"/>
    <col min="11011" max="11011" width="4.5" style="286" bestFit="1" customWidth="1"/>
    <col min="11012" max="11266" width="3.125" style="286"/>
    <col min="11267" max="11267" width="4.5" style="286" bestFit="1" customWidth="1"/>
    <col min="11268" max="11522" width="3.125" style="286"/>
    <col min="11523" max="11523" width="4.5" style="286" bestFit="1" customWidth="1"/>
    <col min="11524" max="11778" width="3.125" style="286"/>
    <col min="11779" max="11779" width="4.5" style="286" bestFit="1" customWidth="1"/>
    <col min="11780" max="12034" width="3.125" style="286"/>
    <col min="12035" max="12035" width="4.5" style="286" bestFit="1" customWidth="1"/>
    <col min="12036" max="12290" width="3.125" style="286"/>
    <col min="12291" max="12291" width="4.5" style="286" bestFit="1" customWidth="1"/>
    <col min="12292" max="12546" width="3.125" style="286"/>
    <col min="12547" max="12547" width="4.5" style="286" bestFit="1" customWidth="1"/>
    <col min="12548" max="12802" width="3.125" style="286"/>
    <col min="12803" max="12803" width="4.5" style="286" bestFit="1" customWidth="1"/>
    <col min="12804" max="13058" width="3.125" style="286"/>
    <col min="13059" max="13059" width="4.5" style="286" bestFit="1" customWidth="1"/>
    <col min="13060" max="13314" width="3.125" style="286"/>
    <col min="13315" max="13315" width="4.5" style="286" bestFit="1" customWidth="1"/>
    <col min="13316" max="13570" width="3.125" style="286"/>
    <col min="13571" max="13571" width="4.5" style="286" bestFit="1" customWidth="1"/>
    <col min="13572" max="13826" width="3.125" style="286"/>
    <col min="13827" max="13827" width="4.5" style="286" bestFit="1" customWidth="1"/>
    <col min="13828" max="14082" width="3.125" style="286"/>
    <col min="14083" max="14083" width="4.5" style="286" bestFit="1" customWidth="1"/>
    <col min="14084" max="14338" width="3.125" style="286"/>
    <col min="14339" max="14339" width="4.5" style="286" bestFit="1" customWidth="1"/>
    <col min="14340" max="14594" width="3.125" style="286"/>
    <col min="14595" max="14595" width="4.5" style="286" bestFit="1" customWidth="1"/>
    <col min="14596" max="14850" width="3.125" style="286"/>
    <col min="14851" max="14851" width="4.5" style="286" bestFit="1" customWidth="1"/>
    <col min="14852" max="15106" width="3.125" style="286"/>
    <col min="15107" max="15107" width="4.5" style="286" bestFit="1" customWidth="1"/>
    <col min="15108" max="15362" width="3.125" style="286"/>
    <col min="15363" max="15363" width="4.5" style="286" bestFit="1" customWidth="1"/>
    <col min="15364" max="15618" width="3.125" style="286"/>
    <col min="15619" max="15619" width="4.5" style="286" bestFit="1" customWidth="1"/>
    <col min="15620" max="15874" width="3.125" style="286"/>
    <col min="15875" max="15875" width="4.5" style="286" bestFit="1" customWidth="1"/>
    <col min="15876" max="16130" width="3.125" style="286"/>
    <col min="16131" max="16131" width="4.5" style="286" bestFit="1" customWidth="1"/>
    <col min="16132" max="16384" width="3.125" style="286"/>
  </cols>
  <sheetData>
    <row r="1" spans="1:34" ht="13.5">
      <c r="A1" s="1176" t="s">
        <v>4602</v>
      </c>
      <c r="B1" s="1176"/>
      <c r="C1" s="1176"/>
      <c r="D1" s="1176"/>
    </row>
    <row r="2" spans="1:34" s="42" customFormat="1" ht="21">
      <c r="A2" s="1458" t="s">
        <v>669</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row>
    <row r="4" spans="1:34" ht="18.75" customHeight="1">
      <c r="A4" s="1273" t="s">
        <v>670</v>
      </c>
      <c r="B4" s="1273"/>
      <c r="C4" s="1273"/>
      <c r="D4" s="1274"/>
      <c r="E4" s="1272" t="s">
        <v>671</v>
      </c>
      <c r="F4" s="1273"/>
      <c r="G4" s="1273"/>
      <c r="H4" s="1274"/>
      <c r="I4" s="1272" t="s">
        <v>672</v>
      </c>
      <c r="J4" s="1273"/>
      <c r="K4" s="1273"/>
      <c r="L4" s="1274"/>
      <c r="M4" s="1272" t="s">
        <v>673</v>
      </c>
      <c r="N4" s="1273"/>
      <c r="O4" s="1273"/>
      <c r="P4" s="1273"/>
      <c r="Q4" s="1273"/>
      <c r="R4" s="1273"/>
      <c r="S4" s="1273"/>
      <c r="T4" s="1273"/>
      <c r="U4" s="1273"/>
      <c r="V4" s="1273"/>
      <c r="W4" s="1273"/>
      <c r="X4" s="1274"/>
      <c r="Y4" s="1272" t="s">
        <v>674</v>
      </c>
      <c r="Z4" s="1273"/>
      <c r="AA4" s="1273"/>
      <c r="AB4" s="1273"/>
      <c r="AC4" s="302"/>
      <c r="AD4" s="303"/>
      <c r="AE4" s="314"/>
      <c r="AF4" s="314"/>
      <c r="AG4" s="314"/>
      <c r="AH4" s="314"/>
    </row>
    <row r="5" spans="1:34" ht="18.75" customHeight="1">
      <c r="A5" s="1276"/>
      <c r="B5" s="1276"/>
      <c r="C5" s="1276"/>
      <c r="D5" s="1282"/>
      <c r="E5" s="1275"/>
      <c r="F5" s="1276"/>
      <c r="G5" s="1276"/>
      <c r="H5" s="1282"/>
      <c r="I5" s="1275" t="s">
        <v>675</v>
      </c>
      <c r="J5" s="1276"/>
      <c r="K5" s="1276"/>
      <c r="L5" s="1282"/>
      <c r="M5" s="1260" t="s">
        <v>676</v>
      </c>
      <c r="N5" s="1261"/>
      <c r="O5" s="1261"/>
      <c r="P5" s="1262"/>
      <c r="Q5" s="1260" t="s">
        <v>677</v>
      </c>
      <c r="R5" s="1261"/>
      <c r="S5" s="1261"/>
      <c r="T5" s="1262"/>
      <c r="U5" s="1260" t="s">
        <v>678</v>
      </c>
      <c r="V5" s="1261"/>
      <c r="W5" s="1261"/>
      <c r="X5" s="1262"/>
      <c r="Y5" s="1275" t="s">
        <v>675</v>
      </c>
      <c r="Z5" s="1276"/>
      <c r="AA5" s="1276"/>
      <c r="AB5" s="1276"/>
      <c r="AC5" s="305"/>
      <c r="AD5" s="306"/>
      <c r="AE5" s="328"/>
      <c r="AF5" s="328"/>
      <c r="AG5" s="328"/>
      <c r="AH5" s="328"/>
    </row>
    <row r="6" spans="1:34" ht="18.75" customHeight="1">
      <c r="D6" s="442"/>
      <c r="E6" s="1279" t="s">
        <v>679</v>
      </c>
      <c r="F6" s="1277"/>
      <c r="G6" s="1277"/>
      <c r="H6" s="1277"/>
      <c r="I6" s="1277" t="s">
        <v>680</v>
      </c>
      <c r="J6" s="1277"/>
      <c r="K6" s="1277"/>
      <c r="L6" s="1277"/>
      <c r="M6" s="1277" t="s">
        <v>681</v>
      </c>
      <c r="N6" s="1277"/>
      <c r="O6" s="1277"/>
      <c r="P6" s="1277"/>
      <c r="Q6" s="1277" t="s">
        <v>681</v>
      </c>
      <c r="R6" s="1277"/>
      <c r="S6" s="1277"/>
      <c r="T6" s="1277"/>
      <c r="U6" s="1277" t="s">
        <v>681</v>
      </c>
      <c r="V6" s="1277"/>
      <c r="W6" s="1277"/>
      <c r="X6" s="1277"/>
      <c r="Y6" s="1277" t="s">
        <v>680</v>
      </c>
      <c r="Z6" s="1277"/>
      <c r="AA6" s="1277"/>
      <c r="AB6" s="1290"/>
      <c r="AC6" s="1424"/>
      <c r="AD6" s="1424"/>
      <c r="AE6" s="1424"/>
      <c r="AF6" s="1424"/>
      <c r="AG6" s="1424"/>
      <c r="AH6" s="1424"/>
    </row>
    <row r="7" spans="1:34" ht="18.75" customHeight="1">
      <c r="A7" s="1289" t="s">
        <v>682</v>
      </c>
      <c r="B7" s="1289"/>
      <c r="C7" s="286">
        <v>57</v>
      </c>
      <c r="D7" s="442" t="s">
        <v>648</v>
      </c>
      <c r="E7" s="1425">
        <v>17631</v>
      </c>
      <c r="F7" s="1426"/>
      <c r="G7" s="1426"/>
      <c r="H7" s="1426"/>
      <c r="I7" s="1427">
        <v>3.6</v>
      </c>
      <c r="J7" s="1427"/>
      <c r="K7" s="1427"/>
      <c r="L7" s="1427"/>
      <c r="M7" s="1426">
        <v>63560</v>
      </c>
      <c r="N7" s="1426"/>
      <c r="O7" s="1426"/>
      <c r="P7" s="1426"/>
      <c r="Q7" s="1426">
        <v>31762</v>
      </c>
      <c r="R7" s="1426"/>
      <c r="S7" s="1426"/>
      <c r="T7" s="1426"/>
      <c r="U7" s="1426">
        <v>31798</v>
      </c>
      <c r="V7" s="1426"/>
      <c r="W7" s="1426"/>
      <c r="X7" s="1426"/>
      <c r="Y7" s="1451">
        <v>2.9</v>
      </c>
      <c r="Z7" s="1451"/>
      <c r="AA7" s="1451"/>
      <c r="AB7" s="1452"/>
      <c r="AC7" s="1202" t="s">
        <v>683</v>
      </c>
      <c r="AD7" s="1202"/>
      <c r="AE7" s="1202"/>
      <c r="AF7" s="1202"/>
      <c r="AG7" s="1202"/>
      <c r="AH7" s="1202"/>
    </row>
    <row r="8" spans="1:34" ht="18.75" customHeight="1">
      <c r="A8" s="1289"/>
      <c r="B8" s="1289"/>
      <c r="C8" s="286">
        <v>58</v>
      </c>
      <c r="D8" s="442"/>
      <c r="E8" s="1425">
        <v>18046</v>
      </c>
      <c r="F8" s="1426"/>
      <c r="G8" s="1426"/>
      <c r="H8" s="1426"/>
      <c r="I8" s="1428">
        <v>2.4</v>
      </c>
      <c r="J8" s="1428"/>
      <c r="K8" s="1428"/>
      <c r="L8" s="1428"/>
      <c r="M8" s="1426">
        <v>64688</v>
      </c>
      <c r="N8" s="1426"/>
      <c r="O8" s="1426"/>
      <c r="P8" s="1426"/>
      <c r="Q8" s="1426">
        <v>32278</v>
      </c>
      <c r="R8" s="1426"/>
      <c r="S8" s="1426"/>
      <c r="T8" s="1426"/>
      <c r="U8" s="1426">
        <v>32410</v>
      </c>
      <c r="V8" s="1426"/>
      <c r="W8" s="1426"/>
      <c r="X8" s="1426"/>
      <c r="Y8" s="1451">
        <v>1.8</v>
      </c>
      <c r="Z8" s="1451"/>
      <c r="AA8" s="1451"/>
      <c r="AB8" s="1452"/>
      <c r="AC8" s="1201" t="s">
        <v>668</v>
      </c>
      <c r="AD8" s="1201"/>
      <c r="AE8" s="1201"/>
      <c r="AF8" s="1201"/>
      <c r="AG8" s="1201"/>
      <c r="AH8" s="1201"/>
    </row>
    <row r="9" spans="1:34" ht="18.75" customHeight="1">
      <c r="A9" s="1289"/>
      <c r="B9" s="1289"/>
      <c r="C9" s="286">
        <v>59</v>
      </c>
      <c r="D9" s="442"/>
      <c r="E9" s="1425">
        <v>18297</v>
      </c>
      <c r="F9" s="1426"/>
      <c r="G9" s="1426"/>
      <c r="H9" s="1426"/>
      <c r="I9" s="1427">
        <v>1.4</v>
      </c>
      <c r="J9" s="1427"/>
      <c r="K9" s="1427"/>
      <c r="L9" s="1427"/>
      <c r="M9" s="1426">
        <v>65295</v>
      </c>
      <c r="N9" s="1426"/>
      <c r="O9" s="1426"/>
      <c r="P9" s="1426"/>
      <c r="Q9" s="1426">
        <v>32588</v>
      </c>
      <c r="R9" s="1426"/>
      <c r="S9" s="1426"/>
      <c r="T9" s="1426"/>
      <c r="U9" s="1426">
        <v>32707</v>
      </c>
      <c r="V9" s="1426"/>
      <c r="W9" s="1426"/>
      <c r="X9" s="1426"/>
      <c r="Y9" s="1451">
        <v>0.9</v>
      </c>
      <c r="Z9" s="1451"/>
      <c r="AA9" s="1451"/>
      <c r="AB9" s="1452"/>
      <c r="AC9" s="1201" t="s">
        <v>668</v>
      </c>
      <c r="AD9" s="1201"/>
      <c r="AE9" s="1201"/>
      <c r="AF9" s="1201"/>
      <c r="AG9" s="1201"/>
      <c r="AH9" s="1201"/>
    </row>
    <row r="10" spans="1:34" ht="18.75" customHeight="1">
      <c r="A10" s="1289"/>
      <c r="B10" s="1289"/>
      <c r="C10" s="286">
        <v>60</v>
      </c>
      <c r="D10" s="442"/>
      <c r="E10" s="1425">
        <v>18578</v>
      </c>
      <c r="F10" s="1426"/>
      <c r="G10" s="1426"/>
      <c r="H10" s="1426"/>
      <c r="I10" s="1428">
        <v>1.5</v>
      </c>
      <c r="J10" s="1428"/>
      <c r="K10" s="1428"/>
      <c r="L10" s="1428"/>
      <c r="M10" s="1426">
        <v>66009</v>
      </c>
      <c r="N10" s="1426"/>
      <c r="O10" s="1426"/>
      <c r="P10" s="1426"/>
      <c r="Q10" s="1426">
        <v>32964</v>
      </c>
      <c r="R10" s="1426"/>
      <c r="S10" s="1426"/>
      <c r="T10" s="1426"/>
      <c r="U10" s="1426">
        <v>33045</v>
      </c>
      <c r="V10" s="1426"/>
      <c r="W10" s="1426"/>
      <c r="X10" s="1426"/>
      <c r="Y10" s="1451">
        <v>1.1000000000000001</v>
      </c>
      <c r="Z10" s="1451"/>
      <c r="AA10" s="1451"/>
      <c r="AB10" s="1452"/>
      <c r="AC10" s="1201" t="s">
        <v>668</v>
      </c>
      <c r="AD10" s="1201"/>
      <c r="AE10" s="1201"/>
      <c r="AF10" s="1201"/>
      <c r="AG10" s="1201"/>
      <c r="AH10" s="1201"/>
    </row>
    <row r="11" spans="1:34" ht="18.75" customHeight="1">
      <c r="A11" s="1459"/>
      <c r="B11" s="1459"/>
      <c r="C11" s="472">
        <v>61</v>
      </c>
      <c r="D11" s="442"/>
      <c r="E11" s="1448">
        <v>19121</v>
      </c>
      <c r="F11" s="1449"/>
      <c r="G11" s="1449"/>
      <c r="H11" s="1449"/>
      <c r="I11" s="1455">
        <v>2.9</v>
      </c>
      <c r="J11" s="1455"/>
      <c r="K11" s="1455"/>
      <c r="L11" s="1455"/>
      <c r="M11" s="1431">
        <v>66765</v>
      </c>
      <c r="N11" s="1431"/>
      <c r="O11" s="1431"/>
      <c r="P11" s="1431"/>
      <c r="Q11" s="1431">
        <v>33344</v>
      </c>
      <c r="R11" s="1431"/>
      <c r="S11" s="1431"/>
      <c r="T11" s="1431"/>
      <c r="U11" s="1431">
        <v>33421</v>
      </c>
      <c r="V11" s="1431"/>
      <c r="W11" s="1431"/>
      <c r="X11" s="1431"/>
      <c r="Y11" s="1455">
        <v>1.1000000000000001</v>
      </c>
      <c r="Z11" s="1455"/>
      <c r="AA11" s="1455"/>
      <c r="AB11" s="1452"/>
      <c r="AC11" s="1437" t="s">
        <v>668</v>
      </c>
      <c r="AD11" s="1437"/>
      <c r="AE11" s="1437"/>
      <c r="AF11" s="1437"/>
      <c r="AG11" s="1437"/>
      <c r="AH11" s="1437"/>
    </row>
    <row r="12" spans="1:34" ht="18.75" customHeight="1">
      <c r="A12" s="1463"/>
      <c r="B12" s="1463"/>
      <c r="C12" s="473">
        <v>62</v>
      </c>
      <c r="D12" s="474"/>
      <c r="E12" s="1438">
        <v>19608</v>
      </c>
      <c r="F12" s="1439"/>
      <c r="G12" s="1439"/>
      <c r="H12" s="1439"/>
      <c r="I12" s="1453">
        <v>2.5</v>
      </c>
      <c r="J12" s="1453"/>
      <c r="K12" s="1453"/>
      <c r="L12" s="1453"/>
      <c r="M12" s="1439">
        <v>67555</v>
      </c>
      <c r="N12" s="1439"/>
      <c r="O12" s="1439"/>
      <c r="P12" s="1439"/>
      <c r="Q12" s="1439">
        <v>33731</v>
      </c>
      <c r="R12" s="1439"/>
      <c r="S12" s="1439"/>
      <c r="T12" s="1439"/>
      <c r="U12" s="1439">
        <v>33824</v>
      </c>
      <c r="V12" s="1439"/>
      <c r="W12" s="1439"/>
      <c r="X12" s="1439"/>
      <c r="Y12" s="1460">
        <v>1.2</v>
      </c>
      <c r="Z12" s="1460"/>
      <c r="AA12" s="1460"/>
      <c r="AB12" s="1461"/>
      <c r="AC12" s="1447" t="s">
        <v>668</v>
      </c>
      <c r="AD12" s="1447"/>
      <c r="AE12" s="1447"/>
      <c r="AF12" s="1447"/>
      <c r="AG12" s="1447"/>
      <c r="AH12" s="1447"/>
    </row>
    <row r="13" spans="1:34" ht="18.75" customHeight="1">
      <c r="A13" s="1459"/>
      <c r="B13" s="1459"/>
      <c r="C13" s="472">
        <v>63</v>
      </c>
      <c r="D13" s="442"/>
      <c r="E13" s="1425">
        <v>20177</v>
      </c>
      <c r="F13" s="1431"/>
      <c r="G13" s="1431"/>
      <c r="H13" s="1431"/>
      <c r="I13" s="1462">
        <v>2.9</v>
      </c>
      <c r="J13" s="1462"/>
      <c r="K13" s="1462"/>
      <c r="L13" s="1462"/>
      <c r="M13" s="1431">
        <v>68726</v>
      </c>
      <c r="N13" s="1431"/>
      <c r="O13" s="1431"/>
      <c r="P13" s="1431"/>
      <c r="Q13" s="1431">
        <v>34306</v>
      </c>
      <c r="R13" s="1431"/>
      <c r="S13" s="1431"/>
      <c r="T13" s="1431"/>
      <c r="U13" s="1431">
        <v>34420</v>
      </c>
      <c r="V13" s="1431"/>
      <c r="W13" s="1431"/>
      <c r="X13" s="1431"/>
      <c r="Y13" s="1455">
        <v>1.7</v>
      </c>
      <c r="Z13" s="1455"/>
      <c r="AA13" s="1455"/>
      <c r="AB13" s="1452"/>
      <c r="AC13" s="1437" t="s">
        <v>668</v>
      </c>
      <c r="AD13" s="1437"/>
      <c r="AE13" s="1437"/>
      <c r="AF13" s="1437"/>
      <c r="AG13" s="1437"/>
      <c r="AH13" s="1437"/>
    </row>
    <row r="14" spans="1:34" ht="18.75" customHeight="1">
      <c r="A14" s="1459"/>
      <c r="B14" s="1459"/>
      <c r="C14" s="472">
        <v>64</v>
      </c>
      <c r="D14" s="442"/>
      <c r="E14" s="1425">
        <v>20795</v>
      </c>
      <c r="F14" s="1431"/>
      <c r="G14" s="1431"/>
      <c r="H14" s="1431"/>
      <c r="I14" s="1455">
        <v>3.1</v>
      </c>
      <c r="J14" s="1455"/>
      <c r="K14" s="1455"/>
      <c r="L14" s="1455"/>
      <c r="M14" s="1431">
        <v>70047</v>
      </c>
      <c r="N14" s="1431"/>
      <c r="O14" s="1431"/>
      <c r="P14" s="1431"/>
      <c r="Q14" s="1431">
        <v>34973</v>
      </c>
      <c r="R14" s="1431"/>
      <c r="S14" s="1431"/>
      <c r="T14" s="1431"/>
      <c r="U14" s="1431">
        <v>35074</v>
      </c>
      <c r="V14" s="1431"/>
      <c r="W14" s="1431"/>
      <c r="X14" s="1431"/>
      <c r="Y14" s="1455">
        <v>1.9</v>
      </c>
      <c r="Z14" s="1455"/>
      <c r="AA14" s="1455"/>
      <c r="AB14" s="1452"/>
      <c r="AC14" s="1437" t="s">
        <v>668</v>
      </c>
      <c r="AD14" s="1437"/>
      <c r="AE14" s="1437"/>
      <c r="AF14" s="1437"/>
      <c r="AG14" s="1437"/>
      <c r="AH14" s="1437"/>
    </row>
    <row r="15" spans="1:34" ht="18.75" customHeight="1">
      <c r="A15" s="1459" t="s">
        <v>684</v>
      </c>
      <c r="B15" s="1459"/>
      <c r="C15" s="472">
        <v>2</v>
      </c>
      <c r="D15" s="442"/>
      <c r="E15" s="1425">
        <v>21680</v>
      </c>
      <c r="F15" s="1431"/>
      <c r="G15" s="1431"/>
      <c r="H15" s="1431"/>
      <c r="I15" s="1455">
        <v>4.3</v>
      </c>
      <c r="J15" s="1455"/>
      <c r="K15" s="1455"/>
      <c r="L15" s="1455"/>
      <c r="M15" s="1431">
        <v>71933</v>
      </c>
      <c r="N15" s="1431"/>
      <c r="O15" s="1431"/>
      <c r="P15" s="1431"/>
      <c r="Q15" s="1431">
        <v>35976</v>
      </c>
      <c r="R15" s="1431"/>
      <c r="S15" s="1431"/>
      <c r="T15" s="1431"/>
      <c r="U15" s="1431">
        <v>35957</v>
      </c>
      <c r="V15" s="1431"/>
      <c r="W15" s="1431"/>
      <c r="X15" s="1431"/>
      <c r="Y15" s="1455">
        <v>2.7</v>
      </c>
      <c r="Z15" s="1455"/>
      <c r="AA15" s="1455"/>
      <c r="AB15" s="1452"/>
      <c r="AC15" s="1437" t="s">
        <v>668</v>
      </c>
      <c r="AD15" s="1437"/>
      <c r="AE15" s="1437"/>
      <c r="AF15" s="1437"/>
      <c r="AG15" s="1437"/>
      <c r="AH15" s="1437"/>
    </row>
    <row r="16" spans="1:34" ht="18.75" customHeight="1">
      <c r="A16" s="475"/>
      <c r="B16" s="475"/>
      <c r="C16" s="475">
        <v>3</v>
      </c>
      <c r="D16" s="476"/>
      <c r="E16" s="1445">
        <v>22342</v>
      </c>
      <c r="F16" s="1446"/>
      <c r="G16" s="1446"/>
      <c r="H16" s="1446"/>
      <c r="I16" s="1456">
        <v>3.1</v>
      </c>
      <c r="J16" s="1456"/>
      <c r="K16" s="1456"/>
      <c r="L16" s="1456"/>
      <c r="M16" s="1446">
        <v>73227</v>
      </c>
      <c r="N16" s="1446"/>
      <c r="O16" s="1446"/>
      <c r="P16" s="1446"/>
      <c r="Q16" s="1446">
        <v>36598</v>
      </c>
      <c r="R16" s="1446"/>
      <c r="S16" s="1446"/>
      <c r="T16" s="1446"/>
      <c r="U16" s="1446">
        <v>36629</v>
      </c>
      <c r="V16" s="1446"/>
      <c r="W16" s="1446"/>
      <c r="X16" s="1446"/>
      <c r="Y16" s="1456">
        <v>1.8</v>
      </c>
      <c r="Z16" s="1456"/>
      <c r="AA16" s="1456"/>
      <c r="AB16" s="1457"/>
      <c r="AC16" s="1450" t="s">
        <v>668</v>
      </c>
      <c r="AD16" s="1450"/>
      <c r="AE16" s="1450"/>
      <c r="AF16" s="1450"/>
      <c r="AG16" s="1450"/>
      <c r="AH16" s="1450"/>
    </row>
    <row r="17" spans="1:34" ht="18.75" customHeight="1">
      <c r="C17" s="286">
        <v>4</v>
      </c>
      <c r="D17" s="442"/>
      <c r="E17" s="1425">
        <v>23076</v>
      </c>
      <c r="F17" s="1431"/>
      <c r="G17" s="1431"/>
      <c r="H17" s="1431"/>
      <c r="I17" s="1455">
        <v>3.3</v>
      </c>
      <c r="J17" s="1455"/>
      <c r="K17" s="1455"/>
      <c r="L17" s="1455"/>
      <c r="M17" s="1431">
        <v>74514</v>
      </c>
      <c r="N17" s="1431"/>
      <c r="O17" s="1431"/>
      <c r="P17" s="1431"/>
      <c r="Q17" s="1431">
        <v>37340</v>
      </c>
      <c r="R17" s="1431"/>
      <c r="S17" s="1431"/>
      <c r="T17" s="1431"/>
      <c r="U17" s="1431">
        <v>37174</v>
      </c>
      <c r="V17" s="1431"/>
      <c r="W17" s="1431"/>
      <c r="X17" s="1431"/>
      <c r="Y17" s="1455">
        <v>1.8</v>
      </c>
      <c r="Z17" s="1455"/>
      <c r="AA17" s="1455"/>
      <c r="AB17" s="1452"/>
      <c r="AC17" s="1437" t="s">
        <v>668</v>
      </c>
      <c r="AD17" s="1437"/>
      <c r="AE17" s="1437"/>
      <c r="AF17" s="1437"/>
      <c r="AG17" s="1437"/>
      <c r="AH17" s="1437"/>
    </row>
    <row r="18" spans="1:34" ht="18.75" customHeight="1">
      <c r="C18" s="286">
        <v>5</v>
      </c>
      <c r="D18" s="442"/>
      <c r="E18" s="1425">
        <v>23917</v>
      </c>
      <c r="F18" s="1426"/>
      <c r="G18" s="1426"/>
      <c r="H18" s="1426"/>
      <c r="I18" s="1451">
        <v>3.6</v>
      </c>
      <c r="J18" s="1451"/>
      <c r="K18" s="1451"/>
      <c r="L18" s="1451"/>
      <c r="M18" s="1426">
        <v>76204</v>
      </c>
      <c r="N18" s="1426"/>
      <c r="O18" s="1426"/>
      <c r="P18" s="1426"/>
      <c r="Q18" s="1426">
        <v>38232</v>
      </c>
      <c r="R18" s="1426"/>
      <c r="S18" s="1426"/>
      <c r="T18" s="1426"/>
      <c r="U18" s="1426">
        <v>37972</v>
      </c>
      <c r="V18" s="1426"/>
      <c r="W18" s="1426"/>
      <c r="X18" s="1426"/>
      <c r="Y18" s="1451">
        <v>2.2999999999999998</v>
      </c>
      <c r="Z18" s="1451"/>
      <c r="AA18" s="1451"/>
      <c r="AB18" s="1452"/>
      <c r="AC18" s="1201" t="s">
        <v>668</v>
      </c>
      <c r="AD18" s="1201"/>
      <c r="AE18" s="1201"/>
      <c r="AF18" s="1201"/>
      <c r="AG18" s="1201"/>
      <c r="AH18" s="1201"/>
    </row>
    <row r="19" spans="1:34" ht="18.75" customHeight="1">
      <c r="C19" s="286">
        <v>6</v>
      </c>
      <c r="D19" s="442"/>
      <c r="E19" s="1425">
        <v>24770</v>
      </c>
      <c r="F19" s="1426"/>
      <c r="G19" s="1426"/>
      <c r="H19" s="1426"/>
      <c r="I19" s="1451">
        <v>3.6</v>
      </c>
      <c r="J19" s="1451"/>
      <c r="K19" s="1451"/>
      <c r="L19" s="1451"/>
      <c r="M19" s="1426">
        <v>77769</v>
      </c>
      <c r="N19" s="1426"/>
      <c r="O19" s="1426"/>
      <c r="P19" s="1426"/>
      <c r="Q19" s="1426">
        <v>38957</v>
      </c>
      <c r="R19" s="1426"/>
      <c r="S19" s="1426"/>
      <c r="T19" s="1426"/>
      <c r="U19" s="1426">
        <v>38812</v>
      </c>
      <c r="V19" s="1426"/>
      <c r="W19" s="1426"/>
      <c r="X19" s="1426"/>
      <c r="Y19" s="1451">
        <v>2.1</v>
      </c>
      <c r="Z19" s="1451"/>
      <c r="AA19" s="1451"/>
      <c r="AB19" s="1452"/>
      <c r="AC19" s="1201" t="s">
        <v>668</v>
      </c>
      <c r="AD19" s="1201"/>
      <c r="AE19" s="1201"/>
      <c r="AF19" s="1201"/>
      <c r="AG19" s="1201"/>
      <c r="AH19" s="1201"/>
    </row>
    <row r="20" spans="1:34" ht="18.75" customHeight="1">
      <c r="C20" s="286">
        <v>7</v>
      </c>
      <c r="D20" s="442"/>
      <c r="E20" s="1425">
        <v>25803</v>
      </c>
      <c r="F20" s="1426"/>
      <c r="G20" s="1426"/>
      <c r="H20" s="1426"/>
      <c r="I20" s="1451">
        <v>4.2</v>
      </c>
      <c r="J20" s="1451"/>
      <c r="K20" s="1451"/>
      <c r="L20" s="1451"/>
      <c r="M20" s="1426">
        <v>79861</v>
      </c>
      <c r="N20" s="1426"/>
      <c r="O20" s="1426"/>
      <c r="P20" s="1426"/>
      <c r="Q20" s="1426">
        <v>39935</v>
      </c>
      <c r="R20" s="1426"/>
      <c r="S20" s="1426"/>
      <c r="T20" s="1426"/>
      <c r="U20" s="1426">
        <v>39926</v>
      </c>
      <c r="V20" s="1426"/>
      <c r="W20" s="1426"/>
      <c r="X20" s="1426"/>
      <c r="Y20" s="1451">
        <v>2.9</v>
      </c>
      <c r="Z20" s="1451"/>
      <c r="AA20" s="1451"/>
      <c r="AB20" s="1452"/>
      <c r="AC20" s="1201" t="s">
        <v>668</v>
      </c>
      <c r="AD20" s="1201"/>
      <c r="AE20" s="1201"/>
      <c r="AF20" s="1201"/>
      <c r="AG20" s="1201"/>
      <c r="AH20" s="1201"/>
    </row>
    <row r="21" spans="1:34" ht="18.75" customHeight="1">
      <c r="A21" s="472"/>
      <c r="B21" s="472"/>
      <c r="C21" s="472">
        <v>8</v>
      </c>
      <c r="D21" s="442"/>
      <c r="E21" s="1425">
        <v>26520</v>
      </c>
      <c r="F21" s="1431"/>
      <c r="G21" s="1431"/>
      <c r="H21" s="1431"/>
      <c r="I21" s="1455">
        <v>2.8</v>
      </c>
      <c r="J21" s="1455"/>
      <c r="K21" s="1455"/>
      <c r="L21" s="1455"/>
      <c r="M21" s="1431">
        <v>80986</v>
      </c>
      <c r="N21" s="1431"/>
      <c r="O21" s="1431"/>
      <c r="P21" s="1431"/>
      <c r="Q21" s="1431">
        <v>40574</v>
      </c>
      <c r="R21" s="1431"/>
      <c r="S21" s="1431"/>
      <c r="T21" s="1431"/>
      <c r="U21" s="1431">
        <v>40412</v>
      </c>
      <c r="V21" s="1431"/>
      <c r="W21" s="1431"/>
      <c r="X21" s="1431"/>
      <c r="Y21" s="1455">
        <v>1.2</v>
      </c>
      <c r="Z21" s="1455"/>
      <c r="AA21" s="1455"/>
      <c r="AB21" s="1452"/>
      <c r="AC21" s="1437" t="s">
        <v>668</v>
      </c>
      <c r="AD21" s="1437"/>
      <c r="AE21" s="1437"/>
      <c r="AF21" s="1437"/>
      <c r="AG21" s="1437"/>
      <c r="AH21" s="1437"/>
    </row>
    <row r="22" spans="1:34" ht="18.75" customHeight="1">
      <c r="A22" s="473"/>
      <c r="B22" s="473"/>
      <c r="C22" s="473">
        <v>9</v>
      </c>
      <c r="D22" s="474"/>
      <c r="E22" s="1438">
        <v>27132</v>
      </c>
      <c r="F22" s="1439"/>
      <c r="G22" s="1439"/>
      <c r="H22" s="1439"/>
      <c r="I22" s="1453">
        <v>2.2999999999999998</v>
      </c>
      <c r="J22" s="1453"/>
      <c r="K22" s="1453"/>
      <c r="L22" s="1453"/>
      <c r="M22" s="1439">
        <v>81955</v>
      </c>
      <c r="N22" s="1439"/>
      <c r="O22" s="1439"/>
      <c r="P22" s="1439"/>
      <c r="Q22" s="1439">
        <v>41031</v>
      </c>
      <c r="R22" s="1439"/>
      <c r="S22" s="1439"/>
      <c r="T22" s="1439"/>
      <c r="U22" s="1439">
        <v>40924</v>
      </c>
      <c r="V22" s="1439"/>
      <c r="W22" s="1439"/>
      <c r="X22" s="1439"/>
      <c r="Y22" s="1453">
        <v>1.2</v>
      </c>
      <c r="Z22" s="1453"/>
      <c r="AA22" s="1453"/>
      <c r="AB22" s="1454"/>
      <c r="AC22" s="1447" t="s">
        <v>668</v>
      </c>
      <c r="AD22" s="1447"/>
      <c r="AE22" s="1447"/>
      <c r="AF22" s="1447"/>
      <c r="AG22" s="1447"/>
      <c r="AH22" s="1447"/>
    </row>
    <row r="23" spans="1:34" ht="18.75" customHeight="1">
      <c r="A23" s="472"/>
      <c r="B23" s="472"/>
      <c r="C23" s="472">
        <v>10</v>
      </c>
      <c r="D23" s="442"/>
      <c r="E23" s="1425">
        <v>27646</v>
      </c>
      <c r="F23" s="1431"/>
      <c r="G23" s="1431"/>
      <c r="H23" s="1431"/>
      <c r="I23" s="1455">
        <v>1.9</v>
      </c>
      <c r="J23" s="1455"/>
      <c r="K23" s="1455"/>
      <c r="L23" s="1455"/>
      <c r="M23" s="1431">
        <v>82542</v>
      </c>
      <c r="N23" s="1431"/>
      <c r="O23" s="1431"/>
      <c r="P23" s="1431"/>
      <c r="Q23" s="1431">
        <v>41357</v>
      </c>
      <c r="R23" s="1431"/>
      <c r="S23" s="1431"/>
      <c r="T23" s="1431"/>
      <c r="U23" s="1431">
        <v>41185</v>
      </c>
      <c r="V23" s="1431"/>
      <c r="W23" s="1431"/>
      <c r="X23" s="1431"/>
      <c r="Y23" s="1455">
        <v>0.7</v>
      </c>
      <c r="Z23" s="1455"/>
      <c r="AA23" s="1455"/>
      <c r="AB23" s="1452"/>
      <c r="AC23" s="1437" t="s">
        <v>668</v>
      </c>
      <c r="AD23" s="1437"/>
      <c r="AE23" s="1437"/>
      <c r="AF23" s="1437"/>
      <c r="AG23" s="1437"/>
      <c r="AH23" s="1437"/>
    </row>
    <row r="24" spans="1:34" ht="18.75" customHeight="1">
      <c r="A24" s="472"/>
      <c r="B24" s="472"/>
      <c r="C24" s="472">
        <v>11</v>
      </c>
      <c r="D24" s="442"/>
      <c r="E24" s="1425">
        <v>28075</v>
      </c>
      <c r="F24" s="1431"/>
      <c r="G24" s="1431"/>
      <c r="H24" s="1431"/>
      <c r="I24" s="1455">
        <v>1.6</v>
      </c>
      <c r="J24" s="1455"/>
      <c r="K24" s="1455"/>
      <c r="L24" s="1455"/>
      <c r="M24" s="1431">
        <v>82765</v>
      </c>
      <c r="N24" s="1431"/>
      <c r="O24" s="1431"/>
      <c r="P24" s="1431"/>
      <c r="Q24" s="1431">
        <v>41412</v>
      </c>
      <c r="R24" s="1431"/>
      <c r="S24" s="1431"/>
      <c r="T24" s="1431"/>
      <c r="U24" s="1431">
        <v>41353</v>
      </c>
      <c r="V24" s="1431"/>
      <c r="W24" s="1431"/>
      <c r="X24" s="1431"/>
      <c r="Y24" s="1455">
        <v>0.3</v>
      </c>
      <c r="Z24" s="1455"/>
      <c r="AA24" s="1455"/>
      <c r="AB24" s="1452"/>
      <c r="AC24" s="1437" t="s">
        <v>668</v>
      </c>
      <c r="AD24" s="1437"/>
      <c r="AE24" s="1437"/>
      <c r="AF24" s="1437"/>
      <c r="AG24" s="1437"/>
      <c r="AH24" s="1437"/>
    </row>
    <row r="25" spans="1:34" ht="18.75" customHeight="1">
      <c r="A25" s="472"/>
      <c r="B25" s="472"/>
      <c r="C25" s="472">
        <v>12</v>
      </c>
      <c r="D25" s="442"/>
      <c r="E25" s="1425">
        <v>28516</v>
      </c>
      <c r="F25" s="1431"/>
      <c r="G25" s="1431"/>
      <c r="H25" s="1431"/>
      <c r="I25" s="1455">
        <v>1.6</v>
      </c>
      <c r="J25" s="1455"/>
      <c r="K25" s="1455"/>
      <c r="L25" s="1455"/>
      <c r="M25" s="1431">
        <v>83046</v>
      </c>
      <c r="N25" s="1431"/>
      <c r="O25" s="1431"/>
      <c r="P25" s="1431"/>
      <c r="Q25" s="1431">
        <v>41592</v>
      </c>
      <c r="R25" s="1431"/>
      <c r="S25" s="1431"/>
      <c r="T25" s="1431"/>
      <c r="U25" s="1431">
        <v>41454</v>
      </c>
      <c r="V25" s="1431"/>
      <c r="W25" s="1431"/>
      <c r="X25" s="1431"/>
      <c r="Y25" s="1455">
        <v>0.3</v>
      </c>
      <c r="Z25" s="1455"/>
      <c r="AA25" s="1455"/>
      <c r="AB25" s="1452"/>
      <c r="AC25" s="1437" t="s">
        <v>668</v>
      </c>
      <c r="AD25" s="1437"/>
      <c r="AE25" s="1437"/>
      <c r="AF25" s="1437"/>
      <c r="AG25" s="1437"/>
      <c r="AH25" s="1437"/>
    </row>
    <row r="26" spans="1:34" ht="18.75" customHeight="1">
      <c r="A26" s="475"/>
      <c r="B26" s="475"/>
      <c r="C26" s="475">
        <v>13</v>
      </c>
      <c r="D26" s="476"/>
      <c r="E26" s="1445">
        <v>28933</v>
      </c>
      <c r="F26" s="1446"/>
      <c r="G26" s="1446"/>
      <c r="H26" s="1446"/>
      <c r="I26" s="1456">
        <v>1.5</v>
      </c>
      <c r="J26" s="1456"/>
      <c r="K26" s="1456"/>
      <c r="L26" s="1456"/>
      <c r="M26" s="1446">
        <v>83186</v>
      </c>
      <c r="N26" s="1446"/>
      <c r="O26" s="1446"/>
      <c r="P26" s="1446"/>
      <c r="Q26" s="1446">
        <v>41701</v>
      </c>
      <c r="R26" s="1446"/>
      <c r="S26" s="1446"/>
      <c r="T26" s="1446"/>
      <c r="U26" s="1446">
        <v>41485</v>
      </c>
      <c r="V26" s="1446"/>
      <c r="W26" s="1446"/>
      <c r="X26" s="1446"/>
      <c r="Y26" s="1456">
        <v>0.2</v>
      </c>
      <c r="Z26" s="1456"/>
      <c r="AA26" s="1456"/>
      <c r="AB26" s="1457"/>
      <c r="AC26" s="1450" t="s">
        <v>668</v>
      </c>
      <c r="AD26" s="1450"/>
      <c r="AE26" s="1450"/>
      <c r="AF26" s="1450"/>
      <c r="AG26" s="1450"/>
      <c r="AH26" s="1450"/>
    </row>
    <row r="27" spans="1:34" ht="18.75" customHeight="1">
      <c r="C27" s="286">
        <v>14</v>
      </c>
      <c r="D27" s="442"/>
      <c r="E27" s="1425">
        <v>29276</v>
      </c>
      <c r="F27" s="1431"/>
      <c r="G27" s="1431"/>
      <c r="H27" s="1431"/>
      <c r="I27" s="1455">
        <v>1.2</v>
      </c>
      <c r="J27" s="1455"/>
      <c r="K27" s="1455"/>
      <c r="L27" s="1455"/>
      <c r="M27" s="1431">
        <v>83054</v>
      </c>
      <c r="N27" s="1431"/>
      <c r="O27" s="1431"/>
      <c r="P27" s="1431"/>
      <c r="Q27" s="1431">
        <v>41644</v>
      </c>
      <c r="R27" s="1431"/>
      <c r="S27" s="1431"/>
      <c r="T27" s="1431"/>
      <c r="U27" s="1431">
        <v>41410</v>
      </c>
      <c r="V27" s="1431"/>
      <c r="W27" s="1431"/>
      <c r="X27" s="1431"/>
      <c r="Y27" s="1464">
        <v>-0.2</v>
      </c>
      <c r="Z27" s="1464"/>
      <c r="AA27" s="1464"/>
      <c r="AB27" s="1465"/>
      <c r="AC27" s="1437" t="s">
        <v>668</v>
      </c>
      <c r="AD27" s="1437"/>
      <c r="AE27" s="1437"/>
      <c r="AF27" s="1437"/>
      <c r="AG27" s="1437"/>
      <c r="AH27" s="1437"/>
    </row>
    <row r="28" spans="1:34" ht="18.75" customHeight="1">
      <c r="C28" s="286">
        <v>15</v>
      </c>
      <c r="D28" s="442"/>
      <c r="E28" s="1425">
        <v>29540</v>
      </c>
      <c r="F28" s="1426"/>
      <c r="G28" s="1426"/>
      <c r="H28" s="1426"/>
      <c r="I28" s="1451">
        <v>0.9</v>
      </c>
      <c r="J28" s="1451"/>
      <c r="K28" s="1451"/>
      <c r="L28" s="1451"/>
      <c r="M28" s="1426">
        <v>82796</v>
      </c>
      <c r="N28" s="1426"/>
      <c r="O28" s="1426"/>
      <c r="P28" s="1426"/>
      <c r="Q28" s="1426">
        <v>41511</v>
      </c>
      <c r="R28" s="1426"/>
      <c r="S28" s="1426"/>
      <c r="T28" s="1426"/>
      <c r="U28" s="1426">
        <v>41285</v>
      </c>
      <c r="V28" s="1426"/>
      <c r="W28" s="1426"/>
      <c r="X28" s="1426"/>
      <c r="Y28" s="1466">
        <v>-0.3</v>
      </c>
      <c r="Z28" s="1466"/>
      <c r="AA28" s="1466"/>
      <c r="AB28" s="1465"/>
      <c r="AC28" s="1201" t="s">
        <v>668</v>
      </c>
      <c r="AD28" s="1201"/>
      <c r="AE28" s="1201"/>
      <c r="AF28" s="1201"/>
      <c r="AG28" s="1201"/>
      <c r="AH28" s="1201"/>
    </row>
    <row r="29" spans="1:34" ht="18.75" customHeight="1">
      <c r="C29" s="286">
        <v>16</v>
      </c>
      <c r="D29" s="442"/>
      <c r="E29" s="1425">
        <v>29905</v>
      </c>
      <c r="F29" s="1426"/>
      <c r="G29" s="1426"/>
      <c r="H29" s="1426"/>
      <c r="I29" s="1451">
        <v>1.2</v>
      </c>
      <c r="J29" s="1451"/>
      <c r="K29" s="1451"/>
      <c r="L29" s="1451"/>
      <c r="M29" s="1426">
        <v>82641</v>
      </c>
      <c r="N29" s="1426"/>
      <c r="O29" s="1426"/>
      <c r="P29" s="1426"/>
      <c r="Q29" s="1426">
        <v>41379</v>
      </c>
      <c r="R29" s="1426"/>
      <c r="S29" s="1426"/>
      <c r="T29" s="1426"/>
      <c r="U29" s="1426">
        <v>41262</v>
      </c>
      <c r="V29" s="1426"/>
      <c r="W29" s="1426"/>
      <c r="X29" s="1426"/>
      <c r="Y29" s="1466">
        <v>-0.1</v>
      </c>
      <c r="Z29" s="1466"/>
      <c r="AA29" s="1466"/>
      <c r="AB29" s="1465"/>
      <c r="AC29" s="1201" t="s">
        <v>668</v>
      </c>
      <c r="AD29" s="1201"/>
      <c r="AE29" s="1201"/>
      <c r="AF29" s="1201"/>
      <c r="AG29" s="1201"/>
      <c r="AH29" s="1201"/>
    </row>
    <row r="30" spans="1:34" ht="18.75" customHeight="1">
      <c r="C30" s="286">
        <v>17</v>
      </c>
      <c r="D30" s="442"/>
      <c r="E30" s="1425">
        <v>31136</v>
      </c>
      <c r="F30" s="1426"/>
      <c r="G30" s="1426"/>
      <c r="H30" s="1426"/>
      <c r="I30" s="1451">
        <v>4.0999999999999996</v>
      </c>
      <c r="J30" s="1451"/>
      <c r="K30" s="1451"/>
      <c r="L30" s="1451"/>
      <c r="M30" s="1426">
        <v>84982</v>
      </c>
      <c r="N30" s="1426"/>
      <c r="O30" s="1426"/>
      <c r="P30" s="1426"/>
      <c r="Q30" s="1426">
        <v>42508</v>
      </c>
      <c r="R30" s="1426"/>
      <c r="S30" s="1426"/>
      <c r="T30" s="1426"/>
      <c r="U30" s="1426">
        <v>42474</v>
      </c>
      <c r="V30" s="1426"/>
      <c r="W30" s="1426"/>
      <c r="X30" s="1426"/>
      <c r="Y30" s="1466">
        <v>2.8</v>
      </c>
      <c r="Z30" s="1466"/>
      <c r="AA30" s="1466"/>
      <c r="AB30" s="1465"/>
      <c r="AC30" s="1422" t="s">
        <v>685</v>
      </c>
      <c r="AD30" s="1422"/>
      <c r="AE30" s="1422"/>
      <c r="AF30" s="1422"/>
      <c r="AG30" s="1422"/>
      <c r="AH30" s="1422"/>
    </row>
    <row r="31" spans="1:34" ht="18.75" customHeight="1">
      <c r="A31" s="472"/>
      <c r="B31" s="472"/>
      <c r="C31" s="472">
        <v>18</v>
      </c>
      <c r="D31" s="442"/>
      <c r="E31" s="1425">
        <v>31446</v>
      </c>
      <c r="F31" s="1431"/>
      <c r="G31" s="1431"/>
      <c r="H31" s="1431"/>
      <c r="I31" s="1455">
        <v>1</v>
      </c>
      <c r="J31" s="1455"/>
      <c r="K31" s="1455"/>
      <c r="L31" s="1455"/>
      <c r="M31" s="1431">
        <v>84544</v>
      </c>
      <c r="N31" s="1431"/>
      <c r="O31" s="1431"/>
      <c r="P31" s="1431"/>
      <c r="Q31" s="1431">
        <v>42264</v>
      </c>
      <c r="R31" s="1431"/>
      <c r="S31" s="1431"/>
      <c r="T31" s="1431"/>
      <c r="U31" s="1431">
        <v>42280</v>
      </c>
      <c r="V31" s="1431"/>
      <c r="W31" s="1431"/>
      <c r="X31" s="1431"/>
      <c r="Y31" s="1464">
        <v>-0.5</v>
      </c>
      <c r="Z31" s="1464"/>
      <c r="AA31" s="1464"/>
      <c r="AB31" s="1465"/>
      <c r="AC31" s="1467" t="s">
        <v>683</v>
      </c>
      <c r="AD31" s="1467"/>
      <c r="AE31" s="1467"/>
      <c r="AF31" s="1467"/>
      <c r="AG31" s="1467"/>
      <c r="AH31" s="1467"/>
    </row>
    <row r="32" spans="1:34" ht="18.75" customHeight="1">
      <c r="A32" s="473"/>
      <c r="B32" s="473"/>
      <c r="C32" s="473">
        <v>19</v>
      </c>
      <c r="D32" s="474"/>
      <c r="E32" s="1438">
        <v>31728</v>
      </c>
      <c r="F32" s="1439"/>
      <c r="G32" s="1439"/>
      <c r="H32" s="1439"/>
      <c r="I32" s="1453">
        <v>0.9</v>
      </c>
      <c r="J32" s="1453"/>
      <c r="K32" s="1453"/>
      <c r="L32" s="1453"/>
      <c r="M32" s="1439">
        <v>83967</v>
      </c>
      <c r="N32" s="1439"/>
      <c r="O32" s="1439"/>
      <c r="P32" s="1439"/>
      <c r="Q32" s="1439">
        <v>41960</v>
      </c>
      <c r="R32" s="1439"/>
      <c r="S32" s="1439"/>
      <c r="T32" s="1439"/>
      <c r="U32" s="1439">
        <v>42007</v>
      </c>
      <c r="V32" s="1439"/>
      <c r="W32" s="1439"/>
      <c r="X32" s="1439"/>
      <c r="Y32" s="1470" t="s">
        <v>686</v>
      </c>
      <c r="Z32" s="1470"/>
      <c r="AA32" s="1470"/>
      <c r="AB32" s="1471"/>
      <c r="AC32" s="1447" t="s">
        <v>668</v>
      </c>
      <c r="AD32" s="1447"/>
      <c r="AE32" s="1447"/>
      <c r="AF32" s="1447"/>
      <c r="AG32" s="1447"/>
      <c r="AH32" s="1447"/>
    </row>
    <row r="33" spans="1:34" ht="18.75" customHeight="1">
      <c r="A33" s="472"/>
      <c r="B33" s="472"/>
      <c r="C33" s="472">
        <v>20</v>
      </c>
      <c r="D33" s="442"/>
      <c r="E33" s="1425">
        <v>32178</v>
      </c>
      <c r="F33" s="1431"/>
      <c r="G33" s="1431"/>
      <c r="H33" s="1431"/>
      <c r="I33" s="1455">
        <v>1.4</v>
      </c>
      <c r="J33" s="1455"/>
      <c r="K33" s="1455"/>
      <c r="L33" s="1455"/>
      <c r="M33" s="1431">
        <v>83874</v>
      </c>
      <c r="N33" s="1431"/>
      <c r="O33" s="1431"/>
      <c r="P33" s="1431"/>
      <c r="Q33" s="1431">
        <v>41877</v>
      </c>
      <c r="R33" s="1431"/>
      <c r="S33" s="1431"/>
      <c r="T33" s="1431"/>
      <c r="U33" s="1431">
        <v>41997</v>
      </c>
      <c r="V33" s="1431"/>
      <c r="W33" s="1431"/>
      <c r="X33" s="1431"/>
      <c r="Y33" s="1468" t="s">
        <v>687</v>
      </c>
      <c r="Z33" s="1468"/>
      <c r="AA33" s="1468"/>
      <c r="AB33" s="1469"/>
      <c r="AC33" s="1437" t="s">
        <v>668</v>
      </c>
      <c r="AD33" s="1437"/>
      <c r="AE33" s="1437"/>
      <c r="AF33" s="1437"/>
      <c r="AG33" s="1437"/>
      <c r="AH33" s="1437"/>
    </row>
    <row r="34" spans="1:34" ht="18.75" customHeight="1">
      <c r="A34" s="472"/>
      <c r="B34" s="472"/>
      <c r="C34" s="472">
        <v>21</v>
      </c>
      <c r="D34" s="442"/>
      <c r="E34" s="1425">
        <v>32470</v>
      </c>
      <c r="F34" s="1431"/>
      <c r="G34" s="1431"/>
      <c r="H34" s="1431"/>
      <c r="I34" s="1455">
        <v>0.9</v>
      </c>
      <c r="J34" s="1455"/>
      <c r="K34" s="1455"/>
      <c r="L34" s="1455"/>
      <c r="M34" s="1431">
        <v>83432</v>
      </c>
      <c r="N34" s="1431"/>
      <c r="O34" s="1431"/>
      <c r="P34" s="1431"/>
      <c r="Q34" s="1431">
        <v>41656</v>
      </c>
      <c r="R34" s="1431"/>
      <c r="S34" s="1431"/>
      <c r="T34" s="1431"/>
      <c r="U34" s="1431">
        <v>41776</v>
      </c>
      <c r="V34" s="1431"/>
      <c r="W34" s="1431"/>
      <c r="X34" s="1431"/>
      <c r="Y34" s="1468" t="s">
        <v>688</v>
      </c>
      <c r="Z34" s="1468"/>
      <c r="AA34" s="1468"/>
      <c r="AB34" s="1469"/>
      <c r="AC34" s="1437" t="s">
        <v>668</v>
      </c>
      <c r="AD34" s="1437"/>
      <c r="AE34" s="1437"/>
      <c r="AF34" s="1437"/>
      <c r="AG34" s="1437"/>
      <c r="AH34" s="1437"/>
    </row>
    <row r="35" spans="1:34" ht="18.75" customHeight="1">
      <c r="A35" s="472"/>
      <c r="B35" s="472"/>
      <c r="C35" s="472">
        <v>22</v>
      </c>
      <c r="D35" s="442"/>
      <c r="E35" s="1425">
        <v>32659</v>
      </c>
      <c r="F35" s="1431"/>
      <c r="G35" s="1431"/>
      <c r="H35" s="1431"/>
      <c r="I35" s="1455">
        <v>0.6</v>
      </c>
      <c r="J35" s="1455"/>
      <c r="K35" s="1455"/>
      <c r="L35" s="1455"/>
      <c r="M35" s="1431">
        <v>83181</v>
      </c>
      <c r="N35" s="1431"/>
      <c r="O35" s="1431"/>
      <c r="P35" s="1431"/>
      <c r="Q35" s="1431">
        <v>41567</v>
      </c>
      <c r="R35" s="1431"/>
      <c r="S35" s="1431"/>
      <c r="T35" s="1431"/>
      <c r="U35" s="1431">
        <v>41614</v>
      </c>
      <c r="V35" s="1431"/>
      <c r="W35" s="1431"/>
      <c r="X35" s="1431"/>
      <c r="Y35" s="1468" t="s">
        <v>689</v>
      </c>
      <c r="Z35" s="1468"/>
      <c r="AA35" s="1468"/>
      <c r="AB35" s="1469"/>
      <c r="AC35" s="1437" t="s">
        <v>668</v>
      </c>
      <c r="AD35" s="1437"/>
      <c r="AE35" s="1437"/>
      <c r="AF35" s="1437"/>
      <c r="AG35" s="1437"/>
      <c r="AH35" s="1437"/>
    </row>
    <row r="36" spans="1:34" ht="18.75" customHeight="1">
      <c r="A36" s="475"/>
      <c r="B36" s="475"/>
      <c r="C36" s="475">
        <v>23</v>
      </c>
      <c r="D36" s="476"/>
      <c r="E36" s="1445">
        <v>32931</v>
      </c>
      <c r="F36" s="1446"/>
      <c r="G36" s="1446"/>
      <c r="H36" s="1446"/>
      <c r="I36" s="1456">
        <v>0.8</v>
      </c>
      <c r="J36" s="1456"/>
      <c r="K36" s="1456"/>
      <c r="L36" s="1456"/>
      <c r="M36" s="1446">
        <v>82974</v>
      </c>
      <c r="N36" s="1446"/>
      <c r="O36" s="1446"/>
      <c r="P36" s="1446"/>
      <c r="Q36" s="1446">
        <v>41424</v>
      </c>
      <c r="R36" s="1446"/>
      <c r="S36" s="1446"/>
      <c r="T36" s="1446"/>
      <c r="U36" s="1446">
        <v>41550</v>
      </c>
      <c r="V36" s="1446"/>
      <c r="W36" s="1446"/>
      <c r="X36" s="1446"/>
      <c r="Y36" s="1472" t="s">
        <v>690</v>
      </c>
      <c r="Z36" s="1472"/>
      <c r="AA36" s="1472"/>
      <c r="AB36" s="1473"/>
      <c r="AC36" s="1450" t="s">
        <v>668</v>
      </c>
      <c r="AD36" s="1450"/>
      <c r="AE36" s="1450"/>
      <c r="AF36" s="1450"/>
      <c r="AG36" s="1450"/>
      <c r="AH36" s="1450"/>
    </row>
    <row r="37" spans="1:34" ht="18.75" customHeight="1">
      <c r="C37" s="286">
        <v>24</v>
      </c>
      <c r="D37" s="442"/>
      <c r="E37" s="1425">
        <v>33099</v>
      </c>
      <c r="F37" s="1431"/>
      <c r="G37" s="1431"/>
      <c r="H37" s="1431"/>
      <c r="I37" s="1430">
        <v>0.5</v>
      </c>
      <c r="J37" s="1430"/>
      <c r="K37" s="1430"/>
      <c r="L37" s="1430"/>
      <c r="M37" s="1431">
        <v>82422</v>
      </c>
      <c r="N37" s="1431"/>
      <c r="O37" s="1431"/>
      <c r="P37" s="1431"/>
      <c r="Q37" s="1431">
        <v>41096</v>
      </c>
      <c r="R37" s="1431"/>
      <c r="S37" s="1431"/>
      <c r="T37" s="1431"/>
      <c r="U37" s="1431">
        <v>41326</v>
      </c>
      <c r="V37" s="1431"/>
      <c r="W37" s="1431"/>
      <c r="X37" s="1431"/>
      <c r="Y37" s="1468" t="s">
        <v>686</v>
      </c>
      <c r="Z37" s="1468"/>
      <c r="AA37" s="1468"/>
      <c r="AB37" s="1469"/>
      <c r="AC37" s="1437" t="s">
        <v>668</v>
      </c>
      <c r="AD37" s="1437"/>
      <c r="AE37" s="1437"/>
      <c r="AF37" s="1437"/>
      <c r="AG37" s="1437"/>
      <c r="AH37" s="1437"/>
    </row>
    <row r="38" spans="1:34" ht="18.75" customHeight="1">
      <c r="C38" s="286">
        <v>25</v>
      </c>
      <c r="D38" s="442"/>
      <c r="E38" s="1425">
        <v>33042</v>
      </c>
      <c r="F38" s="1426"/>
      <c r="G38" s="1426"/>
      <c r="H38" s="1426"/>
      <c r="I38" s="1475" t="s">
        <v>691</v>
      </c>
      <c r="J38" s="1475"/>
      <c r="K38" s="1475"/>
      <c r="L38" s="1475"/>
      <c r="M38" s="1426">
        <v>81874</v>
      </c>
      <c r="N38" s="1426"/>
      <c r="O38" s="1426"/>
      <c r="P38" s="1426"/>
      <c r="Q38" s="1426">
        <v>40838</v>
      </c>
      <c r="R38" s="1426"/>
      <c r="S38" s="1426"/>
      <c r="T38" s="1426"/>
      <c r="U38" s="1426">
        <v>41036</v>
      </c>
      <c r="V38" s="1426"/>
      <c r="W38" s="1426"/>
      <c r="X38" s="1426"/>
      <c r="Y38" s="1474" t="s">
        <v>686</v>
      </c>
      <c r="Z38" s="1474"/>
      <c r="AA38" s="1474"/>
      <c r="AB38" s="1469"/>
      <c r="AC38" s="1201" t="s">
        <v>668</v>
      </c>
      <c r="AD38" s="1201"/>
      <c r="AE38" s="1201"/>
      <c r="AF38" s="1201"/>
      <c r="AG38" s="1201"/>
      <c r="AH38" s="1201"/>
    </row>
    <row r="39" spans="1:34" ht="18.75" customHeight="1">
      <c r="C39" s="286">
        <v>26</v>
      </c>
      <c r="D39" s="442"/>
      <c r="E39" s="1425">
        <v>33299</v>
      </c>
      <c r="F39" s="1426"/>
      <c r="G39" s="1426"/>
      <c r="H39" s="1426"/>
      <c r="I39" s="1451">
        <v>0.8</v>
      </c>
      <c r="J39" s="1451"/>
      <c r="K39" s="1451"/>
      <c r="L39" s="1451"/>
      <c r="M39" s="1426">
        <v>81266</v>
      </c>
      <c r="N39" s="1426"/>
      <c r="O39" s="1426"/>
      <c r="P39" s="1426"/>
      <c r="Q39" s="1426">
        <v>40645</v>
      </c>
      <c r="R39" s="1426"/>
      <c r="S39" s="1426"/>
      <c r="T39" s="1426"/>
      <c r="U39" s="1426">
        <v>40621</v>
      </c>
      <c r="V39" s="1426"/>
      <c r="W39" s="1426"/>
      <c r="X39" s="1426"/>
      <c r="Y39" s="1474" t="s">
        <v>686</v>
      </c>
      <c r="Z39" s="1474"/>
      <c r="AA39" s="1474"/>
      <c r="AB39" s="1469"/>
      <c r="AC39" s="1201" t="s">
        <v>668</v>
      </c>
      <c r="AD39" s="1201"/>
      <c r="AE39" s="1201"/>
      <c r="AF39" s="1201"/>
      <c r="AG39" s="1201"/>
      <c r="AH39" s="1201"/>
    </row>
    <row r="40" spans="1:34" ht="18.75" customHeight="1">
      <c r="C40" s="286">
        <v>27</v>
      </c>
      <c r="D40" s="442"/>
      <c r="E40" s="1425">
        <v>33499</v>
      </c>
      <c r="F40" s="1426"/>
      <c r="G40" s="1426"/>
      <c r="H40" s="1426"/>
      <c r="I40" s="1451">
        <v>0.6</v>
      </c>
      <c r="J40" s="1451"/>
      <c r="K40" s="1451"/>
      <c r="L40" s="1451"/>
      <c r="M40" s="1426">
        <v>80829</v>
      </c>
      <c r="N40" s="1426"/>
      <c r="O40" s="1426"/>
      <c r="P40" s="1426"/>
      <c r="Q40" s="1426">
        <v>40427</v>
      </c>
      <c r="R40" s="1426"/>
      <c r="S40" s="1426"/>
      <c r="T40" s="1426"/>
      <c r="U40" s="1426">
        <v>40402</v>
      </c>
      <c r="V40" s="1426"/>
      <c r="W40" s="1426"/>
      <c r="X40" s="1426"/>
      <c r="Y40" s="1474" t="s">
        <v>688</v>
      </c>
      <c r="Z40" s="1474"/>
      <c r="AA40" s="1474"/>
      <c r="AB40" s="1469"/>
      <c r="AC40" s="1201" t="s">
        <v>668</v>
      </c>
      <c r="AD40" s="1201"/>
      <c r="AE40" s="1201"/>
      <c r="AF40" s="1201"/>
      <c r="AG40" s="1201"/>
      <c r="AH40" s="1201"/>
    </row>
    <row r="41" spans="1:34" ht="18.75" customHeight="1">
      <c r="A41" s="472"/>
      <c r="B41" s="472"/>
      <c r="C41" s="472">
        <v>28</v>
      </c>
      <c r="D41" s="442"/>
      <c r="E41" s="1425">
        <v>33811</v>
      </c>
      <c r="F41" s="1431"/>
      <c r="G41" s="1431"/>
      <c r="H41" s="1431"/>
      <c r="I41" s="1459">
        <v>0.9</v>
      </c>
      <c r="J41" s="1459"/>
      <c r="K41" s="1459"/>
      <c r="L41" s="1459"/>
      <c r="M41" s="1431">
        <v>80513</v>
      </c>
      <c r="N41" s="1431"/>
      <c r="O41" s="1431"/>
      <c r="P41" s="1431"/>
      <c r="Q41" s="1431">
        <v>40277</v>
      </c>
      <c r="R41" s="1431"/>
      <c r="S41" s="1431"/>
      <c r="T41" s="1431"/>
      <c r="U41" s="1431">
        <v>40236</v>
      </c>
      <c r="V41" s="1431"/>
      <c r="W41" s="1431"/>
      <c r="X41" s="1431"/>
      <c r="Y41" s="1468" t="s">
        <v>692</v>
      </c>
      <c r="Z41" s="1468"/>
      <c r="AA41" s="1468"/>
      <c r="AB41" s="1469"/>
      <c r="AC41" s="1437" t="s">
        <v>668</v>
      </c>
      <c r="AD41" s="1437"/>
      <c r="AE41" s="1437"/>
      <c r="AF41" s="1437"/>
      <c r="AG41" s="1437"/>
      <c r="AH41" s="1437"/>
    </row>
    <row r="42" spans="1:34" ht="18.75" customHeight="1">
      <c r="A42" s="473"/>
      <c r="B42" s="473"/>
      <c r="C42" s="473">
        <v>29</v>
      </c>
      <c r="D42" s="474"/>
      <c r="E42" s="1438">
        <v>34172</v>
      </c>
      <c r="F42" s="1439"/>
      <c r="G42" s="1439"/>
      <c r="H42" s="1439"/>
      <c r="I42" s="1453">
        <v>1.1000000000000001</v>
      </c>
      <c r="J42" s="1453"/>
      <c r="K42" s="1453"/>
      <c r="L42" s="1453"/>
      <c r="M42" s="1439">
        <v>80293</v>
      </c>
      <c r="N42" s="1439"/>
      <c r="O42" s="1439"/>
      <c r="P42" s="1439"/>
      <c r="Q42" s="1439">
        <v>40159</v>
      </c>
      <c r="R42" s="1439"/>
      <c r="S42" s="1439"/>
      <c r="T42" s="1439"/>
      <c r="U42" s="1439">
        <v>40134</v>
      </c>
      <c r="V42" s="1439"/>
      <c r="W42" s="1439"/>
      <c r="X42" s="1439"/>
      <c r="Y42" s="1470" t="s">
        <v>693</v>
      </c>
      <c r="Z42" s="1470"/>
      <c r="AA42" s="1470"/>
      <c r="AB42" s="1471"/>
      <c r="AC42" s="1447" t="s">
        <v>668</v>
      </c>
      <c r="AD42" s="1447"/>
      <c r="AE42" s="1447"/>
      <c r="AF42" s="1447"/>
      <c r="AG42" s="1447"/>
      <c r="AH42" s="1447"/>
    </row>
    <row r="43" spans="1:34" ht="18.75" customHeight="1">
      <c r="A43" s="472"/>
      <c r="B43" s="472"/>
      <c r="C43" s="472">
        <v>30</v>
      </c>
      <c r="D43" s="442"/>
      <c r="E43" s="1425">
        <v>34538</v>
      </c>
      <c r="F43" s="1431"/>
      <c r="G43" s="1431"/>
      <c r="H43" s="1431"/>
      <c r="I43" s="1455">
        <v>1.1000000000000001</v>
      </c>
      <c r="J43" s="1455"/>
      <c r="K43" s="1455"/>
      <c r="L43" s="1455"/>
      <c r="M43" s="1431">
        <v>80070</v>
      </c>
      <c r="N43" s="1431"/>
      <c r="O43" s="1431"/>
      <c r="P43" s="1431"/>
      <c r="Q43" s="1431">
        <v>40093</v>
      </c>
      <c r="R43" s="1431"/>
      <c r="S43" s="1431"/>
      <c r="T43" s="1431"/>
      <c r="U43" s="1431">
        <v>39977</v>
      </c>
      <c r="V43" s="1431"/>
      <c r="W43" s="1431"/>
      <c r="X43" s="1431"/>
      <c r="Y43" s="1468" t="s">
        <v>693</v>
      </c>
      <c r="Z43" s="1468"/>
      <c r="AA43" s="1468"/>
      <c r="AB43" s="1469"/>
      <c r="AC43" s="1437" t="s">
        <v>651</v>
      </c>
      <c r="AD43" s="1437"/>
      <c r="AE43" s="1437"/>
      <c r="AF43" s="1437"/>
      <c r="AG43" s="1437"/>
      <c r="AH43" s="1437"/>
    </row>
    <row r="44" spans="1:34" ht="18.75" customHeight="1">
      <c r="A44" s="472"/>
      <c r="B44" s="472"/>
      <c r="C44" s="472">
        <v>31</v>
      </c>
      <c r="D44" s="442"/>
      <c r="E44" s="1425">
        <v>34869</v>
      </c>
      <c r="F44" s="1431"/>
      <c r="G44" s="1431"/>
      <c r="H44" s="1431"/>
      <c r="I44" s="1455">
        <v>1</v>
      </c>
      <c r="J44" s="1455"/>
      <c r="K44" s="1455"/>
      <c r="L44" s="1455"/>
      <c r="M44" s="1431">
        <v>79708</v>
      </c>
      <c r="N44" s="1431"/>
      <c r="O44" s="1431"/>
      <c r="P44" s="1431"/>
      <c r="Q44" s="1431">
        <v>39881</v>
      </c>
      <c r="R44" s="1431"/>
      <c r="S44" s="1431"/>
      <c r="T44" s="1431"/>
      <c r="U44" s="1431">
        <v>39827</v>
      </c>
      <c r="V44" s="1431"/>
      <c r="W44" s="1431"/>
      <c r="X44" s="1431"/>
      <c r="Y44" s="1468" t="s">
        <v>694</v>
      </c>
      <c r="Z44" s="1468"/>
      <c r="AA44" s="1468"/>
      <c r="AB44" s="1469"/>
      <c r="AC44" s="1437" t="s">
        <v>651</v>
      </c>
      <c r="AD44" s="1437"/>
      <c r="AE44" s="1437"/>
      <c r="AF44" s="1437"/>
      <c r="AG44" s="1437"/>
      <c r="AH44" s="1437"/>
    </row>
    <row r="45" spans="1:34" ht="18.75" customHeight="1">
      <c r="A45" s="1459" t="s">
        <v>458</v>
      </c>
      <c r="B45" s="1459"/>
      <c r="C45" s="472">
        <v>2</v>
      </c>
      <c r="D45" s="442"/>
      <c r="E45" s="1425">
        <v>35250</v>
      </c>
      <c r="F45" s="1431"/>
      <c r="G45" s="1431"/>
      <c r="H45" s="1431"/>
      <c r="I45" s="1455">
        <v>1.1000000000000001</v>
      </c>
      <c r="J45" s="1455"/>
      <c r="K45" s="1455"/>
      <c r="L45" s="1455"/>
      <c r="M45" s="1431">
        <v>79553</v>
      </c>
      <c r="N45" s="1431"/>
      <c r="O45" s="1431"/>
      <c r="P45" s="1431"/>
      <c r="Q45" s="1431">
        <v>39846</v>
      </c>
      <c r="R45" s="1431"/>
      <c r="S45" s="1431"/>
      <c r="T45" s="1431"/>
      <c r="U45" s="1431">
        <v>39707</v>
      </c>
      <c r="V45" s="1431"/>
      <c r="W45" s="1431"/>
      <c r="X45" s="1431"/>
      <c r="Y45" s="1468" t="s">
        <v>695</v>
      </c>
      <c r="Z45" s="1468"/>
      <c r="AA45" s="1468"/>
      <c r="AB45" s="1469"/>
      <c r="AC45" s="1437" t="s">
        <v>696</v>
      </c>
      <c r="AD45" s="1437"/>
      <c r="AE45" s="1437"/>
      <c r="AF45" s="1437"/>
      <c r="AG45" s="1437"/>
      <c r="AH45" s="1437"/>
    </row>
    <row r="46" spans="1:34" ht="18.75" customHeight="1">
      <c r="A46" s="475"/>
      <c r="B46" s="475"/>
      <c r="C46" s="475">
        <v>3</v>
      </c>
      <c r="D46" s="476"/>
      <c r="E46" s="1445">
        <v>35440</v>
      </c>
      <c r="F46" s="1446"/>
      <c r="G46" s="1446"/>
      <c r="H46" s="1446"/>
      <c r="I46" s="1478">
        <v>0.5</v>
      </c>
      <c r="J46" s="1478"/>
      <c r="K46" s="1478"/>
      <c r="L46" s="1478"/>
      <c r="M46" s="1446">
        <v>79123</v>
      </c>
      <c r="N46" s="1446"/>
      <c r="O46" s="1446"/>
      <c r="P46" s="1446"/>
      <c r="Q46" s="1446">
        <v>39597</v>
      </c>
      <c r="R46" s="1446"/>
      <c r="S46" s="1446"/>
      <c r="T46" s="1446"/>
      <c r="U46" s="1446">
        <v>39526</v>
      </c>
      <c r="V46" s="1446"/>
      <c r="W46" s="1446"/>
      <c r="X46" s="1446"/>
      <c r="Y46" s="1472">
        <v>-0.5</v>
      </c>
      <c r="Z46" s="1472"/>
      <c r="AA46" s="1472"/>
      <c r="AB46" s="1473"/>
      <c r="AC46" s="1450" t="s">
        <v>696</v>
      </c>
      <c r="AD46" s="1450"/>
      <c r="AE46" s="1450"/>
      <c r="AF46" s="1450"/>
      <c r="AG46" s="1450"/>
      <c r="AH46" s="1450"/>
    </row>
    <row r="47" spans="1:34" ht="18.75" customHeight="1">
      <c r="C47" s="286">
        <v>4</v>
      </c>
      <c r="D47" s="442"/>
      <c r="E47" s="1425">
        <v>35632</v>
      </c>
      <c r="F47" s="1426"/>
      <c r="G47" s="1426"/>
      <c r="H47" s="1426"/>
      <c r="I47" s="1202">
        <v>0.5</v>
      </c>
      <c r="J47" s="1202"/>
      <c r="K47" s="1202"/>
      <c r="L47" s="1202"/>
      <c r="M47" s="1426">
        <v>78630</v>
      </c>
      <c r="N47" s="1426"/>
      <c r="O47" s="1426"/>
      <c r="P47" s="1426"/>
      <c r="Q47" s="1426">
        <v>39329</v>
      </c>
      <c r="R47" s="1426"/>
      <c r="S47" s="1426"/>
      <c r="T47" s="1426"/>
      <c r="U47" s="1426">
        <v>39301</v>
      </c>
      <c r="V47" s="1426"/>
      <c r="W47" s="1426"/>
      <c r="X47" s="1426"/>
      <c r="Y47" s="1398">
        <v>-0.6</v>
      </c>
      <c r="Z47" s="1398"/>
      <c r="AA47" s="1398"/>
      <c r="AB47" s="1477"/>
      <c r="AC47" s="1201" t="s">
        <v>696</v>
      </c>
      <c r="AD47" s="1201"/>
      <c r="AE47" s="1201"/>
      <c r="AF47" s="1201"/>
      <c r="AG47" s="1201"/>
      <c r="AH47" s="1201"/>
    </row>
    <row r="48" spans="1:34" ht="18.75" customHeight="1">
      <c r="D48" s="442"/>
      <c r="E48" s="1425"/>
      <c r="F48" s="1426"/>
      <c r="G48" s="1426"/>
      <c r="H48" s="1426"/>
      <c r="I48" s="1426"/>
      <c r="J48" s="1426"/>
      <c r="K48" s="1426"/>
      <c r="L48" s="1426"/>
      <c r="M48" s="477"/>
      <c r="N48" s="428"/>
      <c r="O48" s="428"/>
      <c r="P48" s="428"/>
      <c r="Q48" s="1426"/>
      <c r="R48" s="1426"/>
      <c r="S48" s="1426"/>
      <c r="T48" s="1426"/>
      <c r="U48" s="1426"/>
      <c r="V48" s="1426"/>
      <c r="W48" s="1426"/>
      <c r="X48" s="1426"/>
      <c r="Y48" s="1426"/>
      <c r="Z48" s="1426"/>
      <c r="AA48" s="1426"/>
      <c r="AB48" s="1476"/>
      <c r="AC48" s="1201"/>
      <c r="AD48" s="1201"/>
      <c r="AE48" s="1201"/>
      <c r="AF48" s="1201"/>
      <c r="AG48" s="1201"/>
      <c r="AH48" s="1201"/>
    </row>
    <row r="49" spans="1:34" ht="18.75" customHeight="1">
      <c r="D49" s="442"/>
      <c r="E49" s="1425"/>
      <c r="F49" s="1426"/>
      <c r="G49" s="1426"/>
      <c r="H49" s="1426"/>
      <c r="I49" s="1426"/>
      <c r="J49" s="1426"/>
      <c r="K49" s="1426"/>
      <c r="L49" s="1426"/>
      <c r="M49" s="477"/>
      <c r="N49" s="428"/>
      <c r="O49" s="428"/>
      <c r="P49" s="428"/>
      <c r="Q49" s="1426"/>
      <c r="R49" s="1426"/>
      <c r="S49" s="1426"/>
      <c r="T49" s="1426"/>
      <c r="U49" s="1426"/>
      <c r="V49" s="1426"/>
      <c r="W49" s="1426"/>
      <c r="X49" s="1426"/>
      <c r="Y49" s="1426"/>
      <c r="Z49" s="1426"/>
      <c r="AA49" s="1426"/>
      <c r="AB49" s="1476"/>
      <c r="AC49" s="1201"/>
      <c r="AD49" s="1201"/>
      <c r="AE49" s="1201"/>
      <c r="AF49" s="1201"/>
      <c r="AG49" s="1201"/>
      <c r="AH49" s="1201"/>
    </row>
    <row r="50" spans="1:34" ht="18.75" customHeight="1">
      <c r="D50" s="442"/>
      <c r="E50" s="1425"/>
      <c r="F50" s="1426"/>
      <c r="G50" s="1426"/>
      <c r="H50" s="1426"/>
      <c r="I50" s="1426"/>
      <c r="J50" s="1426"/>
      <c r="K50" s="1426"/>
      <c r="L50" s="1426"/>
      <c r="M50" s="477"/>
      <c r="N50" s="428"/>
      <c r="O50" s="428"/>
      <c r="P50" s="428"/>
      <c r="Q50" s="1426"/>
      <c r="R50" s="1426"/>
      <c r="S50" s="1426"/>
      <c r="T50" s="1426"/>
      <c r="U50" s="1426"/>
      <c r="V50" s="1426"/>
      <c r="W50" s="1426"/>
      <c r="X50" s="1426"/>
      <c r="Y50" s="1426"/>
      <c r="Z50" s="1426"/>
      <c r="AA50" s="1426"/>
      <c r="AB50" s="1476"/>
      <c r="AC50" s="1201"/>
      <c r="AD50" s="1201"/>
      <c r="AE50" s="1201"/>
      <c r="AF50" s="1201"/>
      <c r="AG50" s="1201"/>
      <c r="AH50" s="1201"/>
    </row>
    <row r="51" spans="1:34" ht="18.75" customHeight="1">
      <c r="D51" s="442"/>
      <c r="E51" s="1425"/>
      <c r="F51" s="1426"/>
      <c r="G51" s="1426"/>
      <c r="H51" s="1426"/>
      <c r="I51" s="1426"/>
      <c r="J51" s="1426"/>
      <c r="K51" s="1426"/>
      <c r="L51" s="1426"/>
      <c r="M51" s="315"/>
      <c r="N51" s="428"/>
      <c r="O51" s="428"/>
      <c r="P51" s="428"/>
      <c r="Q51" s="1426"/>
      <c r="R51" s="1426"/>
      <c r="S51" s="1426"/>
      <c r="T51" s="1426"/>
      <c r="U51" s="1426"/>
      <c r="V51" s="1426"/>
      <c r="W51" s="1426"/>
      <c r="X51" s="1426"/>
      <c r="Y51" s="1426"/>
      <c r="Z51" s="1426"/>
      <c r="AA51" s="1426"/>
      <c r="AB51" s="1476"/>
      <c r="AC51" s="1201"/>
      <c r="AD51" s="1201"/>
      <c r="AE51" s="1201"/>
      <c r="AF51" s="1201"/>
      <c r="AG51" s="1201"/>
      <c r="AH51" s="1201"/>
    </row>
    <row r="52" spans="1:34" ht="18.75" customHeight="1">
      <c r="A52" s="328"/>
      <c r="B52" s="328"/>
      <c r="C52" s="328"/>
      <c r="D52" s="404"/>
      <c r="E52" s="1352"/>
      <c r="F52" s="1314"/>
      <c r="G52" s="1314"/>
      <c r="H52" s="1314"/>
      <c r="I52" s="1314"/>
      <c r="J52" s="1314"/>
      <c r="K52" s="1314"/>
      <c r="L52" s="1314"/>
      <c r="M52" s="348"/>
      <c r="N52" s="328"/>
      <c r="O52" s="328"/>
      <c r="P52" s="328"/>
      <c r="Q52" s="1314"/>
      <c r="R52" s="1314"/>
      <c r="S52" s="1314"/>
      <c r="T52" s="1314"/>
      <c r="U52" s="1314"/>
      <c r="V52" s="1314"/>
      <c r="W52" s="1314"/>
      <c r="X52" s="1314"/>
      <c r="Y52" s="1314"/>
      <c r="Z52" s="1314"/>
      <c r="AA52" s="1314"/>
      <c r="AB52" s="1353"/>
      <c r="AC52" s="1314"/>
      <c r="AD52" s="1314"/>
      <c r="AE52" s="1314"/>
      <c r="AF52" s="1314"/>
      <c r="AG52" s="1314"/>
      <c r="AH52" s="1314"/>
    </row>
    <row r="53" spans="1:34" ht="18.75" customHeight="1">
      <c r="A53" s="1288"/>
      <c r="B53" s="1288"/>
      <c r="C53" s="1288"/>
      <c r="D53" s="1288"/>
      <c r="E53" s="1288"/>
      <c r="AA53" s="314"/>
      <c r="AB53" s="314"/>
      <c r="AD53" s="315"/>
      <c r="AH53" s="379" t="s">
        <v>697</v>
      </c>
    </row>
  </sheetData>
  <mergeCells count="347">
    <mergeCell ref="A53:E53"/>
    <mergeCell ref="E52:H52"/>
    <mergeCell ref="I52:L52"/>
    <mergeCell ref="Q52:T52"/>
    <mergeCell ref="U52:X52"/>
    <mergeCell ref="Y52:AB52"/>
    <mergeCell ref="AC52:AH52"/>
    <mergeCell ref="E51:H51"/>
    <mergeCell ref="I51:L51"/>
    <mergeCell ref="Q51:T51"/>
    <mergeCell ref="U51:X51"/>
    <mergeCell ref="Y51:AB51"/>
    <mergeCell ref="AC51:AH51"/>
    <mergeCell ref="E50:H50"/>
    <mergeCell ref="I50:L50"/>
    <mergeCell ref="Q50:T50"/>
    <mergeCell ref="U50:X50"/>
    <mergeCell ref="Y50:AB50"/>
    <mergeCell ref="AC50:AH50"/>
    <mergeCell ref="E49:H49"/>
    <mergeCell ref="I49:L49"/>
    <mergeCell ref="Q49:T49"/>
    <mergeCell ref="U49:X49"/>
    <mergeCell ref="Y49:AB49"/>
    <mergeCell ref="AC49:AH49"/>
    <mergeCell ref="E48:H48"/>
    <mergeCell ref="I48:L48"/>
    <mergeCell ref="Q48:T48"/>
    <mergeCell ref="U48:X48"/>
    <mergeCell ref="Y48:AB48"/>
    <mergeCell ref="AC48:AH48"/>
    <mergeCell ref="AC46:AH46"/>
    <mergeCell ref="E47:H47"/>
    <mergeCell ref="I47:L47"/>
    <mergeCell ref="M47:P47"/>
    <mergeCell ref="Q47:T47"/>
    <mergeCell ref="U47:X47"/>
    <mergeCell ref="Y47:AB47"/>
    <mergeCell ref="AC47:AH47"/>
    <mergeCell ref="E46:H46"/>
    <mergeCell ref="I46:L46"/>
    <mergeCell ref="M46:P46"/>
    <mergeCell ref="Q46:T46"/>
    <mergeCell ref="U46:X46"/>
    <mergeCell ref="Y46:AB46"/>
    <mergeCell ref="AC44:AH44"/>
    <mergeCell ref="A45:B45"/>
    <mergeCell ref="E45:H45"/>
    <mergeCell ref="I45:L45"/>
    <mergeCell ref="M45:P45"/>
    <mergeCell ref="Q45:T45"/>
    <mergeCell ref="U45:X45"/>
    <mergeCell ref="Y45:AB45"/>
    <mergeCell ref="AC45:AH45"/>
    <mergeCell ref="E44:H44"/>
    <mergeCell ref="I44:L44"/>
    <mergeCell ref="M44:P44"/>
    <mergeCell ref="Q44:T44"/>
    <mergeCell ref="U44:X44"/>
    <mergeCell ref="Y44:AB44"/>
    <mergeCell ref="AC42:AH42"/>
    <mergeCell ref="E43:H43"/>
    <mergeCell ref="I43:L43"/>
    <mergeCell ref="M43:P43"/>
    <mergeCell ref="Q43:T43"/>
    <mergeCell ref="U43:X43"/>
    <mergeCell ref="Y43:AB43"/>
    <mergeCell ref="AC43:AH43"/>
    <mergeCell ref="E42:H42"/>
    <mergeCell ref="I42:L42"/>
    <mergeCell ref="M42:P42"/>
    <mergeCell ref="Q42:T42"/>
    <mergeCell ref="U42:X42"/>
    <mergeCell ref="Y42:AB42"/>
    <mergeCell ref="AC40:AH40"/>
    <mergeCell ref="E41:H41"/>
    <mergeCell ref="I41:L41"/>
    <mergeCell ref="M41:P41"/>
    <mergeCell ref="Q41:T41"/>
    <mergeCell ref="U41:X41"/>
    <mergeCell ref="Y41:AB41"/>
    <mergeCell ref="AC41:AH41"/>
    <mergeCell ref="E40:H40"/>
    <mergeCell ref="I40:L40"/>
    <mergeCell ref="M40:P40"/>
    <mergeCell ref="Q40:T40"/>
    <mergeCell ref="U40:X40"/>
    <mergeCell ref="Y40:AB40"/>
    <mergeCell ref="AC38:AH38"/>
    <mergeCell ref="E39:H39"/>
    <mergeCell ref="I39:L39"/>
    <mergeCell ref="M39:P39"/>
    <mergeCell ref="Q39:T39"/>
    <mergeCell ref="U39:X39"/>
    <mergeCell ref="Y39:AB39"/>
    <mergeCell ref="AC39:AH39"/>
    <mergeCell ref="E38:H38"/>
    <mergeCell ref="I38:L38"/>
    <mergeCell ref="M38:P38"/>
    <mergeCell ref="Q38:T38"/>
    <mergeCell ref="U38:X38"/>
    <mergeCell ref="Y38:AB38"/>
    <mergeCell ref="AC36:AH36"/>
    <mergeCell ref="E37:H37"/>
    <mergeCell ref="I37:L37"/>
    <mergeCell ref="M37:P37"/>
    <mergeCell ref="Q37:T37"/>
    <mergeCell ref="U37:X37"/>
    <mergeCell ref="Y37:AB37"/>
    <mergeCell ref="AC37:AH37"/>
    <mergeCell ref="E36:H36"/>
    <mergeCell ref="I36:L36"/>
    <mergeCell ref="M36:P36"/>
    <mergeCell ref="Q36:T36"/>
    <mergeCell ref="U36:X36"/>
    <mergeCell ref="Y36:AB36"/>
    <mergeCell ref="AC34:AH34"/>
    <mergeCell ref="E35:H35"/>
    <mergeCell ref="I35:L35"/>
    <mergeCell ref="M35:P35"/>
    <mergeCell ref="Q35:T35"/>
    <mergeCell ref="U35:X35"/>
    <mergeCell ref="Y35:AB35"/>
    <mergeCell ref="AC35:AH35"/>
    <mergeCell ref="E34:H34"/>
    <mergeCell ref="I34:L34"/>
    <mergeCell ref="M34:P34"/>
    <mergeCell ref="Q34:T34"/>
    <mergeCell ref="U34:X34"/>
    <mergeCell ref="Y34:AB34"/>
    <mergeCell ref="AC32:AH32"/>
    <mergeCell ref="E33:H33"/>
    <mergeCell ref="I33:L33"/>
    <mergeCell ref="M33:P33"/>
    <mergeCell ref="Q33:T33"/>
    <mergeCell ref="U33:X33"/>
    <mergeCell ref="Y33:AB33"/>
    <mergeCell ref="AC33:AH33"/>
    <mergeCell ref="E32:H32"/>
    <mergeCell ref="I32:L32"/>
    <mergeCell ref="M32:P32"/>
    <mergeCell ref="Q32:T32"/>
    <mergeCell ref="U32:X32"/>
    <mergeCell ref="Y32:AB32"/>
    <mergeCell ref="AC30:AH30"/>
    <mergeCell ref="E31:H31"/>
    <mergeCell ref="I31:L31"/>
    <mergeCell ref="M31:P31"/>
    <mergeCell ref="Q31:T31"/>
    <mergeCell ref="U31:X31"/>
    <mergeCell ref="Y31:AB31"/>
    <mergeCell ref="AC31:AH31"/>
    <mergeCell ref="E30:H30"/>
    <mergeCell ref="I30:L30"/>
    <mergeCell ref="M30:P30"/>
    <mergeCell ref="Q30:T30"/>
    <mergeCell ref="U30:X30"/>
    <mergeCell ref="Y30:AB30"/>
    <mergeCell ref="AC28:AH28"/>
    <mergeCell ref="E29:H29"/>
    <mergeCell ref="I29:L29"/>
    <mergeCell ref="M29:P29"/>
    <mergeCell ref="Q29:T29"/>
    <mergeCell ref="U29:X29"/>
    <mergeCell ref="Y29:AB29"/>
    <mergeCell ref="AC29:AH29"/>
    <mergeCell ref="E28:H28"/>
    <mergeCell ref="I28:L28"/>
    <mergeCell ref="M28:P28"/>
    <mergeCell ref="Q28:T28"/>
    <mergeCell ref="U28:X28"/>
    <mergeCell ref="Y28:AB28"/>
    <mergeCell ref="AC26:AH26"/>
    <mergeCell ref="E27:H27"/>
    <mergeCell ref="I27:L27"/>
    <mergeCell ref="M27:P27"/>
    <mergeCell ref="Q27:T27"/>
    <mergeCell ref="U27:X27"/>
    <mergeCell ref="Y27:AB27"/>
    <mergeCell ref="AC27:AH27"/>
    <mergeCell ref="E26:H26"/>
    <mergeCell ref="I26:L26"/>
    <mergeCell ref="M26:P26"/>
    <mergeCell ref="Q26:T26"/>
    <mergeCell ref="U26:X26"/>
    <mergeCell ref="Y26:AB26"/>
    <mergeCell ref="AC24:AH24"/>
    <mergeCell ref="E25:H25"/>
    <mergeCell ref="I25:L25"/>
    <mergeCell ref="M25:P25"/>
    <mergeCell ref="Q25:T25"/>
    <mergeCell ref="U25:X25"/>
    <mergeCell ref="Y25:AB25"/>
    <mergeCell ref="AC25:AH25"/>
    <mergeCell ref="E24:H24"/>
    <mergeCell ref="I24:L24"/>
    <mergeCell ref="M24:P24"/>
    <mergeCell ref="Q24:T24"/>
    <mergeCell ref="U24:X24"/>
    <mergeCell ref="Y24:AB24"/>
    <mergeCell ref="AC22:AH22"/>
    <mergeCell ref="E23:H23"/>
    <mergeCell ref="I23:L23"/>
    <mergeCell ref="M23:P23"/>
    <mergeCell ref="Q23:T23"/>
    <mergeCell ref="U23:X23"/>
    <mergeCell ref="Y23:AB23"/>
    <mergeCell ref="AC23:AH23"/>
    <mergeCell ref="E22:H22"/>
    <mergeCell ref="I22:L22"/>
    <mergeCell ref="M22:P22"/>
    <mergeCell ref="Q22:T22"/>
    <mergeCell ref="U22:X22"/>
    <mergeCell ref="Y22:AB22"/>
    <mergeCell ref="AC20:AH20"/>
    <mergeCell ref="E21:H21"/>
    <mergeCell ref="I21:L21"/>
    <mergeCell ref="M21:P21"/>
    <mergeCell ref="Q21:T21"/>
    <mergeCell ref="U21:X21"/>
    <mergeCell ref="Y21:AB21"/>
    <mergeCell ref="AC21:AH21"/>
    <mergeCell ref="E20:H20"/>
    <mergeCell ref="I20:L20"/>
    <mergeCell ref="M20:P20"/>
    <mergeCell ref="Q20:T20"/>
    <mergeCell ref="U20:X20"/>
    <mergeCell ref="Y20:AB20"/>
    <mergeCell ref="AC18:AH18"/>
    <mergeCell ref="E19:H19"/>
    <mergeCell ref="I19:L19"/>
    <mergeCell ref="M19:P19"/>
    <mergeCell ref="Q19:T19"/>
    <mergeCell ref="U19:X19"/>
    <mergeCell ref="Y19:AB19"/>
    <mergeCell ref="AC19:AH19"/>
    <mergeCell ref="E18:H18"/>
    <mergeCell ref="I18:L18"/>
    <mergeCell ref="M18:P18"/>
    <mergeCell ref="Q18:T18"/>
    <mergeCell ref="U18:X18"/>
    <mergeCell ref="Y18:AB18"/>
    <mergeCell ref="AC16:AH16"/>
    <mergeCell ref="E17:H17"/>
    <mergeCell ref="I17:L17"/>
    <mergeCell ref="M17:P17"/>
    <mergeCell ref="Q17:T17"/>
    <mergeCell ref="U17:X17"/>
    <mergeCell ref="Y17:AB17"/>
    <mergeCell ref="AC17:AH17"/>
    <mergeCell ref="E16:H16"/>
    <mergeCell ref="I16:L16"/>
    <mergeCell ref="M16:P16"/>
    <mergeCell ref="Q16:T16"/>
    <mergeCell ref="U16:X16"/>
    <mergeCell ref="Y16:AB16"/>
    <mergeCell ref="Y14:AB14"/>
    <mergeCell ref="AC14:AH14"/>
    <mergeCell ref="A15:B15"/>
    <mergeCell ref="E15:H15"/>
    <mergeCell ref="I15:L15"/>
    <mergeCell ref="M15:P15"/>
    <mergeCell ref="Q15:T15"/>
    <mergeCell ref="U15:X15"/>
    <mergeCell ref="Y15:AB15"/>
    <mergeCell ref="AC15:AH15"/>
    <mergeCell ref="A14:B14"/>
    <mergeCell ref="E14:H14"/>
    <mergeCell ref="I14:L14"/>
    <mergeCell ref="M14:P14"/>
    <mergeCell ref="Q14:T14"/>
    <mergeCell ref="U14:X14"/>
    <mergeCell ref="Y12:AB12"/>
    <mergeCell ref="AC12:AH12"/>
    <mergeCell ref="A13:B13"/>
    <mergeCell ref="E13:H13"/>
    <mergeCell ref="I13:L13"/>
    <mergeCell ref="M13:P13"/>
    <mergeCell ref="Q13:T13"/>
    <mergeCell ref="U13:X13"/>
    <mergeCell ref="Y13:AB13"/>
    <mergeCell ref="AC13:AH13"/>
    <mergeCell ref="A12:B12"/>
    <mergeCell ref="E12:H12"/>
    <mergeCell ref="I12:L12"/>
    <mergeCell ref="M12:P12"/>
    <mergeCell ref="Q12:T12"/>
    <mergeCell ref="U12:X12"/>
    <mergeCell ref="Y10:AB10"/>
    <mergeCell ref="AC10:AH10"/>
    <mergeCell ref="A11:B11"/>
    <mergeCell ref="E11:H11"/>
    <mergeCell ref="I11:L11"/>
    <mergeCell ref="M11:P11"/>
    <mergeCell ref="Q11:T11"/>
    <mergeCell ref="U11:X11"/>
    <mergeCell ref="Y11:AB11"/>
    <mergeCell ref="AC11:AH11"/>
    <mergeCell ref="A10:B10"/>
    <mergeCell ref="E10:H10"/>
    <mergeCell ref="I10:L10"/>
    <mergeCell ref="M10:P10"/>
    <mergeCell ref="Q10:T10"/>
    <mergeCell ref="U10:X10"/>
    <mergeCell ref="A9:B9"/>
    <mergeCell ref="E9:H9"/>
    <mergeCell ref="I9:L9"/>
    <mergeCell ref="M9:P9"/>
    <mergeCell ref="Q9:T9"/>
    <mergeCell ref="U9:X9"/>
    <mergeCell ref="Y9:AB9"/>
    <mergeCell ref="AC9:AH9"/>
    <mergeCell ref="A8:B8"/>
    <mergeCell ref="E8:H8"/>
    <mergeCell ref="I8:L8"/>
    <mergeCell ref="M8:P8"/>
    <mergeCell ref="Q8:T8"/>
    <mergeCell ref="U8:X8"/>
    <mergeCell ref="A7:B7"/>
    <mergeCell ref="E7:H7"/>
    <mergeCell ref="I7:L7"/>
    <mergeCell ref="M7:P7"/>
    <mergeCell ref="Q7:T7"/>
    <mergeCell ref="U7:X7"/>
    <mergeCell ref="Y7:AB7"/>
    <mergeCell ref="AC7:AH7"/>
    <mergeCell ref="Y8:AB8"/>
    <mergeCell ref="AC8:AH8"/>
    <mergeCell ref="A1:D1"/>
    <mergeCell ref="Y5:AB5"/>
    <mergeCell ref="E6:H6"/>
    <mergeCell ref="I6:L6"/>
    <mergeCell ref="M6:P6"/>
    <mergeCell ref="Q6:T6"/>
    <mergeCell ref="U6:X6"/>
    <mergeCell ref="Y6:AB6"/>
    <mergeCell ref="A2:AH2"/>
    <mergeCell ref="A4:D5"/>
    <mergeCell ref="E4:H5"/>
    <mergeCell ref="I4:L4"/>
    <mergeCell ref="M4:X4"/>
    <mergeCell ref="Y4:AB4"/>
    <mergeCell ref="I5:L5"/>
    <mergeCell ref="M5:P5"/>
    <mergeCell ref="Q5:T5"/>
    <mergeCell ref="U5:X5"/>
    <mergeCell ref="AC6:AH6"/>
  </mergeCells>
  <phoneticPr fontId="4"/>
  <hyperlinks>
    <hyperlink ref="A1" location="P2細目次!A1" display="目次に戻る" xr:uid="{0C46668C-7426-42AF-949F-F4A8E8EDC3DA}"/>
  </hyperlinks>
  <pageMargins left="0.70866141732283472" right="0.70866141732283472" top="0.74803149606299213" bottom="0.74803149606299213" header="0.31496062992125984" footer="0.31496062992125984"/>
  <pageSetup paperSize="9" scale="82" firstPageNumber="0" orientation="portrait" r:id="rId1"/>
  <headerFooter differentFirst="1" scaleWithDoc="0">
    <oddFooter>&amp;C- &amp;P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5B15B-07AB-4C82-B81F-DD40C47E3984}">
  <sheetPr codeName="Sheet19">
    <tabColor theme="0"/>
    <pageSetUpPr fitToPage="1"/>
  </sheetPr>
  <dimension ref="A1:AH37"/>
  <sheetViews>
    <sheetView topLeftCell="A37" zoomScaleNormal="100" zoomScaleSheetLayoutView="100" workbookViewId="0">
      <selection activeCell="AL2" sqref="AL2:AR2"/>
    </sheetView>
  </sheetViews>
  <sheetFormatPr defaultColWidth="3.125" defaultRowHeight="28.5" customHeight="1"/>
  <cols>
    <col min="1" max="34" width="3.125" style="286" customWidth="1"/>
    <col min="35" max="16384" width="3.125" style="286"/>
  </cols>
  <sheetData>
    <row r="1" spans="1:34" ht="13.5">
      <c r="A1" s="1176" t="s">
        <v>4602</v>
      </c>
      <c r="B1" s="1176"/>
      <c r="C1" s="1176"/>
      <c r="D1" s="1176"/>
    </row>
    <row r="2" spans="1:34" s="42" customFormat="1" ht="28.5" customHeight="1">
      <c r="A2" s="1271" t="s">
        <v>698</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row>
    <row r="3" spans="1:34" ht="13.5">
      <c r="AB3" s="1350" t="s">
        <v>699</v>
      </c>
      <c r="AC3" s="1350"/>
      <c r="AD3" s="1350"/>
      <c r="AE3" s="1350"/>
      <c r="AF3" s="1350"/>
      <c r="AG3" s="1350"/>
      <c r="AH3" s="1314"/>
    </row>
    <row r="4" spans="1:34" ht="28.5" customHeight="1">
      <c r="A4" s="1273" t="s">
        <v>700</v>
      </c>
      <c r="B4" s="1273"/>
      <c r="C4" s="1273"/>
      <c r="D4" s="1274"/>
      <c r="E4" s="1272" t="s">
        <v>701</v>
      </c>
      <c r="F4" s="1273"/>
      <c r="G4" s="1273"/>
      <c r="H4" s="1273"/>
      <c r="I4" s="1274"/>
      <c r="J4" s="1263" t="s">
        <v>702</v>
      </c>
      <c r="K4" s="1263"/>
      <c r="L4" s="1263"/>
      <c r="M4" s="1263"/>
      <c r="N4" s="1263"/>
      <c r="O4" s="1263"/>
      <c r="P4" s="1263"/>
      <c r="Q4" s="1263"/>
      <c r="R4" s="1263"/>
      <c r="S4" s="1263"/>
      <c r="T4" s="1263"/>
      <c r="U4" s="1263"/>
      <c r="V4" s="1263"/>
      <c r="W4" s="1479" t="s">
        <v>4678</v>
      </c>
      <c r="X4" s="1480"/>
      <c r="Y4" s="1480"/>
      <c r="Z4" s="1480"/>
      <c r="AA4" s="1480"/>
      <c r="AB4" s="1481"/>
      <c r="AC4" s="1485" t="s">
        <v>703</v>
      </c>
      <c r="AD4" s="1486"/>
      <c r="AE4" s="1486"/>
      <c r="AF4" s="1486"/>
      <c r="AG4" s="1486"/>
      <c r="AH4" s="1288"/>
    </row>
    <row r="5" spans="1:34" ht="28.5" customHeight="1">
      <c r="A5" s="1276"/>
      <c r="B5" s="1276"/>
      <c r="C5" s="1276"/>
      <c r="D5" s="1282"/>
      <c r="E5" s="1275"/>
      <c r="F5" s="1276"/>
      <c r="G5" s="1276"/>
      <c r="H5" s="1276"/>
      <c r="I5" s="1282"/>
      <c r="J5" s="1263" t="s">
        <v>704</v>
      </c>
      <c r="K5" s="1263"/>
      <c r="L5" s="1263"/>
      <c r="M5" s="1263"/>
      <c r="N5" s="1263"/>
      <c r="O5" s="1263" t="s">
        <v>677</v>
      </c>
      <c r="P5" s="1263"/>
      <c r="Q5" s="1263"/>
      <c r="R5" s="1263"/>
      <c r="S5" s="1263" t="s">
        <v>678</v>
      </c>
      <c r="T5" s="1263"/>
      <c r="U5" s="1263"/>
      <c r="V5" s="1263"/>
      <c r="W5" s="1482"/>
      <c r="X5" s="1483"/>
      <c r="Y5" s="1483"/>
      <c r="Z5" s="1483"/>
      <c r="AA5" s="1483"/>
      <c r="AB5" s="1484"/>
      <c r="AC5" s="1487"/>
      <c r="AD5" s="1295"/>
      <c r="AE5" s="1295"/>
      <c r="AF5" s="1295"/>
      <c r="AG5" s="1295"/>
      <c r="AH5" s="1314"/>
    </row>
    <row r="6" spans="1:34" ht="28.5" customHeight="1">
      <c r="C6" s="285"/>
      <c r="D6" s="311"/>
      <c r="E6" s="1279" t="s">
        <v>679</v>
      </c>
      <c r="F6" s="1277"/>
      <c r="G6" s="1277"/>
      <c r="H6" s="1277"/>
      <c r="I6" s="1277"/>
      <c r="J6" s="1289" t="s">
        <v>681</v>
      </c>
      <c r="K6" s="1289"/>
      <c r="L6" s="1289"/>
      <c r="M6" s="1289"/>
      <c r="N6" s="1289"/>
      <c r="O6" s="1289" t="s">
        <v>681</v>
      </c>
      <c r="P6" s="1289"/>
      <c r="Q6" s="1289"/>
      <c r="R6" s="1289"/>
      <c r="S6" s="1289" t="s">
        <v>681</v>
      </c>
      <c r="T6" s="1289"/>
      <c r="U6" s="1289"/>
      <c r="V6" s="1289"/>
      <c r="W6" s="1277" t="s">
        <v>681</v>
      </c>
      <c r="X6" s="1277"/>
      <c r="Y6" s="1277"/>
      <c r="Z6" s="1277"/>
      <c r="AA6" s="1277"/>
      <c r="AB6" s="1277"/>
      <c r="AC6" s="1289" t="s">
        <v>680</v>
      </c>
      <c r="AD6" s="1289"/>
      <c r="AE6" s="1289"/>
      <c r="AF6" s="1289"/>
      <c r="AG6" s="1289"/>
      <c r="AH6" s="1202"/>
    </row>
    <row r="7" spans="1:34" ht="28.5" customHeight="1">
      <c r="A7" s="1289" t="s">
        <v>456</v>
      </c>
      <c r="B7" s="1289"/>
      <c r="C7" s="326" t="s">
        <v>215</v>
      </c>
      <c r="D7" s="470" t="s">
        <v>457</v>
      </c>
      <c r="E7" s="1488">
        <v>33042</v>
      </c>
      <c r="F7" s="1489"/>
      <c r="G7" s="1489"/>
      <c r="H7" s="1489"/>
      <c r="I7" s="1489"/>
      <c r="J7" s="1490">
        <v>81874</v>
      </c>
      <c r="K7" s="1490"/>
      <c r="L7" s="1490"/>
      <c r="M7" s="1490"/>
      <c r="N7" s="1490"/>
      <c r="O7" s="1490">
        <v>40838</v>
      </c>
      <c r="P7" s="1490"/>
      <c r="Q7" s="1490"/>
      <c r="R7" s="1490"/>
      <c r="S7" s="1490">
        <v>41036</v>
      </c>
      <c r="T7" s="1490"/>
      <c r="U7" s="1490"/>
      <c r="V7" s="1490"/>
      <c r="W7" s="1202">
        <v>2.5</v>
      </c>
      <c r="X7" s="1202"/>
      <c r="Y7" s="1202"/>
      <c r="Z7" s="1202"/>
      <c r="AA7" s="1202"/>
      <c r="AB7" s="1202"/>
      <c r="AC7" s="1466">
        <v>0.3</v>
      </c>
      <c r="AD7" s="1466"/>
      <c r="AE7" s="1466"/>
      <c r="AF7" s="1466"/>
      <c r="AG7" s="1466"/>
      <c r="AH7" s="1466"/>
    </row>
    <row r="8" spans="1:34" ht="28.5" customHeight="1">
      <c r="A8" s="1202"/>
      <c r="B8" s="1202"/>
      <c r="C8" s="326" t="s">
        <v>223</v>
      </c>
      <c r="D8" s="442"/>
      <c r="E8" s="1488">
        <v>33299</v>
      </c>
      <c r="F8" s="1489"/>
      <c r="G8" s="1489"/>
      <c r="H8" s="1489"/>
      <c r="I8" s="1489"/>
      <c r="J8" s="1490">
        <v>81266</v>
      </c>
      <c r="K8" s="1490"/>
      <c r="L8" s="1490"/>
      <c r="M8" s="1490"/>
      <c r="N8" s="1490"/>
      <c r="O8" s="1490">
        <v>40645</v>
      </c>
      <c r="P8" s="1490"/>
      <c r="Q8" s="1490"/>
      <c r="R8" s="1490"/>
      <c r="S8" s="1490">
        <v>40621</v>
      </c>
      <c r="T8" s="1490"/>
      <c r="U8" s="1490"/>
      <c r="V8" s="1490"/>
      <c r="W8" s="1202">
        <v>2.4</v>
      </c>
      <c r="X8" s="1202"/>
      <c r="Y8" s="1202"/>
      <c r="Z8" s="1202"/>
      <c r="AA8" s="1202"/>
      <c r="AB8" s="1202"/>
      <c r="AC8" s="1466">
        <v>-0.7</v>
      </c>
      <c r="AD8" s="1466"/>
      <c r="AE8" s="1466"/>
      <c r="AF8" s="1466"/>
      <c r="AG8" s="1466"/>
      <c r="AH8" s="1466"/>
    </row>
    <row r="9" spans="1:34" ht="28.5" customHeight="1">
      <c r="A9" s="1202"/>
      <c r="B9" s="1202"/>
      <c r="C9" s="326" t="s">
        <v>705</v>
      </c>
      <c r="D9" s="442"/>
      <c r="E9" s="1488">
        <v>33499</v>
      </c>
      <c r="F9" s="1489"/>
      <c r="G9" s="1489"/>
      <c r="H9" s="1489"/>
      <c r="I9" s="1489"/>
      <c r="J9" s="1490">
        <v>80829</v>
      </c>
      <c r="K9" s="1490"/>
      <c r="L9" s="1490"/>
      <c r="M9" s="1490"/>
      <c r="N9" s="1490"/>
      <c r="O9" s="1490">
        <v>40427</v>
      </c>
      <c r="P9" s="1490"/>
      <c r="Q9" s="1490"/>
      <c r="R9" s="1490"/>
      <c r="S9" s="1490">
        <v>40402</v>
      </c>
      <c r="T9" s="1490"/>
      <c r="U9" s="1490"/>
      <c r="V9" s="1490"/>
      <c r="W9" s="1202">
        <v>2.4</v>
      </c>
      <c r="X9" s="1202"/>
      <c r="Y9" s="1202"/>
      <c r="Z9" s="1202"/>
      <c r="AA9" s="1202"/>
      <c r="AB9" s="1202"/>
      <c r="AC9" s="1466">
        <v>-0.5</v>
      </c>
      <c r="AD9" s="1466"/>
      <c r="AE9" s="1466"/>
      <c r="AF9" s="1466"/>
      <c r="AG9" s="1466"/>
      <c r="AH9" s="1466"/>
    </row>
    <row r="10" spans="1:34" ht="28.5" customHeight="1">
      <c r="A10" s="1202"/>
      <c r="B10" s="1202"/>
      <c r="C10" s="326" t="s">
        <v>226</v>
      </c>
      <c r="D10" s="442"/>
      <c r="E10" s="1488">
        <v>33811</v>
      </c>
      <c r="F10" s="1489"/>
      <c r="G10" s="1489"/>
      <c r="H10" s="1489"/>
      <c r="I10" s="1489"/>
      <c r="J10" s="1490">
        <v>80513</v>
      </c>
      <c r="K10" s="1490"/>
      <c r="L10" s="1490"/>
      <c r="M10" s="1490"/>
      <c r="N10" s="1490"/>
      <c r="O10" s="1490">
        <v>40277</v>
      </c>
      <c r="P10" s="1490"/>
      <c r="Q10" s="1490"/>
      <c r="R10" s="1490"/>
      <c r="S10" s="1490">
        <v>40236</v>
      </c>
      <c r="T10" s="1490"/>
      <c r="U10" s="1490"/>
      <c r="V10" s="1490"/>
      <c r="W10" s="1202">
        <v>2.4</v>
      </c>
      <c r="X10" s="1202"/>
      <c r="Y10" s="1202"/>
      <c r="Z10" s="1202"/>
      <c r="AA10" s="1202"/>
      <c r="AB10" s="1202"/>
      <c r="AC10" s="1466">
        <v>-0.4</v>
      </c>
      <c r="AD10" s="1466"/>
      <c r="AE10" s="1466"/>
      <c r="AF10" s="1466"/>
      <c r="AG10" s="1466"/>
      <c r="AH10" s="1466"/>
    </row>
    <row r="11" spans="1:34" ht="28.5" customHeight="1">
      <c r="A11" s="1202"/>
      <c r="B11" s="1202"/>
      <c r="C11" s="326" t="s">
        <v>706</v>
      </c>
      <c r="D11" s="442"/>
      <c r="E11" s="1488">
        <v>34172</v>
      </c>
      <c r="F11" s="1489"/>
      <c r="G11" s="1489"/>
      <c r="H11" s="1489"/>
      <c r="I11" s="1489"/>
      <c r="J11" s="1490">
        <v>80293</v>
      </c>
      <c r="K11" s="1490"/>
      <c r="L11" s="1490"/>
      <c r="M11" s="1490"/>
      <c r="N11" s="1490"/>
      <c r="O11" s="1490">
        <v>40159</v>
      </c>
      <c r="P11" s="1490"/>
      <c r="Q11" s="1490"/>
      <c r="R11" s="1490"/>
      <c r="S11" s="1490">
        <v>40134</v>
      </c>
      <c r="T11" s="1490"/>
      <c r="U11" s="1490"/>
      <c r="V11" s="1490"/>
      <c r="W11" s="1202">
        <v>2.2999999999999998</v>
      </c>
      <c r="X11" s="1202"/>
      <c r="Y11" s="1202"/>
      <c r="Z11" s="1202"/>
      <c r="AA11" s="1202"/>
      <c r="AB11" s="1202"/>
      <c r="AC11" s="1466">
        <v>-0.4</v>
      </c>
      <c r="AD11" s="1466"/>
      <c r="AE11" s="1466"/>
      <c r="AF11" s="1466"/>
      <c r="AG11" s="1466"/>
      <c r="AH11" s="1466"/>
    </row>
    <row r="12" spans="1:34" ht="28.5" customHeight="1">
      <c r="A12" s="1202"/>
      <c r="B12" s="1202"/>
      <c r="C12" s="326" t="s">
        <v>229</v>
      </c>
      <c r="D12" s="442"/>
      <c r="E12" s="1488">
        <v>34538</v>
      </c>
      <c r="F12" s="1489"/>
      <c r="G12" s="1489"/>
      <c r="H12" s="1489"/>
      <c r="I12" s="1489"/>
      <c r="J12" s="1490">
        <v>80070</v>
      </c>
      <c r="K12" s="1490"/>
      <c r="L12" s="1490"/>
      <c r="M12" s="1490"/>
      <c r="N12" s="1490"/>
      <c r="O12" s="1490">
        <v>40093</v>
      </c>
      <c r="P12" s="1490"/>
      <c r="Q12" s="1490"/>
      <c r="R12" s="1490"/>
      <c r="S12" s="1490">
        <v>39977</v>
      </c>
      <c r="T12" s="1490"/>
      <c r="U12" s="1490"/>
      <c r="V12" s="1490"/>
      <c r="W12" s="1202">
        <v>2.2999999999999998</v>
      </c>
      <c r="X12" s="1202"/>
      <c r="Y12" s="1202"/>
      <c r="Z12" s="1202"/>
      <c r="AA12" s="1202"/>
      <c r="AB12" s="1202"/>
      <c r="AC12" s="1466">
        <v>-0.3</v>
      </c>
      <c r="AD12" s="1466"/>
      <c r="AE12" s="1466"/>
      <c r="AF12" s="1466"/>
      <c r="AG12" s="1466"/>
      <c r="AH12" s="1466"/>
    </row>
    <row r="13" spans="1:34" ht="28.5" customHeight="1">
      <c r="A13" s="1202"/>
      <c r="B13" s="1202"/>
      <c r="C13" s="326" t="s">
        <v>707</v>
      </c>
      <c r="D13" s="442"/>
      <c r="E13" s="1488">
        <v>34869</v>
      </c>
      <c r="F13" s="1489"/>
      <c r="G13" s="1489"/>
      <c r="H13" s="1489"/>
      <c r="I13" s="1489"/>
      <c r="J13" s="1490">
        <v>79708</v>
      </c>
      <c r="K13" s="1490"/>
      <c r="L13" s="1490"/>
      <c r="M13" s="1490"/>
      <c r="N13" s="1490"/>
      <c r="O13" s="1490">
        <v>39881</v>
      </c>
      <c r="P13" s="1490"/>
      <c r="Q13" s="1490"/>
      <c r="R13" s="1490"/>
      <c r="S13" s="1490">
        <v>39827</v>
      </c>
      <c r="T13" s="1490"/>
      <c r="U13" s="1490"/>
      <c r="V13" s="1490"/>
      <c r="W13" s="1202">
        <v>2.2999999999999998</v>
      </c>
      <c r="X13" s="1202"/>
      <c r="Y13" s="1202"/>
      <c r="Z13" s="1202"/>
      <c r="AA13" s="1202"/>
      <c r="AB13" s="1202"/>
      <c r="AC13" s="1466">
        <v>-0.5</v>
      </c>
      <c r="AD13" s="1466"/>
      <c r="AE13" s="1466"/>
      <c r="AF13" s="1466"/>
      <c r="AG13" s="1466"/>
      <c r="AH13" s="1466"/>
    </row>
    <row r="14" spans="1:34" ht="28.5" customHeight="1">
      <c r="A14" s="1289" t="s">
        <v>458</v>
      </c>
      <c r="B14" s="1289"/>
      <c r="C14" s="326" t="s">
        <v>708</v>
      </c>
      <c r="D14" s="442"/>
      <c r="E14" s="1412">
        <v>35250</v>
      </c>
      <c r="F14" s="1410"/>
      <c r="G14" s="1410"/>
      <c r="H14" s="1410"/>
      <c r="I14" s="1410"/>
      <c r="J14" s="1410">
        <v>79553</v>
      </c>
      <c r="K14" s="1410"/>
      <c r="L14" s="1410"/>
      <c r="M14" s="1410"/>
      <c r="N14" s="1410"/>
      <c r="O14" s="1410">
        <v>39846</v>
      </c>
      <c r="P14" s="1410"/>
      <c r="Q14" s="1410"/>
      <c r="R14" s="1410"/>
      <c r="S14" s="1410">
        <v>39707</v>
      </c>
      <c r="T14" s="1410"/>
      <c r="U14" s="1410"/>
      <c r="V14" s="1410"/>
      <c r="W14" s="1202">
        <v>2.2999999999999998</v>
      </c>
      <c r="X14" s="1202"/>
      <c r="Y14" s="1202"/>
      <c r="Z14" s="1202"/>
      <c r="AA14" s="1202"/>
      <c r="AB14" s="1202"/>
      <c r="AC14" s="1466">
        <v>-0.2</v>
      </c>
      <c r="AD14" s="1466"/>
      <c r="AE14" s="1466"/>
      <c r="AF14" s="1466"/>
      <c r="AG14" s="1466"/>
      <c r="AH14" s="1466"/>
    </row>
    <row r="15" spans="1:34" ht="28.5" customHeight="1">
      <c r="A15" s="1289"/>
      <c r="B15" s="1289"/>
      <c r="C15" s="326" t="s">
        <v>170</v>
      </c>
      <c r="D15" s="442"/>
      <c r="E15" s="1412">
        <v>35440</v>
      </c>
      <c r="F15" s="1410"/>
      <c r="G15" s="1410"/>
      <c r="H15" s="1410"/>
      <c r="I15" s="1410"/>
      <c r="J15" s="1410">
        <v>79123</v>
      </c>
      <c r="K15" s="1410"/>
      <c r="L15" s="1410"/>
      <c r="M15" s="1410"/>
      <c r="N15" s="1410"/>
      <c r="O15" s="1410">
        <v>39597</v>
      </c>
      <c r="P15" s="1410"/>
      <c r="Q15" s="1410"/>
      <c r="R15" s="1410"/>
      <c r="S15" s="1410">
        <v>39526</v>
      </c>
      <c r="T15" s="1410"/>
      <c r="U15" s="1410"/>
      <c r="V15" s="1410"/>
      <c r="W15" s="1202">
        <v>2.2000000000000002</v>
      </c>
      <c r="X15" s="1202"/>
      <c r="Y15" s="1202"/>
      <c r="Z15" s="1202"/>
      <c r="AA15" s="1202"/>
      <c r="AB15" s="1202"/>
      <c r="AC15" s="1466">
        <v>-0.5</v>
      </c>
      <c r="AD15" s="1466"/>
      <c r="AE15" s="1466"/>
      <c r="AF15" s="1466"/>
      <c r="AG15" s="1466"/>
      <c r="AH15" s="1466"/>
    </row>
    <row r="16" spans="1:34" ht="28.5" customHeight="1">
      <c r="A16" s="1289"/>
      <c r="B16" s="1289"/>
      <c r="C16" s="326" t="s">
        <v>709</v>
      </c>
      <c r="D16" s="442"/>
      <c r="E16" s="1412">
        <v>35632</v>
      </c>
      <c r="F16" s="1410"/>
      <c r="G16" s="1410"/>
      <c r="H16" s="1410"/>
      <c r="I16" s="1410"/>
      <c r="J16" s="1410">
        <v>78630</v>
      </c>
      <c r="K16" s="1410"/>
      <c r="L16" s="1410"/>
      <c r="M16" s="1410"/>
      <c r="N16" s="1410"/>
      <c r="O16" s="1410">
        <v>39329</v>
      </c>
      <c r="P16" s="1410"/>
      <c r="Q16" s="1410"/>
      <c r="R16" s="1410"/>
      <c r="S16" s="1410">
        <v>39301</v>
      </c>
      <c r="T16" s="1410"/>
      <c r="U16" s="1410"/>
      <c r="V16" s="1410"/>
      <c r="W16" s="1202">
        <v>2.2000000000000002</v>
      </c>
      <c r="X16" s="1202"/>
      <c r="Y16" s="1202"/>
      <c r="Z16" s="1202"/>
      <c r="AA16" s="1202"/>
      <c r="AB16" s="1202"/>
      <c r="AC16" s="1466">
        <v>-0.6</v>
      </c>
      <c r="AD16" s="1466"/>
      <c r="AE16" s="1466"/>
      <c r="AF16" s="1466"/>
      <c r="AG16" s="1466"/>
      <c r="AH16" s="1466"/>
    </row>
    <row r="17" spans="1:34" ht="28.5" customHeight="1">
      <c r="A17" s="328"/>
      <c r="B17" s="328"/>
      <c r="C17" s="328"/>
      <c r="D17" s="471"/>
      <c r="E17" s="1352"/>
      <c r="F17" s="1314"/>
      <c r="G17" s="1314"/>
      <c r="H17" s="1314"/>
      <c r="I17" s="1314"/>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row>
    <row r="18" spans="1:34" ht="13.5" customHeight="1">
      <c r="A18" s="314" t="s">
        <v>710</v>
      </c>
      <c r="B18" s="314"/>
      <c r="C18" s="314"/>
      <c r="D18" s="314"/>
      <c r="E18" s="314"/>
      <c r="F18" s="314"/>
      <c r="G18" s="314"/>
      <c r="H18" s="314"/>
      <c r="I18" s="314"/>
      <c r="J18" s="314"/>
      <c r="K18" s="314"/>
      <c r="L18" s="314"/>
      <c r="M18" s="314"/>
      <c r="N18" s="314"/>
      <c r="O18" s="314"/>
      <c r="P18" s="314"/>
      <c r="Q18" s="314"/>
      <c r="R18" s="314"/>
      <c r="S18" s="314"/>
      <c r="T18" s="430"/>
      <c r="U18" s="430"/>
      <c r="V18" s="430"/>
      <c r="W18" s="1277" t="s">
        <v>711</v>
      </c>
      <c r="X18" s="1277"/>
      <c r="Y18" s="1277"/>
      <c r="Z18" s="1277"/>
      <c r="AA18" s="1277"/>
      <c r="AB18" s="1288"/>
      <c r="AC18" s="1288"/>
      <c r="AD18" s="1288"/>
      <c r="AE18" s="1288"/>
      <c r="AF18" s="1288"/>
      <c r="AG18" s="1288"/>
      <c r="AH18" s="1288"/>
    </row>
    <row r="19" spans="1:34" ht="28.5" customHeight="1">
      <c r="A19" s="9"/>
      <c r="B19" s="9"/>
      <c r="C19" s="9"/>
      <c r="D19" s="9"/>
      <c r="E19" s="9"/>
      <c r="F19" s="9"/>
      <c r="G19" s="9"/>
      <c r="H19" s="9"/>
      <c r="I19" s="9"/>
      <c r="J19" s="9"/>
      <c r="K19" s="9"/>
      <c r="L19" s="9"/>
      <c r="M19" s="9"/>
      <c r="N19" s="9"/>
      <c r="O19" s="9"/>
      <c r="P19" s="9"/>
      <c r="Q19" s="9"/>
      <c r="R19" s="9"/>
      <c r="S19" s="9"/>
      <c r="T19" s="9"/>
      <c r="U19" s="9"/>
      <c r="V19" s="9"/>
      <c r="W19" s="315"/>
      <c r="X19" s="315"/>
      <c r="Y19" s="315"/>
      <c r="Z19" s="315"/>
      <c r="AA19" s="315"/>
    </row>
    <row r="21" spans="1:34" s="42" customFormat="1" ht="28.5" customHeight="1">
      <c r="A21" s="1271" t="s">
        <v>712</v>
      </c>
      <c r="B21" s="1271"/>
      <c r="C21" s="1271"/>
      <c r="D21" s="1271"/>
      <c r="E21" s="1271"/>
      <c r="F21" s="1271"/>
      <c r="G21" s="1271"/>
      <c r="H21" s="1271"/>
      <c r="I21" s="1271"/>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271"/>
      <c r="AH21" s="1271"/>
    </row>
    <row r="22" spans="1:34" ht="13.5">
      <c r="S22" s="1350" t="s">
        <v>713</v>
      </c>
      <c r="T22" s="1350"/>
      <c r="U22" s="1350"/>
      <c r="V22" s="1350"/>
      <c r="W22" s="1350"/>
      <c r="X22" s="1350"/>
      <c r="Y22" s="1350"/>
      <c r="Z22" s="1350"/>
      <c r="AA22" s="1350"/>
      <c r="AB22" s="1350"/>
      <c r="AC22" s="1350"/>
      <c r="AD22" s="1350"/>
      <c r="AE22" s="1350"/>
      <c r="AF22" s="1350"/>
      <c r="AG22" s="1350"/>
      <c r="AH22" s="1314"/>
    </row>
    <row r="23" spans="1:34" ht="28.5" customHeight="1">
      <c r="A23" s="1261" t="s">
        <v>714</v>
      </c>
      <c r="B23" s="1261"/>
      <c r="C23" s="1261"/>
      <c r="D23" s="1262"/>
      <c r="E23" s="1260" t="s">
        <v>704</v>
      </c>
      <c r="F23" s="1261"/>
      <c r="G23" s="1262"/>
      <c r="H23" s="1260" t="s">
        <v>715</v>
      </c>
      <c r="I23" s="1261"/>
      <c r="J23" s="1262"/>
      <c r="K23" s="1260" t="s">
        <v>716</v>
      </c>
      <c r="L23" s="1261"/>
      <c r="M23" s="1262"/>
      <c r="N23" s="1260" t="s">
        <v>717</v>
      </c>
      <c r="O23" s="1261"/>
      <c r="P23" s="1262"/>
      <c r="Q23" s="1260" t="s">
        <v>718</v>
      </c>
      <c r="R23" s="1261"/>
      <c r="S23" s="1262"/>
      <c r="T23" s="1260" t="s">
        <v>719</v>
      </c>
      <c r="U23" s="1261"/>
      <c r="V23" s="1262"/>
      <c r="W23" s="1260" t="s">
        <v>720</v>
      </c>
      <c r="X23" s="1261"/>
      <c r="Y23" s="1262"/>
      <c r="Z23" s="1260" t="s">
        <v>721</v>
      </c>
      <c r="AA23" s="1261"/>
      <c r="AB23" s="1262"/>
      <c r="AC23" s="1260" t="s">
        <v>722</v>
      </c>
      <c r="AD23" s="1261"/>
      <c r="AE23" s="1262"/>
      <c r="AF23" s="1260" t="s">
        <v>723</v>
      </c>
      <c r="AG23" s="1261"/>
      <c r="AH23" s="1261"/>
    </row>
    <row r="24" spans="1:34" ht="28.5" customHeight="1">
      <c r="D24" s="345"/>
    </row>
    <row r="25" spans="1:34" ht="28.5" customHeight="1">
      <c r="A25" s="1289" t="s">
        <v>456</v>
      </c>
      <c r="B25" s="1289"/>
      <c r="C25" s="315">
        <v>25</v>
      </c>
      <c r="D25" s="442" t="s">
        <v>457</v>
      </c>
      <c r="E25" s="1488">
        <v>81874</v>
      </c>
      <c r="F25" s="1489"/>
      <c r="G25" s="1489"/>
      <c r="H25" s="1490">
        <v>21870</v>
      </c>
      <c r="I25" s="1490"/>
      <c r="J25" s="1490"/>
      <c r="K25" s="1490">
        <v>16712</v>
      </c>
      <c r="L25" s="1490"/>
      <c r="M25" s="1490"/>
      <c r="N25" s="1490">
        <v>19987</v>
      </c>
      <c r="O25" s="1490"/>
      <c r="P25" s="1490"/>
      <c r="Q25" s="1490">
        <v>6046</v>
      </c>
      <c r="R25" s="1490"/>
      <c r="S25" s="1490"/>
      <c r="T25" s="1490">
        <v>2362</v>
      </c>
      <c r="U25" s="1490"/>
      <c r="V25" s="1490"/>
      <c r="W25" s="1490">
        <v>2363</v>
      </c>
      <c r="X25" s="1490"/>
      <c r="Y25" s="1490"/>
      <c r="Z25" s="1490">
        <v>2147</v>
      </c>
      <c r="AA25" s="1490"/>
      <c r="AB25" s="1490"/>
      <c r="AC25" s="1490">
        <v>8249</v>
      </c>
      <c r="AD25" s="1490"/>
      <c r="AE25" s="1490"/>
      <c r="AF25" s="1410">
        <v>2138</v>
      </c>
      <c r="AG25" s="1410"/>
      <c r="AH25" s="1410"/>
    </row>
    <row r="26" spans="1:34" ht="28.5" customHeight="1">
      <c r="A26" s="1289"/>
      <c r="B26" s="1289"/>
      <c r="C26" s="315">
        <v>26</v>
      </c>
      <c r="D26" s="442"/>
      <c r="E26" s="1488">
        <v>81266</v>
      </c>
      <c r="F26" s="1489"/>
      <c r="G26" s="1489"/>
      <c r="H26" s="1490">
        <v>21642</v>
      </c>
      <c r="I26" s="1490"/>
      <c r="J26" s="1490"/>
      <c r="K26" s="1490">
        <v>16631</v>
      </c>
      <c r="L26" s="1490"/>
      <c r="M26" s="1490"/>
      <c r="N26" s="1490">
        <v>20019</v>
      </c>
      <c r="O26" s="1490"/>
      <c r="P26" s="1490"/>
      <c r="Q26" s="1490">
        <v>6187</v>
      </c>
      <c r="R26" s="1490"/>
      <c r="S26" s="1490"/>
      <c r="T26" s="1490">
        <v>2316</v>
      </c>
      <c r="U26" s="1490"/>
      <c r="V26" s="1490"/>
      <c r="W26" s="1490">
        <v>2302</v>
      </c>
      <c r="X26" s="1490"/>
      <c r="Y26" s="1490"/>
      <c r="Z26" s="1490">
        <v>2069</v>
      </c>
      <c r="AA26" s="1490"/>
      <c r="AB26" s="1490"/>
      <c r="AC26" s="1490">
        <v>8008</v>
      </c>
      <c r="AD26" s="1490"/>
      <c r="AE26" s="1490"/>
      <c r="AF26" s="1410">
        <v>2092</v>
      </c>
      <c r="AG26" s="1410"/>
      <c r="AH26" s="1410"/>
    </row>
    <row r="27" spans="1:34" ht="28.5" customHeight="1">
      <c r="A27" s="1289"/>
      <c r="B27" s="1289"/>
      <c r="C27" s="315">
        <v>27</v>
      </c>
      <c r="D27" s="442"/>
      <c r="E27" s="1488">
        <v>80829</v>
      </c>
      <c r="F27" s="1489"/>
      <c r="G27" s="1489"/>
      <c r="H27" s="1490">
        <v>21646</v>
      </c>
      <c r="I27" s="1490"/>
      <c r="J27" s="1490"/>
      <c r="K27" s="1490">
        <v>16530</v>
      </c>
      <c r="L27" s="1490"/>
      <c r="M27" s="1490"/>
      <c r="N27" s="1490">
        <v>19957</v>
      </c>
      <c r="O27" s="1490"/>
      <c r="P27" s="1490"/>
      <c r="Q27" s="1490">
        <v>6340</v>
      </c>
      <c r="R27" s="1490"/>
      <c r="S27" s="1490"/>
      <c r="T27" s="1490">
        <v>2283</v>
      </c>
      <c r="U27" s="1490"/>
      <c r="V27" s="1490"/>
      <c r="W27" s="1490">
        <v>2202</v>
      </c>
      <c r="X27" s="1490"/>
      <c r="Y27" s="1490"/>
      <c r="Z27" s="1490">
        <v>2030</v>
      </c>
      <c r="AA27" s="1490"/>
      <c r="AB27" s="1490"/>
      <c r="AC27" s="1490">
        <v>7809</v>
      </c>
      <c r="AD27" s="1490"/>
      <c r="AE27" s="1490"/>
      <c r="AF27" s="1410">
        <v>2032</v>
      </c>
      <c r="AG27" s="1410"/>
      <c r="AH27" s="1410"/>
    </row>
    <row r="28" spans="1:34" ht="28.5" customHeight="1">
      <c r="A28" s="1289"/>
      <c r="B28" s="1289"/>
      <c r="C28" s="315">
        <v>28</v>
      </c>
      <c r="D28" s="442"/>
      <c r="E28" s="1488">
        <v>80513</v>
      </c>
      <c r="F28" s="1489"/>
      <c r="G28" s="1489"/>
      <c r="H28" s="1490">
        <v>21540</v>
      </c>
      <c r="I28" s="1490"/>
      <c r="J28" s="1490"/>
      <c r="K28" s="1490">
        <v>16522</v>
      </c>
      <c r="L28" s="1490"/>
      <c r="M28" s="1490"/>
      <c r="N28" s="1490">
        <v>20013</v>
      </c>
      <c r="O28" s="1490"/>
      <c r="P28" s="1490"/>
      <c r="Q28" s="1490">
        <v>6435</v>
      </c>
      <c r="R28" s="1490"/>
      <c r="S28" s="1490"/>
      <c r="T28" s="1490">
        <v>2273</v>
      </c>
      <c r="U28" s="1490"/>
      <c r="V28" s="1490"/>
      <c r="W28" s="1490">
        <v>2135</v>
      </c>
      <c r="X28" s="1490"/>
      <c r="Y28" s="1490"/>
      <c r="Z28" s="1490">
        <v>1966</v>
      </c>
      <c r="AA28" s="1490"/>
      <c r="AB28" s="1490"/>
      <c r="AC28" s="1490">
        <v>7661</v>
      </c>
      <c r="AD28" s="1490"/>
      <c r="AE28" s="1490"/>
      <c r="AF28" s="1410">
        <v>1968</v>
      </c>
      <c r="AG28" s="1410"/>
      <c r="AH28" s="1410"/>
    </row>
    <row r="29" spans="1:34" ht="28.5" customHeight="1">
      <c r="A29" s="1289"/>
      <c r="B29" s="1289"/>
      <c r="C29" s="315">
        <v>29</v>
      </c>
      <c r="D29" s="442"/>
      <c r="E29" s="1488">
        <v>80293</v>
      </c>
      <c r="F29" s="1489"/>
      <c r="G29" s="1489"/>
      <c r="H29" s="1490">
        <v>21683</v>
      </c>
      <c r="I29" s="1490"/>
      <c r="J29" s="1490"/>
      <c r="K29" s="1490">
        <v>16526</v>
      </c>
      <c r="L29" s="1490"/>
      <c r="M29" s="1490"/>
      <c r="N29" s="1490">
        <v>19993</v>
      </c>
      <c r="O29" s="1490"/>
      <c r="P29" s="1490"/>
      <c r="Q29" s="1490">
        <v>6499</v>
      </c>
      <c r="R29" s="1490"/>
      <c r="S29" s="1490"/>
      <c r="T29" s="1490">
        <v>2249</v>
      </c>
      <c r="U29" s="1490"/>
      <c r="V29" s="1490"/>
      <c r="W29" s="1490">
        <v>2093</v>
      </c>
      <c r="X29" s="1490"/>
      <c r="Y29" s="1490"/>
      <c r="Z29" s="1490">
        <v>1889</v>
      </c>
      <c r="AA29" s="1490"/>
      <c r="AB29" s="1490"/>
      <c r="AC29" s="1490">
        <v>7438</v>
      </c>
      <c r="AD29" s="1490"/>
      <c r="AE29" s="1490"/>
      <c r="AF29" s="1410">
        <v>1923</v>
      </c>
      <c r="AG29" s="1410"/>
      <c r="AH29" s="1410"/>
    </row>
    <row r="30" spans="1:34" ht="28.5" customHeight="1">
      <c r="A30" s="1289"/>
      <c r="B30" s="1289"/>
      <c r="C30" s="315">
        <v>30</v>
      </c>
      <c r="D30" s="442"/>
      <c r="E30" s="1488">
        <v>80070</v>
      </c>
      <c r="F30" s="1489"/>
      <c r="G30" s="1489"/>
      <c r="H30" s="1490">
        <v>21724</v>
      </c>
      <c r="I30" s="1490"/>
      <c r="J30" s="1490"/>
      <c r="K30" s="1490">
        <v>16507</v>
      </c>
      <c r="L30" s="1490"/>
      <c r="M30" s="1490"/>
      <c r="N30" s="1490">
        <v>19996</v>
      </c>
      <c r="O30" s="1490"/>
      <c r="P30" s="1490"/>
      <c r="Q30" s="1490">
        <v>6683</v>
      </c>
      <c r="R30" s="1490"/>
      <c r="S30" s="1490"/>
      <c r="T30" s="1490">
        <v>2175</v>
      </c>
      <c r="U30" s="1490"/>
      <c r="V30" s="1490"/>
      <c r="W30" s="1490">
        <v>2040</v>
      </c>
      <c r="X30" s="1490"/>
      <c r="Y30" s="1490"/>
      <c r="Z30" s="1490">
        <v>1836</v>
      </c>
      <c r="AA30" s="1490"/>
      <c r="AB30" s="1490"/>
      <c r="AC30" s="1490">
        <v>7256</v>
      </c>
      <c r="AD30" s="1490"/>
      <c r="AE30" s="1490"/>
      <c r="AF30" s="1410">
        <v>1853</v>
      </c>
      <c r="AG30" s="1410"/>
      <c r="AH30" s="1410"/>
    </row>
    <row r="31" spans="1:34" ht="28.5" customHeight="1">
      <c r="A31" s="1289"/>
      <c r="B31" s="1289"/>
      <c r="C31" s="315">
        <v>31</v>
      </c>
      <c r="D31" s="442"/>
      <c r="E31" s="1488">
        <v>79708</v>
      </c>
      <c r="F31" s="1489"/>
      <c r="G31" s="1489"/>
      <c r="H31" s="1490">
        <v>21691</v>
      </c>
      <c r="I31" s="1490"/>
      <c r="J31" s="1490"/>
      <c r="K31" s="1490">
        <v>16440</v>
      </c>
      <c r="L31" s="1490"/>
      <c r="M31" s="1490"/>
      <c r="N31" s="1490">
        <v>19988</v>
      </c>
      <c r="O31" s="1490"/>
      <c r="P31" s="1490"/>
      <c r="Q31" s="1490">
        <v>6856</v>
      </c>
      <c r="R31" s="1490"/>
      <c r="S31" s="1490"/>
      <c r="T31" s="1490">
        <v>2128</v>
      </c>
      <c r="U31" s="1490"/>
      <c r="V31" s="1490"/>
      <c r="W31" s="1490">
        <v>1984</v>
      </c>
      <c r="X31" s="1490"/>
      <c r="Y31" s="1490"/>
      <c r="Z31" s="1490">
        <v>1796</v>
      </c>
      <c r="AA31" s="1490"/>
      <c r="AB31" s="1490"/>
      <c r="AC31" s="1490">
        <v>7029</v>
      </c>
      <c r="AD31" s="1490"/>
      <c r="AE31" s="1490"/>
      <c r="AF31" s="1410">
        <v>1796</v>
      </c>
      <c r="AG31" s="1410"/>
      <c r="AH31" s="1410"/>
    </row>
    <row r="32" spans="1:34" ht="28.5" customHeight="1">
      <c r="A32" s="1289" t="s">
        <v>458</v>
      </c>
      <c r="B32" s="1289"/>
      <c r="C32" s="315">
        <v>2</v>
      </c>
      <c r="D32" s="442"/>
      <c r="E32" s="1488">
        <v>79553</v>
      </c>
      <c r="F32" s="1489"/>
      <c r="G32" s="1489"/>
      <c r="H32" s="1410">
        <v>21696</v>
      </c>
      <c r="I32" s="1410"/>
      <c r="J32" s="1410"/>
      <c r="K32" s="1410">
        <v>16381</v>
      </c>
      <c r="L32" s="1410"/>
      <c r="M32" s="1410"/>
      <c r="N32" s="1410">
        <v>19959</v>
      </c>
      <c r="O32" s="1410"/>
      <c r="P32" s="1410"/>
      <c r="Q32" s="1410">
        <v>7066</v>
      </c>
      <c r="R32" s="1410"/>
      <c r="S32" s="1410"/>
      <c r="T32" s="1410">
        <v>2110</v>
      </c>
      <c r="U32" s="1410"/>
      <c r="V32" s="1410"/>
      <c r="W32" s="1410">
        <v>1938</v>
      </c>
      <c r="X32" s="1410"/>
      <c r="Y32" s="1410"/>
      <c r="Z32" s="1410">
        <v>1748</v>
      </c>
      <c r="AA32" s="1410"/>
      <c r="AB32" s="1410"/>
      <c r="AC32" s="1410">
        <v>6899</v>
      </c>
      <c r="AD32" s="1410"/>
      <c r="AE32" s="1410"/>
      <c r="AF32" s="1410">
        <v>1756</v>
      </c>
      <c r="AG32" s="1410"/>
      <c r="AH32" s="1410"/>
    </row>
    <row r="33" spans="1:34" ht="28.5" customHeight="1">
      <c r="A33" s="1289"/>
      <c r="B33" s="1289"/>
      <c r="C33" s="315">
        <v>3</v>
      </c>
      <c r="D33" s="442"/>
      <c r="E33" s="1488">
        <v>79123</v>
      </c>
      <c r="F33" s="1489"/>
      <c r="G33" s="1489"/>
      <c r="H33" s="1410">
        <v>21591</v>
      </c>
      <c r="I33" s="1410"/>
      <c r="J33" s="1410"/>
      <c r="K33" s="1410">
        <v>16393</v>
      </c>
      <c r="L33" s="1410"/>
      <c r="M33" s="1410"/>
      <c r="N33" s="1410">
        <v>19814</v>
      </c>
      <c r="O33" s="1410"/>
      <c r="P33" s="1410"/>
      <c r="Q33" s="1410">
        <v>7142</v>
      </c>
      <c r="R33" s="1410"/>
      <c r="S33" s="1410"/>
      <c r="T33" s="1410">
        <v>2117</v>
      </c>
      <c r="U33" s="1410"/>
      <c r="V33" s="1410"/>
      <c r="W33" s="1410">
        <v>1862</v>
      </c>
      <c r="X33" s="1410"/>
      <c r="Y33" s="1410"/>
      <c r="Z33" s="1410">
        <v>1714</v>
      </c>
      <c r="AA33" s="1410"/>
      <c r="AB33" s="1410"/>
      <c r="AC33" s="1410">
        <v>6777</v>
      </c>
      <c r="AD33" s="1410"/>
      <c r="AE33" s="1410"/>
      <c r="AF33" s="1410">
        <v>1713</v>
      </c>
      <c r="AG33" s="1410"/>
      <c r="AH33" s="1410"/>
    </row>
    <row r="34" spans="1:34" ht="28.5" customHeight="1">
      <c r="A34" s="1289"/>
      <c r="B34" s="1289"/>
      <c r="C34" s="315">
        <v>4</v>
      </c>
      <c r="D34" s="442"/>
      <c r="E34" s="1488">
        <v>78630</v>
      </c>
      <c r="F34" s="1489"/>
      <c r="G34" s="1489"/>
      <c r="H34" s="1410">
        <v>21585</v>
      </c>
      <c r="I34" s="1410"/>
      <c r="J34" s="1410"/>
      <c r="K34" s="1410">
        <v>16284</v>
      </c>
      <c r="L34" s="1410"/>
      <c r="M34" s="1410"/>
      <c r="N34" s="1410">
        <v>19729</v>
      </c>
      <c r="O34" s="1410"/>
      <c r="P34" s="1410"/>
      <c r="Q34" s="1410">
        <v>7122</v>
      </c>
      <c r="R34" s="1410"/>
      <c r="S34" s="1410"/>
      <c r="T34" s="1410">
        <v>2111</v>
      </c>
      <c r="U34" s="1410"/>
      <c r="V34" s="1410"/>
      <c r="W34" s="1410">
        <v>1811</v>
      </c>
      <c r="X34" s="1410"/>
      <c r="Y34" s="1410"/>
      <c r="Z34" s="1410">
        <v>1698</v>
      </c>
      <c r="AA34" s="1410"/>
      <c r="AB34" s="1410"/>
      <c r="AC34" s="1410">
        <v>6632</v>
      </c>
      <c r="AD34" s="1410"/>
      <c r="AE34" s="1410"/>
      <c r="AF34" s="1410">
        <v>1658</v>
      </c>
      <c r="AG34" s="1410"/>
      <c r="AH34" s="1410"/>
    </row>
    <row r="35" spans="1:34" ht="28.5" customHeight="1">
      <c r="A35" s="328"/>
      <c r="B35" s="328"/>
      <c r="C35" s="328"/>
      <c r="D35" s="404"/>
      <c r="E35" s="328"/>
      <c r="F35" s="328"/>
      <c r="G35" s="328"/>
      <c r="H35" s="328"/>
      <c r="I35" s="328"/>
      <c r="J35" s="328"/>
      <c r="K35" s="328"/>
      <c r="L35" s="328"/>
      <c r="M35" s="328"/>
      <c r="N35" s="328"/>
      <c r="O35" s="328"/>
      <c r="P35" s="328"/>
      <c r="Q35" s="328"/>
      <c r="R35" s="328"/>
      <c r="S35" s="328"/>
      <c r="T35" s="328"/>
      <c r="U35" s="328"/>
      <c r="V35" s="328"/>
      <c r="AB35" s="328"/>
      <c r="AH35" s="328"/>
    </row>
    <row r="36" spans="1:34" ht="13.5">
      <c r="A36" s="1491" t="s">
        <v>724</v>
      </c>
      <c r="B36" s="1491"/>
      <c r="C36" s="1491"/>
      <c r="D36" s="1491"/>
      <c r="E36" s="1491"/>
      <c r="F36" s="1491"/>
      <c r="G36" s="1491"/>
      <c r="H36" s="1491"/>
      <c r="I36" s="1491"/>
      <c r="J36" s="1491"/>
      <c r="K36" s="1491"/>
      <c r="L36" s="1491"/>
      <c r="M36" s="1491"/>
      <c r="N36" s="1491"/>
      <c r="O36" s="1491"/>
      <c r="P36" s="1491"/>
      <c r="Q36" s="1491"/>
      <c r="R36" s="1491"/>
      <c r="S36" s="1491"/>
      <c r="T36" s="430"/>
      <c r="U36" s="430"/>
      <c r="V36" s="430"/>
      <c r="W36" s="1277" t="s">
        <v>711</v>
      </c>
      <c r="X36" s="1277"/>
      <c r="Y36" s="1277"/>
      <c r="Z36" s="1277"/>
      <c r="AA36" s="1277"/>
      <c r="AB36" s="1288"/>
      <c r="AC36" s="1288"/>
      <c r="AD36" s="1288"/>
      <c r="AE36" s="1288"/>
      <c r="AF36" s="1288"/>
      <c r="AG36" s="1288"/>
      <c r="AH36" s="1288"/>
    </row>
    <row r="37" spans="1:34" ht="28.5" customHeight="1">
      <c r="D37" s="426"/>
      <c r="S37" s="285"/>
      <c r="T37" s="285"/>
      <c r="U37" s="285"/>
      <c r="V37" s="285"/>
    </row>
  </sheetData>
  <mergeCells count="214">
    <mergeCell ref="A36:S36"/>
    <mergeCell ref="W36:AH36"/>
    <mergeCell ref="Q34:S34"/>
    <mergeCell ref="T34:V34"/>
    <mergeCell ref="W34:Y34"/>
    <mergeCell ref="Z34:AB34"/>
    <mergeCell ref="AC34:AE34"/>
    <mergeCell ref="AF34:AH34"/>
    <mergeCell ref="T33:V33"/>
    <mergeCell ref="W33:Y33"/>
    <mergeCell ref="Z33:AB33"/>
    <mergeCell ref="AC33:AE33"/>
    <mergeCell ref="AF33:AH33"/>
    <mergeCell ref="A34:B34"/>
    <mergeCell ref="E34:G34"/>
    <mergeCell ref="H34:J34"/>
    <mergeCell ref="K34:M34"/>
    <mergeCell ref="N34:P34"/>
    <mergeCell ref="A33:B33"/>
    <mergeCell ref="E33:G33"/>
    <mergeCell ref="H33:J33"/>
    <mergeCell ref="K33:M33"/>
    <mergeCell ref="N33:P33"/>
    <mergeCell ref="Q33:S33"/>
    <mergeCell ref="Q32:S32"/>
    <mergeCell ref="T32:V32"/>
    <mergeCell ref="W32:Y32"/>
    <mergeCell ref="Z32:AB32"/>
    <mergeCell ref="AC32:AE32"/>
    <mergeCell ref="AF32:AH32"/>
    <mergeCell ref="T31:V31"/>
    <mergeCell ref="W31:Y31"/>
    <mergeCell ref="Z31:AB31"/>
    <mergeCell ref="AC31:AE31"/>
    <mergeCell ref="AF31:AH31"/>
    <mergeCell ref="Q31:S31"/>
    <mergeCell ref="A32:B32"/>
    <mergeCell ref="E32:G32"/>
    <mergeCell ref="H32:J32"/>
    <mergeCell ref="K32:M32"/>
    <mergeCell ref="N32:P32"/>
    <mergeCell ref="A31:B31"/>
    <mergeCell ref="E31:G31"/>
    <mergeCell ref="H31:J31"/>
    <mergeCell ref="K31:M31"/>
    <mergeCell ref="N31:P31"/>
    <mergeCell ref="Q30:S30"/>
    <mergeCell ref="T30:V30"/>
    <mergeCell ref="W30:Y30"/>
    <mergeCell ref="Z30:AB30"/>
    <mergeCell ref="AC30:AE30"/>
    <mergeCell ref="AF30:AH30"/>
    <mergeCell ref="T29:V29"/>
    <mergeCell ref="W29:Y29"/>
    <mergeCell ref="Z29:AB29"/>
    <mergeCell ref="AC29:AE29"/>
    <mergeCell ref="AF29:AH29"/>
    <mergeCell ref="Q29:S29"/>
    <mergeCell ref="A30:B30"/>
    <mergeCell ref="E30:G30"/>
    <mergeCell ref="H30:J30"/>
    <mergeCell ref="K30:M30"/>
    <mergeCell ref="N30:P30"/>
    <mergeCell ref="A29:B29"/>
    <mergeCell ref="E29:G29"/>
    <mergeCell ref="H29:J29"/>
    <mergeCell ref="K29:M29"/>
    <mergeCell ref="N29:P29"/>
    <mergeCell ref="Q28:S28"/>
    <mergeCell ref="T28:V28"/>
    <mergeCell ref="W28:Y28"/>
    <mergeCell ref="Z28:AB28"/>
    <mergeCell ref="AC28:AE28"/>
    <mergeCell ref="AF28:AH28"/>
    <mergeCell ref="T27:V27"/>
    <mergeCell ref="W27:Y27"/>
    <mergeCell ref="Z27:AB27"/>
    <mergeCell ref="AC27:AE27"/>
    <mergeCell ref="AF27:AH27"/>
    <mergeCell ref="Q27:S27"/>
    <mergeCell ref="A28:B28"/>
    <mergeCell ref="E28:G28"/>
    <mergeCell ref="H28:J28"/>
    <mergeCell ref="K28:M28"/>
    <mergeCell ref="N28:P28"/>
    <mergeCell ref="A27:B27"/>
    <mergeCell ref="E27:G27"/>
    <mergeCell ref="H27:J27"/>
    <mergeCell ref="K27:M27"/>
    <mergeCell ref="N27:P27"/>
    <mergeCell ref="Q26:S26"/>
    <mergeCell ref="T26:V26"/>
    <mergeCell ref="W26:Y26"/>
    <mergeCell ref="Z26:AB26"/>
    <mergeCell ref="AC26:AE26"/>
    <mergeCell ref="AF26:AH26"/>
    <mergeCell ref="T25:V25"/>
    <mergeCell ref="W25:Y25"/>
    <mergeCell ref="Z25:AB25"/>
    <mergeCell ref="AC25:AE25"/>
    <mergeCell ref="AF25:AH25"/>
    <mergeCell ref="Q25:S25"/>
    <mergeCell ref="A26:B26"/>
    <mergeCell ref="E26:G26"/>
    <mergeCell ref="H26:J26"/>
    <mergeCell ref="K26:M26"/>
    <mergeCell ref="N26:P26"/>
    <mergeCell ref="A25:B25"/>
    <mergeCell ref="E25:G25"/>
    <mergeCell ref="H25:J25"/>
    <mergeCell ref="K25:M25"/>
    <mergeCell ref="N25:P25"/>
    <mergeCell ref="Q23:S23"/>
    <mergeCell ref="T23:V23"/>
    <mergeCell ref="W23:Y23"/>
    <mergeCell ref="Z23:AB23"/>
    <mergeCell ref="AC23:AE23"/>
    <mergeCell ref="AF23:AH23"/>
    <mergeCell ref="E17:I17"/>
    <mergeCell ref="W18:AH18"/>
    <mergeCell ref="A21:AH21"/>
    <mergeCell ref="S22:AH22"/>
    <mergeCell ref="A23:D23"/>
    <mergeCell ref="E23:G23"/>
    <mergeCell ref="H23:J23"/>
    <mergeCell ref="K23:M23"/>
    <mergeCell ref="N23:P23"/>
    <mergeCell ref="AC15:AH15"/>
    <mergeCell ref="A16:B16"/>
    <mergeCell ref="E16:I16"/>
    <mergeCell ref="J16:N16"/>
    <mergeCell ref="O16:R16"/>
    <mergeCell ref="S16:V16"/>
    <mergeCell ref="W16:AB16"/>
    <mergeCell ref="AC16:AH16"/>
    <mergeCell ref="A15:B15"/>
    <mergeCell ref="E15:I15"/>
    <mergeCell ref="J15:N15"/>
    <mergeCell ref="O15:R15"/>
    <mergeCell ref="S15:V15"/>
    <mergeCell ref="W15:AB15"/>
    <mergeCell ref="AC13:AH13"/>
    <mergeCell ref="A14:B14"/>
    <mergeCell ref="E14:I14"/>
    <mergeCell ref="J14:N14"/>
    <mergeCell ref="O14:R14"/>
    <mergeCell ref="S14:V14"/>
    <mergeCell ref="W14:AB14"/>
    <mergeCell ref="AC14:AH14"/>
    <mergeCell ref="A13:B13"/>
    <mergeCell ref="E13:I13"/>
    <mergeCell ref="J13:N13"/>
    <mergeCell ref="O13:R13"/>
    <mergeCell ref="S13:V13"/>
    <mergeCell ref="W13:AB13"/>
    <mergeCell ref="AC11:AH11"/>
    <mergeCell ref="A12:B12"/>
    <mergeCell ref="E12:I12"/>
    <mergeCell ref="J12:N12"/>
    <mergeCell ref="O12:R12"/>
    <mergeCell ref="S12:V12"/>
    <mergeCell ref="W12:AB12"/>
    <mergeCell ref="AC12:AH12"/>
    <mergeCell ref="A11:B11"/>
    <mergeCell ref="E11:I11"/>
    <mergeCell ref="J11:N11"/>
    <mergeCell ref="O11:R11"/>
    <mergeCell ref="S11:V11"/>
    <mergeCell ref="W11:AB11"/>
    <mergeCell ref="AC9:AH9"/>
    <mergeCell ref="A10:B10"/>
    <mergeCell ref="E10:I10"/>
    <mergeCell ref="J10:N10"/>
    <mergeCell ref="O10:R10"/>
    <mergeCell ref="S10:V10"/>
    <mergeCell ref="W10:AB10"/>
    <mergeCell ref="AC10:AH10"/>
    <mergeCell ref="A9:B9"/>
    <mergeCell ref="E9:I9"/>
    <mergeCell ref="J9:N9"/>
    <mergeCell ref="O9:R9"/>
    <mergeCell ref="S9:V9"/>
    <mergeCell ref="W9:AB9"/>
    <mergeCell ref="AC7:AH7"/>
    <mergeCell ref="A8:B8"/>
    <mergeCell ref="E8:I8"/>
    <mergeCell ref="J8:N8"/>
    <mergeCell ref="O8:R8"/>
    <mergeCell ref="S8:V8"/>
    <mergeCell ref="W8:AB8"/>
    <mergeCell ref="AC8:AH8"/>
    <mergeCell ref="A7:B7"/>
    <mergeCell ref="E7:I7"/>
    <mergeCell ref="J7:N7"/>
    <mergeCell ref="O7:R7"/>
    <mergeCell ref="S7:V7"/>
    <mergeCell ref="W7:AB7"/>
    <mergeCell ref="A1:D1"/>
    <mergeCell ref="E6:I6"/>
    <mergeCell ref="J6:N6"/>
    <mergeCell ref="O6:R6"/>
    <mergeCell ref="S6:V6"/>
    <mergeCell ref="W6:AB6"/>
    <mergeCell ref="AC6:AH6"/>
    <mergeCell ref="A2:AH2"/>
    <mergeCell ref="AB3:AH3"/>
    <mergeCell ref="A4:D5"/>
    <mergeCell ref="E4:I5"/>
    <mergeCell ref="J4:V4"/>
    <mergeCell ref="W4:AB5"/>
    <mergeCell ref="AC4:AH5"/>
    <mergeCell ref="J5:N5"/>
    <mergeCell ref="O5:R5"/>
    <mergeCell ref="S5:V5"/>
  </mergeCells>
  <phoneticPr fontId="4"/>
  <hyperlinks>
    <hyperlink ref="A1" location="P2細目次!A1" display="目次に戻る" xr:uid="{3C2626FA-8618-4CBF-B416-A1E51FB6A098}"/>
  </hyperlinks>
  <pageMargins left="0.70866141732283472" right="0.70866141732283472" top="0.74803149606299213" bottom="0.74803149606299213" header="0.31496062992125984" footer="0.31496062992125984"/>
  <pageSetup paperSize="9" scale="83" firstPageNumber="0" orientation="portrait" r:id="rId1"/>
  <headerFooter differentFirst="1" scaleWithDoc="0">
    <oddFooter>&amp;C- &amp;P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18A45-6794-4699-9B0C-F5E3527BAD3C}">
  <sheetPr codeName="Sheet20">
    <tabColor theme="0"/>
    <pageSetUpPr fitToPage="1"/>
  </sheetPr>
  <dimension ref="A1:AH58"/>
  <sheetViews>
    <sheetView topLeftCell="A13" zoomScaleNormal="100" zoomScaleSheetLayoutView="100" workbookViewId="0">
      <selection activeCell="A26" sqref="A26"/>
    </sheetView>
  </sheetViews>
  <sheetFormatPr defaultColWidth="2.875" defaultRowHeight="18.75" customHeight="1"/>
  <cols>
    <col min="1" max="2" width="2.875" style="286"/>
    <col min="3" max="3" width="3.5" style="286" bestFit="1" customWidth="1"/>
    <col min="4" max="16384" width="2.875" style="286"/>
  </cols>
  <sheetData>
    <row r="1" spans="1:34" ht="13.5">
      <c r="A1" s="1176" t="s">
        <v>4602</v>
      </c>
      <c r="B1" s="1176"/>
      <c r="C1" s="1176"/>
      <c r="D1" s="1176"/>
    </row>
    <row r="2" spans="1:34" s="42" customFormat="1" ht="18.75" customHeight="1">
      <c r="A2" s="1271" t="s">
        <v>725</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row>
    <row r="3" spans="1:34" ht="18.75" customHeight="1">
      <c r="Y3" s="328"/>
      <c r="Z3" s="328"/>
      <c r="AA3" s="328"/>
      <c r="AB3" s="328"/>
      <c r="AH3" s="407" t="s">
        <v>726</v>
      </c>
    </row>
    <row r="4" spans="1:34" ht="18.75" customHeight="1">
      <c r="A4" s="1262" t="s">
        <v>714</v>
      </c>
      <c r="B4" s="1262"/>
      <c r="C4" s="1262"/>
      <c r="D4" s="1263"/>
      <c r="E4" s="1260" t="s">
        <v>704</v>
      </c>
      <c r="F4" s="1261"/>
      <c r="G4" s="1262"/>
      <c r="H4" s="1260" t="s">
        <v>715</v>
      </c>
      <c r="I4" s="1261"/>
      <c r="J4" s="1262"/>
      <c r="K4" s="1260" t="s">
        <v>716</v>
      </c>
      <c r="L4" s="1261"/>
      <c r="M4" s="1261"/>
      <c r="N4" s="1260" t="s">
        <v>717</v>
      </c>
      <c r="O4" s="1261"/>
      <c r="P4" s="1262"/>
      <c r="Q4" s="1260" t="s">
        <v>718</v>
      </c>
      <c r="R4" s="1261"/>
      <c r="S4" s="1262"/>
      <c r="T4" s="1260" t="s">
        <v>719</v>
      </c>
      <c r="U4" s="1261"/>
      <c r="V4" s="1262"/>
      <c r="W4" s="1260" t="s">
        <v>720</v>
      </c>
      <c r="X4" s="1261"/>
      <c r="Y4" s="1262"/>
      <c r="Z4" s="1260" t="s">
        <v>721</v>
      </c>
      <c r="AA4" s="1261"/>
      <c r="AB4" s="1262"/>
      <c r="AC4" s="1260" t="s">
        <v>722</v>
      </c>
      <c r="AD4" s="1261"/>
      <c r="AE4" s="1262"/>
      <c r="AF4" s="1260" t="s">
        <v>723</v>
      </c>
      <c r="AG4" s="1261"/>
      <c r="AH4" s="1261"/>
    </row>
    <row r="5" spans="1:34" ht="13.5" customHeight="1">
      <c r="D5" s="345"/>
    </row>
    <row r="6" spans="1:34" ht="18.75" customHeight="1">
      <c r="A6" s="1289" t="s">
        <v>684</v>
      </c>
      <c r="B6" s="1289"/>
      <c r="C6" s="286">
        <v>25</v>
      </c>
      <c r="D6" s="442" t="s">
        <v>457</v>
      </c>
      <c r="E6" s="1488">
        <v>33042</v>
      </c>
      <c r="F6" s="1489"/>
      <c r="G6" s="1489"/>
      <c r="H6" s="1490">
        <v>9260</v>
      </c>
      <c r="I6" s="1490"/>
      <c r="J6" s="1490"/>
      <c r="K6" s="1490">
        <v>6760</v>
      </c>
      <c r="L6" s="1490"/>
      <c r="M6" s="1490"/>
      <c r="N6" s="1490">
        <v>8015</v>
      </c>
      <c r="O6" s="1490"/>
      <c r="P6" s="1490"/>
      <c r="Q6" s="1490">
        <v>2160</v>
      </c>
      <c r="R6" s="1490"/>
      <c r="S6" s="1490"/>
      <c r="T6" s="1490">
        <v>901</v>
      </c>
      <c r="U6" s="1490"/>
      <c r="V6" s="1490"/>
      <c r="W6" s="1490">
        <v>1018</v>
      </c>
      <c r="X6" s="1490"/>
      <c r="Y6" s="1490"/>
      <c r="Z6" s="1490">
        <v>833</v>
      </c>
      <c r="AA6" s="1490"/>
      <c r="AB6" s="1490"/>
      <c r="AC6" s="1490">
        <v>3174</v>
      </c>
      <c r="AD6" s="1490"/>
      <c r="AE6" s="1490"/>
      <c r="AF6" s="1490">
        <v>921</v>
      </c>
      <c r="AG6" s="1490"/>
      <c r="AH6" s="1490"/>
    </row>
    <row r="7" spans="1:34" ht="13.5" customHeight="1">
      <c r="A7" s="315"/>
      <c r="B7" s="315"/>
      <c r="D7" s="442"/>
      <c r="E7" s="1488"/>
      <c r="F7" s="1489"/>
      <c r="G7" s="1489"/>
      <c r="H7" s="1490"/>
      <c r="I7" s="1490"/>
      <c r="J7" s="1490"/>
      <c r="K7" s="1490"/>
      <c r="L7" s="1490"/>
      <c r="M7" s="1490"/>
      <c r="N7" s="1490"/>
      <c r="O7" s="1490"/>
      <c r="P7" s="1490"/>
      <c r="Q7" s="1490"/>
      <c r="R7" s="1490"/>
      <c r="S7" s="1490"/>
      <c r="T7" s="1492"/>
      <c r="U7" s="1492"/>
      <c r="V7" s="1492"/>
      <c r="W7" s="1490"/>
      <c r="X7" s="1490"/>
      <c r="Y7" s="1490"/>
      <c r="Z7" s="1490"/>
      <c r="AA7" s="1490"/>
      <c r="AB7" s="1490"/>
      <c r="AC7" s="1490"/>
      <c r="AD7" s="1490"/>
      <c r="AE7" s="1490"/>
      <c r="AF7" s="1490"/>
      <c r="AG7" s="1490"/>
      <c r="AH7" s="1490"/>
    </row>
    <row r="8" spans="1:34" ht="18.75" customHeight="1">
      <c r="A8" s="1202"/>
      <c r="B8" s="1202"/>
      <c r="C8" s="286">
        <v>26</v>
      </c>
      <c r="D8" s="442"/>
      <c r="E8" s="1488">
        <v>33299</v>
      </c>
      <c r="F8" s="1489"/>
      <c r="G8" s="1489"/>
      <c r="H8" s="1490">
        <v>9245</v>
      </c>
      <c r="I8" s="1490"/>
      <c r="J8" s="1490"/>
      <c r="K8" s="1490">
        <v>6829</v>
      </c>
      <c r="L8" s="1490"/>
      <c r="M8" s="1490"/>
      <c r="N8" s="1490">
        <v>8155</v>
      </c>
      <c r="O8" s="1490"/>
      <c r="P8" s="1490"/>
      <c r="Q8" s="1490">
        <v>2236</v>
      </c>
      <c r="R8" s="1490"/>
      <c r="S8" s="1490"/>
      <c r="T8" s="1490">
        <v>897</v>
      </c>
      <c r="U8" s="1490"/>
      <c r="V8" s="1490"/>
      <c r="W8" s="1490">
        <v>1018</v>
      </c>
      <c r="X8" s="1490"/>
      <c r="Y8" s="1490"/>
      <c r="Z8" s="1490">
        <v>833</v>
      </c>
      <c r="AA8" s="1490"/>
      <c r="AB8" s="1490"/>
      <c r="AC8" s="1490">
        <v>3161</v>
      </c>
      <c r="AD8" s="1490"/>
      <c r="AE8" s="1490"/>
      <c r="AF8" s="1490">
        <v>925</v>
      </c>
      <c r="AG8" s="1490"/>
      <c r="AH8" s="1490"/>
    </row>
    <row r="9" spans="1:34" ht="13.5" customHeight="1">
      <c r="D9" s="442"/>
      <c r="E9" s="1488"/>
      <c r="F9" s="1489"/>
      <c r="G9" s="1489"/>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c r="AG9" s="1490"/>
      <c r="AH9" s="1490"/>
    </row>
    <row r="10" spans="1:34" ht="18.75" customHeight="1">
      <c r="A10" s="1202"/>
      <c r="B10" s="1202"/>
      <c r="C10" s="286">
        <v>27</v>
      </c>
      <c r="D10" s="442"/>
      <c r="E10" s="1488">
        <v>33499</v>
      </c>
      <c r="F10" s="1489"/>
      <c r="G10" s="1489"/>
      <c r="H10" s="1490">
        <v>9318</v>
      </c>
      <c r="I10" s="1490"/>
      <c r="J10" s="1490"/>
      <c r="K10" s="1490">
        <v>6867</v>
      </c>
      <c r="L10" s="1490"/>
      <c r="M10" s="1490"/>
      <c r="N10" s="1490">
        <v>8186</v>
      </c>
      <c r="O10" s="1490"/>
      <c r="P10" s="1490"/>
      <c r="Q10" s="1490">
        <v>2317</v>
      </c>
      <c r="R10" s="1490"/>
      <c r="S10" s="1490"/>
      <c r="T10" s="1490">
        <v>902</v>
      </c>
      <c r="U10" s="1490"/>
      <c r="V10" s="1490"/>
      <c r="W10" s="1490">
        <v>1003</v>
      </c>
      <c r="X10" s="1490"/>
      <c r="Y10" s="1490"/>
      <c r="Z10" s="1490">
        <v>832</v>
      </c>
      <c r="AA10" s="1490"/>
      <c r="AB10" s="1490"/>
      <c r="AC10" s="1490">
        <v>3161</v>
      </c>
      <c r="AD10" s="1490"/>
      <c r="AE10" s="1490"/>
      <c r="AF10" s="1490">
        <v>913</v>
      </c>
      <c r="AG10" s="1490"/>
      <c r="AH10" s="1490"/>
    </row>
    <row r="11" spans="1:34" ht="13.5" customHeight="1">
      <c r="D11" s="442"/>
      <c r="E11" s="1488"/>
      <c r="F11" s="1489"/>
      <c r="G11" s="1489"/>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c r="AD11" s="1490"/>
      <c r="AE11" s="1490"/>
      <c r="AF11" s="1490"/>
      <c r="AG11" s="1490"/>
      <c r="AH11" s="1490"/>
    </row>
    <row r="12" spans="1:34" ht="18.75" customHeight="1">
      <c r="A12" s="1202"/>
      <c r="B12" s="1202"/>
      <c r="C12" s="286">
        <v>28</v>
      </c>
      <c r="D12" s="442"/>
      <c r="E12" s="1488">
        <v>33811</v>
      </c>
      <c r="F12" s="1489"/>
      <c r="G12" s="1489"/>
      <c r="H12" s="1490">
        <v>9373</v>
      </c>
      <c r="I12" s="1490"/>
      <c r="J12" s="1490"/>
      <c r="K12" s="1490">
        <v>6945</v>
      </c>
      <c r="L12" s="1490"/>
      <c r="M12" s="1490"/>
      <c r="N12" s="1490">
        <v>8330</v>
      </c>
      <c r="O12" s="1490"/>
      <c r="P12" s="1490"/>
      <c r="Q12" s="1490">
        <v>2365</v>
      </c>
      <c r="R12" s="1490"/>
      <c r="S12" s="1490"/>
      <c r="T12" s="1490">
        <v>912</v>
      </c>
      <c r="U12" s="1490"/>
      <c r="V12" s="1490"/>
      <c r="W12" s="1490">
        <v>998</v>
      </c>
      <c r="X12" s="1490"/>
      <c r="Y12" s="1490"/>
      <c r="Z12" s="1490">
        <v>824</v>
      </c>
      <c r="AA12" s="1490"/>
      <c r="AB12" s="1490"/>
      <c r="AC12" s="1490">
        <v>3163</v>
      </c>
      <c r="AD12" s="1490"/>
      <c r="AE12" s="1490"/>
      <c r="AF12" s="1490">
        <v>901</v>
      </c>
      <c r="AG12" s="1490"/>
      <c r="AH12" s="1490"/>
    </row>
    <row r="13" spans="1:34" ht="13.5" customHeight="1">
      <c r="D13" s="442"/>
      <c r="E13" s="1488"/>
      <c r="F13" s="1489"/>
      <c r="G13" s="1489"/>
      <c r="H13" s="1490"/>
      <c r="I13" s="1490"/>
      <c r="J13" s="1490"/>
      <c r="K13" s="1490"/>
      <c r="L13" s="1490"/>
      <c r="M13" s="1490"/>
      <c r="N13" s="1490"/>
      <c r="O13" s="1490"/>
      <c r="P13" s="1490"/>
      <c r="Q13" s="1490"/>
      <c r="R13" s="1490"/>
      <c r="S13" s="1490"/>
      <c r="T13" s="1492"/>
      <c r="U13" s="1492"/>
      <c r="V13" s="1492"/>
      <c r="W13" s="1490"/>
      <c r="X13" s="1490"/>
      <c r="Y13" s="1490"/>
      <c r="Z13" s="1490"/>
      <c r="AA13" s="1490"/>
      <c r="AB13" s="1490"/>
      <c r="AC13" s="1490"/>
      <c r="AD13" s="1490"/>
      <c r="AE13" s="1490"/>
      <c r="AF13" s="1490"/>
      <c r="AG13" s="1490"/>
      <c r="AH13" s="1490"/>
    </row>
    <row r="14" spans="1:34" ht="18.75" customHeight="1">
      <c r="A14" s="1202"/>
      <c r="B14" s="1202"/>
      <c r="C14" s="286">
        <v>29</v>
      </c>
      <c r="D14" s="442"/>
      <c r="E14" s="1488">
        <v>34172</v>
      </c>
      <c r="F14" s="1489"/>
      <c r="G14" s="1489"/>
      <c r="H14" s="1490">
        <v>9529</v>
      </c>
      <c r="I14" s="1490"/>
      <c r="J14" s="1490"/>
      <c r="K14" s="1490">
        <v>7036</v>
      </c>
      <c r="L14" s="1490"/>
      <c r="M14" s="1490"/>
      <c r="N14" s="1490">
        <v>8425</v>
      </c>
      <c r="O14" s="1490"/>
      <c r="P14" s="1490"/>
      <c r="Q14" s="1490">
        <v>2418</v>
      </c>
      <c r="R14" s="1490"/>
      <c r="S14" s="1490"/>
      <c r="T14" s="1490">
        <v>912</v>
      </c>
      <c r="U14" s="1490"/>
      <c r="V14" s="1490"/>
      <c r="W14" s="1490">
        <v>988</v>
      </c>
      <c r="X14" s="1490"/>
      <c r="Y14" s="1490"/>
      <c r="Z14" s="1490">
        <v>807</v>
      </c>
      <c r="AA14" s="1490"/>
      <c r="AB14" s="1490"/>
      <c r="AC14" s="1490">
        <v>3162</v>
      </c>
      <c r="AD14" s="1490"/>
      <c r="AE14" s="1490"/>
      <c r="AF14" s="1490">
        <v>895</v>
      </c>
      <c r="AG14" s="1490"/>
      <c r="AH14" s="1490"/>
    </row>
    <row r="15" spans="1:34" ht="13.5" customHeight="1">
      <c r="A15" s="1202"/>
      <c r="B15" s="1202"/>
      <c r="D15" s="442"/>
      <c r="E15" s="1488"/>
      <c r="F15" s="1489"/>
      <c r="G15" s="1489"/>
      <c r="H15" s="1490"/>
      <c r="I15" s="1490"/>
      <c r="J15" s="1490"/>
      <c r="K15" s="1490"/>
      <c r="L15" s="1490"/>
      <c r="M15" s="1490"/>
      <c r="N15" s="1490"/>
      <c r="O15" s="1490"/>
      <c r="P15" s="1490"/>
      <c r="Q15" s="1490"/>
      <c r="R15" s="1490"/>
      <c r="S15" s="1490"/>
      <c r="T15" s="1492"/>
      <c r="U15" s="1492"/>
      <c r="V15" s="1492"/>
      <c r="W15" s="1490"/>
      <c r="X15" s="1490"/>
      <c r="Y15" s="1490"/>
      <c r="Z15" s="1490"/>
      <c r="AA15" s="1490"/>
      <c r="AB15" s="1490"/>
      <c r="AC15" s="1490"/>
      <c r="AD15" s="1490"/>
      <c r="AE15" s="1490"/>
      <c r="AF15" s="1490"/>
      <c r="AG15" s="1490"/>
      <c r="AH15" s="1490"/>
    </row>
    <row r="16" spans="1:34" ht="18.75" customHeight="1">
      <c r="A16" s="1202"/>
      <c r="B16" s="1202"/>
      <c r="C16" s="286">
        <v>30</v>
      </c>
      <c r="D16" s="442"/>
      <c r="E16" s="1488">
        <v>34538</v>
      </c>
      <c r="F16" s="1489"/>
      <c r="G16" s="1489"/>
      <c r="H16" s="1490">
        <v>9664</v>
      </c>
      <c r="I16" s="1490"/>
      <c r="J16" s="1490"/>
      <c r="K16" s="1490">
        <v>7104</v>
      </c>
      <c r="L16" s="1490"/>
      <c r="M16" s="1490"/>
      <c r="N16" s="1490">
        <v>8545</v>
      </c>
      <c r="O16" s="1490"/>
      <c r="P16" s="1490"/>
      <c r="Q16" s="1490">
        <v>2509</v>
      </c>
      <c r="R16" s="1490"/>
      <c r="S16" s="1490"/>
      <c r="T16" s="1490">
        <v>896</v>
      </c>
      <c r="U16" s="1490"/>
      <c r="V16" s="1490"/>
      <c r="W16" s="1490">
        <v>977</v>
      </c>
      <c r="X16" s="1490"/>
      <c r="Y16" s="1490"/>
      <c r="Z16" s="1490">
        <v>803</v>
      </c>
      <c r="AA16" s="1490"/>
      <c r="AB16" s="1490"/>
      <c r="AC16" s="1490">
        <v>3158</v>
      </c>
      <c r="AD16" s="1490"/>
      <c r="AE16" s="1490"/>
      <c r="AF16" s="1490">
        <v>882</v>
      </c>
      <c r="AG16" s="1490"/>
      <c r="AH16" s="1490"/>
    </row>
    <row r="17" spans="1:34" ht="13.5" customHeight="1">
      <c r="D17" s="442"/>
      <c r="E17" s="1488"/>
      <c r="F17" s="1489"/>
      <c r="G17" s="1489"/>
      <c r="H17" s="1490"/>
      <c r="I17" s="1490"/>
      <c r="J17" s="1490"/>
      <c r="K17" s="1490"/>
      <c r="L17" s="1490"/>
      <c r="M17" s="1490"/>
      <c r="N17" s="1490"/>
      <c r="O17" s="1490"/>
      <c r="P17" s="1490"/>
      <c r="Q17" s="1490"/>
      <c r="R17" s="1490"/>
      <c r="S17" s="1490"/>
      <c r="T17" s="1492"/>
      <c r="U17" s="1492"/>
      <c r="V17" s="1492"/>
      <c r="W17" s="1490"/>
      <c r="X17" s="1490"/>
      <c r="Y17" s="1490"/>
      <c r="Z17" s="1490"/>
      <c r="AA17" s="1490"/>
      <c r="AB17" s="1490"/>
      <c r="AC17" s="1490"/>
      <c r="AD17" s="1490"/>
      <c r="AE17" s="1490"/>
      <c r="AF17" s="1490"/>
      <c r="AG17" s="1490"/>
      <c r="AH17" s="1490"/>
    </row>
    <row r="18" spans="1:34" ht="18.75" customHeight="1">
      <c r="A18" s="1202"/>
      <c r="B18" s="1202"/>
      <c r="C18" s="286">
        <v>31</v>
      </c>
      <c r="D18" s="442"/>
      <c r="E18" s="1488">
        <v>34869</v>
      </c>
      <c r="F18" s="1489"/>
      <c r="G18" s="1489"/>
      <c r="H18" s="1490">
        <v>9785</v>
      </c>
      <c r="I18" s="1490"/>
      <c r="J18" s="1490"/>
      <c r="K18" s="1490">
        <v>7157</v>
      </c>
      <c r="L18" s="1490"/>
      <c r="M18" s="1490"/>
      <c r="N18" s="1490">
        <v>8662</v>
      </c>
      <c r="O18" s="1490"/>
      <c r="P18" s="1490"/>
      <c r="Q18" s="1490">
        <v>2587</v>
      </c>
      <c r="R18" s="1490"/>
      <c r="S18" s="1490"/>
      <c r="T18" s="1490">
        <v>895</v>
      </c>
      <c r="U18" s="1490"/>
      <c r="V18" s="1490"/>
      <c r="W18" s="1490">
        <v>968</v>
      </c>
      <c r="X18" s="1490"/>
      <c r="Y18" s="1490"/>
      <c r="Z18" s="1490">
        <v>806</v>
      </c>
      <c r="AA18" s="1490"/>
      <c r="AB18" s="1490"/>
      <c r="AC18" s="1490">
        <v>3132</v>
      </c>
      <c r="AD18" s="1490"/>
      <c r="AE18" s="1490"/>
      <c r="AF18" s="1490">
        <v>877</v>
      </c>
      <c r="AG18" s="1490"/>
      <c r="AH18" s="1490"/>
    </row>
    <row r="19" spans="1:34" ht="13.5" customHeight="1">
      <c r="D19" s="442"/>
      <c r="E19" s="1488"/>
      <c r="F19" s="1489"/>
      <c r="G19" s="1489"/>
      <c r="H19" s="1490"/>
      <c r="I19" s="1490"/>
      <c r="J19" s="1490"/>
      <c r="K19" s="1490"/>
      <c r="L19" s="1490"/>
      <c r="M19" s="1490"/>
      <c r="N19" s="1490"/>
      <c r="O19" s="1490"/>
      <c r="P19" s="1490"/>
      <c r="Q19" s="1490"/>
      <c r="R19" s="1490"/>
      <c r="S19" s="1490"/>
      <c r="T19" s="1490"/>
      <c r="U19" s="1490"/>
      <c r="V19" s="1490"/>
      <c r="W19" s="1490"/>
      <c r="X19" s="1490"/>
      <c r="Y19" s="1490"/>
      <c r="Z19" s="1490"/>
      <c r="AA19" s="1490"/>
      <c r="AB19" s="1490"/>
      <c r="AC19" s="1490"/>
      <c r="AD19" s="1490"/>
      <c r="AE19" s="1490"/>
      <c r="AF19" s="1490"/>
      <c r="AG19" s="1490"/>
      <c r="AH19" s="1490"/>
    </row>
    <row r="20" spans="1:34" ht="18.75" customHeight="1">
      <c r="A20" s="1289" t="s">
        <v>458</v>
      </c>
      <c r="B20" s="1289"/>
      <c r="C20" s="286">
        <v>2</v>
      </c>
      <c r="D20" s="442"/>
      <c r="E20" s="1488">
        <v>35250</v>
      </c>
      <c r="F20" s="1489"/>
      <c r="G20" s="1489"/>
      <c r="H20" s="1410">
        <v>9941</v>
      </c>
      <c r="I20" s="1410"/>
      <c r="J20" s="1410"/>
      <c r="K20" s="1410">
        <v>7220</v>
      </c>
      <c r="L20" s="1410"/>
      <c r="M20" s="1410"/>
      <c r="N20" s="1410">
        <v>8717</v>
      </c>
      <c r="O20" s="1410"/>
      <c r="P20" s="1410"/>
      <c r="Q20" s="1410">
        <v>2683</v>
      </c>
      <c r="R20" s="1410"/>
      <c r="S20" s="1410"/>
      <c r="T20" s="1202">
        <v>903</v>
      </c>
      <c r="U20" s="1202"/>
      <c r="V20" s="1202"/>
      <c r="W20" s="1202">
        <v>966</v>
      </c>
      <c r="X20" s="1202"/>
      <c r="Y20" s="1202"/>
      <c r="Z20" s="1410">
        <v>796</v>
      </c>
      <c r="AA20" s="1410"/>
      <c r="AB20" s="1410"/>
      <c r="AC20" s="1410">
        <v>3155</v>
      </c>
      <c r="AD20" s="1410"/>
      <c r="AE20" s="1410"/>
      <c r="AF20" s="1202">
        <v>869</v>
      </c>
      <c r="AG20" s="1202"/>
      <c r="AH20" s="1202"/>
    </row>
    <row r="21" spans="1:34" ht="13.5" customHeight="1">
      <c r="D21" s="442"/>
      <c r="E21" s="1488"/>
      <c r="F21" s="1489"/>
      <c r="G21" s="1489"/>
      <c r="H21" s="1410"/>
      <c r="I21" s="1410"/>
      <c r="J21" s="1410"/>
      <c r="K21" s="1410"/>
      <c r="L21" s="1410"/>
      <c r="M21" s="1410"/>
      <c r="N21" s="1410"/>
      <c r="O21" s="1410"/>
      <c r="P21" s="1410"/>
      <c r="Q21" s="1410"/>
      <c r="R21" s="1410"/>
      <c r="S21" s="1410"/>
      <c r="T21" s="1289"/>
      <c r="U21" s="1289"/>
      <c r="V21" s="1289"/>
      <c r="W21" s="1202"/>
      <c r="X21" s="1202"/>
      <c r="Y21" s="1202"/>
      <c r="Z21" s="1410"/>
      <c r="AA21" s="1410"/>
      <c r="AB21" s="1410"/>
      <c r="AC21" s="1410"/>
      <c r="AD21" s="1410"/>
      <c r="AE21" s="1410"/>
      <c r="AF21" s="1202"/>
      <c r="AG21" s="1202"/>
      <c r="AH21" s="1202"/>
    </row>
    <row r="22" spans="1:34" ht="18.75" customHeight="1">
      <c r="A22" s="1289"/>
      <c r="B22" s="1289"/>
      <c r="C22" s="286">
        <v>3</v>
      </c>
      <c r="D22" s="442"/>
      <c r="E22" s="1488">
        <v>35440</v>
      </c>
      <c r="F22" s="1489"/>
      <c r="G22" s="1489"/>
      <c r="H22" s="1410">
        <v>9956</v>
      </c>
      <c r="I22" s="1410"/>
      <c r="J22" s="1410"/>
      <c r="K22" s="1410">
        <v>7308</v>
      </c>
      <c r="L22" s="1410"/>
      <c r="M22" s="1410"/>
      <c r="N22" s="1410">
        <v>8753</v>
      </c>
      <c r="O22" s="1410"/>
      <c r="P22" s="1410"/>
      <c r="Q22" s="1410">
        <v>2760</v>
      </c>
      <c r="R22" s="1410"/>
      <c r="S22" s="1410"/>
      <c r="T22" s="1202">
        <v>908</v>
      </c>
      <c r="U22" s="1202"/>
      <c r="V22" s="1202"/>
      <c r="W22" s="1202">
        <v>945</v>
      </c>
      <c r="X22" s="1202"/>
      <c r="Y22" s="1202"/>
      <c r="Z22" s="1410">
        <v>793</v>
      </c>
      <c r="AA22" s="1410"/>
      <c r="AB22" s="1410"/>
      <c r="AC22" s="1410">
        <v>3145</v>
      </c>
      <c r="AD22" s="1410"/>
      <c r="AE22" s="1410"/>
      <c r="AF22" s="1202">
        <v>872</v>
      </c>
      <c r="AG22" s="1202"/>
      <c r="AH22" s="1202"/>
    </row>
    <row r="23" spans="1:34" ht="13.5" customHeight="1">
      <c r="A23" s="315"/>
      <c r="B23" s="315"/>
      <c r="D23" s="442"/>
      <c r="E23" s="1488"/>
      <c r="F23" s="1489"/>
      <c r="G23" s="1489"/>
      <c r="H23" s="1410"/>
      <c r="I23" s="1410"/>
      <c r="J23" s="1410"/>
      <c r="K23" s="1410"/>
      <c r="L23" s="1410"/>
      <c r="M23" s="1410"/>
      <c r="N23" s="1410"/>
      <c r="O23" s="1410"/>
      <c r="P23" s="1410"/>
      <c r="Q23" s="1410"/>
      <c r="R23" s="1410"/>
      <c r="S23" s="1410"/>
      <c r="T23" s="1289"/>
      <c r="U23" s="1289"/>
      <c r="V23" s="1289"/>
      <c r="W23" s="1202"/>
      <c r="X23" s="1202"/>
      <c r="Y23" s="1202"/>
      <c r="Z23" s="1410"/>
      <c r="AA23" s="1410"/>
      <c r="AB23" s="1410"/>
      <c r="AC23" s="1410"/>
      <c r="AD23" s="1410"/>
      <c r="AE23" s="1410"/>
      <c r="AF23" s="1202"/>
      <c r="AG23" s="1202"/>
      <c r="AH23" s="1202"/>
    </row>
    <row r="24" spans="1:34" ht="18.75" customHeight="1">
      <c r="A24" s="1289"/>
      <c r="B24" s="1289"/>
      <c r="C24" s="286">
        <v>4</v>
      </c>
      <c r="D24" s="442"/>
      <c r="E24" s="1488">
        <v>35632</v>
      </c>
      <c r="F24" s="1489"/>
      <c r="G24" s="1489"/>
      <c r="H24" s="1410">
        <v>10060</v>
      </c>
      <c r="I24" s="1410"/>
      <c r="J24" s="1410"/>
      <c r="K24" s="1410">
        <v>7328</v>
      </c>
      <c r="L24" s="1410"/>
      <c r="M24" s="1410"/>
      <c r="N24" s="1410">
        <v>8814</v>
      </c>
      <c r="O24" s="1410"/>
      <c r="P24" s="1410"/>
      <c r="Q24" s="1410">
        <v>2793</v>
      </c>
      <c r="R24" s="1410"/>
      <c r="S24" s="1410"/>
      <c r="T24" s="1202">
        <v>915</v>
      </c>
      <c r="U24" s="1202"/>
      <c r="V24" s="1202"/>
      <c r="W24" s="1202">
        <v>939</v>
      </c>
      <c r="X24" s="1202"/>
      <c r="Y24" s="1202"/>
      <c r="Z24" s="1410">
        <v>804</v>
      </c>
      <c r="AA24" s="1410"/>
      <c r="AB24" s="1410"/>
      <c r="AC24" s="1410">
        <v>3129</v>
      </c>
      <c r="AD24" s="1410"/>
      <c r="AE24" s="1410"/>
      <c r="AF24" s="1202">
        <v>850</v>
      </c>
      <c r="AG24" s="1202"/>
      <c r="AH24" s="1202"/>
    </row>
    <row r="25" spans="1:34" ht="13.5" customHeight="1">
      <c r="A25" s="328"/>
      <c r="B25" s="328"/>
      <c r="C25" s="328"/>
      <c r="D25" s="404"/>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328"/>
      <c r="AG25" s="328"/>
      <c r="AH25" s="328"/>
    </row>
    <row r="26" spans="1:34" ht="13.5">
      <c r="A26" s="286" t="s">
        <v>4989</v>
      </c>
      <c r="B26" s="468"/>
      <c r="C26" s="468"/>
      <c r="D26" s="468"/>
      <c r="E26" s="468"/>
      <c r="F26" s="468"/>
      <c r="G26" s="468"/>
      <c r="H26" s="468"/>
      <c r="I26" s="468"/>
      <c r="J26" s="468"/>
      <c r="K26" s="468"/>
      <c r="L26" s="468"/>
      <c r="M26" s="468"/>
      <c r="N26" s="468"/>
      <c r="O26" s="468"/>
      <c r="P26" s="468"/>
      <c r="Q26" s="314"/>
      <c r="R26" s="314"/>
      <c r="S26" s="314"/>
      <c r="T26" s="314"/>
      <c r="U26" s="314"/>
      <c r="W26" s="314"/>
      <c r="X26" s="314"/>
      <c r="Y26" s="314"/>
      <c r="Z26" s="314"/>
      <c r="AA26" s="314"/>
      <c r="AB26" s="314"/>
      <c r="AC26" s="314"/>
      <c r="AD26" s="314"/>
      <c r="AE26" s="314"/>
      <c r="AF26" s="314"/>
      <c r="AH26" s="308" t="s">
        <v>711</v>
      </c>
    </row>
    <row r="27" spans="1:34" ht="18.75" customHeight="1">
      <c r="B27" s="405"/>
      <c r="C27" s="405"/>
      <c r="D27" s="405"/>
      <c r="E27" s="405"/>
      <c r="F27" s="405"/>
      <c r="G27" s="405"/>
      <c r="H27" s="405"/>
      <c r="I27" s="405"/>
      <c r="J27" s="405"/>
      <c r="K27" s="405"/>
      <c r="L27" s="405"/>
      <c r="M27" s="405"/>
      <c r="N27" s="405"/>
      <c r="O27" s="405"/>
      <c r="P27" s="405"/>
      <c r="AH27" s="315"/>
    </row>
    <row r="28" spans="1:34" ht="18.75" customHeight="1">
      <c r="B28" s="405"/>
      <c r="C28" s="405"/>
      <c r="D28" s="405"/>
      <c r="E28" s="405"/>
      <c r="F28" s="405"/>
      <c r="G28" s="405"/>
      <c r="H28" s="405"/>
      <c r="I28" s="405"/>
      <c r="J28" s="405"/>
      <c r="K28" s="405"/>
      <c r="L28" s="405"/>
      <c r="M28" s="405"/>
      <c r="N28" s="405"/>
      <c r="O28" s="405"/>
      <c r="P28" s="405"/>
      <c r="AH28" s="315"/>
    </row>
    <row r="30" spans="1:34" s="42" customFormat="1" ht="18.75" customHeight="1">
      <c r="A30" s="1271" t="s">
        <v>727</v>
      </c>
      <c r="B30" s="1271"/>
      <c r="C30" s="1271"/>
      <c r="D30" s="1271"/>
      <c r="E30" s="1271"/>
      <c r="F30" s="1271"/>
      <c r="G30" s="1271"/>
      <c r="H30" s="1271"/>
      <c r="I30" s="1271"/>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271"/>
      <c r="AH30" s="1271"/>
    </row>
    <row r="31" spans="1:34" ht="18.75" customHeight="1">
      <c r="AH31" s="315" t="s">
        <v>728</v>
      </c>
    </row>
    <row r="32" spans="1:34" ht="18.75" customHeight="1">
      <c r="A32" s="1262" t="s">
        <v>714</v>
      </c>
      <c r="B32" s="1263"/>
      <c r="C32" s="1263"/>
      <c r="D32" s="1263"/>
      <c r="E32" s="1263" t="s">
        <v>729</v>
      </c>
      <c r="F32" s="1263"/>
      <c r="G32" s="1263"/>
      <c r="H32" s="1263"/>
      <c r="I32" s="1263"/>
      <c r="J32" s="1263"/>
      <c r="K32" s="1263"/>
      <c r="L32" s="1263"/>
      <c r="M32" s="1263"/>
      <c r="N32" s="1263" t="s">
        <v>730</v>
      </c>
      <c r="O32" s="1263"/>
      <c r="P32" s="1263"/>
      <c r="Q32" s="1263"/>
      <c r="R32" s="1263"/>
      <c r="S32" s="1263"/>
      <c r="T32" s="1263"/>
      <c r="U32" s="1263"/>
      <c r="V32" s="1263"/>
      <c r="W32" s="1263" t="s">
        <v>731</v>
      </c>
      <c r="X32" s="1263"/>
      <c r="Y32" s="1263"/>
      <c r="Z32" s="1263"/>
      <c r="AA32" s="1263" t="s">
        <v>732</v>
      </c>
      <c r="AB32" s="1263"/>
      <c r="AC32" s="1263"/>
      <c r="AD32" s="1263"/>
      <c r="AE32" s="1263" t="s">
        <v>733</v>
      </c>
      <c r="AF32" s="1263"/>
      <c r="AG32" s="1263"/>
      <c r="AH32" s="1260"/>
    </row>
    <row r="33" spans="1:34" ht="18.75" customHeight="1">
      <c r="A33" s="1262"/>
      <c r="B33" s="1263"/>
      <c r="C33" s="1263"/>
      <c r="D33" s="1263"/>
      <c r="E33" s="1263" t="s">
        <v>734</v>
      </c>
      <c r="F33" s="1263"/>
      <c r="G33" s="1263"/>
      <c r="H33" s="1263" t="s">
        <v>735</v>
      </c>
      <c r="I33" s="1263"/>
      <c r="J33" s="1263"/>
      <c r="K33" s="1263" t="s">
        <v>736</v>
      </c>
      <c r="L33" s="1263"/>
      <c r="M33" s="1263"/>
      <c r="N33" s="1263" t="s">
        <v>737</v>
      </c>
      <c r="O33" s="1263"/>
      <c r="P33" s="1263"/>
      <c r="Q33" s="1263" t="s">
        <v>738</v>
      </c>
      <c r="R33" s="1263"/>
      <c r="S33" s="1263"/>
      <c r="T33" s="1260" t="s">
        <v>736</v>
      </c>
      <c r="U33" s="1261"/>
      <c r="V33" s="1262"/>
      <c r="W33" s="1263"/>
      <c r="X33" s="1263"/>
      <c r="Y33" s="1263"/>
      <c r="Z33" s="1263"/>
      <c r="AA33" s="1263"/>
      <c r="AB33" s="1263"/>
      <c r="AC33" s="1263"/>
      <c r="AD33" s="1263"/>
      <c r="AE33" s="1263"/>
      <c r="AF33" s="1263"/>
      <c r="AG33" s="1263"/>
      <c r="AH33" s="1260"/>
    </row>
    <row r="34" spans="1:34" ht="18.75" customHeight="1">
      <c r="D34" s="442"/>
      <c r="E34" s="1332" t="s">
        <v>681</v>
      </c>
      <c r="F34" s="1289"/>
      <c r="G34" s="1289"/>
      <c r="H34" s="1289" t="s">
        <v>681</v>
      </c>
      <c r="I34" s="1289"/>
      <c r="J34" s="1289"/>
      <c r="K34" s="1289" t="s">
        <v>681</v>
      </c>
      <c r="L34" s="1289"/>
      <c r="M34" s="1289"/>
      <c r="N34" s="1277" t="s">
        <v>681</v>
      </c>
      <c r="O34" s="1277"/>
      <c r="P34" s="1277"/>
      <c r="Q34" s="1277" t="s">
        <v>681</v>
      </c>
      <c r="R34" s="1277"/>
      <c r="S34" s="1277"/>
      <c r="T34" s="1277" t="s">
        <v>681</v>
      </c>
      <c r="U34" s="1277"/>
      <c r="V34" s="1277"/>
      <c r="W34" s="1277" t="s">
        <v>739</v>
      </c>
      <c r="X34" s="1277"/>
      <c r="Y34" s="1277"/>
      <c r="Z34" s="1277"/>
      <c r="AA34" s="1277" t="s">
        <v>740</v>
      </c>
      <c r="AB34" s="1277"/>
      <c r="AC34" s="1277"/>
      <c r="AD34" s="1277"/>
      <c r="AE34" s="1277" t="s">
        <v>739</v>
      </c>
      <c r="AF34" s="1277"/>
      <c r="AG34" s="1277"/>
      <c r="AH34" s="1277"/>
    </row>
    <row r="35" spans="1:34" ht="18.75" customHeight="1">
      <c r="A35" s="1289" t="s">
        <v>684</v>
      </c>
      <c r="B35" s="1289"/>
      <c r="C35" s="315">
        <v>24</v>
      </c>
      <c r="D35" s="117" t="s">
        <v>457</v>
      </c>
      <c r="E35" s="1420">
        <v>463</v>
      </c>
      <c r="F35" s="1202"/>
      <c r="G35" s="1202"/>
      <c r="H35" s="1202">
        <v>787</v>
      </c>
      <c r="I35" s="1202"/>
      <c r="J35" s="1202"/>
      <c r="K35" s="1493">
        <v>-324</v>
      </c>
      <c r="L35" s="1493"/>
      <c r="M35" s="1493"/>
      <c r="N35" s="1410">
        <v>2806</v>
      </c>
      <c r="O35" s="1410"/>
      <c r="P35" s="1410"/>
      <c r="Q35" s="1410">
        <v>3030</v>
      </c>
      <c r="R35" s="1410"/>
      <c r="S35" s="1410"/>
      <c r="T35" s="1493">
        <v>-224</v>
      </c>
      <c r="U35" s="1493"/>
      <c r="V35" s="1493"/>
      <c r="W35" s="1202">
        <v>8</v>
      </c>
      <c r="X35" s="1202"/>
      <c r="Y35" s="1202"/>
      <c r="Z35" s="1202"/>
      <c r="AA35" s="1202">
        <v>315</v>
      </c>
      <c r="AB35" s="1202"/>
      <c r="AC35" s="1202"/>
      <c r="AD35" s="1202"/>
      <c r="AE35" s="1202">
        <v>132</v>
      </c>
      <c r="AF35" s="1202"/>
      <c r="AG35" s="1202"/>
      <c r="AH35" s="1202"/>
    </row>
    <row r="36" spans="1:34" ht="13.5" customHeight="1">
      <c r="A36" s="315"/>
      <c r="B36" s="315"/>
      <c r="C36" s="315"/>
      <c r="D36" s="442"/>
      <c r="E36" s="1280"/>
      <c r="F36" s="1201"/>
      <c r="G36" s="1201"/>
      <c r="H36" s="1202"/>
      <c r="I36" s="1202"/>
      <c r="J36" s="1202"/>
      <c r="K36" s="1492"/>
      <c r="L36" s="1492"/>
      <c r="M36" s="1492"/>
      <c r="N36" s="1410"/>
      <c r="O36" s="1410"/>
      <c r="P36" s="1410"/>
      <c r="Q36" s="1410"/>
      <c r="R36" s="1410"/>
      <c r="S36" s="1410"/>
      <c r="T36" s="1492"/>
      <c r="U36" s="1492"/>
      <c r="V36" s="1492"/>
      <c r="W36" s="1202"/>
      <c r="X36" s="1202"/>
      <c r="Y36" s="1202"/>
      <c r="Z36" s="1202"/>
      <c r="AA36" s="1202"/>
      <c r="AB36" s="1202"/>
      <c r="AC36" s="1202"/>
      <c r="AD36" s="1202"/>
      <c r="AE36" s="1289"/>
      <c r="AF36" s="1289"/>
      <c r="AG36" s="1289"/>
      <c r="AH36" s="1289"/>
    </row>
    <row r="37" spans="1:34" ht="18.75" customHeight="1">
      <c r="C37" s="286">
        <v>25</v>
      </c>
      <c r="D37" s="442"/>
      <c r="E37" s="1420">
        <v>480</v>
      </c>
      <c r="F37" s="1202"/>
      <c r="G37" s="1202"/>
      <c r="H37" s="1202">
        <v>846</v>
      </c>
      <c r="I37" s="1202"/>
      <c r="J37" s="1202"/>
      <c r="K37" s="1493">
        <v>-366</v>
      </c>
      <c r="L37" s="1493"/>
      <c r="M37" s="1493"/>
      <c r="N37" s="1410">
        <v>2745</v>
      </c>
      <c r="O37" s="1410"/>
      <c r="P37" s="1410"/>
      <c r="Q37" s="1410">
        <v>2987</v>
      </c>
      <c r="R37" s="1410"/>
      <c r="S37" s="1410"/>
      <c r="T37" s="1493">
        <v>-242</v>
      </c>
      <c r="U37" s="1493"/>
      <c r="V37" s="1493"/>
      <c r="W37" s="1202">
        <v>10</v>
      </c>
      <c r="X37" s="1202"/>
      <c r="Y37" s="1202"/>
      <c r="Z37" s="1202"/>
      <c r="AA37" s="1202">
        <v>307</v>
      </c>
      <c r="AB37" s="1202"/>
      <c r="AC37" s="1202"/>
      <c r="AD37" s="1202"/>
      <c r="AE37" s="1202">
        <v>121</v>
      </c>
      <c r="AF37" s="1202"/>
      <c r="AG37" s="1202"/>
      <c r="AH37" s="1202"/>
    </row>
    <row r="38" spans="1:34" ht="13.5" customHeight="1">
      <c r="D38" s="442"/>
      <c r="E38" s="1420"/>
      <c r="F38" s="1202"/>
      <c r="G38" s="1202"/>
      <c r="H38" s="1202"/>
      <c r="I38" s="1202"/>
      <c r="J38" s="1202"/>
      <c r="K38" s="1492"/>
      <c r="L38" s="1492"/>
      <c r="M38" s="1492"/>
      <c r="N38" s="1410"/>
      <c r="O38" s="1410"/>
      <c r="P38" s="1410"/>
      <c r="Q38" s="1410"/>
      <c r="R38" s="1410"/>
      <c r="S38" s="1410"/>
      <c r="T38" s="1492"/>
      <c r="U38" s="1492"/>
      <c r="V38" s="1492"/>
      <c r="W38" s="1202"/>
      <c r="X38" s="1202"/>
      <c r="Y38" s="1202"/>
      <c r="Z38" s="1202"/>
      <c r="AA38" s="1202"/>
      <c r="AB38" s="1202"/>
      <c r="AC38" s="1202"/>
      <c r="AD38" s="1202"/>
      <c r="AE38" s="1289"/>
      <c r="AF38" s="1289"/>
      <c r="AG38" s="1289"/>
      <c r="AH38" s="1289"/>
    </row>
    <row r="39" spans="1:34" ht="18.75" customHeight="1">
      <c r="C39" s="286">
        <v>26</v>
      </c>
      <c r="D39" s="442"/>
      <c r="E39" s="1420">
        <v>474</v>
      </c>
      <c r="F39" s="1202"/>
      <c r="G39" s="1202"/>
      <c r="H39" s="1202">
        <v>799</v>
      </c>
      <c r="I39" s="1202"/>
      <c r="J39" s="1202"/>
      <c r="K39" s="1493">
        <v>-325</v>
      </c>
      <c r="L39" s="1493"/>
      <c r="M39" s="1493"/>
      <c r="N39" s="1410">
        <v>2575</v>
      </c>
      <c r="O39" s="1410"/>
      <c r="P39" s="1410"/>
      <c r="Q39" s="1410">
        <v>2687</v>
      </c>
      <c r="R39" s="1410"/>
      <c r="S39" s="1410"/>
      <c r="T39" s="1493">
        <v>-112</v>
      </c>
      <c r="U39" s="1493"/>
      <c r="V39" s="1493"/>
      <c r="W39" s="1202">
        <v>3</v>
      </c>
      <c r="X39" s="1202"/>
      <c r="Y39" s="1202"/>
      <c r="Z39" s="1202"/>
      <c r="AA39" s="1202">
        <v>297</v>
      </c>
      <c r="AB39" s="1202"/>
      <c r="AC39" s="1202"/>
      <c r="AD39" s="1202"/>
      <c r="AE39" s="1202">
        <v>146</v>
      </c>
      <c r="AF39" s="1202"/>
      <c r="AG39" s="1202"/>
      <c r="AH39" s="1202"/>
    </row>
    <row r="40" spans="1:34" ht="13.5" customHeight="1">
      <c r="D40" s="442"/>
      <c r="E40" s="1420"/>
      <c r="F40" s="1202"/>
      <c r="G40" s="1202"/>
      <c r="H40" s="1202"/>
      <c r="I40" s="1202"/>
      <c r="J40" s="1202"/>
      <c r="K40" s="1492"/>
      <c r="L40" s="1492"/>
      <c r="M40" s="1492"/>
      <c r="N40" s="1410"/>
      <c r="O40" s="1410"/>
      <c r="P40" s="1410"/>
      <c r="Q40" s="1410"/>
      <c r="R40" s="1410"/>
      <c r="S40" s="1410"/>
      <c r="T40" s="1492"/>
      <c r="U40" s="1492"/>
      <c r="V40" s="1492"/>
      <c r="W40" s="1202"/>
      <c r="X40" s="1202"/>
      <c r="Y40" s="1202"/>
      <c r="Z40" s="1202"/>
      <c r="AA40" s="1202"/>
      <c r="AB40" s="1202"/>
      <c r="AC40" s="1202"/>
      <c r="AD40" s="1202"/>
      <c r="AE40" s="1289"/>
      <c r="AF40" s="1289"/>
      <c r="AG40" s="1289"/>
      <c r="AH40" s="1289"/>
    </row>
    <row r="41" spans="1:34" ht="18.75" customHeight="1">
      <c r="C41" s="286">
        <v>27</v>
      </c>
      <c r="D41" s="442"/>
      <c r="E41" s="1420">
        <v>504</v>
      </c>
      <c r="F41" s="1202"/>
      <c r="G41" s="1202"/>
      <c r="H41" s="1202">
        <v>837</v>
      </c>
      <c r="I41" s="1202"/>
      <c r="J41" s="1202"/>
      <c r="K41" s="1493">
        <v>-333</v>
      </c>
      <c r="L41" s="1493"/>
      <c r="M41" s="1493"/>
      <c r="N41" s="1410">
        <v>2788</v>
      </c>
      <c r="O41" s="1410"/>
      <c r="P41" s="1410"/>
      <c r="Q41" s="1410">
        <v>2771</v>
      </c>
      <c r="R41" s="1410"/>
      <c r="S41" s="1410"/>
      <c r="T41" s="1493">
        <v>17</v>
      </c>
      <c r="U41" s="1493"/>
      <c r="V41" s="1493"/>
      <c r="W41" s="1202">
        <v>6</v>
      </c>
      <c r="X41" s="1202"/>
      <c r="Y41" s="1202"/>
      <c r="Z41" s="1202"/>
      <c r="AA41" s="1202">
        <v>281</v>
      </c>
      <c r="AB41" s="1202"/>
      <c r="AC41" s="1202"/>
      <c r="AD41" s="1202"/>
      <c r="AE41" s="1202">
        <v>134</v>
      </c>
      <c r="AF41" s="1202"/>
      <c r="AG41" s="1202"/>
      <c r="AH41" s="1202"/>
    </row>
    <row r="42" spans="1:34" ht="13.5" customHeight="1">
      <c r="D42" s="442"/>
      <c r="E42" s="1420"/>
      <c r="F42" s="1202"/>
      <c r="G42" s="1202"/>
      <c r="H42" s="1202"/>
      <c r="I42" s="1202"/>
      <c r="J42" s="1202"/>
      <c r="K42" s="1492"/>
      <c r="L42" s="1492"/>
      <c r="M42" s="1492"/>
      <c r="N42" s="1410"/>
      <c r="O42" s="1410"/>
      <c r="P42" s="1410"/>
      <c r="Q42" s="1410"/>
      <c r="R42" s="1410"/>
      <c r="S42" s="1410"/>
      <c r="T42" s="1492"/>
      <c r="U42" s="1492"/>
      <c r="V42" s="1492"/>
      <c r="W42" s="1202"/>
      <c r="X42" s="1202"/>
      <c r="Y42" s="1202"/>
      <c r="Z42" s="1202"/>
      <c r="AA42" s="1202"/>
      <c r="AB42" s="1202"/>
      <c r="AC42" s="1202"/>
      <c r="AD42" s="1202"/>
      <c r="AE42" s="1289"/>
      <c r="AF42" s="1289"/>
      <c r="AG42" s="1289"/>
      <c r="AH42" s="1289"/>
    </row>
    <row r="43" spans="1:34" ht="18.75" customHeight="1">
      <c r="C43" s="286">
        <v>28</v>
      </c>
      <c r="D43" s="442"/>
      <c r="E43" s="1420">
        <v>456</v>
      </c>
      <c r="F43" s="1202"/>
      <c r="G43" s="1202"/>
      <c r="H43" s="1202">
        <v>842</v>
      </c>
      <c r="I43" s="1202"/>
      <c r="J43" s="1202"/>
      <c r="K43" s="1493">
        <v>-386</v>
      </c>
      <c r="L43" s="1493"/>
      <c r="M43" s="1493"/>
      <c r="N43" s="1410">
        <v>2613</v>
      </c>
      <c r="O43" s="1410"/>
      <c r="P43" s="1410"/>
      <c r="Q43" s="1410">
        <v>2447</v>
      </c>
      <c r="R43" s="1410"/>
      <c r="S43" s="1410"/>
      <c r="T43" s="1202">
        <v>166</v>
      </c>
      <c r="U43" s="1202"/>
      <c r="V43" s="1202"/>
      <c r="W43" s="1202">
        <v>6</v>
      </c>
      <c r="X43" s="1202"/>
      <c r="Y43" s="1202"/>
      <c r="Z43" s="1202"/>
      <c r="AA43" s="1202">
        <v>281</v>
      </c>
      <c r="AB43" s="1202"/>
      <c r="AC43" s="1202"/>
      <c r="AD43" s="1202"/>
      <c r="AE43" s="1202">
        <v>125</v>
      </c>
      <c r="AF43" s="1202"/>
      <c r="AG43" s="1202"/>
      <c r="AH43" s="1202"/>
    </row>
    <row r="44" spans="1:34" ht="13.5" customHeight="1">
      <c r="D44" s="442"/>
      <c r="E44" s="1420"/>
      <c r="F44" s="1202"/>
      <c r="G44" s="1202"/>
      <c r="H44" s="1202"/>
      <c r="I44" s="1202"/>
      <c r="J44" s="1202"/>
      <c r="K44" s="1492"/>
      <c r="L44" s="1492"/>
      <c r="M44" s="1492"/>
      <c r="N44" s="1490"/>
      <c r="O44" s="1490"/>
      <c r="P44" s="1490"/>
      <c r="Q44" s="1410"/>
      <c r="R44" s="1410"/>
      <c r="S44" s="1410"/>
      <c r="T44" s="1492"/>
      <c r="U44" s="1492"/>
      <c r="V44" s="1492"/>
      <c r="W44" s="1202"/>
      <c r="X44" s="1202"/>
      <c r="Y44" s="1202"/>
      <c r="Z44" s="1202"/>
      <c r="AA44" s="1202"/>
      <c r="AB44" s="1202"/>
      <c r="AC44" s="1202"/>
      <c r="AD44" s="1202"/>
      <c r="AE44" s="1202"/>
      <c r="AF44" s="1202"/>
      <c r="AG44" s="1202"/>
      <c r="AH44" s="1202"/>
    </row>
    <row r="45" spans="1:34" ht="18.75" customHeight="1">
      <c r="C45" s="286">
        <v>29</v>
      </c>
      <c r="D45" s="442"/>
      <c r="E45" s="1420">
        <v>461</v>
      </c>
      <c r="F45" s="1202"/>
      <c r="G45" s="1202"/>
      <c r="H45" s="1202">
        <v>875</v>
      </c>
      <c r="I45" s="1202"/>
      <c r="J45" s="1202"/>
      <c r="K45" s="1493">
        <v>-414</v>
      </c>
      <c r="L45" s="1493"/>
      <c r="M45" s="1493"/>
      <c r="N45" s="1410">
        <v>2834</v>
      </c>
      <c r="O45" s="1410"/>
      <c r="P45" s="1410"/>
      <c r="Q45" s="1410">
        <v>2643</v>
      </c>
      <c r="R45" s="1410"/>
      <c r="S45" s="1410"/>
      <c r="T45" s="1202">
        <v>191</v>
      </c>
      <c r="U45" s="1202"/>
      <c r="V45" s="1202"/>
      <c r="W45" s="1202">
        <v>4</v>
      </c>
      <c r="X45" s="1202"/>
      <c r="Y45" s="1202"/>
      <c r="Z45" s="1202"/>
      <c r="AA45" s="1202">
        <v>270</v>
      </c>
      <c r="AB45" s="1202"/>
      <c r="AC45" s="1202"/>
      <c r="AD45" s="1202"/>
      <c r="AE45" s="1202">
        <v>118</v>
      </c>
      <c r="AF45" s="1202"/>
      <c r="AG45" s="1202"/>
      <c r="AH45" s="1202"/>
    </row>
    <row r="46" spans="1:34" ht="13.5" customHeight="1">
      <c r="D46" s="442"/>
      <c r="E46" s="1420"/>
      <c r="F46" s="1202"/>
      <c r="G46" s="1202"/>
      <c r="H46" s="1202"/>
      <c r="I46" s="1202"/>
      <c r="J46" s="1202"/>
      <c r="K46" s="1492"/>
      <c r="L46" s="1492"/>
      <c r="M46" s="1492"/>
      <c r="N46" s="1410"/>
      <c r="O46" s="1410"/>
      <c r="P46" s="1410"/>
      <c r="Q46" s="1410"/>
      <c r="R46" s="1410"/>
      <c r="S46" s="1410"/>
      <c r="T46" s="1492"/>
      <c r="U46" s="1492"/>
      <c r="V46" s="1492"/>
      <c r="W46" s="1202"/>
      <c r="X46" s="1202"/>
      <c r="Y46" s="1202"/>
      <c r="Z46" s="1202"/>
      <c r="AA46" s="1202"/>
      <c r="AB46" s="1202"/>
      <c r="AC46" s="1202"/>
      <c r="AD46" s="1202"/>
      <c r="AE46" s="1289"/>
      <c r="AF46" s="1289"/>
      <c r="AG46" s="1289"/>
      <c r="AH46" s="1289"/>
    </row>
    <row r="47" spans="1:34" ht="18.75" customHeight="1">
      <c r="C47" s="286">
        <v>30</v>
      </c>
      <c r="D47" s="442"/>
      <c r="E47" s="1420">
        <v>481</v>
      </c>
      <c r="F47" s="1202"/>
      <c r="G47" s="1202"/>
      <c r="H47" s="1202">
        <v>864</v>
      </c>
      <c r="I47" s="1202"/>
      <c r="J47" s="1202"/>
      <c r="K47" s="1493">
        <v>-383</v>
      </c>
      <c r="L47" s="1493"/>
      <c r="M47" s="1493"/>
      <c r="N47" s="1410">
        <v>2771</v>
      </c>
      <c r="O47" s="1410"/>
      <c r="P47" s="1410"/>
      <c r="Q47" s="1410">
        <v>2750</v>
      </c>
      <c r="R47" s="1410"/>
      <c r="S47" s="1410"/>
      <c r="T47" s="1202">
        <v>21</v>
      </c>
      <c r="U47" s="1202"/>
      <c r="V47" s="1202"/>
      <c r="W47" s="1202">
        <v>4</v>
      </c>
      <c r="X47" s="1202"/>
      <c r="Y47" s="1202"/>
      <c r="Z47" s="1202"/>
      <c r="AA47" s="1202">
        <v>271</v>
      </c>
      <c r="AB47" s="1202"/>
      <c r="AC47" s="1202"/>
      <c r="AD47" s="1202"/>
      <c r="AE47" s="1202">
        <v>126</v>
      </c>
      <c r="AF47" s="1202"/>
      <c r="AG47" s="1202"/>
      <c r="AH47" s="1202"/>
    </row>
    <row r="48" spans="1:34" ht="13.5" customHeight="1">
      <c r="D48" s="442"/>
      <c r="E48" s="1420"/>
      <c r="F48" s="1202"/>
      <c r="G48" s="1202"/>
      <c r="H48" s="1202"/>
      <c r="I48" s="1202"/>
      <c r="J48" s="1202"/>
      <c r="K48" s="1492"/>
      <c r="L48" s="1492"/>
      <c r="M48" s="1492"/>
      <c r="N48" s="1410"/>
      <c r="O48" s="1410"/>
      <c r="P48" s="1410"/>
      <c r="Q48" s="1410"/>
      <c r="R48" s="1410"/>
      <c r="S48" s="1410"/>
      <c r="T48" s="1492"/>
      <c r="U48" s="1492"/>
      <c r="V48" s="1492"/>
      <c r="W48" s="1202"/>
      <c r="X48" s="1202"/>
      <c r="Y48" s="1202"/>
      <c r="Z48" s="1202"/>
      <c r="AA48" s="1202"/>
      <c r="AB48" s="1202"/>
      <c r="AC48" s="1202"/>
      <c r="AD48" s="1202"/>
      <c r="AE48" s="1289"/>
      <c r="AF48" s="1289"/>
      <c r="AG48" s="1289"/>
      <c r="AH48" s="1289"/>
    </row>
    <row r="49" spans="1:34" ht="18.75" customHeight="1">
      <c r="A49" s="1289" t="s">
        <v>458</v>
      </c>
      <c r="B49" s="1289"/>
      <c r="C49" s="315" t="s">
        <v>459</v>
      </c>
      <c r="D49" s="442"/>
      <c r="E49" s="1420">
        <v>446</v>
      </c>
      <c r="F49" s="1202"/>
      <c r="G49" s="1202"/>
      <c r="H49" s="1202">
        <v>866</v>
      </c>
      <c r="I49" s="1202"/>
      <c r="J49" s="1202"/>
      <c r="K49" s="1493">
        <v>-420</v>
      </c>
      <c r="L49" s="1493"/>
      <c r="M49" s="1493"/>
      <c r="N49" s="1410">
        <v>2869</v>
      </c>
      <c r="O49" s="1410"/>
      <c r="P49" s="1410"/>
      <c r="Q49" s="1410">
        <v>2604</v>
      </c>
      <c r="R49" s="1410"/>
      <c r="S49" s="1410"/>
      <c r="T49" s="1202">
        <v>265</v>
      </c>
      <c r="U49" s="1202"/>
      <c r="V49" s="1202"/>
      <c r="W49" s="1202">
        <v>5</v>
      </c>
      <c r="X49" s="1202"/>
      <c r="Y49" s="1202"/>
      <c r="Z49" s="1202"/>
      <c r="AA49" s="1202">
        <v>297</v>
      </c>
      <c r="AB49" s="1202"/>
      <c r="AC49" s="1202"/>
      <c r="AD49" s="1202"/>
      <c r="AE49" s="1202">
        <v>127</v>
      </c>
      <c r="AF49" s="1202"/>
      <c r="AG49" s="1202"/>
      <c r="AH49" s="1202"/>
    </row>
    <row r="50" spans="1:34" ht="13.5" customHeight="1">
      <c r="D50" s="442"/>
      <c r="E50" s="1420"/>
      <c r="F50" s="1202"/>
      <c r="G50" s="1202"/>
      <c r="H50" s="1202"/>
      <c r="I50" s="1202"/>
      <c r="J50" s="1202"/>
      <c r="K50" s="1492"/>
      <c r="L50" s="1492"/>
      <c r="M50" s="1492"/>
      <c r="N50" s="1410"/>
      <c r="O50" s="1410"/>
      <c r="P50" s="1410"/>
      <c r="Q50" s="1410"/>
      <c r="R50" s="1410"/>
      <c r="S50" s="1410"/>
      <c r="T50" s="1202"/>
      <c r="U50" s="1202"/>
      <c r="V50" s="1202"/>
      <c r="W50" s="1202"/>
      <c r="X50" s="1202"/>
      <c r="Y50" s="1202"/>
      <c r="Z50" s="1202"/>
      <c r="AA50" s="1202"/>
      <c r="AB50" s="1202"/>
      <c r="AC50" s="1202"/>
      <c r="AD50" s="1202"/>
      <c r="AE50" s="1289"/>
      <c r="AF50" s="1289"/>
      <c r="AG50" s="1289"/>
      <c r="AH50" s="1289"/>
    </row>
    <row r="51" spans="1:34" ht="18.75" customHeight="1">
      <c r="C51" s="315">
        <v>2</v>
      </c>
      <c r="D51" s="442"/>
      <c r="E51" s="1420">
        <v>435</v>
      </c>
      <c r="F51" s="1202"/>
      <c r="G51" s="1202"/>
      <c r="H51" s="1202">
        <v>913</v>
      </c>
      <c r="I51" s="1202"/>
      <c r="J51" s="1202"/>
      <c r="K51" s="1493">
        <v>-478</v>
      </c>
      <c r="L51" s="1493"/>
      <c r="M51" s="1493"/>
      <c r="N51" s="1410">
        <v>2645</v>
      </c>
      <c r="O51" s="1410"/>
      <c r="P51" s="1410"/>
      <c r="Q51" s="1410">
        <v>2597</v>
      </c>
      <c r="R51" s="1410"/>
      <c r="S51" s="1410"/>
      <c r="T51" s="1202">
        <v>48</v>
      </c>
      <c r="U51" s="1202"/>
      <c r="V51" s="1202"/>
      <c r="W51" s="1202">
        <v>3</v>
      </c>
      <c r="X51" s="1202"/>
      <c r="Y51" s="1202"/>
      <c r="Z51" s="1202"/>
      <c r="AA51" s="1202">
        <v>240</v>
      </c>
      <c r="AB51" s="1202"/>
      <c r="AC51" s="1202"/>
      <c r="AD51" s="1202"/>
      <c r="AE51" s="1202">
        <v>98</v>
      </c>
      <c r="AF51" s="1202"/>
      <c r="AG51" s="1202"/>
      <c r="AH51" s="1202"/>
    </row>
    <row r="52" spans="1:34" ht="13.5" customHeight="1">
      <c r="A52" s="315"/>
      <c r="B52" s="315"/>
      <c r="C52" s="315"/>
      <c r="D52" s="442"/>
      <c r="E52" s="1420"/>
      <c r="F52" s="1202"/>
      <c r="G52" s="1202"/>
      <c r="H52" s="1202"/>
      <c r="I52" s="1202"/>
      <c r="J52" s="1202"/>
      <c r="K52" s="1492"/>
      <c r="L52" s="1492"/>
      <c r="M52" s="1492"/>
      <c r="N52" s="1410"/>
      <c r="O52" s="1410"/>
      <c r="P52" s="1410"/>
      <c r="Q52" s="1410"/>
      <c r="R52" s="1410"/>
      <c r="S52" s="1410"/>
      <c r="T52" s="1202"/>
      <c r="U52" s="1202"/>
      <c r="V52" s="1202"/>
      <c r="W52" s="1202"/>
      <c r="X52" s="1202"/>
      <c r="Y52" s="1202"/>
      <c r="Z52" s="1202"/>
      <c r="AA52" s="1202"/>
      <c r="AB52" s="1202"/>
      <c r="AC52" s="1202"/>
      <c r="AD52" s="1202"/>
      <c r="AE52" s="1289"/>
      <c r="AF52" s="1289"/>
      <c r="AG52" s="1289"/>
      <c r="AH52" s="1289"/>
    </row>
    <row r="53" spans="1:34" ht="18.75" customHeight="1">
      <c r="C53" s="315">
        <v>3</v>
      </c>
      <c r="D53" s="442"/>
      <c r="E53" s="1420">
        <v>365</v>
      </c>
      <c r="F53" s="1202"/>
      <c r="G53" s="1202"/>
      <c r="H53" s="1202">
        <v>939</v>
      </c>
      <c r="I53" s="1202"/>
      <c r="J53" s="1202"/>
      <c r="K53" s="1493">
        <v>-574</v>
      </c>
      <c r="L53" s="1493"/>
      <c r="M53" s="1493"/>
      <c r="N53" s="1410">
        <v>2653</v>
      </c>
      <c r="O53" s="1410"/>
      <c r="P53" s="1410"/>
      <c r="Q53" s="1410">
        <v>2572</v>
      </c>
      <c r="R53" s="1410"/>
      <c r="S53" s="1410"/>
      <c r="T53" s="1202">
        <v>81</v>
      </c>
      <c r="U53" s="1202"/>
      <c r="V53" s="1202"/>
      <c r="W53" s="1202">
        <v>6</v>
      </c>
      <c r="X53" s="1202"/>
      <c r="Y53" s="1202"/>
      <c r="Z53" s="1202"/>
      <c r="AA53" s="1202">
        <v>234</v>
      </c>
      <c r="AB53" s="1202"/>
      <c r="AC53" s="1202"/>
      <c r="AD53" s="1202"/>
      <c r="AE53" s="1202">
        <v>105</v>
      </c>
      <c r="AF53" s="1202"/>
      <c r="AG53" s="1202"/>
      <c r="AH53" s="1202"/>
    </row>
    <row r="54" spans="1:34" ht="13.5" customHeight="1">
      <c r="A54" s="328"/>
      <c r="B54" s="328"/>
      <c r="C54" s="328"/>
      <c r="D54" s="404"/>
      <c r="E54" s="328"/>
      <c r="F54" s="328"/>
      <c r="G54" s="328"/>
      <c r="H54" s="328"/>
      <c r="I54" s="328"/>
      <c r="J54" s="328"/>
      <c r="K54" s="407"/>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row>
    <row r="55" spans="1:34" ht="13.5">
      <c r="A55" s="314" t="s">
        <v>741</v>
      </c>
      <c r="B55" s="314"/>
      <c r="C55" s="314"/>
      <c r="D55" s="314"/>
      <c r="E55" s="314"/>
      <c r="F55" s="314"/>
      <c r="G55" s="314"/>
      <c r="H55" s="314"/>
      <c r="I55" s="314"/>
      <c r="J55" s="314"/>
      <c r="K55" s="314"/>
      <c r="L55" s="314"/>
      <c r="M55" s="314"/>
      <c r="N55" s="314"/>
      <c r="O55" s="314"/>
      <c r="P55" s="314"/>
      <c r="Q55" s="314"/>
      <c r="R55" s="340"/>
      <c r="S55" s="340"/>
      <c r="U55" s="314"/>
      <c r="V55" s="314"/>
      <c r="W55" s="314"/>
      <c r="X55" s="314"/>
      <c r="Y55" s="314"/>
      <c r="Z55" s="314"/>
      <c r="AA55" s="314"/>
      <c r="AB55" s="314"/>
      <c r="AC55" s="314"/>
      <c r="AD55" s="314"/>
      <c r="AE55" s="314"/>
      <c r="AF55" s="314"/>
      <c r="AH55" s="308" t="s">
        <v>711</v>
      </c>
    </row>
    <row r="56" spans="1:34" ht="13.5">
      <c r="A56" s="286" t="s">
        <v>4679</v>
      </c>
      <c r="R56" s="458"/>
      <c r="S56" s="458"/>
      <c r="T56" s="315"/>
      <c r="U56" s="315"/>
    </row>
    <row r="57" spans="1:34" ht="18.75" customHeight="1">
      <c r="R57" s="458"/>
      <c r="S57" s="458"/>
    </row>
    <row r="58" spans="1:34" ht="18.75" customHeight="1">
      <c r="A58" s="469"/>
      <c r="B58" s="469"/>
    </row>
  </sheetData>
  <mergeCells count="409">
    <mergeCell ref="AA53:AD53"/>
    <mergeCell ref="AE53:AH53"/>
    <mergeCell ref="W52:Z52"/>
    <mergeCell ref="AA52:AD52"/>
    <mergeCell ref="AE52:AH52"/>
    <mergeCell ref="E53:G53"/>
    <mergeCell ref="H53:J53"/>
    <mergeCell ref="K53:M53"/>
    <mergeCell ref="N53:P53"/>
    <mergeCell ref="Q53:S53"/>
    <mergeCell ref="T53:V53"/>
    <mergeCell ref="W53:Z53"/>
    <mergeCell ref="E52:G52"/>
    <mergeCell ref="H52:J52"/>
    <mergeCell ref="K52:M52"/>
    <mergeCell ref="N52:P52"/>
    <mergeCell ref="Q52:S52"/>
    <mergeCell ref="T52:V52"/>
    <mergeCell ref="E51:G51"/>
    <mergeCell ref="H51:J51"/>
    <mergeCell ref="K51:M51"/>
    <mergeCell ref="N51:P51"/>
    <mergeCell ref="Q51:S51"/>
    <mergeCell ref="T51:V51"/>
    <mergeCell ref="W51:Z51"/>
    <mergeCell ref="AA51:AD51"/>
    <mergeCell ref="AE51:AH51"/>
    <mergeCell ref="AE49:AH49"/>
    <mergeCell ref="E50:G50"/>
    <mergeCell ref="H50:J50"/>
    <mergeCell ref="K50:M50"/>
    <mergeCell ref="N50:P50"/>
    <mergeCell ref="Q50:S50"/>
    <mergeCell ref="T50:V50"/>
    <mergeCell ref="W50:Z50"/>
    <mergeCell ref="AA50:AD50"/>
    <mergeCell ref="AE50:AH50"/>
    <mergeCell ref="A49:B49"/>
    <mergeCell ref="E49:G49"/>
    <mergeCell ref="H49:J49"/>
    <mergeCell ref="K49:M49"/>
    <mergeCell ref="N49:P49"/>
    <mergeCell ref="Q49:S49"/>
    <mergeCell ref="T49:V49"/>
    <mergeCell ref="W49:Z49"/>
    <mergeCell ref="AA49:AD49"/>
    <mergeCell ref="W47:Z47"/>
    <mergeCell ref="AA47:AD47"/>
    <mergeCell ref="AE47:AH47"/>
    <mergeCell ref="E48:G48"/>
    <mergeCell ref="H48:J48"/>
    <mergeCell ref="K48:M48"/>
    <mergeCell ref="N48:P48"/>
    <mergeCell ref="Q48:S48"/>
    <mergeCell ref="T48:V48"/>
    <mergeCell ref="W48:Z48"/>
    <mergeCell ref="E47:G47"/>
    <mergeCell ref="H47:J47"/>
    <mergeCell ref="K47:M47"/>
    <mergeCell ref="N47:P47"/>
    <mergeCell ref="Q47:S47"/>
    <mergeCell ref="T47:V47"/>
    <mergeCell ref="AA48:AD48"/>
    <mergeCell ref="AE48:AH48"/>
    <mergeCell ref="E46:G46"/>
    <mergeCell ref="H46:J46"/>
    <mergeCell ref="K46:M46"/>
    <mergeCell ref="N46:P46"/>
    <mergeCell ref="Q46:S46"/>
    <mergeCell ref="T46:V46"/>
    <mergeCell ref="W46:Z46"/>
    <mergeCell ref="AA46:AD46"/>
    <mergeCell ref="AE46:AH46"/>
    <mergeCell ref="E45:G45"/>
    <mergeCell ref="H45:J45"/>
    <mergeCell ref="K45:M45"/>
    <mergeCell ref="N45:P45"/>
    <mergeCell ref="Q45:S45"/>
    <mergeCell ref="T45:V45"/>
    <mergeCell ref="W45:Z45"/>
    <mergeCell ref="AA45:AD45"/>
    <mergeCell ref="AE45:AH45"/>
    <mergeCell ref="W43:Z43"/>
    <mergeCell ref="AA43:AD43"/>
    <mergeCell ref="AE43:AH43"/>
    <mergeCell ref="E44:G44"/>
    <mergeCell ref="H44:J44"/>
    <mergeCell ref="K44:M44"/>
    <mergeCell ref="N44:P44"/>
    <mergeCell ref="Q44:S44"/>
    <mergeCell ref="T44:V44"/>
    <mergeCell ref="W44:Z44"/>
    <mergeCell ref="E43:G43"/>
    <mergeCell ref="H43:J43"/>
    <mergeCell ref="K43:M43"/>
    <mergeCell ref="N43:P43"/>
    <mergeCell ref="Q43:S43"/>
    <mergeCell ref="T43:V43"/>
    <mergeCell ref="AA44:AD44"/>
    <mergeCell ref="AE44:AH44"/>
    <mergeCell ref="E42:G42"/>
    <mergeCell ref="H42:J42"/>
    <mergeCell ref="K42:M42"/>
    <mergeCell ref="N42:P42"/>
    <mergeCell ref="Q42:S42"/>
    <mergeCell ref="T42:V42"/>
    <mergeCell ref="W42:Z42"/>
    <mergeCell ref="AA42:AD42"/>
    <mergeCell ref="AE42:AH42"/>
    <mergeCell ref="E41:G41"/>
    <mergeCell ref="H41:J41"/>
    <mergeCell ref="K41:M41"/>
    <mergeCell ref="N41:P41"/>
    <mergeCell ref="Q41:S41"/>
    <mergeCell ref="T41:V41"/>
    <mergeCell ref="W41:Z41"/>
    <mergeCell ref="AA41:AD41"/>
    <mergeCell ref="AE41:AH41"/>
    <mergeCell ref="W39:Z39"/>
    <mergeCell ref="AA39:AD39"/>
    <mergeCell ref="AE39:AH39"/>
    <mergeCell ref="E40:G40"/>
    <mergeCell ref="H40:J40"/>
    <mergeCell ref="K40:M40"/>
    <mergeCell ref="N40:P40"/>
    <mergeCell ref="Q40:S40"/>
    <mergeCell ref="T40:V40"/>
    <mergeCell ref="W40:Z40"/>
    <mergeCell ref="E39:G39"/>
    <mergeCell ref="H39:J39"/>
    <mergeCell ref="K39:M39"/>
    <mergeCell ref="N39:P39"/>
    <mergeCell ref="Q39:S39"/>
    <mergeCell ref="T39:V39"/>
    <mergeCell ref="AA40:AD40"/>
    <mergeCell ref="AE40:AH40"/>
    <mergeCell ref="E38:G38"/>
    <mergeCell ref="H38:J38"/>
    <mergeCell ref="K38:M38"/>
    <mergeCell ref="N38:P38"/>
    <mergeCell ref="Q38:S38"/>
    <mergeCell ref="T38:V38"/>
    <mergeCell ref="W38:Z38"/>
    <mergeCell ref="AA38:AD38"/>
    <mergeCell ref="AE38:AH38"/>
    <mergeCell ref="E37:G37"/>
    <mergeCell ref="H37:J37"/>
    <mergeCell ref="K37:M37"/>
    <mergeCell ref="N37:P37"/>
    <mergeCell ref="Q37:S37"/>
    <mergeCell ref="T37:V37"/>
    <mergeCell ref="W37:Z37"/>
    <mergeCell ref="AA37:AD37"/>
    <mergeCell ref="AE37:AH37"/>
    <mergeCell ref="E36:G36"/>
    <mergeCell ref="H36:J36"/>
    <mergeCell ref="K36:M36"/>
    <mergeCell ref="N36:P36"/>
    <mergeCell ref="Q36:S36"/>
    <mergeCell ref="T36:V36"/>
    <mergeCell ref="W36:Z36"/>
    <mergeCell ref="AA36:AD36"/>
    <mergeCell ref="AE36:AH36"/>
    <mergeCell ref="W34:Z34"/>
    <mergeCell ref="AA34:AD34"/>
    <mergeCell ref="AE34:AH34"/>
    <mergeCell ref="A35:B35"/>
    <mergeCell ref="E35:G35"/>
    <mergeCell ref="H35:J35"/>
    <mergeCell ref="K35:M35"/>
    <mergeCell ref="N35:P35"/>
    <mergeCell ref="Q35:S35"/>
    <mergeCell ref="T35:V35"/>
    <mergeCell ref="W35:Z35"/>
    <mergeCell ref="AA35:AD35"/>
    <mergeCell ref="AE35:AH35"/>
    <mergeCell ref="E34:G34"/>
    <mergeCell ref="H34:J34"/>
    <mergeCell ref="K34:M34"/>
    <mergeCell ref="N34:P34"/>
    <mergeCell ref="Q34:S34"/>
    <mergeCell ref="T34:V34"/>
    <mergeCell ref="T24:V24"/>
    <mergeCell ref="W24:Y24"/>
    <mergeCell ref="Z24:AB24"/>
    <mergeCell ref="AC24:AE24"/>
    <mergeCell ref="AF24:AH24"/>
    <mergeCell ref="A30:AH30"/>
    <mergeCell ref="Q33:S33"/>
    <mergeCell ref="T33:V33"/>
    <mergeCell ref="A24:B24"/>
    <mergeCell ref="E24:G24"/>
    <mergeCell ref="H24:J24"/>
    <mergeCell ref="K24:M24"/>
    <mergeCell ref="N24:P24"/>
    <mergeCell ref="Q24:S24"/>
    <mergeCell ref="A32:D33"/>
    <mergeCell ref="E32:M32"/>
    <mergeCell ref="N32:V32"/>
    <mergeCell ref="W32:Z33"/>
    <mergeCell ref="AA32:AD33"/>
    <mergeCell ref="AE32:AH33"/>
    <mergeCell ref="E33:G33"/>
    <mergeCell ref="H33:J33"/>
    <mergeCell ref="K33:M33"/>
    <mergeCell ref="N33:P33"/>
    <mergeCell ref="E23:G23"/>
    <mergeCell ref="H23:J23"/>
    <mergeCell ref="K23:M23"/>
    <mergeCell ref="N23:P23"/>
    <mergeCell ref="Q23:S23"/>
    <mergeCell ref="AF22:AH22"/>
    <mergeCell ref="T21:V21"/>
    <mergeCell ref="W21:Y21"/>
    <mergeCell ref="Z21:AB21"/>
    <mergeCell ref="AC21:AE21"/>
    <mergeCell ref="AF21:AH21"/>
    <mergeCell ref="W23:Y23"/>
    <mergeCell ref="Z23:AB23"/>
    <mergeCell ref="AC23:AE23"/>
    <mergeCell ref="AF23:AH23"/>
    <mergeCell ref="T23:V23"/>
    <mergeCell ref="W20:Y20"/>
    <mergeCell ref="Z20:AB20"/>
    <mergeCell ref="AC20:AE20"/>
    <mergeCell ref="A20:B20"/>
    <mergeCell ref="Q22:S22"/>
    <mergeCell ref="T22:V22"/>
    <mergeCell ref="W22:Y22"/>
    <mergeCell ref="Z22:AB22"/>
    <mergeCell ref="AC22:AE22"/>
    <mergeCell ref="N19:P19"/>
    <mergeCell ref="Q19:S19"/>
    <mergeCell ref="T19:V19"/>
    <mergeCell ref="A22:B22"/>
    <mergeCell ref="E22:G22"/>
    <mergeCell ref="H22:J22"/>
    <mergeCell ref="K22:M22"/>
    <mergeCell ref="N22:P22"/>
    <mergeCell ref="T20:V20"/>
    <mergeCell ref="AF18:AH18"/>
    <mergeCell ref="T17:V17"/>
    <mergeCell ref="W17:Y17"/>
    <mergeCell ref="Z17:AB17"/>
    <mergeCell ref="AC17:AE17"/>
    <mergeCell ref="AF17:AH17"/>
    <mergeCell ref="AF20:AH20"/>
    <mergeCell ref="E21:G21"/>
    <mergeCell ref="H21:J21"/>
    <mergeCell ref="K21:M21"/>
    <mergeCell ref="N21:P21"/>
    <mergeCell ref="Q21:S21"/>
    <mergeCell ref="W19:Y19"/>
    <mergeCell ref="Z19:AB19"/>
    <mergeCell ref="AC19:AE19"/>
    <mergeCell ref="AF19:AH19"/>
    <mergeCell ref="E20:G20"/>
    <mergeCell ref="H20:J20"/>
    <mergeCell ref="K20:M20"/>
    <mergeCell ref="N20:P20"/>
    <mergeCell ref="Q20:S20"/>
    <mergeCell ref="E19:G19"/>
    <mergeCell ref="H19:J19"/>
    <mergeCell ref="K19:M19"/>
    <mergeCell ref="A18:B18"/>
    <mergeCell ref="E18:G18"/>
    <mergeCell ref="H18:J18"/>
    <mergeCell ref="K18:M18"/>
    <mergeCell ref="N18:P18"/>
    <mergeCell ref="T16:V16"/>
    <mergeCell ref="W16:Y16"/>
    <mergeCell ref="Z16:AB16"/>
    <mergeCell ref="AC16:AE16"/>
    <mergeCell ref="Q18:S18"/>
    <mergeCell ref="T18:V18"/>
    <mergeCell ref="W18:Y18"/>
    <mergeCell ref="Z18:AB18"/>
    <mergeCell ref="AC18:AE18"/>
    <mergeCell ref="AF16:AH16"/>
    <mergeCell ref="E17:G17"/>
    <mergeCell ref="H17:J17"/>
    <mergeCell ref="K17:M17"/>
    <mergeCell ref="N17:P17"/>
    <mergeCell ref="Q17:S17"/>
    <mergeCell ref="A16:B16"/>
    <mergeCell ref="E16:G16"/>
    <mergeCell ref="H16:J16"/>
    <mergeCell ref="K16:M16"/>
    <mergeCell ref="N16:P16"/>
    <mergeCell ref="Q16:S16"/>
    <mergeCell ref="N13:P13"/>
    <mergeCell ref="Q13:S13"/>
    <mergeCell ref="T13:V13"/>
    <mergeCell ref="Q15:S15"/>
    <mergeCell ref="T15:V15"/>
    <mergeCell ref="W15:Y15"/>
    <mergeCell ref="Z15:AB15"/>
    <mergeCell ref="AC15:AE15"/>
    <mergeCell ref="AF15:AH15"/>
    <mergeCell ref="T14:V14"/>
    <mergeCell ref="W14:Y14"/>
    <mergeCell ref="Z14:AB14"/>
    <mergeCell ref="AC14:AE14"/>
    <mergeCell ref="AF14:AH14"/>
    <mergeCell ref="AF12:AH12"/>
    <mergeCell ref="T11:V11"/>
    <mergeCell ref="W11:Y11"/>
    <mergeCell ref="Z11:AB11"/>
    <mergeCell ref="AC11:AE11"/>
    <mergeCell ref="AF11:AH11"/>
    <mergeCell ref="A15:B15"/>
    <mergeCell ref="E15:G15"/>
    <mergeCell ref="H15:J15"/>
    <mergeCell ref="K15:M15"/>
    <mergeCell ref="N15:P15"/>
    <mergeCell ref="W13:Y13"/>
    <mergeCell ref="Z13:AB13"/>
    <mergeCell ref="AC13:AE13"/>
    <mergeCell ref="AF13:AH13"/>
    <mergeCell ref="A14:B14"/>
    <mergeCell ref="E14:G14"/>
    <mergeCell ref="H14:J14"/>
    <mergeCell ref="K14:M14"/>
    <mergeCell ref="N14:P14"/>
    <mergeCell ref="Q14:S14"/>
    <mergeCell ref="E13:G13"/>
    <mergeCell ref="H13:J13"/>
    <mergeCell ref="K13:M13"/>
    <mergeCell ref="A12:B12"/>
    <mergeCell ref="E12:G12"/>
    <mergeCell ref="H12:J12"/>
    <mergeCell ref="K12:M12"/>
    <mergeCell ref="N12:P12"/>
    <mergeCell ref="T10:V10"/>
    <mergeCell ref="W10:Y10"/>
    <mergeCell ref="Z10:AB10"/>
    <mergeCell ref="AC10:AE10"/>
    <mergeCell ref="A10:B10"/>
    <mergeCell ref="Q12:S12"/>
    <mergeCell ref="T12:V12"/>
    <mergeCell ref="W12:Y12"/>
    <mergeCell ref="Z12:AB12"/>
    <mergeCell ref="AC12:AE12"/>
    <mergeCell ref="E11:G11"/>
    <mergeCell ref="H11:J11"/>
    <mergeCell ref="K11:M11"/>
    <mergeCell ref="N11:P11"/>
    <mergeCell ref="Q11:S11"/>
    <mergeCell ref="AC8:AE8"/>
    <mergeCell ref="AF8:AH8"/>
    <mergeCell ref="E9:G9"/>
    <mergeCell ref="H9:J9"/>
    <mergeCell ref="K9:M9"/>
    <mergeCell ref="N9:P9"/>
    <mergeCell ref="Q9:S9"/>
    <mergeCell ref="T9:V9"/>
    <mergeCell ref="AF10:AH10"/>
    <mergeCell ref="W9:Y9"/>
    <mergeCell ref="Z9:AB9"/>
    <mergeCell ref="AC9:AE9"/>
    <mergeCell ref="AF9:AH9"/>
    <mergeCell ref="E10:G10"/>
    <mergeCell ref="H10:J10"/>
    <mergeCell ref="K10:M10"/>
    <mergeCell ref="N10:P10"/>
    <mergeCell ref="Q10:S10"/>
    <mergeCell ref="A8:B8"/>
    <mergeCell ref="E8:G8"/>
    <mergeCell ref="H8:J8"/>
    <mergeCell ref="K8:M8"/>
    <mergeCell ref="N8:P8"/>
    <mergeCell ref="Q8:S8"/>
    <mergeCell ref="T8:V8"/>
    <mergeCell ref="W8:Y8"/>
    <mergeCell ref="Z8:AB8"/>
    <mergeCell ref="AC6:AE6"/>
    <mergeCell ref="AF6:AH6"/>
    <mergeCell ref="E7:G7"/>
    <mergeCell ref="H7:J7"/>
    <mergeCell ref="K7:M7"/>
    <mergeCell ref="N7:P7"/>
    <mergeCell ref="Q7:S7"/>
    <mergeCell ref="T7:V7"/>
    <mergeCell ref="W7:Y7"/>
    <mergeCell ref="Z7:AB7"/>
    <mergeCell ref="AC7:AE7"/>
    <mergeCell ref="AF7:AH7"/>
    <mergeCell ref="A6:B6"/>
    <mergeCell ref="E6:G6"/>
    <mergeCell ref="H6:J6"/>
    <mergeCell ref="K6:M6"/>
    <mergeCell ref="N6:P6"/>
    <mergeCell ref="Q6:S6"/>
    <mergeCell ref="T6:V6"/>
    <mergeCell ref="W6:Y6"/>
    <mergeCell ref="Z6:AB6"/>
    <mergeCell ref="A1:D1"/>
    <mergeCell ref="A2:AH2"/>
    <mergeCell ref="A4:D4"/>
    <mergeCell ref="E4:G4"/>
    <mergeCell ref="H4:J4"/>
    <mergeCell ref="K4:M4"/>
    <mergeCell ref="N4:P4"/>
    <mergeCell ref="Q4:S4"/>
    <mergeCell ref="T4:V4"/>
    <mergeCell ref="W4:Y4"/>
    <mergeCell ref="Z4:AB4"/>
    <mergeCell ref="AC4:AE4"/>
    <mergeCell ref="AF4:AH4"/>
  </mergeCells>
  <phoneticPr fontId="4"/>
  <hyperlinks>
    <hyperlink ref="A1" location="P2細目次!A1" display="目次に戻る" xr:uid="{91B6E066-3AA4-4C8E-8AA4-E4E1045E7CE5}"/>
  </hyperlinks>
  <pageMargins left="0.70866141732283472" right="0.70866141732283472" top="0.74803149606299213" bottom="0.74803149606299213" header="0.31496062992125984" footer="0.31496062992125984"/>
  <pageSetup paperSize="9" scale="89" firstPageNumber="0" orientation="portrait" r:id="rId1"/>
  <headerFooter differentFirst="1" scaleWithDoc="0">
    <oddFooter>&amp;C- &amp;P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AE9C8-C470-40B5-8289-05690BF457D0}">
  <sheetPr codeName="Sheet21">
    <tabColor theme="0"/>
    <pageSetUpPr fitToPage="1"/>
  </sheetPr>
  <dimension ref="A1:AF46"/>
  <sheetViews>
    <sheetView zoomScaleNormal="100" zoomScaleSheetLayoutView="100" workbookViewId="0">
      <selection activeCell="AL2" sqref="AL2:AR2"/>
    </sheetView>
  </sheetViews>
  <sheetFormatPr defaultColWidth="3.125" defaultRowHeight="20.25" customHeight="1"/>
  <cols>
    <col min="1" max="2" width="3.125" style="286"/>
    <col min="3" max="3" width="3.125" style="286" customWidth="1"/>
    <col min="4" max="4" width="3.125" style="286"/>
    <col min="5" max="5" width="3.125" style="286" customWidth="1"/>
    <col min="6" max="6" width="3.125" style="286"/>
    <col min="7" max="7" width="3.125" style="286" customWidth="1"/>
    <col min="8" max="8" width="3.125" style="286"/>
    <col min="9" max="9" width="3.125" style="286" customWidth="1"/>
    <col min="10" max="10" width="3.125" style="286"/>
    <col min="11" max="11" width="3.125" style="286" customWidth="1"/>
    <col min="12" max="12" width="3.125" style="286"/>
    <col min="13" max="13" width="3.125" style="286" customWidth="1"/>
    <col min="14" max="17" width="3.125" style="286"/>
    <col min="18" max="18" width="3.125" style="286" customWidth="1"/>
    <col min="19" max="19" width="3.125" style="286"/>
    <col min="20" max="20" width="3.125" style="286" customWidth="1"/>
    <col min="21" max="21" width="3.125" style="286"/>
    <col min="22" max="22" width="3.125" style="286" customWidth="1"/>
    <col min="23" max="24" width="3.125" style="286"/>
    <col min="25" max="25" width="3.125" style="286" customWidth="1"/>
    <col min="26" max="27" width="3.125" style="286"/>
    <col min="28" max="28" width="3.125" style="286" customWidth="1"/>
    <col min="29" max="29" width="3.125" style="286"/>
    <col min="30" max="30" width="3.125" style="286" customWidth="1"/>
    <col min="31" max="16384" width="3.125" style="286"/>
  </cols>
  <sheetData>
    <row r="1" spans="1:32" ht="13.5">
      <c r="A1" s="1176" t="s">
        <v>4602</v>
      </c>
      <c r="B1" s="1176"/>
      <c r="C1" s="1176"/>
      <c r="D1" s="1176"/>
    </row>
    <row r="2" spans="1:32" s="42" customFormat="1" ht="20.25" customHeight="1">
      <c r="A2" s="1271" t="s">
        <v>4639</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row>
    <row r="3" spans="1:32" ht="20.25" customHeight="1">
      <c r="AF3" s="315" t="s">
        <v>743</v>
      </c>
    </row>
    <row r="4" spans="1:32" ht="20.25" customHeight="1">
      <c r="A4" s="1262" t="s">
        <v>714</v>
      </c>
      <c r="B4" s="1262"/>
      <c r="C4" s="1262"/>
      <c r="D4" s="1263"/>
      <c r="E4" s="1272" t="s">
        <v>704</v>
      </c>
      <c r="F4" s="1274"/>
      <c r="G4" s="1272" t="s">
        <v>4621</v>
      </c>
      <c r="H4" s="1274"/>
      <c r="I4" s="1272" t="s">
        <v>4619</v>
      </c>
      <c r="J4" s="1274"/>
      <c r="K4" s="1485" t="s">
        <v>4617</v>
      </c>
      <c r="L4" s="1494"/>
      <c r="M4" s="1496" t="s">
        <v>744</v>
      </c>
      <c r="N4" s="1497"/>
      <c r="O4" s="1498"/>
      <c r="P4" s="1272" t="s">
        <v>745</v>
      </c>
      <c r="Q4" s="1274"/>
      <c r="R4" s="1272" t="s">
        <v>4618</v>
      </c>
      <c r="S4" s="1274"/>
      <c r="T4" s="1502" t="s">
        <v>4620</v>
      </c>
      <c r="U4" s="1503"/>
      <c r="V4" s="1502" t="s">
        <v>746</v>
      </c>
      <c r="W4" s="1504"/>
      <c r="X4" s="1503"/>
      <c r="Y4" s="1272" t="s">
        <v>747</v>
      </c>
      <c r="Z4" s="1273"/>
      <c r="AA4" s="1274"/>
      <c r="AB4" s="1272" t="s">
        <v>748</v>
      </c>
      <c r="AC4" s="1274"/>
      <c r="AD4" s="1272" t="s">
        <v>749</v>
      </c>
      <c r="AE4" s="1273"/>
      <c r="AF4" s="1273"/>
    </row>
    <row r="5" spans="1:32" ht="20.25" customHeight="1">
      <c r="A5" s="1262"/>
      <c r="B5" s="1262"/>
      <c r="C5" s="1262"/>
      <c r="D5" s="1263"/>
      <c r="E5" s="1275"/>
      <c r="F5" s="1282"/>
      <c r="G5" s="1275" t="s">
        <v>750</v>
      </c>
      <c r="H5" s="1282"/>
      <c r="I5" s="1275"/>
      <c r="J5" s="1282"/>
      <c r="K5" s="1487"/>
      <c r="L5" s="1495"/>
      <c r="M5" s="1499"/>
      <c r="N5" s="1500"/>
      <c r="O5" s="1501"/>
      <c r="P5" s="1275"/>
      <c r="Q5" s="1282"/>
      <c r="R5" s="1275"/>
      <c r="S5" s="1282"/>
      <c r="T5" s="1339"/>
      <c r="U5" s="1341"/>
      <c r="V5" s="1339"/>
      <c r="W5" s="1340"/>
      <c r="X5" s="1341"/>
      <c r="Y5" s="1275"/>
      <c r="Z5" s="1276"/>
      <c r="AA5" s="1282"/>
      <c r="AB5" s="1275"/>
      <c r="AC5" s="1282"/>
      <c r="AD5" s="1275"/>
      <c r="AE5" s="1276"/>
      <c r="AF5" s="1276"/>
    </row>
    <row r="6" spans="1:32" ht="20.25" customHeight="1">
      <c r="D6" s="345"/>
    </row>
    <row r="7" spans="1:32" ht="20.25" customHeight="1">
      <c r="A7" s="1289" t="s">
        <v>751</v>
      </c>
      <c r="B7" s="1289"/>
      <c r="C7" s="286">
        <v>25</v>
      </c>
      <c r="D7" s="117" t="s">
        <v>457</v>
      </c>
      <c r="E7" s="1505">
        <v>715</v>
      </c>
      <c r="F7" s="1506"/>
      <c r="G7" s="1506">
        <v>104</v>
      </c>
      <c r="H7" s="1506"/>
      <c r="I7" s="1506">
        <v>25</v>
      </c>
      <c r="J7" s="1506"/>
      <c r="K7" s="1506">
        <v>180</v>
      </c>
      <c r="L7" s="1506"/>
      <c r="M7" s="1506">
        <v>4</v>
      </c>
      <c r="N7" s="1506"/>
      <c r="O7" s="1506"/>
      <c r="P7" s="1506">
        <v>5</v>
      </c>
      <c r="Q7" s="1506"/>
      <c r="R7" s="1506">
        <v>9</v>
      </c>
      <c r="S7" s="1506"/>
      <c r="T7" s="1506">
        <v>11</v>
      </c>
      <c r="U7" s="1506"/>
      <c r="V7" s="1506">
        <v>105</v>
      </c>
      <c r="W7" s="1506"/>
      <c r="X7" s="1506"/>
      <c r="Y7" s="1506">
        <v>35</v>
      </c>
      <c r="Z7" s="1506"/>
      <c r="AA7" s="1506"/>
      <c r="AB7" s="1506">
        <v>170</v>
      </c>
      <c r="AC7" s="1506"/>
      <c r="AD7" s="1506">
        <v>67</v>
      </c>
      <c r="AE7" s="1506"/>
      <c r="AF7" s="1506"/>
    </row>
    <row r="8" spans="1:32" ht="20.25" customHeight="1">
      <c r="A8" s="1202"/>
      <c r="B8" s="1202"/>
      <c r="D8" s="311"/>
      <c r="E8" s="1505"/>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c r="AD8" s="1506"/>
      <c r="AE8" s="1506"/>
      <c r="AF8" s="1506"/>
    </row>
    <row r="9" spans="1:32" ht="20.25" customHeight="1">
      <c r="A9" s="1202"/>
      <c r="B9" s="1202"/>
      <c r="C9" s="286">
        <v>26</v>
      </c>
      <c r="D9" s="442"/>
      <c r="E9" s="1505">
        <v>776</v>
      </c>
      <c r="F9" s="1506"/>
      <c r="G9" s="1506">
        <v>95</v>
      </c>
      <c r="H9" s="1506"/>
      <c r="I9" s="1506">
        <v>25</v>
      </c>
      <c r="J9" s="1506"/>
      <c r="K9" s="1506">
        <v>201</v>
      </c>
      <c r="L9" s="1506"/>
      <c r="M9" s="1506">
        <v>4</v>
      </c>
      <c r="N9" s="1506"/>
      <c r="O9" s="1506"/>
      <c r="P9" s="1506">
        <v>4</v>
      </c>
      <c r="Q9" s="1506"/>
      <c r="R9" s="1506">
        <v>10</v>
      </c>
      <c r="S9" s="1506"/>
      <c r="T9" s="1506">
        <v>12</v>
      </c>
      <c r="U9" s="1506"/>
      <c r="V9" s="1506">
        <v>108</v>
      </c>
      <c r="W9" s="1506"/>
      <c r="X9" s="1506"/>
      <c r="Y9" s="1506">
        <v>31</v>
      </c>
      <c r="Z9" s="1506"/>
      <c r="AA9" s="1506"/>
      <c r="AB9" s="1506">
        <v>160</v>
      </c>
      <c r="AC9" s="1506"/>
      <c r="AD9" s="1506">
        <v>126</v>
      </c>
      <c r="AE9" s="1506"/>
      <c r="AF9" s="1506"/>
    </row>
    <row r="10" spans="1:32" ht="20.25" customHeight="1">
      <c r="A10" s="1202"/>
      <c r="B10" s="1202"/>
      <c r="D10" s="442"/>
      <c r="E10" s="1505"/>
      <c r="F10" s="1506"/>
      <c r="G10" s="1506"/>
      <c r="H10" s="1506"/>
      <c r="I10" s="1506"/>
      <c r="J10" s="1506"/>
      <c r="K10" s="1506"/>
      <c r="L10" s="1506"/>
      <c r="M10" s="1506"/>
      <c r="N10" s="1506"/>
      <c r="O10" s="1506"/>
      <c r="P10" s="1506"/>
      <c r="Q10" s="1506"/>
      <c r="R10" s="1506"/>
      <c r="S10" s="1506"/>
      <c r="T10" s="1506"/>
      <c r="U10" s="1506"/>
      <c r="V10" s="1506"/>
      <c r="W10" s="1506"/>
      <c r="X10" s="1506"/>
      <c r="Y10" s="1506"/>
      <c r="Z10" s="1506"/>
      <c r="AA10" s="1506"/>
      <c r="AB10" s="1506"/>
      <c r="AC10" s="1506"/>
      <c r="AD10" s="1506"/>
      <c r="AE10" s="1506"/>
      <c r="AF10" s="1506"/>
    </row>
    <row r="11" spans="1:32" ht="20.25" customHeight="1">
      <c r="A11" s="1202"/>
      <c r="B11" s="1202"/>
      <c r="C11" s="286">
        <v>27</v>
      </c>
      <c r="D11" s="442"/>
      <c r="E11" s="1505">
        <v>707</v>
      </c>
      <c r="F11" s="1506"/>
      <c r="G11" s="1506">
        <v>95</v>
      </c>
      <c r="H11" s="1506"/>
      <c r="I11" s="1506">
        <v>24</v>
      </c>
      <c r="J11" s="1506"/>
      <c r="K11" s="1506">
        <v>183</v>
      </c>
      <c r="L11" s="1506"/>
      <c r="M11" s="1506">
        <v>5</v>
      </c>
      <c r="N11" s="1506"/>
      <c r="O11" s="1506"/>
      <c r="P11" s="1506">
        <v>4</v>
      </c>
      <c r="Q11" s="1506"/>
      <c r="R11" s="1506">
        <v>9</v>
      </c>
      <c r="S11" s="1506"/>
      <c r="T11" s="1506">
        <v>16</v>
      </c>
      <c r="U11" s="1506"/>
      <c r="V11" s="1506">
        <v>107</v>
      </c>
      <c r="W11" s="1506"/>
      <c r="X11" s="1506"/>
      <c r="Y11" s="1506">
        <v>23</v>
      </c>
      <c r="Z11" s="1506"/>
      <c r="AA11" s="1506"/>
      <c r="AB11" s="1506">
        <v>160</v>
      </c>
      <c r="AC11" s="1506"/>
      <c r="AD11" s="1506">
        <v>81</v>
      </c>
      <c r="AE11" s="1506"/>
      <c r="AF11" s="1506"/>
    </row>
    <row r="12" spans="1:32" ht="20.25" customHeight="1">
      <c r="A12" s="1202"/>
      <c r="B12" s="1202"/>
      <c r="D12" s="442"/>
      <c r="E12" s="1505"/>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row>
    <row r="13" spans="1:32" ht="20.25" customHeight="1">
      <c r="A13" s="1202"/>
      <c r="B13" s="1202"/>
      <c r="C13" s="286">
        <v>28</v>
      </c>
      <c r="D13" s="442"/>
      <c r="E13" s="1505">
        <v>703</v>
      </c>
      <c r="F13" s="1506"/>
      <c r="G13" s="1506">
        <v>94</v>
      </c>
      <c r="H13" s="1506"/>
      <c r="I13" s="1506">
        <v>27</v>
      </c>
      <c r="J13" s="1506"/>
      <c r="K13" s="1506">
        <v>161</v>
      </c>
      <c r="L13" s="1506"/>
      <c r="M13" s="1506">
        <v>5</v>
      </c>
      <c r="N13" s="1506"/>
      <c r="O13" s="1506"/>
      <c r="P13" s="1506">
        <v>6</v>
      </c>
      <c r="Q13" s="1506"/>
      <c r="R13" s="1506">
        <v>9</v>
      </c>
      <c r="S13" s="1506"/>
      <c r="T13" s="1506">
        <v>16</v>
      </c>
      <c r="U13" s="1506"/>
      <c r="V13" s="1506">
        <v>104</v>
      </c>
      <c r="W13" s="1506"/>
      <c r="X13" s="1506"/>
      <c r="Y13" s="1506">
        <v>26</v>
      </c>
      <c r="Z13" s="1506"/>
      <c r="AA13" s="1506"/>
      <c r="AB13" s="1506">
        <v>158</v>
      </c>
      <c r="AC13" s="1506"/>
      <c r="AD13" s="1506">
        <v>97</v>
      </c>
      <c r="AE13" s="1506"/>
      <c r="AF13" s="1506"/>
    </row>
    <row r="14" spans="1:32" ht="20.25" customHeight="1">
      <c r="A14" s="1202"/>
      <c r="B14" s="1202"/>
      <c r="D14" s="442"/>
      <c r="E14" s="1505"/>
      <c r="F14" s="1506"/>
      <c r="G14" s="1506"/>
      <c r="H14" s="1506"/>
      <c r="I14" s="1506"/>
      <c r="J14" s="1506"/>
      <c r="K14" s="1506"/>
      <c r="L14" s="1506"/>
      <c r="M14" s="1506"/>
      <c r="N14" s="1506"/>
      <c r="O14" s="1506"/>
      <c r="P14" s="1506"/>
      <c r="Q14" s="1506"/>
      <c r="R14" s="1506"/>
      <c r="S14" s="1506"/>
      <c r="T14" s="1506"/>
      <c r="U14" s="1506"/>
      <c r="V14" s="1506"/>
      <c r="W14" s="1506"/>
      <c r="X14" s="1506"/>
      <c r="Y14" s="1506"/>
      <c r="Z14" s="1506"/>
      <c r="AA14" s="1506"/>
      <c r="AB14" s="1506"/>
      <c r="AC14" s="1506"/>
      <c r="AD14" s="1506"/>
      <c r="AE14" s="1506"/>
      <c r="AF14" s="1506"/>
    </row>
    <row r="15" spans="1:32" ht="20.25" customHeight="1">
      <c r="A15" s="1202"/>
      <c r="B15" s="1202"/>
      <c r="C15" s="286">
        <v>29</v>
      </c>
      <c r="D15" s="442"/>
      <c r="E15" s="1505">
        <v>785</v>
      </c>
      <c r="F15" s="1506"/>
      <c r="G15" s="1506">
        <v>90</v>
      </c>
      <c r="H15" s="1506"/>
      <c r="I15" s="1506">
        <v>26</v>
      </c>
      <c r="J15" s="1506"/>
      <c r="K15" s="1506">
        <v>187</v>
      </c>
      <c r="L15" s="1506"/>
      <c r="M15" s="1506">
        <v>11</v>
      </c>
      <c r="N15" s="1506"/>
      <c r="O15" s="1506"/>
      <c r="P15" s="1506">
        <v>6</v>
      </c>
      <c r="Q15" s="1506"/>
      <c r="R15" s="1506">
        <v>8</v>
      </c>
      <c r="S15" s="1506"/>
      <c r="T15" s="1506">
        <v>18</v>
      </c>
      <c r="U15" s="1506"/>
      <c r="V15" s="1506">
        <v>117</v>
      </c>
      <c r="W15" s="1506"/>
      <c r="X15" s="1506"/>
      <c r="Y15" s="1506">
        <v>32</v>
      </c>
      <c r="Z15" s="1506"/>
      <c r="AA15" s="1506"/>
      <c r="AB15" s="1506">
        <v>154</v>
      </c>
      <c r="AC15" s="1506"/>
      <c r="AD15" s="1506">
        <v>136</v>
      </c>
      <c r="AE15" s="1506"/>
      <c r="AF15" s="1506"/>
    </row>
    <row r="16" spans="1:32" ht="20.25" customHeight="1">
      <c r="A16" s="1202"/>
      <c r="B16" s="1202"/>
      <c r="D16" s="442"/>
      <c r="E16" s="1505"/>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c r="AD16" s="1506"/>
      <c r="AE16" s="1506"/>
      <c r="AF16" s="1506"/>
    </row>
    <row r="17" spans="1:32" ht="20.25" customHeight="1">
      <c r="A17" s="1202"/>
      <c r="B17" s="1202"/>
      <c r="C17" s="286">
        <v>30</v>
      </c>
      <c r="D17" s="442"/>
      <c r="E17" s="1505">
        <v>848</v>
      </c>
      <c r="F17" s="1506"/>
      <c r="G17" s="1506">
        <v>89</v>
      </c>
      <c r="H17" s="1506"/>
      <c r="I17" s="1506">
        <v>26</v>
      </c>
      <c r="J17" s="1506"/>
      <c r="K17" s="1506">
        <v>208</v>
      </c>
      <c r="L17" s="1506"/>
      <c r="M17" s="1506">
        <v>15</v>
      </c>
      <c r="N17" s="1506"/>
      <c r="O17" s="1506"/>
      <c r="P17" s="1506">
        <v>6</v>
      </c>
      <c r="Q17" s="1506"/>
      <c r="R17" s="1506">
        <v>11</v>
      </c>
      <c r="S17" s="1506"/>
      <c r="T17" s="1506">
        <v>15</v>
      </c>
      <c r="U17" s="1506"/>
      <c r="V17" s="1506">
        <v>127</v>
      </c>
      <c r="W17" s="1506"/>
      <c r="X17" s="1506"/>
      <c r="Y17" s="1506">
        <v>37</v>
      </c>
      <c r="Z17" s="1506"/>
      <c r="AA17" s="1506"/>
      <c r="AB17" s="1506">
        <v>151</v>
      </c>
      <c r="AC17" s="1506"/>
      <c r="AD17" s="1506">
        <v>163</v>
      </c>
      <c r="AE17" s="1506"/>
      <c r="AF17" s="1506"/>
    </row>
    <row r="18" spans="1:32" ht="20.25" customHeight="1">
      <c r="A18" s="1202"/>
      <c r="B18" s="1202"/>
      <c r="D18" s="442"/>
      <c r="E18" s="1505"/>
      <c r="F18" s="1506"/>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row>
    <row r="19" spans="1:32" ht="20.25" customHeight="1">
      <c r="A19" s="1202"/>
      <c r="B19" s="1202"/>
      <c r="C19" s="286">
        <v>31</v>
      </c>
      <c r="D19" s="442"/>
      <c r="E19" s="1505">
        <v>923</v>
      </c>
      <c r="F19" s="1506"/>
      <c r="G19" s="1506">
        <v>81</v>
      </c>
      <c r="H19" s="1506"/>
      <c r="I19" s="1506">
        <v>29</v>
      </c>
      <c r="J19" s="1506"/>
      <c r="K19" s="1506">
        <v>231</v>
      </c>
      <c r="L19" s="1506"/>
      <c r="M19" s="1506">
        <v>15</v>
      </c>
      <c r="N19" s="1506"/>
      <c r="O19" s="1506"/>
      <c r="P19" s="1506">
        <v>6</v>
      </c>
      <c r="Q19" s="1506"/>
      <c r="R19" s="1506">
        <v>10</v>
      </c>
      <c r="S19" s="1506"/>
      <c r="T19" s="1506">
        <v>19</v>
      </c>
      <c r="U19" s="1506"/>
      <c r="V19" s="1506">
        <v>141</v>
      </c>
      <c r="W19" s="1506"/>
      <c r="X19" s="1506"/>
      <c r="Y19" s="1506">
        <v>38</v>
      </c>
      <c r="Z19" s="1506"/>
      <c r="AA19" s="1506"/>
      <c r="AB19" s="1506">
        <v>153</v>
      </c>
      <c r="AC19" s="1506"/>
      <c r="AD19" s="1506">
        <v>200</v>
      </c>
      <c r="AE19" s="1506"/>
      <c r="AF19" s="1506"/>
    </row>
    <row r="20" spans="1:32" ht="20.25" customHeight="1">
      <c r="A20" s="1202"/>
      <c r="B20" s="1202"/>
      <c r="D20" s="442"/>
      <c r="E20" s="1505"/>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c r="AD20" s="1506"/>
      <c r="AE20" s="1506"/>
      <c r="AF20" s="1506"/>
    </row>
    <row r="21" spans="1:32" ht="20.25" customHeight="1">
      <c r="A21" s="1289" t="s">
        <v>458</v>
      </c>
      <c r="B21" s="1289"/>
      <c r="C21" s="286">
        <v>2</v>
      </c>
      <c r="D21" s="442"/>
      <c r="E21" s="1505">
        <v>984</v>
      </c>
      <c r="F21" s="1506"/>
      <c r="G21" s="1506">
        <v>84</v>
      </c>
      <c r="H21" s="1506"/>
      <c r="I21" s="1506">
        <v>34</v>
      </c>
      <c r="J21" s="1506"/>
      <c r="K21" s="1506">
        <v>232</v>
      </c>
      <c r="L21" s="1506"/>
      <c r="M21" s="1506">
        <v>26</v>
      </c>
      <c r="N21" s="1506"/>
      <c r="O21" s="1506"/>
      <c r="P21" s="1506">
        <v>6</v>
      </c>
      <c r="Q21" s="1506"/>
      <c r="R21" s="1506">
        <v>11</v>
      </c>
      <c r="S21" s="1506"/>
      <c r="T21" s="1506">
        <v>20</v>
      </c>
      <c r="U21" s="1506"/>
      <c r="V21" s="1506">
        <v>134</v>
      </c>
      <c r="W21" s="1506"/>
      <c r="X21" s="1506"/>
      <c r="Y21" s="1506">
        <v>42</v>
      </c>
      <c r="Z21" s="1506"/>
      <c r="AA21" s="1506"/>
      <c r="AB21" s="1506">
        <v>148</v>
      </c>
      <c r="AC21" s="1506"/>
      <c r="AD21" s="1506">
        <v>247</v>
      </c>
      <c r="AE21" s="1506"/>
      <c r="AF21" s="1506"/>
    </row>
    <row r="22" spans="1:32" ht="20.25" customHeight="1">
      <c r="A22" s="1202"/>
      <c r="B22" s="1202"/>
      <c r="D22" s="442"/>
      <c r="E22" s="1505"/>
      <c r="F22" s="1506"/>
      <c r="G22" s="1506"/>
      <c r="H22" s="1506"/>
      <c r="I22" s="1506"/>
      <c r="J22" s="1506"/>
      <c r="K22" s="1506"/>
      <c r="L22" s="1506"/>
      <c r="M22" s="1506"/>
      <c r="N22" s="1506"/>
      <c r="O22" s="1506"/>
      <c r="P22" s="1506"/>
      <c r="Q22" s="1506"/>
      <c r="R22" s="1506"/>
      <c r="S22" s="1506"/>
      <c r="T22" s="1506"/>
      <c r="U22" s="1506"/>
      <c r="V22" s="1506"/>
      <c r="W22" s="1506"/>
      <c r="X22" s="1506"/>
      <c r="Y22" s="1506"/>
      <c r="Z22" s="1506"/>
      <c r="AA22" s="1506"/>
      <c r="AB22" s="1506"/>
      <c r="AC22" s="1506"/>
      <c r="AD22" s="1506"/>
      <c r="AE22" s="1506"/>
      <c r="AF22" s="1506"/>
    </row>
    <row r="23" spans="1:32" ht="20.25" customHeight="1">
      <c r="A23" s="1202"/>
      <c r="B23" s="1202"/>
      <c r="C23" s="286">
        <v>3</v>
      </c>
      <c r="D23" s="442"/>
      <c r="E23" s="1505">
        <v>1028</v>
      </c>
      <c r="F23" s="1506"/>
      <c r="G23" s="1506">
        <v>89</v>
      </c>
      <c r="H23" s="1506"/>
      <c r="I23" s="1506">
        <v>34</v>
      </c>
      <c r="J23" s="1506"/>
      <c r="K23" s="1506">
        <v>224</v>
      </c>
      <c r="L23" s="1506"/>
      <c r="M23" s="1506">
        <v>33</v>
      </c>
      <c r="N23" s="1506"/>
      <c r="O23" s="1506"/>
      <c r="P23" s="1506">
        <v>7</v>
      </c>
      <c r="Q23" s="1506"/>
      <c r="R23" s="1506">
        <v>12</v>
      </c>
      <c r="S23" s="1506"/>
      <c r="T23" s="1506">
        <v>23</v>
      </c>
      <c r="U23" s="1506"/>
      <c r="V23" s="1506">
        <v>137</v>
      </c>
      <c r="W23" s="1506"/>
      <c r="X23" s="1506"/>
      <c r="Y23" s="1506">
        <v>47</v>
      </c>
      <c r="Z23" s="1506"/>
      <c r="AA23" s="1506"/>
      <c r="AB23" s="1506">
        <v>152</v>
      </c>
      <c r="AC23" s="1506"/>
      <c r="AD23" s="1506">
        <v>270</v>
      </c>
      <c r="AE23" s="1506"/>
      <c r="AF23" s="1506"/>
    </row>
    <row r="24" spans="1:32" ht="20.25" customHeight="1">
      <c r="A24" s="1202"/>
      <c r="B24" s="1202"/>
      <c r="D24" s="442"/>
      <c r="E24" s="1505"/>
      <c r="F24" s="1506"/>
      <c r="G24" s="1506"/>
      <c r="H24" s="1506"/>
      <c r="I24" s="1506"/>
      <c r="J24" s="1506"/>
      <c r="K24" s="1506"/>
      <c r="L24" s="1506"/>
      <c r="M24" s="1506"/>
      <c r="N24" s="1506"/>
      <c r="O24" s="1506"/>
      <c r="P24" s="1506"/>
      <c r="Q24" s="1506"/>
      <c r="R24" s="1506"/>
      <c r="S24" s="1506"/>
      <c r="T24" s="1506"/>
      <c r="U24" s="1506"/>
      <c r="V24" s="1506"/>
      <c r="W24" s="1506"/>
      <c r="X24" s="1506"/>
      <c r="Y24" s="1506"/>
      <c r="Z24" s="1506"/>
      <c r="AA24" s="1506"/>
      <c r="AB24" s="1506"/>
      <c r="AC24" s="1506"/>
      <c r="AD24" s="1506"/>
      <c r="AE24" s="1506"/>
      <c r="AF24" s="1506"/>
    </row>
    <row r="25" spans="1:32" ht="20.25" customHeight="1">
      <c r="A25" s="1202"/>
      <c r="B25" s="1202"/>
      <c r="C25" s="286">
        <v>4</v>
      </c>
      <c r="D25" s="442"/>
      <c r="E25" s="1507">
        <v>1083</v>
      </c>
      <c r="F25" s="1508"/>
      <c r="G25" s="1509">
        <v>91</v>
      </c>
      <c r="H25" s="1509"/>
      <c r="I25" s="1509">
        <v>35</v>
      </c>
      <c r="J25" s="1509"/>
      <c r="K25" s="1509">
        <v>231</v>
      </c>
      <c r="L25" s="1509"/>
      <c r="M25" s="1509">
        <v>34</v>
      </c>
      <c r="N25" s="1509"/>
      <c r="O25" s="1509"/>
      <c r="P25" s="1509">
        <v>7</v>
      </c>
      <c r="Q25" s="1509"/>
      <c r="R25" s="1509">
        <v>10</v>
      </c>
      <c r="S25" s="1509"/>
      <c r="T25" s="1509">
        <v>22</v>
      </c>
      <c r="U25" s="1509"/>
      <c r="V25" s="1509">
        <v>138</v>
      </c>
      <c r="W25" s="1509"/>
      <c r="X25" s="1509"/>
      <c r="Y25" s="1509">
        <v>53</v>
      </c>
      <c r="Z25" s="1509"/>
      <c r="AA25" s="1509"/>
      <c r="AB25" s="1509">
        <v>143</v>
      </c>
      <c r="AC25" s="1509"/>
      <c r="AD25" s="1509">
        <v>319</v>
      </c>
      <c r="AE25" s="1509"/>
      <c r="AF25" s="1509"/>
    </row>
    <row r="26" spans="1:32" ht="20.25" customHeight="1">
      <c r="A26" s="328"/>
      <c r="B26" s="328"/>
      <c r="C26" s="328"/>
      <c r="D26" s="404"/>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row>
    <row r="27" spans="1:32" ht="20.25" customHeight="1">
      <c r="A27" s="1291"/>
      <c r="B27" s="1291"/>
      <c r="C27" s="1421"/>
      <c r="D27" s="1421"/>
      <c r="E27" s="1421"/>
      <c r="F27" s="1421"/>
      <c r="G27" s="1421"/>
      <c r="H27" s="1421"/>
      <c r="I27" s="1421"/>
      <c r="J27" s="1421"/>
      <c r="K27" s="1288"/>
      <c r="L27" s="1288"/>
      <c r="M27" s="1288"/>
      <c r="N27" s="1288"/>
      <c r="O27" s="1288"/>
      <c r="P27" s="1288"/>
      <c r="Q27" s="1288"/>
      <c r="R27" s="1288"/>
      <c r="S27" s="1288"/>
      <c r="T27" s="314"/>
      <c r="V27" s="314"/>
      <c r="W27" s="314"/>
      <c r="X27" s="314"/>
      <c r="Y27" s="314"/>
      <c r="Z27" s="314"/>
      <c r="AA27" s="314"/>
      <c r="AF27" s="308" t="s">
        <v>752</v>
      </c>
    </row>
    <row r="28" spans="1:32" ht="20.25" customHeight="1">
      <c r="A28" s="318"/>
      <c r="B28" s="318"/>
      <c r="C28" s="458"/>
      <c r="D28" s="458"/>
      <c r="E28" s="458"/>
      <c r="F28" s="458"/>
      <c r="G28" s="458"/>
      <c r="H28" s="458"/>
      <c r="I28" s="458"/>
      <c r="J28" s="458"/>
      <c r="AF28" s="315"/>
    </row>
    <row r="30" spans="1:32" s="42" customFormat="1" ht="20.25" customHeight="1">
      <c r="A30" s="1271" t="s">
        <v>753</v>
      </c>
      <c r="B30" s="1271"/>
      <c r="C30" s="1271"/>
      <c r="D30" s="1271"/>
      <c r="E30" s="1271"/>
      <c r="F30" s="1271"/>
      <c r="G30" s="1271"/>
      <c r="H30" s="1271"/>
      <c r="I30" s="1271"/>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row>
    <row r="31" spans="1:32" ht="20.25" customHeight="1">
      <c r="AF31" s="315" t="s">
        <v>754</v>
      </c>
    </row>
    <row r="32" spans="1:32" ht="20.25" customHeight="1">
      <c r="A32" s="1262" t="s">
        <v>755</v>
      </c>
      <c r="B32" s="1263"/>
      <c r="C32" s="1263"/>
      <c r="D32" s="1263"/>
      <c r="E32" s="1263" t="s">
        <v>701</v>
      </c>
      <c r="F32" s="1263"/>
      <c r="G32" s="1263"/>
      <c r="H32" s="1260" t="s">
        <v>756</v>
      </c>
      <c r="I32" s="1261"/>
      <c r="J32" s="1261"/>
      <c r="K32" s="1261"/>
      <c r="L32" s="1261"/>
      <c r="M32" s="1261"/>
      <c r="N32" s="1261"/>
      <c r="O32" s="1261"/>
      <c r="P32" s="1262"/>
      <c r="Q32" s="1263" t="s">
        <v>755</v>
      </c>
      <c r="R32" s="1263"/>
      <c r="S32" s="1263"/>
      <c r="T32" s="1263"/>
      <c r="U32" s="1263" t="s">
        <v>701</v>
      </c>
      <c r="V32" s="1263"/>
      <c r="W32" s="1263"/>
      <c r="X32" s="1263" t="s">
        <v>756</v>
      </c>
      <c r="Y32" s="1263"/>
      <c r="Z32" s="1263"/>
      <c r="AA32" s="1263"/>
      <c r="AB32" s="1263"/>
      <c r="AC32" s="1263"/>
      <c r="AD32" s="1263"/>
      <c r="AE32" s="1263"/>
      <c r="AF32" s="1260"/>
    </row>
    <row r="33" spans="1:32" ht="20.25" customHeight="1">
      <c r="A33" s="1262"/>
      <c r="B33" s="1263"/>
      <c r="C33" s="1263"/>
      <c r="D33" s="1263"/>
      <c r="E33" s="1263"/>
      <c r="F33" s="1263"/>
      <c r="G33" s="1263"/>
      <c r="H33" s="1260" t="s">
        <v>704</v>
      </c>
      <c r="I33" s="1261"/>
      <c r="J33" s="1262"/>
      <c r="K33" s="1260" t="s">
        <v>677</v>
      </c>
      <c r="L33" s="1261"/>
      <c r="M33" s="1262"/>
      <c r="N33" s="1260" t="s">
        <v>678</v>
      </c>
      <c r="O33" s="1261"/>
      <c r="P33" s="1262"/>
      <c r="Q33" s="1263"/>
      <c r="R33" s="1263"/>
      <c r="S33" s="1263"/>
      <c r="T33" s="1263"/>
      <c r="U33" s="1263"/>
      <c r="V33" s="1263"/>
      <c r="W33" s="1263"/>
      <c r="X33" s="1263" t="s">
        <v>704</v>
      </c>
      <c r="Y33" s="1263"/>
      <c r="Z33" s="1263"/>
      <c r="AA33" s="1263" t="s">
        <v>677</v>
      </c>
      <c r="AB33" s="1263"/>
      <c r="AC33" s="1263"/>
      <c r="AD33" s="1263" t="s">
        <v>678</v>
      </c>
      <c r="AE33" s="1263"/>
      <c r="AF33" s="1260"/>
    </row>
    <row r="34" spans="1:32" ht="20.25" customHeight="1">
      <c r="A34" s="1288"/>
      <c r="B34" s="1288"/>
      <c r="C34" s="1288"/>
      <c r="D34" s="1516"/>
      <c r="E34" s="1277" t="s">
        <v>679</v>
      </c>
      <c r="F34" s="1277"/>
      <c r="G34" s="1277"/>
      <c r="H34" s="1277" t="s">
        <v>681</v>
      </c>
      <c r="I34" s="1277"/>
      <c r="J34" s="1277"/>
      <c r="K34" s="1277" t="s">
        <v>681</v>
      </c>
      <c r="L34" s="1277"/>
      <c r="M34" s="1277"/>
      <c r="N34" s="1277" t="s">
        <v>681</v>
      </c>
      <c r="O34" s="1277"/>
      <c r="P34" s="1290"/>
      <c r="Q34" s="1279"/>
      <c r="R34" s="1277"/>
      <c r="S34" s="1277"/>
      <c r="T34" s="1290"/>
      <c r="U34" s="1277" t="s">
        <v>679</v>
      </c>
      <c r="V34" s="1277"/>
      <c r="W34" s="1277"/>
      <c r="X34" s="1289" t="s">
        <v>681</v>
      </c>
      <c r="Y34" s="1289"/>
      <c r="Z34" s="1289"/>
      <c r="AA34" s="1289" t="s">
        <v>681</v>
      </c>
      <c r="AB34" s="1289"/>
      <c r="AC34" s="1289"/>
      <c r="AD34" s="1289" t="s">
        <v>681</v>
      </c>
      <c r="AE34" s="1289"/>
      <c r="AF34" s="1289"/>
    </row>
    <row r="35" spans="1:32" ht="20.25" customHeight="1">
      <c r="A35" s="1510" t="s">
        <v>757</v>
      </c>
      <c r="B35" s="1510"/>
      <c r="C35" s="1510"/>
      <c r="D35" s="1511"/>
      <c r="E35" s="1512">
        <v>35632</v>
      </c>
      <c r="F35" s="1512"/>
      <c r="G35" s="1512"/>
      <c r="H35" s="1512">
        <v>78630</v>
      </c>
      <c r="I35" s="1512"/>
      <c r="J35" s="1512"/>
      <c r="K35" s="1512">
        <v>39329</v>
      </c>
      <c r="L35" s="1512"/>
      <c r="M35" s="1512"/>
      <c r="N35" s="1512">
        <v>39301</v>
      </c>
      <c r="O35" s="1512"/>
      <c r="P35" s="1513"/>
      <c r="Q35" s="1514" t="s">
        <v>758</v>
      </c>
      <c r="R35" s="1296"/>
      <c r="S35" s="1296"/>
      <c r="T35" s="1515"/>
      <c r="U35" s="1517">
        <v>735</v>
      </c>
      <c r="V35" s="1518"/>
      <c r="W35" s="1518"/>
      <c r="X35" s="1519">
        <v>1723</v>
      </c>
      <c r="Y35" s="1519"/>
      <c r="Z35" s="1519"/>
      <c r="AA35" s="1519">
        <v>871</v>
      </c>
      <c r="AB35" s="1519"/>
      <c r="AC35" s="1519"/>
      <c r="AD35" s="1519">
        <v>852</v>
      </c>
      <c r="AE35" s="1519"/>
      <c r="AF35" s="1519"/>
    </row>
    <row r="36" spans="1:32" ht="20.25" customHeight="1">
      <c r="A36" s="1296"/>
      <c r="B36" s="1296"/>
      <c r="C36" s="1296"/>
      <c r="D36" s="1515"/>
      <c r="E36" s="1522"/>
      <c r="F36" s="1522"/>
      <c r="G36" s="1522"/>
      <c r="H36" s="1202"/>
      <c r="I36" s="1202"/>
      <c r="J36" s="1202"/>
      <c r="K36" s="1523"/>
      <c r="L36" s="1523"/>
      <c r="M36" s="1523"/>
      <c r="N36" s="1523"/>
      <c r="O36" s="1523"/>
      <c r="P36" s="1524"/>
      <c r="Q36" s="1514" t="s">
        <v>759</v>
      </c>
      <c r="R36" s="1296"/>
      <c r="S36" s="1296"/>
      <c r="T36" s="1515"/>
      <c r="U36" s="1517">
        <v>244</v>
      </c>
      <c r="V36" s="1518"/>
      <c r="W36" s="1518"/>
      <c r="X36" s="1519">
        <v>571</v>
      </c>
      <c r="Y36" s="1519"/>
      <c r="Z36" s="1519"/>
      <c r="AA36" s="1519">
        <v>288</v>
      </c>
      <c r="AB36" s="1519"/>
      <c r="AC36" s="1519"/>
      <c r="AD36" s="1519">
        <v>283</v>
      </c>
      <c r="AE36" s="1519"/>
      <c r="AF36" s="1519"/>
    </row>
    <row r="37" spans="1:32" ht="20.25" customHeight="1">
      <c r="A37" s="1510" t="s">
        <v>760</v>
      </c>
      <c r="B37" s="1510"/>
      <c r="C37" s="1510"/>
      <c r="D37" s="1511"/>
      <c r="E37" s="1520">
        <v>10060</v>
      </c>
      <c r="F37" s="1520"/>
      <c r="G37" s="1520"/>
      <c r="H37" s="1520">
        <v>21585</v>
      </c>
      <c r="I37" s="1520"/>
      <c r="J37" s="1520"/>
      <c r="K37" s="1520">
        <v>10710</v>
      </c>
      <c r="L37" s="1520"/>
      <c r="M37" s="1520"/>
      <c r="N37" s="1520">
        <v>10875</v>
      </c>
      <c r="O37" s="1520"/>
      <c r="P37" s="1521"/>
      <c r="Q37" s="1514" t="s">
        <v>761</v>
      </c>
      <c r="R37" s="1296"/>
      <c r="S37" s="1296"/>
      <c r="T37" s="1515"/>
      <c r="U37" s="1517">
        <v>70</v>
      </c>
      <c r="V37" s="1518"/>
      <c r="W37" s="1518"/>
      <c r="X37" s="1519">
        <v>136</v>
      </c>
      <c r="Y37" s="1519"/>
      <c r="Z37" s="1519"/>
      <c r="AA37" s="1519">
        <v>69</v>
      </c>
      <c r="AB37" s="1519"/>
      <c r="AC37" s="1519"/>
      <c r="AD37" s="1519">
        <v>67</v>
      </c>
      <c r="AE37" s="1519"/>
      <c r="AF37" s="1519"/>
    </row>
    <row r="38" spans="1:32" ht="20.25" customHeight="1">
      <c r="A38" s="1296" t="s">
        <v>762</v>
      </c>
      <c r="B38" s="1296"/>
      <c r="C38" s="1296"/>
      <c r="D38" s="1515"/>
      <c r="E38" s="1518">
        <v>543</v>
      </c>
      <c r="F38" s="1518"/>
      <c r="G38" s="1518"/>
      <c r="H38" s="1519">
        <v>1272</v>
      </c>
      <c r="I38" s="1519"/>
      <c r="J38" s="1519"/>
      <c r="K38" s="1519">
        <v>631</v>
      </c>
      <c r="L38" s="1519"/>
      <c r="M38" s="1519"/>
      <c r="N38" s="1519">
        <v>641</v>
      </c>
      <c r="O38" s="1519"/>
      <c r="P38" s="1525"/>
      <c r="Q38" s="1514" t="s">
        <v>763</v>
      </c>
      <c r="R38" s="1296"/>
      <c r="S38" s="1296"/>
      <c r="T38" s="1515"/>
      <c r="U38" s="1517">
        <v>1282</v>
      </c>
      <c r="V38" s="1518"/>
      <c r="W38" s="1518"/>
      <c r="X38" s="1519">
        <v>2948</v>
      </c>
      <c r="Y38" s="1519"/>
      <c r="Z38" s="1519"/>
      <c r="AA38" s="1519">
        <v>1459</v>
      </c>
      <c r="AB38" s="1519"/>
      <c r="AC38" s="1519"/>
      <c r="AD38" s="1519">
        <v>1489</v>
      </c>
      <c r="AE38" s="1519"/>
      <c r="AF38" s="1519"/>
    </row>
    <row r="39" spans="1:32" ht="20.25" customHeight="1">
      <c r="A39" s="1296" t="s">
        <v>764</v>
      </c>
      <c r="B39" s="1296"/>
      <c r="C39" s="1296"/>
      <c r="D39" s="1515"/>
      <c r="E39" s="1518">
        <v>447</v>
      </c>
      <c r="F39" s="1518"/>
      <c r="G39" s="1518"/>
      <c r="H39" s="1519">
        <v>910</v>
      </c>
      <c r="I39" s="1519"/>
      <c r="J39" s="1519"/>
      <c r="K39" s="1519">
        <v>445</v>
      </c>
      <c r="L39" s="1519"/>
      <c r="M39" s="1519"/>
      <c r="N39" s="1519">
        <v>465</v>
      </c>
      <c r="O39" s="1519"/>
      <c r="P39" s="1525"/>
      <c r="Q39" s="1514" t="s">
        <v>765</v>
      </c>
      <c r="R39" s="1296"/>
      <c r="S39" s="1296"/>
      <c r="T39" s="1515"/>
      <c r="U39" s="1517">
        <v>92</v>
      </c>
      <c r="V39" s="1518"/>
      <c r="W39" s="1518"/>
      <c r="X39" s="1519">
        <v>214</v>
      </c>
      <c r="Y39" s="1519"/>
      <c r="Z39" s="1519"/>
      <c r="AA39" s="1519">
        <v>107</v>
      </c>
      <c r="AB39" s="1519"/>
      <c r="AC39" s="1519"/>
      <c r="AD39" s="1519">
        <v>107</v>
      </c>
      <c r="AE39" s="1519"/>
      <c r="AF39" s="1519"/>
    </row>
    <row r="40" spans="1:32" ht="20.25" customHeight="1">
      <c r="A40" s="1296" t="s">
        <v>766</v>
      </c>
      <c r="B40" s="1296"/>
      <c r="C40" s="1296"/>
      <c r="D40" s="1515"/>
      <c r="E40" s="1518">
        <v>684</v>
      </c>
      <c r="F40" s="1518"/>
      <c r="G40" s="1518"/>
      <c r="H40" s="1519">
        <v>1484</v>
      </c>
      <c r="I40" s="1519"/>
      <c r="J40" s="1519"/>
      <c r="K40" s="1519">
        <v>723</v>
      </c>
      <c r="L40" s="1519"/>
      <c r="M40" s="1519"/>
      <c r="N40" s="1519">
        <v>761</v>
      </c>
      <c r="O40" s="1519"/>
      <c r="P40" s="1525"/>
      <c r="Q40" s="1514" t="s">
        <v>767</v>
      </c>
      <c r="R40" s="1296"/>
      <c r="S40" s="1296"/>
      <c r="T40" s="1515"/>
      <c r="U40" s="1517">
        <v>187</v>
      </c>
      <c r="V40" s="1518"/>
      <c r="W40" s="1518"/>
      <c r="X40" s="1519">
        <v>410</v>
      </c>
      <c r="Y40" s="1519"/>
      <c r="Z40" s="1519"/>
      <c r="AA40" s="1519">
        <v>205</v>
      </c>
      <c r="AB40" s="1519"/>
      <c r="AC40" s="1519"/>
      <c r="AD40" s="1519">
        <v>205</v>
      </c>
      <c r="AE40" s="1519"/>
      <c r="AF40" s="1519"/>
    </row>
    <row r="41" spans="1:32" ht="20.25" customHeight="1">
      <c r="A41" s="1296" t="s">
        <v>768</v>
      </c>
      <c r="B41" s="1296"/>
      <c r="C41" s="1296"/>
      <c r="D41" s="1515"/>
      <c r="E41" s="1518">
        <v>619</v>
      </c>
      <c r="F41" s="1518"/>
      <c r="G41" s="1518"/>
      <c r="H41" s="1519">
        <v>1278</v>
      </c>
      <c r="I41" s="1519"/>
      <c r="J41" s="1519"/>
      <c r="K41" s="1519">
        <v>644</v>
      </c>
      <c r="L41" s="1519"/>
      <c r="M41" s="1519"/>
      <c r="N41" s="1519">
        <v>634</v>
      </c>
      <c r="O41" s="1519"/>
      <c r="P41" s="1525"/>
      <c r="Q41" s="1514" t="s">
        <v>769</v>
      </c>
      <c r="R41" s="1296"/>
      <c r="S41" s="1296"/>
      <c r="T41" s="1515"/>
      <c r="U41" s="1517">
        <v>236</v>
      </c>
      <c r="V41" s="1518"/>
      <c r="W41" s="1518"/>
      <c r="X41" s="1519">
        <v>568</v>
      </c>
      <c r="Y41" s="1519"/>
      <c r="Z41" s="1519"/>
      <c r="AA41" s="1519">
        <v>292</v>
      </c>
      <c r="AB41" s="1519"/>
      <c r="AC41" s="1519"/>
      <c r="AD41" s="1519">
        <v>276</v>
      </c>
      <c r="AE41" s="1519"/>
      <c r="AF41" s="1519"/>
    </row>
    <row r="42" spans="1:32" ht="20.25" customHeight="1">
      <c r="A42" s="1296" t="s">
        <v>770</v>
      </c>
      <c r="B42" s="1296"/>
      <c r="C42" s="1296"/>
      <c r="D42" s="1515"/>
      <c r="E42" s="1518">
        <v>434</v>
      </c>
      <c r="F42" s="1518"/>
      <c r="G42" s="1518"/>
      <c r="H42" s="1519">
        <v>881</v>
      </c>
      <c r="I42" s="1519"/>
      <c r="J42" s="1519"/>
      <c r="K42" s="1519">
        <v>429</v>
      </c>
      <c r="L42" s="1519"/>
      <c r="M42" s="1519"/>
      <c r="N42" s="1519">
        <v>452</v>
      </c>
      <c r="O42" s="1519"/>
      <c r="P42" s="1525"/>
      <c r="Q42" s="1514" t="s">
        <v>771</v>
      </c>
      <c r="R42" s="1296"/>
      <c r="S42" s="1296"/>
      <c r="T42" s="1515"/>
      <c r="U42" s="1517">
        <v>217</v>
      </c>
      <c r="V42" s="1518"/>
      <c r="W42" s="1518"/>
      <c r="X42" s="1519">
        <v>420</v>
      </c>
      <c r="Y42" s="1519"/>
      <c r="Z42" s="1519"/>
      <c r="AA42" s="1519">
        <v>210</v>
      </c>
      <c r="AB42" s="1519"/>
      <c r="AC42" s="1519"/>
      <c r="AD42" s="1519">
        <v>210</v>
      </c>
      <c r="AE42" s="1519"/>
      <c r="AF42" s="1519"/>
    </row>
    <row r="43" spans="1:32" ht="20.25" customHeight="1">
      <c r="A43" s="1296" t="s">
        <v>772</v>
      </c>
      <c r="B43" s="1296"/>
      <c r="C43" s="1296"/>
      <c r="D43" s="1515"/>
      <c r="E43" s="1518">
        <v>764</v>
      </c>
      <c r="F43" s="1518"/>
      <c r="G43" s="1518"/>
      <c r="H43" s="1519">
        <v>1417</v>
      </c>
      <c r="I43" s="1519"/>
      <c r="J43" s="1519"/>
      <c r="K43" s="1519">
        <v>674</v>
      </c>
      <c r="L43" s="1519"/>
      <c r="M43" s="1519"/>
      <c r="N43" s="1519">
        <v>743</v>
      </c>
      <c r="O43" s="1519"/>
      <c r="P43" s="1525"/>
      <c r="Q43" s="1514" t="s">
        <v>773</v>
      </c>
      <c r="R43" s="1296"/>
      <c r="S43" s="1296"/>
      <c r="T43" s="1515"/>
      <c r="U43" s="1517">
        <v>294</v>
      </c>
      <c r="V43" s="1518"/>
      <c r="W43" s="1518"/>
      <c r="X43" s="1519">
        <v>631</v>
      </c>
      <c r="Y43" s="1519"/>
      <c r="Z43" s="1519"/>
      <c r="AA43" s="1519">
        <v>312</v>
      </c>
      <c r="AB43" s="1519"/>
      <c r="AC43" s="1519"/>
      <c r="AD43" s="1519">
        <v>319</v>
      </c>
      <c r="AE43" s="1519"/>
      <c r="AF43" s="1519"/>
    </row>
    <row r="44" spans="1:32" ht="20.25" customHeight="1">
      <c r="A44" s="1296" t="s">
        <v>774</v>
      </c>
      <c r="B44" s="1296"/>
      <c r="C44" s="1296"/>
      <c r="D44" s="1515"/>
      <c r="E44" s="1518">
        <v>730</v>
      </c>
      <c r="F44" s="1518"/>
      <c r="G44" s="1518"/>
      <c r="H44" s="1519">
        <v>1469</v>
      </c>
      <c r="I44" s="1519"/>
      <c r="J44" s="1519"/>
      <c r="K44" s="1519">
        <v>719</v>
      </c>
      <c r="L44" s="1519"/>
      <c r="M44" s="1519"/>
      <c r="N44" s="1519">
        <v>750</v>
      </c>
      <c r="O44" s="1519"/>
      <c r="P44" s="1525"/>
      <c r="Q44" s="1514" t="s">
        <v>775</v>
      </c>
      <c r="R44" s="1296"/>
      <c r="S44" s="1296"/>
      <c r="T44" s="1515"/>
      <c r="U44" s="1517">
        <v>568</v>
      </c>
      <c r="V44" s="1518"/>
      <c r="W44" s="1518"/>
      <c r="X44" s="1519">
        <v>1102</v>
      </c>
      <c r="Y44" s="1519"/>
      <c r="Z44" s="1519"/>
      <c r="AA44" s="1519">
        <v>539</v>
      </c>
      <c r="AB44" s="1519"/>
      <c r="AC44" s="1519"/>
      <c r="AD44" s="1519">
        <v>563</v>
      </c>
      <c r="AE44" s="1519"/>
      <c r="AF44" s="1519"/>
    </row>
    <row r="45" spans="1:32" ht="20.25" customHeight="1">
      <c r="A45" s="1296" t="s">
        <v>776</v>
      </c>
      <c r="B45" s="1296"/>
      <c r="C45" s="1296"/>
      <c r="D45" s="1515"/>
      <c r="E45" s="1518">
        <v>407</v>
      </c>
      <c r="F45" s="1518"/>
      <c r="G45" s="1518"/>
      <c r="H45" s="1519">
        <v>853</v>
      </c>
      <c r="I45" s="1519"/>
      <c r="J45" s="1519"/>
      <c r="K45" s="1519">
        <v>408</v>
      </c>
      <c r="L45" s="1519"/>
      <c r="M45" s="1519"/>
      <c r="N45" s="1519">
        <v>445</v>
      </c>
      <c r="O45" s="1519"/>
      <c r="P45" s="1525"/>
      <c r="Q45" s="1514" t="s">
        <v>777</v>
      </c>
      <c r="R45" s="1296"/>
      <c r="S45" s="1296"/>
      <c r="T45" s="1515"/>
      <c r="U45" s="1517">
        <v>386</v>
      </c>
      <c r="V45" s="1518"/>
      <c r="W45" s="1518"/>
      <c r="X45" s="1519">
        <v>829</v>
      </c>
      <c r="Y45" s="1519"/>
      <c r="Z45" s="1519"/>
      <c r="AA45" s="1519">
        <v>422</v>
      </c>
      <c r="AB45" s="1519"/>
      <c r="AC45" s="1519"/>
      <c r="AD45" s="1519">
        <v>407</v>
      </c>
      <c r="AE45" s="1519"/>
      <c r="AF45" s="1519"/>
    </row>
    <row r="46" spans="1:32" ht="20.25" customHeight="1">
      <c r="A46" s="1301" t="s">
        <v>778</v>
      </c>
      <c r="B46" s="1301"/>
      <c r="C46" s="1301"/>
      <c r="D46" s="1529"/>
      <c r="E46" s="1527">
        <v>478</v>
      </c>
      <c r="F46" s="1527"/>
      <c r="G46" s="1527"/>
      <c r="H46" s="1528">
        <v>909</v>
      </c>
      <c r="I46" s="1528"/>
      <c r="J46" s="1528"/>
      <c r="K46" s="1528">
        <v>459</v>
      </c>
      <c r="L46" s="1528"/>
      <c r="M46" s="1528"/>
      <c r="N46" s="1528">
        <v>450</v>
      </c>
      <c r="O46" s="1528"/>
      <c r="P46" s="1530"/>
      <c r="Q46" s="1531" t="s">
        <v>779</v>
      </c>
      <c r="R46" s="1532"/>
      <c r="S46" s="1532"/>
      <c r="T46" s="1533"/>
      <c r="U46" s="1526">
        <v>302</v>
      </c>
      <c r="V46" s="1527"/>
      <c r="W46" s="1527"/>
      <c r="X46" s="1528">
        <v>637</v>
      </c>
      <c r="Y46" s="1528"/>
      <c r="Z46" s="1528"/>
      <c r="AA46" s="1528">
        <v>316</v>
      </c>
      <c r="AB46" s="1528"/>
      <c r="AC46" s="1528"/>
      <c r="AD46" s="1528">
        <v>321</v>
      </c>
      <c r="AE46" s="1528"/>
      <c r="AF46" s="1528"/>
    </row>
  </sheetData>
  <mergeCells count="407">
    <mergeCell ref="AD44:AF44"/>
    <mergeCell ref="A45:D45"/>
    <mergeCell ref="E45:G45"/>
    <mergeCell ref="H45:J45"/>
    <mergeCell ref="K45:M45"/>
    <mergeCell ref="N45:P45"/>
    <mergeCell ref="Q45:T45"/>
    <mergeCell ref="U46:W46"/>
    <mergeCell ref="X46:Z46"/>
    <mergeCell ref="AA46:AC46"/>
    <mergeCell ref="AD46:AF46"/>
    <mergeCell ref="U45:W45"/>
    <mergeCell ref="X45:Z45"/>
    <mergeCell ref="AA45:AC45"/>
    <mergeCell ref="AD45:AF45"/>
    <mergeCell ref="A46:D46"/>
    <mergeCell ref="E46:G46"/>
    <mergeCell ref="H46:J46"/>
    <mergeCell ref="K46:M46"/>
    <mergeCell ref="N46:P46"/>
    <mergeCell ref="Q46:T46"/>
    <mergeCell ref="A44:D44"/>
    <mergeCell ref="E44:G44"/>
    <mergeCell ref="H44:J44"/>
    <mergeCell ref="K44:M44"/>
    <mergeCell ref="N44:P44"/>
    <mergeCell ref="Q44:T44"/>
    <mergeCell ref="U44:W44"/>
    <mergeCell ref="X44:Z44"/>
    <mergeCell ref="AA44:AC44"/>
    <mergeCell ref="AD42:AF42"/>
    <mergeCell ref="A43:D43"/>
    <mergeCell ref="E43:G43"/>
    <mergeCell ref="H43:J43"/>
    <mergeCell ref="K43:M43"/>
    <mergeCell ref="N43:P43"/>
    <mergeCell ref="Q43:T43"/>
    <mergeCell ref="U43:W43"/>
    <mergeCell ref="X43:Z43"/>
    <mergeCell ref="AA43:AC43"/>
    <mergeCell ref="AD43:AF43"/>
    <mergeCell ref="A42:D42"/>
    <mergeCell ref="E42:G42"/>
    <mergeCell ref="H42:J42"/>
    <mergeCell ref="K42:M42"/>
    <mergeCell ref="N42:P42"/>
    <mergeCell ref="Q42:T42"/>
    <mergeCell ref="U42:W42"/>
    <mergeCell ref="X42:Z42"/>
    <mergeCell ref="AA42:AC42"/>
    <mergeCell ref="AD40:AF40"/>
    <mergeCell ref="A41:D41"/>
    <mergeCell ref="E41:G41"/>
    <mergeCell ref="H41:J41"/>
    <mergeCell ref="K41:M41"/>
    <mergeCell ref="N41:P41"/>
    <mergeCell ref="Q41:T41"/>
    <mergeCell ref="U41:W41"/>
    <mergeCell ref="X41:Z41"/>
    <mergeCell ref="AA41:AC41"/>
    <mergeCell ref="AD41:AF41"/>
    <mergeCell ref="A40:D40"/>
    <mergeCell ref="E40:G40"/>
    <mergeCell ref="H40:J40"/>
    <mergeCell ref="K40:M40"/>
    <mergeCell ref="N40:P40"/>
    <mergeCell ref="Q40:T40"/>
    <mergeCell ref="U40:W40"/>
    <mergeCell ref="X40:Z40"/>
    <mergeCell ref="AA40:AC40"/>
    <mergeCell ref="AD38:AF38"/>
    <mergeCell ref="A39:D39"/>
    <mergeCell ref="E39:G39"/>
    <mergeCell ref="H39:J39"/>
    <mergeCell ref="K39:M39"/>
    <mergeCell ref="N39:P39"/>
    <mergeCell ref="Q39:T39"/>
    <mergeCell ref="U39:W39"/>
    <mergeCell ref="X39:Z39"/>
    <mergeCell ref="AA39:AC39"/>
    <mergeCell ref="AD39:AF39"/>
    <mergeCell ref="A38:D38"/>
    <mergeCell ref="E38:G38"/>
    <mergeCell ref="H38:J38"/>
    <mergeCell ref="K38:M38"/>
    <mergeCell ref="N38:P38"/>
    <mergeCell ref="Q38:T38"/>
    <mergeCell ref="U38:W38"/>
    <mergeCell ref="X38:Z38"/>
    <mergeCell ref="AA38:AC38"/>
    <mergeCell ref="AD36:AF36"/>
    <mergeCell ref="A37:D37"/>
    <mergeCell ref="E37:G37"/>
    <mergeCell ref="H37:J37"/>
    <mergeCell ref="K37:M37"/>
    <mergeCell ref="N37:P37"/>
    <mergeCell ref="Q37:T37"/>
    <mergeCell ref="U37:W37"/>
    <mergeCell ref="X37:Z37"/>
    <mergeCell ref="AA37:AC37"/>
    <mergeCell ref="AD37:AF37"/>
    <mergeCell ref="A36:D36"/>
    <mergeCell ref="E36:G36"/>
    <mergeCell ref="H36:J36"/>
    <mergeCell ref="K36:M36"/>
    <mergeCell ref="N36:P36"/>
    <mergeCell ref="Q36:T36"/>
    <mergeCell ref="U36:W36"/>
    <mergeCell ref="X36:Z36"/>
    <mergeCell ref="AA36:AC36"/>
    <mergeCell ref="U34:W34"/>
    <mergeCell ref="X34:Z34"/>
    <mergeCell ref="AA34:AC34"/>
    <mergeCell ref="AD34:AF34"/>
    <mergeCell ref="A35:D35"/>
    <mergeCell ref="E35:G35"/>
    <mergeCell ref="H35:J35"/>
    <mergeCell ref="K35:M35"/>
    <mergeCell ref="N35:P35"/>
    <mergeCell ref="Q35:T35"/>
    <mergeCell ref="A34:D34"/>
    <mergeCell ref="E34:G34"/>
    <mergeCell ref="H34:J34"/>
    <mergeCell ref="K34:M34"/>
    <mergeCell ref="N34:P34"/>
    <mergeCell ref="Q34:T34"/>
    <mergeCell ref="U35:W35"/>
    <mergeCell ref="X35:Z35"/>
    <mergeCell ref="AA35:AC35"/>
    <mergeCell ref="AD35:AF35"/>
    <mergeCell ref="H33:J33"/>
    <mergeCell ref="K33:M33"/>
    <mergeCell ref="N33:P33"/>
    <mergeCell ref="X33:Z33"/>
    <mergeCell ref="AA33:AC33"/>
    <mergeCell ref="AD33:AF33"/>
    <mergeCell ref="AB25:AC25"/>
    <mergeCell ref="AD25:AF25"/>
    <mergeCell ref="A27:S27"/>
    <mergeCell ref="A30:AF30"/>
    <mergeCell ref="A32:D33"/>
    <mergeCell ref="E32:G33"/>
    <mergeCell ref="H32:P32"/>
    <mergeCell ref="Q32:T33"/>
    <mergeCell ref="U32:W33"/>
    <mergeCell ref="X32:AF32"/>
    <mergeCell ref="M25:O25"/>
    <mergeCell ref="P25:Q25"/>
    <mergeCell ref="R25:S25"/>
    <mergeCell ref="T25:U25"/>
    <mergeCell ref="V25:X25"/>
    <mergeCell ref="Y25:AA25"/>
    <mergeCell ref="T24:U24"/>
    <mergeCell ref="V24:X24"/>
    <mergeCell ref="Y24:AA24"/>
    <mergeCell ref="AB24:AC24"/>
    <mergeCell ref="AD24:AF24"/>
    <mergeCell ref="A25:B25"/>
    <mergeCell ref="E25:F25"/>
    <mergeCell ref="G25:H25"/>
    <mergeCell ref="I25:J25"/>
    <mergeCell ref="K25:L25"/>
    <mergeCell ref="A24:B24"/>
    <mergeCell ref="E24:F24"/>
    <mergeCell ref="G24:H24"/>
    <mergeCell ref="I24:J24"/>
    <mergeCell ref="K24:L24"/>
    <mergeCell ref="M24:O24"/>
    <mergeCell ref="P24:Q24"/>
    <mergeCell ref="R24:S24"/>
    <mergeCell ref="M23:O23"/>
    <mergeCell ref="P23:Q23"/>
    <mergeCell ref="R23:S23"/>
    <mergeCell ref="T22:U22"/>
    <mergeCell ref="V22:X22"/>
    <mergeCell ref="Y22:AA22"/>
    <mergeCell ref="AB22:AC22"/>
    <mergeCell ref="AD22:AF22"/>
    <mergeCell ref="A23:B23"/>
    <mergeCell ref="E23:F23"/>
    <mergeCell ref="G23:H23"/>
    <mergeCell ref="I23:J23"/>
    <mergeCell ref="K23:L23"/>
    <mergeCell ref="AB23:AC23"/>
    <mergeCell ref="AD23:AF23"/>
    <mergeCell ref="T23:U23"/>
    <mergeCell ref="V23:X23"/>
    <mergeCell ref="Y23:AA23"/>
    <mergeCell ref="A22:B22"/>
    <mergeCell ref="E22:F22"/>
    <mergeCell ref="G22:H22"/>
    <mergeCell ref="I22:J22"/>
    <mergeCell ref="K22:L22"/>
    <mergeCell ref="M22:O22"/>
    <mergeCell ref="P22:Q22"/>
    <mergeCell ref="R22:S22"/>
    <mergeCell ref="M21:O21"/>
    <mergeCell ref="P21:Q21"/>
    <mergeCell ref="R21:S21"/>
    <mergeCell ref="T20:U20"/>
    <mergeCell ref="V20:X20"/>
    <mergeCell ref="Y20:AA20"/>
    <mergeCell ref="AB20:AC20"/>
    <mergeCell ref="AD20:AF20"/>
    <mergeCell ref="A21:B21"/>
    <mergeCell ref="E21:F21"/>
    <mergeCell ref="G21:H21"/>
    <mergeCell ref="I21:J21"/>
    <mergeCell ref="K21:L21"/>
    <mergeCell ref="AB21:AC21"/>
    <mergeCell ref="AD21:AF21"/>
    <mergeCell ref="T21:U21"/>
    <mergeCell ref="V21:X21"/>
    <mergeCell ref="Y21:AA21"/>
    <mergeCell ref="A20:B20"/>
    <mergeCell ref="E20:F20"/>
    <mergeCell ref="G20:H20"/>
    <mergeCell ref="I20:J20"/>
    <mergeCell ref="K20:L20"/>
    <mergeCell ref="M20:O20"/>
    <mergeCell ref="P20:Q20"/>
    <mergeCell ref="R20:S20"/>
    <mergeCell ref="M19:O19"/>
    <mergeCell ref="P19:Q19"/>
    <mergeCell ref="R19:S19"/>
    <mergeCell ref="T18:U18"/>
    <mergeCell ref="V18:X18"/>
    <mergeCell ref="Y18:AA18"/>
    <mergeCell ref="AB18:AC18"/>
    <mergeCell ref="AD18:AF18"/>
    <mergeCell ref="A19:B19"/>
    <mergeCell ref="E19:F19"/>
    <mergeCell ref="G19:H19"/>
    <mergeCell ref="I19:J19"/>
    <mergeCell ref="K19:L19"/>
    <mergeCell ref="AB19:AC19"/>
    <mergeCell ref="AD19:AF19"/>
    <mergeCell ref="T19:U19"/>
    <mergeCell ref="V19:X19"/>
    <mergeCell ref="Y19:AA19"/>
    <mergeCell ref="A18:B18"/>
    <mergeCell ref="E18:F18"/>
    <mergeCell ref="G18:H18"/>
    <mergeCell ref="I18:J18"/>
    <mergeCell ref="K18:L18"/>
    <mergeCell ref="M18:O18"/>
    <mergeCell ref="P18:Q18"/>
    <mergeCell ref="R18:S18"/>
    <mergeCell ref="M17:O17"/>
    <mergeCell ref="P17:Q17"/>
    <mergeCell ref="R17:S17"/>
    <mergeCell ref="T16:U16"/>
    <mergeCell ref="V16:X16"/>
    <mergeCell ref="Y16:AA16"/>
    <mergeCell ref="AB16:AC16"/>
    <mergeCell ref="AD16:AF16"/>
    <mergeCell ref="A17:B17"/>
    <mergeCell ref="E17:F17"/>
    <mergeCell ref="G17:H17"/>
    <mergeCell ref="I17:J17"/>
    <mergeCell ref="K17:L17"/>
    <mergeCell ref="AB17:AC17"/>
    <mergeCell ref="AD17:AF17"/>
    <mergeCell ref="T17:U17"/>
    <mergeCell ref="V17:X17"/>
    <mergeCell ref="Y17:AA17"/>
    <mergeCell ref="A16:B16"/>
    <mergeCell ref="E16:F16"/>
    <mergeCell ref="G16:H16"/>
    <mergeCell ref="I16:J16"/>
    <mergeCell ref="K16:L16"/>
    <mergeCell ref="M16:O16"/>
    <mergeCell ref="P16:Q16"/>
    <mergeCell ref="R16:S16"/>
    <mergeCell ref="M15:O15"/>
    <mergeCell ref="P15:Q15"/>
    <mergeCell ref="R15:S15"/>
    <mergeCell ref="T14:U14"/>
    <mergeCell ref="V14:X14"/>
    <mergeCell ref="Y14:AA14"/>
    <mergeCell ref="AB14:AC14"/>
    <mergeCell ref="AD14:AF14"/>
    <mergeCell ref="A15:B15"/>
    <mergeCell ref="E15:F15"/>
    <mergeCell ref="G15:H15"/>
    <mergeCell ref="I15:J15"/>
    <mergeCell ref="K15:L15"/>
    <mergeCell ref="AB15:AC15"/>
    <mergeCell ref="AD15:AF15"/>
    <mergeCell ref="T15:U15"/>
    <mergeCell ref="V15:X15"/>
    <mergeCell ref="Y15:AA15"/>
    <mergeCell ref="A14:B14"/>
    <mergeCell ref="E14:F14"/>
    <mergeCell ref="G14:H14"/>
    <mergeCell ref="I14:J14"/>
    <mergeCell ref="K14:L14"/>
    <mergeCell ref="M14:O14"/>
    <mergeCell ref="P14:Q14"/>
    <mergeCell ref="R14:S14"/>
    <mergeCell ref="M13:O13"/>
    <mergeCell ref="P13:Q13"/>
    <mergeCell ref="R13:S13"/>
    <mergeCell ref="T12:U12"/>
    <mergeCell ref="V12:X12"/>
    <mergeCell ref="Y12:AA12"/>
    <mergeCell ref="AB12:AC12"/>
    <mergeCell ref="AD12:AF12"/>
    <mergeCell ref="A13:B13"/>
    <mergeCell ref="E13:F13"/>
    <mergeCell ref="G13:H13"/>
    <mergeCell ref="I13:J13"/>
    <mergeCell ref="K13:L13"/>
    <mergeCell ref="AB13:AC13"/>
    <mergeCell ref="AD13:AF13"/>
    <mergeCell ref="T13:U13"/>
    <mergeCell ref="V13:X13"/>
    <mergeCell ref="Y13:AA13"/>
    <mergeCell ref="A12:B12"/>
    <mergeCell ref="E12:F12"/>
    <mergeCell ref="G12:H12"/>
    <mergeCell ref="I12:J12"/>
    <mergeCell ref="K12:L12"/>
    <mergeCell ref="M12:O12"/>
    <mergeCell ref="P12:Q12"/>
    <mergeCell ref="R12:S12"/>
    <mergeCell ref="M11:O11"/>
    <mergeCell ref="P11:Q11"/>
    <mergeCell ref="R11:S11"/>
    <mergeCell ref="T10:U10"/>
    <mergeCell ref="V10:X10"/>
    <mergeCell ref="Y10:AA10"/>
    <mergeCell ref="AB10:AC10"/>
    <mergeCell ref="AD10:AF10"/>
    <mergeCell ref="A11:B11"/>
    <mergeCell ref="E11:F11"/>
    <mergeCell ref="G11:H11"/>
    <mergeCell ref="I11:J11"/>
    <mergeCell ref="K11:L11"/>
    <mergeCell ref="AB11:AC11"/>
    <mergeCell ref="AD11:AF11"/>
    <mergeCell ref="T11:U11"/>
    <mergeCell ref="V11:X11"/>
    <mergeCell ref="Y11:AA11"/>
    <mergeCell ref="A10:B10"/>
    <mergeCell ref="E10:F10"/>
    <mergeCell ref="G10:H10"/>
    <mergeCell ref="I10:J10"/>
    <mergeCell ref="K10:L10"/>
    <mergeCell ref="M10:O10"/>
    <mergeCell ref="P10:Q10"/>
    <mergeCell ref="R10:S10"/>
    <mergeCell ref="M9:O9"/>
    <mergeCell ref="P9:Q9"/>
    <mergeCell ref="R9:S9"/>
    <mergeCell ref="AB8:AC8"/>
    <mergeCell ref="AD8:AF8"/>
    <mergeCell ref="A9:B9"/>
    <mergeCell ref="E9:F9"/>
    <mergeCell ref="G9:H9"/>
    <mergeCell ref="I9:J9"/>
    <mergeCell ref="K9:L9"/>
    <mergeCell ref="AB9:AC9"/>
    <mergeCell ref="AD9:AF9"/>
    <mergeCell ref="T9:U9"/>
    <mergeCell ref="V9:X9"/>
    <mergeCell ref="Y9:AA9"/>
    <mergeCell ref="A7:B7"/>
    <mergeCell ref="E7:F7"/>
    <mergeCell ref="G7:H7"/>
    <mergeCell ref="I7:J7"/>
    <mergeCell ref="K7:L7"/>
    <mergeCell ref="AB7:AC7"/>
    <mergeCell ref="AD7:AF7"/>
    <mergeCell ref="A8:B8"/>
    <mergeCell ref="E8:F8"/>
    <mergeCell ref="G8:H8"/>
    <mergeCell ref="I8:J8"/>
    <mergeCell ref="K8:L8"/>
    <mergeCell ref="M8:O8"/>
    <mergeCell ref="P8:Q8"/>
    <mergeCell ref="R8:S8"/>
    <mergeCell ref="M7:O7"/>
    <mergeCell ref="P7:Q7"/>
    <mergeCell ref="R7:S7"/>
    <mergeCell ref="T7:U7"/>
    <mergeCell ref="V7:X7"/>
    <mergeCell ref="Y7:AA7"/>
    <mergeCell ref="T8:U8"/>
    <mergeCell ref="V8:X8"/>
    <mergeCell ref="Y8:AA8"/>
    <mergeCell ref="A1:D1"/>
    <mergeCell ref="A2:AF2"/>
    <mergeCell ref="A4:D5"/>
    <mergeCell ref="E4:F5"/>
    <mergeCell ref="G4:H4"/>
    <mergeCell ref="I4:J5"/>
    <mergeCell ref="K4:L5"/>
    <mergeCell ref="M4:O5"/>
    <mergeCell ref="P4:Q5"/>
    <mergeCell ref="R4:S5"/>
    <mergeCell ref="T4:U5"/>
    <mergeCell ref="V4:X5"/>
    <mergeCell ref="Y4:AA5"/>
    <mergeCell ref="AB4:AC5"/>
    <mergeCell ref="AD4:AF5"/>
    <mergeCell ref="G5:H5"/>
  </mergeCells>
  <phoneticPr fontId="4"/>
  <hyperlinks>
    <hyperlink ref="A1" location="P2細目次!A1" display="目次に戻る" xr:uid="{FDE0D929-CB11-4C82-8264-E1B6E14ED314}"/>
  </hyperlinks>
  <pageMargins left="0.70866141732283472" right="0.70866141732283472" top="0.74803149606299213" bottom="0.74803149606299213" header="0.31496062992125984" footer="0.31496062992125984"/>
  <pageSetup paperSize="9" scale="88" firstPageNumber="0" orientation="portrait" r:id="rId1"/>
  <headerFooter differentFirst="1" scaleWithDoc="0">
    <oddFooter>&amp;C- &amp;P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98774-877A-4D58-8EB7-525CB829464F}">
  <sheetPr codeName="Sheet22">
    <tabColor theme="0"/>
    <pageSetUpPr fitToPage="1"/>
  </sheetPr>
  <dimension ref="A1:AF46"/>
  <sheetViews>
    <sheetView zoomScaleNormal="100" zoomScaleSheetLayoutView="100" workbookViewId="0">
      <selection activeCell="AL2" sqref="AL2:AR2"/>
    </sheetView>
  </sheetViews>
  <sheetFormatPr defaultColWidth="3.125" defaultRowHeight="20.25" customHeight="1"/>
  <cols>
    <col min="1" max="16384" width="3.125" style="286"/>
  </cols>
  <sheetData>
    <row r="1" spans="1:32" ht="13.5">
      <c r="A1" s="1176" t="s">
        <v>4602</v>
      </c>
      <c r="B1" s="1176"/>
      <c r="C1" s="1176"/>
      <c r="D1" s="1176"/>
    </row>
    <row r="2" spans="1:32" ht="20.25" customHeight="1">
      <c r="A2" s="286" t="s">
        <v>780</v>
      </c>
    </row>
    <row r="3" spans="1:32" ht="20.25" customHeight="1">
      <c r="A3" s="1262" t="s">
        <v>781</v>
      </c>
      <c r="B3" s="1263"/>
      <c r="C3" s="1263"/>
      <c r="D3" s="1263"/>
      <c r="E3" s="1263" t="s">
        <v>701</v>
      </c>
      <c r="F3" s="1263"/>
      <c r="G3" s="1263"/>
      <c r="H3" s="1263" t="s">
        <v>674</v>
      </c>
      <c r="I3" s="1263"/>
      <c r="J3" s="1263"/>
      <c r="K3" s="1263"/>
      <c r="L3" s="1263"/>
      <c r="M3" s="1263"/>
      <c r="N3" s="1263"/>
      <c r="O3" s="1263"/>
      <c r="P3" s="1263"/>
      <c r="Q3" s="1263" t="s">
        <v>781</v>
      </c>
      <c r="R3" s="1263"/>
      <c r="S3" s="1263"/>
      <c r="T3" s="1263"/>
      <c r="U3" s="1263" t="s">
        <v>701</v>
      </c>
      <c r="V3" s="1263"/>
      <c r="W3" s="1263"/>
      <c r="X3" s="1263" t="s">
        <v>674</v>
      </c>
      <c r="Y3" s="1263"/>
      <c r="Z3" s="1263"/>
      <c r="AA3" s="1263"/>
      <c r="AB3" s="1263"/>
      <c r="AC3" s="1263"/>
      <c r="AD3" s="1263"/>
      <c r="AE3" s="1263"/>
      <c r="AF3" s="1260"/>
    </row>
    <row r="4" spans="1:32" ht="20.25" customHeight="1">
      <c r="A4" s="1262"/>
      <c r="B4" s="1263"/>
      <c r="C4" s="1263"/>
      <c r="D4" s="1263"/>
      <c r="E4" s="1263"/>
      <c r="F4" s="1263"/>
      <c r="G4" s="1263"/>
      <c r="H4" s="1263" t="s">
        <v>782</v>
      </c>
      <c r="I4" s="1263"/>
      <c r="J4" s="1263"/>
      <c r="K4" s="1263" t="s">
        <v>677</v>
      </c>
      <c r="L4" s="1263"/>
      <c r="M4" s="1263"/>
      <c r="N4" s="1263" t="s">
        <v>678</v>
      </c>
      <c r="O4" s="1263"/>
      <c r="P4" s="1263"/>
      <c r="Q4" s="1263"/>
      <c r="R4" s="1263"/>
      <c r="S4" s="1263"/>
      <c r="T4" s="1263"/>
      <c r="U4" s="1263"/>
      <c r="V4" s="1263"/>
      <c r="W4" s="1263"/>
      <c r="X4" s="1263" t="s">
        <v>782</v>
      </c>
      <c r="Y4" s="1263"/>
      <c r="Z4" s="1263"/>
      <c r="AA4" s="1263" t="s">
        <v>677</v>
      </c>
      <c r="AB4" s="1263"/>
      <c r="AC4" s="1263"/>
      <c r="AD4" s="1263" t="s">
        <v>678</v>
      </c>
      <c r="AE4" s="1263"/>
      <c r="AF4" s="1260"/>
    </row>
    <row r="5" spans="1:32" ht="20.25" customHeight="1">
      <c r="A5" s="1202"/>
      <c r="B5" s="1202"/>
      <c r="C5" s="1202"/>
      <c r="D5" s="1202"/>
      <c r="E5" s="1279" t="s">
        <v>679</v>
      </c>
      <c r="F5" s="1277"/>
      <c r="G5" s="1277"/>
      <c r="H5" s="1289" t="s">
        <v>681</v>
      </c>
      <c r="I5" s="1289"/>
      <c r="J5" s="1289"/>
      <c r="K5" s="1289" t="s">
        <v>681</v>
      </c>
      <c r="L5" s="1289"/>
      <c r="M5" s="1289"/>
      <c r="N5" s="1289" t="s">
        <v>681</v>
      </c>
      <c r="O5" s="1289"/>
      <c r="P5" s="1411"/>
      <c r="Q5" s="1420"/>
      <c r="R5" s="1202"/>
      <c r="S5" s="1202"/>
      <c r="T5" s="1202"/>
      <c r="U5" s="1289" t="s">
        <v>679</v>
      </c>
      <c r="V5" s="1289"/>
      <c r="W5" s="1289"/>
      <c r="X5" s="1289" t="s">
        <v>681</v>
      </c>
      <c r="Y5" s="1289"/>
      <c r="Z5" s="1289"/>
      <c r="AA5" s="1289" t="s">
        <v>681</v>
      </c>
      <c r="AB5" s="1289"/>
      <c r="AC5" s="1289"/>
      <c r="AD5" s="1289" t="s">
        <v>681</v>
      </c>
      <c r="AE5" s="1289"/>
      <c r="AF5" s="1289"/>
    </row>
    <row r="6" spans="1:32" ht="20.25" customHeight="1">
      <c r="A6" s="1534" t="s">
        <v>783</v>
      </c>
      <c r="B6" s="1534"/>
      <c r="C6" s="1534"/>
      <c r="D6" s="1534"/>
      <c r="E6" s="1517">
        <v>147</v>
      </c>
      <c r="F6" s="1518"/>
      <c r="G6" s="1518"/>
      <c r="H6" s="1535">
        <v>416</v>
      </c>
      <c r="I6" s="1535"/>
      <c r="J6" s="1535"/>
      <c r="K6" s="1535">
        <v>211</v>
      </c>
      <c r="L6" s="1535"/>
      <c r="M6" s="1535"/>
      <c r="N6" s="1522">
        <v>205</v>
      </c>
      <c r="O6" s="1522"/>
      <c r="P6" s="1536"/>
      <c r="Q6" s="1514" t="s">
        <v>784</v>
      </c>
      <c r="R6" s="1296"/>
      <c r="S6" s="1296"/>
      <c r="T6" s="1296"/>
      <c r="U6" s="1518">
        <v>419</v>
      </c>
      <c r="V6" s="1518"/>
      <c r="W6" s="1518"/>
      <c r="X6" s="1518">
        <v>951</v>
      </c>
      <c r="Y6" s="1518"/>
      <c r="Z6" s="1518"/>
      <c r="AA6" s="1518">
        <v>463</v>
      </c>
      <c r="AB6" s="1518"/>
      <c r="AC6" s="1518"/>
      <c r="AD6" s="1518">
        <v>488</v>
      </c>
      <c r="AE6" s="1518"/>
      <c r="AF6" s="1518"/>
    </row>
    <row r="7" spans="1:32" ht="20.25" customHeight="1">
      <c r="A7" s="1534" t="s">
        <v>785</v>
      </c>
      <c r="B7" s="1534"/>
      <c r="C7" s="1534"/>
      <c r="D7" s="1534"/>
      <c r="E7" s="1332" t="s">
        <v>786</v>
      </c>
      <c r="F7" s="1289"/>
      <c r="G7" s="1289"/>
      <c r="H7" s="1289" t="s">
        <v>786</v>
      </c>
      <c r="I7" s="1289"/>
      <c r="J7" s="1289"/>
      <c r="K7" s="1289" t="s">
        <v>786</v>
      </c>
      <c r="L7" s="1289"/>
      <c r="M7" s="1289"/>
      <c r="N7" s="1289" t="s">
        <v>786</v>
      </c>
      <c r="O7" s="1289"/>
      <c r="P7" s="1411"/>
      <c r="Q7" s="1514" t="s">
        <v>787</v>
      </c>
      <c r="R7" s="1296"/>
      <c r="S7" s="1296"/>
      <c r="T7" s="1296"/>
      <c r="U7" s="1518">
        <v>121</v>
      </c>
      <c r="V7" s="1518"/>
      <c r="W7" s="1518"/>
      <c r="X7" s="1518">
        <v>291</v>
      </c>
      <c r="Y7" s="1518"/>
      <c r="Z7" s="1518"/>
      <c r="AA7" s="1535">
        <v>147</v>
      </c>
      <c r="AB7" s="1535"/>
      <c r="AC7" s="1535"/>
      <c r="AD7" s="1522">
        <v>144</v>
      </c>
      <c r="AE7" s="1522"/>
      <c r="AF7" s="1522"/>
    </row>
    <row r="8" spans="1:32" ht="20.25" customHeight="1">
      <c r="A8" s="1537" t="s">
        <v>788</v>
      </c>
      <c r="B8" s="1537"/>
      <c r="C8" s="1537"/>
      <c r="D8" s="1537"/>
      <c r="E8" s="1517">
        <v>194</v>
      </c>
      <c r="F8" s="1518"/>
      <c r="G8" s="1518"/>
      <c r="H8" s="1535">
        <v>507</v>
      </c>
      <c r="I8" s="1535"/>
      <c r="J8" s="1535"/>
      <c r="K8" s="1535">
        <v>277</v>
      </c>
      <c r="L8" s="1535"/>
      <c r="M8" s="1535"/>
      <c r="N8" s="1535">
        <v>230</v>
      </c>
      <c r="O8" s="1535"/>
      <c r="P8" s="1536"/>
      <c r="Q8" s="1514" t="s">
        <v>789</v>
      </c>
      <c r="R8" s="1296"/>
      <c r="S8" s="1296"/>
      <c r="T8" s="1296"/>
      <c r="U8" s="1518">
        <v>99</v>
      </c>
      <c r="V8" s="1518"/>
      <c r="W8" s="1518"/>
      <c r="X8" s="1518">
        <v>247</v>
      </c>
      <c r="Y8" s="1518"/>
      <c r="Z8" s="1518"/>
      <c r="AA8" s="1535">
        <v>116</v>
      </c>
      <c r="AB8" s="1535"/>
      <c r="AC8" s="1535"/>
      <c r="AD8" s="1522">
        <v>131</v>
      </c>
      <c r="AE8" s="1522"/>
      <c r="AF8" s="1522"/>
    </row>
    <row r="9" spans="1:32" ht="20.25" customHeight="1">
      <c r="A9" s="1537" t="s">
        <v>790</v>
      </c>
      <c r="B9" s="1537"/>
      <c r="C9" s="1537"/>
      <c r="D9" s="1537"/>
      <c r="E9" s="1332" t="s">
        <v>786</v>
      </c>
      <c r="F9" s="1289"/>
      <c r="G9" s="1289"/>
      <c r="H9" s="1289" t="s">
        <v>786</v>
      </c>
      <c r="I9" s="1289"/>
      <c r="J9" s="1289"/>
      <c r="K9" s="1289" t="s">
        <v>786</v>
      </c>
      <c r="L9" s="1289"/>
      <c r="M9" s="1289"/>
      <c r="N9" s="1289" t="s">
        <v>786</v>
      </c>
      <c r="O9" s="1289"/>
      <c r="P9" s="1411"/>
      <c r="Q9" s="1514" t="s">
        <v>791</v>
      </c>
      <c r="R9" s="1296"/>
      <c r="S9" s="1296"/>
      <c r="T9" s="1296"/>
      <c r="U9" s="1518">
        <v>50</v>
      </c>
      <c r="V9" s="1518"/>
      <c r="W9" s="1518"/>
      <c r="X9" s="1518">
        <v>122</v>
      </c>
      <c r="Y9" s="1518"/>
      <c r="Z9" s="1518"/>
      <c r="AA9" s="1535">
        <v>67</v>
      </c>
      <c r="AB9" s="1535"/>
      <c r="AC9" s="1535"/>
      <c r="AD9" s="1522">
        <v>55</v>
      </c>
      <c r="AE9" s="1522"/>
      <c r="AF9" s="1522"/>
    </row>
    <row r="10" spans="1:32" ht="20.25" customHeight="1">
      <c r="A10" s="1537" t="s">
        <v>792</v>
      </c>
      <c r="B10" s="1537"/>
      <c r="C10" s="1537"/>
      <c r="D10" s="1537"/>
      <c r="E10" s="1332" t="s">
        <v>786</v>
      </c>
      <c r="F10" s="1289"/>
      <c r="G10" s="1289"/>
      <c r="H10" s="1289" t="s">
        <v>786</v>
      </c>
      <c r="I10" s="1289"/>
      <c r="J10" s="1289"/>
      <c r="K10" s="1289" t="s">
        <v>786</v>
      </c>
      <c r="L10" s="1289"/>
      <c r="M10" s="1289"/>
      <c r="N10" s="1289" t="s">
        <v>786</v>
      </c>
      <c r="O10" s="1289"/>
      <c r="P10" s="1411"/>
      <c r="Q10" s="1514" t="s">
        <v>793</v>
      </c>
      <c r="R10" s="1296"/>
      <c r="S10" s="1296"/>
      <c r="T10" s="1296"/>
      <c r="U10" s="1518">
        <v>136</v>
      </c>
      <c r="V10" s="1518"/>
      <c r="W10" s="1518"/>
      <c r="X10" s="1518">
        <v>293</v>
      </c>
      <c r="Y10" s="1518"/>
      <c r="Z10" s="1518"/>
      <c r="AA10" s="1535">
        <v>140</v>
      </c>
      <c r="AB10" s="1535"/>
      <c r="AC10" s="1535"/>
      <c r="AD10" s="1522">
        <v>153</v>
      </c>
      <c r="AE10" s="1522"/>
      <c r="AF10" s="1522"/>
    </row>
    <row r="11" spans="1:32" ht="20.25" customHeight="1">
      <c r="A11" s="1537"/>
      <c r="B11" s="1537"/>
      <c r="C11" s="1537"/>
      <c r="D11" s="1537"/>
      <c r="E11" s="1517"/>
      <c r="F11" s="1518"/>
      <c r="G11" s="1518"/>
      <c r="H11" s="1535"/>
      <c r="I11" s="1535"/>
      <c r="J11" s="1535"/>
      <c r="K11" s="1535"/>
      <c r="L11" s="1535"/>
      <c r="M11" s="1535"/>
      <c r="N11" s="1535"/>
      <c r="O11" s="1535"/>
      <c r="P11" s="1536"/>
      <c r="Q11" s="1514" t="s">
        <v>794</v>
      </c>
      <c r="R11" s="1296"/>
      <c r="S11" s="1296"/>
      <c r="T11" s="1296"/>
      <c r="U11" s="1518">
        <v>63</v>
      </c>
      <c r="V11" s="1518"/>
      <c r="W11" s="1518"/>
      <c r="X11" s="1518">
        <v>144</v>
      </c>
      <c r="Y11" s="1518"/>
      <c r="Z11" s="1518"/>
      <c r="AA11" s="1535">
        <v>67</v>
      </c>
      <c r="AB11" s="1535"/>
      <c r="AC11" s="1535"/>
      <c r="AD11" s="1522">
        <v>77</v>
      </c>
      <c r="AE11" s="1522"/>
      <c r="AF11" s="1522"/>
    </row>
    <row r="12" spans="1:32" ht="20.25" customHeight="1">
      <c r="A12" s="1538" t="s">
        <v>795</v>
      </c>
      <c r="B12" s="1538"/>
      <c r="C12" s="1538"/>
      <c r="D12" s="1538"/>
      <c r="E12" s="1539">
        <f>SUM(E13:E23)</f>
        <v>7328</v>
      </c>
      <c r="F12" s="1520"/>
      <c r="G12" s="1520"/>
      <c r="H12" s="1540">
        <f>SUM(H13:H23)</f>
        <v>16284</v>
      </c>
      <c r="I12" s="1540"/>
      <c r="J12" s="1540"/>
      <c r="K12" s="1540">
        <f>SUM(K13:K23)</f>
        <v>8139</v>
      </c>
      <c r="L12" s="1540"/>
      <c r="M12" s="1540"/>
      <c r="N12" s="1540">
        <f>SUM(N13:N23)</f>
        <v>8145</v>
      </c>
      <c r="O12" s="1540"/>
      <c r="P12" s="1513"/>
      <c r="Q12" s="1514" t="s">
        <v>796</v>
      </c>
      <c r="R12" s="1296"/>
      <c r="S12" s="1296"/>
      <c r="T12" s="1296"/>
      <c r="U12" s="1518">
        <v>27</v>
      </c>
      <c r="V12" s="1518"/>
      <c r="W12" s="1518"/>
      <c r="X12" s="1518">
        <v>63</v>
      </c>
      <c r="Y12" s="1518"/>
      <c r="Z12" s="1518"/>
      <c r="AA12" s="1535">
        <v>32</v>
      </c>
      <c r="AB12" s="1535"/>
      <c r="AC12" s="1535"/>
      <c r="AD12" s="1522">
        <v>31</v>
      </c>
      <c r="AE12" s="1522"/>
      <c r="AF12" s="1522"/>
    </row>
    <row r="13" spans="1:32" ht="20.25" customHeight="1">
      <c r="A13" s="1537" t="s">
        <v>797</v>
      </c>
      <c r="B13" s="1537"/>
      <c r="C13" s="1537"/>
      <c r="D13" s="1537"/>
      <c r="E13" s="1517">
        <v>151</v>
      </c>
      <c r="F13" s="1518"/>
      <c r="G13" s="1518"/>
      <c r="H13" s="1535">
        <v>357</v>
      </c>
      <c r="I13" s="1535"/>
      <c r="J13" s="1535"/>
      <c r="K13" s="1535">
        <v>173</v>
      </c>
      <c r="L13" s="1535"/>
      <c r="M13" s="1535"/>
      <c r="N13" s="1522">
        <v>184</v>
      </c>
      <c r="O13" s="1522"/>
      <c r="P13" s="1536"/>
      <c r="Q13" s="1514"/>
      <c r="R13" s="1296"/>
      <c r="S13" s="1296"/>
      <c r="T13" s="1296"/>
      <c r="U13" s="1518"/>
      <c r="V13" s="1518"/>
      <c r="W13" s="1518"/>
      <c r="X13" s="1518"/>
      <c r="Y13" s="1518"/>
      <c r="Z13" s="1518"/>
      <c r="AA13" s="1518"/>
      <c r="AB13" s="1518"/>
      <c r="AC13" s="1518"/>
      <c r="AD13" s="1518"/>
      <c r="AE13" s="1518"/>
      <c r="AF13" s="1518"/>
    </row>
    <row r="14" spans="1:32" ht="20.25" customHeight="1">
      <c r="A14" s="1537" t="s">
        <v>798</v>
      </c>
      <c r="B14" s="1537"/>
      <c r="C14" s="1537"/>
      <c r="D14" s="1537"/>
      <c r="E14" s="1517">
        <v>163</v>
      </c>
      <c r="F14" s="1518"/>
      <c r="G14" s="1518"/>
      <c r="H14" s="1535">
        <v>333</v>
      </c>
      <c r="I14" s="1535"/>
      <c r="J14" s="1535"/>
      <c r="K14" s="1535">
        <v>166</v>
      </c>
      <c r="L14" s="1535"/>
      <c r="M14" s="1535"/>
      <c r="N14" s="1522">
        <v>167</v>
      </c>
      <c r="O14" s="1522"/>
      <c r="P14" s="1536"/>
      <c r="Q14" s="1541" t="s">
        <v>799</v>
      </c>
      <c r="R14" s="1510"/>
      <c r="S14" s="1510"/>
      <c r="T14" s="1510"/>
      <c r="U14" s="1520">
        <f>SUM(U15:U22)</f>
        <v>939</v>
      </c>
      <c r="V14" s="1520"/>
      <c r="W14" s="1520"/>
      <c r="X14" s="1520">
        <f>SUM(X15:X22)</f>
        <v>1811</v>
      </c>
      <c r="Y14" s="1520"/>
      <c r="Z14" s="1520"/>
      <c r="AA14" s="1520">
        <f>SUM(AA15:AA22)</f>
        <v>929</v>
      </c>
      <c r="AB14" s="1520"/>
      <c r="AC14" s="1520"/>
      <c r="AD14" s="1520">
        <f>SUM(AD15:AD22)</f>
        <v>882</v>
      </c>
      <c r="AE14" s="1520"/>
      <c r="AF14" s="1520"/>
    </row>
    <row r="15" spans="1:32" ht="20.25" customHeight="1">
      <c r="A15" s="1537" t="s">
        <v>800</v>
      </c>
      <c r="B15" s="1537"/>
      <c r="C15" s="1537"/>
      <c r="D15" s="1537"/>
      <c r="E15" s="1517">
        <v>43</v>
      </c>
      <c r="F15" s="1518"/>
      <c r="G15" s="1518"/>
      <c r="H15" s="1535">
        <v>116</v>
      </c>
      <c r="I15" s="1535"/>
      <c r="J15" s="1535"/>
      <c r="K15" s="1535">
        <v>56</v>
      </c>
      <c r="L15" s="1535"/>
      <c r="M15" s="1535"/>
      <c r="N15" s="1522">
        <v>60</v>
      </c>
      <c r="O15" s="1522"/>
      <c r="P15" s="1536"/>
      <c r="Q15" s="1514" t="s">
        <v>801</v>
      </c>
      <c r="R15" s="1296"/>
      <c r="S15" s="1296"/>
      <c r="T15" s="1296"/>
      <c r="U15" s="1518">
        <v>188</v>
      </c>
      <c r="V15" s="1518"/>
      <c r="W15" s="1518"/>
      <c r="X15" s="1535">
        <v>374</v>
      </c>
      <c r="Y15" s="1535"/>
      <c r="Z15" s="1535"/>
      <c r="AA15" s="1535">
        <v>193</v>
      </c>
      <c r="AB15" s="1535"/>
      <c r="AC15" s="1535"/>
      <c r="AD15" s="1522">
        <v>181</v>
      </c>
      <c r="AE15" s="1522"/>
      <c r="AF15" s="1522"/>
    </row>
    <row r="16" spans="1:32" ht="20.25" customHeight="1">
      <c r="A16" s="1537" t="s">
        <v>802</v>
      </c>
      <c r="B16" s="1537"/>
      <c r="C16" s="1537"/>
      <c r="D16" s="1537"/>
      <c r="E16" s="1517">
        <v>465</v>
      </c>
      <c r="F16" s="1518"/>
      <c r="G16" s="1518"/>
      <c r="H16" s="1535">
        <v>1011</v>
      </c>
      <c r="I16" s="1535"/>
      <c r="J16" s="1535"/>
      <c r="K16" s="1535">
        <v>501</v>
      </c>
      <c r="L16" s="1535"/>
      <c r="M16" s="1535"/>
      <c r="N16" s="1522">
        <v>510</v>
      </c>
      <c r="O16" s="1522"/>
      <c r="P16" s="1536"/>
      <c r="Q16" s="1514" t="s">
        <v>803</v>
      </c>
      <c r="R16" s="1296"/>
      <c r="S16" s="1296"/>
      <c r="T16" s="1296"/>
      <c r="U16" s="1518">
        <v>184</v>
      </c>
      <c r="V16" s="1518"/>
      <c r="W16" s="1518"/>
      <c r="X16" s="1535">
        <v>371</v>
      </c>
      <c r="Y16" s="1535"/>
      <c r="Z16" s="1535"/>
      <c r="AA16" s="1535">
        <v>188</v>
      </c>
      <c r="AB16" s="1535"/>
      <c r="AC16" s="1535"/>
      <c r="AD16" s="1522">
        <v>183</v>
      </c>
      <c r="AE16" s="1522"/>
      <c r="AF16" s="1522"/>
    </row>
    <row r="17" spans="1:32" ht="20.25" customHeight="1">
      <c r="A17" s="1537" t="s">
        <v>804</v>
      </c>
      <c r="B17" s="1537"/>
      <c r="C17" s="1537"/>
      <c r="D17" s="1537"/>
      <c r="E17" s="1517">
        <v>81</v>
      </c>
      <c r="F17" s="1518"/>
      <c r="G17" s="1518"/>
      <c r="H17" s="1535">
        <v>187</v>
      </c>
      <c r="I17" s="1535"/>
      <c r="J17" s="1535"/>
      <c r="K17" s="1535">
        <v>100</v>
      </c>
      <c r="L17" s="1535"/>
      <c r="M17" s="1535"/>
      <c r="N17" s="1522">
        <v>87</v>
      </c>
      <c r="O17" s="1522"/>
      <c r="P17" s="1536"/>
      <c r="Q17" s="1514" t="s">
        <v>805</v>
      </c>
      <c r="R17" s="1296"/>
      <c r="S17" s="1296"/>
      <c r="T17" s="1296"/>
      <c r="U17" s="1518">
        <v>124</v>
      </c>
      <c r="V17" s="1518"/>
      <c r="W17" s="1518"/>
      <c r="X17" s="1535">
        <v>262</v>
      </c>
      <c r="Y17" s="1535"/>
      <c r="Z17" s="1535"/>
      <c r="AA17" s="1535">
        <v>131</v>
      </c>
      <c r="AB17" s="1535"/>
      <c r="AC17" s="1535"/>
      <c r="AD17" s="1522">
        <v>131</v>
      </c>
      <c r="AE17" s="1522"/>
      <c r="AF17" s="1522"/>
    </row>
    <row r="18" spans="1:32" ht="20.25" customHeight="1">
      <c r="A18" s="1537" t="s">
        <v>806</v>
      </c>
      <c r="B18" s="1537"/>
      <c r="C18" s="1537"/>
      <c r="D18" s="1537"/>
      <c r="E18" s="1517">
        <v>72</v>
      </c>
      <c r="F18" s="1518"/>
      <c r="G18" s="1518"/>
      <c r="H18" s="1535">
        <v>175</v>
      </c>
      <c r="I18" s="1535"/>
      <c r="J18" s="1535"/>
      <c r="K18" s="1535">
        <v>99</v>
      </c>
      <c r="L18" s="1535"/>
      <c r="M18" s="1535"/>
      <c r="N18" s="1522">
        <v>76</v>
      </c>
      <c r="O18" s="1522"/>
      <c r="P18" s="1536"/>
      <c r="Q18" s="1514" t="s">
        <v>807</v>
      </c>
      <c r="R18" s="1296"/>
      <c r="S18" s="1296"/>
      <c r="T18" s="1296"/>
      <c r="U18" s="1518">
        <v>6</v>
      </c>
      <c r="V18" s="1518"/>
      <c r="W18" s="1518"/>
      <c r="X18" s="1535">
        <v>10</v>
      </c>
      <c r="Y18" s="1535"/>
      <c r="Z18" s="1535"/>
      <c r="AA18" s="1535">
        <v>5</v>
      </c>
      <c r="AB18" s="1535"/>
      <c r="AC18" s="1535"/>
      <c r="AD18" s="1522">
        <v>5</v>
      </c>
      <c r="AE18" s="1522"/>
      <c r="AF18" s="1522"/>
    </row>
    <row r="19" spans="1:32" ht="20.25" customHeight="1">
      <c r="A19" s="1537" t="s">
        <v>808</v>
      </c>
      <c r="B19" s="1537"/>
      <c r="C19" s="1537"/>
      <c r="D19" s="1537"/>
      <c r="E19" s="1517">
        <v>117</v>
      </c>
      <c r="F19" s="1518"/>
      <c r="G19" s="1518"/>
      <c r="H19" s="1535">
        <v>246</v>
      </c>
      <c r="I19" s="1535"/>
      <c r="J19" s="1535"/>
      <c r="K19" s="1535">
        <v>124</v>
      </c>
      <c r="L19" s="1535"/>
      <c r="M19" s="1535"/>
      <c r="N19" s="1522">
        <v>122</v>
      </c>
      <c r="O19" s="1522"/>
      <c r="P19" s="1536"/>
      <c r="Q19" s="1514" t="s">
        <v>809</v>
      </c>
      <c r="R19" s="1296"/>
      <c r="S19" s="1296"/>
      <c r="T19" s="1296"/>
      <c r="U19" s="1518">
        <v>7</v>
      </c>
      <c r="V19" s="1518"/>
      <c r="W19" s="1518"/>
      <c r="X19" s="1535">
        <v>10</v>
      </c>
      <c r="Y19" s="1535"/>
      <c r="Z19" s="1535"/>
      <c r="AA19" s="1535">
        <v>4</v>
      </c>
      <c r="AB19" s="1535"/>
      <c r="AC19" s="1535"/>
      <c r="AD19" s="1522">
        <v>6</v>
      </c>
      <c r="AE19" s="1522"/>
      <c r="AF19" s="1522"/>
    </row>
    <row r="20" spans="1:32" ht="20.25" customHeight="1">
      <c r="A20" s="1537" t="s">
        <v>810</v>
      </c>
      <c r="B20" s="1537"/>
      <c r="C20" s="1537"/>
      <c r="D20" s="1537"/>
      <c r="E20" s="1517">
        <v>290</v>
      </c>
      <c r="F20" s="1518"/>
      <c r="G20" s="1518"/>
      <c r="H20" s="1535">
        <v>514</v>
      </c>
      <c r="I20" s="1535"/>
      <c r="J20" s="1535"/>
      <c r="K20" s="1535">
        <v>237</v>
      </c>
      <c r="L20" s="1535"/>
      <c r="M20" s="1535"/>
      <c r="N20" s="1522">
        <v>277</v>
      </c>
      <c r="O20" s="1522"/>
      <c r="P20" s="1536"/>
      <c r="Q20" s="1514" t="s">
        <v>811</v>
      </c>
      <c r="R20" s="1296"/>
      <c r="S20" s="1296"/>
      <c r="T20" s="1296"/>
      <c r="U20" s="1518">
        <v>120</v>
      </c>
      <c r="V20" s="1518"/>
      <c r="W20" s="1518"/>
      <c r="X20" s="1535">
        <v>245</v>
      </c>
      <c r="Y20" s="1535"/>
      <c r="Z20" s="1535"/>
      <c r="AA20" s="1535">
        <v>120</v>
      </c>
      <c r="AB20" s="1535"/>
      <c r="AC20" s="1535"/>
      <c r="AD20" s="1522">
        <v>125</v>
      </c>
      <c r="AE20" s="1522"/>
      <c r="AF20" s="1522"/>
    </row>
    <row r="21" spans="1:32" ht="20.25" customHeight="1">
      <c r="A21" s="1537" t="s">
        <v>812</v>
      </c>
      <c r="B21" s="1537"/>
      <c r="C21" s="1537"/>
      <c r="D21" s="1537"/>
      <c r="E21" s="1517">
        <v>4772</v>
      </c>
      <c r="F21" s="1518"/>
      <c r="G21" s="1518"/>
      <c r="H21" s="1535">
        <v>10692</v>
      </c>
      <c r="I21" s="1535"/>
      <c r="J21" s="1535"/>
      <c r="K21" s="1535">
        <v>5352</v>
      </c>
      <c r="L21" s="1535"/>
      <c r="M21" s="1535"/>
      <c r="N21" s="1522">
        <v>5340</v>
      </c>
      <c r="O21" s="1522"/>
      <c r="P21" s="1536"/>
      <c r="Q21" s="1514" t="s">
        <v>813</v>
      </c>
      <c r="R21" s="1296"/>
      <c r="S21" s="1296"/>
      <c r="T21" s="1296"/>
      <c r="U21" s="1518">
        <v>62</v>
      </c>
      <c r="V21" s="1518"/>
      <c r="W21" s="1518"/>
      <c r="X21" s="1535">
        <v>119</v>
      </c>
      <c r="Y21" s="1535"/>
      <c r="Z21" s="1535"/>
      <c r="AA21" s="1535">
        <v>67</v>
      </c>
      <c r="AB21" s="1535"/>
      <c r="AC21" s="1535"/>
      <c r="AD21" s="1522">
        <v>52</v>
      </c>
      <c r="AE21" s="1522"/>
      <c r="AF21" s="1522"/>
    </row>
    <row r="22" spans="1:32" ht="20.25" customHeight="1">
      <c r="A22" s="1537" t="s">
        <v>814</v>
      </c>
      <c r="B22" s="1537"/>
      <c r="C22" s="1537"/>
      <c r="D22" s="1537"/>
      <c r="E22" s="1517">
        <v>723</v>
      </c>
      <c r="F22" s="1518"/>
      <c r="G22" s="1518"/>
      <c r="H22" s="1535">
        <v>1661</v>
      </c>
      <c r="I22" s="1535"/>
      <c r="J22" s="1535"/>
      <c r="K22" s="1535">
        <v>831</v>
      </c>
      <c r="L22" s="1535"/>
      <c r="M22" s="1535"/>
      <c r="N22" s="1522">
        <v>830</v>
      </c>
      <c r="O22" s="1522"/>
      <c r="P22" s="1536"/>
      <c r="Q22" s="1514" t="s">
        <v>815</v>
      </c>
      <c r="R22" s="1296"/>
      <c r="S22" s="1296"/>
      <c r="T22" s="1296"/>
      <c r="U22" s="1518">
        <v>248</v>
      </c>
      <c r="V22" s="1518"/>
      <c r="W22" s="1518"/>
      <c r="X22" s="1535">
        <v>420</v>
      </c>
      <c r="Y22" s="1535"/>
      <c r="Z22" s="1535"/>
      <c r="AA22" s="1535">
        <v>221</v>
      </c>
      <c r="AB22" s="1535"/>
      <c r="AC22" s="1535"/>
      <c r="AD22" s="1522">
        <v>199</v>
      </c>
      <c r="AE22" s="1522"/>
      <c r="AF22" s="1522"/>
    </row>
    <row r="23" spans="1:32" ht="20.25" customHeight="1">
      <c r="A23" s="1537" t="s">
        <v>816</v>
      </c>
      <c r="B23" s="1537"/>
      <c r="C23" s="1537"/>
      <c r="D23" s="1537"/>
      <c r="E23" s="1517">
        <v>451</v>
      </c>
      <c r="F23" s="1518"/>
      <c r="G23" s="1518"/>
      <c r="H23" s="1535">
        <v>992</v>
      </c>
      <c r="I23" s="1535"/>
      <c r="J23" s="1535"/>
      <c r="K23" s="1535">
        <v>500</v>
      </c>
      <c r="L23" s="1535"/>
      <c r="M23" s="1535"/>
      <c r="N23" s="1522">
        <v>492</v>
      </c>
      <c r="O23" s="1522"/>
      <c r="P23" s="1536"/>
      <c r="Q23" s="1514"/>
      <c r="R23" s="1296"/>
      <c r="S23" s="1296"/>
      <c r="T23" s="1296"/>
      <c r="U23" s="1518"/>
      <c r="V23" s="1518"/>
      <c r="W23" s="1518"/>
      <c r="X23" s="1518"/>
      <c r="Y23" s="1518"/>
      <c r="Z23" s="1518"/>
      <c r="AA23" s="1518"/>
      <c r="AB23" s="1518"/>
      <c r="AC23" s="1518"/>
      <c r="AD23" s="1518"/>
      <c r="AE23" s="1518"/>
      <c r="AF23" s="1518"/>
    </row>
    <row r="24" spans="1:32" ht="20.25" customHeight="1">
      <c r="A24" s="1537"/>
      <c r="B24" s="1537"/>
      <c r="C24" s="1537"/>
      <c r="D24" s="1537"/>
      <c r="E24" s="1517"/>
      <c r="F24" s="1518"/>
      <c r="G24" s="1518"/>
      <c r="H24" s="1518"/>
      <c r="I24" s="1518"/>
      <c r="J24" s="1518"/>
      <c r="K24" s="1518"/>
      <c r="L24" s="1518"/>
      <c r="M24" s="1518"/>
      <c r="N24" s="1518"/>
      <c r="O24" s="1518"/>
      <c r="P24" s="1542"/>
      <c r="Q24" s="1541" t="s">
        <v>817</v>
      </c>
      <c r="R24" s="1510"/>
      <c r="S24" s="1510"/>
      <c r="T24" s="1510"/>
      <c r="U24" s="1520">
        <f>SUM(U25:U29)</f>
        <v>804</v>
      </c>
      <c r="V24" s="1520"/>
      <c r="W24" s="1520"/>
      <c r="X24" s="1520">
        <f>SUM(X25:X29)</f>
        <v>1698</v>
      </c>
      <c r="Y24" s="1520"/>
      <c r="Z24" s="1520"/>
      <c r="AA24" s="1520">
        <f>SUM(AA25:AA29)</f>
        <v>852</v>
      </c>
      <c r="AB24" s="1520"/>
      <c r="AC24" s="1520"/>
      <c r="AD24" s="1520">
        <f>SUM(AD25:AD29)</f>
        <v>846</v>
      </c>
      <c r="AE24" s="1520"/>
      <c r="AF24" s="1520"/>
    </row>
    <row r="25" spans="1:32" ht="20.25" customHeight="1">
      <c r="A25" s="1538" t="s">
        <v>818</v>
      </c>
      <c r="B25" s="1538"/>
      <c r="C25" s="1538"/>
      <c r="D25" s="1538"/>
      <c r="E25" s="1539">
        <f>SUM(E26:E33)</f>
        <v>8814</v>
      </c>
      <c r="F25" s="1520"/>
      <c r="G25" s="1520"/>
      <c r="H25" s="1520">
        <f>SUM(H26:H33)</f>
        <v>19729</v>
      </c>
      <c r="I25" s="1520"/>
      <c r="J25" s="1520"/>
      <c r="K25" s="1520">
        <f>SUM(K26:K33)</f>
        <v>9952</v>
      </c>
      <c r="L25" s="1520"/>
      <c r="M25" s="1520"/>
      <c r="N25" s="1520">
        <f>SUM(N26:N33)</f>
        <v>9777</v>
      </c>
      <c r="O25" s="1520"/>
      <c r="P25" s="1521"/>
      <c r="Q25" s="1514" t="s">
        <v>819</v>
      </c>
      <c r="R25" s="1296"/>
      <c r="S25" s="1296"/>
      <c r="T25" s="1296"/>
      <c r="U25" s="1518">
        <v>140</v>
      </c>
      <c r="V25" s="1518"/>
      <c r="W25" s="1518"/>
      <c r="X25" s="1535">
        <v>302</v>
      </c>
      <c r="Y25" s="1535"/>
      <c r="Z25" s="1535"/>
      <c r="AA25" s="1535">
        <v>151</v>
      </c>
      <c r="AB25" s="1535"/>
      <c r="AC25" s="1535"/>
      <c r="AD25" s="1522">
        <v>151</v>
      </c>
      <c r="AE25" s="1522"/>
      <c r="AF25" s="1522"/>
    </row>
    <row r="26" spans="1:32" ht="20.25" customHeight="1">
      <c r="A26" s="1537" t="s">
        <v>820</v>
      </c>
      <c r="B26" s="1537"/>
      <c r="C26" s="1537"/>
      <c r="D26" s="1537"/>
      <c r="E26" s="1517">
        <v>2735</v>
      </c>
      <c r="F26" s="1518"/>
      <c r="G26" s="1518"/>
      <c r="H26" s="1535">
        <v>5799</v>
      </c>
      <c r="I26" s="1535"/>
      <c r="J26" s="1535"/>
      <c r="K26" s="1535">
        <v>2945</v>
      </c>
      <c r="L26" s="1535"/>
      <c r="M26" s="1535"/>
      <c r="N26" s="1522">
        <v>2854</v>
      </c>
      <c r="O26" s="1522"/>
      <c r="P26" s="1536"/>
      <c r="Q26" s="1514" t="s">
        <v>821</v>
      </c>
      <c r="R26" s="1296"/>
      <c r="S26" s="1296"/>
      <c r="T26" s="1296"/>
      <c r="U26" s="1518">
        <v>212</v>
      </c>
      <c r="V26" s="1518"/>
      <c r="W26" s="1518"/>
      <c r="X26" s="1535">
        <v>426</v>
      </c>
      <c r="Y26" s="1535"/>
      <c r="Z26" s="1535"/>
      <c r="AA26" s="1535">
        <v>199</v>
      </c>
      <c r="AB26" s="1535"/>
      <c r="AC26" s="1535"/>
      <c r="AD26" s="1522">
        <v>227</v>
      </c>
      <c r="AE26" s="1522"/>
      <c r="AF26" s="1522"/>
    </row>
    <row r="27" spans="1:32" ht="20.25" customHeight="1">
      <c r="A27" s="1537" t="s">
        <v>822</v>
      </c>
      <c r="B27" s="1537"/>
      <c r="C27" s="1537"/>
      <c r="D27" s="1537"/>
      <c r="E27" s="1517">
        <v>1706</v>
      </c>
      <c r="F27" s="1518"/>
      <c r="G27" s="1518"/>
      <c r="H27" s="1535">
        <v>4075</v>
      </c>
      <c r="I27" s="1535"/>
      <c r="J27" s="1535"/>
      <c r="K27" s="1535">
        <v>2091</v>
      </c>
      <c r="L27" s="1535"/>
      <c r="M27" s="1535"/>
      <c r="N27" s="1522">
        <v>1984</v>
      </c>
      <c r="O27" s="1522"/>
      <c r="P27" s="1536"/>
      <c r="Q27" s="1514" t="s">
        <v>823</v>
      </c>
      <c r="R27" s="1296"/>
      <c r="S27" s="1296"/>
      <c r="T27" s="1296"/>
      <c r="U27" s="1518">
        <v>104</v>
      </c>
      <c r="V27" s="1518"/>
      <c r="W27" s="1518"/>
      <c r="X27" s="1535">
        <v>229</v>
      </c>
      <c r="Y27" s="1535"/>
      <c r="Z27" s="1535"/>
      <c r="AA27" s="1535">
        <v>118</v>
      </c>
      <c r="AB27" s="1535"/>
      <c r="AC27" s="1535"/>
      <c r="AD27" s="1522">
        <v>111</v>
      </c>
      <c r="AE27" s="1522"/>
      <c r="AF27" s="1522"/>
    </row>
    <row r="28" spans="1:32" ht="20.25" customHeight="1">
      <c r="A28" s="1537" t="s">
        <v>824</v>
      </c>
      <c r="B28" s="1537"/>
      <c r="C28" s="1537"/>
      <c r="D28" s="1537"/>
      <c r="E28" s="1517">
        <v>2736</v>
      </c>
      <c r="F28" s="1518"/>
      <c r="G28" s="1518"/>
      <c r="H28" s="1535">
        <v>6102</v>
      </c>
      <c r="I28" s="1535"/>
      <c r="J28" s="1535"/>
      <c r="K28" s="1535">
        <v>3011</v>
      </c>
      <c r="L28" s="1535"/>
      <c r="M28" s="1535"/>
      <c r="N28" s="1522">
        <v>3091</v>
      </c>
      <c r="O28" s="1522"/>
      <c r="P28" s="1536"/>
      <c r="Q28" s="1514" t="s">
        <v>825</v>
      </c>
      <c r="R28" s="1296"/>
      <c r="S28" s="1296"/>
      <c r="T28" s="1296"/>
      <c r="U28" s="1518">
        <v>175</v>
      </c>
      <c r="V28" s="1518"/>
      <c r="W28" s="1518"/>
      <c r="X28" s="1535">
        <v>397</v>
      </c>
      <c r="Y28" s="1535"/>
      <c r="Z28" s="1535"/>
      <c r="AA28" s="1535">
        <v>214</v>
      </c>
      <c r="AB28" s="1535"/>
      <c r="AC28" s="1535"/>
      <c r="AD28" s="1522">
        <v>183</v>
      </c>
      <c r="AE28" s="1522"/>
      <c r="AF28" s="1522"/>
    </row>
    <row r="29" spans="1:32" ht="20.25" customHeight="1">
      <c r="A29" s="1537" t="s">
        <v>826</v>
      </c>
      <c r="B29" s="1537"/>
      <c r="C29" s="1537"/>
      <c r="D29" s="1537"/>
      <c r="E29" s="1517">
        <v>272</v>
      </c>
      <c r="F29" s="1518"/>
      <c r="G29" s="1518"/>
      <c r="H29" s="1535">
        <v>514</v>
      </c>
      <c r="I29" s="1535"/>
      <c r="J29" s="1535"/>
      <c r="K29" s="1535">
        <v>282</v>
      </c>
      <c r="L29" s="1535"/>
      <c r="M29" s="1535"/>
      <c r="N29" s="1522">
        <v>232</v>
      </c>
      <c r="O29" s="1522"/>
      <c r="P29" s="1536"/>
      <c r="Q29" s="1514" t="s">
        <v>827</v>
      </c>
      <c r="R29" s="1296"/>
      <c r="S29" s="1296"/>
      <c r="T29" s="1296"/>
      <c r="U29" s="1518">
        <v>173</v>
      </c>
      <c r="V29" s="1518"/>
      <c r="W29" s="1518"/>
      <c r="X29" s="1535">
        <v>344</v>
      </c>
      <c r="Y29" s="1535"/>
      <c r="Z29" s="1535"/>
      <c r="AA29" s="1535">
        <v>170</v>
      </c>
      <c r="AB29" s="1535"/>
      <c r="AC29" s="1535"/>
      <c r="AD29" s="1522">
        <v>174</v>
      </c>
      <c r="AE29" s="1522"/>
      <c r="AF29" s="1522"/>
    </row>
    <row r="30" spans="1:32" ht="20.25" customHeight="1">
      <c r="A30" s="1537" t="s">
        <v>828</v>
      </c>
      <c r="B30" s="1537"/>
      <c r="C30" s="1537"/>
      <c r="D30" s="1537"/>
      <c r="E30" s="1517">
        <v>200</v>
      </c>
      <c r="F30" s="1518"/>
      <c r="G30" s="1518"/>
      <c r="H30" s="1535">
        <v>467</v>
      </c>
      <c r="I30" s="1535"/>
      <c r="J30" s="1535"/>
      <c r="K30" s="1535">
        <v>229</v>
      </c>
      <c r="L30" s="1535"/>
      <c r="M30" s="1535"/>
      <c r="N30" s="1522">
        <v>238</v>
      </c>
      <c r="O30" s="1522"/>
      <c r="P30" s="1536"/>
      <c r="Q30" s="1514"/>
      <c r="R30" s="1296"/>
      <c r="S30" s="1296"/>
      <c r="T30" s="1296"/>
      <c r="U30" s="1518"/>
      <c r="V30" s="1518"/>
      <c r="W30" s="1518"/>
      <c r="X30" s="1518"/>
      <c r="Y30" s="1518"/>
      <c r="Z30" s="1518"/>
      <c r="AA30" s="1518"/>
      <c r="AB30" s="1518"/>
      <c r="AC30" s="1518"/>
      <c r="AD30" s="1518"/>
      <c r="AE30" s="1518"/>
      <c r="AF30" s="1518"/>
    </row>
    <row r="31" spans="1:32" ht="20.25" customHeight="1">
      <c r="A31" s="1537" t="s">
        <v>829</v>
      </c>
      <c r="B31" s="1537"/>
      <c r="C31" s="1537"/>
      <c r="D31" s="1537"/>
      <c r="E31" s="1517">
        <v>478</v>
      </c>
      <c r="F31" s="1518"/>
      <c r="G31" s="1518"/>
      <c r="H31" s="1535">
        <v>1085</v>
      </c>
      <c r="I31" s="1535"/>
      <c r="J31" s="1535"/>
      <c r="K31" s="1535">
        <v>530</v>
      </c>
      <c r="L31" s="1535"/>
      <c r="M31" s="1535"/>
      <c r="N31" s="1522">
        <v>555</v>
      </c>
      <c r="O31" s="1522"/>
      <c r="P31" s="1536"/>
      <c r="Q31" s="1541" t="s">
        <v>830</v>
      </c>
      <c r="R31" s="1510"/>
      <c r="S31" s="1510"/>
      <c r="T31" s="1510"/>
      <c r="U31" s="1520">
        <f>SUM(U32:U40)</f>
        <v>3129</v>
      </c>
      <c r="V31" s="1520"/>
      <c r="W31" s="1520"/>
      <c r="X31" s="1520">
        <f>SUM(X32:X40)</f>
        <v>6632</v>
      </c>
      <c r="Y31" s="1520"/>
      <c r="Z31" s="1520"/>
      <c r="AA31" s="1520">
        <f>SUM(AA32:AA40)</f>
        <v>3417</v>
      </c>
      <c r="AB31" s="1520"/>
      <c r="AC31" s="1520"/>
      <c r="AD31" s="1520">
        <f>SUM(AD32:AD40)</f>
        <v>3215</v>
      </c>
      <c r="AE31" s="1520"/>
      <c r="AF31" s="1520"/>
    </row>
    <row r="32" spans="1:32" ht="20.25" customHeight="1">
      <c r="A32" s="1537" t="s">
        <v>831</v>
      </c>
      <c r="B32" s="1537"/>
      <c r="C32" s="1537"/>
      <c r="D32" s="1537"/>
      <c r="E32" s="1517">
        <v>336</v>
      </c>
      <c r="F32" s="1518"/>
      <c r="G32" s="1518"/>
      <c r="H32" s="1535">
        <v>743</v>
      </c>
      <c r="I32" s="1535"/>
      <c r="J32" s="1535"/>
      <c r="K32" s="1535">
        <v>386</v>
      </c>
      <c r="L32" s="1535"/>
      <c r="M32" s="1535"/>
      <c r="N32" s="1522">
        <v>357</v>
      </c>
      <c r="O32" s="1522"/>
      <c r="P32" s="1536"/>
      <c r="Q32" s="1514" t="s">
        <v>722</v>
      </c>
      <c r="R32" s="1296"/>
      <c r="S32" s="1296"/>
      <c r="T32" s="1296"/>
      <c r="U32" s="1518">
        <v>705</v>
      </c>
      <c r="V32" s="1518"/>
      <c r="W32" s="1518"/>
      <c r="X32" s="1535">
        <v>1540</v>
      </c>
      <c r="Y32" s="1535"/>
      <c r="Z32" s="1535"/>
      <c r="AA32" s="1535">
        <v>783</v>
      </c>
      <c r="AB32" s="1535"/>
      <c r="AC32" s="1535"/>
      <c r="AD32" s="1522">
        <v>757</v>
      </c>
      <c r="AE32" s="1522"/>
      <c r="AF32" s="1522"/>
    </row>
    <row r="33" spans="1:32" ht="20.25" customHeight="1">
      <c r="A33" s="1537" t="s">
        <v>832</v>
      </c>
      <c r="B33" s="1537"/>
      <c r="C33" s="1537"/>
      <c r="D33" s="1537"/>
      <c r="E33" s="1517">
        <v>351</v>
      </c>
      <c r="F33" s="1518"/>
      <c r="G33" s="1518"/>
      <c r="H33" s="1535">
        <v>944</v>
      </c>
      <c r="I33" s="1535"/>
      <c r="J33" s="1535"/>
      <c r="K33" s="1535">
        <v>478</v>
      </c>
      <c r="L33" s="1535"/>
      <c r="M33" s="1535"/>
      <c r="N33" s="1522">
        <v>466</v>
      </c>
      <c r="O33" s="1522"/>
      <c r="P33" s="1536"/>
      <c r="Q33" s="1514" t="s">
        <v>833</v>
      </c>
      <c r="R33" s="1296"/>
      <c r="S33" s="1296"/>
      <c r="T33" s="1296"/>
      <c r="U33" s="1518">
        <v>494</v>
      </c>
      <c r="V33" s="1518"/>
      <c r="W33" s="1518"/>
      <c r="X33" s="1535">
        <v>1057</v>
      </c>
      <c r="Y33" s="1535"/>
      <c r="Z33" s="1535"/>
      <c r="AA33" s="1535">
        <v>536</v>
      </c>
      <c r="AB33" s="1535"/>
      <c r="AC33" s="1535"/>
      <c r="AD33" s="1522">
        <v>521</v>
      </c>
      <c r="AE33" s="1522"/>
      <c r="AF33" s="1522"/>
    </row>
    <row r="34" spans="1:32" ht="20.25" customHeight="1">
      <c r="A34" s="1537"/>
      <c r="B34" s="1537"/>
      <c r="C34" s="1537"/>
      <c r="D34" s="1537"/>
      <c r="E34" s="1517"/>
      <c r="F34" s="1518"/>
      <c r="G34" s="1518"/>
      <c r="H34" s="1518"/>
      <c r="I34" s="1518"/>
      <c r="J34" s="1518"/>
      <c r="K34" s="1518"/>
      <c r="L34" s="1518"/>
      <c r="M34" s="1518"/>
      <c r="N34" s="1518"/>
      <c r="O34" s="1518"/>
      <c r="P34" s="1542"/>
      <c r="Q34" s="1514" t="s">
        <v>834</v>
      </c>
      <c r="R34" s="1296"/>
      <c r="S34" s="1296"/>
      <c r="T34" s="1296"/>
      <c r="U34" s="1518">
        <v>253</v>
      </c>
      <c r="V34" s="1518"/>
      <c r="W34" s="1518"/>
      <c r="X34" s="1535">
        <v>586</v>
      </c>
      <c r="Y34" s="1535"/>
      <c r="Z34" s="1535"/>
      <c r="AA34" s="1535">
        <v>295</v>
      </c>
      <c r="AB34" s="1535"/>
      <c r="AC34" s="1535"/>
      <c r="AD34" s="1522">
        <v>291</v>
      </c>
      <c r="AE34" s="1522"/>
      <c r="AF34" s="1522"/>
    </row>
    <row r="35" spans="1:32" ht="20.25" customHeight="1">
      <c r="A35" s="1538" t="s">
        <v>835</v>
      </c>
      <c r="B35" s="1538"/>
      <c r="C35" s="1538"/>
      <c r="D35" s="1538"/>
      <c r="E35" s="1539">
        <v>2793</v>
      </c>
      <c r="F35" s="1520"/>
      <c r="G35" s="1520"/>
      <c r="H35" s="1520">
        <f>SUM(H36:H42)</f>
        <v>7122</v>
      </c>
      <c r="I35" s="1520"/>
      <c r="J35" s="1520"/>
      <c r="K35" s="1520">
        <f>SUM(K36:K42)</f>
        <v>3492</v>
      </c>
      <c r="L35" s="1520"/>
      <c r="M35" s="1520"/>
      <c r="N35" s="1520">
        <f>SUM(N36:N42)</f>
        <v>3630</v>
      </c>
      <c r="O35" s="1520"/>
      <c r="P35" s="1521"/>
      <c r="Q35" s="1514" t="s">
        <v>836</v>
      </c>
      <c r="R35" s="1296"/>
      <c r="S35" s="1296"/>
      <c r="T35" s="1296"/>
      <c r="U35" s="1518">
        <v>474</v>
      </c>
      <c r="V35" s="1518"/>
      <c r="W35" s="1518"/>
      <c r="X35" s="1535">
        <v>1013</v>
      </c>
      <c r="Y35" s="1535"/>
      <c r="Z35" s="1535"/>
      <c r="AA35" s="1535">
        <v>534</v>
      </c>
      <c r="AB35" s="1535"/>
      <c r="AC35" s="1535"/>
      <c r="AD35" s="1522">
        <v>479</v>
      </c>
      <c r="AE35" s="1522"/>
      <c r="AF35" s="1522"/>
    </row>
    <row r="36" spans="1:32" ht="20.25" customHeight="1">
      <c r="A36" s="1534" t="s">
        <v>837</v>
      </c>
      <c r="B36" s="1534"/>
      <c r="C36" s="1534"/>
      <c r="D36" s="1534"/>
      <c r="E36" s="1517">
        <v>172</v>
      </c>
      <c r="F36" s="1518"/>
      <c r="G36" s="1518"/>
      <c r="H36" s="1535">
        <v>405</v>
      </c>
      <c r="I36" s="1535"/>
      <c r="J36" s="1535"/>
      <c r="K36" s="1535">
        <v>196</v>
      </c>
      <c r="L36" s="1535"/>
      <c r="M36" s="1535"/>
      <c r="N36" s="1522">
        <v>209</v>
      </c>
      <c r="O36" s="1522"/>
      <c r="P36" s="1536"/>
      <c r="Q36" s="1514" t="s">
        <v>838</v>
      </c>
      <c r="R36" s="1296"/>
      <c r="S36" s="1296"/>
      <c r="T36" s="1296"/>
      <c r="U36" s="1518">
        <v>415</v>
      </c>
      <c r="V36" s="1518"/>
      <c r="W36" s="1518"/>
      <c r="X36" s="1535">
        <v>845</v>
      </c>
      <c r="Y36" s="1535"/>
      <c r="Z36" s="1535"/>
      <c r="AA36" s="1535">
        <v>426</v>
      </c>
      <c r="AB36" s="1535"/>
      <c r="AC36" s="1535"/>
      <c r="AD36" s="1522">
        <v>419</v>
      </c>
      <c r="AE36" s="1522"/>
      <c r="AF36" s="1522"/>
    </row>
    <row r="37" spans="1:32" ht="20.25" customHeight="1">
      <c r="A37" s="1534" t="s">
        <v>839</v>
      </c>
      <c r="B37" s="1534"/>
      <c r="C37" s="1534"/>
      <c r="D37" s="1534"/>
      <c r="E37" s="1517">
        <v>316</v>
      </c>
      <c r="F37" s="1518"/>
      <c r="G37" s="1518"/>
      <c r="H37" s="1535">
        <v>751</v>
      </c>
      <c r="I37" s="1535"/>
      <c r="J37" s="1535"/>
      <c r="K37" s="1535">
        <v>372</v>
      </c>
      <c r="L37" s="1535"/>
      <c r="M37" s="1535"/>
      <c r="N37" s="1522">
        <v>379</v>
      </c>
      <c r="O37" s="1522"/>
      <c r="P37" s="1536"/>
      <c r="Q37" s="1514" t="s">
        <v>840</v>
      </c>
      <c r="R37" s="1296"/>
      <c r="S37" s="1296"/>
      <c r="T37" s="1296"/>
      <c r="U37" s="1518">
        <v>429</v>
      </c>
      <c r="V37" s="1518"/>
      <c r="W37" s="1518"/>
      <c r="X37" s="1535">
        <v>885</v>
      </c>
      <c r="Y37" s="1535"/>
      <c r="Z37" s="1535"/>
      <c r="AA37" s="1535">
        <v>468</v>
      </c>
      <c r="AB37" s="1535"/>
      <c r="AC37" s="1535"/>
      <c r="AD37" s="1522">
        <v>417</v>
      </c>
      <c r="AE37" s="1522"/>
      <c r="AF37" s="1522"/>
    </row>
    <row r="38" spans="1:32" ht="20.25" customHeight="1">
      <c r="A38" s="1534" t="s">
        <v>841</v>
      </c>
      <c r="B38" s="1534"/>
      <c r="C38" s="1534"/>
      <c r="D38" s="1534"/>
      <c r="E38" s="1517">
        <v>233</v>
      </c>
      <c r="F38" s="1518"/>
      <c r="G38" s="1518"/>
      <c r="H38" s="1535">
        <v>510</v>
      </c>
      <c r="I38" s="1535"/>
      <c r="J38" s="1535"/>
      <c r="K38" s="1535">
        <v>247</v>
      </c>
      <c r="L38" s="1535"/>
      <c r="M38" s="1535"/>
      <c r="N38" s="1522">
        <v>263</v>
      </c>
      <c r="O38" s="1522"/>
      <c r="P38" s="1536"/>
      <c r="Q38" s="1514" t="s">
        <v>842</v>
      </c>
      <c r="R38" s="1296"/>
      <c r="S38" s="1296"/>
      <c r="T38" s="1296"/>
      <c r="U38" s="1518">
        <v>192</v>
      </c>
      <c r="V38" s="1518"/>
      <c r="W38" s="1518"/>
      <c r="X38" s="1535">
        <v>397</v>
      </c>
      <c r="Y38" s="1535"/>
      <c r="Z38" s="1535"/>
      <c r="AA38" s="1535">
        <v>213</v>
      </c>
      <c r="AB38" s="1535"/>
      <c r="AC38" s="1535"/>
      <c r="AD38" s="1522">
        <v>184</v>
      </c>
      <c r="AE38" s="1522"/>
      <c r="AF38" s="1522"/>
    </row>
    <row r="39" spans="1:32" ht="20.25" customHeight="1">
      <c r="A39" s="1534" t="s">
        <v>843</v>
      </c>
      <c r="B39" s="1534"/>
      <c r="C39" s="1534"/>
      <c r="D39" s="1534"/>
      <c r="E39" s="1517">
        <v>501</v>
      </c>
      <c r="F39" s="1518"/>
      <c r="G39" s="1518"/>
      <c r="H39" s="1535">
        <v>1226</v>
      </c>
      <c r="I39" s="1535"/>
      <c r="J39" s="1535"/>
      <c r="K39" s="1535">
        <v>598</v>
      </c>
      <c r="L39" s="1535"/>
      <c r="M39" s="1535"/>
      <c r="N39" s="1522">
        <v>628</v>
      </c>
      <c r="O39" s="1522"/>
      <c r="P39" s="1536"/>
      <c r="Q39" s="1514" t="s">
        <v>844</v>
      </c>
      <c r="R39" s="1296"/>
      <c r="S39" s="1296"/>
      <c r="T39" s="1296"/>
      <c r="U39" s="1518">
        <v>116</v>
      </c>
      <c r="V39" s="1518"/>
      <c r="W39" s="1518"/>
      <c r="X39" s="1535">
        <v>218</v>
      </c>
      <c r="Y39" s="1535"/>
      <c r="Z39" s="1535"/>
      <c r="AA39" s="1535">
        <v>115</v>
      </c>
      <c r="AB39" s="1535"/>
      <c r="AC39" s="1535"/>
      <c r="AD39" s="1522">
        <v>103</v>
      </c>
      <c r="AE39" s="1522"/>
      <c r="AF39" s="1522"/>
    </row>
    <row r="40" spans="1:32" ht="20.25" customHeight="1">
      <c r="A40" s="1534" t="s">
        <v>845</v>
      </c>
      <c r="B40" s="1534"/>
      <c r="C40" s="1534"/>
      <c r="D40" s="1534"/>
      <c r="E40" s="1517">
        <v>769</v>
      </c>
      <c r="F40" s="1518"/>
      <c r="G40" s="1518"/>
      <c r="H40" s="1535">
        <v>1752</v>
      </c>
      <c r="I40" s="1535"/>
      <c r="J40" s="1535"/>
      <c r="K40" s="1535">
        <v>851</v>
      </c>
      <c r="L40" s="1535"/>
      <c r="M40" s="1535"/>
      <c r="N40" s="1522">
        <v>901</v>
      </c>
      <c r="O40" s="1522"/>
      <c r="P40" s="1536"/>
      <c r="Q40" s="1514" t="s">
        <v>846</v>
      </c>
      <c r="R40" s="1296"/>
      <c r="S40" s="1296"/>
      <c r="T40" s="1296"/>
      <c r="U40" s="1518">
        <v>51</v>
      </c>
      <c r="V40" s="1518"/>
      <c r="W40" s="1518"/>
      <c r="X40" s="1535">
        <v>91</v>
      </c>
      <c r="Y40" s="1535"/>
      <c r="Z40" s="1535"/>
      <c r="AA40" s="1535">
        <v>47</v>
      </c>
      <c r="AB40" s="1535"/>
      <c r="AC40" s="1535"/>
      <c r="AD40" s="1522">
        <v>44</v>
      </c>
      <c r="AE40" s="1522"/>
      <c r="AF40" s="1522"/>
    </row>
    <row r="41" spans="1:32" ht="20.25" customHeight="1">
      <c r="A41" s="1534" t="s">
        <v>847</v>
      </c>
      <c r="B41" s="1534"/>
      <c r="C41" s="1534"/>
      <c r="D41" s="1534"/>
      <c r="E41" s="1517">
        <v>362</v>
      </c>
      <c r="F41" s="1518"/>
      <c r="G41" s="1518"/>
      <c r="H41" s="1535">
        <v>1100</v>
      </c>
      <c r="I41" s="1535"/>
      <c r="J41" s="1535"/>
      <c r="K41" s="1535">
        <v>551</v>
      </c>
      <c r="L41" s="1535"/>
      <c r="M41" s="1535"/>
      <c r="N41" s="1522">
        <v>549</v>
      </c>
      <c r="O41" s="1522"/>
      <c r="P41" s="1536"/>
      <c r="Q41" s="1514"/>
      <c r="R41" s="1296"/>
      <c r="S41" s="1296"/>
      <c r="T41" s="1296"/>
      <c r="U41" s="1518"/>
      <c r="V41" s="1518"/>
      <c r="W41" s="1518"/>
      <c r="X41" s="1518"/>
      <c r="Y41" s="1518"/>
      <c r="Z41" s="1518"/>
      <c r="AA41" s="1518"/>
      <c r="AB41" s="1518"/>
      <c r="AC41" s="1518"/>
      <c r="AD41" s="1518"/>
      <c r="AE41" s="1518"/>
      <c r="AF41" s="1518"/>
    </row>
    <row r="42" spans="1:32" ht="20.25" customHeight="1">
      <c r="A42" s="1534" t="s">
        <v>848</v>
      </c>
      <c r="B42" s="1534"/>
      <c r="C42" s="1534"/>
      <c r="D42" s="1534"/>
      <c r="E42" s="1517">
        <v>440</v>
      </c>
      <c r="F42" s="1518"/>
      <c r="G42" s="1518"/>
      <c r="H42" s="1535">
        <v>1378</v>
      </c>
      <c r="I42" s="1535"/>
      <c r="J42" s="1535"/>
      <c r="K42" s="1535">
        <v>677</v>
      </c>
      <c r="L42" s="1535"/>
      <c r="M42" s="1535"/>
      <c r="N42" s="1522">
        <v>701</v>
      </c>
      <c r="O42" s="1522"/>
      <c r="P42" s="1536"/>
      <c r="Q42" s="1541" t="s">
        <v>849</v>
      </c>
      <c r="R42" s="1510"/>
      <c r="S42" s="1510"/>
      <c r="T42" s="1510"/>
      <c r="U42" s="1520">
        <f>SUM(U43:U44)</f>
        <v>850</v>
      </c>
      <c r="V42" s="1520"/>
      <c r="W42" s="1520"/>
      <c r="X42" s="1520">
        <f>SUM(X43:X44)</f>
        <v>1658</v>
      </c>
      <c r="Y42" s="1520"/>
      <c r="Z42" s="1520"/>
      <c r="AA42" s="1520">
        <f>SUM(AA43:AA44)</f>
        <v>806</v>
      </c>
      <c r="AB42" s="1520"/>
      <c r="AC42" s="1520"/>
      <c r="AD42" s="1520">
        <f>SUM(AD43:AD44)</f>
        <v>852</v>
      </c>
      <c r="AE42" s="1520"/>
      <c r="AF42" s="1520"/>
    </row>
    <row r="43" spans="1:32" ht="20.25" customHeight="1">
      <c r="A43" s="1515"/>
      <c r="B43" s="1515"/>
      <c r="C43" s="1515"/>
      <c r="D43" s="1515"/>
      <c r="E43" s="1517"/>
      <c r="F43" s="1518"/>
      <c r="G43" s="1518"/>
      <c r="H43" s="1518"/>
      <c r="I43" s="1518"/>
      <c r="J43" s="1518"/>
      <c r="K43" s="1518"/>
      <c r="L43" s="1518"/>
      <c r="M43" s="1518"/>
      <c r="N43" s="1518"/>
      <c r="O43" s="1518"/>
      <c r="P43" s="1542"/>
      <c r="Q43" s="1514" t="s">
        <v>850</v>
      </c>
      <c r="R43" s="1296"/>
      <c r="S43" s="1296"/>
      <c r="T43" s="1296"/>
      <c r="U43" s="1518">
        <v>397</v>
      </c>
      <c r="V43" s="1518"/>
      <c r="W43" s="1518"/>
      <c r="X43" s="1535">
        <v>748</v>
      </c>
      <c r="Y43" s="1535"/>
      <c r="Z43" s="1535"/>
      <c r="AA43" s="1535">
        <v>359</v>
      </c>
      <c r="AB43" s="1535"/>
      <c r="AC43" s="1535"/>
      <c r="AD43" s="1522">
        <v>389</v>
      </c>
      <c r="AE43" s="1522"/>
      <c r="AF43" s="1522"/>
    </row>
    <row r="44" spans="1:32" ht="20.25" customHeight="1">
      <c r="A44" s="1511" t="s">
        <v>851</v>
      </c>
      <c r="B44" s="1511"/>
      <c r="C44" s="1511"/>
      <c r="D44" s="1511"/>
      <c r="E44" s="1539">
        <f>SUM(E45:E45,U6:U12)</f>
        <v>915</v>
      </c>
      <c r="F44" s="1520"/>
      <c r="G44" s="1520"/>
      <c r="H44" s="1520">
        <f>SUM(H45:H45,X6:X12)</f>
        <v>2111</v>
      </c>
      <c r="I44" s="1520"/>
      <c r="J44" s="1520"/>
      <c r="K44" s="1520">
        <f>SUM(K45:K45,AA6:AA12)</f>
        <v>1032</v>
      </c>
      <c r="L44" s="1520"/>
      <c r="M44" s="1520"/>
      <c r="N44" s="1520">
        <f>SUM(N45:N45,AD6:AD12)</f>
        <v>1079</v>
      </c>
      <c r="O44" s="1520"/>
      <c r="P44" s="1521"/>
      <c r="Q44" s="1514" t="s">
        <v>852</v>
      </c>
      <c r="R44" s="1296"/>
      <c r="S44" s="1296"/>
      <c r="T44" s="1296"/>
      <c r="U44" s="1518">
        <v>453</v>
      </c>
      <c r="V44" s="1518"/>
      <c r="W44" s="1518"/>
      <c r="X44" s="1535">
        <v>910</v>
      </c>
      <c r="Y44" s="1535"/>
      <c r="Z44" s="1535"/>
      <c r="AA44" s="1535">
        <v>447</v>
      </c>
      <c r="AB44" s="1535"/>
      <c r="AC44" s="1535"/>
      <c r="AD44" s="1522">
        <v>463</v>
      </c>
      <c r="AE44" s="1522"/>
      <c r="AF44" s="1522"/>
    </row>
    <row r="45" spans="1:32" ht="20.25" customHeight="1">
      <c r="A45" s="1314"/>
      <c r="B45" s="1314"/>
      <c r="C45" s="1314"/>
      <c r="D45" s="1314"/>
      <c r="E45" s="1526"/>
      <c r="F45" s="1527"/>
      <c r="G45" s="1527"/>
      <c r="H45" s="1527"/>
      <c r="I45" s="1527"/>
      <c r="J45" s="1527"/>
      <c r="K45" s="1527"/>
      <c r="L45" s="1527"/>
      <c r="M45" s="1527"/>
      <c r="N45" s="1527"/>
      <c r="O45" s="1527"/>
      <c r="P45" s="1543"/>
      <c r="Q45" s="356"/>
      <c r="R45" s="328"/>
      <c r="S45" s="328"/>
      <c r="T45" s="328"/>
      <c r="U45" s="1314"/>
      <c r="V45" s="1314"/>
      <c r="W45" s="1314"/>
      <c r="X45" s="1314"/>
      <c r="Y45" s="1314"/>
      <c r="Z45" s="1314"/>
      <c r="AA45" s="1314"/>
      <c r="AB45" s="1314"/>
      <c r="AC45" s="1314"/>
      <c r="AD45" s="1314"/>
      <c r="AE45" s="1314"/>
      <c r="AF45" s="1314"/>
    </row>
    <row r="46" spans="1:32" ht="20.25" customHeight="1">
      <c r="A46" s="1421"/>
      <c r="B46" s="1421"/>
      <c r="C46" s="1421"/>
      <c r="D46" s="1421"/>
      <c r="E46" s="1421"/>
      <c r="F46" s="1421"/>
      <c r="G46" s="1421"/>
      <c r="H46" s="1421"/>
      <c r="I46" s="1421"/>
      <c r="J46" s="1421"/>
      <c r="K46" s="1421"/>
      <c r="L46" s="1421"/>
      <c r="M46" s="1421"/>
      <c r="N46" s="1421"/>
      <c r="O46" s="458"/>
      <c r="P46" s="458"/>
      <c r="V46" s="314"/>
      <c r="W46" s="314"/>
      <c r="X46" s="314"/>
      <c r="Y46" s="314"/>
      <c r="Z46" s="314"/>
      <c r="AA46" s="314"/>
      <c r="AB46" s="314"/>
      <c r="AC46" s="314"/>
      <c r="AF46" s="308" t="s">
        <v>711</v>
      </c>
    </row>
  </sheetData>
  <mergeCells count="423">
    <mergeCell ref="A46:N46"/>
    <mergeCell ref="AA44:AC44"/>
    <mergeCell ref="AD44:AF44"/>
    <mergeCell ref="A45:D45"/>
    <mergeCell ref="E45:G45"/>
    <mergeCell ref="H45:J45"/>
    <mergeCell ref="K45:M45"/>
    <mergeCell ref="N45:P45"/>
    <mergeCell ref="U45:W45"/>
    <mergeCell ref="X45:Z45"/>
    <mergeCell ref="AA45:AC45"/>
    <mergeCell ref="A44:D44"/>
    <mergeCell ref="E44:G44"/>
    <mergeCell ref="H44:J44"/>
    <mergeCell ref="K44:M44"/>
    <mergeCell ref="N44:P44"/>
    <mergeCell ref="Q44:T44"/>
    <mergeCell ref="U44:W44"/>
    <mergeCell ref="X44:Z44"/>
    <mergeCell ref="AD45:AF45"/>
    <mergeCell ref="AD42:AF42"/>
    <mergeCell ref="A43:D43"/>
    <mergeCell ref="E43:G43"/>
    <mergeCell ref="H43:J43"/>
    <mergeCell ref="K43:M43"/>
    <mergeCell ref="N43:P43"/>
    <mergeCell ref="Q43:T43"/>
    <mergeCell ref="U43:W43"/>
    <mergeCell ref="X43:Z43"/>
    <mergeCell ref="AA43:AC43"/>
    <mergeCell ref="AD43:AF43"/>
    <mergeCell ref="A42:D42"/>
    <mergeCell ref="E42:G42"/>
    <mergeCell ref="H42:J42"/>
    <mergeCell ref="K42:M42"/>
    <mergeCell ref="N42:P42"/>
    <mergeCell ref="Q42:T42"/>
    <mergeCell ref="U42:W42"/>
    <mergeCell ref="X42:Z42"/>
    <mergeCell ref="AA42:AC42"/>
    <mergeCell ref="AD40:AF40"/>
    <mergeCell ref="A41:D41"/>
    <mergeCell ref="E41:G41"/>
    <mergeCell ref="H41:J41"/>
    <mergeCell ref="K41:M41"/>
    <mergeCell ref="N41:P41"/>
    <mergeCell ref="Q41:T41"/>
    <mergeCell ref="U41:W41"/>
    <mergeCell ref="X41:Z41"/>
    <mergeCell ref="AA41:AC41"/>
    <mergeCell ref="AD41:AF41"/>
    <mergeCell ref="A40:D40"/>
    <mergeCell ref="E40:G40"/>
    <mergeCell ref="H40:J40"/>
    <mergeCell ref="K40:M40"/>
    <mergeCell ref="N40:P40"/>
    <mergeCell ref="Q40:T40"/>
    <mergeCell ref="U40:W40"/>
    <mergeCell ref="X40:Z40"/>
    <mergeCell ref="AA40:AC40"/>
    <mergeCell ref="AD38:AF38"/>
    <mergeCell ref="A39:D39"/>
    <mergeCell ref="E39:G39"/>
    <mergeCell ref="H39:J39"/>
    <mergeCell ref="K39:M39"/>
    <mergeCell ref="N39:P39"/>
    <mergeCell ref="Q39:T39"/>
    <mergeCell ref="U39:W39"/>
    <mergeCell ref="X39:Z39"/>
    <mergeCell ref="AA39:AC39"/>
    <mergeCell ref="AD39:AF39"/>
    <mergeCell ref="A38:D38"/>
    <mergeCell ref="E38:G38"/>
    <mergeCell ref="H38:J38"/>
    <mergeCell ref="K38:M38"/>
    <mergeCell ref="N38:P38"/>
    <mergeCell ref="Q38:T38"/>
    <mergeCell ref="U38:W38"/>
    <mergeCell ref="X38:Z38"/>
    <mergeCell ref="AA38:AC38"/>
    <mergeCell ref="AD36:AF36"/>
    <mergeCell ref="A37:D37"/>
    <mergeCell ref="E37:G37"/>
    <mergeCell ref="H37:J37"/>
    <mergeCell ref="K37:M37"/>
    <mergeCell ref="N37:P37"/>
    <mergeCell ref="Q37:T37"/>
    <mergeCell ref="U37:W37"/>
    <mergeCell ref="X37:Z37"/>
    <mergeCell ref="AA37:AC37"/>
    <mergeCell ref="AD37:AF37"/>
    <mergeCell ref="A36:D36"/>
    <mergeCell ref="E36:G36"/>
    <mergeCell ref="H36:J36"/>
    <mergeCell ref="K36:M36"/>
    <mergeCell ref="N36:P36"/>
    <mergeCell ref="Q36:T36"/>
    <mergeCell ref="U36:W36"/>
    <mergeCell ref="X36:Z36"/>
    <mergeCell ref="AA36:AC36"/>
    <mergeCell ref="AD34:AF34"/>
    <mergeCell ref="A35:D35"/>
    <mergeCell ref="E35:G35"/>
    <mergeCell ref="H35:J35"/>
    <mergeCell ref="K35:M35"/>
    <mergeCell ref="N35:P35"/>
    <mergeCell ref="Q35:T35"/>
    <mergeCell ref="U35:W35"/>
    <mergeCell ref="X35:Z35"/>
    <mergeCell ref="AA35:AC35"/>
    <mergeCell ref="AD35:AF35"/>
    <mergeCell ref="A34:D34"/>
    <mergeCell ref="E34:G34"/>
    <mergeCell ref="H34:J34"/>
    <mergeCell ref="K34:M34"/>
    <mergeCell ref="N34:P34"/>
    <mergeCell ref="Q34:T34"/>
    <mergeCell ref="U34:W34"/>
    <mergeCell ref="X34:Z34"/>
    <mergeCell ref="AA34:AC34"/>
    <mergeCell ref="AD32:AF32"/>
    <mergeCell ref="A33:D33"/>
    <mergeCell ref="E33:G33"/>
    <mergeCell ref="H33:J33"/>
    <mergeCell ref="K33:M33"/>
    <mergeCell ref="N33:P33"/>
    <mergeCell ref="Q33:T33"/>
    <mergeCell ref="U33:W33"/>
    <mergeCell ref="X33:Z33"/>
    <mergeCell ref="AA33:AC33"/>
    <mergeCell ref="AD33:AF33"/>
    <mergeCell ref="A32:D32"/>
    <mergeCell ref="E32:G32"/>
    <mergeCell ref="H32:J32"/>
    <mergeCell ref="K32:M32"/>
    <mergeCell ref="N32:P32"/>
    <mergeCell ref="Q32:T32"/>
    <mergeCell ref="U32:W32"/>
    <mergeCell ref="X32:Z32"/>
    <mergeCell ref="AA32:AC32"/>
    <mergeCell ref="AD30:AF30"/>
    <mergeCell ref="A31:D31"/>
    <mergeCell ref="E31:G31"/>
    <mergeCell ref="H31:J31"/>
    <mergeCell ref="K31:M31"/>
    <mergeCell ref="N31:P31"/>
    <mergeCell ref="Q31:T31"/>
    <mergeCell ref="U31:W31"/>
    <mergeCell ref="X31:Z31"/>
    <mergeCell ref="AA31:AC31"/>
    <mergeCell ref="AD31:AF31"/>
    <mergeCell ref="A30:D30"/>
    <mergeCell ref="E30:G30"/>
    <mergeCell ref="H30:J30"/>
    <mergeCell ref="K30:M30"/>
    <mergeCell ref="N30:P30"/>
    <mergeCell ref="Q30:T30"/>
    <mergeCell ref="U30:W30"/>
    <mergeCell ref="X30:Z30"/>
    <mergeCell ref="AA30:AC30"/>
    <mergeCell ref="AD28:AF28"/>
    <mergeCell ref="A29:D29"/>
    <mergeCell ref="E29:G29"/>
    <mergeCell ref="H29:J29"/>
    <mergeCell ref="K29:M29"/>
    <mergeCell ref="N29:P29"/>
    <mergeCell ref="Q29:T29"/>
    <mergeCell ref="U29:W29"/>
    <mergeCell ref="X29:Z29"/>
    <mergeCell ref="AA29:AC29"/>
    <mergeCell ref="AD29:AF29"/>
    <mergeCell ref="A28:D28"/>
    <mergeCell ref="E28:G28"/>
    <mergeCell ref="H28:J28"/>
    <mergeCell ref="K28:M28"/>
    <mergeCell ref="N28:P28"/>
    <mergeCell ref="Q28:T28"/>
    <mergeCell ref="U28:W28"/>
    <mergeCell ref="X28:Z28"/>
    <mergeCell ref="AA28:AC28"/>
    <mergeCell ref="AD26:AF26"/>
    <mergeCell ref="A27:D27"/>
    <mergeCell ref="E27:G27"/>
    <mergeCell ref="H27:J27"/>
    <mergeCell ref="K27:M27"/>
    <mergeCell ref="N27:P27"/>
    <mergeCell ref="Q27:T27"/>
    <mergeCell ref="U27:W27"/>
    <mergeCell ref="X27:Z27"/>
    <mergeCell ref="AA27:AC27"/>
    <mergeCell ref="AD27:AF27"/>
    <mergeCell ref="A26:D26"/>
    <mergeCell ref="E26:G26"/>
    <mergeCell ref="H26:J26"/>
    <mergeCell ref="K26:M26"/>
    <mergeCell ref="N26:P26"/>
    <mergeCell ref="Q26:T26"/>
    <mergeCell ref="U26:W26"/>
    <mergeCell ref="X26:Z26"/>
    <mergeCell ref="AA26:AC26"/>
    <mergeCell ref="AD24:AF24"/>
    <mergeCell ref="A25:D25"/>
    <mergeCell ref="E25:G25"/>
    <mergeCell ref="H25:J25"/>
    <mergeCell ref="K25:M25"/>
    <mergeCell ref="N25:P25"/>
    <mergeCell ref="Q25:T25"/>
    <mergeCell ref="U25:W25"/>
    <mergeCell ref="X25:Z25"/>
    <mergeCell ref="AA25:AC25"/>
    <mergeCell ref="AD25:AF25"/>
    <mergeCell ref="A24:D24"/>
    <mergeCell ref="E24:G24"/>
    <mergeCell ref="H24:J24"/>
    <mergeCell ref="K24:M24"/>
    <mergeCell ref="N24:P24"/>
    <mergeCell ref="Q24:T24"/>
    <mergeCell ref="U24:W24"/>
    <mergeCell ref="X24:Z24"/>
    <mergeCell ref="AA24:AC24"/>
    <mergeCell ref="AD22:AF22"/>
    <mergeCell ref="A23:D23"/>
    <mergeCell ref="E23:G23"/>
    <mergeCell ref="H23:J23"/>
    <mergeCell ref="K23:M23"/>
    <mergeCell ref="N23:P23"/>
    <mergeCell ref="Q23:T23"/>
    <mergeCell ref="U23:W23"/>
    <mergeCell ref="X23:Z23"/>
    <mergeCell ref="AA23:AC23"/>
    <mergeCell ref="AD23:AF23"/>
    <mergeCell ref="A22:D22"/>
    <mergeCell ref="E22:G22"/>
    <mergeCell ref="H22:J22"/>
    <mergeCell ref="K22:M22"/>
    <mergeCell ref="N22:P22"/>
    <mergeCell ref="Q22:T22"/>
    <mergeCell ref="U22:W22"/>
    <mergeCell ref="X22:Z22"/>
    <mergeCell ref="AA22:AC22"/>
    <mergeCell ref="AD20:AF20"/>
    <mergeCell ref="A21:D21"/>
    <mergeCell ref="E21:G21"/>
    <mergeCell ref="H21:J21"/>
    <mergeCell ref="K21:M21"/>
    <mergeCell ref="N21:P21"/>
    <mergeCell ref="Q21:T21"/>
    <mergeCell ref="U21:W21"/>
    <mergeCell ref="X21:Z21"/>
    <mergeCell ref="AA21:AC21"/>
    <mergeCell ref="AD21:AF21"/>
    <mergeCell ref="A20:D20"/>
    <mergeCell ref="E20:G20"/>
    <mergeCell ref="H20:J20"/>
    <mergeCell ref="K20:M20"/>
    <mergeCell ref="N20:P20"/>
    <mergeCell ref="Q20:T20"/>
    <mergeCell ref="U20:W20"/>
    <mergeCell ref="X20:Z20"/>
    <mergeCell ref="AA20:AC20"/>
    <mergeCell ref="AD18:AF18"/>
    <mergeCell ref="A19:D19"/>
    <mergeCell ref="E19:G19"/>
    <mergeCell ref="H19:J19"/>
    <mergeCell ref="K19:M19"/>
    <mergeCell ref="N19:P19"/>
    <mergeCell ref="Q19:T19"/>
    <mergeCell ref="U19:W19"/>
    <mergeCell ref="X19:Z19"/>
    <mergeCell ref="AA19:AC19"/>
    <mergeCell ref="AD19:AF19"/>
    <mergeCell ref="A18:D18"/>
    <mergeCell ref="E18:G18"/>
    <mergeCell ref="H18:J18"/>
    <mergeCell ref="K18:M18"/>
    <mergeCell ref="N18:P18"/>
    <mergeCell ref="Q18:T18"/>
    <mergeCell ref="U18:W18"/>
    <mergeCell ref="X18:Z18"/>
    <mergeCell ref="AA18:AC18"/>
    <mergeCell ref="AD16:AF16"/>
    <mergeCell ref="A17:D17"/>
    <mergeCell ref="E17:G17"/>
    <mergeCell ref="H17:J17"/>
    <mergeCell ref="K17:M17"/>
    <mergeCell ref="N17:P17"/>
    <mergeCell ref="Q17:T17"/>
    <mergeCell ref="U17:W17"/>
    <mergeCell ref="X17:Z17"/>
    <mergeCell ref="AA17:AC17"/>
    <mergeCell ref="AD17:AF17"/>
    <mergeCell ref="A16:D16"/>
    <mergeCell ref="E16:G16"/>
    <mergeCell ref="H16:J16"/>
    <mergeCell ref="K16:M16"/>
    <mergeCell ref="N16:P16"/>
    <mergeCell ref="Q16:T16"/>
    <mergeCell ref="U16:W16"/>
    <mergeCell ref="X16:Z16"/>
    <mergeCell ref="AA16:AC16"/>
    <mergeCell ref="AD14:AF14"/>
    <mergeCell ref="A15:D15"/>
    <mergeCell ref="E15:G15"/>
    <mergeCell ref="H15:J15"/>
    <mergeCell ref="K15:M15"/>
    <mergeCell ref="N15:P15"/>
    <mergeCell ref="Q15:T15"/>
    <mergeCell ref="U15:W15"/>
    <mergeCell ref="X15:Z15"/>
    <mergeCell ref="AA15:AC15"/>
    <mergeCell ref="AD15:AF15"/>
    <mergeCell ref="A14:D14"/>
    <mergeCell ref="E14:G14"/>
    <mergeCell ref="H14:J14"/>
    <mergeCell ref="K14:M14"/>
    <mergeCell ref="N14:P14"/>
    <mergeCell ref="Q14:T14"/>
    <mergeCell ref="U14:W14"/>
    <mergeCell ref="X14:Z14"/>
    <mergeCell ref="AA14:AC14"/>
    <mergeCell ref="AD12:AF12"/>
    <mergeCell ref="A13:D13"/>
    <mergeCell ref="E13:G13"/>
    <mergeCell ref="H13:J13"/>
    <mergeCell ref="K13:M13"/>
    <mergeCell ref="N13:P13"/>
    <mergeCell ref="Q13:T13"/>
    <mergeCell ref="U13:W13"/>
    <mergeCell ref="X13:Z13"/>
    <mergeCell ref="AA13:AC13"/>
    <mergeCell ref="AD13:AF13"/>
    <mergeCell ref="A12:D12"/>
    <mergeCell ref="E12:G12"/>
    <mergeCell ref="H12:J12"/>
    <mergeCell ref="K12:M12"/>
    <mergeCell ref="N12:P12"/>
    <mergeCell ref="Q12:T12"/>
    <mergeCell ref="U12:W12"/>
    <mergeCell ref="X12:Z12"/>
    <mergeCell ref="AA12:AC12"/>
    <mergeCell ref="AD10:AF10"/>
    <mergeCell ref="A11:D11"/>
    <mergeCell ref="E11:G11"/>
    <mergeCell ref="H11:J11"/>
    <mergeCell ref="K11:M11"/>
    <mergeCell ref="N11:P11"/>
    <mergeCell ref="Q11:T11"/>
    <mergeCell ref="U11:W11"/>
    <mergeCell ref="X11:Z11"/>
    <mergeCell ref="AA11:AC11"/>
    <mergeCell ref="AD11:AF11"/>
    <mergeCell ref="A10:D10"/>
    <mergeCell ref="E10:G10"/>
    <mergeCell ref="H10:J10"/>
    <mergeCell ref="K10:M10"/>
    <mergeCell ref="N10:P10"/>
    <mergeCell ref="Q10:T10"/>
    <mergeCell ref="U10:W10"/>
    <mergeCell ref="X10:Z10"/>
    <mergeCell ref="AA10:AC10"/>
    <mergeCell ref="AD8:AF8"/>
    <mergeCell ref="A9:D9"/>
    <mergeCell ref="E9:G9"/>
    <mergeCell ref="H9:J9"/>
    <mergeCell ref="K9:M9"/>
    <mergeCell ref="N9:P9"/>
    <mergeCell ref="Q9:T9"/>
    <mergeCell ref="U9:W9"/>
    <mergeCell ref="X9:Z9"/>
    <mergeCell ref="AA9:AC9"/>
    <mergeCell ref="AD9:AF9"/>
    <mergeCell ref="A8:D8"/>
    <mergeCell ref="E8:G8"/>
    <mergeCell ref="H8:J8"/>
    <mergeCell ref="K8:M8"/>
    <mergeCell ref="N8:P8"/>
    <mergeCell ref="Q8:T8"/>
    <mergeCell ref="U8:W8"/>
    <mergeCell ref="X8:Z8"/>
    <mergeCell ref="AA8:AC8"/>
    <mergeCell ref="AD6:AF6"/>
    <mergeCell ref="A7:D7"/>
    <mergeCell ref="E7:G7"/>
    <mergeCell ref="H7:J7"/>
    <mergeCell ref="K7:M7"/>
    <mergeCell ref="N7:P7"/>
    <mergeCell ref="Q7:T7"/>
    <mergeCell ref="U7:W7"/>
    <mergeCell ref="X7:Z7"/>
    <mergeCell ref="AA7:AC7"/>
    <mergeCell ref="AD7:AF7"/>
    <mergeCell ref="A6:D6"/>
    <mergeCell ref="E6:G6"/>
    <mergeCell ref="H6:J6"/>
    <mergeCell ref="K6:M6"/>
    <mergeCell ref="N6:P6"/>
    <mergeCell ref="Q6:T6"/>
    <mergeCell ref="U6:W6"/>
    <mergeCell ref="X6:Z6"/>
    <mergeCell ref="AA6:AC6"/>
    <mergeCell ref="A1:D1"/>
    <mergeCell ref="AA4:AC4"/>
    <mergeCell ref="AD4:AF4"/>
    <mergeCell ref="A5:D5"/>
    <mergeCell ref="E5:G5"/>
    <mergeCell ref="H5:J5"/>
    <mergeCell ref="K5:M5"/>
    <mergeCell ref="N5:P5"/>
    <mergeCell ref="Q5:T5"/>
    <mergeCell ref="U5:W5"/>
    <mergeCell ref="X5:Z5"/>
    <mergeCell ref="A3:D4"/>
    <mergeCell ref="E3:G4"/>
    <mergeCell ref="H3:P3"/>
    <mergeCell ref="Q3:T4"/>
    <mergeCell ref="U3:W4"/>
    <mergeCell ref="X3:AF3"/>
    <mergeCell ref="H4:J4"/>
    <mergeCell ref="K4:M4"/>
    <mergeCell ref="N4:P4"/>
    <mergeCell ref="X4:Z4"/>
    <mergeCell ref="AA5:AC5"/>
    <mergeCell ref="AD5:AF5"/>
  </mergeCells>
  <phoneticPr fontId="4"/>
  <hyperlinks>
    <hyperlink ref="A1" location="P2細目次!A1" display="目次に戻る" xr:uid="{12756FB3-1C4A-48A8-9B41-C2DB738810E3}"/>
  </hyperlinks>
  <pageMargins left="0.70866141732283472" right="0.70866141732283472" top="0.74803149606299213" bottom="0.74803149606299213" header="0.31496062992125984" footer="0.31496062992125984"/>
  <pageSetup paperSize="9" scale="88" firstPageNumber="0" orientation="portrait" r:id="rId1"/>
  <headerFooter differentFirst="1" scaleWithDoc="0">
    <oddFooter>&amp;C- &amp;P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09F0F-8C45-4801-AB19-5F05FCBA694A}">
  <sheetPr codeName="Sheet23">
    <tabColor theme="0"/>
    <pageSetUpPr fitToPage="1"/>
  </sheetPr>
  <dimension ref="A1:Z42"/>
  <sheetViews>
    <sheetView zoomScaleNormal="100" zoomScaleSheetLayoutView="100" workbookViewId="0">
      <selection activeCell="AL2" sqref="AL2:AR2"/>
    </sheetView>
  </sheetViews>
  <sheetFormatPr defaultColWidth="3.5" defaultRowHeight="19.5" customHeight="1"/>
  <cols>
    <col min="1" max="16384" width="3.5" style="286"/>
  </cols>
  <sheetData>
    <row r="1" spans="1:26" ht="13.5">
      <c r="A1" s="1544" t="s">
        <v>4602</v>
      </c>
      <c r="B1" s="1544"/>
      <c r="C1" s="1544"/>
      <c r="D1" s="1544"/>
    </row>
    <row r="2" spans="1:26" s="42" customFormat="1" ht="19.5" customHeight="1">
      <c r="A2" s="1271" t="s">
        <v>853</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row>
    <row r="4" spans="1:26" ht="19.5" customHeight="1">
      <c r="A4" s="1261" t="s">
        <v>854</v>
      </c>
      <c r="B4" s="1261"/>
      <c r="C4" s="1261"/>
      <c r="D4" s="1262"/>
      <c r="E4" s="1260" t="s">
        <v>464</v>
      </c>
      <c r="F4" s="1261"/>
      <c r="G4" s="1262"/>
      <c r="H4" s="1260" t="s">
        <v>644</v>
      </c>
      <c r="I4" s="1261"/>
      <c r="J4" s="1262"/>
      <c r="K4" s="1260" t="s">
        <v>645</v>
      </c>
      <c r="L4" s="1261"/>
      <c r="M4" s="1262"/>
      <c r="N4" s="1260" t="s">
        <v>854</v>
      </c>
      <c r="O4" s="1261"/>
      <c r="P4" s="1261"/>
      <c r="Q4" s="1262"/>
      <c r="R4" s="1260" t="s">
        <v>464</v>
      </c>
      <c r="S4" s="1261"/>
      <c r="T4" s="1262"/>
      <c r="U4" s="1260" t="s">
        <v>644</v>
      </c>
      <c r="V4" s="1261"/>
      <c r="W4" s="1262"/>
      <c r="X4" s="1260" t="s">
        <v>645</v>
      </c>
      <c r="Y4" s="1261"/>
      <c r="Z4" s="1261"/>
    </row>
    <row r="5" spans="1:26" ht="19.5" customHeight="1">
      <c r="A5" s="1288"/>
      <c r="B5" s="1288"/>
      <c r="C5" s="1288"/>
      <c r="D5" s="1516"/>
      <c r="E5" s="1287"/>
      <c r="F5" s="1288"/>
      <c r="G5" s="1288"/>
      <c r="H5" s="1288"/>
      <c r="I5" s="1288"/>
      <c r="J5" s="1288"/>
      <c r="K5" s="1288"/>
      <c r="L5" s="1288"/>
      <c r="M5" s="1516"/>
      <c r="N5" s="1279"/>
      <c r="O5" s="1277"/>
      <c r="P5" s="1277"/>
      <c r="Q5" s="1277"/>
      <c r="R5" s="1288"/>
      <c r="S5" s="1288"/>
      <c r="T5" s="1288"/>
      <c r="U5" s="1288"/>
      <c r="V5" s="1288"/>
      <c r="W5" s="1288"/>
      <c r="X5" s="1288"/>
      <c r="Y5" s="1288"/>
      <c r="Z5" s="1288"/>
    </row>
    <row r="6" spans="1:26" ht="19.5" customHeight="1">
      <c r="A6" s="1296" t="s">
        <v>464</v>
      </c>
      <c r="B6" s="1296"/>
      <c r="C6" s="1296"/>
      <c r="D6" s="1515"/>
      <c r="E6" s="1545">
        <f>SUM(E8,E15,E22,E29,E36,R8,R15,R22,R29,R36,'P26'!E6,'P26'!E13,'P26'!E20,'P26'!E27,'P26'!E34,'P26'!R6,'P26'!R13,'P26'!R20,'P26'!R27,'P26'!R34,'P26'!R41)</f>
        <v>78630</v>
      </c>
      <c r="F6" s="1546"/>
      <c r="G6" s="1546"/>
      <c r="H6" s="1547">
        <f>SUM(H8,H15,H22,H29,H36,U8,U15,U22,U29,U36,'P26'!H6,'P26'!H13,'P26'!H20,'P26'!H27,'P26'!H34,'P26'!U6,'P26'!U13,'P26'!U20,'P26'!U27,'P26'!U34,'P26'!U41)</f>
        <v>39224</v>
      </c>
      <c r="I6" s="1547"/>
      <c r="J6" s="1547"/>
      <c r="K6" s="1547">
        <f>SUM(K8,K15,K22,K29,K36,X8,X15,X22,X29,X36,'P26'!K6,'P26'!K13,'P26'!K20,'P26'!K27,'P26'!K34,'P26'!X6,'P26'!X13,'P26'!X20,'P26'!X27,'P26'!X34,'P26'!X41)</f>
        <v>39406</v>
      </c>
      <c r="L6" s="1547"/>
      <c r="M6" s="1548"/>
      <c r="N6" s="1514"/>
      <c r="O6" s="1296"/>
      <c r="P6" s="1296"/>
      <c r="Q6" s="1296"/>
      <c r="R6" s="1202"/>
      <c r="S6" s="1202"/>
      <c r="T6" s="1202"/>
      <c r="U6" s="1202"/>
      <c r="V6" s="1202"/>
      <c r="W6" s="1202"/>
      <c r="X6" s="1202"/>
      <c r="Y6" s="1202"/>
      <c r="Z6" s="1202"/>
    </row>
    <row r="7" spans="1:26" ht="19.5" customHeight="1">
      <c r="A7" s="1296"/>
      <c r="B7" s="1296"/>
      <c r="C7" s="1296"/>
      <c r="D7" s="1515"/>
      <c r="E7" s="1420"/>
      <c r="F7" s="1202"/>
      <c r="G7" s="1202"/>
      <c r="H7" s="1202"/>
      <c r="I7" s="1202"/>
      <c r="J7" s="1202"/>
      <c r="K7" s="1202"/>
      <c r="L7" s="1202"/>
      <c r="M7" s="1551"/>
      <c r="N7" s="1514"/>
      <c r="O7" s="1296"/>
      <c r="P7" s="1296"/>
      <c r="Q7" s="1296"/>
      <c r="R7" s="1202"/>
      <c r="S7" s="1202"/>
      <c r="T7" s="1202"/>
      <c r="U7" s="1202"/>
      <c r="V7" s="1202"/>
      <c r="W7" s="1202"/>
      <c r="X7" s="1202"/>
      <c r="Y7" s="1202"/>
      <c r="Z7" s="1202"/>
    </row>
    <row r="8" spans="1:26" ht="19.5" customHeight="1">
      <c r="A8" s="1296" t="s">
        <v>855</v>
      </c>
      <c r="B8" s="1296"/>
      <c r="C8" s="1296"/>
      <c r="D8" s="1515"/>
      <c r="E8" s="1545">
        <f>SUM(H8:K8)</f>
        <v>2363</v>
      </c>
      <c r="F8" s="1546"/>
      <c r="G8" s="1546"/>
      <c r="H8" s="1547">
        <f>SUM(H9:H13)</f>
        <v>1210</v>
      </c>
      <c r="I8" s="1547"/>
      <c r="J8" s="1547"/>
      <c r="K8" s="1547">
        <f>SUM(K9:K13)</f>
        <v>1153</v>
      </c>
      <c r="L8" s="1547"/>
      <c r="M8" s="1548"/>
      <c r="N8" s="1549" t="s">
        <v>856</v>
      </c>
      <c r="O8" s="1550"/>
      <c r="P8" s="1550"/>
      <c r="Q8" s="1550"/>
      <c r="R8" s="1547">
        <f>SUM(U8:X8)</f>
        <v>3367</v>
      </c>
      <c r="S8" s="1547"/>
      <c r="T8" s="1547"/>
      <c r="U8" s="1547">
        <f>SUM(U9:W13)</f>
        <v>1746</v>
      </c>
      <c r="V8" s="1547"/>
      <c r="W8" s="1547"/>
      <c r="X8" s="1547">
        <f>SUM(X9:Z13)</f>
        <v>1621</v>
      </c>
      <c r="Y8" s="1547"/>
      <c r="Z8" s="1547"/>
    </row>
    <row r="9" spans="1:26" ht="19.5" customHeight="1">
      <c r="A9" s="1296">
        <v>0</v>
      </c>
      <c r="B9" s="1296"/>
      <c r="C9" s="1296"/>
      <c r="D9" s="1515"/>
      <c r="E9" s="1420">
        <f>H9+K9</f>
        <v>369</v>
      </c>
      <c r="F9" s="1202"/>
      <c r="G9" s="1202"/>
      <c r="H9" s="1202">
        <v>191</v>
      </c>
      <c r="I9" s="1202"/>
      <c r="J9" s="1202"/>
      <c r="K9" s="1202">
        <v>178</v>
      </c>
      <c r="L9" s="1202"/>
      <c r="M9" s="1551"/>
      <c r="N9" s="1549">
        <v>25</v>
      </c>
      <c r="O9" s="1550"/>
      <c r="P9" s="1550"/>
      <c r="Q9" s="1550"/>
      <c r="R9" s="1202">
        <f>U9+X9</f>
        <v>684</v>
      </c>
      <c r="S9" s="1202"/>
      <c r="T9" s="1202"/>
      <c r="U9" s="1202">
        <v>376</v>
      </c>
      <c r="V9" s="1202"/>
      <c r="W9" s="1202"/>
      <c r="X9" s="1202">
        <v>308</v>
      </c>
      <c r="Y9" s="1202"/>
      <c r="Z9" s="1202"/>
    </row>
    <row r="10" spans="1:26" ht="19.5" customHeight="1">
      <c r="A10" s="1296">
        <v>1</v>
      </c>
      <c r="B10" s="1296"/>
      <c r="C10" s="1296"/>
      <c r="D10" s="1515"/>
      <c r="E10" s="1420">
        <f>H10+K10</f>
        <v>451</v>
      </c>
      <c r="F10" s="1202"/>
      <c r="G10" s="1202"/>
      <c r="H10" s="1202">
        <v>232</v>
      </c>
      <c r="I10" s="1202"/>
      <c r="J10" s="1202"/>
      <c r="K10" s="1202">
        <v>219</v>
      </c>
      <c r="L10" s="1202"/>
      <c r="M10" s="1551"/>
      <c r="N10" s="1549">
        <v>26</v>
      </c>
      <c r="O10" s="1550"/>
      <c r="P10" s="1550"/>
      <c r="Q10" s="1550"/>
      <c r="R10" s="1202">
        <f>U10+X10</f>
        <v>633</v>
      </c>
      <c r="S10" s="1202"/>
      <c r="T10" s="1202"/>
      <c r="U10" s="1202">
        <v>344</v>
      </c>
      <c r="V10" s="1202"/>
      <c r="W10" s="1202"/>
      <c r="X10" s="1202">
        <v>289</v>
      </c>
      <c r="Y10" s="1202"/>
      <c r="Z10" s="1202"/>
    </row>
    <row r="11" spans="1:26" ht="19.5" customHeight="1">
      <c r="A11" s="1296">
        <v>2</v>
      </c>
      <c r="B11" s="1296"/>
      <c r="C11" s="1296"/>
      <c r="D11" s="1515"/>
      <c r="E11" s="1420">
        <f>H11+K11</f>
        <v>479</v>
      </c>
      <c r="F11" s="1202"/>
      <c r="G11" s="1202"/>
      <c r="H11" s="1202">
        <v>242</v>
      </c>
      <c r="I11" s="1202"/>
      <c r="J11" s="1202"/>
      <c r="K11" s="1202">
        <v>237</v>
      </c>
      <c r="L11" s="1202"/>
      <c r="M11" s="1551"/>
      <c r="N11" s="1549">
        <v>27</v>
      </c>
      <c r="O11" s="1550"/>
      <c r="P11" s="1550"/>
      <c r="Q11" s="1550"/>
      <c r="R11" s="1202">
        <f>U11+X11</f>
        <v>687</v>
      </c>
      <c r="S11" s="1202"/>
      <c r="T11" s="1202"/>
      <c r="U11" s="1202">
        <v>340</v>
      </c>
      <c r="V11" s="1202"/>
      <c r="W11" s="1202"/>
      <c r="X11" s="1202">
        <v>347</v>
      </c>
      <c r="Y11" s="1202"/>
      <c r="Z11" s="1202"/>
    </row>
    <row r="12" spans="1:26" ht="19.5" customHeight="1">
      <c r="A12" s="1296">
        <v>3</v>
      </c>
      <c r="B12" s="1296"/>
      <c r="C12" s="1296"/>
      <c r="D12" s="1515"/>
      <c r="E12" s="1420">
        <f>H12+K12</f>
        <v>526</v>
      </c>
      <c r="F12" s="1202"/>
      <c r="G12" s="1202"/>
      <c r="H12" s="1202">
        <v>266</v>
      </c>
      <c r="I12" s="1202"/>
      <c r="J12" s="1202"/>
      <c r="K12" s="1202">
        <v>260</v>
      </c>
      <c r="L12" s="1202"/>
      <c r="M12" s="1551"/>
      <c r="N12" s="1549">
        <v>28</v>
      </c>
      <c r="O12" s="1550"/>
      <c r="P12" s="1550"/>
      <c r="Q12" s="1550"/>
      <c r="R12" s="1202">
        <f>U12+X12</f>
        <v>683</v>
      </c>
      <c r="S12" s="1202"/>
      <c r="T12" s="1202"/>
      <c r="U12" s="1202">
        <v>334</v>
      </c>
      <c r="V12" s="1202"/>
      <c r="W12" s="1202"/>
      <c r="X12" s="1202">
        <v>349</v>
      </c>
      <c r="Y12" s="1202"/>
      <c r="Z12" s="1202"/>
    </row>
    <row r="13" spans="1:26" ht="19.5" customHeight="1">
      <c r="A13" s="1296">
        <v>4</v>
      </c>
      <c r="B13" s="1296"/>
      <c r="C13" s="1296"/>
      <c r="D13" s="1515"/>
      <c r="E13" s="1420">
        <f>H13+K13</f>
        <v>538</v>
      </c>
      <c r="F13" s="1202"/>
      <c r="G13" s="1202"/>
      <c r="H13" s="1202">
        <v>279</v>
      </c>
      <c r="I13" s="1202"/>
      <c r="J13" s="1202"/>
      <c r="K13" s="1202">
        <v>259</v>
      </c>
      <c r="L13" s="1202"/>
      <c r="M13" s="1551"/>
      <c r="N13" s="1549">
        <v>29</v>
      </c>
      <c r="O13" s="1550"/>
      <c r="P13" s="1550"/>
      <c r="Q13" s="1550"/>
      <c r="R13" s="1202">
        <f>U13+X13</f>
        <v>680</v>
      </c>
      <c r="S13" s="1202"/>
      <c r="T13" s="1202"/>
      <c r="U13" s="1202">
        <v>352</v>
      </c>
      <c r="V13" s="1202"/>
      <c r="W13" s="1202"/>
      <c r="X13" s="1202">
        <v>328</v>
      </c>
      <c r="Y13" s="1202"/>
      <c r="Z13" s="1202"/>
    </row>
    <row r="14" spans="1:26" ht="19.5" customHeight="1">
      <c r="A14" s="1296"/>
      <c r="B14" s="1296"/>
      <c r="C14" s="1296"/>
      <c r="D14" s="1515"/>
      <c r="E14" s="1545"/>
      <c r="F14" s="1546"/>
      <c r="G14" s="1546"/>
      <c r="H14" s="1547"/>
      <c r="I14" s="1547"/>
      <c r="J14" s="1547"/>
      <c r="K14" s="1547"/>
      <c r="L14" s="1547"/>
      <c r="M14" s="1548"/>
      <c r="N14" s="1549"/>
      <c r="O14" s="1550"/>
      <c r="P14" s="1550"/>
      <c r="Q14" s="1550"/>
      <c r="R14" s="1552"/>
      <c r="S14" s="1552"/>
      <c r="T14" s="1552"/>
      <c r="U14" s="1547"/>
      <c r="V14" s="1547"/>
      <c r="W14" s="1547"/>
      <c r="X14" s="1547"/>
      <c r="Y14" s="1547"/>
      <c r="Z14" s="1547"/>
    </row>
    <row r="15" spans="1:26" ht="19.5" customHeight="1">
      <c r="A15" s="1296" t="s">
        <v>857</v>
      </c>
      <c r="B15" s="1296"/>
      <c r="C15" s="1296"/>
      <c r="D15" s="1515"/>
      <c r="E15" s="1545">
        <f>SUM(H15:K15)</f>
        <v>2825</v>
      </c>
      <c r="F15" s="1546"/>
      <c r="G15" s="1546"/>
      <c r="H15" s="1547">
        <f>SUM(H16:H20)</f>
        <v>1360</v>
      </c>
      <c r="I15" s="1547"/>
      <c r="J15" s="1547"/>
      <c r="K15" s="1547">
        <f>SUM(K16:K20)</f>
        <v>1465</v>
      </c>
      <c r="L15" s="1547"/>
      <c r="M15" s="1548"/>
      <c r="N15" s="1549" t="s">
        <v>858</v>
      </c>
      <c r="O15" s="1550"/>
      <c r="P15" s="1550"/>
      <c r="Q15" s="1550"/>
      <c r="R15" s="1547">
        <f>SUM(U15:X15)</f>
        <v>3717</v>
      </c>
      <c r="S15" s="1547"/>
      <c r="T15" s="1547"/>
      <c r="U15" s="1547">
        <f>SUM(U16:W20)</f>
        <v>1966</v>
      </c>
      <c r="V15" s="1547"/>
      <c r="W15" s="1547"/>
      <c r="X15" s="1547">
        <f>SUM(X16:Z20)</f>
        <v>1751</v>
      </c>
      <c r="Y15" s="1547"/>
      <c r="Z15" s="1547"/>
    </row>
    <row r="16" spans="1:26" ht="19.5" customHeight="1">
      <c r="A16" s="1296">
        <v>5</v>
      </c>
      <c r="B16" s="1296"/>
      <c r="C16" s="1296"/>
      <c r="D16" s="1515"/>
      <c r="E16" s="1420">
        <f>H16+K16</f>
        <v>552</v>
      </c>
      <c r="F16" s="1202"/>
      <c r="G16" s="1202"/>
      <c r="H16" s="1202">
        <v>280</v>
      </c>
      <c r="I16" s="1202"/>
      <c r="J16" s="1202"/>
      <c r="K16" s="1202">
        <v>272</v>
      </c>
      <c r="L16" s="1202"/>
      <c r="M16" s="1551"/>
      <c r="N16" s="1549">
        <v>30</v>
      </c>
      <c r="O16" s="1550"/>
      <c r="P16" s="1550"/>
      <c r="Q16" s="1550"/>
      <c r="R16" s="1202">
        <f>U16+X16</f>
        <v>687</v>
      </c>
      <c r="S16" s="1202"/>
      <c r="T16" s="1202"/>
      <c r="U16" s="1202">
        <v>360</v>
      </c>
      <c r="V16" s="1202"/>
      <c r="W16" s="1202"/>
      <c r="X16" s="1202">
        <v>327</v>
      </c>
      <c r="Y16" s="1202"/>
      <c r="Z16" s="1202"/>
    </row>
    <row r="17" spans="1:26" ht="19.5" customHeight="1">
      <c r="A17" s="1296">
        <v>6</v>
      </c>
      <c r="B17" s="1296"/>
      <c r="C17" s="1296"/>
      <c r="D17" s="1515"/>
      <c r="E17" s="1420">
        <f>H17+K17</f>
        <v>583</v>
      </c>
      <c r="F17" s="1202"/>
      <c r="G17" s="1202"/>
      <c r="H17" s="1202">
        <v>282</v>
      </c>
      <c r="I17" s="1202"/>
      <c r="J17" s="1202"/>
      <c r="K17" s="1202">
        <v>301</v>
      </c>
      <c r="L17" s="1202"/>
      <c r="M17" s="1551"/>
      <c r="N17" s="1549">
        <v>31</v>
      </c>
      <c r="O17" s="1550"/>
      <c r="P17" s="1550"/>
      <c r="Q17" s="1550"/>
      <c r="R17" s="1202">
        <f>U17+X17</f>
        <v>715</v>
      </c>
      <c r="S17" s="1202"/>
      <c r="T17" s="1202"/>
      <c r="U17" s="1202">
        <v>392</v>
      </c>
      <c r="V17" s="1202"/>
      <c r="W17" s="1202"/>
      <c r="X17" s="1202">
        <v>323</v>
      </c>
      <c r="Y17" s="1202"/>
      <c r="Z17" s="1202"/>
    </row>
    <row r="18" spans="1:26" ht="19.5" customHeight="1">
      <c r="A18" s="1296">
        <v>7</v>
      </c>
      <c r="B18" s="1296"/>
      <c r="C18" s="1296"/>
      <c r="D18" s="1515"/>
      <c r="E18" s="1420">
        <f>H18+K18</f>
        <v>575</v>
      </c>
      <c r="F18" s="1202"/>
      <c r="G18" s="1202"/>
      <c r="H18" s="1202">
        <v>275</v>
      </c>
      <c r="I18" s="1202"/>
      <c r="J18" s="1202"/>
      <c r="K18" s="1202">
        <v>300</v>
      </c>
      <c r="L18" s="1202"/>
      <c r="M18" s="1551"/>
      <c r="N18" s="1549">
        <v>32</v>
      </c>
      <c r="O18" s="1550"/>
      <c r="P18" s="1550"/>
      <c r="Q18" s="1550"/>
      <c r="R18" s="1202">
        <f>U18+X18</f>
        <v>731</v>
      </c>
      <c r="S18" s="1202"/>
      <c r="T18" s="1202"/>
      <c r="U18" s="1202">
        <v>379</v>
      </c>
      <c r="V18" s="1202"/>
      <c r="W18" s="1202"/>
      <c r="X18" s="1202">
        <v>352</v>
      </c>
      <c r="Y18" s="1202"/>
      <c r="Z18" s="1202"/>
    </row>
    <row r="19" spans="1:26" ht="19.5" customHeight="1">
      <c r="A19" s="1296">
        <v>8</v>
      </c>
      <c r="B19" s="1296"/>
      <c r="C19" s="1296"/>
      <c r="D19" s="1515"/>
      <c r="E19" s="1420">
        <f>H19+K19</f>
        <v>577</v>
      </c>
      <c r="F19" s="1202"/>
      <c r="G19" s="1202"/>
      <c r="H19" s="1202">
        <v>262</v>
      </c>
      <c r="I19" s="1202"/>
      <c r="J19" s="1202"/>
      <c r="K19" s="1202">
        <v>315</v>
      </c>
      <c r="L19" s="1202"/>
      <c r="M19" s="1551"/>
      <c r="N19" s="1549">
        <v>33</v>
      </c>
      <c r="O19" s="1550"/>
      <c r="P19" s="1550"/>
      <c r="Q19" s="1550"/>
      <c r="R19" s="1202">
        <f>U19+X19</f>
        <v>802</v>
      </c>
      <c r="S19" s="1202"/>
      <c r="T19" s="1202"/>
      <c r="U19" s="1202">
        <v>429</v>
      </c>
      <c r="V19" s="1202"/>
      <c r="W19" s="1202"/>
      <c r="X19" s="1202">
        <v>373</v>
      </c>
      <c r="Y19" s="1202"/>
      <c r="Z19" s="1202"/>
    </row>
    <row r="20" spans="1:26" ht="19.5" customHeight="1">
      <c r="A20" s="1296">
        <v>9</v>
      </c>
      <c r="B20" s="1296"/>
      <c r="C20" s="1296"/>
      <c r="D20" s="1515"/>
      <c r="E20" s="1420">
        <f>H20+K20</f>
        <v>538</v>
      </c>
      <c r="F20" s="1202"/>
      <c r="G20" s="1202"/>
      <c r="H20" s="1202">
        <v>261</v>
      </c>
      <c r="I20" s="1202"/>
      <c r="J20" s="1202"/>
      <c r="K20" s="1202">
        <v>277</v>
      </c>
      <c r="L20" s="1202"/>
      <c r="M20" s="1551"/>
      <c r="N20" s="1549">
        <v>34</v>
      </c>
      <c r="O20" s="1550"/>
      <c r="P20" s="1550"/>
      <c r="Q20" s="1550"/>
      <c r="R20" s="1202">
        <f>U20+X20</f>
        <v>782</v>
      </c>
      <c r="S20" s="1202"/>
      <c r="T20" s="1202"/>
      <c r="U20" s="1202">
        <v>406</v>
      </c>
      <c r="V20" s="1202"/>
      <c r="W20" s="1202"/>
      <c r="X20" s="1202">
        <v>376</v>
      </c>
      <c r="Y20" s="1202"/>
      <c r="Z20" s="1202"/>
    </row>
    <row r="21" spans="1:26" ht="19.5" customHeight="1">
      <c r="A21" s="1296"/>
      <c r="B21" s="1296"/>
      <c r="C21" s="1296"/>
      <c r="D21" s="1515"/>
      <c r="E21" s="1545"/>
      <c r="F21" s="1546"/>
      <c r="G21" s="1546"/>
      <c r="H21" s="1547"/>
      <c r="I21" s="1547"/>
      <c r="J21" s="1547"/>
      <c r="K21" s="1547"/>
      <c r="L21" s="1547"/>
      <c r="M21" s="1548"/>
      <c r="N21" s="1549"/>
      <c r="O21" s="1550"/>
      <c r="P21" s="1550"/>
      <c r="Q21" s="1550"/>
      <c r="R21" s="1552"/>
      <c r="S21" s="1552"/>
      <c r="T21" s="1552"/>
      <c r="U21" s="1547"/>
      <c r="V21" s="1547"/>
      <c r="W21" s="1547"/>
      <c r="X21" s="1547"/>
      <c r="Y21" s="1547"/>
      <c r="Z21" s="1547"/>
    </row>
    <row r="22" spans="1:26" ht="19.5" customHeight="1">
      <c r="A22" s="1296" t="s">
        <v>859</v>
      </c>
      <c r="B22" s="1296"/>
      <c r="C22" s="1296"/>
      <c r="D22" s="1515"/>
      <c r="E22" s="1545">
        <f>SUM(H22:K22)</f>
        <v>3098</v>
      </c>
      <c r="F22" s="1546"/>
      <c r="G22" s="1546"/>
      <c r="H22" s="1547">
        <f>SUM(H23:H27)</f>
        <v>1590</v>
      </c>
      <c r="I22" s="1547"/>
      <c r="J22" s="1547"/>
      <c r="K22" s="1547">
        <f>SUM(K23:K27)</f>
        <v>1508</v>
      </c>
      <c r="L22" s="1547"/>
      <c r="M22" s="1548"/>
      <c r="N22" s="1549" t="s">
        <v>860</v>
      </c>
      <c r="O22" s="1550"/>
      <c r="P22" s="1550"/>
      <c r="Q22" s="1550"/>
      <c r="R22" s="1547">
        <f>SUM(U22:X22)</f>
        <v>4307</v>
      </c>
      <c r="S22" s="1547"/>
      <c r="T22" s="1547"/>
      <c r="U22" s="1547">
        <f>SUM(U23:W27)</f>
        <v>2285</v>
      </c>
      <c r="V22" s="1547"/>
      <c r="W22" s="1547"/>
      <c r="X22" s="1547">
        <f>SUM(X23:Z27)</f>
        <v>2022</v>
      </c>
      <c r="Y22" s="1547"/>
      <c r="Z22" s="1547"/>
    </row>
    <row r="23" spans="1:26" ht="19.5" customHeight="1">
      <c r="A23" s="1296">
        <v>10</v>
      </c>
      <c r="B23" s="1296"/>
      <c r="C23" s="1296"/>
      <c r="D23" s="1515"/>
      <c r="E23" s="1420">
        <f>H23+K23</f>
        <v>593</v>
      </c>
      <c r="F23" s="1202"/>
      <c r="G23" s="1202"/>
      <c r="H23" s="1202">
        <v>328</v>
      </c>
      <c r="I23" s="1202"/>
      <c r="J23" s="1202"/>
      <c r="K23" s="1202">
        <v>265</v>
      </c>
      <c r="L23" s="1202"/>
      <c r="M23" s="1551"/>
      <c r="N23" s="1549">
        <v>35</v>
      </c>
      <c r="O23" s="1550"/>
      <c r="P23" s="1550"/>
      <c r="Q23" s="1550"/>
      <c r="R23" s="1202">
        <f>U23+X23</f>
        <v>769</v>
      </c>
      <c r="S23" s="1202"/>
      <c r="T23" s="1202"/>
      <c r="U23" s="1202">
        <v>407</v>
      </c>
      <c r="V23" s="1202"/>
      <c r="W23" s="1202"/>
      <c r="X23" s="1202">
        <v>362</v>
      </c>
      <c r="Y23" s="1202"/>
      <c r="Z23" s="1202"/>
    </row>
    <row r="24" spans="1:26" ht="19.5" customHeight="1">
      <c r="A24" s="1296">
        <v>11</v>
      </c>
      <c r="B24" s="1296"/>
      <c r="C24" s="1296"/>
      <c r="D24" s="1515"/>
      <c r="E24" s="1420">
        <f>H24+K24</f>
        <v>658</v>
      </c>
      <c r="F24" s="1202"/>
      <c r="G24" s="1202"/>
      <c r="H24" s="1202">
        <v>344</v>
      </c>
      <c r="I24" s="1202"/>
      <c r="J24" s="1202"/>
      <c r="K24" s="1202">
        <v>314</v>
      </c>
      <c r="L24" s="1202"/>
      <c r="M24" s="1551"/>
      <c r="N24" s="1549">
        <v>36</v>
      </c>
      <c r="O24" s="1550"/>
      <c r="P24" s="1550"/>
      <c r="Q24" s="1550"/>
      <c r="R24" s="1202">
        <f>U24+X24</f>
        <v>859</v>
      </c>
      <c r="S24" s="1202"/>
      <c r="T24" s="1202"/>
      <c r="U24" s="1202">
        <v>459</v>
      </c>
      <c r="V24" s="1202"/>
      <c r="W24" s="1202"/>
      <c r="X24" s="1202">
        <v>400</v>
      </c>
      <c r="Y24" s="1202"/>
      <c r="Z24" s="1202"/>
    </row>
    <row r="25" spans="1:26" ht="19.5" customHeight="1">
      <c r="A25" s="1296">
        <v>12</v>
      </c>
      <c r="B25" s="1296"/>
      <c r="C25" s="1296"/>
      <c r="D25" s="1515"/>
      <c r="E25" s="1420">
        <f>H25+K25</f>
        <v>618</v>
      </c>
      <c r="F25" s="1202"/>
      <c r="G25" s="1202"/>
      <c r="H25" s="1202">
        <v>322</v>
      </c>
      <c r="I25" s="1202"/>
      <c r="J25" s="1202"/>
      <c r="K25" s="1202">
        <v>296</v>
      </c>
      <c r="L25" s="1202"/>
      <c r="M25" s="1551"/>
      <c r="N25" s="1549">
        <v>37</v>
      </c>
      <c r="O25" s="1550"/>
      <c r="P25" s="1550"/>
      <c r="Q25" s="1550"/>
      <c r="R25" s="1202">
        <f>U25+X25</f>
        <v>887</v>
      </c>
      <c r="S25" s="1202"/>
      <c r="T25" s="1202"/>
      <c r="U25" s="1202">
        <v>483</v>
      </c>
      <c r="V25" s="1202"/>
      <c r="W25" s="1202"/>
      <c r="X25" s="1202">
        <v>404</v>
      </c>
      <c r="Y25" s="1202"/>
      <c r="Z25" s="1202"/>
    </row>
    <row r="26" spans="1:26" ht="19.5" customHeight="1">
      <c r="A26" s="1296">
        <v>13</v>
      </c>
      <c r="B26" s="1296"/>
      <c r="C26" s="1296"/>
      <c r="D26" s="1515"/>
      <c r="E26" s="1420">
        <f>H26+K26</f>
        <v>584</v>
      </c>
      <c r="F26" s="1202"/>
      <c r="G26" s="1202"/>
      <c r="H26" s="1202">
        <v>292</v>
      </c>
      <c r="I26" s="1202"/>
      <c r="J26" s="1202"/>
      <c r="K26" s="1202">
        <v>292</v>
      </c>
      <c r="L26" s="1202"/>
      <c r="M26" s="1551"/>
      <c r="N26" s="1549">
        <v>38</v>
      </c>
      <c r="O26" s="1550"/>
      <c r="P26" s="1550"/>
      <c r="Q26" s="1550"/>
      <c r="R26" s="1202">
        <f>U26+X26</f>
        <v>846</v>
      </c>
      <c r="S26" s="1202"/>
      <c r="T26" s="1202"/>
      <c r="U26" s="1202">
        <v>436</v>
      </c>
      <c r="V26" s="1202"/>
      <c r="W26" s="1202"/>
      <c r="X26" s="1202">
        <v>410</v>
      </c>
      <c r="Y26" s="1202"/>
      <c r="Z26" s="1202"/>
    </row>
    <row r="27" spans="1:26" ht="19.5" customHeight="1">
      <c r="A27" s="1296">
        <v>14</v>
      </c>
      <c r="B27" s="1296"/>
      <c r="C27" s="1296"/>
      <c r="D27" s="1515"/>
      <c r="E27" s="1420">
        <f>H27+K27</f>
        <v>645</v>
      </c>
      <c r="F27" s="1202"/>
      <c r="G27" s="1202"/>
      <c r="H27" s="1202">
        <v>304</v>
      </c>
      <c r="I27" s="1202"/>
      <c r="J27" s="1202"/>
      <c r="K27" s="1202">
        <v>341</v>
      </c>
      <c r="L27" s="1202"/>
      <c r="M27" s="1551"/>
      <c r="N27" s="1549">
        <v>39</v>
      </c>
      <c r="O27" s="1550"/>
      <c r="P27" s="1550"/>
      <c r="Q27" s="1550"/>
      <c r="R27" s="1202">
        <f>U27+X27</f>
        <v>946</v>
      </c>
      <c r="S27" s="1202"/>
      <c r="T27" s="1202"/>
      <c r="U27" s="1202">
        <v>500</v>
      </c>
      <c r="V27" s="1202"/>
      <c r="W27" s="1202"/>
      <c r="X27" s="1202">
        <v>446</v>
      </c>
      <c r="Y27" s="1202"/>
      <c r="Z27" s="1202"/>
    </row>
    <row r="28" spans="1:26" ht="19.5" customHeight="1">
      <c r="A28" s="1296"/>
      <c r="B28" s="1296"/>
      <c r="C28" s="1296"/>
      <c r="D28" s="1515"/>
      <c r="E28" s="1545"/>
      <c r="F28" s="1546"/>
      <c r="G28" s="1546"/>
      <c r="H28" s="1547"/>
      <c r="I28" s="1547"/>
      <c r="J28" s="1547"/>
      <c r="K28" s="1547"/>
      <c r="L28" s="1547"/>
      <c r="M28" s="1548"/>
      <c r="N28" s="1549"/>
      <c r="O28" s="1550"/>
      <c r="P28" s="1550"/>
      <c r="Q28" s="1550"/>
      <c r="R28" s="1552"/>
      <c r="S28" s="1552"/>
      <c r="T28" s="1552"/>
      <c r="U28" s="1547"/>
      <c r="V28" s="1547"/>
      <c r="W28" s="1547"/>
      <c r="X28" s="1547"/>
      <c r="Y28" s="1547"/>
      <c r="Z28" s="1547"/>
    </row>
    <row r="29" spans="1:26" ht="19.5" customHeight="1">
      <c r="A29" s="1296" t="s">
        <v>861</v>
      </c>
      <c r="B29" s="1296"/>
      <c r="C29" s="1296"/>
      <c r="D29" s="1515"/>
      <c r="E29" s="1545">
        <f>SUM(H29:K29)</f>
        <v>3354</v>
      </c>
      <c r="F29" s="1546"/>
      <c r="G29" s="1546"/>
      <c r="H29" s="1547">
        <f>SUM(H30:H34)</f>
        <v>1771</v>
      </c>
      <c r="I29" s="1547"/>
      <c r="J29" s="1547"/>
      <c r="K29" s="1547">
        <f>SUM(K30:K34)</f>
        <v>1583</v>
      </c>
      <c r="L29" s="1547"/>
      <c r="M29" s="1548"/>
      <c r="N29" s="1549" t="s">
        <v>862</v>
      </c>
      <c r="O29" s="1550"/>
      <c r="P29" s="1550"/>
      <c r="Q29" s="1550"/>
      <c r="R29" s="1547">
        <f>SUM(U29:X29)</f>
        <v>4840</v>
      </c>
      <c r="S29" s="1547"/>
      <c r="T29" s="1547"/>
      <c r="U29" s="1547">
        <f>SUM(U30:W34)</f>
        <v>2485</v>
      </c>
      <c r="V29" s="1547"/>
      <c r="W29" s="1547"/>
      <c r="X29" s="1547">
        <f>SUM(X30:Z34)</f>
        <v>2355</v>
      </c>
      <c r="Y29" s="1547"/>
      <c r="Z29" s="1547"/>
    </row>
    <row r="30" spans="1:26" ht="19.5" customHeight="1">
      <c r="A30" s="1296">
        <v>15</v>
      </c>
      <c r="B30" s="1296"/>
      <c r="C30" s="1296"/>
      <c r="D30" s="1515"/>
      <c r="E30" s="1420">
        <f>H30+K30</f>
        <v>668</v>
      </c>
      <c r="F30" s="1202"/>
      <c r="G30" s="1202"/>
      <c r="H30" s="1202">
        <v>365</v>
      </c>
      <c r="I30" s="1202"/>
      <c r="J30" s="1202"/>
      <c r="K30" s="1202">
        <v>303</v>
      </c>
      <c r="L30" s="1202"/>
      <c r="M30" s="1551"/>
      <c r="N30" s="1549">
        <v>40</v>
      </c>
      <c r="O30" s="1550"/>
      <c r="P30" s="1550"/>
      <c r="Q30" s="1550"/>
      <c r="R30" s="1202">
        <f>U30+X30</f>
        <v>952</v>
      </c>
      <c r="S30" s="1202"/>
      <c r="T30" s="1202"/>
      <c r="U30" s="1202">
        <v>485</v>
      </c>
      <c r="V30" s="1202"/>
      <c r="W30" s="1202"/>
      <c r="X30" s="1202">
        <v>467</v>
      </c>
      <c r="Y30" s="1202"/>
      <c r="Z30" s="1202"/>
    </row>
    <row r="31" spans="1:26" ht="19.5" customHeight="1">
      <c r="A31" s="1296">
        <v>16</v>
      </c>
      <c r="B31" s="1296"/>
      <c r="C31" s="1296"/>
      <c r="D31" s="1515"/>
      <c r="E31" s="1420">
        <f>H31+K31</f>
        <v>616</v>
      </c>
      <c r="F31" s="1202"/>
      <c r="G31" s="1202"/>
      <c r="H31" s="1202">
        <v>336</v>
      </c>
      <c r="I31" s="1202"/>
      <c r="J31" s="1202"/>
      <c r="K31" s="1202">
        <v>280</v>
      </c>
      <c r="L31" s="1202"/>
      <c r="M31" s="1551"/>
      <c r="N31" s="1549">
        <v>41</v>
      </c>
      <c r="O31" s="1550"/>
      <c r="P31" s="1550"/>
      <c r="Q31" s="1550"/>
      <c r="R31" s="1202">
        <f>U31+X31</f>
        <v>907</v>
      </c>
      <c r="S31" s="1202"/>
      <c r="T31" s="1202"/>
      <c r="U31" s="1202">
        <v>471</v>
      </c>
      <c r="V31" s="1202"/>
      <c r="W31" s="1202"/>
      <c r="X31" s="1202">
        <v>436</v>
      </c>
      <c r="Y31" s="1202"/>
      <c r="Z31" s="1202"/>
    </row>
    <row r="32" spans="1:26" ht="19.5" customHeight="1">
      <c r="A32" s="1296">
        <v>17</v>
      </c>
      <c r="B32" s="1296"/>
      <c r="C32" s="1296"/>
      <c r="D32" s="1515"/>
      <c r="E32" s="1420">
        <f>H32+K32</f>
        <v>665</v>
      </c>
      <c r="F32" s="1202"/>
      <c r="G32" s="1202"/>
      <c r="H32" s="1202">
        <v>333</v>
      </c>
      <c r="I32" s="1202"/>
      <c r="J32" s="1202"/>
      <c r="K32" s="1202">
        <v>332</v>
      </c>
      <c r="L32" s="1202"/>
      <c r="M32" s="1551"/>
      <c r="N32" s="1549">
        <v>42</v>
      </c>
      <c r="O32" s="1550"/>
      <c r="P32" s="1550"/>
      <c r="Q32" s="1550"/>
      <c r="R32" s="1202">
        <f>U32+X32</f>
        <v>989</v>
      </c>
      <c r="S32" s="1202"/>
      <c r="T32" s="1202"/>
      <c r="U32" s="1202">
        <v>511</v>
      </c>
      <c r="V32" s="1202"/>
      <c r="W32" s="1202"/>
      <c r="X32" s="1202">
        <v>478</v>
      </c>
      <c r="Y32" s="1202"/>
      <c r="Z32" s="1202"/>
    </row>
    <row r="33" spans="1:26" ht="19.5" customHeight="1">
      <c r="A33" s="1296">
        <v>18</v>
      </c>
      <c r="B33" s="1296"/>
      <c r="C33" s="1296"/>
      <c r="D33" s="1515"/>
      <c r="E33" s="1420">
        <f>H33+K33</f>
        <v>693</v>
      </c>
      <c r="F33" s="1202"/>
      <c r="G33" s="1202"/>
      <c r="H33" s="1202">
        <v>364</v>
      </c>
      <c r="I33" s="1202"/>
      <c r="J33" s="1202"/>
      <c r="K33" s="1202">
        <v>329</v>
      </c>
      <c r="L33" s="1202"/>
      <c r="M33" s="1551"/>
      <c r="N33" s="1549">
        <v>43</v>
      </c>
      <c r="O33" s="1550"/>
      <c r="P33" s="1550"/>
      <c r="Q33" s="1550"/>
      <c r="R33" s="1202">
        <f>U33+X33</f>
        <v>995</v>
      </c>
      <c r="S33" s="1202"/>
      <c r="T33" s="1202"/>
      <c r="U33" s="1202">
        <v>501</v>
      </c>
      <c r="V33" s="1202"/>
      <c r="W33" s="1202"/>
      <c r="X33" s="1202">
        <v>494</v>
      </c>
      <c r="Y33" s="1202"/>
      <c r="Z33" s="1202"/>
    </row>
    <row r="34" spans="1:26" ht="19.5" customHeight="1">
      <c r="A34" s="1296">
        <v>19</v>
      </c>
      <c r="B34" s="1296"/>
      <c r="C34" s="1296"/>
      <c r="D34" s="1515"/>
      <c r="E34" s="1420">
        <f>H34+K34</f>
        <v>712</v>
      </c>
      <c r="F34" s="1202"/>
      <c r="G34" s="1202"/>
      <c r="H34" s="1202">
        <v>373</v>
      </c>
      <c r="I34" s="1202"/>
      <c r="J34" s="1202"/>
      <c r="K34" s="1202">
        <v>339</v>
      </c>
      <c r="L34" s="1202"/>
      <c r="M34" s="1551"/>
      <c r="N34" s="1549">
        <v>44</v>
      </c>
      <c r="O34" s="1550"/>
      <c r="P34" s="1550"/>
      <c r="Q34" s="1550"/>
      <c r="R34" s="1202">
        <f>U34+X34</f>
        <v>997</v>
      </c>
      <c r="S34" s="1202"/>
      <c r="T34" s="1202"/>
      <c r="U34" s="1202">
        <v>517</v>
      </c>
      <c r="V34" s="1202"/>
      <c r="W34" s="1202"/>
      <c r="X34" s="1202">
        <v>480</v>
      </c>
      <c r="Y34" s="1202"/>
      <c r="Z34" s="1202"/>
    </row>
    <row r="35" spans="1:26" ht="19.5" customHeight="1">
      <c r="A35" s="1296"/>
      <c r="B35" s="1296"/>
      <c r="C35" s="1296"/>
      <c r="D35" s="1515"/>
      <c r="E35" s="1545"/>
      <c r="F35" s="1546"/>
      <c r="G35" s="1546"/>
      <c r="H35" s="1547"/>
      <c r="I35" s="1547"/>
      <c r="J35" s="1547"/>
      <c r="K35" s="1547"/>
      <c r="L35" s="1547"/>
      <c r="M35" s="1548"/>
      <c r="N35" s="1549"/>
      <c r="O35" s="1550"/>
      <c r="P35" s="1550"/>
      <c r="Q35" s="1550"/>
      <c r="R35" s="1552"/>
      <c r="S35" s="1552"/>
      <c r="T35" s="1552"/>
      <c r="U35" s="1547"/>
      <c r="V35" s="1547"/>
      <c r="W35" s="1547"/>
      <c r="X35" s="1547"/>
      <c r="Y35" s="1547"/>
      <c r="Z35" s="1547"/>
    </row>
    <row r="36" spans="1:26" ht="19.5" customHeight="1">
      <c r="A36" s="1296" t="s">
        <v>863</v>
      </c>
      <c r="B36" s="1296"/>
      <c r="C36" s="1296"/>
      <c r="D36" s="1515"/>
      <c r="E36" s="1545">
        <f>SUM(H36:K36)</f>
        <v>3547</v>
      </c>
      <c r="F36" s="1546"/>
      <c r="G36" s="1546"/>
      <c r="H36" s="1547">
        <f>SUM(H37:H41)</f>
        <v>1874</v>
      </c>
      <c r="I36" s="1547"/>
      <c r="J36" s="1547"/>
      <c r="K36" s="1547">
        <f>SUM(K37:K41)</f>
        <v>1673</v>
      </c>
      <c r="L36" s="1547"/>
      <c r="M36" s="1548"/>
      <c r="N36" s="1549" t="s">
        <v>864</v>
      </c>
      <c r="O36" s="1550"/>
      <c r="P36" s="1550"/>
      <c r="Q36" s="1550"/>
      <c r="R36" s="1547">
        <f>SUM(U36:X36)</f>
        <v>5819</v>
      </c>
      <c r="S36" s="1547"/>
      <c r="T36" s="1547"/>
      <c r="U36" s="1547">
        <f>SUM(U37:W41)</f>
        <v>3019</v>
      </c>
      <c r="V36" s="1547"/>
      <c r="W36" s="1547"/>
      <c r="X36" s="1547">
        <f>SUM(X37:Z41)</f>
        <v>2800</v>
      </c>
      <c r="Y36" s="1547"/>
      <c r="Z36" s="1547"/>
    </row>
    <row r="37" spans="1:26" ht="19.5" customHeight="1">
      <c r="A37" s="1296">
        <v>20</v>
      </c>
      <c r="B37" s="1296"/>
      <c r="C37" s="1296"/>
      <c r="D37" s="1515"/>
      <c r="E37" s="1420">
        <f>H37+K37</f>
        <v>724</v>
      </c>
      <c r="F37" s="1202"/>
      <c r="G37" s="1202"/>
      <c r="H37" s="1202">
        <v>393</v>
      </c>
      <c r="I37" s="1202"/>
      <c r="J37" s="1202"/>
      <c r="K37" s="1202">
        <v>331</v>
      </c>
      <c r="L37" s="1202"/>
      <c r="M37" s="1551"/>
      <c r="N37" s="1549">
        <v>45</v>
      </c>
      <c r="O37" s="1550"/>
      <c r="P37" s="1550"/>
      <c r="Q37" s="1550"/>
      <c r="R37" s="1547">
        <f>U37+X37</f>
        <v>996</v>
      </c>
      <c r="S37" s="1547"/>
      <c r="T37" s="1547"/>
      <c r="U37" s="1202">
        <v>503</v>
      </c>
      <c r="V37" s="1202"/>
      <c r="W37" s="1202"/>
      <c r="X37" s="1202">
        <v>493</v>
      </c>
      <c r="Y37" s="1202"/>
      <c r="Z37" s="1202"/>
    </row>
    <row r="38" spans="1:26" ht="19.5" customHeight="1">
      <c r="A38" s="1296">
        <v>21</v>
      </c>
      <c r="B38" s="1296"/>
      <c r="C38" s="1296"/>
      <c r="D38" s="1515"/>
      <c r="E38" s="1420">
        <f>H38+K38</f>
        <v>729</v>
      </c>
      <c r="F38" s="1202"/>
      <c r="G38" s="1202"/>
      <c r="H38" s="1202">
        <v>399</v>
      </c>
      <c r="I38" s="1202"/>
      <c r="J38" s="1202"/>
      <c r="K38" s="1202">
        <v>330</v>
      </c>
      <c r="L38" s="1202"/>
      <c r="M38" s="1551"/>
      <c r="N38" s="1549">
        <v>46</v>
      </c>
      <c r="O38" s="1550"/>
      <c r="P38" s="1550"/>
      <c r="Q38" s="1550"/>
      <c r="R38" s="1547">
        <f>U38+X38</f>
        <v>1075</v>
      </c>
      <c r="S38" s="1547"/>
      <c r="T38" s="1547"/>
      <c r="U38" s="1202">
        <v>575</v>
      </c>
      <c r="V38" s="1202"/>
      <c r="W38" s="1202"/>
      <c r="X38" s="1202">
        <v>500</v>
      </c>
      <c r="Y38" s="1202"/>
      <c r="Z38" s="1202"/>
    </row>
    <row r="39" spans="1:26" ht="19.5" customHeight="1">
      <c r="A39" s="1296">
        <v>22</v>
      </c>
      <c r="B39" s="1296"/>
      <c r="C39" s="1296"/>
      <c r="D39" s="1515"/>
      <c r="E39" s="1420">
        <f>H39+K39</f>
        <v>767</v>
      </c>
      <c r="F39" s="1202"/>
      <c r="G39" s="1202"/>
      <c r="H39" s="1202">
        <v>406</v>
      </c>
      <c r="I39" s="1202"/>
      <c r="J39" s="1202"/>
      <c r="K39" s="1202">
        <v>361</v>
      </c>
      <c r="L39" s="1202"/>
      <c r="M39" s="1551"/>
      <c r="N39" s="1549">
        <v>47</v>
      </c>
      <c r="O39" s="1550"/>
      <c r="P39" s="1550"/>
      <c r="Q39" s="1550"/>
      <c r="R39" s="1547">
        <f>U39+X39</f>
        <v>1209</v>
      </c>
      <c r="S39" s="1547"/>
      <c r="T39" s="1547"/>
      <c r="U39" s="1202">
        <v>622</v>
      </c>
      <c r="V39" s="1202"/>
      <c r="W39" s="1202"/>
      <c r="X39" s="1202">
        <v>587</v>
      </c>
      <c r="Y39" s="1202"/>
      <c r="Z39" s="1202"/>
    </row>
    <row r="40" spans="1:26" ht="19.5" customHeight="1">
      <c r="A40" s="1296">
        <v>23</v>
      </c>
      <c r="B40" s="1296"/>
      <c r="C40" s="1296"/>
      <c r="D40" s="1515"/>
      <c r="E40" s="1420">
        <f>H40+K40</f>
        <v>694</v>
      </c>
      <c r="F40" s="1202"/>
      <c r="G40" s="1202"/>
      <c r="H40" s="1202">
        <v>345</v>
      </c>
      <c r="I40" s="1202"/>
      <c r="J40" s="1202"/>
      <c r="K40" s="1202">
        <v>349</v>
      </c>
      <c r="L40" s="1202"/>
      <c r="M40" s="1551"/>
      <c r="N40" s="1549">
        <v>48</v>
      </c>
      <c r="O40" s="1550"/>
      <c r="P40" s="1550"/>
      <c r="Q40" s="1550"/>
      <c r="R40" s="1547">
        <f>U40+X40</f>
        <v>1282</v>
      </c>
      <c r="S40" s="1547"/>
      <c r="T40" s="1547"/>
      <c r="U40" s="1202">
        <v>668</v>
      </c>
      <c r="V40" s="1202"/>
      <c r="W40" s="1202"/>
      <c r="X40" s="1202">
        <v>614</v>
      </c>
      <c r="Y40" s="1202"/>
      <c r="Z40" s="1202"/>
    </row>
    <row r="41" spans="1:26" ht="19.5" customHeight="1">
      <c r="A41" s="1296">
        <v>24</v>
      </c>
      <c r="B41" s="1296"/>
      <c r="C41" s="1296"/>
      <c r="D41" s="1515"/>
      <c r="E41" s="1420">
        <f>H41+K41</f>
        <v>633</v>
      </c>
      <c r="F41" s="1202"/>
      <c r="G41" s="1202"/>
      <c r="H41" s="1202">
        <v>331</v>
      </c>
      <c r="I41" s="1202"/>
      <c r="J41" s="1202"/>
      <c r="K41" s="1202">
        <v>302</v>
      </c>
      <c r="L41" s="1202"/>
      <c r="M41" s="1551"/>
      <c r="N41" s="1549">
        <v>49</v>
      </c>
      <c r="O41" s="1550"/>
      <c r="P41" s="1550"/>
      <c r="Q41" s="1550"/>
      <c r="R41" s="1547">
        <f>U41+X41</f>
        <v>1257</v>
      </c>
      <c r="S41" s="1547"/>
      <c r="T41" s="1547"/>
      <c r="U41" s="1202">
        <v>651</v>
      </c>
      <c r="V41" s="1202"/>
      <c r="W41" s="1202"/>
      <c r="X41" s="1202">
        <v>606</v>
      </c>
      <c r="Y41" s="1202"/>
      <c r="Z41" s="1202"/>
    </row>
    <row r="42" spans="1:26" ht="19.5" customHeight="1">
      <c r="A42" s="1350"/>
      <c r="B42" s="1350"/>
      <c r="C42" s="1350"/>
      <c r="D42" s="1351"/>
      <c r="E42" s="1352"/>
      <c r="F42" s="1314"/>
      <c r="G42" s="1314"/>
      <c r="H42" s="1314"/>
      <c r="I42" s="1314"/>
      <c r="J42" s="1314"/>
      <c r="K42" s="1314"/>
      <c r="L42" s="1314"/>
      <c r="M42" s="1353"/>
      <c r="N42" s="1553"/>
      <c r="O42" s="1301"/>
      <c r="P42" s="1301"/>
      <c r="Q42" s="1301"/>
      <c r="R42" s="1276"/>
      <c r="S42" s="1276"/>
      <c r="T42" s="1276"/>
      <c r="U42" s="1314"/>
      <c r="V42" s="1314"/>
      <c r="W42" s="1314"/>
      <c r="X42" s="1314"/>
      <c r="Y42" s="1314"/>
      <c r="Z42" s="1314"/>
    </row>
  </sheetData>
  <mergeCells count="314">
    <mergeCell ref="U41:W41"/>
    <mergeCell ref="X41:Z41"/>
    <mergeCell ref="A42:D42"/>
    <mergeCell ref="E42:G42"/>
    <mergeCell ref="H42:J42"/>
    <mergeCell ref="K42:M42"/>
    <mergeCell ref="N42:Q42"/>
    <mergeCell ref="R42:T42"/>
    <mergeCell ref="U42:W42"/>
    <mergeCell ref="X42:Z42"/>
    <mergeCell ref="A41:D41"/>
    <mergeCell ref="E41:G41"/>
    <mergeCell ref="H41:J41"/>
    <mergeCell ref="K41:M41"/>
    <mergeCell ref="N41:Q41"/>
    <mergeCell ref="R41:T41"/>
    <mergeCell ref="U39:W39"/>
    <mergeCell ref="X39:Z39"/>
    <mergeCell ref="A40:D40"/>
    <mergeCell ref="E40:G40"/>
    <mergeCell ref="H40:J40"/>
    <mergeCell ref="K40:M40"/>
    <mergeCell ref="N40:Q40"/>
    <mergeCell ref="R40:T40"/>
    <mergeCell ref="U40:W40"/>
    <mergeCell ref="X40:Z40"/>
    <mergeCell ref="A39:D39"/>
    <mergeCell ref="E39:G39"/>
    <mergeCell ref="H39:J39"/>
    <mergeCell ref="K39:M39"/>
    <mergeCell ref="N39:Q39"/>
    <mergeCell ref="R39:T39"/>
    <mergeCell ref="U37:W37"/>
    <mergeCell ref="X37:Z37"/>
    <mergeCell ref="A38:D38"/>
    <mergeCell ref="E38:G38"/>
    <mergeCell ref="H38:J38"/>
    <mergeCell ref="K38:M38"/>
    <mergeCell ref="N38:Q38"/>
    <mergeCell ref="R38:T38"/>
    <mergeCell ref="U38:W38"/>
    <mergeCell ref="X38:Z38"/>
    <mergeCell ref="A37:D37"/>
    <mergeCell ref="E37:G37"/>
    <mergeCell ref="H37:J37"/>
    <mergeCell ref="K37:M37"/>
    <mergeCell ref="N37:Q37"/>
    <mergeCell ref="R37:T37"/>
    <mergeCell ref="U35:W35"/>
    <mergeCell ref="X35:Z35"/>
    <mergeCell ref="A36:D36"/>
    <mergeCell ref="E36:G36"/>
    <mergeCell ref="H36:J36"/>
    <mergeCell ref="K36:M36"/>
    <mergeCell ref="N36:Q36"/>
    <mergeCell ref="R36:T36"/>
    <mergeCell ref="U36:W36"/>
    <mergeCell ref="X36:Z36"/>
    <mergeCell ref="A35:D35"/>
    <mergeCell ref="E35:G35"/>
    <mergeCell ref="H35:J35"/>
    <mergeCell ref="K35:M35"/>
    <mergeCell ref="N35:Q35"/>
    <mergeCell ref="R35:T35"/>
    <mergeCell ref="U33:W33"/>
    <mergeCell ref="X33:Z33"/>
    <mergeCell ref="A34:D34"/>
    <mergeCell ref="E34:G34"/>
    <mergeCell ref="H34:J34"/>
    <mergeCell ref="K34:M34"/>
    <mergeCell ref="N34:Q34"/>
    <mergeCell ref="R34:T34"/>
    <mergeCell ref="U34:W34"/>
    <mergeCell ref="X34:Z34"/>
    <mergeCell ref="A33:D33"/>
    <mergeCell ref="E33:G33"/>
    <mergeCell ref="H33:J33"/>
    <mergeCell ref="K33:M33"/>
    <mergeCell ref="N33:Q33"/>
    <mergeCell ref="R33:T33"/>
    <mergeCell ref="U31:W31"/>
    <mergeCell ref="X31:Z31"/>
    <mergeCell ref="A32:D32"/>
    <mergeCell ref="E32:G32"/>
    <mergeCell ref="H32:J32"/>
    <mergeCell ref="K32:M32"/>
    <mergeCell ref="N32:Q32"/>
    <mergeCell ref="R32:T32"/>
    <mergeCell ref="U32:W32"/>
    <mergeCell ref="X32:Z32"/>
    <mergeCell ref="A31:D31"/>
    <mergeCell ref="E31:G31"/>
    <mergeCell ref="H31:J31"/>
    <mergeCell ref="K31:M31"/>
    <mergeCell ref="N31:Q31"/>
    <mergeCell ref="R31:T31"/>
    <mergeCell ref="U29:W29"/>
    <mergeCell ref="X29:Z29"/>
    <mergeCell ref="A30:D30"/>
    <mergeCell ref="E30:G30"/>
    <mergeCell ref="H30:J30"/>
    <mergeCell ref="K30:M30"/>
    <mergeCell ref="N30:Q30"/>
    <mergeCell ref="R30:T30"/>
    <mergeCell ref="U30:W30"/>
    <mergeCell ref="X30:Z30"/>
    <mergeCell ref="A29:D29"/>
    <mergeCell ref="E29:G29"/>
    <mergeCell ref="H29:J29"/>
    <mergeCell ref="K29:M29"/>
    <mergeCell ref="N29:Q29"/>
    <mergeCell ref="R29:T29"/>
    <mergeCell ref="U27:W27"/>
    <mergeCell ref="X27:Z27"/>
    <mergeCell ref="A28:D28"/>
    <mergeCell ref="E28:G28"/>
    <mergeCell ref="H28:J28"/>
    <mergeCell ref="K28:M28"/>
    <mergeCell ref="N28:Q28"/>
    <mergeCell ref="R28:T28"/>
    <mergeCell ref="U28:W28"/>
    <mergeCell ref="X28:Z28"/>
    <mergeCell ref="A27:D27"/>
    <mergeCell ref="E27:G27"/>
    <mergeCell ref="H27:J27"/>
    <mergeCell ref="K27:M27"/>
    <mergeCell ref="N27:Q27"/>
    <mergeCell ref="R27:T27"/>
    <mergeCell ref="U25:W25"/>
    <mergeCell ref="X25:Z25"/>
    <mergeCell ref="A26:D26"/>
    <mergeCell ref="E26:G26"/>
    <mergeCell ref="H26:J26"/>
    <mergeCell ref="K26:M26"/>
    <mergeCell ref="N26:Q26"/>
    <mergeCell ref="R26:T26"/>
    <mergeCell ref="U26:W26"/>
    <mergeCell ref="X26:Z26"/>
    <mergeCell ref="A25:D25"/>
    <mergeCell ref="E25:G25"/>
    <mergeCell ref="H25:J25"/>
    <mergeCell ref="K25:M25"/>
    <mergeCell ref="N25:Q25"/>
    <mergeCell ref="R25:T25"/>
    <mergeCell ref="U23:W23"/>
    <mergeCell ref="X23:Z23"/>
    <mergeCell ref="A24:D24"/>
    <mergeCell ref="E24:G24"/>
    <mergeCell ref="H24:J24"/>
    <mergeCell ref="K24:M24"/>
    <mergeCell ref="N24:Q24"/>
    <mergeCell ref="R24:T24"/>
    <mergeCell ref="U24:W24"/>
    <mergeCell ref="X24:Z24"/>
    <mergeCell ref="A23:D23"/>
    <mergeCell ref="E23:G23"/>
    <mergeCell ref="H23:J23"/>
    <mergeCell ref="K23:M23"/>
    <mergeCell ref="N23:Q23"/>
    <mergeCell ref="R23:T23"/>
    <mergeCell ref="U21:W21"/>
    <mergeCell ref="X21:Z21"/>
    <mergeCell ref="A22:D22"/>
    <mergeCell ref="E22:G22"/>
    <mergeCell ref="H22:J22"/>
    <mergeCell ref="K22:M22"/>
    <mergeCell ref="N22:Q22"/>
    <mergeCell ref="R22:T22"/>
    <mergeCell ref="U22:W22"/>
    <mergeCell ref="X22:Z22"/>
    <mergeCell ref="A21:D21"/>
    <mergeCell ref="E21:G21"/>
    <mergeCell ref="H21:J21"/>
    <mergeCell ref="K21:M21"/>
    <mergeCell ref="N21:Q21"/>
    <mergeCell ref="R21:T21"/>
    <mergeCell ref="U19:W19"/>
    <mergeCell ref="X19:Z19"/>
    <mergeCell ref="A20:D20"/>
    <mergeCell ref="E20:G20"/>
    <mergeCell ref="H20:J20"/>
    <mergeCell ref="K20:M20"/>
    <mergeCell ref="N20:Q20"/>
    <mergeCell ref="R20:T20"/>
    <mergeCell ref="U20:W20"/>
    <mergeCell ref="X20:Z20"/>
    <mergeCell ref="A19:D19"/>
    <mergeCell ref="E19:G19"/>
    <mergeCell ref="H19:J19"/>
    <mergeCell ref="K19:M19"/>
    <mergeCell ref="N19:Q19"/>
    <mergeCell ref="R19:T19"/>
    <mergeCell ref="U17:W17"/>
    <mergeCell ref="X17:Z17"/>
    <mergeCell ref="A18:D18"/>
    <mergeCell ref="E18:G18"/>
    <mergeCell ref="H18:J18"/>
    <mergeCell ref="K18:M18"/>
    <mergeCell ref="N18:Q18"/>
    <mergeCell ref="R18:T18"/>
    <mergeCell ref="U18:W18"/>
    <mergeCell ref="X18:Z18"/>
    <mergeCell ref="A17:D17"/>
    <mergeCell ref="E17:G17"/>
    <mergeCell ref="H17:J17"/>
    <mergeCell ref="K17:M17"/>
    <mergeCell ref="N17:Q17"/>
    <mergeCell ref="R17:T17"/>
    <mergeCell ref="U15:W15"/>
    <mergeCell ref="X15:Z15"/>
    <mergeCell ref="A16:D16"/>
    <mergeCell ref="E16:G16"/>
    <mergeCell ref="H16:J16"/>
    <mergeCell ref="K16:M16"/>
    <mergeCell ref="N16:Q16"/>
    <mergeCell ref="R16:T16"/>
    <mergeCell ref="U16:W16"/>
    <mergeCell ref="X16:Z16"/>
    <mergeCell ref="A15:D15"/>
    <mergeCell ref="E15:G15"/>
    <mergeCell ref="H15:J15"/>
    <mergeCell ref="K15:M15"/>
    <mergeCell ref="N15:Q15"/>
    <mergeCell ref="R15:T15"/>
    <mergeCell ref="U13:W13"/>
    <mergeCell ref="X13:Z13"/>
    <mergeCell ref="A14:D14"/>
    <mergeCell ref="E14:G14"/>
    <mergeCell ref="H14:J14"/>
    <mergeCell ref="K14:M14"/>
    <mergeCell ref="N14:Q14"/>
    <mergeCell ref="R14:T14"/>
    <mergeCell ref="U14:W14"/>
    <mergeCell ref="X14:Z14"/>
    <mergeCell ref="A13:D13"/>
    <mergeCell ref="E13:G13"/>
    <mergeCell ref="H13:J13"/>
    <mergeCell ref="K13:M13"/>
    <mergeCell ref="N13:Q13"/>
    <mergeCell ref="R13:T13"/>
    <mergeCell ref="U11:W11"/>
    <mergeCell ref="X11:Z11"/>
    <mergeCell ref="A12:D12"/>
    <mergeCell ref="E12:G12"/>
    <mergeCell ref="H12:J12"/>
    <mergeCell ref="K12:M12"/>
    <mergeCell ref="N12:Q12"/>
    <mergeCell ref="R12:T12"/>
    <mergeCell ref="U12:W12"/>
    <mergeCell ref="X12:Z12"/>
    <mergeCell ref="A11:D11"/>
    <mergeCell ref="E11:G11"/>
    <mergeCell ref="H11:J11"/>
    <mergeCell ref="K11:M11"/>
    <mergeCell ref="N11:Q11"/>
    <mergeCell ref="R11:T11"/>
    <mergeCell ref="U9:W9"/>
    <mergeCell ref="X9:Z9"/>
    <mergeCell ref="A10:D10"/>
    <mergeCell ref="E10:G10"/>
    <mergeCell ref="H10:J10"/>
    <mergeCell ref="K10:M10"/>
    <mergeCell ref="N10:Q10"/>
    <mergeCell ref="R10:T10"/>
    <mergeCell ref="U10:W10"/>
    <mergeCell ref="X10:Z10"/>
    <mergeCell ref="A9:D9"/>
    <mergeCell ref="E9:G9"/>
    <mergeCell ref="H9:J9"/>
    <mergeCell ref="K9:M9"/>
    <mergeCell ref="N9:Q9"/>
    <mergeCell ref="R9:T9"/>
    <mergeCell ref="U7:W7"/>
    <mergeCell ref="X7:Z7"/>
    <mergeCell ref="A8:D8"/>
    <mergeCell ref="E8:G8"/>
    <mergeCell ref="H8:J8"/>
    <mergeCell ref="K8:M8"/>
    <mergeCell ref="N8:Q8"/>
    <mergeCell ref="R8:T8"/>
    <mergeCell ref="U8:W8"/>
    <mergeCell ref="X8:Z8"/>
    <mergeCell ref="A7:D7"/>
    <mergeCell ref="E7:G7"/>
    <mergeCell ref="H7:J7"/>
    <mergeCell ref="K7:M7"/>
    <mergeCell ref="N7:Q7"/>
    <mergeCell ref="R7:T7"/>
    <mergeCell ref="U5:W5"/>
    <mergeCell ref="X5:Z5"/>
    <mergeCell ref="A6:D6"/>
    <mergeCell ref="E6:G6"/>
    <mergeCell ref="H6:J6"/>
    <mergeCell ref="K6:M6"/>
    <mergeCell ref="N6:Q6"/>
    <mergeCell ref="R6:T6"/>
    <mergeCell ref="U6:W6"/>
    <mergeCell ref="X6:Z6"/>
    <mergeCell ref="A5:D5"/>
    <mergeCell ref="E5:G5"/>
    <mergeCell ref="H5:J5"/>
    <mergeCell ref="K5:M5"/>
    <mergeCell ref="N5:Q5"/>
    <mergeCell ref="R5:T5"/>
    <mergeCell ref="A1:D1"/>
    <mergeCell ref="A2:Z2"/>
    <mergeCell ref="A4:D4"/>
    <mergeCell ref="E4:G4"/>
    <mergeCell ref="H4:J4"/>
    <mergeCell ref="K4:M4"/>
    <mergeCell ref="N4:Q4"/>
    <mergeCell ref="R4:T4"/>
    <mergeCell ref="U4:W4"/>
    <mergeCell ref="X4:Z4"/>
  </mergeCells>
  <phoneticPr fontId="4"/>
  <hyperlinks>
    <hyperlink ref="A1" location="P2細目次!A1" display="目次に戻る" xr:uid="{5C86D737-BFF9-4C92-8845-47B8AAB76A2B}"/>
  </hyperlinks>
  <pageMargins left="0.70866141732283472" right="0.70866141732283472" top="0.74803149606299213" bottom="0.74803149606299213" header="0.31496062992125984" footer="0.31496062992125984"/>
  <pageSetup paperSize="9" scale="97" firstPageNumber="0" orientation="portrait" r:id="rId1"/>
  <headerFooter differentFirst="1" scaleWithDoc="0">
    <oddFooter>&amp;C-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AC04-B186-46E6-9395-7C8EEB7F9AAB}">
  <sheetPr codeName="Sheet24">
    <tabColor theme="0"/>
    <pageSetUpPr fitToPage="1"/>
  </sheetPr>
  <dimension ref="A1:Z43"/>
  <sheetViews>
    <sheetView zoomScaleNormal="100" zoomScaleSheetLayoutView="100" workbookViewId="0">
      <selection activeCell="AL2" sqref="AL2:AR2"/>
    </sheetView>
  </sheetViews>
  <sheetFormatPr defaultColWidth="3.5" defaultRowHeight="19.5" customHeight="1"/>
  <cols>
    <col min="1" max="16384" width="3.5" style="286"/>
  </cols>
  <sheetData>
    <row r="1" spans="1:26" ht="13.5">
      <c r="A1" s="1176" t="s">
        <v>4602</v>
      </c>
      <c r="B1" s="1176"/>
      <c r="C1" s="1176"/>
      <c r="D1" s="1176"/>
    </row>
    <row r="2" spans="1:26" ht="19.5" customHeight="1">
      <c r="A2" s="1201"/>
      <c r="B2" s="1201"/>
      <c r="C2" s="1201"/>
      <c r="D2" s="1201"/>
      <c r="E2" s="1201"/>
      <c r="F2" s="1201"/>
      <c r="G2" s="1201"/>
      <c r="H2" s="1201"/>
      <c r="I2" s="1201"/>
      <c r="J2" s="1201"/>
      <c r="K2" s="1201"/>
      <c r="L2" s="1201"/>
      <c r="M2" s="1201"/>
      <c r="N2" s="1201"/>
      <c r="O2" s="1201"/>
      <c r="P2" s="1201"/>
      <c r="Q2" s="1201"/>
      <c r="R2" s="1201"/>
      <c r="S2" s="1201"/>
      <c r="T2" s="1201"/>
      <c r="U2" s="1201"/>
      <c r="V2" s="1201"/>
      <c r="W2" s="1201"/>
      <c r="X2" s="1201"/>
    </row>
    <row r="3" spans="1:26" ht="19.5" customHeight="1">
      <c r="A3" s="1554" t="s">
        <v>865</v>
      </c>
      <c r="B3" s="1554"/>
      <c r="C3" s="1554"/>
      <c r="D3" s="1554"/>
      <c r="Z3" s="315" t="s">
        <v>866</v>
      </c>
    </row>
    <row r="4" spans="1:26" ht="19.5" customHeight="1">
      <c r="A4" s="1261" t="s">
        <v>854</v>
      </c>
      <c r="B4" s="1261"/>
      <c r="C4" s="1261"/>
      <c r="D4" s="1262"/>
      <c r="E4" s="1260" t="s">
        <v>464</v>
      </c>
      <c r="F4" s="1261"/>
      <c r="G4" s="1262"/>
      <c r="H4" s="1260" t="s">
        <v>644</v>
      </c>
      <c r="I4" s="1261"/>
      <c r="J4" s="1262"/>
      <c r="K4" s="1260" t="s">
        <v>645</v>
      </c>
      <c r="L4" s="1261"/>
      <c r="M4" s="1262"/>
      <c r="N4" s="1263" t="s">
        <v>854</v>
      </c>
      <c r="O4" s="1263"/>
      <c r="P4" s="1263"/>
      <c r="Q4" s="1263"/>
      <c r="R4" s="1263" t="s">
        <v>464</v>
      </c>
      <c r="S4" s="1263"/>
      <c r="T4" s="1263"/>
      <c r="U4" s="1263" t="s">
        <v>644</v>
      </c>
      <c r="V4" s="1263"/>
      <c r="W4" s="1263"/>
      <c r="X4" s="1263" t="s">
        <v>645</v>
      </c>
      <c r="Y4" s="1263"/>
      <c r="Z4" s="1260"/>
    </row>
    <row r="5" spans="1:26" ht="19.5" customHeight="1">
      <c r="A5" s="1555"/>
      <c r="B5" s="1555"/>
      <c r="C5" s="1555"/>
      <c r="D5" s="1556"/>
      <c r="E5" s="1287"/>
      <c r="F5" s="1288"/>
      <c r="G5" s="1288"/>
      <c r="H5" s="1288"/>
      <c r="I5" s="1288"/>
      <c r="J5" s="1288"/>
      <c r="K5" s="1288"/>
      <c r="L5" s="1288"/>
      <c r="M5" s="1516"/>
      <c r="N5" s="1514"/>
      <c r="O5" s="1296"/>
      <c r="P5" s="1296"/>
      <c r="Q5" s="1296"/>
      <c r="R5" s="1202"/>
      <c r="S5" s="1202"/>
      <c r="T5" s="1202"/>
      <c r="U5" s="1202"/>
      <c r="V5" s="1202"/>
      <c r="W5" s="1202"/>
      <c r="X5" s="1202"/>
      <c r="Y5" s="1202"/>
      <c r="Z5" s="1202"/>
    </row>
    <row r="6" spans="1:26" ht="19.5" customHeight="1">
      <c r="A6" s="1296" t="s">
        <v>867</v>
      </c>
      <c r="B6" s="1296"/>
      <c r="C6" s="1296"/>
      <c r="D6" s="1515"/>
      <c r="E6" s="1545">
        <f>SUM(H6:K6)</f>
        <v>5750</v>
      </c>
      <c r="F6" s="1547"/>
      <c r="G6" s="1547"/>
      <c r="H6" s="1547">
        <f>SUM(H7:H11)</f>
        <v>3015</v>
      </c>
      <c r="I6" s="1547"/>
      <c r="J6" s="1547"/>
      <c r="K6" s="1547">
        <f>SUM(K7:K11)</f>
        <v>2735</v>
      </c>
      <c r="L6" s="1547"/>
      <c r="M6" s="1548"/>
      <c r="N6" s="1549" t="s">
        <v>868</v>
      </c>
      <c r="O6" s="1550"/>
      <c r="P6" s="1550"/>
      <c r="Q6" s="1550"/>
      <c r="R6" s="1547">
        <f>SUM(U6:X6)</f>
        <v>4828</v>
      </c>
      <c r="S6" s="1547"/>
      <c r="T6" s="1547"/>
      <c r="U6" s="1547">
        <f>SUM(U7:U11)</f>
        <v>2290</v>
      </c>
      <c r="V6" s="1547"/>
      <c r="W6" s="1547"/>
      <c r="X6" s="1547">
        <f>SUM(X7:X11)</f>
        <v>2538</v>
      </c>
      <c r="Y6" s="1547"/>
      <c r="Z6" s="1547"/>
    </row>
    <row r="7" spans="1:26" ht="19.5" customHeight="1">
      <c r="A7" s="1296">
        <v>50</v>
      </c>
      <c r="B7" s="1296"/>
      <c r="C7" s="1296"/>
      <c r="D7" s="1515"/>
      <c r="E7" s="1545">
        <f>H7+K7</f>
        <v>1235</v>
      </c>
      <c r="F7" s="1547"/>
      <c r="G7" s="1547"/>
      <c r="H7" s="1202">
        <v>673</v>
      </c>
      <c r="I7" s="1202"/>
      <c r="J7" s="1202"/>
      <c r="K7" s="1202">
        <v>562</v>
      </c>
      <c r="L7" s="1202"/>
      <c r="M7" s="1551"/>
      <c r="N7" s="1549">
        <v>75</v>
      </c>
      <c r="O7" s="1550"/>
      <c r="P7" s="1550"/>
      <c r="Q7" s="1550"/>
      <c r="R7" s="1547">
        <f>U7+X7</f>
        <v>978</v>
      </c>
      <c r="S7" s="1547"/>
      <c r="T7" s="1547"/>
      <c r="U7" s="1202">
        <v>473</v>
      </c>
      <c r="V7" s="1202"/>
      <c r="W7" s="1202"/>
      <c r="X7" s="1202">
        <v>505</v>
      </c>
      <c r="Y7" s="1202"/>
      <c r="Z7" s="1202"/>
    </row>
    <row r="8" spans="1:26" ht="19.5" customHeight="1">
      <c r="A8" s="1296">
        <v>51</v>
      </c>
      <c r="B8" s="1296"/>
      <c r="C8" s="1296"/>
      <c r="D8" s="1515"/>
      <c r="E8" s="1545">
        <f>H8+K8</f>
        <v>1188</v>
      </c>
      <c r="F8" s="1547"/>
      <c r="G8" s="1547"/>
      <c r="H8" s="1202">
        <v>615</v>
      </c>
      <c r="I8" s="1202"/>
      <c r="J8" s="1202"/>
      <c r="K8" s="1202">
        <v>573</v>
      </c>
      <c r="L8" s="1202"/>
      <c r="M8" s="1551"/>
      <c r="N8" s="1549">
        <v>76</v>
      </c>
      <c r="O8" s="1550"/>
      <c r="P8" s="1550"/>
      <c r="Q8" s="1550"/>
      <c r="R8" s="1547">
        <f>U8+X8</f>
        <v>816</v>
      </c>
      <c r="S8" s="1547"/>
      <c r="T8" s="1547"/>
      <c r="U8" s="1202">
        <v>391</v>
      </c>
      <c r="V8" s="1202"/>
      <c r="W8" s="1202"/>
      <c r="X8" s="1202">
        <v>425</v>
      </c>
      <c r="Y8" s="1202"/>
      <c r="Z8" s="1202"/>
    </row>
    <row r="9" spans="1:26" ht="19.5" customHeight="1">
      <c r="A9" s="1296">
        <v>52</v>
      </c>
      <c r="B9" s="1296"/>
      <c r="C9" s="1296"/>
      <c r="D9" s="1515"/>
      <c r="E9" s="1545">
        <f>H9+K9</f>
        <v>1118</v>
      </c>
      <c r="F9" s="1547"/>
      <c r="G9" s="1547"/>
      <c r="H9" s="1202">
        <v>593</v>
      </c>
      <c r="I9" s="1202"/>
      <c r="J9" s="1202"/>
      <c r="K9" s="1202">
        <v>525</v>
      </c>
      <c r="L9" s="1202"/>
      <c r="M9" s="1551"/>
      <c r="N9" s="1549">
        <v>77</v>
      </c>
      <c r="O9" s="1550"/>
      <c r="P9" s="1550"/>
      <c r="Q9" s="1550"/>
      <c r="R9" s="1547">
        <f>U9+X9</f>
        <v>1053</v>
      </c>
      <c r="S9" s="1547"/>
      <c r="T9" s="1547"/>
      <c r="U9" s="1202">
        <v>493</v>
      </c>
      <c r="V9" s="1202"/>
      <c r="W9" s="1202"/>
      <c r="X9" s="1202">
        <v>560</v>
      </c>
      <c r="Y9" s="1202"/>
      <c r="Z9" s="1202"/>
    </row>
    <row r="10" spans="1:26" ht="19.5" customHeight="1">
      <c r="A10" s="1296">
        <v>53</v>
      </c>
      <c r="B10" s="1296"/>
      <c r="C10" s="1296"/>
      <c r="D10" s="1515"/>
      <c r="E10" s="1545">
        <f>H10+K10</f>
        <v>1028</v>
      </c>
      <c r="F10" s="1547"/>
      <c r="G10" s="1547"/>
      <c r="H10" s="1202">
        <v>513</v>
      </c>
      <c r="I10" s="1202"/>
      <c r="J10" s="1202"/>
      <c r="K10" s="1202">
        <v>515</v>
      </c>
      <c r="L10" s="1202"/>
      <c r="M10" s="1551"/>
      <c r="N10" s="1549">
        <v>78</v>
      </c>
      <c r="O10" s="1550"/>
      <c r="P10" s="1550"/>
      <c r="Q10" s="1550"/>
      <c r="R10" s="1547">
        <f>U10+X10</f>
        <v>1026</v>
      </c>
      <c r="S10" s="1547"/>
      <c r="T10" s="1547"/>
      <c r="U10" s="1202">
        <v>484</v>
      </c>
      <c r="V10" s="1202"/>
      <c r="W10" s="1202"/>
      <c r="X10" s="1202">
        <v>542</v>
      </c>
      <c r="Y10" s="1202"/>
      <c r="Z10" s="1202"/>
    </row>
    <row r="11" spans="1:26" ht="19.5" customHeight="1">
      <c r="A11" s="1296">
        <v>54</v>
      </c>
      <c r="B11" s="1296"/>
      <c r="C11" s="1296"/>
      <c r="D11" s="1515"/>
      <c r="E11" s="1545">
        <f>H11+K11</f>
        <v>1181</v>
      </c>
      <c r="F11" s="1547"/>
      <c r="G11" s="1547"/>
      <c r="H11" s="1202">
        <v>621</v>
      </c>
      <c r="I11" s="1202"/>
      <c r="J11" s="1202"/>
      <c r="K11" s="1202">
        <v>560</v>
      </c>
      <c r="L11" s="1202"/>
      <c r="M11" s="1551"/>
      <c r="N11" s="1549">
        <v>79</v>
      </c>
      <c r="O11" s="1550"/>
      <c r="P11" s="1550"/>
      <c r="Q11" s="1550"/>
      <c r="R11" s="1547">
        <f>U11+X11</f>
        <v>955</v>
      </c>
      <c r="S11" s="1547"/>
      <c r="T11" s="1547"/>
      <c r="U11" s="1202">
        <v>449</v>
      </c>
      <c r="V11" s="1202"/>
      <c r="W11" s="1202"/>
      <c r="X11" s="1202">
        <v>506</v>
      </c>
      <c r="Y11" s="1202"/>
      <c r="Z11" s="1202"/>
    </row>
    <row r="12" spans="1:26" ht="19.5" customHeight="1">
      <c r="A12" s="1296"/>
      <c r="B12" s="1296"/>
      <c r="C12" s="1296"/>
      <c r="D12" s="1515"/>
      <c r="E12" s="1545"/>
      <c r="F12" s="1547"/>
      <c r="G12" s="1547"/>
      <c r="H12" s="1547"/>
      <c r="I12" s="1547"/>
      <c r="J12" s="1547"/>
      <c r="K12" s="1547"/>
      <c r="L12" s="1547"/>
      <c r="M12" s="1548"/>
      <c r="N12" s="1549"/>
      <c r="O12" s="1550"/>
      <c r="P12" s="1550"/>
      <c r="Q12" s="1550"/>
      <c r="R12" s="1547"/>
      <c r="S12" s="1547"/>
      <c r="T12" s="1547"/>
      <c r="U12" s="1547"/>
      <c r="V12" s="1547"/>
      <c r="W12" s="1547"/>
      <c r="X12" s="1547"/>
      <c r="Y12" s="1547"/>
      <c r="Z12" s="1547"/>
    </row>
    <row r="13" spans="1:26" ht="19.5" customHeight="1">
      <c r="A13" s="1296" t="s">
        <v>869</v>
      </c>
      <c r="B13" s="1296"/>
      <c r="C13" s="1296"/>
      <c r="D13" s="1515"/>
      <c r="E13" s="1545">
        <f>SUM(H13:K13)</f>
        <v>5169</v>
      </c>
      <c r="F13" s="1547"/>
      <c r="G13" s="1547"/>
      <c r="H13" s="1547">
        <f>SUM(H14:H18)</f>
        <v>2589</v>
      </c>
      <c r="I13" s="1547"/>
      <c r="J13" s="1547"/>
      <c r="K13" s="1547">
        <f>SUM(K14:K18)</f>
        <v>2580</v>
      </c>
      <c r="L13" s="1547"/>
      <c r="M13" s="1548"/>
      <c r="N13" s="1549" t="s">
        <v>870</v>
      </c>
      <c r="O13" s="1550"/>
      <c r="P13" s="1550"/>
      <c r="Q13" s="1550"/>
      <c r="R13" s="1547">
        <f>SUM(U13:X13)</f>
        <v>3718</v>
      </c>
      <c r="S13" s="1547"/>
      <c r="T13" s="1547"/>
      <c r="U13" s="1547">
        <f>SUM(U14:U18)</f>
        <v>1667</v>
      </c>
      <c r="V13" s="1547"/>
      <c r="W13" s="1547"/>
      <c r="X13" s="1547">
        <f>SUM(X14:X18)</f>
        <v>2051</v>
      </c>
      <c r="Y13" s="1547"/>
      <c r="Z13" s="1547"/>
    </row>
    <row r="14" spans="1:26" ht="19.5" customHeight="1">
      <c r="A14" s="1296">
        <v>55</v>
      </c>
      <c r="B14" s="1296"/>
      <c r="C14" s="1296"/>
      <c r="D14" s="1515"/>
      <c r="E14" s="1545">
        <f>H14+K14</f>
        <v>834</v>
      </c>
      <c r="F14" s="1547"/>
      <c r="G14" s="1547"/>
      <c r="H14" s="1202">
        <v>402</v>
      </c>
      <c r="I14" s="1202"/>
      <c r="J14" s="1202"/>
      <c r="K14" s="1202">
        <v>432</v>
      </c>
      <c r="L14" s="1202"/>
      <c r="M14" s="1551"/>
      <c r="N14" s="1549">
        <v>80</v>
      </c>
      <c r="O14" s="1550"/>
      <c r="P14" s="1550"/>
      <c r="Q14" s="1550"/>
      <c r="R14" s="1202">
        <f>U14+X14</f>
        <v>956</v>
      </c>
      <c r="S14" s="1202"/>
      <c r="T14" s="1202"/>
      <c r="U14" s="1202">
        <v>444</v>
      </c>
      <c r="V14" s="1202"/>
      <c r="W14" s="1202"/>
      <c r="X14" s="1202">
        <v>512</v>
      </c>
      <c r="Y14" s="1202"/>
      <c r="Z14" s="1202"/>
    </row>
    <row r="15" spans="1:26" ht="19.5" customHeight="1">
      <c r="A15" s="1296">
        <v>56</v>
      </c>
      <c r="B15" s="1296"/>
      <c r="C15" s="1296"/>
      <c r="D15" s="1515"/>
      <c r="E15" s="1545">
        <f>H15+K15</f>
        <v>1142</v>
      </c>
      <c r="F15" s="1547"/>
      <c r="G15" s="1547"/>
      <c r="H15" s="1202">
        <v>573</v>
      </c>
      <c r="I15" s="1202"/>
      <c r="J15" s="1202"/>
      <c r="K15" s="1202">
        <v>569</v>
      </c>
      <c r="L15" s="1202"/>
      <c r="M15" s="1551"/>
      <c r="N15" s="1549">
        <v>81</v>
      </c>
      <c r="O15" s="1550"/>
      <c r="P15" s="1550"/>
      <c r="Q15" s="1550"/>
      <c r="R15" s="1202">
        <f>U15+X15</f>
        <v>816</v>
      </c>
      <c r="S15" s="1202"/>
      <c r="T15" s="1202"/>
      <c r="U15" s="1202">
        <v>371</v>
      </c>
      <c r="V15" s="1202"/>
      <c r="W15" s="1202"/>
      <c r="X15" s="1202">
        <v>445</v>
      </c>
      <c r="Y15" s="1202"/>
      <c r="Z15" s="1202"/>
    </row>
    <row r="16" spans="1:26" ht="19.5" customHeight="1">
      <c r="A16" s="1296">
        <v>57</v>
      </c>
      <c r="B16" s="1296"/>
      <c r="C16" s="1296"/>
      <c r="D16" s="1515"/>
      <c r="E16" s="1545">
        <f>H16+K16</f>
        <v>1125</v>
      </c>
      <c r="F16" s="1547"/>
      <c r="G16" s="1547"/>
      <c r="H16" s="1202">
        <v>565</v>
      </c>
      <c r="I16" s="1202"/>
      <c r="J16" s="1202"/>
      <c r="K16" s="1202">
        <v>560</v>
      </c>
      <c r="L16" s="1202"/>
      <c r="M16" s="1551"/>
      <c r="N16" s="1549">
        <v>82</v>
      </c>
      <c r="O16" s="1550"/>
      <c r="P16" s="1550"/>
      <c r="Q16" s="1550"/>
      <c r="R16" s="1202">
        <f>U16+X16</f>
        <v>727</v>
      </c>
      <c r="S16" s="1202"/>
      <c r="T16" s="1202"/>
      <c r="U16" s="1202">
        <v>323</v>
      </c>
      <c r="V16" s="1202"/>
      <c r="W16" s="1202"/>
      <c r="X16" s="1202">
        <v>404</v>
      </c>
      <c r="Y16" s="1202"/>
      <c r="Z16" s="1202"/>
    </row>
    <row r="17" spans="1:26" ht="19.5" customHeight="1">
      <c r="A17" s="1296">
        <v>58</v>
      </c>
      <c r="B17" s="1296"/>
      <c r="C17" s="1296"/>
      <c r="D17" s="1515"/>
      <c r="E17" s="1545">
        <f>H17+K17</f>
        <v>1038</v>
      </c>
      <c r="F17" s="1547"/>
      <c r="G17" s="1547"/>
      <c r="H17" s="1202">
        <v>521</v>
      </c>
      <c r="I17" s="1202"/>
      <c r="J17" s="1202"/>
      <c r="K17" s="1202">
        <v>517</v>
      </c>
      <c r="L17" s="1202"/>
      <c r="M17" s="1551"/>
      <c r="N17" s="1549">
        <v>83</v>
      </c>
      <c r="O17" s="1550"/>
      <c r="P17" s="1550"/>
      <c r="Q17" s="1550"/>
      <c r="R17" s="1202">
        <f>U17+X17</f>
        <v>570</v>
      </c>
      <c r="S17" s="1202"/>
      <c r="T17" s="1202"/>
      <c r="U17" s="1202">
        <v>255</v>
      </c>
      <c r="V17" s="1202"/>
      <c r="W17" s="1202"/>
      <c r="X17" s="1202">
        <v>315</v>
      </c>
      <c r="Y17" s="1202"/>
      <c r="Z17" s="1202"/>
    </row>
    <row r="18" spans="1:26" ht="19.5" customHeight="1">
      <c r="A18" s="1296">
        <v>59</v>
      </c>
      <c r="B18" s="1296"/>
      <c r="C18" s="1296"/>
      <c r="D18" s="1515"/>
      <c r="E18" s="1545">
        <f>H18+K18</f>
        <v>1030</v>
      </c>
      <c r="F18" s="1547"/>
      <c r="G18" s="1547"/>
      <c r="H18" s="1202">
        <v>528</v>
      </c>
      <c r="I18" s="1202"/>
      <c r="J18" s="1202"/>
      <c r="K18" s="1202">
        <v>502</v>
      </c>
      <c r="L18" s="1202"/>
      <c r="M18" s="1551"/>
      <c r="N18" s="1549">
        <v>84</v>
      </c>
      <c r="O18" s="1550"/>
      <c r="P18" s="1550"/>
      <c r="Q18" s="1550"/>
      <c r="R18" s="1202">
        <f>U18+X18</f>
        <v>649</v>
      </c>
      <c r="S18" s="1202"/>
      <c r="T18" s="1202"/>
      <c r="U18" s="1202">
        <v>274</v>
      </c>
      <c r="V18" s="1202"/>
      <c r="W18" s="1202"/>
      <c r="X18" s="1202">
        <v>375</v>
      </c>
      <c r="Y18" s="1202"/>
      <c r="Z18" s="1202"/>
    </row>
    <row r="19" spans="1:26" ht="19.5" customHeight="1">
      <c r="A19" s="1296"/>
      <c r="B19" s="1296"/>
      <c r="C19" s="1296"/>
      <c r="D19" s="1515"/>
      <c r="E19" s="1545"/>
      <c r="F19" s="1547"/>
      <c r="G19" s="1547"/>
      <c r="H19" s="1547"/>
      <c r="I19" s="1547"/>
      <c r="J19" s="1547"/>
      <c r="K19" s="1547"/>
      <c r="L19" s="1547"/>
      <c r="M19" s="1548"/>
      <c r="N19" s="1549"/>
      <c r="O19" s="1550"/>
      <c r="P19" s="1550"/>
      <c r="Q19" s="1550"/>
      <c r="R19" s="1547"/>
      <c r="S19" s="1547"/>
      <c r="T19" s="1547"/>
      <c r="U19" s="1547"/>
      <c r="V19" s="1547"/>
      <c r="W19" s="1547"/>
      <c r="X19" s="1547"/>
      <c r="Y19" s="1547"/>
      <c r="Z19" s="1547"/>
    </row>
    <row r="20" spans="1:26" ht="19.5" customHeight="1">
      <c r="A20" s="1296" t="s">
        <v>871</v>
      </c>
      <c r="B20" s="1296"/>
      <c r="C20" s="1296"/>
      <c r="D20" s="1515"/>
      <c r="E20" s="1545">
        <f>SUM(H20:K20)</f>
        <v>5233</v>
      </c>
      <c r="F20" s="1547"/>
      <c r="G20" s="1547"/>
      <c r="H20" s="1547">
        <f>SUM(H21:H25)</f>
        <v>2584</v>
      </c>
      <c r="I20" s="1547"/>
      <c r="J20" s="1547"/>
      <c r="K20" s="1547">
        <f>SUM(K21:K25)</f>
        <v>2649</v>
      </c>
      <c r="L20" s="1547"/>
      <c r="M20" s="1548"/>
      <c r="N20" s="1549" t="s">
        <v>872</v>
      </c>
      <c r="O20" s="1550"/>
      <c r="P20" s="1550"/>
      <c r="Q20" s="1550"/>
      <c r="R20" s="1547">
        <f>SUM(U20:X20)</f>
        <v>2218</v>
      </c>
      <c r="S20" s="1547"/>
      <c r="T20" s="1547"/>
      <c r="U20" s="1547">
        <f>SUM(U21:U25)</f>
        <v>831</v>
      </c>
      <c r="V20" s="1547"/>
      <c r="W20" s="1547"/>
      <c r="X20" s="1547">
        <f>SUM(X21:X25)</f>
        <v>1387</v>
      </c>
      <c r="Y20" s="1547"/>
      <c r="Z20" s="1547"/>
    </row>
    <row r="21" spans="1:26" ht="19.5" customHeight="1">
      <c r="A21" s="1296">
        <v>60</v>
      </c>
      <c r="B21" s="1296"/>
      <c r="C21" s="1296"/>
      <c r="D21" s="1515"/>
      <c r="E21" s="1545">
        <f>H21+K21</f>
        <v>1070</v>
      </c>
      <c r="F21" s="1547"/>
      <c r="G21" s="1547"/>
      <c r="H21" s="1202">
        <v>547</v>
      </c>
      <c r="I21" s="1202"/>
      <c r="J21" s="1202"/>
      <c r="K21" s="1202">
        <v>523</v>
      </c>
      <c r="L21" s="1202"/>
      <c r="M21" s="1551"/>
      <c r="N21" s="1549">
        <v>85</v>
      </c>
      <c r="O21" s="1550"/>
      <c r="P21" s="1550"/>
      <c r="Q21" s="1550"/>
      <c r="R21" s="1202">
        <f>U21+X21</f>
        <v>563</v>
      </c>
      <c r="S21" s="1202"/>
      <c r="T21" s="1202"/>
      <c r="U21" s="1202">
        <v>218</v>
      </c>
      <c r="V21" s="1202"/>
      <c r="W21" s="1202"/>
      <c r="X21" s="1202">
        <v>345</v>
      </c>
      <c r="Y21" s="1202"/>
      <c r="Z21" s="1202"/>
    </row>
    <row r="22" spans="1:26" ht="19.5" customHeight="1">
      <c r="A22" s="1296">
        <v>61</v>
      </c>
      <c r="B22" s="1296"/>
      <c r="C22" s="1296"/>
      <c r="D22" s="1515"/>
      <c r="E22" s="1545">
        <f>H22+K22</f>
        <v>1042</v>
      </c>
      <c r="F22" s="1547"/>
      <c r="G22" s="1547"/>
      <c r="H22" s="1202">
        <v>506</v>
      </c>
      <c r="I22" s="1202"/>
      <c r="J22" s="1202"/>
      <c r="K22" s="1202">
        <v>536</v>
      </c>
      <c r="L22" s="1202"/>
      <c r="M22" s="1551"/>
      <c r="N22" s="1549">
        <v>86</v>
      </c>
      <c r="O22" s="1550"/>
      <c r="P22" s="1550"/>
      <c r="Q22" s="1550"/>
      <c r="R22" s="1202">
        <f>U22+X22</f>
        <v>494</v>
      </c>
      <c r="S22" s="1202"/>
      <c r="T22" s="1202"/>
      <c r="U22" s="1202">
        <v>209</v>
      </c>
      <c r="V22" s="1202"/>
      <c r="W22" s="1202"/>
      <c r="X22" s="1202">
        <v>285</v>
      </c>
      <c r="Y22" s="1202"/>
      <c r="Z22" s="1202"/>
    </row>
    <row r="23" spans="1:26" ht="19.5" customHeight="1">
      <c r="A23" s="1296">
        <v>62</v>
      </c>
      <c r="B23" s="1296"/>
      <c r="C23" s="1296"/>
      <c r="D23" s="1515"/>
      <c r="E23" s="1545">
        <f>H23+K23</f>
        <v>1055</v>
      </c>
      <c r="F23" s="1547"/>
      <c r="G23" s="1547"/>
      <c r="H23" s="1202">
        <v>515</v>
      </c>
      <c r="I23" s="1202"/>
      <c r="J23" s="1202"/>
      <c r="K23" s="1202">
        <v>540</v>
      </c>
      <c r="L23" s="1202"/>
      <c r="M23" s="1551"/>
      <c r="N23" s="1549">
        <v>87</v>
      </c>
      <c r="O23" s="1550"/>
      <c r="P23" s="1550"/>
      <c r="Q23" s="1550"/>
      <c r="R23" s="1202">
        <f>U23+X23</f>
        <v>421</v>
      </c>
      <c r="S23" s="1202"/>
      <c r="T23" s="1202"/>
      <c r="U23" s="1202">
        <v>168</v>
      </c>
      <c r="V23" s="1202"/>
      <c r="W23" s="1202"/>
      <c r="X23" s="1202">
        <v>253</v>
      </c>
      <c r="Y23" s="1202"/>
      <c r="Z23" s="1202"/>
    </row>
    <row r="24" spans="1:26" ht="19.5" customHeight="1">
      <c r="A24" s="1296">
        <v>63</v>
      </c>
      <c r="B24" s="1296"/>
      <c r="C24" s="1296"/>
      <c r="D24" s="1515"/>
      <c r="E24" s="1545">
        <f>H24+K24</f>
        <v>1071</v>
      </c>
      <c r="F24" s="1547"/>
      <c r="G24" s="1547"/>
      <c r="H24" s="1202">
        <v>519</v>
      </c>
      <c r="I24" s="1202"/>
      <c r="J24" s="1202"/>
      <c r="K24" s="1202">
        <v>552</v>
      </c>
      <c r="L24" s="1202"/>
      <c r="M24" s="1551"/>
      <c r="N24" s="1549">
        <v>88</v>
      </c>
      <c r="O24" s="1550"/>
      <c r="P24" s="1550"/>
      <c r="Q24" s="1550"/>
      <c r="R24" s="1202">
        <f>U24+X24</f>
        <v>378</v>
      </c>
      <c r="S24" s="1202"/>
      <c r="T24" s="1202"/>
      <c r="U24" s="1202">
        <v>125</v>
      </c>
      <c r="V24" s="1202"/>
      <c r="W24" s="1202"/>
      <c r="X24" s="1202">
        <v>253</v>
      </c>
      <c r="Y24" s="1202"/>
      <c r="Z24" s="1202"/>
    </row>
    <row r="25" spans="1:26" ht="19.5" customHeight="1">
      <c r="A25" s="1296">
        <v>64</v>
      </c>
      <c r="B25" s="1296"/>
      <c r="C25" s="1296"/>
      <c r="D25" s="1515"/>
      <c r="E25" s="1545">
        <f>H25+K25</f>
        <v>995</v>
      </c>
      <c r="F25" s="1547"/>
      <c r="G25" s="1547"/>
      <c r="H25" s="1202">
        <v>497</v>
      </c>
      <c r="I25" s="1202"/>
      <c r="J25" s="1202"/>
      <c r="K25" s="1202">
        <v>498</v>
      </c>
      <c r="L25" s="1202"/>
      <c r="M25" s="1551"/>
      <c r="N25" s="1549">
        <v>89</v>
      </c>
      <c r="O25" s="1550"/>
      <c r="P25" s="1550"/>
      <c r="Q25" s="1550"/>
      <c r="R25" s="1202">
        <f>U25+X25</f>
        <v>362</v>
      </c>
      <c r="S25" s="1202"/>
      <c r="T25" s="1202"/>
      <c r="U25" s="1202">
        <v>111</v>
      </c>
      <c r="V25" s="1202"/>
      <c r="W25" s="1202"/>
      <c r="X25" s="1202">
        <v>251</v>
      </c>
      <c r="Y25" s="1202"/>
      <c r="Z25" s="1202"/>
    </row>
    <row r="26" spans="1:26" ht="19.5" customHeight="1">
      <c r="A26" s="1296"/>
      <c r="B26" s="1296"/>
      <c r="C26" s="1296"/>
      <c r="D26" s="1515"/>
      <c r="E26" s="1545"/>
      <c r="F26" s="1547"/>
      <c r="G26" s="1547"/>
      <c r="H26" s="1547"/>
      <c r="I26" s="1547"/>
      <c r="J26" s="1547"/>
      <c r="K26" s="1547"/>
      <c r="L26" s="1547"/>
      <c r="M26" s="1548"/>
      <c r="N26" s="1549"/>
      <c r="O26" s="1550"/>
      <c r="P26" s="1550"/>
      <c r="Q26" s="1550"/>
      <c r="R26" s="1547"/>
      <c r="S26" s="1547"/>
      <c r="T26" s="1547"/>
      <c r="U26" s="1547"/>
      <c r="V26" s="1547"/>
      <c r="W26" s="1547"/>
      <c r="X26" s="1547"/>
      <c r="Y26" s="1547"/>
      <c r="Z26" s="1547"/>
    </row>
    <row r="27" spans="1:26" ht="19.5" customHeight="1">
      <c r="A27" s="1296" t="s">
        <v>873</v>
      </c>
      <c r="B27" s="1296"/>
      <c r="C27" s="1296"/>
      <c r="D27" s="1515"/>
      <c r="E27" s="1545">
        <f>SUM(H27:K27)</f>
        <v>5910</v>
      </c>
      <c r="F27" s="1547"/>
      <c r="G27" s="1547"/>
      <c r="H27" s="1547">
        <f>SUM(H28:H32)</f>
        <v>2982</v>
      </c>
      <c r="I27" s="1547"/>
      <c r="J27" s="1547"/>
      <c r="K27" s="1547">
        <f>SUM(K28:K32)</f>
        <v>2928</v>
      </c>
      <c r="L27" s="1547"/>
      <c r="M27" s="1548"/>
      <c r="N27" s="1549" t="s">
        <v>874</v>
      </c>
      <c r="O27" s="1550"/>
      <c r="P27" s="1550"/>
      <c r="Q27" s="1550"/>
      <c r="R27" s="1547">
        <f>SUM(U27:X27)</f>
        <v>1043</v>
      </c>
      <c r="S27" s="1547"/>
      <c r="T27" s="1547"/>
      <c r="U27" s="1547">
        <f>SUM(U28:U32)</f>
        <v>297</v>
      </c>
      <c r="V27" s="1547"/>
      <c r="W27" s="1547"/>
      <c r="X27" s="1547">
        <f>SUM(X28:X32)</f>
        <v>746</v>
      </c>
      <c r="Y27" s="1547"/>
      <c r="Z27" s="1547"/>
    </row>
    <row r="28" spans="1:26" ht="19.5" customHeight="1">
      <c r="A28" s="1296">
        <v>65</v>
      </c>
      <c r="B28" s="1296"/>
      <c r="C28" s="1296"/>
      <c r="D28" s="1515"/>
      <c r="E28" s="1545">
        <f>H28+K28</f>
        <v>1062</v>
      </c>
      <c r="F28" s="1547"/>
      <c r="G28" s="1547"/>
      <c r="H28" s="1202">
        <v>553</v>
      </c>
      <c r="I28" s="1202"/>
      <c r="J28" s="1202"/>
      <c r="K28" s="1202">
        <v>509</v>
      </c>
      <c r="L28" s="1202"/>
      <c r="M28" s="1551"/>
      <c r="N28" s="1549">
        <v>90</v>
      </c>
      <c r="O28" s="1550"/>
      <c r="P28" s="1550"/>
      <c r="Q28" s="1550"/>
      <c r="R28" s="1202">
        <f>U28+X28</f>
        <v>310</v>
      </c>
      <c r="S28" s="1202"/>
      <c r="T28" s="1202"/>
      <c r="U28" s="1202">
        <v>98</v>
      </c>
      <c r="V28" s="1202"/>
      <c r="W28" s="1202"/>
      <c r="X28" s="1202">
        <v>212</v>
      </c>
      <c r="Y28" s="1202"/>
      <c r="Z28" s="1202"/>
    </row>
    <row r="29" spans="1:26" ht="19.5" customHeight="1">
      <c r="A29" s="1296">
        <v>66</v>
      </c>
      <c r="B29" s="1296"/>
      <c r="C29" s="1296"/>
      <c r="D29" s="1515"/>
      <c r="E29" s="1545">
        <f>H29+K29</f>
        <v>1145</v>
      </c>
      <c r="F29" s="1547"/>
      <c r="G29" s="1547"/>
      <c r="H29" s="1202">
        <v>557</v>
      </c>
      <c r="I29" s="1202"/>
      <c r="J29" s="1202"/>
      <c r="K29" s="1202">
        <v>588</v>
      </c>
      <c r="L29" s="1202"/>
      <c r="M29" s="1551"/>
      <c r="N29" s="1549">
        <v>91</v>
      </c>
      <c r="O29" s="1550"/>
      <c r="P29" s="1550"/>
      <c r="Q29" s="1550"/>
      <c r="R29" s="1202">
        <f>U29+X29</f>
        <v>247</v>
      </c>
      <c r="S29" s="1202"/>
      <c r="T29" s="1202"/>
      <c r="U29" s="1202">
        <v>71</v>
      </c>
      <c r="V29" s="1202"/>
      <c r="W29" s="1202"/>
      <c r="X29" s="1202">
        <v>176</v>
      </c>
      <c r="Y29" s="1202"/>
      <c r="Z29" s="1202"/>
    </row>
    <row r="30" spans="1:26" ht="19.5" customHeight="1">
      <c r="A30" s="1296">
        <v>67</v>
      </c>
      <c r="B30" s="1296"/>
      <c r="C30" s="1296"/>
      <c r="D30" s="1515"/>
      <c r="E30" s="1545">
        <f>H30+K30</f>
        <v>1157</v>
      </c>
      <c r="F30" s="1547"/>
      <c r="G30" s="1547"/>
      <c r="H30" s="1202">
        <v>575</v>
      </c>
      <c r="I30" s="1202"/>
      <c r="J30" s="1202"/>
      <c r="K30" s="1202">
        <v>582</v>
      </c>
      <c r="L30" s="1202"/>
      <c r="M30" s="1551"/>
      <c r="N30" s="1549">
        <v>92</v>
      </c>
      <c r="O30" s="1550"/>
      <c r="P30" s="1550"/>
      <c r="Q30" s="1550"/>
      <c r="R30" s="1202">
        <f>U30+X30</f>
        <v>206</v>
      </c>
      <c r="S30" s="1202"/>
      <c r="T30" s="1202"/>
      <c r="U30" s="1202">
        <v>53</v>
      </c>
      <c r="V30" s="1202"/>
      <c r="W30" s="1202"/>
      <c r="X30" s="1202">
        <v>153</v>
      </c>
      <c r="Y30" s="1202"/>
      <c r="Z30" s="1202"/>
    </row>
    <row r="31" spans="1:26" ht="19.5" customHeight="1">
      <c r="A31" s="1296">
        <v>68</v>
      </c>
      <c r="B31" s="1296"/>
      <c r="C31" s="1296"/>
      <c r="D31" s="1515"/>
      <c r="E31" s="1545">
        <f>H31+K31</f>
        <v>1191</v>
      </c>
      <c r="F31" s="1547"/>
      <c r="G31" s="1547"/>
      <c r="H31" s="1202">
        <v>606</v>
      </c>
      <c r="I31" s="1202"/>
      <c r="J31" s="1202"/>
      <c r="K31" s="1202">
        <v>585</v>
      </c>
      <c r="L31" s="1202"/>
      <c r="M31" s="1551"/>
      <c r="N31" s="1549">
        <v>93</v>
      </c>
      <c r="O31" s="1550"/>
      <c r="P31" s="1550"/>
      <c r="Q31" s="1550"/>
      <c r="R31" s="1202">
        <f>U31+X31</f>
        <v>160</v>
      </c>
      <c r="S31" s="1202"/>
      <c r="T31" s="1202"/>
      <c r="U31" s="1202">
        <v>40</v>
      </c>
      <c r="V31" s="1202"/>
      <c r="W31" s="1202"/>
      <c r="X31" s="1202">
        <v>120</v>
      </c>
      <c r="Y31" s="1202"/>
      <c r="Z31" s="1202"/>
    </row>
    <row r="32" spans="1:26" ht="19.5" customHeight="1">
      <c r="A32" s="1296">
        <v>69</v>
      </c>
      <c r="B32" s="1296"/>
      <c r="C32" s="1296"/>
      <c r="D32" s="1515"/>
      <c r="E32" s="1545">
        <f>H32+K32</f>
        <v>1355</v>
      </c>
      <c r="F32" s="1547"/>
      <c r="G32" s="1547"/>
      <c r="H32" s="1202">
        <v>691</v>
      </c>
      <c r="I32" s="1202"/>
      <c r="J32" s="1202"/>
      <c r="K32" s="1202">
        <v>664</v>
      </c>
      <c r="L32" s="1202"/>
      <c r="M32" s="1551"/>
      <c r="N32" s="1549">
        <v>94</v>
      </c>
      <c r="O32" s="1550"/>
      <c r="P32" s="1550"/>
      <c r="Q32" s="1550"/>
      <c r="R32" s="1202">
        <f>U32+X32</f>
        <v>120</v>
      </c>
      <c r="S32" s="1202"/>
      <c r="T32" s="1202"/>
      <c r="U32" s="1202">
        <v>35</v>
      </c>
      <c r="V32" s="1202"/>
      <c r="W32" s="1202"/>
      <c r="X32" s="1202">
        <v>85</v>
      </c>
      <c r="Y32" s="1202"/>
      <c r="Z32" s="1202"/>
    </row>
    <row r="33" spans="1:26" ht="19.5" customHeight="1">
      <c r="A33" s="1296"/>
      <c r="B33" s="1296"/>
      <c r="C33" s="1296"/>
      <c r="D33" s="1515"/>
      <c r="E33" s="1545"/>
      <c r="F33" s="1547"/>
      <c r="G33" s="1547"/>
      <c r="H33" s="1547"/>
      <c r="I33" s="1547"/>
      <c r="J33" s="1547"/>
      <c r="K33" s="1547"/>
      <c r="L33" s="1547"/>
      <c r="M33" s="1548"/>
      <c r="N33" s="1549"/>
      <c r="O33" s="1550"/>
      <c r="P33" s="1550"/>
      <c r="Q33" s="1550"/>
      <c r="R33" s="1547"/>
      <c r="S33" s="1547"/>
      <c r="T33" s="1547"/>
      <c r="U33" s="1547"/>
      <c r="V33" s="1547"/>
      <c r="W33" s="1547"/>
      <c r="X33" s="1547"/>
      <c r="Y33" s="1547"/>
      <c r="Z33" s="1547"/>
    </row>
    <row r="34" spans="1:26" ht="19.5" customHeight="1">
      <c r="A34" s="1296" t="s">
        <v>875</v>
      </c>
      <c r="B34" s="1296"/>
      <c r="C34" s="1296"/>
      <c r="D34" s="1515"/>
      <c r="E34" s="1545">
        <f>SUM(H34:K34)</f>
        <v>7180</v>
      </c>
      <c r="F34" s="1547"/>
      <c r="G34" s="1547"/>
      <c r="H34" s="1547">
        <f>SUM(H35:H39)</f>
        <v>3599</v>
      </c>
      <c r="I34" s="1547"/>
      <c r="J34" s="1547"/>
      <c r="K34" s="1547">
        <f>SUM(K35:K39)</f>
        <v>3581</v>
      </c>
      <c r="L34" s="1547"/>
      <c r="M34" s="1548"/>
      <c r="N34" s="1549" t="s">
        <v>876</v>
      </c>
      <c r="O34" s="1550"/>
      <c r="P34" s="1550"/>
      <c r="Q34" s="1550"/>
      <c r="R34" s="1547">
        <f t="shared" ref="R34:R39" si="0">U34+X34</f>
        <v>306</v>
      </c>
      <c r="S34" s="1547"/>
      <c r="T34" s="1547"/>
      <c r="U34" s="1547">
        <f>SUM(U35:U39)</f>
        <v>59</v>
      </c>
      <c r="V34" s="1547"/>
      <c r="W34" s="1547"/>
      <c r="X34" s="1547">
        <f>SUM(X35:X39)</f>
        <v>247</v>
      </c>
      <c r="Y34" s="1547"/>
      <c r="Z34" s="1547"/>
    </row>
    <row r="35" spans="1:26" ht="19.5" customHeight="1">
      <c r="A35" s="1296">
        <v>70</v>
      </c>
      <c r="B35" s="1296"/>
      <c r="C35" s="1296"/>
      <c r="D35" s="1515"/>
      <c r="E35" s="1545">
        <f>H35+K35</f>
        <v>1290</v>
      </c>
      <c r="F35" s="1547"/>
      <c r="G35" s="1547"/>
      <c r="H35" s="1202">
        <v>661</v>
      </c>
      <c r="I35" s="1202"/>
      <c r="J35" s="1202"/>
      <c r="K35" s="1202">
        <v>629</v>
      </c>
      <c r="L35" s="1202"/>
      <c r="M35" s="1551"/>
      <c r="N35" s="1549">
        <v>95</v>
      </c>
      <c r="O35" s="1550"/>
      <c r="P35" s="1550"/>
      <c r="Q35" s="1550"/>
      <c r="R35" s="1202">
        <f t="shared" si="0"/>
        <v>95</v>
      </c>
      <c r="S35" s="1202"/>
      <c r="T35" s="1202"/>
      <c r="U35" s="1202">
        <v>22</v>
      </c>
      <c r="V35" s="1202"/>
      <c r="W35" s="1202"/>
      <c r="X35" s="1202">
        <v>73</v>
      </c>
      <c r="Y35" s="1202"/>
      <c r="Z35" s="1202"/>
    </row>
    <row r="36" spans="1:26" ht="19.5" customHeight="1">
      <c r="A36" s="1296">
        <v>71</v>
      </c>
      <c r="B36" s="1296"/>
      <c r="C36" s="1296"/>
      <c r="D36" s="1515"/>
      <c r="E36" s="1545">
        <f>H36+K36</f>
        <v>1390</v>
      </c>
      <c r="F36" s="1547"/>
      <c r="G36" s="1547"/>
      <c r="H36" s="1202">
        <v>699</v>
      </c>
      <c r="I36" s="1202"/>
      <c r="J36" s="1202"/>
      <c r="K36" s="1202">
        <v>691</v>
      </c>
      <c r="L36" s="1202"/>
      <c r="M36" s="1551"/>
      <c r="N36" s="1549">
        <v>96</v>
      </c>
      <c r="O36" s="1550"/>
      <c r="P36" s="1550"/>
      <c r="Q36" s="1550"/>
      <c r="R36" s="1202">
        <f t="shared" si="0"/>
        <v>87</v>
      </c>
      <c r="S36" s="1202"/>
      <c r="T36" s="1202"/>
      <c r="U36" s="1202">
        <v>18</v>
      </c>
      <c r="V36" s="1202"/>
      <c r="W36" s="1202"/>
      <c r="X36" s="1202">
        <v>69</v>
      </c>
      <c r="Y36" s="1202"/>
      <c r="Z36" s="1202"/>
    </row>
    <row r="37" spans="1:26" ht="19.5" customHeight="1">
      <c r="A37" s="1296">
        <v>72</v>
      </c>
      <c r="B37" s="1296"/>
      <c r="C37" s="1296"/>
      <c r="D37" s="1515"/>
      <c r="E37" s="1545">
        <f>H37+K37</f>
        <v>1595</v>
      </c>
      <c r="F37" s="1547"/>
      <c r="G37" s="1547"/>
      <c r="H37" s="1202">
        <v>782</v>
      </c>
      <c r="I37" s="1202"/>
      <c r="J37" s="1202"/>
      <c r="K37" s="1202">
        <v>813</v>
      </c>
      <c r="L37" s="1202"/>
      <c r="M37" s="1551"/>
      <c r="N37" s="1549">
        <v>97</v>
      </c>
      <c r="O37" s="1550"/>
      <c r="P37" s="1550"/>
      <c r="Q37" s="1550"/>
      <c r="R37" s="1202">
        <f t="shared" si="0"/>
        <v>59</v>
      </c>
      <c r="S37" s="1202"/>
      <c r="T37" s="1202"/>
      <c r="U37" s="1202">
        <v>9</v>
      </c>
      <c r="V37" s="1202"/>
      <c r="W37" s="1202"/>
      <c r="X37" s="1202">
        <v>50</v>
      </c>
      <c r="Y37" s="1202"/>
      <c r="Z37" s="1202"/>
    </row>
    <row r="38" spans="1:26" ht="19.5" customHeight="1">
      <c r="A38" s="1296">
        <v>73</v>
      </c>
      <c r="B38" s="1296"/>
      <c r="C38" s="1296"/>
      <c r="D38" s="1515"/>
      <c r="E38" s="1545">
        <f>H38+K38</f>
        <v>1434</v>
      </c>
      <c r="F38" s="1547"/>
      <c r="G38" s="1547"/>
      <c r="H38" s="1202">
        <v>717</v>
      </c>
      <c r="I38" s="1202"/>
      <c r="J38" s="1202"/>
      <c r="K38" s="1202">
        <v>717</v>
      </c>
      <c r="L38" s="1202"/>
      <c r="M38" s="1551"/>
      <c r="N38" s="1549">
        <v>98</v>
      </c>
      <c r="O38" s="1550"/>
      <c r="P38" s="1550"/>
      <c r="Q38" s="1550"/>
      <c r="R38" s="1202">
        <f t="shared" si="0"/>
        <v>45</v>
      </c>
      <c r="S38" s="1202"/>
      <c r="T38" s="1202"/>
      <c r="U38" s="1202">
        <v>6</v>
      </c>
      <c r="V38" s="1202"/>
      <c r="W38" s="1202"/>
      <c r="X38" s="1202">
        <v>39</v>
      </c>
      <c r="Y38" s="1202"/>
      <c r="Z38" s="1202"/>
    </row>
    <row r="39" spans="1:26" ht="19.5" customHeight="1">
      <c r="A39" s="1296">
        <v>74</v>
      </c>
      <c r="B39" s="1296"/>
      <c r="C39" s="1296"/>
      <c r="D39" s="1515"/>
      <c r="E39" s="1545">
        <f>H39+K39</f>
        <v>1471</v>
      </c>
      <c r="F39" s="1547"/>
      <c r="G39" s="1547"/>
      <c r="H39" s="1202">
        <v>740</v>
      </c>
      <c r="I39" s="1202"/>
      <c r="J39" s="1202"/>
      <c r="K39" s="1202">
        <v>731</v>
      </c>
      <c r="L39" s="1202"/>
      <c r="M39" s="1551"/>
      <c r="N39" s="1549">
        <v>99</v>
      </c>
      <c r="O39" s="1550"/>
      <c r="P39" s="1550"/>
      <c r="Q39" s="1550"/>
      <c r="R39" s="1202">
        <f t="shared" si="0"/>
        <v>20</v>
      </c>
      <c r="S39" s="1202"/>
      <c r="T39" s="1202"/>
      <c r="U39" s="1202">
        <v>4</v>
      </c>
      <c r="V39" s="1202"/>
      <c r="W39" s="1202"/>
      <c r="X39" s="1202">
        <v>16</v>
      </c>
      <c r="Y39" s="1202"/>
      <c r="Z39" s="1202"/>
    </row>
    <row r="40" spans="1:26" ht="19.5" customHeight="1">
      <c r="A40" s="1296"/>
      <c r="B40" s="1296"/>
      <c r="C40" s="1296"/>
      <c r="D40" s="1515"/>
      <c r="E40" s="1545"/>
      <c r="F40" s="1547"/>
      <c r="G40" s="1547"/>
      <c r="H40" s="1547"/>
      <c r="I40" s="1547"/>
      <c r="J40" s="1547"/>
      <c r="K40" s="1547"/>
      <c r="L40" s="1547"/>
      <c r="M40" s="1548"/>
      <c r="N40" s="1549"/>
      <c r="O40" s="1550"/>
      <c r="P40" s="1550"/>
      <c r="Q40" s="1550"/>
      <c r="R40" s="1547"/>
      <c r="S40" s="1547"/>
      <c r="T40" s="1547"/>
      <c r="U40" s="1547"/>
      <c r="V40" s="1547"/>
      <c r="W40" s="1547"/>
      <c r="X40" s="1547"/>
      <c r="Y40" s="1547"/>
      <c r="Z40" s="1547"/>
    </row>
    <row r="41" spans="1:26" ht="19.5" customHeight="1">
      <c r="A41" s="1296"/>
      <c r="B41" s="1296"/>
      <c r="C41" s="1296"/>
      <c r="D41" s="1515"/>
      <c r="E41" s="1545"/>
      <c r="F41" s="1547"/>
      <c r="G41" s="1547"/>
      <c r="H41" s="1547"/>
      <c r="I41" s="1547"/>
      <c r="J41" s="1547"/>
      <c r="K41" s="1547"/>
      <c r="L41" s="1547"/>
      <c r="M41" s="1548"/>
      <c r="N41" s="1549" t="s">
        <v>877</v>
      </c>
      <c r="O41" s="1550"/>
      <c r="P41" s="1550"/>
      <c r="Q41" s="1550"/>
      <c r="R41" s="1202">
        <f>U41+X41</f>
        <v>38</v>
      </c>
      <c r="S41" s="1202"/>
      <c r="T41" s="1202"/>
      <c r="U41" s="1202">
        <v>5</v>
      </c>
      <c r="V41" s="1202"/>
      <c r="W41" s="1202"/>
      <c r="X41" s="1202">
        <v>33</v>
      </c>
      <c r="Y41" s="1202"/>
      <c r="Z41" s="1202"/>
    </row>
    <row r="42" spans="1:26" ht="19.5" customHeight="1">
      <c r="A42" s="1301"/>
      <c r="B42" s="1301"/>
      <c r="C42" s="1301"/>
      <c r="D42" s="1529"/>
      <c r="E42" s="1352"/>
      <c r="F42" s="1314"/>
      <c r="G42" s="1314"/>
      <c r="H42" s="1314"/>
      <c r="I42" s="1314"/>
      <c r="J42" s="1314"/>
      <c r="K42" s="1314"/>
      <c r="L42" s="1314"/>
      <c r="M42" s="1353"/>
      <c r="N42" s="1553"/>
      <c r="O42" s="1301"/>
      <c r="P42" s="1301"/>
      <c r="Q42" s="1301"/>
      <c r="R42" s="1314"/>
      <c r="S42" s="1314"/>
      <c r="T42" s="1314"/>
      <c r="U42" s="1314"/>
      <c r="V42" s="1314"/>
      <c r="W42" s="1314"/>
      <c r="X42" s="1314"/>
      <c r="Y42" s="1314"/>
      <c r="Z42" s="1314"/>
    </row>
    <row r="43" spans="1:26" ht="19.5" customHeight="1">
      <c r="A43" s="1421"/>
      <c r="B43" s="1421"/>
      <c r="C43" s="1421"/>
      <c r="D43" s="1421"/>
      <c r="E43" s="1421"/>
      <c r="F43" s="1421"/>
      <c r="G43" s="1421"/>
      <c r="H43" s="1421"/>
      <c r="I43" s="340"/>
      <c r="J43" s="340"/>
      <c r="L43" s="314"/>
      <c r="M43" s="314"/>
      <c r="N43" s="314"/>
      <c r="O43" s="314"/>
      <c r="P43" s="314"/>
      <c r="Q43" s="314"/>
      <c r="R43" s="314"/>
      <c r="S43" s="314"/>
      <c r="T43" s="314"/>
      <c r="U43" s="314"/>
      <c r="V43" s="314"/>
      <c r="W43" s="314"/>
      <c r="Z43" s="308" t="s">
        <v>878</v>
      </c>
    </row>
  </sheetData>
  <mergeCells count="316">
    <mergeCell ref="A43:H43"/>
    <mergeCell ref="U41:W41"/>
    <mergeCell ref="X41:Z41"/>
    <mergeCell ref="A42:D42"/>
    <mergeCell ref="E42:G42"/>
    <mergeCell ref="H42:J42"/>
    <mergeCell ref="K42:M42"/>
    <mergeCell ref="N42:Q42"/>
    <mergeCell ref="R42:T42"/>
    <mergeCell ref="U42:W42"/>
    <mergeCell ref="X42:Z42"/>
    <mergeCell ref="A41:D41"/>
    <mergeCell ref="E41:G41"/>
    <mergeCell ref="H41:J41"/>
    <mergeCell ref="K41:M41"/>
    <mergeCell ref="N41:Q41"/>
    <mergeCell ref="R41:T41"/>
    <mergeCell ref="U39:W39"/>
    <mergeCell ref="X39:Z39"/>
    <mergeCell ref="A40:D40"/>
    <mergeCell ref="E40:G40"/>
    <mergeCell ref="H40:J40"/>
    <mergeCell ref="K40:M40"/>
    <mergeCell ref="N40:Q40"/>
    <mergeCell ref="R40:T40"/>
    <mergeCell ref="U40:W40"/>
    <mergeCell ref="X40:Z40"/>
    <mergeCell ref="A39:D39"/>
    <mergeCell ref="E39:G39"/>
    <mergeCell ref="H39:J39"/>
    <mergeCell ref="K39:M39"/>
    <mergeCell ref="N39:Q39"/>
    <mergeCell ref="R39:T39"/>
    <mergeCell ref="U37:W37"/>
    <mergeCell ref="X37:Z37"/>
    <mergeCell ref="A38:D38"/>
    <mergeCell ref="E38:G38"/>
    <mergeCell ref="H38:J38"/>
    <mergeCell ref="K38:M38"/>
    <mergeCell ref="N38:Q38"/>
    <mergeCell ref="R38:T38"/>
    <mergeCell ref="U38:W38"/>
    <mergeCell ref="X38:Z38"/>
    <mergeCell ref="A37:D37"/>
    <mergeCell ref="E37:G37"/>
    <mergeCell ref="H37:J37"/>
    <mergeCell ref="K37:M37"/>
    <mergeCell ref="N37:Q37"/>
    <mergeCell ref="R37:T37"/>
    <mergeCell ref="U35:W35"/>
    <mergeCell ref="X35:Z35"/>
    <mergeCell ref="A36:D36"/>
    <mergeCell ref="E36:G36"/>
    <mergeCell ref="H36:J36"/>
    <mergeCell ref="K36:M36"/>
    <mergeCell ref="N36:Q36"/>
    <mergeCell ref="R36:T36"/>
    <mergeCell ref="U36:W36"/>
    <mergeCell ref="X36:Z36"/>
    <mergeCell ref="A35:D35"/>
    <mergeCell ref="E35:G35"/>
    <mergeCell ref="H35:J35"/>
    <mergeCell ref="K35:M35"/>
    <mergeCell ref="N35:Q35"/>
    <mergeCell ref="R35:T35"/>
    <mergeCell ref="U33:W33"/>
    <mergeCell ref="X33:Z33"/>
    <mergeCell ref="A34:D34"/>
    <mergeCell ref="E34:G34"/>
    <mergeCell ref="H34:J34"/>
    <mergeCell ref="K34:M34"/>
    <mergeCell ref="N34:Q34"/>
    <mergeCell ref="R34:T34"/>
    <mergeCell ref="U34:W34"/>
    <mergeCell ref="X34:Z34"/>
    <mergeCell ref="A33:D33"/>
    <mergeCell ref="E33:G33"/>
    <mergeCell ref="H33:J33"/>
    <mergeCell ref="K33:M33"/>
    <mergeCell ref="N33:Q33"/>
    <mergeCell ref="R33:T33"/>
    <mergeCell ref="U31:W31"/>
    <mergeCell ref="X31:Z31"/>
    <mergeCell ref="A32:D32"/>
    <mergeCell ref="E32:G32"/>
    <mergeCell ref="H32:J32"/>
    <mergeCell ref="K32:M32"/>
    <mergeCell ref="N32:Q32"/>
    <mergeCell ref="R32:T32"/>
    <mergeCell ref="U32:W32"/>
    <mergeCell ref="X32:Z32"/>
    <mergeCell ref="A31:D31"/>
    <mergeCell ref="E31:G31"/>
    <mergeCell ref="H31:J31"/>
    <mergeCell ref="K31:M31"/>
    <mergeCell ref="N31:Q31"/>
    <mergeCell ref="R31:T31"/>
    <mergeCell ref="U29:W29"/>
    <mergeCell ref="X29:Z29"/>
    <mergeCell ref="A30:D30"/>
    <mergeCell ref="E30:G30"/>
    <mergeCell ref="H30:J30"/>
    <mergeCell ref="K30:M30"/>
    <mergeCell ref="N30:Q30"/>
    <mergeCell ref="R30:T30"/>
    <mergeCell ref="U30:W30"/>
    <mergeCell ref="X30:Z30"/>
    <mergeCell ref="A29:D29"/>
    <mergeCell ref="E29:G29"/>
    <mergeCell ref="H29:J29"/>
    <mergeCell ref="K29:M29"/>
    <mergeCell ref="N29:Q29"/>
    <mergeCell ref="R29:T29"/>
    <mergeCell ref="U27:W27"/>
    <mergeCell ref="X27:Z27"/>
    <mergeCell ref="A28:D28"/>
    <mergeCell ref="E28:G28"/>
    <mergeCell ref="H28:J28"/>
    <mergeCell ref="K28:M28"/>
    <mergeCell ref="N28:Q28"/>
    <mergeCell ref="R28:T28"/>
    <mergeCell ref="U28:W28"/>
    <mergeCell ref="X28:Z28"/>
    <mergeCell ref="A27:D27"/>
    <mergeCell ref="E27:G27"/>
    <mergeCell ref="H27:J27"/>
    <mergeCell ref="K27:M27"/>
    <mergeCell ref="N27:Q27"/>
    <mergeCell ref="R27:T27"/>
    <mergeCell ref="U25:W25"/>
    <mergeCell ref="X25:Z25"/>
    <mergeCell ref="A26:D26"/>
    <mergeCell ref="E26:G26"/>
    <mergeCell ref="H26:J26"/>
    <mergeCell ref="K26:M26"/>
    <mergeCell ref="N26:Q26"/>
    <mergeCell ref="R26:T26"/>
    <mergeCell ref="U26:W26"/>
    <mergeCell ref="X26:Z26"/>
    <mergeCell ref="A25:D25"/>
    <mergeCell ref="E25:G25"/>
    <mergeCell ref="H25:J25"/>
    <mergeCell ref="K25:M25"/>
    <mergeCell ref="N25:Q25"/>
    <mergeCell ref="R25:T25"/>
    <mergeCell ref="U23:W23"/>
    <mergeCell ref="X23:Z23"/>
    <mergeCell ref="A24:D24"/>
    <mergeCell ref="E24:G24"/>
    <mergeCell ref="H24:J24"/>
    <mergeCell ref="K24:M24"/>
    <mergeCell ref="N24:Q24"/>
    <mergeCell ref="R24:T24"/>
    <mergeCell ref="U24:W24"/>
    <mergeCell ref="X24:Z24"/>
    <mergeCell ref="A23:D23"/>
    <mergeCell ref="E23:G23"/>
    <mergeCell ref="H23:J23"/>
    <mergeCell ref="K23:M23"/>
    <mergeCell ref="N23:Q23"/>
    <mergeCell ref="R23:T23"/>
    <mergeCell ref="U21:W21"/>
    <mergeCell ref="X21:Z21"/>
    <mergeCell ref="A22:D22"/>
    <mergeCell ref="E22:G22"/>
    <mergeCell ref="H22:J22"/>
    <mergeCell ref="K22:M22"/>
    <mergeCell ref="N22:Q22"/>
    <mergeCell ref="R22:T22"/>
    <mergeCell ref="U22:W22"/>
    <mergeCell ref="X22:Z22"/>
    <mergeCell ref="A21:D21"/>
    <mergeCell ref="E21:G21"/>
    <mergeCell ref="H21:J21"/>
    <mergeCell ref="K21:M21"/>
    <mergeCell ref="N21:Q21"/>
    <mergeCell ref="R21:T21"/>
    <mergeCell ref="U19:W19"/>
    <mergeCell ref="X19:Z19"/>
    <mergeCell ref="A20:D20"/>
    <mergeCell ref="E20:G20"/>
    <mergeCell ref="H20:J20"/>
    <mergeCell ref="K20:M20"/>
    <mergeCell ref="N20:Q20"/>
    <mergeCell ref="R20:T20"/>
    <mergeCell ref="U20:W20"/>
    <mergeCell ref="X20:Z20"/>
    <mergeCell ref="A19:D19"/>
    <mergeCell ref="E19:G19"/>
    <mergeCell ref="H19:J19"/>
    <mergeCell ref="K19:M19"/>
    <mergeCell ref="N19:Q19"/>
    <mergeCell ref="R19:T19"/>
    <mergeCell ref="U17:W17"/>
    <mergeCell ref="X17:Z17"/>
    <mergeCell ref="A18:D18"/>
    <mergeCell ref="E18:G18"/>
    <mergeCell ref="H18:J18"/>
    <mergeCell ref="K18:M18"/>
    <mergeCell ref="N18:Q18"/>
    <mergeCell ref="R18:T18"/>
    <mergeCell ref="U18:W18"/>
    <mergeCell ref="X18:Z18"/>
    <mergeCell ref="A17:D17"/>
    <mergeCell ref="E17:G17"/>
    <mergeCell ref="H17:J17"/>
    <mergeCell ref="K17:M17"/>
    <mergeCell ref="N17:Q17"/>
    <mergeCell ref="R17:T17"/>
    <mergeCell ref="U15:W15"/>
    <mergeCell ref="X15:Z15"/>
    <mergeCell ref="A16:D16"/>
    <mergeCell ref="E16:G16"/>
    <mergeCell ref="H16:J16"/>
    <mergeCell ref="K16:M16"/>
    <mergeCell ref="N16:Q16"/>
    <mergeCell ref="R16:T16"/>
    <mergeCell ref="U16:W16"/>
    <mergeCell ref="X16:Z16"/>
    <mergeCell ref="A15:D15"/>
    <mergeCell ref="E15:G15"/>
    <mergeCell ref="H15:J15"/>
    <mergeCell ref="K15:M15"/>
    <mergeCell ref="N15:Q15"/>
    <mergeCell ref="R15:T15"/>
    <mergeCell ref="U13:W13"/>
    <mergeCell ref="X13:Z13"/>
    <mergeCell ref="A14:D14"/>
    <mergeCell ref="E14:G14"/>
    <mergeCell ref="H14:J14"/>
    <mergeCell ref="K14:M14"/>
    <mergeCell ref="N14:Q14"/>
    <mergeCell ref="R14:T14"/>
    <mergeCell ref="U14:W14"/>
    <mergeCell ref="X14:Z14"/>
    <mergeCell ref="A13:D13"/>
    <mergeCell ref="E13:G13"/>
    <mergeCell ref="H13:J13"/>
    <mergeCell ref="K13:M13"/>
    <mergeCell ref="N13:Q13"/>
    <mergeCell ref="R13:T13"/>
    <mergeCell ref="U11:W11"/>
    <mergeCell ref="X11:Z11"/>
    <mergeCell ref="A12:D12"/>
    <mergeCell ref="E12:G12"/>
    <mergeCell ref="H12:J12"/>
    <mergeCell ref="K12:M12"/>
    <mergeCell ref="N12:Q12"/>
    <mergeCell ref="R12:T12"/>
    <mergeCell ref="U12:W12"/>
    <mergeCell ref="X12:Z12"/>
    <mergeCell ref="A11:D11"/>
    <mergeCell ref="E11:G11"/>
    <mergeCell ref="H11:J11"/>
    <mergeCell ref="K11:M11"/>
    <mergeCell ref="N11:Q11"/>
    <mergeCell ref="R11:T11"/>
    <mergeCell ref="U9:W9"/>
    <mergeCell ref="X9:Z9"/>
    <mergeCell ref="A10:D10"/>
    <mergeCell ref="E10:G10"/>
    <mergeCell ref="H10:J10"/>
    <mergeCell ref="K10:M10"/>
    <mergeCell ref="N10:Q10"/>
    <mergeCell ref="R10:T10"/>
    <mergeCell ref="U10:W10"/>
    <mergeCell ref="X10:Z10"/>
    <mergeCell ref="A9:D9"/>
    <mergeCell ref="E9:G9"/>
    <mergeCell ref="H9:J9"/>
    <mergeCell ref="K9:M9"/>
    <mergeCell ref="N9:Q9"/>
    <mergeCell ref="R9:T9"/>
    <mergeCell ref="U7:W7"/>
    <mergeCell ref="X7:Z7"/>
    <mergeCell ref="A8:D8"/>
    <mergeCell ref="E8:G8"/>
    <mergeCell ref="H8:J8"/>
    <mergeCell ref="K8:M8"/>
    <mergeCell ref="N8:Q8"/>
    <mergeCell ref="R8:T8"/>
    <mergeCell ref="U8:W8"/>
    <mergeCell ref="X8:Z8"/>
    <mergeCell ref="A7:D7"/>
    <mergeCell ref="E7:G7"/>
    <mergeCell ref="H7:J7"/>
    <mergeCell ref="K7:M7"/>
    <mergeCell ref="N7:Q7"/>
    <mergeCell ref="R7:T7"/>
    <mergeCell ref="U5:W5"/>
    <mergeCell ref="X5:Z5"/>
    <mergeCell ref="A6:D6"/>
    <mergeCell ref="E6:G6"/>
    <mergeCell ref="H6:J6"/>
    <mergeCell ref="K6:M6"/>
    <mergeCell ref="N6:Q6"/>
    <mergeCell ref="R6:T6"/>
    <mergeCell ref="U6:W6"/>
    <mergeCell ref="X6:Z6"/>
    <mergeCell ref="A5:D5"/>
    <mergeCell ref="E5:G5"/>
    <mergeCell ref="H5:J5"/>
    <mergeCell ref="K5:M5"/>
    <mergeCell ref="N5:Q5"/>
    <mergeCell ref="R5:T5"/>
    <mergeCell ref="A1:D1"/>
    <mergeCell ref="A2:X2"/>
    <mergeCell ref="A3:D3"/>
    <mergeCell ref="A4:D4"/>
    <mergeCell ref="E4:G4"/>
    <mergeCell ref="H4:J4"/>
    <mergeCell ref="K4:M4"/>
    <mergeCell ref="N4:Q4"/>
    <mergeCell ref="R4:T4"/>
    <mergeCell ref="U4:W4"/>
    <mergeCell ref="X4:Z4"/>
  </mergeCells>
  <phoneticPr fontId="4"/>
  <hyperlinks>
    <hyperlink ref="A1" location="P2細目次!A1" display="目次に戻る" xr:uid="{61FAD4DB-4F30-440A-A0F8-665DAD1F70FE}"/>
  </hyperlinks>
  <pageMargins left="0.70866141732283472" right="0.70866141732283472" top="0.74803149606299213" bottom="0.74803149606299213" header="0.31496062992125984" footer="0.31496062992125984"/>
  <pageSetup paperSize="9" scale="97" firstPageNumber="0" orientation="portrait" r:id="rId1"/>
  <headerFooter differentFirst="1" scaleWithDoc="0">
    <oddFooter>&amp;C-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89EFE-E1B9-48C6-A47B-9DF3D3E44C37}">
  <sheetPr codeName="Sheet25">
    <tabColor theme="0"/>
    <pageSetUpPr fitToPage="1"/>
  </sheetPr>
  <dimension ref="A1:AE59"/>
  <sheetViews>
    <sheetView zoomScaleNormal="100" zoomScaleSheetLayoutView="100" workbookViewId="0">
      <selection activeCell="AL2" sqref="AL2:AR2"/>
    </sheetView>
  </sheetViews>
  <sheetFormatPr defaultColWidth="3.875" defaultRowHeight="18" customHeight="1"/>
  <cols>
    <col min="1" max="16384" width="3.875" style="286"/>
  </cols>
  <sheetData>
    <row r="1" spans="1:31" ht="18" customHeight="1">
      <c r="A1" s="1176" t="s">
        <v>4602</v>
      </c>
      <c r="B1" s="1176"/>
      <c r="C1" s="1176"/>
      <c r="D1" s="1176"/>
    </row>
    <row r="2" spans="1:31" s="42" customFormat="1" ht="18" customHeight="1">
      <c r="A2" s="1271" t="s">
        <v>879</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row>
    <row r="3" spans="1:31" ht="18" customHeight="1">
      <c r="A3" s="286" t="s">
        <v>880</v>
      </c>
      <c r="X3" s="515"/>
      <c r="AD3" s="516" t="s">
        <v>881</v>
      </c>
    </row>
    <row r="4" spans="1:31" ht="18" customHeight="1">
      <c r="A4" s="1261" t="s">
        <v>882</v>
      </c>
      <c r="B4" s="1261"/>
      <c r="C4" s="1261"/>
      <c r="D4" s="1261"/>
      <c r="E4" s="1261"/>
      <c r="F4" s="1262"/>
      <c r="G4" s="1263" t="s">
        <v>883</v>
      </c>
      <c r="H4" s="1263"/>
      <c r="I4" s="1263"/>
      <c r="J4" s="1263" t="s">
        <v>644</v>
      </c>
      <c r="K4" s="1263"/>
      <c r="L4" s="1263"/>
      <c r="M4" s="1263" t="s">
        <v>645</v>
      </c>
      <c r="N4" s="1263"/>
      <c r="O4" s="1263"/>
      <c r="P4" s="1263" t="s">
        <v>882</v>
      </c>
      <c r="Q4" s="1263"/>
      <c r="R4" s="1263"/>
      <c r="S4" s="1263"/>
      <c r="T4" s="1263"/>
      <c r="U4" s="1263"/>
      <c r="V4" s="1263" t="s">
        <v>883</v>
      </c>
      <c r="W4" s="1263"/>
      <c r="X4" s="1263"/>
      <c r="Y4" s="1263" t="s">
        <v>644</v>
      </c>
      <c r="Z4" s="1263"/>
      <c r="AA4" s="1263"/>
      <c r="AB4" s="1263" t="s">
        <v>645</v>
      </c>
      <c r="AC4" s="1263"/>
      <c r="AD4" s="1260"/>
    </row>
    <row r="5" spans="1:31" ht="18" customHeight="1">
      <c r="B5" s="314"/>
      <c r="G5" s="313"/>
      <c r="P5" s="351"/>
      <c r="V5" s="313"/>
      <c r="W5" s="314"/>
      <c r="X5" s="314"/>
    </row>
    <row r="6" spans="1:31" ht="18" customHeight="1">
      <c r="A6" s="1511" t="s">
        <v>884</v>
      </c>
      <c r="B6" s="1511"/>
      <c r="C6" s="1511"/>
      <c r="D6" s="1511"/>
      <c r="E6" s="1511"/>
      <c r="F6" s="1511"/>
      <c r="G6" s="1563">
        <v>48.9</v>
      </c>
      <c r="H6" s="1557"/>
      <c r="I6" s="1557"/>
      <c r="J6" s="1557">
        <v>47.6</v>
      </c>
      <c r="K6" s="1557"/>
      <c r="L6" s="1557"/>
      <c r="M6" s="1557">
        <v>50.2</v>
      </c>
      <c r="N6" s="1557"/>
      <c r="O6" s="1564"/>
      <c r="P6" s="1541" t="s">
        <v>885</v>
      </c>
      <c r="Q6" s="1510"/>
      <c r="R6" s="1510"/>
      <c r="S6" s="1510"/>
      <c r="T6" s="1510"/>
      <c r="U6" s="1510"/>
      <c r="V6" s="1563">
        <v>43.3</v>
      </c>
      <c r="W6" s="1557"/>
      <c r="X6" s="1557"/>
      <c r="Y6" s="1557">
        <v>44.5</v>
      </c>
      <c r="Z6" s="1557"/>
      <c r="AA6" s="1557"/>
      <c r="AB6" s="1557">
        <v>43.9</v>
      </c>
      <c r="AC6" s="1557"/>
      <c r="AD6" s="1557"/>
      <c r="AE6" s="440"/>
    </row>
    <row r="7" spans="1:31" ht="18" customHeight="1">
      <c r="A7" s="1515"/>
      <c r="B7" s="1515"/>
      <c r="C7" s="1515"/>
      <c r="D7" s="1515"/>
      <c r="E7" s="1515"/>
      <c r="F7" s="1515"/>
      <c r="G7" s="1558"/>
      <c r="H7" s="1559"/>
      <c r="I7" s="1559"/>
      <c r="J7" s="1559"/>
      <c r="K7" s="1559"/>
      <c r="L7" s="1559"/>
      <c r="M7" s="1559"/>
      <c r="N7" s="1559"/>
      <c r="O7" s="1560"/>
      <c r="P7" s="1514" t="s">
        <v>886</v>
      </c>
      <c r="Q7" s="1296"/>
      <c r="R7" s="1296"/>
      <c r="S7" s="1296"/>
      <c r="T7" s="1296"/>
      <c r="U7" s="1515"/>
      <c r="V7" s="1561">
        <v>49.7</v>
      </c>
      <c r="W7" s="1562"/>
      <c r="X7" s="1562"/>
      <c r="Y7" s="1562">
        <v>51.5</v>
      </c>
      <c r="Z7" s="1562"/>
      <c r="AA7" s="1562"/>
      <c r="AB7" s="1562">
        <v>50.6</v>
      </c>
      <c r="AC7" s="1562"/>
      <c r="AD7" s="1562"/>
      <c r="AE7" s="440"/>
    </row>
    <row r="8" spans="1:31" ht="18" customHeight="1">
      <c r="A8" s="1511" t="s">
        <v>465</v>
      </c>
      <c r="B8" s="1511"/>
      <c r="C8" s="1511"/>
      <c r="D8" s="1511"/>
      <c r="E8" s="1511"/>
      <c r="F8" s="1511"/>
      <c r="G8" s="1563">
        <v>47.2</v>
      </c>
      <c r="H8" s="1557"/>
      <c r="I8" s="1557"/>
      <c r="J8" s="1557">
        <v>49.9</v>
      </c>
      <c r="K8" s="1557"/>
      <c r="L8" s="1557"/>
      <c r="M8" s="1557">
        <v>48.6</v>
      </c>
      <c r="N8" s="1557"/>
      <c r="O8" s="1564"/>
      <c r="P8" s="1514" t="s">
        <v>887</v>
      </c>
      <c r="Q8" s="1296"/>
      <c r="R8" s="1296"/>
      <c r="S8" s="1296"/>
      <c r="T8" s="1296"/>
      <c r="U8" s="1515"/>
      <c r="V8" s="1561">
        <v>44.1</v>
      </c>
      <c r="W8" s="1562"/>
      <c r="X8" s="1562"/>
      <c r="Y8" s="1562">
        <v>45.9</v>
      </c>
      <c r="Z8" s="1562"/>
      <c r="AA8" s="1562"/>
      <c r="AB8" s="1562">
        <v>45</v>
      </c>
      <c r="AC8" s="1562"/>
      <c r="AD8" s="1562"/>
    </row>
    <row r="9" spans="1:31" ht="18" customHeight="1">
      <c r="A9" s="1296" t="s">
        <v>468</v>
      </c>
      <c r="B9" s="1296"/>
      <c r="C9" s="1296"/>
      <c r="D9" s="1296"/>
      <c r="E9" s="1296"/>
      <c r="F9" s="1515"/>
      <c r="G9" s="1558">
        <v>46.3</v>
      </c>
      <c r="H9" s="1559"/>
      <c r="I9" s="1559"/>
      <c r="J9" s="1559">
        <v>48.3</v>
      </c>
      <c r="K9" s="1559"/>
      <c r="L9" s="1559"/>
      <c r="M9" s="1559">
        <v>47.3</v>
      </c>
      <c r="N9" s="1559"/>
      <c r="O9" s="1560"/>
      <c r="P9" s="1514" t="s">
        <v>888</v>
      </c>
      <c r="Q9" s="1296"/>
      <c r="R9" s="1296"/>
      <c r="S9" s="1296"/>
      <c r="T9" s="1296"/>
      <c r="U9" s="1515"/>
      <c r="V9" s="1561">
        <v>55.9</v>
      </c>
      <c r="W9" s="1562"/>
      <c r="X9" s="1562"/>
      <c r="Y9" s="1562">
        <v>58.1</v>
      </c>
      <c r="Z9" s="1562"/>
      <c r="AA9" s="1562"/>
      <c r="AB9" s="1562">
        <v>57.1</v>
      </c>
      <c r="AC9" s="1562"/>
      <c r="AD9" s="1562"/>
    </row>
    <row r="10" spans="1:31" ht="18" customHeight="1">
      <c r="A10" s="1296" t="s">
        <v>889</v>
      </c>
      <c r="B10" s="1296"/>
      <c r="C10" s="1296"/>
      <c r="D10" s="1296"/>
      <c r="E10" s="1296"/>
      <c r="F10" s="1515"/>
      <c r="G10" s="1558">
        <v>49</v>
      </c>
      <c r="H10" s="1559"/>
      <c r="I10" s="1559"/>
      <c r="J10" s="1559">
        <v>51.4</v>
      </c>
      <c r="K10" s="1559"/>
      <c r="L10" s="1559"/>
      <c r="M10" s="1559">
        <v>50.2</v>
      </c>
      <c r="N10" s="1559"/>
      <c r="O10" s="1560"/>
      <c r="P10" s="1514" t="s">
        <v>890</v>
      </c>
      <c r="Q10" s="1296"/>
      <c r="R10" s="1296"/>
      <c r="S10" s="1296"/>
      <c r="T10" s="1296"/>
      <c r="U10" s="1515"/>
      <c r="V10" s="1561">
        <v>49.4</v>
      </c>
      <c r="W10" s="1562"/>
      <c r="X10" s="1562"/>
      <c r="Y10" s="1562">
        <v>50.9</v>
      </c>
      <c r="Z10" s="1562"/>
      <c r="AA10" s="1562"/>
      <c r="AB10" s="1562">
        <v>50.2</v>
      </c>
      <c r="AC10" s="1562"/>
      <c r="AD10" s="1562"/>
    </row>
    <row r="11" spans="1:31" ht="18" customHeight="1">
      <c r="A11" s="1296" t="s">
        <v>474</v>
      </c>
      <c r="B11" s="1296"/>
      <c r="C11" s="1296"/>
      <c r="D11" s="1296"/>
      <c r="E11" s="1296"/>
      <c r="F11" s="1515"/>
      <c r="G11" s="1558">
        <v>45.2</v>
      </c>
      <c r="H11" s="1559"/>
      <c r="I11" s="1559"/>
      <c r="J11" s="1559">
        <v>48</v>
      </c>
      <c r="K11" s="1559"/>
      <c r="L11" s="1559"/>
      <c r="M11" s="1559">
        <v>46.6</v>
      </c>
      <c r="N11" s="1559"/>
      <c r="O11" s="1560"/>
      <c r="P11" s="1514" t="s">
        <v>891</v>
      </c>
      <c r="Q11" s="1296"/>
      <c r="R11" s="1296"/>
      <c r="S11" s="1296"/>
      <c r="T11" s="1296"/>
      <c r="U11" s="1515"/>
      <c r="V11" s="1561">
        <v>51.1</v>
      </c>
      <c r="W11" s="1562"/>
      <c r="X11" s="1562"/>
      <c r="Y11" s="1562">
        <v>51.3</v>
      </c>
      <c r="Z11" s="1562"/>
      <c r="AA11" s="1562"/>
      <c r="AB11" s="1562">
        <v>51.2</v>
      </c>
      <c r="AC11" s="1562"/>
      <c r="AD11" s="1562"/>
    </row>
    <row r="12" spans="1:31" ht="18" customHeight="1">
      <c r="A12" s="1296" t="s">
        <v>892</v>
      </c>
      <c r="B12" s="1296"/>
      <c r="C12" s="1296"/>
      <c r="D12" s="1296"/>
      <c r="E12" s="1296"/>
      <c r="F12" s="1515"/>
      <c r="G12" s="1558">
        <v>42</v>
      </c>
      <c r="H12" s="1559"/>
      <c r="I12" s="1559"/>
      <c r="J12" s="1559">
        <v>47.7</v>
      </c>
      <c r="K12" s="1559"/>
      <c r="L12" s="1559"/>
      <c r="M12" s="1559">
        <v>44.8</v>
      </c>
      <c r="N12" s="1559"/>
      <c r="O12" s="1560"/>
      <c r="P12" s="1514" t="s">
        <v>893</v>
      </c>
      <c r="Q12" s="1296"/>
      <c r="R12" s="1296"/>
      <c r="S12" s="1296"/>
      <c r="T12" s="1296"/>
      <c r="U12" s="1515"/>
      <c r="V12" s="1561">
        <v>28.3</v>
      </c>
      <c r="W12" s="1562"/>
      <c r="X12" s="1562"/>
      <c r="Y12" s="1562">
        <v>29</v>
      </c>
      <c r="Z12" s="1562"/>
      <c r="AA12" s="1562"/>
      <c r="AB12" s="1562">
        <v>28.7</v>
      </c>
      <c r="AC12" s="1562"/>
      <c r="AD12" s="1562"/>
    </row>
    <row r="13" spans="1:31" ht="18" customHeight="1">
      <c r="A13" s="1296" t="s">
        <v>894</v>
      </c>
      <c r="B13" s="1296"/>
      <c r="C13" s="1296"/>
      <c r="D13" s="1296"/>
      <c r="E13" s="1296"/>
      <c r="F13" s="1515"/>
      <c r="G13" s="1558">
        <v>48.5</v>
      </c>
      <c r="H13" s="1559"/>
      <c r="I13" s="1559"/>
      <c r="J13" s="1559">
        <v>49.7</v>
      </c>
      <c r="K13" s="1559"/>
      <c r="L13" s="1559"/>
      <c r="M13" s="1559">
        <v>49.1</v>
      </c>
      <c r="N13" s="1559"/>
      <c r="O13" s="1560"/>
      <c r="P13" s="1514" t="s">
        <v>895</v>
      </c>
      <c r="Q13" s="1296"/>
      <c r="R13" s="1296"/>
      <c r="S13" s="1296"/>
      <c r="T13" s="1296"/>
      <c r="U13" s="1515"/>
      <c r="V13" s="1561">
        <v>33.700000000000003</v>
      </c>
      <c r="W13" s="1562"/>
      <c r="X13" s="1562"/>
      <c r="Y13" s="1562">
        <v>34</v>
      </c>
      <c r="Z13" s="1562"/>
      <c r="AA13" s="1562"/>
      <c r="AB13" s="1562">
        <v>33.799999999999997</v>
      </c>
      <c r="AC13" s="1562"/>
      <c r="AD13" s="1562"/>
    </row>
    <row r="14" spans="1:31" ht="18" customHeight="1">
      <c r="A14" s="1296" t="s">
        <v>896</v>
      </c>
      <c r="B14" s="1296"/>
      <c r="C14" s="1296"/>
      <c r="D14" s="1296"/>
      <c r="E14" s="1296"/>
      <c r="F14" s="1515"/>
      <c r="G14" s="1558">
        <v>45.5</v>
      </c>
      <c r="H14" s="1559"/>
      <c r="I14" s="1559"/>
      <c r="J14" s="1559">
        <v>47.9</v>
      </c>
      <c r="K14" s="1559"/>
      <c r="L14" s="1559"/>
      <c r="M14" s="1559">
        <v>46.8</v>
      </c>
      <c r="N14" s="1559"/>
      <c r="O14" s="1560"/>
      <c r="P14" s="1514"/>
      <c r="Q14" s="1296"/>
      <c r="R14" s="1296"/>
      <c r="S14" s="1296"/>
      <c r="T14" s="1296"/>
      <c r="U14" s="1296"/>
      <c r="V14" s="1558"/>
      <c r="W14" s="1559"/>
      <c r="X14" s="1559"/>
      <c r="Y14" s="1559"/>
      <c r="Z14" s="1559"/>
      <c r="AA14" s="1559"/>
      <c r="AB14" s="1559"/>
      <c r="AC14" s="1559"/>
      <c r="AD14" s="1559"/>
    </row>
    <row r="15" spans="1:31" ht="18" customHeight="1">
      <c r="A15" s="1296" t="s">
        <v>897</v>
      </c>
      <c r="B15" s="1296"/>
      <c r="C15" s="1296"/>
      <c r="D15" s="1296"/>
      <c r="E15" s="1296"/>
      <c r="F15" s="1515"/>
      <c r="G15" s="1558">
        <v>48.8</v>
      </c>
      <c r="H15" s="1559"/>
      <c r="I15" s="1559"/>
      <c r="J15" s="1559">
        <v>51</v>
      </c>
      <c r="K15" s="1559"/>
      <c r="L15" s="1559"/>
      <c r="M15" s="1559">
        <v>49.9</v>
      </c>
      <c r="N15" s="1559"/>
      <c r="O15" s="1560"/>
      <c r="P15" s="1541" t="s">
        <v>898</v>
      </c>
      <c r="Q15" s="1510"/>
      <c r="R15" s="1510"/>
      <c r="S15" s="1510"/>
      <c r="T15" s="1510"/>
      <c r="U15" s="1510"/>
      <c r="V15" s="1563">
        <v>52.4</v>
      </c>
      <c r="W15" s="1557"/>
      <c r="X15" s="1557"/>
      <c r="Y15" s="1557">
        <v>56.1</v>
      </c>
      <c r="Z15" s="1557"/>
      <c r="AA15" s="1557"/>
      <c r="AB15" s="1557">
        <v>54.3</v>
      </c>
      <c r="AC15" s="1557"/>
      <c r="AD15" s="1557"/>
    </row>
    <row r="16" spans="1:31" ht="18" customHeight="1">
      <c r="A16" s="1296" t="s">
        <v>488</v>
      </c>
      <c r="B16" s="1296"/>
      <c r="C16" s="1296"/>
      <c r="D16" s="1296"/>
      <c r="E16" s="1296"/>
      <c r="F16" s="1515"/>
      <c r="G16" s="1558">
        <v>47.5</v>
      </c>
      <c r="H16" s="1559"/>
      <c r="I16" s="1559"/>
      <c r="J16" s="1559">
        <v>51.7</v>
      </c>
      <c r="K16" s="1559"/>
      <c r="L16" s="1559"/>
      <c r="M16" s="1559">
        <v>49.7</v>
      </c>
      <c r="N16" s="1559"/>
      <c r="O16" s="1560"/>
      <c r="P16" s="1514" t="s">
        <v>899</v>
      </c>
      <c r="Q16" s="1296"/>
      <c r="R16" s="1296"/>
      <c r="S16" s="1296"/>
      <c r="T16" s="1296"/>
      <c r="U16" s="1296"/>
      <c r="V16" s="1561">
        <v>51.5</v>
      </c>
      <c r="W16" s="1562"/>
      <c r="X16" s="1562"/>
      <c r="Y16" s="1562">
        <v>54.6</v>
      </c>
      <c r="Z16" s="1562"/>
      <c r="AA16" s="1562"/>
      <c r="AB16" s="1562">
        <v>53.1</v>
      </c>
      <c r="AC16" s="1562"/>
      <c r="AD16" s="1562"/>
    </row>
    <row r="17" spans="1:30" ht="18" customHeight="1">
      <c r="A17" s="1296" t="s">
        <v>900</v>
      </c>
      <c r="B17" s="1296"/>
      <c r="C17" s="1296"/>
      <c r="D17" s="1296"/>
      <c r="E17" s="1296"/>
      <c r="F17" s="1515"/>
      <c r="G17" s="1558">
        <v>53.1</v>
      </c>
      <c r="H17" s="1559"/>
      <c r="I17" s="1559"/>
      <c r="J17" s="1559">
        <v>57.1</v>
      </c>
      <c r="K17" s="1559"/>
      <c r="L17" s="1559"/>
      <c r="M17" s="1559">
        <v>55</v>
      </c>
      <c r="N17" s="1559"/>
      <c r="O17" s="1560"/>
      <c r="P17" s="1514" t="s">
        <v>901</v>
      </c>
      <c r="Q17" s="1296"/>
      <c r="R17" s="1296"/>
      <c r="S17" s="1296"/>
      <c r="T17" s="1296"/>
      <c r="U17" s="1296"/>
      <c r="V17" s="1561">
        <v>49.9</v>
      </c>
      <c r="W17" s="1562"/>
      <c r="X17" s="1562"/>
      <c r="Y17" s="1562">
        <v>55.8</v>
      </c>
      <c r="Z17" s="1562"/>
      <c r="AA17" s="1562"/>
      <c r="AB17" s="1562">
        <v>52.9</v>
      </c>
      <c r="AC17" s="1562"/>
      <c r="AD17" s="1562"/>
    </row>
    <row r="18" spans="1:30" ht="18" customHeight="1">
      <c r="A18" s="1296" t="s">
        <v>902</v>
      </c>
      <c r="B18" s="1296"/>
      <c r="C18" s="1296"/>
      <c r="D18" s="1296"/>
      <c r="E18" s="1296"/>
      <c r="F18" s="1515"/>
      <c r="G18" s="1558">
        <v>48.3</v>
      </c>
      <c r="H18" s="1559"/>
      <c r="I18" s="1559"/>
      <c r="J18" s="1559">
        <v>51.6</v>
      </c>
      <c r="K18" s="1559"/>
      <c r="L18" s="1559"/>
      <c r="M18" s="1559">
        <v>49.9</v>
      </c>
      <c r="N18" s="1559"/>
      <c r="O18" s="1560"/>
      <c r="P18" s="1514" t="s">
        <v>903</v>
      </c>
      <c r="Q18" s="1296"/>
      <c r="R18" s="1296"/>
      <c r="S18" s="1296"/>
      <c r="T18" s="1296"/>
      <c r="U18" s="1296"/>
      <c r="V18" s="1561">
        <v>50.3</v>
      </c>
      <c r="W18" s="1562"/>
      <c r="X18" s="1562"/>
      <c r="Y18" s="1562">
        <v>52.1</v>
      </c>
      <c r="Z18" s="1562"/>
      <c r="AA18" s="1562"/>
      <c r="AB18" s="1562">
        <v>51.3</v>
      </c>
      <c r="AC18" s="1562"/>
      <c r="AD18" s="1562"/>
    </row>
    <row r="19" spans="1:30" ht="18" customHeight="1">
      <c r="A19" s="1296" t="s">
        <v>904</v>
      </c>
      <c r="B19" s="1296"/>
      <c r="C19" s="1296"/>
      <c r="D19" s="1296"/>
      <c r="E19" s="1296"/>
      <c r="F19" s="1515"/>
      <c r="G19" s="1558">
        <v>46</v>
      </c>
      <c r="H19" s="1559"/>
      <c r="I19" s="1559"/>
      <c r="J19" s="1559">
        <v>45.7</v>
      </c>
      <c r="K19" s="1559"/>
      <c r="L19" s="1559"/>
      <c r="M19" s="1559">
        <v>45.9</v>
      </c>
      <c r="N19" s="1559"/>
      <c r="O19" s="1560"/>
      <c r="P19" s="1514" t="s">
        <v>905</v>
      </c>
      <c r="Q19" s="1296"/>
      <c r="R19" s="1296"/>
      <c r="S19" s="1296"/>
      <c r="T19" s="1296"/>
      <c r="U19" s="1296"/>
      <c r="V19" s="1561">
        <v>56.2</v>
      </c>
      <c r="W19" s="1562"/>
      <c r="X19" s="1562"/>
      <c r="Y19" s="1562">
        <v>60.8</v>
      </c>
      <c r="Z19" s="1562"/>
      <c r="AA19" s="1562"/>
      <c r="AB19" s="1562">
        <v>58.3</v>
      </c>
      <c r="AC19" s="1562"/>
      <c r="AD19" s="1562"/>
    </row>
    <row r="20" spans="1:30" ht="18" customHeight="1">
      <c r="A20" s="1296" t="s">
        <v>906</v>
      </c>
      <c r="B20" s="1296"/>
      <c r="C20" s="1296"/>
      <c r="D20" s="1296"/>
      <c r="E20" s="1296"/>
      <c r="F20" s="1515"/>
      <c r="G20" s="1558">
        <v>51</v>
      </c>
      <c r="H20" s="1559"/>
      <c r="I20" s="1559"/>
      <c r="J20" s="1559">
        <v>54.7</v>
      </c>
      <c r="K20" s="1559"/>
      <c r="L20" s="1559"/>
      <c r="M20" s="1559">
        <v>52.8</v>
      </c>
      <c r="N20" s="1559"/>
      <c r="O20" s="1560"/>
      <c r="P20" s="1514" t="s">
        <v>529</v>
      </c>
      <c r="Q20" s="1296"/>
      <c r="R20" s="1296"/>
      <c r="S20" s="1296"/>
      <c r="T20" s="1296"/>
      <c r="U20" s="1296"/>
      <c r="V20" s="1561">
        <v>57.1</v>
      </c>
      <c r="W20" s="1562"/>
      <c r="X20" s="1562"/>
      <c r="Y20" s="1562">
        <v>60.6</v>
      </c>
      <c r="Z20" s="1562"/>
      <c r="AA20" s="1562"/>
      <c r="AB20" s="1562">
        <v>59</v>
      </c>
      <c r="AC20" s="1562"/>
      <c r="AD20" s="1562"/>
    </row>
    <row r="21" spans="1:30" ht="18" customHeight="1">
      <c r="A21" s="1296" t="s">
        <v>907</v>
      </c>
      <c r="B21" s="1296"/>
      <c r="C21" s="1296"/>
      <c r="D21" s="1296"/>
      <c r="E21" s="1296"/>
      <c r="F21" s="1515"/>
      <c r="G21" s="1558">
        <v>46.4</v>
      </c>
      <c r="H21" s="1559"/>
      <c r="I21" s="1559"/>
      <c r="J21" s="1559">
        <v>49.8</v>
      </c>
      <c r="K21" s="1559"/>
      <c r="L21" s="1559"/>
      <c r="M21" s="1559">
        <v>48.1</v>
      </c>
      <c r="N21" s="1559"/>
      <c r="O21" s="1560"/>
      <c r="P21" s="1514" t="s">
        <v>908</v>
      </c>
      <c r="Q21" s="1296"/>
      <c r="R21" s="1296"/>
      <c r="S21" s="1296"/>
      <c r="T21" s="1296"/>
      <c r="U21" s="1296"/>
      <c r="V21" s="1561">
        <v>56.3</v>
      </c>
      <c r="W21" s="1562"/>
      <c r="X21" s="1562"/>
      <c r="Y21" s="1562">
        <v>58.1</v>
      </c>
      <c r="Z21" s="1562"/>
      <c r="AA21" s="1562"/>
      <c r="AB21" s="1562">
        <v>57.3</v>
      </c>
      <c r="AC21" s="1562"/>
      <c r="AD21" s="1562"/>
    </row>
    <row r="22" spans="1:30" ht="18" customHeight="1">
      <c r="A22" s="1296" t="s">
        <v>505</v>
      </c>
      <c r="B22" s="1296"/>
      <c r="C22" s="1296"/>
      <c r="D22" s="1296"/>
      <c r="E22" s="1296"/>
      <c r="F22" s="1515"/>
      <c r="G22" s="1558">
        <v>55.1</v>
      </c>
      <c r="H22" s="1559"/>
      <c r="I22" s="1559"/>
      <c r="J22" s="1559">
        <v>55.7</v>
      </c>
      <c r="K22" s="1559"/>
      <c r="L22" s="1559"/>
      <c r="M22" s="1559">
        <v>55.4</v>
      </c>
      <c r="N22" s="1559"/>
      <c r="O22" s="1560"/>
      <c r="P22" s="1514" t="s">
        <v>909</v>
      </c>
      <c r="Q22" s="1296"/>
      <c r="R22" s="1296"/>
      <c r="S22" s="1296"/>
      <c r="T22" s="1296"/>
      <c r="U22" s="1296"/>
      <c r="V22" s="1561">
        <v>49</v>
      </c>
      <c r="W22" s="1562"/>
      <c r="X22" s="1562"/>
      <c r="Y22" s="1562">
        <v>61.3</v>
      </c>
      <c r="Z22" s="1562"/>
      <c r="AA22" s="1562"/>
      <c r="AB22" s="1562">
        <v>55</v>
      </c>
      <c r="AC22" s="1562"/>
      <c r="AD22" s="1562"/>
    </row>
    <row r="23" spans="1:30" ht="18" customHeight="1">
      <c r="A23" s="1296" t="s">
        <v>508</v>
      </c>
      <c r="B23" s="1296"/>
      <c r="C23" s="1296"/>
      <c r="D23" s="1296"/>
      <c r="E23" s="1296"/>
      <c r="F23" s="1515"/>
      <c r="G23" s="1558">
        <v>55.5</v>
      </c>
      <c r="H23" s="1559"/>
      <c r="I23" s="1559"/>
      <c r="J23" s="1559">
        <v>57.1</v>
      </c>
      <c r="K23" s="1559"/>
      <c r="L23" s="1559"/>
      <c r="M23" s="1559">
        <v>56.3</v>
      </c>
      <c r="N23" s="1559"/>
      <c r="O23" s="1560"/>
      <c r="P23" s="1514"/>
      <c r="Q23" s="1296"/>
      <c r="R23" s="1296"/>
      <c r="S23" s="1296"/>
      <c r="T23" s="1296"/>
      <c r="U23" s="1296"/>
      <c r="V23" s="1558"/>
      <c r="W23" s="1559"/>
      <c r="X23" s="1559"/>
      <c r="Y23" s="1559"/>
      <c r="Z23" s="1559"/>
      <c r="AA23" s="1559"/>
      <c r="AB23" s="1559"/>
      <c r="AC23" s="1559"/>
      <c r="AD23" s="1559"/>
    </row>
    <row r="24" spans="1:30" ht="18" customHeight="1">
      <c r="A24" s="1296" t="s">
        <v>511</v>
      </c>
      <c r="B24" s="1296"/>
      <c r="C24" s="1296"/>
      <c r="D24" s="1296"/>
      <c r="E24" s="1296"/>
      <c r="F24" s="1515"/>
      <c r="G24" s="1558">
        <v>53.8</v>
      </c>
      <c r="H24" s="1559"/>
      <c r="I24" s="1559"/>
      <c r="J24" s="1559">
        <v>55.6</v>
      </c>
      <c r="K24" s="1559"/>
      <c r="L24" s="1559"/>
      <c r="M24" s="1559">
        <v>54.7</v>
      </c>
      <c r="N24" s="1559"/>
      <c r="O24" s="1560"/>
      <c r="P24" s="1541" t="s">
        <v>910</v>
      </c>
      <c r="Q24" s="1510"/>
      <c r="R24" s="1510"/>
      <c r="S24" s="1510"/>
      <c r="T24" s="1510"/>
      <c r="U24" s="1510"/>
      <c r="V24" s="1563">
        <v>58</v>
      </c>
      <c r="W24" s="1557"/>
      <c r="X24" s="1557"/>
      <c r="Y24" s="1557">
        <v>62.7</v>
      </c>
      <c r="Z24" s="1557"/>
      <c r="AA24" s="1557"/>
      <c r="AB24" s="1557">
        <v>60.3</v>
      </c>
      <c r="AC24" s="1557"/>
      <c r="AD24" s="1557"/>
    </row>
    <row r="25" spans="1:30" ht="18" customHeight="1">
      <c r="A25" s="1296" t="s">
        <v>514</v>
      </c>
      <c r="B25" s="1296"/>
      <c r="C25" s="1296"/>
      <c r="D25" s="1296"/>
      <c r="E25" s="1296"/>
      <c r="F25" s="1515"/>
      <c r="G25" s="1558">
        <v>49.7</v>
      </c>
      <c r="H25" s="1559"/>
      <c r="I25" s="1559"/>
      <c r="J25" s="1559">
        <v>51.8</v>
      </c>
      <c r="K25" s="1559"/>
      <c r="L25" s="1559"/>
      <c r="M25" s="1559">
        <v>50.7</v>
      </c>
      <c r="N25" s="1559"/>
      <c r="O25" s="1560"/>
      <c r="P25" s="1514" t="s">
        <v>911</v>
      </c>
      <c r="Q25" s="1296"/>
      <c r="R25" s="1296"/>
      <c r="S25" s="1296"/>
      <c r="T25" s="1296"/>
      <c r="U25" s="1515"/>
      <c r="V25" s="1561">
        <v>58.8</v>
      </c>
      <c r="W25" s="1562"/>
      <c r="X25" s="1562"/>
      <c r="Y25" s="1562">
        <v>63.5</v>
      </c>
      <c r="Z25" s="1562"/>
      <c r="AA25" s="1562"/>
      <c r="AB25" s="1562">
        <v>61.1</v>
      </c>
      <c r="AC25" s="1562"/>
      <c r="AD25" s="1562"/>
    </row>
    <row r="26" spans="1:30" ht="18" customHeight="1">
      <c r="A26" s="1296" t="s">
        <v>912</v>
      </c>
      <c r="B26" s="1296"/>
      <c r="C26" s="1296"/>
      <c r="D26" s="1296"/>
      <c r="E26" s="1296"/>
      <c r="F26" s="1515"/>
      <c r="G26" s="1558">
        <v>54.9</v>
      </c>
      <c r="H26" s="1559"/>
      <c r="I26" s="1559"/>
      <c r="J26" s="1559">
        <v>60.9</v>
      </c>
      <c r="K26" s="1559"/>
      <c r="L26" s="1559"/>
      <c r="M26" s="1559">
        <v>57.9</v>
      </c>
      <c r="N26" s="1559"/>
      <c r="O26" s="1560"/>
      <c r="P26" s="1514" t="s">
        <v>913</v>
      </c>
      <c r="Q26" s="1296"/>
      <c r="R26" s="1296"/>
      <c r="S26" s="1296"/>
      <c r="T26" s="1296"/>
      <c r="U26" s="1515"/>
      <c r="V26" s="1561">
        <v>56.4</v>
      </c>
      <c r="W26" s="1562"/>
      <c r="X26" s="1562"/>
      <c r="Y26" s="1562">
        <v>58.3</v>
      </c>
      <c r="Z26" s="1562"/>
      <c r="AA26" s="1562"/>
      <c r="AB26" s="1562">
        <v>57.4</v>
      </c>
      <c r="AC26" s="1562"/>
      <c r="AD26" s="1562"/>
    </row>
    <row r="27" spans="1:30" ht="18" customHeight="1">
      <c r="A27" s="1296" t="s">
        <v>914</v>
      </c>
      <c r="B27" s="1296"/>
      <c r="C27" s="1296"/>
      <c r="D27" s="1296"/>
      <c r="E27" s="1296"/>
      <c r="F27" s="1515"/>
      <c r="G27" s="1558">
        <v>47</v>
      </c>
      <c r="H27" s="1559"/>
      <c r="I27" s="1559"/>
      <c r="J27" s="1559">
        <v>48</v>
      </c>
      <c r="K27" s="1559"/>
      <c r="L27" s="1559"/>
      <c r="M27" s="1559">
        <v>47.5</v>
      </c>
      <c r="N27" s="1559"/>
      <c r="O27" s="1560"/>
      <c r="P27" s="1514" t="s">
        <v>915</v>
      </c>
      <c r="Q27" s="1296"/>
      <c r="R27" s="1296"/>
      <c r="S27" s="1296"/>
      <c r="T27" s="1296"/>
      <c r="U27" s="1515"/>
      <c r="V27" s="1561">
        <v>54.9</v>
      </c>
      <c r="W27" s="1562"/>
      <c r="X27" s="1562"/>
      <c r="Y27" s="1562">
        <v>58.8</v>
      </c>
      <c r="Z27" s="1562"/>
      <c r="AA27" s="1562"/>
      <c r="AB27" s="1562">
        <v>56.8</v>
      </c>
      <c r="AC27" s="1562"/>
      <c r="AD27" s="1562"/>
    </row>
    <row r="28" spans="1:30" ht="18" customHeight="1">
      <c r="A28" s="1296" t="s">
        <v>916</v>
      </c>
      <c r="B28" s="1296"/>
      <c r="C28" s="1296"/>
      <c r="D28" s="1296"/>
      <c r="E28" s="1296"/>
      <c r="F28" s="1515"/>
      <c r="G28" s="1558">
        <v>41.5</v>
      </c>
      <c r="H28" s="1559"/>
      <c r="I28" s="1559"/>
      <c r="J28" s="1559">
        <v>43.6</v>
      </c>
      <c r="K28" s="1559"/>
      <c r="L28" s="1559"/>
      <c r="M28" s="1559">
        <v>42.5</v>
      </c>
      <c r="N28" s="1559"/>
      <c r="O28" s="1560"/>
      <c r="P28" s="1514" t="s">
        <v>917</v>
      </c>
      <c r="Q28" s="1296"/>
      <c r="R28" s="1296"/>
      <c r="S28" s="1296"/>
      <c r="T28" s="1296"/>
      <c r="U28" s="1515"/>
      <c r="V28" s="1561">
        <v>76</v>
      </c>
      <c r="W28" s="1562"/>
      <c r="X28" s="1562"/>
      <c r="Y28" s="1562">
        <v>72.8</v>
      </c>
      <c r="Z28" s="1562"/>
      <c r="AA28" s="1562"/>
      <c r="AB28" s="1562">
        <v>74.400000000000006</v>
      </c>
      <c r="AC28" s="1562"/>
      <c r="AD28" s="1562"/>
    </row>
    <row r="29" spans="1:30" ht="18" customHeight="1">
      <c r="A29" s="1296" t="s">
        <v>918</v>
      </c>
      <c r="B29" s="1296"/>
      <c r="C29" s="1296"/>
      <c r="D29" s="1296"/>
      <c r="E29" s="1296"/>
      <c r="F29" s="1515"/>
      <c r="G29" s="1558">
        <v>57.8</v>
      </c>
      <c r="H29" s="1559"/>
      <c r="I29" s="1559"/>
      <c r="J29" s="1559">
        <v>59.1</v>
      </c>
      <c r="K29" s="1559"/>
      <c r="L29" s="1559"/>
      <c r="M29" s="1559">
        <v>58.4</v>
      </c>
      <c r="N29" s="1559"/>
      <c r="O29" s="1560"/>
      <c r="P29" s="1514" t="s">
        <v>919</v>
      </c>
      <c r="Q29" s="1296"/>
      <c r="R29" s="1296"/>
      <c r="S29" s="1296"/>
      <c r="T29" s="1296"/>
      <c r="U29" s="1515"/>
      <c r="V29" s="1561">
        <v>81</v>
      </c>
      <c r="W29" s="1562"/>
      <c r="X29" s="1562"/>
      <c r="Y29" s="1562">
        <v>84.3</v>
      </c>
      <c r="Z29" s="1562"/>
      <c r="AA29" s="1562"/>
      <c r="AB29" s="1562">
        <v>83</v>
      </c>
      <c r="AC29" s="1562"/>
      <c r="AD29" s="1562"/>
    </row>
    <row r="30" spans="1:30" ht="18" customHeight="1">
      <c r="A30" s="1296" t="s">
        <v>920</v>
      </c>
      <c r="B30" s="1296"/>
      <c r="C30" s="1296"/>
      <c r="D30" s="1296"/>
      <c r="E30" s="1296"/>
      <c r="F30" s="1515"/>
      <c r="G30" s="1558">
        <v>39.200000000000003</v>
      </c>
      <c r="H30" s="1559"/>
      <c r="I30" s="1559"/>
      <c r="J30" s="1559">
        <v>38.700000000000003</v>
      </c>
      <c r="K30" s="1559"/>
      <c r="L30" s="1559"/>
      <c r="M30" s="1559">
        <v>38.9</v>
      </c>
      <c r="N30" s="1559"/>
      <c r="O30" s="1560"/>
      <c r="P30" s="1514" t="s">
        <v>921</v>
      </c>
      <c r="Q30" s="1296"/>
      <c r="R30" s="1296"/>
      <c r="S30" s="1296"/>
      <c r="T30" s="1296"/>
      <c r="U30" s="1515"/>
      <c r="V30" s="1561">
        <v>58.1</v>
      </c>
      <c r="W30" s="1562"/>
      <c r="X30" s="1562"/>
      <c r="Y30" s="1562">
        <v>61.3</v>
      </c>
      <c r="Z30" s="1562"/>
      <c r="AA30" s="1562"/>
      <c r="AB30" s="1562">
        <v>59.7</v>
      </c>
      <c r="AC30" s="1562"/>
      <c r="AD30" s="1562"/>
    </row>
    <row r="31" spans="1:30" ht="18" customHeight="1">
      <c r="A31" s="1515" t="s">
        <v>922</v>
      </c>
      <c r="B31" s="1515"/>
      <c r="C31" s="1515"/>
      <c r="D31" s="1515"/>
      <c r="E31" s="1515"/>
      <c r="F31" s="1515"/>
      <c r="G31" s="1558" t="s">
        <v>786</v>
      </c>
      <c r="H31" s="1559"/>
      <c r="I31" s="1559"/>
      <c r="J31" s="1559" t="s">
        <v>786</v>
      </c>
      <c r="K31" s="1559"/>
      <c r="L31" s="1559"/>
      <c r="M31" s="1559" t="s">
        <v>786</v>
      </c>
      <c r="N31" s="1559"/>
      <c r="O31" s="1560"/>
      <c r="P31" s="1514" t="s">
        <v>923</v>
      </c>
      <c r="Q31" s="1296"/>
      <c r="R31" s="1296"/>
      <c r="S31" s="1296"/>
      <c r="T31" s="1296"/>
      <c r="U31" s="1515"/>
      <c r="V31" s="1561">
        <v>60</v>
      </c>
      <c r="W31" s="1562"/>
      <c r="X31" s="1562"/>
      <c r="Y31" s="1562">
        <v>62.8</v>
      </c>
      <c r="Z31" s="1562"/>
      <c r="AA31" s="1562"/>
      <c r="AB31" s="1562">
        <v>61.3</v>
      </c>
      <c r="AC31" s="1562"/>
      <c r="AD31" s="1562"/>
    </row>
    <row r="32" spans="1:30" ht="18" customHeight="1">
      <c r="A32" s="1296" t="s">
        <v>924</v>
      </c>
      <c r="B32" s="1296"/>
      <c r="C32" s="1296"/>
      <c r="D32" s="1296"/>
      <c r="E32" s="1296"/>
      <c r="F32" s="1515"/>
      <c r="G32" s="1558">
        <v>29.2</v>
      </c>
      <c r="H32" s="1559"/>
      <c r="I32" s="1559"/>
      <c r="J32" s="1559">
        <v>30</v>
      </c>
      <c r="K32" s="1559"/>
      <c r="L32" s="1559"/>
      <c r="M32" s="1559">
        <v>29.6</v>
      </c>
      <c r="N32" s="1559"/>
      <c r="O32" s="1560"/>
      <c r="P32" s="1514" t="s">
        <v>925</v>
      </c>
      <c r="Q32" s="1296"/>
      <c r="R32" s="1296"/>
      <c r="S32" s="1296"/>
      <c r="T32" s="1296"/>
      <c r="U32" s="1515"/>
      <c r="V32" s="1561">
        <v>59.1</v>
      </c>
      <c r="W32" s="1562"/>
      <c r="X32" s="1562"/>
      <c r="Y32" s="1562">
        <v>68.5</v>
      </c>
      <c r="Z32" s="1562"/>
      <c r="AA32" s="1562"/>
      <c r="AB32" s="1562">
        <v>63.6</v>
      </c>
      <c r="AC32" s="1562"/>
      <c r="AD32" s="1562"/>
    </row>
    <row r="33" spans="1:30" ht="18" customHeight="1">
      <c r="A33" s="1515" t="s">
        <v>926</v>
      </c>
      <c r="B33" s="1515"/>
      <c r="C33" s="1515"/>
      <c r="D33" s="1515"/>
      <c r="E33" s="1515"/>
      <c r="F33" s="1515"/>
      <c r="G33" s="1558" t="s">
        <v>786</v>
      </c>
      <c r="H33" s="1559"/>
      <c r="I33" s="1559"/>
      <c r="J33" s="1559" t="s">
        <v>786</v>
      </c>
      <c r="K33" s="1559"/>
      <c r="L33" s="1559"/>
      <c r="M33" s="1559" t="s">
        <v>786</v>
      </c>
      <c r="N33" s="1559"/>
      <c r="O33" s="1560"/>
      <c r="P33" s="1514"/>
      <c r="Q33" s="1296"/>
      <c r="R33" s="1296"/>
      <c r="S33" s="1296"/>
      <c r="T33" s="1296"/>
      <c r="U33" s="1296"/>
      <c r="V33" s="1558"/>
      <c r="W33" s="1559"/>
      <c r="X33" s="1559"/>
      <c r="Y33" s="1559"/>
      <c r="Z33" s="1559"/>
      <c r="AA33" s="1559"/>
      <c r="AB33" s="1559"/>
      <c r="AC33" s="1559"/>
      <c r="AD33" s="1559"/>
    </row>
    <row r="34" spans="1:30" ht="18" customHeight="1">
      <c r="A34" s="1515" t="s">
        <v>927</v>
      </c>
      <c r="B34" s="1515"/>
      <c r="C34" s="1515"/>
      <c r="D34" s="1515"/>
      <c r="E34" s="1515"/>
      <c r="F34" s="1515"/>
      <c r="G34" s="1558" t="s">
        <v>786</v>
      </c>
      <c r="H34" s="1559"/>
      <c r="I34" s="1559"/>
      <c r="J34" s="1559" t="s">
        <v>786</v>
      </c>
      <c r="K34" s="1559"/>
      <c r="L34" s="1559"/>
      <c r="M34" s="1559" t="s">
        <v>786</v>
      </c>
      <c r="N34" s="1559"/>
      <c r="O34" s="1560"/>
      <c r="P34" s="1541" t="s">
        <v>928</v>
      </c>
      <c r="Q34" s="1510"/>
      <c r="R34" s="1510"/>
      <c r="S34" s="1510"/>
      <c r="T34" s="1510"/>
      <c r="U34" s="1510"/>
      <c r="V34" s="1563">
        <v>57</v>
      </c>
      <c r="W34" s="1557"/>
      <c r="X34" s="1557"/>
      <c r="Y34" s="1557">
        <v>59.2</v>
      </c>
      <c r="Z34" s="1557"/>
      <c r="AA34" s="1557"/>
      <c r="AB34" s="1557">
        <v>58.1</v>
      </c>
      <c r="AC34" s="1557"/>
      <c r="AD34" s="1557"/>
    </row>
    <row r="35" spans="1:30" ht="18" customHeight="1">
      <c r="A35" s="1515"/>
      <c r="B35" s="1515"/>
      <c r="C35" s="1515"/>
      <c r="D35" s="1515"/>
      <c r="E35" s="1515"/>
      <c r="F35" s="1515"/>
      <c r="G35" s="1558"/>
      <c r="H35" s="1559"/>
      <c r="I35" s="1559"/>
      <c r="J35" s="1559"/>
      <c r="K35" s="1559"/>
      <c r="L35" s="1559"/>
      <c r="M35" s="1559"/>
      <c r="N35" s="1559"/>
      <c r="O35" s="1560"/>
      <c r="P35" s="1514" t="s">
        <v>929</v>
      </c>
      <c r="Q35" s="1296"/>
      <c r="R35" s="1296"/>
      <c r="S35" s="1296"/>
      <c r="T35" s="1296"/>
      <c r="U35" s="1296"/>
      <c r="V35" s="1561">
        <v>55</v>
      </c>
      <c r="W35" s="1562"/>
      <c r="X35" s="1562"/>
      <c r="Y35" s="1562">
        <v>55.9</v>
      </c>
      <c r="Z35" s="1562"/>
      <c r="AA35" s="1562"/>
      <c r="AB35" s="1562">
        <v>55.5</v>
      </c>
      <c r="AC35" s="1562"/>
      <c r="AD35" s="1562"/>
    </row>
    <row r="36" spans="1:30" ht="18" customHeight="1">
      <c r="A36" s="1511" t="s">
        <v>533</v>
      </c>
      <c r="B36" s="1511"/>
      <c r="C36" s="1511"/>
      <c r="D36" s="1511"/>
      <c r="E36" s="1511"/>
      <c r="F36" s="1511"/>
      <c r="G36" s="1563">
        <v>46.6</v>
      </c>
      <c r="H36" s="1557"/>
      <c r="I36" s="1557"/>
      <c r="J36" s="1557">
        <v>49.4</v>
      </c>
      <c r="K36" s="1557"/>
      <c r="L36" s="1557"/>
      <c r="M36" s="1557">
        <v>48</v>
      </c>
      <c r="N36" s="1557"/>
      <c r="O36" s="1564"/>
      <c r="P36" s="1514" t="s">
        <v>930</v>
      </c>
      <c r="Q36" s="1296"/>
      <c r="R36" s="1296"/>
      <c r="S36" s="1296"/>
      <c r="T36" s="1296"/>
      <c r="U36" s="1296"/>
      <c r="V36" s="1561">
        <v>58.3</v>
      </c>
      <c r="W36" s="1562"/>
      <c r="X36" s="1562"/>
      <c r="Y36" s="1562">
        <v>61.3</v>
      </c>
      <c r="Z36" s="1562"/>
      <c r="AA36" s="1562"/>
      <c r="AB36" s="1562">
        <v>59.9</v>
      </c>
      <c r="AC36" s="1562"/>
      <c r="AD36" s="1562"/>
    </row>
    <row r="37" spans="1:30" ht="18" customHeight="1">
      <c r="A37" s="1296" t="s">
        <v>534</v>
      </c>
      <c r="B37" s="1296"/>
      <c r="C37" s="1296"/>
      <c r="D37" s="1296"/>
      <c r="E37" s="1296"/>
      <c r="F37" s="1515"/>
      <c r="G37" s="1558">
        <v>49.2</v>
      </c>
      <c r="H37" s="1559"/>
      <c r="I37" s="1559"/>
      <c r="J37" s="1559">
        <v>53.6</v>
      </c>
      <c r="K37" s="1559"/>
      <c r="L37" s="1559"/>
      <c r="M37" s="1559">
        <v>51.5</v>
      </c>
      <c r="N37" s="1559"/>
      <c r="O37" s="1560"/>
      <c r="P37" s="1514" t="s">
        <v>931</v>
      </c>
      <c r="Q37" s="1296"/>
      <c r="R37" s="1296"/>
      <c r="S37" s="1296"/>
      <c r="T37" s="1296"/>
      <c r="U37" s="1296"/>
      <c r="V37" s="1561">
        <v>56.6</v>
      </c>
      <c r="W37" s="1562"/>
      <c r="X37" s="1562"/>
      <c r="Y37" s="1562">
        <v>60.3</v>
      </c>
      <c r="Z37" s="1562"/>
      <c r="AA37" s="1562"/>
      <c r="AB37" s="1562">
        <v>58.4</v>
      </c>
      <c r="AC37" s="1562"/>
      <c r="AD37" s="1562"/>
    </row>
    <row r="38" spans="1:30" ht="18" customHeight="1">
      <c r="A38" s="1296" t="s">
        <v>536</v>
      </c>
      <c r="B38" s="1296"/>
      <c r="C38" s="1296"/>
      <c r="D38" s="1296"/>
      <c r="E38" s="1296"/>
      <c r="F38" s="1515"/>
      <c r="G38" s="1558">
        <v>55.8</v>
      </c>
      <c r="H38" s="1559"/>
      <c r="I38" s="1559"/>
      <c r="J38" s="1559">
        <v>57.2</v>
      </c>
      <c r="K38" s="1559"/>
      <c r="L38" s="1559"/>
      <c r="M38" s="1559">
        <v>56.5</v>
      </c>
      <c r="N38" s="1559"/>
      <c r="O38" s="1560"/>
      <c r="P38" s="1514" t="s">
        <v>932</v>
      </c>
      <c r="Q38" s="1296"/>
      <c r="R38" s="1296"/>
      <c r="S38" s="1296"/>
      <c r="T38" s="1296"/>
      <c r="U38" s="1296"/>
      <c r="V38" s="1561">
        <v>55.4</v>
      </c>
      <c r="W38" s="1562"/>
      <c r="X38" s="1562"/>
      <c r="Y38" s="1562">
        <v>56.8</v>
      </c>
      <c r="Z38" s="1562"/>
      <c r="AA38" s="1562"/>
      <c r="AB38" s="1562">
        <v>56.1</v>
      </c>
      <c r="AC38" s="1562"/>
      <c r="AD38" s="1562"/>
    </row>
    <row r="39" spans="1:30" ht="18" customHeight="1">
      <c r="A39" s="1296" t="s">
        <v>933</v>
      </c>
      <c r="B39" s="1296"/>
      <c r="C39" s="1296"/>
      <c r="D39" s="1296"/>
      <c r="E39" s="1296"/>
      <c r="F39" s="1515"/>
      <c r="G39" s="1558">
        <v>48.4</v>
      </c>
      <c r="H39" s="1559"/>
      <c r="I39" s="1559"/>
      <c r="J39" s="1559">
        <v>55.3</v>
      </c>
      <c r="K39" s="1559"/>
      <c r="L39" s="1559"/>
      <c r="M39" s="1559">
        <v>51.9</v>
      </c>
      <c r="N39" s="1559"/>
      <c r="O39" s="1560"/>
      <c r="P39" s="1514" t="s">
        <v>934</v>
      </c>
      <c r="Q39" s="1296"/>
      <c r="R39" s="1296"/>
      <c r="S39" s="1296"/>
      <c r="T39" s="1296"/>
      <c r="U39" s="1296"/>
      <c r="V39" s="1561">
        <v>59.3</v>
      </c>
      <c r="W39" s="1562"/>
      <c r="X39" s="1562"/>
      <c r="Y39" s="1562">
        <v>61.1</v>
      </c>
      <c r="Z39" s="1562"/>
      <c r="AA39" s="1562"/>
      <c r="AB39" s="1562">
        <v>60.2</v>
      </c>
      <c r="AC39" s="1562"/>
      <c r="AD39" s="1562"/>
    </row>
    <row r="40" spans="1:30" ht="18" customHeight="1">
      <c r="A40" s="1296" t="s">
        <v>935</v>
      </c>
      <c r="B40" s="1296"/>
      <c r="C40" s="1296"/>
      <c r="D40" s="1296"/>
      <c r="E40" s="1296"/>
      <c r="F40" s="1515"/>
      <c r="G40" s="1558">
        <v>49.6</v>
      </c>
      <c r="H40" s="1559"/>
      <c r="I40" s="1559"/>
      <c r="J40" s="1559">
        <v>54.3</v>
      </c>
      <c r="K40" s="1559"/>
      <c r="L40" s="1559"/>
      <c r="M40" s="1559">
        <v>51.9</v>
      </c>
      <c r="N40" s="1559"/>
      <c r="O40" s="1560"/>
      <c r="P40" s="1514"/>
      <c r="Q40" s="1296"/>
      <c r="R40" s="1296"/>
      <c r="S40" s="1296"/>
      <c r="T40" s="1296"/>
      <c r="U40" s="1296"/>
      <c r="V40" s="1558"/>
      <c r="W40" s="1559"/>
      <c r="X40" s="1559"/>
      <c r="Y40" s="1559"/>
      <c r="Z40" s="1559"/>
      <c r="AA40" s="1559"/>
      <c r="AB40" s="1559"/>
      <c r="AC40" s="1559"/>
      <c r="AD40" s="1559"/>
    </row>
    <row r="41" spans="1:30" ht="18" customHeight="1">
      <c r="A41" s="1296" t="s">
        <v>936</v>
      </c>
      <c r="B41" s="1296"/>
      <c r="C41" s="1296"/>
      <c r="D41" s="1296"/>
      <c r="E41" s="1296"/>
      <c r="F41" s="1515"/>
      <c r="G41" s="1558">
        <v>54.1</v>
      </c>
      <c r="H41" s="1559"/>
      <c r="I41" s="1559"/>
      <c r="J41" s="1559">
        <v>51.4</v>
      </c>
      <c r="K41" s="1559"/>
      <c r="L41" s="1559"/>
      <c r="M41" s="1559">
        <v>52.8</v>
      </c>
      <c r="N41" s="1559"/>
      <c r="O41" s="1560"/>
      <c r="P41" s="1541" t="s">
        <v>487</v>
      </c>
      <c r="Q41" s="1510"/>
      <c r="R41" s="1510"/>
      <c r="S41" s="1510"/>
      <c r="T41" s="1510"/>
      <c r="U41" s="1510"/>
      <c r="V41" s="1563">
        <v>53.8</v>
      </c>
      <c r="W41" s="1557"/>
      <c r="X41" s="1557"/>
      <c r="Y41" s="1557">
        <v>56.1</v>
      </c>
      <c r="Z41" s="1557"/>
      <c r="AA41" s="1557"/>
      <c r="AB41" s="1557">
        <v>54.9</v>
      </c>
      <c r="AC41" s="1557"/>
      <c r="AD41" s="1557"/>
    </row>
    <row r="42" spans="1:30" ht="18" customHeight="1">
      <c r="A42" s="1296" t="s">
        <v>937</v>
      </c>
      <c r="B42" s="1296"/>
      <c r="C42" s="1296"/>
      <c r="D42" s="1296"/>
      <c r="E42" s="1296"/>
      <c r="F42" s="1515"/>
      <c r="G42" s="1558">
        <v>51.6</v>
      </c>
      <c r="H42" s="1559"/>
      <c r="I42" s="1559"/>
      <c r="J42" s="1559">
        <v>58.9</v>
      </c>
      <c r="K42" s="1559"/>
      <c r="L42" s="1559"/>
      <c r="M42" s="1559">
        <v>54.8</v>
      </c>
      <c r="N42" s="1559"/>
      <c r="O42" s="1560"/>
      <c r="P42" s="1514" t="s">
        <v>490</v>
      </c>
      <c r="Q42" s="1296"/>
      <c r="R42" s="1296"/>
      <c r="S42" s="1296"/>
      <c r="T42" s="1296"/>
      <c r="U42" s="1296"/>
      <c r="V42" s="1561">
        <v>53.3</v>
      </c>
      <c r="W42" s="1562"/>
      <c r="X42" s="1562"/>
      <c r="Y42" s="1562">
        <v>56.2</v>
      </c>
      <c r="Z42" s="1562"/>
      <c r="AA42" s="1562"/>
      <c r="AB42" s="1562">
        <v>54.7</v>
      </c>
      <c r="AC42" s="1562"/>
      <c r="AD42" s="1562"/>
    </row>
    <row r="43" spans="1:30" ht="18" customHeight="1">
      <c r="A43" s="1296" t="s">
        <v>938</v>
      </c>
      <c r="B43" s="1296"/>
      <c r="C43" s="1296"/>
      <c r="D43" s="1296"/>
      <c r="E43" s="1296"/>
      <c r="F43" s="1515"/>
      <c r="G43" s="1558">
        <v>53.6</v>
      </c>
      <c r="H43" s="1559"/>
      <c r="I43" s="1559"/>
      <c r="J43" s="1559">
        <v>57</v>
      </c>
      <c r="K43" s="1559"/>
      <c r="L43" s="1559"/>
      <c r="M43" s="1559">
        <v>55.3</v>
      </c>
      <c r="N43" s="1559"/>
      <c r="O43" s="1560"/>
      <c r="P43" s="1514" t="s">
        <v>492</v>
      </c>
      <c r="Q43" s="1296"/>
      <c r="R43" s="1296"/>
      <c r="S43" s="1296"/>
      <c r="T43" s="1296"/>
      <c r="U43" s="1296"/>
      <c r="V43" s="1561">
        <v>54.9</v>
      </c>
      <c r="W43" s="1562"/>
      <c r="X43" s="1562"/>
      <c r="Y43" s="1562">
        <v>56.7</v>
      </c>
      <c r="Z43" s="1562"/>
      <c r="AA43" s="1562"/>
      <c r="AB43" s="1562">
        <v>55.8</v>
      </c>
      <c r="AC43" s="1562"/>
      <c r="AD43" s="1562"/>
    </row>
    <row r="44" spans="1:30" ht="18" customHeight="1">
      <c r="A44" s="1296" t="s">
        <v>939</v>
      </c>
      <c r="B44" s="1296"/>
      <c r="C44" s="1296"/>
      <c r="D44" s="1296"/>
      <c r="E44" s="1296"/>
      <c r="F44" s="1515"/>
      <c r="G44" s="1558">
        <v>57.6</v>
      </c>
      <c r="H44" s="1559"/>
      <c r="I44" s="1559"/>
      <c r="J44" s="1559">
        <v>65.8</v>
      </c>
      <c r="K44" s="1559"/>
      <c r="L44" s="1559"/>
      <c r="M44" s="1559">
        <v>62.1</v>
      </c>
      <c r="N44" s="1559"/>
      <c r="O44" s="1560"/>
      <c r="P44" s="1514" t="s">
        <v>495</v>
      </c>
      <c r="Q44" s="1296"/>
      <c r="R44" s="1296"/>
      <c r="S44" s="1296"/>
      <c r="T44" s="1296"/>
      <c r="U44" s="1296"/>
      <c r="V44" s="1561">
        <v>52.9</v>
      </c>
      <c r="W44" s="1562"/>
      <c r="X44" s="1562"/>
      <c r="Y44" s="1562">
        <v>52.4</v>
      </c>
      <c r="Z44" s="1562"/>
      <c r="AA44" s="1562"/>
      <c r="AB44" s="1562">
        <v>52.6</v>
      </c>
      <c r="AC44" s="1562"/>
      <c r="AD44" s="1562"/>
    </row>
    <row r="45" spans="1:30" ht="18" customHeight="1">
      <c r="A45" s="1296" t="s">
        <v>940</v>
      </c>
      <c r="B45" s="1296"/>
      <c r="C45" s="1296"/>
      <c r="D45" s="1296"/>
      <c r="E45" s="1296"/>
      <c r="F45" s="1515"/>
      <c r="G45" s="1558">
        <v>45.4</v>
      </c>
      <c r="H45" s="1559"/>
      <c r="I45" s="1559"/>
      <c r="J45" s="1559">
        <v>47.9</v>
      </c>
      <c r="K45" s="1559"/>
      <c r="L45" s="1559"/>
      <c r="M45" s="1559">
        <v>46.6</v>
      </c>
      <c r="N45" s="1559"/>
      <c r="O45" s="1560"/>
      <c r="P45" s="1514" t="s">
        <v>941</v>
      </c>
      <c r="Q45" s="1296"/>
      <c r="R45" s="1296"/>
      <c r="S45" s="1296"/>
      <c r="T45" s="1296"/>
      <c r="U45" s="1296"/>
      <c r="V45" s="1561">
        <v>54.7</v>
      </c>
      <c r="W45" s="1562"/>
      <c r="X45" s="1562"/>
      <c r="Y45" s="1562">
        <v>57.3</v>
      </c>
      <c r="Z45" s="1562"/>
      <c r="AA45" s="1562"/>
      <c r="AB45" s="1562">
        <v>55.9</v>
      </c>
      <c r="AC45" s="1562"/>
      <c r="AD45" s="1562"/>
    </row>
    <row r="46" spans="1:30" ht="18" customHeight="1">
      <c r="A46" s="1296" t="s">
        <v>942</v>
      </c>
      <c r="B46" s="1296"/>
      <c r="C46" s="1296"/>
      <c r="D46" s="1296"/>
      <c r="E46" s="1296"/>
      <c r="F46" s="1515"/>
      <c r="G46" s="1558">
        <v>45.6</v>
      </c>
      <c r="H46" s="1559"/>
      <c r="I46" s="1559"/>
      <c r="J46" s="1559">
        <v>46.8</v>
      </c>
      <c r="K46" s="1559"/>
      <c r="L46" s="1559"/>
      <c r="M46" s="1559">
        <v>46.2</v>
      </c>
      <c r="N46" s="1559"/>
      <c r="O46" s="1560"/>
      <c r="P46" s="1514" t="s">
        <v>943</v>
      </c>
      <c r="Q46" s="1296"/>
      <c r="R46" s="1296"/>
      <c r="S46" s="1296"/>
      <c r="T46" s="1296"/>
      <c r="U46" s="1296"/>
      <c r="V46" s="1561">
        <v>51.9</v>
      </c>
      <c r="W46" s="1562"/>
      <c r="X46" s="1562"/>
      <c r="Y46" s="1562">
        <v>55.3</v>
      </c>
      <c r="Z46" s="1562"/>
      <c r="AA46" s="1562"/>
      <c r="AB46" s="1562">
        <v>53.6</v>
      </c>
      <c r="AC46" s="1562"/>
      <c r="AD46" s="1562"/>
    </row>
    <row r="47" spans="1:30" ht="18" customHeight="1">
      <c r="A47" s="1296" t="s">
        <v>944</v>
      </c>
      <c r="B47" s="1296"/>
      <c r="C47" s="1296"/>
      <c r="D47" s="1296"/>
      <c r="E47" s="1296"/>
      <c r="F47" s="1515"/>
      <c r="G47" s="1558">
        <v>45.1</v>
      </c>
      <c r="H47" s="1559"/>
      <c r="I47" s="1559"/>
      <c r="J47" s="1559">
        <v>46.9</v>
      </c>
      <c r="K47" s="1559"/>
      <c r="L47" s="1559"/>
      <c r="M47" s="1559">
        <v>46</v>
      </c>
      <c r="N47" s="1559"/>
      <c r="O47" s="1560"/>
      <c r="P47" s="1514" t="s">
        <v>504</v>
      </c>
      <c r="Q47" s="1296"/>
      <c r="R47" s="1296"/>
      <c r="S47" s="1296"/>
      <c r="T47" s="1296"/>
      <c r="U47" s="1296"/>
      <c r="V47" s="1561">
        <v>54.3</v>
      </c>
      <c r="W47" s="1562"/>
      <c r="X47" s="1562"/>
      <c r="Y47" s="1562">
        <v>55.3</v>
      </c>
      <c r="Z47" s="1562"/>
      <c r="AA47" s="1562"/>
      <c r="AB47" s="1562">
        <v>54.7</v>
      </c>
      <c r="AC47" s="1562"/>
      <c r="AD47" s="1562"/>
    </row>
    <row r="48" spans="1:30" ht="18" customHeight="1">
      <c r="A48" s="1515"/>
      <c r="B48" s="1515"/>
      <c r="C48" s="1515"/>
      <c r="D48" s="1515"/>
      <c r="E48" s="1515"/>
      <c r="F48" s="1515"/>
      <c r="G48" s="1558"/>
      <c r="H48" s="1559"/>
      <c r="I48" s="1559"/>
      <c r="J48" s="1559"/>
      <c r="K48" s="1559"/>
      <c r="L48" s="1559"/>
      <c r="M48" s="1559"/>
      <c r="N48" s="1559"/>
      <c r="O48" s="1560"/>
      <c r="P48" s="1514" t="s">
        <v>507</v>
      </c>
      <c r="Q48" s="1296"/>
      <c r="R48" s="1296"/>
      <c r="S48" s="1296"/>
      <c r="T48" s="1296"/>
      <c r="U48" s="1296"/>
      <c r="V48" s="1561">
        <v>54</v>
      </c>
      <c r="W48" s="1562"/>
      <c r="X48" s="1562"/>
      <c r="Y48" s="1562">
        <v>56.4</v>
      </c>
      <c r="Z48" s="1562"/>
      <c r="AA48" s="1562"/>
      <c r="AB48" s="1562">
        <v>55.1</v>
      </c>
      <c r="AC48" s="1562"/>
      <c r="AD48" s="1562"/>
    </row>
    <row r="49" spans="1:30" ht="18" customHeight="1">
      <c r="A49" s="1511" t="s">
        <v>945</v>
      </c>
      <c r="B49" s="1511"/>
      <c r="C49" s="1511"/>
      <c r="D49" s="1511"/>
      <c r="E49" s="1511"/>
      <c r="F49" s="1511"/>
      <c r="G49" s="1563">
        <v>46.5</v>
      </c>
      <c r="H49" s="1557"/>
      <c r="I49" s="1557"/>
      <c r="J49" s="1557">
        <v>49.1</v>
      </c>
      <c r="K49" s="1557"/>
      <c r="L49" s="1557"/>
      <c r="M49" s="1557">
        <v>47.8</v>
      </c>
      <c r="N49" s="1557"/>
      <c r="O49" s="1564"/>
      <c r="P49" s="1514" t="s">
        <v>510</v>
      </c>
      <c r="Q49" s="1296"/>
      <c r="R49" s="1296"/>
      <c r="S49" s="1296"/>
      <c r="T49" s="1296"/>
      <c r="U49" s="1296"/>
      <c r="V49" s="1561">
        <v>52.2</v>
      </c>
      <c r="W49" s="1562"/>
      <c r="X49" s="1562"/>
      <c r="Y49" s="1562">
        <v>57.5</v>
      </c>
      <c r="Z49" s="1562"/>
      <c r="AA49" s="1562"/>
      <c r="AB49" s="1562">
        <v>54.7</v>
      </c>
      <c r="AC49" s="1562"/>
      <c r="AD49" s="1562"/>
    </row>
    <row r="50" spans="1:30" ht="18" customHeight="1">
      <c r="A50" s="1296" t="s">
        <v>946</v>
      </c>
      <c r="B50" s="1296"/>
      <c r="C50" s="1296"/>
      <c r="D50" s="1296"/>
      <c r="E50" s="1296"/>
      <c r="F50" s="1515"/>
      <c r="G50" s="1558">
        <v>48.4</v>
      </c>
      <c r="H50" s="1559"/>
      <c r="I50" s="1559"/>
      <c r="J50" s="1559">
        <v>50.9</v>
      </c>
      <c r="K50" s="1559"/>
      <c r="L50" s="1559"/>
      <c r="M50" s="1559">
        <v>49.7</v>
      </c>
      <c r="N50" s="1559"/>
      <c r="O50" s="1560"/>
      <c r="P50" s="1514" t="s">
        <v>947</v>
      </c>
      <c r="Q50" s="1296"/>
      <c r="R50" s="1296"/>
      <c r="S50" s="1296"/>
      <c r="T50" s="1296"/>
      <c r="U50" s="1296"/>
      <c r="V50" s="1561">
        <v>63.4</v>
      </c>
      <c r="W50" s="1562"/>
      <c r="X50" s="1562"/>
      <c r="Y50" s="1562">
        <v>67</v>
      </c>
      <c r="Z50" s="1562"/>
      <c r="AA50" s="1562"/>
      <c r="AB50" s="1562">
        <v>65.099999999999994</v>
      </c>
      <c r="AC50" s="1562"/>
      <c r="AD50" s="1562"/>
    </row>
    <row r="51" spans="1:30" ht="18" customHeight="1">
      <c r="A51" s="1296" t="s">
        <v>948</v>
      </c>
      <c r="B51" s="1296"/>
      <c r="C51" s="1296"/>
      <c r="D51" s="1296"/>
      <c r="E51" s="1296"/>
      <c r="F51" s="1515"/>
      <c r="G51" s="1558">
        <v>44.6</v>
      </c>
      <c r="H51" s="1559"/>
      <c r="I51" s="1559"/>
      <c r="J51" s="1559">
        <v>46.7</v>
      </c>
      <c r="K51" s="1559"/>
      <c r="L51" s="1559"/>
      <c r="M51" s="1559">
        <v>45.6</v>
      </c>
      <c r="N51" s="1559"/>
      <c r="O51" s="1560"/>
      <c r="P51" s="1514"/>
      <c r="Q51" s="1296"/>
      <c r="R51" s="1296"/>
      <c r="S51" s="1296"/>
      <c r="T51" s="1296"/>
      <c r="U51" s="1296"/>
      <c r="V51" s="1558"/>
      <c r="W51" s="1559"/>
      <c r="X51" s="1559"/>
      <c r="Y51" s="1559"/>
      <c r="Z51" s="1559"/>
      <c r="AA51" s="1559"/>
      <c r="AB51" s="1559"/>
      <c r="AC51" s="1559"/>
      <c r="AD51" s="1559"/>
    </row>
    <row r="52" spans="1:30" ht="18" customHeight="1">
      <c r="A52" s="1296" t="s">
        <v>949</v>
      </c>
      <c r="B52" s="1296"/>
      <c r="C52" s="1296"/>
      <c r="D52" s="1296"/>
      <c r="E52" s="1296"/>
      <c r="F52" s="1515"/>
      <c r="G52" s="1558">
        <v>46.1</v>
      </c>
      <c r="H52" s="1559"/>
      <c r="I52" s="1559"/>
      <c r="J52" s="1559">
        <v>48.8</v>
      </c>
      <c r="K52" s="1559"/>
      <c r="L52" s="1559"/>
      <c r="M52" s="1559">
        <v>47.4</v>
      </c>
      <c r="N52" s="1559"/>
      <c r="O52" s="1560"/>
      <c r="P52" s="1541" t="s">
        <v>950</v>
      </c>
      <c r="Q52" s="1510"/>
      <c r="R52" s="1510"/>
      <c r="S52" s="1510"/>
      <c r="T52" s="1510"/>
      <c r="U52" s="1510"/>
      <c r="V52" s="1563">
        <v>58.6</v>
      </c>
      <c r="W52" s="1557"/>
      <c r="X52" s="1557"/>
      <c r="Y52" s="1557">
        <v>63.5</v>
      </c>
      <c r="Z52" s="1557"/>
      <c r="AA52" s="1557"/>
      <c r="AB52" s="1557">
        <v>61.1</v>
      </c>
      <c r="AC52" s="1557"/>
      <c r="AD52" s="1557"/>
    </row>
    <row r="53" spans="1:30" ht="18" customHeight="1">
      <c r="A53" s="1296" t="s">
        <v>951</v>
      </c>
      <c r="B53" s="1296"/>
      <c r="C53" s="1296"/>
      <c r="D53" s="1296"/>
      <c r="E53" s="1296"/>
      <c r="F53" s="1515"/>
      <c r="G53" s="1558">
        <v>47.6</v>
      </c>
      <c r="H53" s="1559"/>
      <c r="I53" s="1559"/>
      <c r="J53" s="1559">
        <v>54.5</v>
      </c>
      <c r="K53" s="1559"/>
      <c r="L53" s="1559"/>
      <c r="M53" s="1559">
        <v>50.7</v>
      </c>
      <c r="N53" s="1559"/>
      <c r="O53" s="1560"/>
      <c r="P53" s="1514" t="s">
        <v>952</v>
      </c>
      <c r="Q53" s="1296"/>
      <c r="R53" s="1296"/>
      <c r="S53" s="1296"/>
      <c r="T53" s="1296"/>
      <c r="U53" s="1296"/>
      <c r="V53" s="1561">
        <v>60.6</v>
      </c>
      <c r="W53" s="1562"/>
      <c r="X53" s="1562"/>
      <c r="Y53" s="1562">
        <v>66.599999999999994</v>
      </c>
      <c r="Z53" s="1562"/>
      <c r="AA53" s="1562"/>
      <c r="AB53" s="1562">
        <v>63.7</v>
      </c>
      <c r="AC53" s="1562"/>
      <c r="AD53" s="1562"/>
    </row>
    <row r="54" spans="1:30" ht="18" customHeight="1">
      <c r="A54" s="1296" t="s">
        <v>953</v>
      </c>
      <c r="B54" s="1296"/>
      <c r="C54" s="1296"/>
      <c r="D54" s="1296"/>
      <c r="E54" s="1296"/>
      <c r="F54" s="1515"/>
      <c r="G54" s="1558">
        <v>48</v>
      </c>
      <c r="H54" s="1559"/>
      <c r="I54" s="1559"/>
      <c r="J54" s="1559">
        <v>49.4</v>
      </c>
      <c r="K54" s="1559"/>
      <c r="L54" s="1559"/>
      <c r="M54" s="1559">
        <v>48.7</v>
      </c>
      <c r="N54" s="1559"/>
      <c r="O54" s="1560"/>
      <c r="P54" s="1514" t="s">
        <v>954</v>
      </c>
      <c r="Q54" s="1296"/>
      <c r="R54" s="1296"/>
      <c r="S54" s="1296"/>
      <c r="T54" s="1296"/>
      <c r="U54" s="1296"/>
      <c r="V54" s="1561">
        <v>57.1</v>
      </c>
      <c r="W54" s="1562"/>
      <c r="X54" s="1562"/>
      <c r="Y54" s="1562">
        <v>60.8</v>
      </c>
      <c r="Z54" s="1562"/>
      <c r="AA54" s="1562"/>
      <c r="AB54" s="1562">
        <v>59</v>
      </c>
      <c r="AC54" s="1562"/>
      <c r="AD54" s="1562"/>
    </row>
    <row r="55" spans="1:30" ht="18" customHeight="1">
      <c r="A55" s="1296" t="s">
        <v>484</v>
      </c>
      <c r="B55" s="1296"/>
      <c r="C55" s="1296"/>
      <c r="D55" s="1296"/>
      <c r="E55" s="1296"/>
      <c r="F55" s="1515"/>
      <c r="G55" s="1558">
        <v>50.4</v>
      </c>
      <c r="H55" s="1559"/>
      <c r="I55" s="1559"/>
      <c r="J55" s="1559">
        <v>54.1</v>
      </c>
      <c r="K55" s="1559"/>
      <c r="L55" s="1559"/>
      <c r="M55" s="1559">
        <v>52.3</v>
      </c>
      <c r="N55" s="1559"/>
      <c r="O55" s="1560"/>
      <c r="P55" s="1514"/>
      <c r="Q55" s="1296"/>
      <c r="R55" s="1296"/>
      <c r="S55" s="1296"/>
      <c r="T55" s="1296"/>
      <c r="U55" s="1296"/>
      <c r="V55" s="517"/>
      <c r="W55" s="518"/>
      <c r="X55" s="518"/>
      <c r="Y55" s="518"/>
      <c r="Z55" s="518"/>
      <c r="AA55" s="518"/>
      <c r="AB55" s="518"/>
      <c r="AC55" s="518"/>
    </row>
    <row r="56" spans="1:30" ht="18" customHeight="1">
      <c r="A56" s="1296" t="s">
        <v>955</v>
      </c>
      <c r="B56" s="1296"/>
      <c r="C56" s="1296"/>
      <c r="D56" s="1296"/>
      <c r="E56" s="1296"/>
      <c r="F56" s="1515"/>
      <c r="G56" s="1558">
        <v>48.5</v>
      </c>
      <c r="H56" s="1559"/>
      <c r="I56" s="1559"/>
      <c r="J56" s="1559">
        <v>51.2</v>
      </c>
      <c r="K56" s="1559"/>
      <c r="L56" s="1559"/>
      <c r="M56" s="1559">
        <v>49.8</v>
      </c>
      <c r="N56" s="1559"/>
      <c r="O56" s="1560"/>
      <c r="P56" s="1514"/>
      <c r="Q56" s="1296"/>
      <c r="R56" s="1296"/>
      <c r="S56" s="1296"/>
      <c r="T56" s="1296"/>
      <c r="U56" s="1296"/>
      <c r="V56" s="519"/>
      <c r="W56" s="520"/>
      <c r="X56" s="520"/>
      <c r="Y56" s="438"/>
      <c r="Z56" s="438"/>
      <c r="AA56" s="438"/>
      <c r="AB56" s="438"/>
      <c r="AC56" s="438"/>
    </row>
    <row r="57" spans="1:30" ht="18" customHeight="1">
      <c r="A57" s="1296" t="s">
        <v>956</v>
      </c>
      <c r="B57" s="1296"/>
      <c r="C57" s="1296"/>
      <c r="D57" s="1296"/>
      <c r="E57" s="1296"/>
      <c r="F57" s="1515"/>
      <c r="G57" s="1558">
        <v>37.200000000000003</v>
      </c>
      <c r="H57" s="1559"/>
      <c r="I57" s="1559"/>
      <c r="J57" s="1559">
        <v>40.1</v>
      </c>
      <c r="K57" s="1559"/>
      <c r="L57" s="1559"/>
      <c r="M57" s="1559">
        <v>38.6</v>
      </c>
      <c r="N57" s="1559"/>
      <c r="O57" s="1560"/>
      <c r="P57" s="1514"/>
      <c r="Q57" s="1296"/>
      <c r="R57" s="1296"/>
      <c r="S57" s="1296"/>
      <c r="T57" s="1296"/>
      <c r="U57" s="1296"/>
      <c r="V57" s="521"/>
      <c r="W57" s="438"/>
      <c r="X57" s="438"/>
      <c r="Y57" s="438"/>
      <c r="Z57" s="438"/>
      <c r="AA57" s="438"/>
      <c r="AB57" s="438"/>
      <c r="AC57" s="438"/>
    </row>
    <row r="58" spans="1:30" ht="18" customHeight="1">
      <c r="A58" s="1314"/>
      <c r="B58" s="1314"/>
      <c r="C58" s="1314"/>
      <c r="D58" s="1314"/>
      <c r="E58" s="1314"/>
      <c r="F58" s="1314"/>
      <c r="G58" s="522"/>
      <c r="H58" s="324"/>
      <c r="I58" s="324"/>
      <c r="J58" s="324"/>
      <c r="K58" s="324"/>
      <c r="L58" s="324"/>
      <c r="M58" s="324"/>
      <c r="N58" s="324"/>
      <c r="O58" s="324"/>
      <c r="P58" s="1553"/>
      <c r="Q58" s="1301"/>
      <c r="R58" s="1301"/>
      <c r="S58" s="1301"/>
      <c r="T58" s="1301"/>
      <c r="U58" s="1301"/>
      <c r="V58" s="305"/>
      <c r="W58" s="306"/>
      <c r="X58" s="306"/>
      <c r="Y58" s="285"/>
      <c r="Z58" s="285"/>
      <c r="AA58" s="285"/>
      <c r="AB58" s="285"/>
      <c r="AC58" s="306"/>
      <c r="AD58" s="328"/>
    </row>
    <row r="59" spans="1:30" ht="18" customHeight="1">
      <c r="A59" s="340"/>
      <c r="B59" s="340"/>
      <c r="C59" s="340"/>
      <c r="D59" s="340"/>
      <c r="E59" s="340"/>
      <c r="F59" s="340"/>
      <c r="G59" s="340"/>
      <c r="H59" s="340"/>
      <c r="I59" s="340"/>
      <c r="J59" s="340"/>
      <c r="K59" s="340"/>
      <c r="L59" s="340"/>
      <c r="M59" s="340"/>
      <c r="N59" s="340"/>
      <c r="O59" s="340"/>
      <c r="Q59" s="314"/>
      <c r="R59" s="314"/>
      <c r="S59" s="314"/>
      <c r="T59" s="314"/>
      <c r="U59" s="314"/>
      <c r="V59" s="314"/>
      <c r="W59" s="314"/>
      <c r="X59" s="314"/>
      <c r="Y59" s="314"/>
      <c r="Z59" s="314"/>
      <c r="AA59" s="314"/>
      <c r="AB59" s="314"/>
      <c r="AD59" s="308" t="s">
        <v>957</v>
      </c>
    </row>
  </sheetData>
  <mergeCells count="419">
    <mergeCell ref="A58:F58"/>
    <mergeCell ref="P58:U58"/>
    <mergeCell ref="A56:F56"/>
    <mergeCell ref="G56:I56"/>
    <mergeCell ref="J56:L56"/>
    <mergeCell ref="M56:O56"/>
    <mergeCell ref="P56:U56"/>
    <mergeCell ref="A57:F57"/>
    <mergeCell ref="G57:I57"/>
    <mergeCell ref="J57:L57"/>
    <mergeCell ref="M57:O57"/>
    <mergeCell ref="P57:U57"/>
    <mergeCell ref="Y54:AA54"/>
    <mergeCell ref="AB54:AD54"/>
    <mergeCell ref="A55:F55"/>
    <mergeCell ref="G55:I55"/>
    <mergeCell ref="J55:L55"/>
    <mergeCell ref="M55:O55"/>
    <mergeCell ref="P55:U55"/>
    <mergeCell ref="A54:F54"/>
    <mergeCell ref="G54:I54"/>
    <mergeCell ref="J54:L54"/>
    <mergeCell ref="M54:O54"/>
    <mergeCell ref="P54:U54"/>
    <mergeCell ref="V54:X54"/>
    <mergeCell ref="Y52:AA52"/>
    <mergeCell ref="AB52:AD52"/>
    <mergeCell ref="A53:F53"/>
    <mergeCell ref="G53:I53"/>
    <mergeCell ref="J53:L53"/>
    <mergeCell ref="M53:O53"/>
    <mergeCell ref="P53:U53"/>
    <mergeCell ref="V53:X53"/>
    <mergeCell ref="Y53:AA53"/>
    <mergeCell ref="AB53:AD53"/>
    <mergeCell ref="A52:F52"/>
    <mergeCell ref="G52:I52"/>
    <mergeCell ref="J52:L52"/>
    <mergeCell ref="M52:O52"/>
    <mergeCell ref="P52:U52"/>
    <mergeCell ref="V52:X52"/>
    <mergeCell ref="Y50:AA50"/>
    <mergeCell ref="AB50:AD50"/>
    <mergeCell ref="A51:F51"/>
    <mergeCell ref="G51:I51"/>
    <mergeCell ref="J51:L51"/>
    <mergeCell ref="M51:O51"/>
    <mergeCell ref="P51:U51"/>
    <mergeCell ref="V51:X51"/>
    <mergeCell ref="Y51:AA51"/>
    <mergeCell ref="AB51:AD51"/>
    <mergeCell ref="A50:F50"/>
    <mergeCell ref="G50:I50"/>
    <mergeCell ref="J50:L50"/>
    <mergeCell ref="M50:O50"/>
    <mergeCell ref="P50:U50"/>
    <mergeCell ref="V50:X50"/>
    <mergeCell ref="Y48:AA48"/>
    <mergeCell ref="AB48:AD48"/>
    <mergeCell ref="A49:F49"/>
    <mergeCell ref="G49:I49"/>
    <mergeCell ref="J49:L49"/>
    <mergeCell ref="M49:O49"/>
    <mergeCell ref="P49:U49"/>
    <mergeCell ref="V49:X49"/>
    <mergeCell ref="Y49:AA49"/>
    <mergeCell ref="AB49:AD49"/>
    <mergeCell ref="A48:F48"/>
    <mergeCell ref="G48:I48"/>
    <mergeCell ref="J48:L48"/>
    <mergeCell ref="M48:O48"/>
    <mergeCell ref="P48:U48"/>
    <mergeCell ref="V48:X48"/>
    <mergeCell ref="Y46:AA46"/>
    <mergeCell ref="AB46:AD46"/>
    <mergeCell ref="A47:F47"/>
    <mergeCell ref="G47:I47"/>
    <mergeCell ref="J47:L47"/>
    <mergeCell ref="M47:O47"/>
    <mergeCell ref="P47:U47"/>
    <mergeCell ref="V47:X47"/>
    <mergeCell ref="Y47:AA47"/>
    <mergeCell ref="AB47:AD47"/>
    <mergeCell ref="A46:F46"/>
    <mergeCell ref="G46:I46"/>
    <mergeCell ref="J46:L46"/>
    <mergeCell ref="M46:O46"/>
    <mergeCell ref="P46:U46"/>
    <mergeCell ref="V46:X46"/>
    <mergeCell ref="Y44:AA44"/>
    <mergeCell ref="AB44:AD44"/>
    <mergeCell ref="A45:F45"/>
    <mergeCell ref="G45:I45"/>
    <mergeCell ref="J45:L45"/>
    <mergeCell ref="M45:O45"/>
    <mergeCell ref="P45:U45"/>
    <mergeCell ref="V45:X45"/>
    <mergeCell ref="Y45:AA45"/>
    <mergeCell ref="AB45:AD45"/>
    <mergeCell ref="A44:F44"/>
    <mergeCell ref="G44:I44"/>
    <mergeCell ref="J44:L44"/>
    <mergeCell ref="M44:O44"/>
    <mergeCell ref="P44:U44"/>
    <mergeCell ref="V44:X44"/>
    <mergeCell ref="Y42:AA42"/>
    <mergeCell ref="AB42:AD42"/>
    <mergeCell ref="A43:F43"/>
    <mergeCell ref="G43:I43"/>
    <mergeCell ref="J43:L43"/>
    <mergeCell ref="M43:O43"/>
    <mergeCell ref="P43:U43"/>
    <mergeCell ref="V43:X43"/>
    <mergeCell ref="Y43:AA43"/>
    <mergeCell ref="AB43:AD43"/>
    <mergeCell ref="A42:F42"/>
    <mergeCell ref="G42:I42"/>
    <mergeCell ref="J42:L42"/>
    <mergeCell ref="M42:O42"/>
    <mergeCell ref="P42:U42"/>
    <mergeCell ref="V42:X42"/>
    <mergeCell ref="Y40:AA40"/>
    <mergeCell ref="AB40:AD40"/>
    <mergeCell ref="A41:F41"/>
    <mergeCell ref="G41:I41"/>
    <mergeCell ref="J41:L41"/>
    <mergeCell ref="M41:O41"/>
    <mergeCell ref="P41:U41"/>
    <mergeCell ref="V41:X41"/>
    <mergeCell ref="Y41:AA41"/>
    <mergeCell ref="AB41:AD41"/>
    <mergeCell ref="A40:F40"/>
    <mergeCell ref="G40:I40"/>
    <mergeCell ref="J40:L40"/>
    <mergeCell ref="M40:O40"/>
    <mergeCell ref="P40:U40"/>
    <mergeCell ref="V40:X40"/>
    <mergeCell ref="Y38:AA38"/>
    <mergeCell ref="AB38:AD38"/>
    <mergeCell ref="A39:F39"/>
    <mergeCell ref="G39:I39"/>
    <mergeCell ref="J39:L39"/>
    <mergeCell ref="M39:O39"/>
    <mergeCell ref="P39:U39"/>
    <mergeCell ref="V39:X39"/>
    <mergeCell ref="Y39:AA39"/>
    <mergeCell ref="AB39:AD39"/>
    <mergeCell ref="A38:F38"/>
    <mergeCell ref="G38:I38"/>
    <mergeCell ref="J38:L38"/>
    <mergeCell ref="M38:O38"/>
    <mergeCell ref="P38:U38"/>
    <mergeCell ref="V38:X38"/>
    <mergeCell ref="Y36:AA36"/>
    <mergeCell ref="AB36:AD36"/>
    <mergeCell ref="A37:F37"/>
    <mergeCell ref="G37:I37"/>
    <mergeCell ref="J37:L37"/>
    <mergeCell ref="M37:O37"/>
    <mergeCell ref="P37:U37"/>
    <mergeCell ref="V37:X37"/>
    <mergeCell ref="Y37:AA37"/>
    <mergeCell ref="AB37:AD37"/>
    <mergeCell ref="A36:F36"/>
    <mergeCell ref="G36:I36"/>
    <mergeCell ref="J36:L36"/>
    <mergeCell ref="M36:O36"/>
    <mergeCell ref="P36:U36"/>
    <mergeCell ref="V36:X36"/>
    <mergeCell ref="Y34:AA34"/>
    <mergeCell ref="AB34:AD34"/>
    <mergeCell ref="A35:F35"/>
    <mergeCell ref="G35:I35"/>
    <mergeCell ref="J35:L35"/>
    <mergeCell ref="M35:O35"/>
    <mergeCell ref="P35:U35"/>
    <mergeCell ref="V35:X35"/>
    <mergeCell ref="Y35:AA35"/>
    <mergeCell ref="AB35:AD35"/>
    <mergeCell ref="A34:F34"/>
    <mergeCell ref="G34:I34"/>
    <mergeCell ref="J34:L34"/>
    <mergeCell ref="M34:O34"/>
    <mergeCell ref="P34:U34"/>
    <mergeCell ref="V34:X34"/>
    <mergeCell ref="Y32:AA32"/>
    <mergeCell ref="AB32:AD32"/>
    <mergeCell ref="A33:F33"/>
    <mergeCell ref="G33:I33"/>
    <mergeCell ref="J33:L33"/>
    <mergeCell ref="M33:O33"/>
    <mergeCell ref="P33:U33"/>
    <mergeCell ref="V33:X33"/>
    <mergeCell ref="Y33:AA33"/>
    <mergeCell ref="AB33:AD33"/>
    <mergeCell ref="A32:F32"/>
    <mergeCell ref="G32:I32"/>
    <mergeCell ref="J32:L32"/>
    <mergeCell ref="M32:O32"/>
    <mergeCell ref="P32:U32"/>
    <mergeCell ref="V32:X32"/>
    <mergeCell ref="Y30:AA30"/>
    <mergeCell ref="AB30:AD30"/>
    <mergeCell ref="A31:F31"/>
    <mergeCell ref="G31:I31"/>
    <mergeCell ref="J31:L31"/>
    <mergeCell ref="M31:O31"/>
    <mergeCell ref="P31:U31"/>
    <mergeCell ref="V31:X31"/>
    <mergeCell ref="Y31:AA31"/>
    <mergeCell ref="AB31:AD31"/>
    <mergeCell ref="A30:F30"/>
    <mergeCell ref="G30:I30"/>
    <mergeCell ref="J30:L30"/>
    <mergeCell ref="M30:O30"/>
    <mergeCell ref="P30:U30"/>
    <mergeCell ref="V30:X30"/>
    <mergeCell ref="Y28:AA28"/>
    <mergeCell ref="AB28:AD28"/>
    <mergeCell ref="A29:F29"/>
    <mergeCell ref="G29:I29"/>
    <mergeCell ref="J29:L29"/>
    <mergeCell ref="M29:O29"/>
    <mergeCell ref="P29:U29"/>
    <mergeCell ref="V29:X29"/>
    <mergeCell ref="Y29:AA29"/>
    <mergeCell ref="AB29:AD29"/>
    <mergeCell ref="A28:F28"/>
    <mergeCell ref="G28:I28"/>
    <mergeCell ref="J28:L28"/>
    <mergeCell ref="M28:O28"/>
    <mergeCell ref="P28:U28"/>
    <mergeCell ref="V28:X28"/>
    <mergeCell ref="Y26:AA26"/>
    <mergeCell ref="AB26:AD26"/>
    <mergeCell ref="A27:F27"/>
    <mergeCell ref="G27:I27"/>
    <mergeCell ref="J27:L27"/>
    <mergeCell ref="M27:O27"/>
    <mergeCell ref="P27:U27"/>
    <mergeCell ref="V27:X27"/>
    <mergeCell ref="Y27:AA27"/>
    <mergeCell ref="AB27:AD27"/>
    <mergeCell ref="A26:F26"/>
    <mergeCell ref="G26:I26"/>
    <mergeCell ref="J26:L26"/>
    <mergeCell ref="M26:O26"/>
    <mergeCell ref="P26:U26"/>
    <mergeCell ref="V26:X26"/>
    <mergeCell ref="Y24:AA24"/>
    <mergeCell ref="AB24:AD24"/>
    <mergeCell ref="A25:F25"/>
    <mergeCell ref="G25:I25"/>
    <mergeCell ref="J25:L25"/>
    <mergeCell ref="M25:O25"/>
    <mergeCell ref="P25:U25"/>
    <mergeCell ref="V25:X25"/>
    <mergeCell ref="Y25:AA25"/>
    <mergeCell ref="AB25:AD25"/>
    <mergeCell ref="A24:F24"/>
    <mergeCell ref="G24:I24"/>
    <mergeCell ref="J24:L24"/>
    <mergeCell ref="M24:O24"/>
    <mergeCell ref="P24:U24"/>
    <mergeCell ref="V24:X24"/>
    <mergeCell ref="Y22:AA22"/>
    <mergeCell ref="AB22:AD22"/>
    <mergeCell ref="A23:F23"/>
    <mergeCell ref="G23:I23"/>
    <mergeCell ref="J23:L23"/>
    <mergeCell ref="M23:O23"/>
    <mergeCell ref="P23:U23"/>
    <mergeCell ref="V23:X23"/>
    <mergeCell ref="Y23:AA23"/>
    <mergeCell ref="AB23:AD23"/>
    <mergeCell ref="A22:F22"/>
    <mergeCell ref="G22:I22"/>
    <mergeCell ref="J22:L22"/>
    <mergeCell ref="M22:O22"/>
    <mergeCell ref="P22:U22"/>
    <mergeCell ref="V22:X22"/>
    <mergeCell ref="Y20:AA20"/>
    <mergeCell ref="AB20:AD20"/>
    <mergeCell ref="A21:F21"/>
    <mergeCell ref="G21:I21"/>
    <mergeCell ref="J21:L21"/>
    <mergeCell ref="M21:O21"/>
    <mergeCell ref="P21:U21"/>
    <mergeCell ref="V21:X21"/>
    <mergeCell ref="Y21:AA21"/>
    <mergeCell ref="AB21:AD21"/>
    <mergeCell ref="A20:F20"/>
    <mergeCell ref="G20:I20"/>
    <mergeCell ref="J20:L20"/>
    <mergeCell ref="M20:O20"/>
    <mergeCell ref="P20:U20"/>
    <mergeCell ref="V20:X20"/>
    <mergeCell ref="Y18:AA18"/>
    <mergeCell ref="AB18:AD18"/>
    <mergeCell ref="A19:F19"/>
    <mergeCell ref="G19:I19"/>
    <mergeCell ref="J19:L19"/>
    <mergeCell ref="M19:O19"/>
    <mergeCell ref="P19:U19"/>
    <mergeCell ref="V19:X19"/>
    <mergeCell ref="Y19:AA19"/>
    <mergeCell ref="AB19:AD19"/>
    <mergeCell ref="A18:F18"/>
    <mergeCell ref="G18:I18"/>
    <mergeCell ref="J18:L18"/>
    <mergeCell ref="M18:O18"/>
    <mergeCell ref="P18:U18"/>
    <mergeCell ref="V18:X18"/>
    <mergeCell ref="Y16:AA16"/>
    <mergeCell ref="AB16:AD16"/>
    <mergeCell ref="A17:F17"/>
    <mergeCell ref="G17:I17"/>
    <mergeCell ref="J17:L17"/>
    <mergeCell ref="M17:O17"/>
    <mergeCell ref="P17:U17"/>
    <mergeCell ref="V17:X17"/>
    <mergeCell ref="Y17:AA17"/>
    <mergeCell ref="AB17:AD17"/>
    <mergeCell ref="A16:F16"/>
    <mergeCell ref="G16:I16"/>
    <mergeCell ref="J16:L16"/>
    <mergeCell ref="M16:O16"/>
    <mergeCell ref="P16:U16"/>
    <mergeCell ref="V16:X16"/>
    <mergeCell ref="Y14:AA14"/>
    <mergeCell ref="AB14:AD14"/>
    <mergeCell ref="A15:F15"/>
    <mergeCell ref="G15:I15"/>
    <mergeCell ref="J15:L15"/>
    <mergeCell ref="M15:O15"/>
    <mergeCell ref="P15:U15"/>
    <mergeCell ref="V15:X15"/>
    <mergeCell ref="Y15:AA15"/>
    <mergeCell ref="AB15:AD15"/>
    <mergeCell ref="A14:F14"/>
    <mergeCell ref="G14:I14"/>
    <mergeCell ref="J14:L14"/>
    <mergeCell ref="M14:O14"/>
    <mergeCell ref="P14:U14"/>
    <mergeCell ref="V14:X14"/>
    <mergeCell ref="Y12:AA12"/>
    <mergeCell ref="AB12:AD12"/>
    <mergeCell ref="A13:F13"/>
    <mergeCell ref="G13:I13"/>
    <mergeCell ref="J13:L13"/>
    <mergeCell ref="M13:O13"/>
    <mergeCell ref="P13:U13"/>
    <mergeCell ref="V13:X13"/>
    <mergeCell ref="Y13:AA13"/>
    <mergeCell ref="AB13:AD13"/>
    <mergeCell ref="A12:F12"/>
    <mergeCell ref="G12:I12"/>
    <mergeCell ref="J12:L12"/>
    <mergeCell ref="M12:O12"/>
    <mergeCell ref="P12:U12"/>
    <mergeCell ref="V12:X12"/>
    <mergeCell ref="Y10:AA10"/>
    <mergeCell ref="AB10:AD10"/>
    <mergeCell ref="A11:F11"/>
    <mergeCell ref="G11:I11"/>
    <mergeCell ref="J11:L11"/>
    <mergeCell ref="M11:O11"/>
    <mergeCell ref="P11:U11"/>
    <mergeCell ref="V11:X11"/>
    <mergeCell ref="Y11:AA11"/>
    <mergeCell ref="AB11:AD11"/>
    <mergeCell ref="A10:F10"/>
    <mergeCell ref="G10:I10"/>
    <mergeCell ref="J10:L10"/>
    <mergeCell ref="M10:O10"/>
    <mergeCell ref="P10:U10"/>
    <mergeCell ref="V10:X10"/>
    <mergeCell ref="Y8:AA8"/>
    <mergeCell ref="AB8:AD8"/>
    <mergeCell ref="A9:F9"/>
    <mergeCell ref="G9:I9"/>
    <mergeCell ref="J9:L9"/>
    <mergeCell ref="M9:O9"/>
    <mergeCell ref="P9:U9"/>
    <mergeCell ref="V9:X9"/>
    <mergeCell ref="Y9:AA9"/>
    <mergeCell ref="AB9:AD9"/>
    <mergeCell ref="A8:F8"/>
    <mergeCell ref="G8:I8"/>
    <mergeCell ref="J8:L8"/>
    <mergeCell ref="M8:O8"/>
    <mergeCell ref="P8:U8"/>
    <mergeCell ref="V8:X8"/>
    <mergeCell ref="Y6:AA6"/>
    <mergeCell ref="AB6:AD6"/>
    <mergeCell ref="A7:F7"/>
    <mergeCell ref="G7:I7"/>
    <mergeCell ref="J7:L7"/>
    <mergeCell ref="M7:O7"/>
    <mergeCell ref="P7:U7"/>
    <mergeCell ref="V7:X7"/>
    <mergeCell ref="Y7:AA7"/>
    <mergeCell ref="AB7:AD7"/>
    <mergeCell ref="A6:F6"/>
    <mergeCell ref="G6:I6"/>
    <mergeCell ref="J6:L6"/>
    <mergeCell ref="M6:O6"/>
    <mergeCell ref="P6:U6"/>
    <mergeCell ref="V6:X6"/>
    <mergeCell ref="A1:D1"/>
    <mergeCell ref="A2:AD2"/>
    <mergeCell ref="A4:F4"/>
    <mergeCell ref="G4:I4"/>
    <mergeCell ref="J4:L4"/>
    <mergeCell ref="M4:O4"/>
    <mergeCell ref="P4:U4"/>
    <mergeCell ref="V4:X4"/>
    <mergeCell ref="Y4:AA4"/>
    <mergeCell ref="AB4:AD4"/>
  </mergeCells>
  <phoneticPr fontId="4"/>
  <hyperlinks>
    <hyperlink ref="A1" location="P2細目次!A1" display="目次に戻る" xr:uid="{47E21A53-2143-40C5-AF3C-DA988B43DF70}"/>
  </hyperlinks>
  <pageMargins left="0.70866141732283472" right="0.70866141732283472" top="0.74803149606299213" bottom="0.74803149606299213" header="0.31496062992125984" footer="0.31496062992125984"/>
  <pageSetup paperSize="9" scale="76" firstPageNumber="0" orientation="portrait" r:id="rId1"/>
  <headerFooter differentFirst="1" scaleWithDoc="0">
    <oddFooter>&amp;C-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C44FB-405F-4CA8-A843-31F7B048BB00}">
  <sheetPr codeName="Sheet26">
    <tabColor theme="0"/>
    <pageSetUpPr fitToPage="1"/>
  </sheetPr>
  <dimension ref="A1:AB43"/>
  <sheetViews>
    <sheetView topLeftCell="A22" zoomScaleNormal="100" zoomScaleSheetLayoutView="100" workbookViewId="0">
      <selection activeCell="AL2" sqref="AL2:AR2"/>
    </sheetView>
  </sheetViews>
  <sheetFormatPr defaultColWidth="3.125" defaultRowHeight="18.75" customHeight="1"/>
  <cols>
    <col min="1" max="1" width="3.5" style="286" bestFit="1" customWidth="1"/>
    <col min="2" max="2" width="3.125" style="286"/>
    <col min="3" max="3" width="3.5" style="286" bestFit="1" customWidth="1"/>
    <col min="4" max="256" width="3.125" style="286"/>
    <col min="257" max="257" width="3.5" style="286" bestFit="1" customWidth="1"/>
    <col min="258" max="258" width="3.125" style="286"/>
    <col min="259" max="259" width="3.5" style="286" bestFit="1" customWidth="1"/>
    <col min="260" max="512" width="3.125" style="286"/>
    <col min="513" max="513" width="3.5" style="286" bestFit="1" customWidth="1"/>
    <col min="514" max="514" width="3.125" style="286"/>
    <col min="515" max="515" width="3.5" style="286" bestFit="1" customWidth="1"/>
    <col min="516" max="768" width="3.125" style="286"/>
    <col min="769" max="769" width="3.5" style="286" bestFit="1" customWidth="1"/>
    <col min="770" max="770" width="3.125" style="286"/>
    <col min="771" max="771" width="3.5" style="286" bestFit="1" customWidth="1"/>
    <col min="772" max="1024" width="3.125" style="286"/>
    <col min="1025" max="1025" width="3.5" style="286" bestFit="1" customWidth="1"/>
    <col min="1026" max="1026" width="3.125" style="286"/>
    <col min="1027" max="1027" width="3.5" style="286" bestFit="1" customWidth="1"/>
    <col min="1028" max="1280" width="3.125" style="286"/>
    <col min="1281" max="1281" width="3.5" style="286" bestFit="1" customWidth="1"/>
    <col min="1282" max="1282" width="3.125" style="286"/>
    <col min="1283" max="1283" width="3.5" style="286" bestFit="1" customWidth="1"/>
    <col min="1284" max="1536" width="3.125" style="286"/>
    <col min="1537" max="1537" width="3.5" style="286" bestFit="1" customWidth="1"/>
    <col min="1538" max="1538" width="3.125" style="286"/>
    <col min="1539" max="1539" width="3.5" style="286" bestFit="1" customWidth="1"/>
    <col min="1540" max="1792" width="3.125" style="286"/>
    <col min="1793" max="1793" width="3.5" style="286" bestFit="1" customWidth="1"/>
    <col min="1794" max="1794" width="3.125" style="286"/>
    <col min="1795" max="1795" width="3.5" style="286" bestFit="1" customWidth="1"/>
    <col min="1796" max="2048" width="3.125" style="286"/>
    <col min="2049" max="2049" width="3.5" style="286" bestFit="1" customWidth="1"/>
    <col min="2050" max="2050" width="3.125" style="286"/>
    <col min="2051" max="2051" width="3.5" style="286" bestFit="1" customWidth="1"/>
    <col min="2052" max="2304" width="3.125" style="286"/>
    <col min="2305" max="2305" width="3.5" style="286" bestFit="1" customWidth="1"/>
    <col min="2306" max="2306" width="3.125" style="286"/>
    <col min="2307" max="2307" width="3.5" style="286" bestFit="1" customWidth="1"/>
    <col min="2308" max="2560" width="3.125" style="286"/>
    <col min="2561" max="2561" width="3.5" style="286" bestFit="1" customWidth="1"/>
    <col min="2562" max="2562" width="3.125" style="286"/>
    <col min="2563" max="2563" width="3.5" style="286" bestFit="1" customWidth="1"/>
    <col min="2564" max="2816" width="3.125" style="286"/>
    <col min="2817" max="2817" width="3.5" style="286" bestFit="1" customWidth="1"/>
    <col min="2818" max="2818" width="3.125" style="286"/>
    <col min="2819" max="2819" width="3.5" style="286" bestFit="1" customWidth="1"/>
    <col min="2820" max="3072" width="3.125" style="286"/>
    <col min="3073" max="3073" width="3.5" style="286" bestFit="1" customWidth="1"/>
    <col min="3074" max="3074" width="3.125" style="286"/>
    <col min="3075" max="3075" width="3.5" style="286" bestFit="1" customWidth="1"/>
    <col min="3076" max="3328" width="3.125" style="286"/>
    <col min="3329" max="3329" width="3.5" style="286" bestFit="1" customWidth="1"/>
    <col min="3330" max="3330" width="3.125" style="286"/>
    <col min="3331" max="3331" width="3.5" style="286" bestFit="1" customWidth="1"/>
    <col min="3332" max="3584" width="3.125" style="286"/>
    <col min="3585" max="3585" width="3.5" style="286" bestFit="1" customWidth="1"/>
    <col min="3586" max="3586" width="3.125" style="286"/>
    <col min="3587" max="3587" width="3.5" style="286" bestFit="1" customWidth="1"/>
    <col min="3588" max="3840" width="3.125" style="286"/>
    <col min="3841" max="3841" width="3.5" style="286" bestFit="1" customWidth="1"/>
    <col min="3842" max="3842" width="3.125" style="286"/>
    <col min="3843" max="3843" width="3.5" style="286" bestFit="1" customWidth="1"/>
    <col min="3844" max="4096" width="3.125" style="286"/>
    <col min="4097" max="4097" width="3.5" style="286" bestFit="1" customWidth="1"/>
    <col min="4098" max="4098" width="3.125" style="286"/>
    <col min="4099" max="4099" width="3.5" style="286" bestFit="1" customWidth="1"/>
    <col min="4100" max="4352" width="3.125" style="286"/>
    <col min="4353" max="4353" width="3.5" style="286" bestFit="1" customWidth="1"/>
    <col min="4354" max="4354" width="3.125" style="286"/>
    <col min="4355" max="4355" width="3.5" style="286" bestFit="1" customWidth="1"/>
    <col min="4356" max="4608" width="3.125" style="286"/>
    <col min="4609" max="4609" width="3.5" style="286" bestFit="1" customWidth="1"/>
    <col min="4610" max="4610" width="3.125" style="286"/>
    <col min="4611" max="4611" width="3.5" style="286" bestFit="1" customWidth="1"/>
    <col min="4612" max="4864" width="3.125" style="286"/>
    <col min="4865" max="4865" width="3.5" style="286" bestFit="1" customWidth="1"/>
    <col min="4866" max="4866" width="3.125" style="286"/>
    <col min="4867" max="4867" width="3.5" style="286" bestFit="1" customWidth="1"/>
    <col min="4868" max="5120" width="3.125" style="286"/>
    <col min="5121" max="5121" width="3.5" style="286" bestFit="1" customWidth="1"/>
    <col min="5122" max="5122" width="3.125" style="286"/>
    <col min="5123" max="5123" width="3.5" style="286" bestFit="1" customWidth="1"/>
    <col min="5124" max="5376" width="3.125" style="286"/>
    <col min="5377" max="5377" width="3.5" style="286" bestFit="1" customWidth="1"/>
    <col min="5378" max="5378" width="3.125" style="286"/>
    <col min="5379" max="5379" width="3.5" style="286" bestFit="1" customWidth="1"/>
    <col min="5380" max="5632" width="3.125" style="286"/>
    <col min="5633" max="5633" width="3.5" style="286" bestFit="1" customWidth="1"/>
    <col min="5634" max="5634" width="3.125" style="286"/>
    <col min="5635" max="5635" width="3.5" style="286" bestFit="1" customWidth="1"/>
    <col min="5636" max="5888" width="3.125" style="286"/>
    <col min="5889" max="5889" width="3.5" style="286" bestFit="1" customWidth="1"/>
    <col min="5890" max="5890" width="3.125" style="286"/>
    <col min="5891" max="5891" width="3.5" style="286" bestFit="1" customWidth="1"/>
    <col min="5892" max="6144" width="3.125" style="286"/>
    <col min="6145" max="6145" width="3.5" style="286" bestFit="1" customWidth="1"/>
    <col min="6146" max="6146" width="3.125" style="286"/>
    <col min="6147" max="6147" width="3.5" style="286" bestFit="1" customWidth="1"/>
    <col min="6148" max="6400" width="3.125" style="286"/>
    <col min="6401" max="6401" width="3.5" style="286" bestFit="1" customWidth="1"/>
    <col min="6402" max="6402" width="3.125" style="286"/>
    <col min="6403" max="6403" width="3.5" style="286" bestFit="1" customWidth="1"/>
    <col min="6404" max="6656" width="3.125" style="286"/>
    <col min="6657" max="6657" width="3.5" style="286" bestFit="1" customWidth="1"/>
    <col min="6658" max="6658" width="3.125" style="286"/>
    <col min="6659" max="6659" width="3.5" style="286" bestFit="1" customWidth="1"/>
    <col min="6660" max="6912" width="3.125" style="286"/>
    <col min="6913" max="6913" width="3.5" style="286" bestFit="1" customWidth="1"/>
    <col min="6914" max="6914" width="3.125" style="286"/>
    <col min="6915" max="6915" width="3.5" style="286" bestFit="1" customWidth="1"/>
    <col min="6916" max="7168" width="3.125" style="286"/>
    <col min="7169" max="7169" width="3.5" style="286" bestFit="1" customWidth="1"/>
    <col min="7170" max="7170" width="3.125" style="286"/>
    <col min="7171" max="7171" width="3.5" style="286" bestFit="1" customWidth="1"/>
    <col min="7172" max="7424" width="3.125" style="286"/>
    <col min="7425" max="7425" width="3.5" style="286" bestFit="1" customWidth="1"/>
    <col min="7426" max="7426" width="3.125" style="286"/>
    <col min="7427" max="7427" width="3.5" style="286" bestFit="1" customWidth="1"/>
    <col min="7428" max="7680" width="3.125" style="286"/>
    <col min="7681" max="7681" width="3.5" style="286" bestFit="1" customWidth="1"/>
    <col min="7682" max="7682" width="3.125" style="286"/>
    <col min="7683" max="7683" width="3.5" style="286" bestFit="1" customWidth="1"/>
    <col min="7684" max="7936" width="3.125" style="286"/>
    <col min="7937" max="7937" width="3.5" style="286" bestFit="1" customWidth="1"/>
    <col min="7938" max="7938" width="3.125" style="286"/>
    <col min="7939" max="7939" width="3.5" style="286" bestFit="1" customWidth="1"/>
    <col min="7940" max="8192" width="3.125" style="286"/>
    <col min="8193" max="8193" width="3.5" style="286" bestFit="1" customWidth="1"/>
    <col min="8194" max="8194" width="3.125" style="286"/>
    <col min="8195" max="8195" width="3.5" style="286" bestFit="1" customWidth="1"/>
    <col min="8196" max="8448" width="3.125" style="286"/>
    <col min="8449" max="8449" width="3.5" style="286" bestFit="1" customWidth="1"/>
    <col min="8450" max="8450" width="3.125" style="286"/>
    <col min="8451" max="8451" width="3.5" style="286" bestFit="1" customWidth="1"/>
    <col min="8452" max="8704" width="3.125" style="286"/>
    <col min="8705" max="8705" width="3.5" style="286" bestFit="1" customWidth="1"/>
    <col min="8706" max="8706" width="3.125" style="286"/>
    <col min="8707" max="8707" width="3.5" style="286" bestFit="1" customWidth="1"/>
    <col min="8708" max="8960" width="3.125" style="286"/>
    <col min="8961" max="8961" width="3.5" style="286" bestFit="1" customWidth="1"/>
    <col min="8962" max="8962" width="3.125" style="286"/>
    <col min="8963" max="8963" width="3.5" style="286" bestFit="1" customWidth="1"/>
    <col min="8964" max="9216" width="3.125" style="286"/>
    <col min="9217" max="9217" width="3.5" style="286" bestFit="1" customWidth="1"/>
    <col min="9218" max="9218" width="3.125" style="286"/>
    <col min="9219" max="9219" width="3.5" style="286" bestFit="1" customWidth="1"/>
    <col min="9220" max="9472" width="3.125" style="286"/>
    <col min="9473" max="9473" width="3.5" style="286" bestFit="1" customWidth="1"/>
    <col min="9474" max="9474" width="3.125" style="286"/>
    <col min="9475" max="9475" width="3.5" style="286" bestFit="1" customWidth="1"/>
    <col min="9476" max="9728" width="3.125" style="286"/>
    <col min="9729" max="9729" width="3.5" style="286" bestFit="1" customWidth="1"/>
    <col min="9730" max="9730" width="3.125" style="286"/>
    <col min="9731" max="9731" width="3.5" style="286" bestFit="1" customWidth="1"/>
    <col min="9732" max="9984" width="3.125" style="286"/>
    <col min="9985" max="9985" width="3.5" style="286" bestFit="1" customWidth="1"/>
    <col min="9986" max="9986" width="3.125" style="286"/>
    <col min="9987" max="9987" width="3.5" style="286" bestFit="1" customWidth="1"/>
    <col min="9988" max="10240" width="3.125" style="286"/>
    <col min="10241" max="10241" width="3.5" style="286" bestFit="1" customWidth="1"/>
    <col min="10242" max="10242" width="3.125" style="286"/>
    <col min="10243" max="10243" width="3.5" style="286" bestFit="1" customWidth="1"/>
    <col min="10244" max="10496" width="3.125" style="286"/>
    <col min="10497" max="10497" width="3.5" style="286" bestFit="1" customWidth="1"/>
    <col min="10498" max="10498" width="3.125" style="286"/>
    <col min="10499" max="10499" width="3.5" style="286" bestFit="1" customWidth="1"/>
    <col min="10500" max="10752" width="3.125" style="286"/>
    <col min="10753" max="10753" width="3.5" style="286" bestFit="1" customWidth="1"/>
    <col min="10754" max="10754" width="3.125" style="286"/>
    <col min="10755" max="10755" width="3.5" style="286" bestFit="1" customWidth="1"/>
    <col min="10756" max="11008" width="3.125" style="286"/>
    <col min="11009" max="11009" width="3.5" style="286" bestFit="1" customWidth="1"/>
    <col min="11010" max="11010" width="3.125" style="286"/>
    <col min="11011" max="11011" width="3.5" style="286" bestFit="1" customWidth="1"/>
    <col min="11012" max="11264" width="3.125" style="286"/>
    <col min="11265" max="11265" width="3.5" style="286" bestFit="1" customWidth="1"/>
    <col min="11266" max="11266" width="3.125" style="286"/>
    <col min="11267" max="11267" width="3.5" style="286" bestFit="1" customWidth="1"/>
    <col min="11268" max="11520" width="3.125" style="286"/>
    <col min="11521" max="11521" width="3.5" style="286" bestFit="1" customWidth="1"/>
    <col min="11522" max="11522" width="3.125" style="286"/>
    <col min="11523" max="11523" width="3.5" style="286" bestFit="1" customWidth="1"/>
    <col min="11524" max="11776" width="3.125" style="286"/>
    <col min="11777" max="11777" width="3.5" style="286" bestFit="1" customWidth="1"/>
    <col min="11778" max="11778" width="3.125" style="286"/>
    <col min="11779" max="11779" width="3.5" style="286" bestFit="1" customWidth="1"/>
    <col min="11780" max="12032" width="3.125" style="286"/>
    <col min="12033" max="12033" width="3.5" style="286" bestFit="1" customWidth="1"/>
    <col min="12034" max="12034" width="3.125" style="286"/>
    <col min="12035" max="12035" width="3.5" style="286" bestFit="1" customWidth="1"/>
    <col min="12036" max="12288" width="3.125" style="286"/>
    <col min="12289" max="12289" width="3.5" style="286" bestFit="1" customWidth="1"/>
    <col min="12290" max="12290" width="3.125" style="286"/>
    <col min="12291" max="12291" width="3.5" style="286" bestFit="1" customWidth="1"/>
    <col min="12292" max="12544" width="3.125" style="286"/>
    <col min="12545" max="12545" width="3.5" style="286" bestFit="1" customWidth="1"/>
    <col min="12546" max="12546" width="3.125" style="286"/>
    <col min="12547" max="12547" width="3.5" style="286" bestFit="1" customWidth="1"/>
    <col min="12548" max="12800" width="3.125" style="286"/>
    <col min="12801" max="12801" width="3.5" style="286" bestFit="1" customWidth="1"/>
    <col min="12802" max="12802" width="3.125" style="286"/>
    <col min="12803" max="12803" width="3.5" style="286" bestFit="1" customWidth="1"/>
    <col min="12804" max="13056" width="3.125" style="286"/>
    <col min="13057" max="13057" width="3.5" style="286" bestFit="1" customWidth="1"/>
    <col min="13058" max="13058" width="3.125" style="286"/>
    <col min="13059" max="13059" width="3.5" style="286" bestFit="1" customWidth="1"/>
    <col min="13060" max="13312" width="3.125" style="286"/>
    <col min="13313" max="13313" width="3.5" style="286" bestFit="1" customWidth="1"/>
    <col min="13314" max="13314" width="3.125" style="286"/>
    <col min="13315" max="13315" width="3.5" style="286" bestFit="1" customWidth="1"/>
    <col min="13316" max="13568" width="3.125" style="286"/>
    <col min="13569" max="13569" width="3.5" style="286" bestFit="1" customWidth="1"/>
    <col min="13570" max="13570" width="3.125" style="286"/>
    <col min="13571" max="13571" width="3.5" style="286" bestFit="1" customWidth="1"/>
    <col min="13572" max="13824" width="3.125" style="286"/>
    <col min="13825" max="13825" width="3.5" style="286" bestFit="1" customWidth="1"/>
    <col min="13826" max="13826" width="3.125" style="286"/>
    <col min="13827" max="13827" width="3.5" style="286" bestFit="1" customWidth="1"/>
    <col min="13828" max="14080" width="3.125" style="286"/>
    <col min="14081" max="14081" width="3.5" style="286" bestFit="1" customWidth="1"/>
    <col min="14082" max="14082" width="3.125" style="286"/>
    <col min="14083" max="14083" width="3.5" style="286" bestFit="1" customWidth="1"/>
    <col min="14084" max="14336" width="3.125" style="286"/>
    <col min="14337" max="14337" width="3.5" style="286" bestFit="1" customWidth="1"/>
    <col min="14338" max="14338" width="3.125" style="286"/>
    <col min="14339" max="14339" width="3.5" style="286" bestFit="1" customWidth="1"/>
    <col min="14340" max="14592" width="3.125" style="286"/>
    <col min="14593" max="14593" width="3.5" style="286" bestFit="1" customWidth="1"/>
    <col min="14594" max="14594" width="3.125" style="286"/>
    <col min="14595" max="14595" width="3.5" style="286" bestFit="1" customWidth="1"/>
    <col min="14596" max="14848" width="3.125" style="286"/>
    <col min="14849" max="14849" width="3.5" style="286" bestFit="1" customWidth="1"/>
    <col min="14850" max="14850" width="3.125" style="286"/>
    <col min="14851" max="14851" width="3.5" style="286" bestFit="1" customWidth="1"/>
    <col min="14852" max="15104" width="3.125" style="286"/>
    <col min="15105" max="15105" width="3.5" style="286" bestFit="1" customWidth="1"/>
    <col min="15106" max="15106" width="3.125" style="286"/>
    <col min="15107" max="15107" width="3.5" style="286" bestFit="1" customWidth="1"/>
    <col min="15108" max="15360" width="3.125" style="286"/>
    <col min="15361" max="15361" width="3.5" style="286" bestFit="1" customWidth="1"/>
    <col min="15362" max="15362" width="3.125" style="286"/>
    <col min="15363" max="15363" width="3.5" style="286" bestFit="1" customWidth="1"/>
    <col min="15364" max="15616" width="3.125" style="286"/>
    <col min="15617" max="15617" width="3.5" style="286" bestFit="1" customWidth="1"/>
    <col min="15618" max="15618" width="3.125" style="286"/>
    <col min="15619" max="15619" width="3.5" style="286" bestFit="1" customWidth="1"/>
    <col min="15620" max="15872" width="3.125" style="286"/>
    <col min="15873" max="15873" width="3.5" style="286" bestFit="1" customWidth="1"/>
    <col min="15874" max="15874" width="3.125" style="286"/>
    <col min="15875" max="15875" width="3.5" style="286" bestFit="1" customWidth="1"/>
    <col min="15876" max="16128" width="3.125" style="286"/>
    <col min="16129" max="16129" width="3.5" style="286" bestFit="1" customWidth="1"/>
    <col min="16130" max="16130" width="3.125" style="286"/>
    <col min="16131" max="16131" width="3.5" style="286" bestFit="1" customWidth="1"/>
    <col min="16132" max="16384" width="3.125" style="286"/>
  </cols>
  <sheetData>
    <row r="1" spans="1:28" ht="13.5">
      <c r="A1" s="1176" t="s">
        <v>4602</v>
      </c>
      <c r="B1" s="1176"/>
      <c r="C1" s="1176"/>
      <c r="D1" s="1176"/>
    </row>
    <row r="2" spans="1:28" s="42" customFormat="1" ht="18.75" customHeight="1">
      <c r="A2" s="1271" t="s">
        <v>958</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row>
    <row r="3" spans="1:28" ht="18.75" customHeight="1">
      <c r="AB3" s="315" t="s">
        <v>959</v>
      </c>
    </row>
    <row r="4" spans="1:28" ht="18.75" customHeight="1">
      <c r="A4" s="1262" t="s">
        <v>639</v>
      </c>
      <c r="B4" s="1262"/>
      <c r="C4" s="1262"/>
      <c r="D4" s="1263"/>
      <c r="E4" s="1263" t="s">
        <v>640</v>
      </c>
      <c r="F4" s="1263"/>
      <c r="G4" s="1263"/>
      <c r="H4" s="1263"/>
      <c r="I4" s="1263"/>
      <c r="J4" s="1263"/>
      <c r="K4" s="1263" t="s">
        <v>434</v>
      </c>
      <c r="L4" s="1263"/>
      <c r="M4" s="1263"/>
      <c r="N4" s="1263"/>
      <c r="O4" s="1263"/>
      <c r="P4" s="1263"/>
      <c r="Q4" s="1263"/>
      <c r="R4" s="1263"/>
      <c r="S4" s="1263"/>
      <c r="T4" s="1263"/>
      <c r="U4" s="1263" t="s">
        <v>960</v>
      </c>
      <c r="V4" s="1263"/>
      <c r="W4" s="1263"/>
      <c r="X4" s="1263"/>
      <c r="Y4" s="1263" t="s">
        <v>961</v>
      </c>
      <c r="Z4" s="1263"/>
      <c r="AA4" s="1263"/>
      <c r="AB4" s="1260"/>
    </row>
    <row r="5" spans="1:28" ht="18.75" customHeight="1">
      <c r="A5" s="1262"/>
      <c r="B5" s="1262"/>
      <c r="C5" s="1262"/>
      <c r="D5" s="1263"/>
      <c r="E5" s="1263"/>
      <c r="F5" s="1263"/>
      <c r="G5" s="1263"/>
      <c r="H5" s="1263"/>
      <c r="I5" s="1263"/>
      <c r="J5" s="1263"/>
      <c r="K5" s="1263" t="s">
        <v>464</v>
      </c>
      <c r="L5" s="1263"/>
      <c r="M5" s="1263"/>
      <c r="N5" s="1263"/>
      <c r="O5" s="1263" t="s">
        <v>644</v>
      </c>
      <c r="P5" s="1263"/>
      <c r="Q5" s="1263"/>
      <c r="R5" s="1263" t="s">
        <v>645</v>
      </c>
      <c r="S5" s="1263"/>
      <c r="T5" s="1263"/>
      <c r="U5" s="1263"/>
      <c r="V5" s="1263"/>
      <c r="W5" s="1263"/>
      <c r="X5" s="1263"/>
      <c r="Y5" s="1366" t="s">
        <v>4680</v>
      </c>
      <c r="Z5" s="1366"/>
      <c r="AA5" s="1366"/>
      <c r="AB5" s="1304"/>
    </row>
    <row r="6" spans="1:28" ht="18.75" customHeight="1">
      <c r="D6" s="345"/>
      <c r="E6" s="1279" t="s">
        <v>646</v>
      </c>
      <c r="F6" s="1277"/>
      <c r="G6" s="1277"/>
      <c r="H6" s="1277"/>
      <c r="I6" s="1277"/>
      <c r="J6" s="1277"/>
      <c r="K6" s="1277" t="s">
        <v>962</v>
      </c>
      <c r="L6" s="1277"/>
      <c r="M6" s="1277"/>
      <c r="N6" s="1277"/>
      <c r="O6" s="1277" t="s">
        <v>435</v>
      </c>
      <c r="P6" s="1277"/>
      <c r="Q6" s="1277"/>
      <c r="R6" s="1277" t="s">
        <v>435</v>
      </c>
      <c r="S6" s="1277"/>
      <c r="T6" s="1277"/>
      <c r="U6" s="1277" t="s">
        <v>963</v>
      </c>
      <c r="V6" s="1277"/>
      <c r="W6" s="1277"/>
      <c r="X6" s="1277"/>
      <c r="Y6" s="1277" t="s">
        <v>435</v>
      </c>
      <c r="Z6" s="1277"/>
      <c r="AA6" s="1277"/>
      <c r="AB6" s="1277"/>
    </row>
    <row r="7" spans="1:28" ht="18.75" customHeight="1">
      <c r="A7" s="1289" t="s">
        <v>964</v>
      </c>
      <c r="B7" s="1289"/>
      <c r="C7" s="315">
        <v>40</v>
      </c>
      <c r="D7" s="117" t="s">
        <v>457</v>
      </c>
      <c r="E7" s="1565">
        <v>10730</v>
      </c>
      <c r="F7" s="1566"/>
      <c r="G7" s="1566"/>
      <c r="H7" s="1566"/>
      <c r="I7" s="1566"/>
      <c r="J7" s="1566"/>
      <c r="K7" s="1547">
        <v>47825</v>
      </c>
      <c r="L7" s="1547"/>
      <c r="M7" s="1547"/>
      <c r="N7" s="1547"/>
      <c r="O7" s="1547">
        <v>23410</v>
      </c>
      <c r="P7" s="1547"/>
      <c r="Q7" s="1547"/>
      <c r="R7" s="1547">
        <v>24415</v>
      </c>
      <c r="S7" s="1547"/>
      <c r="T7" s="1547"/>
      <c r="U7" s="1547">
        <v>357</v>
      </c>
      <c r="V7" s="1547"/>
      <c r="W7" s="1547"/>
      <c r="X7" s="1547"/>
      <c r="Y7" s="1567">
        <v>4.5</v>
      </c>
      <c r="Z7" s="1567"/>
      <c r="AA7" s="1567"/>
      <c r="AB7" s="1567"/>
    </row>
    <row r="8" spans="1:28" ht="18.75" customHeight="1">
      <c r="A8" s="315"/>
      <c r="B8" s="315"/>
      <c r="C8" s="315">
        <v>45</v>
      </c>
      <c r="D8" s="441"/>
      <c r="E8" s="1565">
        <v>12717</v>
      </c>
      <c r="F8" s="1566"/>
      <c r="G8" s="1566"/>
      <c r="H8" s="1566"/>
      <c r="I8" s="1566"/>
      <c r="J8" s="1566"/>
      <c r="K8" s="1547">
        <v>52066</v>
      </c>
      <c r="L8" s="1547"/>
      <c r="M8" s="1547"/>
      <c r="N8" s="1547"/>
      <c r="O8" s="1547">
        <v>25723</v>
      </c>
      <c r="P8" s="1547"/>
      <c r="Q8" s="1547"/>
      <c r="R8" s="1547">
        <v>26343</v>
      </c>
      <c r="S8" s="1547"/>
      <c r="T8" s="1547"/>
      <c r="U8" s="1547">
        <v>388</v>
      </c>
      <c r="V8" s="1547"/>
      <c r="W8" s="1547"/>
      <c r="X8" s="1547"/>
      <c r="Y8" s="1567">
        <v>4.0999999999999996</v>
      </c>
      <c r="Z8" s="1567"/>
      <c r="AA8" s="1567"/>
      <c r="AB8" s="1567"/>
    </row>
    <row r="9" spans="1:28" ht="18.75" customHeight="1">
      <c r="A9" s="315"/>
      <c r="B9" s="315"/>
      <c r="C9" s="315">
        <v>50</v>
      </c>
      <c r="D9" s="441"/>
      <c r="E9" s="1565">
        <v>14372</v>
      </c>
      <c r="F9" s="1566"/>
      <c r="G9" s="1566"/>
      <c r="H9" s="1566"/>
      <c r="I9" s="1566"/>
      <c r="J9" s="1566"/>
      <c r="K9" s="1547">
        <v>55926</v>
      </c>
      <c r="L9" s="1547"/>
      <c r="M9" s="1547"/>
      <c r="N9" s="1547"/>
      <c r="O9" s="1547">
        <v>27798</v>
      </c>
      <c r="P9" s="1547"/>
      <c r="Q9" s="1547"/>
      <c r="R9" s="1547">
        <v>28128</v>
      </c>
      <c r="S9" s="1547"/>
      <c r="T9" s="1547"/>
      <c r="U9" s="1547">
        <v>417</v>
      </c>
      <c r="V9" s="1547"/>
      <c r="W9" s="1547"/>
      <c r="X9" s="1547"/>
      <c r="Y9" s="1567">
        <v>3.9</v>
      </c>
      <c r="Z9" s="1567"/>
      <c r="AA9" s="1567"/>
      <c r="AB9" s="1567"/>
    </row>
    <row r="10" spans="1:28" ht="18.75" customHeight="1">
      <c r="A10" s="315"/>
      <c r="B10" s="315"/>
      <c r="C10" s="315">
        <v>55</v>
      </c>
      <c r="D10" s="441"/>
      <c r="E10" s="1565">
        <v>16673</v>
      </c>
      <c r="F10" s="1566"/>
      <c r="G10" s="1566"/>
      <c r="H10" s="1566"/>
      <c r="I10" s="1566"/>
      <c r="J10" s="1566"/>
      <c r="K10" s="1547">
        <v>61179</v>
      </c>
      <c r="L10" s="1547"/>
      <c r="M10" s="1547"/>
      <c r="N10" s="1547"/>
      <c r="O10" s="1547">
        <v>30482</v>
      </c>
      <c r="P10" s="1547"/>
      <c r="Q10" s="1547"/>
      <c r="R10" s="1547">
        <v>30697</v>
      </c>
      <c r="S10" s="1547"/>
      <c r="T10" s="1547"/>
      <c r="U10" s="1547">
        <v>456</v>
      </c>
      <c r="V10" s="1547"/>
      <c r="W10" s="1547"/>
      <c r="X10" s="1547"/>
      <c r="Y10" s="1567">
        <v>3.7</v>
      </c>
      <c r="Z10" s="1567"/>
      <c r="AA10" s="1567"/>
      <c r="AB10" s="1567"/>
    </row>
    <row r="11" spans="1:28" ht="18.75" customHeight="1">
      <c r="A11" s="315"/>
      <c r="B11" s="315"/>
      <c r="C11" s="315">
        <v>60</v>
      </c>
      <c r="D11" s="441"/>
      <c r="E11" s="1565">
        <v>18430</v>
      </c>
      <c r="F11" s="1566"/>
      <c r="G11" s="1566"/>
      <c r="H11" s="1566"/>
      <c r="I11" s="1566"/>
      <c r="J11" s="1566"/>
      <c r="K11" s="1547">
        <v>66550</v>
      </c>
      <c r="L11" s="1547"/>
      <c r="M11" s="1547"/>
      <c r="N11" s="1547"/>
      <c r="O11" s="1547">
        <v>33123</v>
      </c>
      <c r="P11" s="1547"/>
      <c r="Q11" s="1547"/>
      <c r="R11" s="1547">
        <v>33427</v>
      </c>
      <c r="S11" s="1547"/>
      <c r="T11" s="1547"/>
      <c r="U11" s="1547">
        <v>496</v>
      </c>
      <c r="V11" s="1547"/>
      <c r="W11" s="1547"/>
      <c r="X11" s="1547"/>
      <c r="Y11" s="1567">
        <v>3.6</v>
      </c>
      <c r="Z11" s="1567"/>
      <c r="AA11" s="1567"/>
      <c r="AB11" s="1567"/>
    </row>
    <row r="12" spans="1:28" ht="18.75" customHeight="1">
      <c r="A12" s="315"/>
      <c r="B12" s="315"/>
      <c r="C12" s="315">
        <v>2</v>
      </c>
      <c r="D12" s="441"/>
      <c r="E12" s="1565">
        <v>21558</v>
      </c>
      <c r="F12" s="1566"/>
      <c r="G12" s="1566"/>
      <c r="H12" s="1566"/>
      <c r="I12" s="1566"/>
      <c r="J12" s="1566"/>
      <c r="K12" s="1547">
        <v>73214</v>
      </c>
      <c r="L12" s="1547"/>
      <c r="M12" s="1547"/>
      <c r="N12" s="1547"/>
      <c r="O12" s="1547">
        <v>36518</v>
      </c>
      <c r="P12" s="1547"/>
      <c r="Q12" s="1547"/>
      <c r="R12" s="1547">
        <v>36696</v>
      </c>
      <c r="S12" s="1547"/>
      <c r="T12" s="1547"/>
      <c r="U12" s="1547">
        <v>544</v>
      </c>
      <c r="V12" s="1547"/>
      <c r="W12" s="1547"/>
      <c r="X12" s="1547"/>
      <c r="Y12" s="1567">
        <v>3.4</v>
      </c>
      <c r="Z12" s="1567"/>
      <c r="AA12" s="1567"/>
      <c r="AB12" s="1567"/>
    </row>
    <row r="13" spans="1:28" ht="18.75" customHeight="1">
      <c r="A13" s="1289" t="s">
        <v>965</v>
      </c>
      <c r="B13" s="1289"/>
      <c r="C13" s="315">
        <v>7</v>
      </c>
      <c r="D13" s="441"/>
      <c r="E13" s="1565">
        <v>25520</v>
      </c>
      <c r="F13" s="1566"/>
      <c r="G13" s="1566"/>
      <c r="H13" s="1566"/>
      <c r="I13" s="1566"/>
      <c r="J13" s="1566"/>
      <c r="K13" s="1547">
        <v>80535</v>
      </c>
      <c r="L13" s="1547"/>
      <c r="M13" s="1547"/>
      <c r="N13" s="1547"/>
      <c r="O13" s="1547">
        <v>40262</v>
      </c>
      <c r="P13" s="1547"/>
      <c r="Q13" s="1547"/>
      <c r="R13" s="1547">
        <v>40273</v>
      </c>
      <c r="S13" s="1547"/>
      <c r="T13" s="1547"/>
      <c r="U13" s="1547">
        <v>598</v>
      </c>
      <c r="V13" s="1547"/>
      <c r="W13" s="1547"/>
      <c r="X13" s="1547"/>
      <c r="Y13" s="1567">
        <v>3.1</v>
      </c>
      <c r="Z13" s="1567"/>
      <c r="AA13" s="1567"/>
      <c r="AB13" s="1567"/>
    </row>
    <row r="14" spans="1:28" ht="18.75" customHeight="1">
      <c r="A14" s="315"/>
      <c r="B14" s="315"/>
      <c r="C14" s="315">
        <v>12</v>
      </c>
      <c r="D14" s="441"/>
      <c r="E14" s="1565">
        <v>27757</v>
      </c>
      <c r="F14" s="1566"/>
      <c r="G14" s="1566"/>
      <c r="H14" s="1566"/>
      <c r="I14" s="1566"/>
      <c r="J14" s="1566"/>
      <c r="K14" s="1547">
        <v>83210</v>
      </c>
      <c r="L14" s="1547"/>
      <c r="M14" s="1547"/>
      <c r="N14" s="1547"/>
      <c r="O14" s="1547">
        <v>41509</v>
      </c>
      <c r="P14" s="1547"/>
      <c r="Q14" s="1547"/>
      <c r="R14" s="1547">
        <v>41701</v>
      </c>
      <c r="S14" s="1547"/>
      <c r="T14" s="1547"/>
      <c r="U14" s="1547">
        <v>618</v>
      </c>
      <c r="V14" s="1547"/>
      <c r="W14" s="1547"/>
      <c r="X14" s="1547"/>
      <c r="Y14" s="1567">
        <v>3</v>
      </c>
      <c r="Z14" s="1567"/>
      <c r="AA14" s="1567"/>
      <c r="AB14" s="1567"/>
    </row>
    <row r="15" spans="1:28" ht="18.75" customHeight="1">
      <c r="A15" s="315"/>
      <c r="B15" s="315"/>
      <c r="C15" s="315">
        <v>17</v>
      </c>
      <c r="D15" s="441"/>
      <c r="E15" s="1565">
        <v>29790</v>
      </c>
      <c r="F15" s="1566"/>
      <c r="G15" s="1566"/>
      <c r="H15" s="1566"/>
      <c r="I15" s="1566"/>
      <c r="J15" s="1566"/>
      <c r="K15" s="1547">
        <v>84860</v>
      </c>
      <c r="L15" s="1547"/>
      <c r="M15" s="1547"/>
      <c r="N15" s="1547"/>
      <c r="O15" s="1547">
        <v>42273</v>
      </c>
      <c r="P15" s="1547"/>
      <c r="Q15" s="1547"/>
      <c r="R15" s="1547">
        <v>42587</v>
      </c>
      <c r="S15" s="1547"/>
      <c r="T15" s="1547"/>
      <c r="U15" s="1547">
        <v>439</v>
      </c>
      <c r="V15" s="1547"/>
      <c r="W15" s="1547"/>
      <c r="X15" s="1547"/>
      <c r="Y15" s="1567">
        <v>2.8</v>
      </c>
      <c r="Z15" s="1567"/>
      <c r="AA15" s="1567"/>
      <c r="AB15" s="1567"/>
    </row>
    <row r="16" spans="1:28" ht="18.75" customHeight="1">
      <c r="A16" s="315"/>
      <c r="B16" s="315"/>
      <c r="C16" s="315">
        <v>22</v>
      </c>
      <c r="D16" s="441"/>
      <c r="E16" s="1565">
        <v>30905</v>
      </c>
      <c r="F16" s="1566"/>
      <c r="G16" s="1566"/>
      <c r="H16" s="1566"/>
      <c r="I16" s="1566"/>
      <c r="J16" s="1566"/>
      <c r="K16" s="1547">
        <v>83549</v>
      </c>
      <c r="L16" s="1547"/>
      <c r="M16" s="1547"/>
      <c r="N16" s="1547"/>
      <c r="O16" s="1547">
        <v>41622</v>
      </c>
      <c r="P16" s="1547"/>
      <c r="Q16" s="1547"/>
      <c r="R16" s="1547">
        <v>41927</v>
      </c>
      <c r="S16" s="1547"/>
      <c r="T16" s="1547"/>
      <c r="U16" s="1547">
        <v>433</v>
      </c>
      <c r="V16" s="1547"/>
      <c r="W16" s="1547"/>
      <c r="X16" s="1547"/>
      <c r="Y16" s="1567">
        <v>2.7</v>
      </c>
      <c r="Z16" s="1567"/>
      <c r="AA16" s="1567"/>
      <c r="AB16" s="1567"/>
    </row>
    <row r="17" spans="1:28" ht="18.75" customHeight="1">
      <c r="A17" s="315"/>
      <c r="B17" s="315"/>
      <c r="C17" s="315">
        <v>27</v>
      </c>
      <c r="D17" s="441"/>
      <c r="E17" s="1565">
        <v>31749</v>
      </c>
      <c r="F17" s="1566"/>
      <c r="G17" s="1566"/>
      <c r="H17" s="1566"/>
      <c r="I17" s="1566"/>
      <c r="J17" s="1566"/>
      <c r="K17" s="1547">
        <v>80715</v>
      </c>
      <c r="L17" s="1547"/>
      <c r="M17" s="1547"/>
      <c r="N17" s="1547"/>
      <c r="O17" s="1547">
        <v>40564</v>
      </c>
      <c r="P17" s="1547"/>
      <c r="Q17" s="1547"/>
      <c r="R17" s="1547">
        <v>40151</v>
      </c>
      <c r="S17" s="1547"/>
      <c r="T17" s="1547"/>
      <c r="U17" s="1547">
        <v>418</v>
      </c>
      <c r="V17" s="1547"/>
      <c r="W17" s="1547"/>
      <c r="X17" s="1547"/>
      <c r="Y17" s="1289">
        <v>2.5</v>
      </c>
      <c r="Z17" s="1289"/>
      <c r="AA17" s="1289"/>
      <c r="AB17" s="1289"/>
    </row>
    <row r="18" spans="1:28" ht="18.75" customHeight="1">
      <c r="A18" s="1289" t="s">
        <v>458</v>
      </c>
      <c r="B18" s="1289"/>
      <c r="C18" s="315">
        <v>2</v>
      </c>
      <c r="D18" s="441"/>
      <c r="E18" s="1565">
        <v>33563</v>
      </c>
      <c r="F18" s="1566"/>
      <c r="G18" s="1566"/>
      <c r="H18" s="1566"/>
      <c r="I18" s="1566"/>
      <c r="J18" s="1566"/>
      <c r="K18" s="1547">
        <v>80361</v>
      </c>
      <c r="L18" s="1547"/>
      <c r="M18" s="1547"/>
      <c r="N18" s="1547"/>
      <c r="O18" s="1547">
        <v>40294</v>
      </c>
      <c r="P18" s="1547"/>
      <c r="Q18" s="1547"/>
      <c r="R18" s="1547">
        <v>40067</v>
      </c>
      <c r="S18" s="1547"/>
      <c r="T18" s="1547"/>
      <c r="U18" s="1547">
        <v>416.3</v>
      </c>
      <c r="V18" s="1547"/>
      <c r="W18" s="1547"/>
      <c r="X18" s="1547"/>
      <c r="Y18" s="1568">
        <f>K18/E18</f>
        <v>2.3943330453177607</v>
      </c>
      <c r="Z18" s="1568"/>
      <c r="AA18" s="1568"/>
      <c r="AB18" s="1568"/>
    </row>
    <row r="19" spans="1:28" ht="18.75" customHeight="1">
      <c r="A19" s="407"/>
      <c r="B19" s="407"/>
      <c r="C19" s="407"/>
      <c r="D19" s="523"/>
      <c r="E19" s="328"/>
      <c r="F19" s="328"/>
      <c r="G19" s="328"/>
      <c r="H19" s="328"/>
      <c r="I19" s="328"/>
      <c r="J19" s="524"/>
      <c r="K19" s="524"/>
      <c r="L19" s="524"/>
      <c r="M19" s="524"/>
      <c r="N19" s="524"/>
      <c r="O19" s="524"/>
      <c r="P19" s="524"/>
      <c r="Q19" s="524"/>
      <c r="R19" s="524"/>
      <c r="S19" s="524"/>
      <c r="T19" s="524"/>
      <c r="U19" s="524"/>
      <c r="V19" s="524"/>
      <c r="W19" s="524"/>
      <c r="X19" s="524"/>
      <c r="Y19" s="524"/>
      <c r="Z19" s="524"/>
      <c r="AA19" s="328"/>
      <c r="AB19" s="328"/>
    </row>
    <row r="20" spans="1:28" ht="13.5">
      <c r="A20" s="314" t="s">
        <v>966</v>
      </c>
      <c r="B20" s="430"/>
      <c r="C20" s="314"/>
      <c r="D20" s="314"/>
      <c r="E20" s="314"/>
      <c r="F20" s="314"/>
      <c r="G20" s="314"/>
      <c r="H20" s="314"/>
      <c r="I20" s="314"/>
      <c r="J20" s="314"/>
      <c r="K20" s="314"/>
      <c r="L20" s="314"/>
      <c r="M20" s="314"/>
      <c r="N20" s="314"/>
      <c r="O20" s="314"/>
      <c r="P20" s="314"/>
      <c r="Q20" s="314"/>
      <c r="R20" s="314"/>
      <c r="S20" s="458"/>
      <c r="T20" s="458"/>
      <c r="Z20" s="314"/>
      <c r="AB20" s="308" t="s">
        <v>967</v>
      </c>
    </row>
    <row r="21" spans="1:28" ht="13.5">
      <c r="A21" s="286" t="s">
        <v>968</v>
      </c>
      <c r="S21" s="458"/>
      <c r="T21" s="458"/>
    </row>
    <row r="22" spans="1:28" ht="18.75" customHeight="1">
      <c r="A22" s="458"/>
      <c r="B22" s="458"/>
      <c r="C22" s="458"/>
      <c r="D22" s="458"/>
      <c r="E22" s="458"/>
      <c r="F22" s="458"/>
      <c r="G22" s="458"/>
      <c r="H22" s="458"/>
      <c r="I22" s="458"/>
      <c r="J22" s="458"/>
      <c r="K22" s="458"/>
      <c r="L22" s="458"/>
      <c r="M22" s="458"/>
      <c r="N22" s="458"/>
      <c r="O22" s="458"/>
      <c r="P22" s="458"/>
      <c r="Q22" s="458"/>
      <c r="R22" s="458"/>
      <c r="S22" s="458"/>
      <c r="T22" s="458"/>
    </row>
    <row r="24" spans="1:28" s="42" customFormat="1" ht="18.75" customHeight="1">
      <c r="A24" s="1271" t="s">
        <v>969</v>
      </c>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row>
    <row r="25" spans="1:28" ht="18.75" customHeight="1">
      <c r="V25" s="328"/>
      <c r="AB25" s="407" t="s">
        <v>970</v>
      </c>
    </row>
    <row r="26" spans="1:28" ht="18.75" customHeight="1">
      <c r="A26" s="1262" t="s">
        <v>971</v>
      </c>
      <c r="B26" s="1262"/>
      <c r="C26" s="1262"/>
      <c r="D26" s="1263"/>
      <c r="E26" s="1260" t="s">
        <v>972</v>
      </c>
      <c r="F26" s="1261"/>
      <c r="G26" s="1262"/>
      <c r="H26" s="1260" t="s">
        <v>973</v>
      </c>
      <c r="I26" s="1261"/>
      <c r="J26" s="1262"/>
      <c r="K26" s="1260" t="s">
        <v>974</v>
      </c>
      <c r="L26" s="1261"/>
      <c r="M26" s="1262"/>
      <c r="N26" s="1260" t="s">
        <v>975</v>
      </c>
      <c r="O26" s="1261"/>
      <c r="P26" s="1262"/>
      <c r="Q26" s="1260" t="s">
        <v>976</v>
      </c>
      <c r="R26" s="1261"/>
      <c r="S26" s="1262"/>
      <c r="T26" s="1260" t="s">
        <v>977</v>
      </c>
      <c r="U26" s="1261"/>
      <c r="V26" s="1262"/>
      <c r="W26" s="1263" t="s">
        <v>978</v>
      </c>
      <c r="X26" s="1263"/>
      <c r="Y26" s="1260"/>
      <c r="Z26" s="1263" t="s">
        <v>979</v>
      </c>
      <c r="AA26" s="1263"/>
      <c r="AB26" s="1260"/>
    </row>
    <row r="27" spans="1:28" ht="18.75" customHeight="1">
      <c r="A27" s="314"/>
      <c r="B27" s="314"/>
      <c r="C27" s="314"/>
      <c r="D27" s="345"/>
      <c r="E27" s="1287"/>
      <c r="F27" s="1288"/>
      <c r="G27" s="1288"/>
      <c r="H27" s="1288"/>
      <c r="I27" s="1288"/>
      <c r="J27" s="1288"/>
      <c r="K27" s="1288"/>
      <c r="L27" s="1288"/>
      <c r="M27" s="1288"/>
      <c r="N27" s="1288"/>
      <c r="O27" s="1288"/>
      <c r="P27" s="1288"/>
      <c r="Q27" s="1288"/>
      <c r="R27" s="1288"/>
      <c r="S27" s="1288"/>
      <c r="T27" s="1288"/>
      <c r="U27" s="1288"/>
      <c r="V27" s="1288"/>
    </row>
    <row r="28" spans="1:28" ht="18.75" customHeight="1">
      <c r="A28" s="1201" t="s">
        <v>448</v>
      </c>
      <c r="B28" s="1201"/>
      <c r="C28" s="1201"/>
      <c r="D28" s="1281"/>
      <c r="E28" s="1545">
        <v>66550</v>
      </c>
      <c r="F28" s="1547"/>
      <c r="G28" s="1547"/>
      <c r="H28" s="1547">
        <v>73214</v>
      </c>
      <c r="I28" s="1547"/>
      <c r="J28" s="1547"/>
      <c r="K28" s="1547">
        <v>80535</v>
      </c>
      <c r="L28" s="1547"/>
      <c r="M28" s="1547"/>
      <c r="N28" s="1547">
        <v>83210</v>
      </c>
      <c r="O28" s="1547"/>
      <c r="P28" s="1547"/>
      <c r="Q28" s="1547">
        <v>84860</v>
      </c>
      <c r="R28" s="1547"/>
      <c r="S28" s="1547"/>
      <c r="T28" s="1547">
        <v>83549</v>
      </c>
      <c r="U28" s="1547"/>
      <c r="V28" s="1547"/>
      <c r="W28" s="1547">
        <v>80715</v>
      </c>
      <c r="X28" s="1547"/>
      <c r="Y28" s="1547"/>
      <c r="Z28" s="1547">
        <v>80361</v>
      </c>
      <c r="AA28" s="1547"/>
      <c r="AB28" s="1547"/>
    </row>
    <row r="29" spans="1:28" ht="18.75" customHeight="1">
      <c r="A29" s="286">
        <v>0</v>
      </c>
      <c r="B29" s="286" t="s">
        <v>980</v>
      </c>
      <c r="C29" s="286">
        <v>14</v>
      </c>
      <c r="D29" s="442" t="s">
        <v>981</v>
      </c>
      <c r="E29" s="1545">
        <v>15394</v>
      </c>
      <c r="F29" s="1547"/>
      <c r="G29" s="1547"/>
      <c r="H29" s="1489">
        <v>13979</v>
      </c>
      <c r="I29" s="1489"/>
      <c r="J29" s="1489"/>
      <c r="K29" s="1489">
        <v>13563</v>
      </c>
      <c r="L29" s="1489"/>
      <c r="M29" s="1489"/>
      <c r="N29" s="1489">
        <v>12377</v>
      </c>
      <c r="O29" s="1489"/>
      <c r="P29" s="1489"/>
      <c r="Q29" s="1489">
        <v>11151</v>
      </c>
      <c r="R29" s="1489"/>
      <c r="S29" s="1489"/>
      <c r="T29" s="1489">
        <v>9776</v>
      </c>
      <c r="U29" s="1489"/>
      <c r="V29" s="1489"/>
      <c r="W29" s="1489">
        <v>8693</v>
      </c>
      <c r="X29" s="1489"/>
      <c r="Y29" s="1489"/>
      <c r="Z29" s="1489">
        <v>8424</v>
      </c>
      <c r="AA29" s="1489"/>
      <c r="AB29" s="1489"/>
    </row>
    <row r="30" spans="1:28" ht="18.75" customHeight="1">
      <c r="A30" s="286">
        <v>15</v>
      </c>
      <c r="B30" s="286" t="s">
        <v>980</v>
      </c>
      <c r="C30" s="286">
        <v>64</v>
      </c>
      <c r="D30" s="442" t="s">
        <v>981</v>
      </c>
      <c r="E30" s="1545">
        <v>44501</v>
      </c>
      <c r="F30" s="1547"/>
      <c r="G30" s="1547"/>
      <c r="H30" s="1489">
        <v>50681</v>
      </c>
      <c r="I30" s="1489"/>
      <c r="J30" s="1489"/>
      <c r="K30" s="1489">
        <v>56432</v>
      </c>
      <c r="L30" s="1489"/>
      <c r="M30" s="1489"/>
      <c r="N30" s="1489">
        <v>57755</v>
      </c>
      <c r="O30" s="1489"/>
      <c r="P30" s="1489"/>
      <c r="Q30" s="1489">
        <v>57107</v>
      </c>
      <c r="R30" s="1489"/>
      <c r="S30" s="1489"/>
      <c r="T30" s="1489">
        <v>54281</v>
      </c>
      <c r="U30" s="1489"/>
      <c r="V30" s="1489"/>
      <c r="W30" s="1489">
        <v>48820</v>
      </c>
      <c r="X30" s="1489"/>
      <c r="Y30" s="1489"/>
      <c r="Z30" s="1489">
        <v>45590</v>
      </c>
      <c r="AA30" s="1489"/>
      <c r="AB30" s="1489"/>
    </row>
    <row r="31" spans="1:28" ht="18.75" customHeight="1">
      <c r="A31" s="286">
        <v>65</v>
      </c>
      <c r="B31" s="286" t="s">
        <v>981</v>
      </c>
      <c r="C31" s="286" t="s">
        <v>982</v>
      </c>
      <c r="D31" s="442" t="s">
        <v>983</v>
      </c>
      <c r="E31" s="1545">
        <v>6639</v>
      </c>
      <c r="F31" s="1547"/>
      <c r="G31" s="1547"/>
      <c r="H31" s="1489">
        <v>8494</v>
      </c>
      <c r="I31" s="1489"/>
      <c r="J31" s="1489"/>
      <c r="K31" s="1489">
        <v>10513</v>
      </c>
      <c r="L31" s="1489"/>
      <c r="M31" s="1489"/>
      <c r="N31" s="1489">
        <v>13074</v>
      </c>
      <c r="O31" s="1489"/>
      <c r="P31" s="1489"/>
      <c r="Q31" s="1489">
        <v>16589</v>
      </c>
      <c r="R31" s="1489"/>
      <c r="S31" s="1489"/>
      <c r="T31" s="1489">
        <v>19410</v>
      </c>
      <c r="U31" s="1489"/>
      <c r="V31" s="1489"/>
      <c r="W31" s="1489">
        <v>22896</v>
      </c>
      <c r="X31" s="1489"/>
      <c r="Y31" s="1489"/>
      <c r="Z31" s="1489">
        <v>25204</v>
      </c>
      <c r="AA31" s="1489"/>
      <c r="AB31" s="1489"/>
    </row>
    <row r="32" spans="1:28" ht="18.75" customHeight="1">
      <c r="A32" s="285"/>
      <c r="B32" s="285"/>
      <c r="C32" s="285"/>
      <c r="D32" s="311"/>
      <c r="E32" s="1545"/>
      <c r="F32" s="1547"/>
      <c r="G32" s="1547"/>
      <c r="H32" s="1547"/>
      <c r="I32" s="1547"/>
      <c r="J32" s="1547"/>
      <c r="K32" s="1547"/>
      <c r="L32" s="1547"/>
      <c r="M32" s="1547"/>
      <c r="N32" s="1547"/>
      <c r="O32" s="1547"/>
      <c r="P32" s="1547"/>
      <c r="Q32" s="1547"/>
      <c r="R32" s="1547"/>
      <c r="S32" s="1547"/>
      <c r="T32" s="1547"/>
      <c r="U32" s="1547"/>
      <c r="V32" s="1547"/>
      <c r="W32" s="1547"/>
      <c r="X32" s="1547"/>
      <c r="Y32" s="1547"/>
      <c r="Z32" s="1547"/>
      <c r="AA32" s="1547"/>
      <c r="AB32" s="1547"/>
    </row>
    <row r="33" spans="1:28" ht="18.75" customHeight="1">
      <c r="A33" s="1201" t="s">
        <v>644</v>
      </c>
      <c r="B33" s="1201"/>
      <c r="C33" s="1201"/>
      <c r="D33" s="1281"/>
      <c r="E33" s="1545">
        <v>33123</v>
      </c>
      <c r="F33" s="1547"/>
      <c r="G33" s="1547"/>
      <c r="H33" s="1547">
        <v>36518</v>
      </c>
      <c r="I33" s="1547"/>
      <c r="J33" s="1547"/>
      <c r="K33" s="1547">
        <v>40262</v>
      </c>
      <c r="L33" s="1547"/>
      <c r="M33" s="1547"/>
      <c r="N33" s="1547">
        <v>41509</v>
      </c>
      <c r="O33" s="1547"/>
      <c r="P33" s="1547"/>
      <c r="Q33" s="1547">
        <v>42273</v>
      </c>
      <c r="R33" s="1547"/>
      <c r="S33" s="1547"/>
      <c r="T33" s="1547">
        <v>41622</v>
      </c>
      <c r="U33" s="1547"/>
      <c r="V33" s="1547"/>
      <c r="W33" s="1547">
        <v>40564</v>
      </c>
      <c r="X33" s="1547"/>
      <c r="Y33" s="1547"/>
      <c r="Z33" s="1547">
        <v>40294</v>
      </c>
      <c r="AA33" s="1547"/>
      <c r="AB33" s="1547"/>
    </row>
    <row r="34" spans="1:28" ht="18.75" customHeight="1">
      <c r="A34" s="286">
        <v>0</v>
      </c>
      <c r="B34" s="286" t="s">
        <v>980</v>
      </c>
      <c r="C34" s="286">
        <v>14</v>
      </c>
      <c r="D34" s="442" t="s">
        <v>981</v>
      </c>
      <c r="E34" s="1545">
        <v>7910</v>
      </c>
      <c r="F34" s="1547"/>
      <c r="G34" s="1547"/>
      <c r="H34" s="1489">
        <v>7155</v>
      </c>
      <c r="I34" s="1489"/>
      <c r="J34" s="1489"/>
      <c r="K34" s="1489">
        <v>6941</v>
      </c>
      <c r="L34" s="1489"/>
      <c r="M34" s="1489"/>
      <c r="N34" s="1489">
        <v>6327</v>
      </c>
      <c r="O34" s="1489"/>
      <c r="P34" s="1489"/>
      <c r="Q34" s="1489">
        <v>5740</v>
      </c>
      <c r="R34" s="1489"/>
      <c r="S34" s="1489"/>
      <c r="T34" s="1489">
        <v>5072</v>
      </c>
      <c r="U34" s="1489"/>
      <c r="V34" s="1489"/>
      <c r="W34" s="1489">
        <v>4549</v>
      </c>
      <c r="X34" s="1489"/>
      <c r="Y34" s="1489"/>
      <c r="Z34" s="1489">
        <v>4363</v>
      </c>
      <c r="AA34" s="1489"/>
      <c r="AB34" s="1489"/>
    </row>
    <row r="35" spans="1:28" ht="18.75" customHeight="1">
      <c r="A35" s="286">
        <v>15</v>
      </c>
      <c r="B35" s="286" t="s">
        <v>980</v>
      </c>
      <c r="C35" s="286">
        <v>64</v>
      </c>
      <c r="D35" s="442" t="s">
        <v>981</v>
      </c>
      <c r="E35" s="1545">
        <v>22440</v>
      </c>
      <c r="F35" s="1547"/>
      <c r="G35" s="1547"/>
      <c r="H35" s="1489">
        <v>25896</v>
      </c>
      <c r="I35" s="1489"/>
      <c r="J35" s="1489"/>
      <c r="K35" s="1489">
        <v>28924</v>
      </c>
      <c r="L35" s="1489"/>
      <c r="M35" s="1489"/>
      <c r="N35" s="1489">
        <v>29672</v>
      </c>
      <c r="O35" s="1489"/>
      <c r="P35" s="1489"/>
      <c r="Q35" s="1489">
        <v>29324</v>
      </c>
      <c r="R35" s="1489"/>
      <c r="S35" s="1489"/>
      <c r="T35" s="1489">
        <v>27880</v>
      </c>
      <c r="U35" s="1489"/>
      <c r="V35" s="1489"/>
      <c r="W35" s="1489">
        <v>25284</v>
      </c>
      <c r="X35" s="1489"/>
      <c r="Y35" s="1489"/>
      <c r="Z35" s="1489">
        <v>23587</v>
      </c>
      <c r="AA35" s="1489"/>
      <c r="AB35" s="1489"/>
    </row>
    <row r="36" spans="1:28" ht="18.75" customHeight="1">
      <c r="A36" s="286">
        <v>65</v>
      </c>
      <c r="B36" s="286" t="s">
        <v>981</v>
      </c>
      <c r="C36" s="286" t="s">
        <v>982</v>
      </c>
      <c r="D36" s="442" t="s">
        <v>983</v>
      </c>
      <c r="E36" s="1545">
        <v>2761</v>
      </c>
      <c r="F36" s="1547"/>
      <c r="G36" s="1547"/>
      <c r="H36" s="1489">
        <v>3433</v>
      </c>
      <c r="I36" s="1489"/>
      <c r="J36" s="1489"/>
      <c r="K36" s="1489">
        <v>4375</v>
      </c>
      <c r="L36" s="1489"/>
      <c r="M36" s="1489"/>
      <c r="N36" s="1489">
        <v>5509</v>
      </c>
      <c r="O36" s="1489"/>
      <c r="P36" s="1489"/>
      <c r="Q36" s="1489">
        <v>7201</v>
      </c>
      <c r="R36" s="1489"/>
      <c r="S36" s="1489"/>
      <c r="T36" s="1489">
        <v>8611</v>
      </c>
      <c r="U36" s="1489"/>
      <c r="V36" s="1489"/>
      <c r="W36" s="1489">
        <v>10485</v>
      </c>
      <c r="X36" s="1489"/>
      <c r="Y36" s="1489"/>
      <c r="Z36" s="1489">
        <v>11664</v>
      </c>
      <c r="AA36" s="1489"/>
      <c r="AB36" s="1489"/>
    </row>
    <row r="37" spans="1:28" ht="18.75" customHeight="1">
      <c r="A37" s="285"/>
      <c r="B37" s="285"/>
      <c r="C37" s="285"/>
      <c r="D37" s="311"/>
      <c r="E37" s="1545"/>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row>
    <row r="38" spans="1:28" ht="18.75" customHeight="1">
      <c r="A38" s="1201" t="s">
        <v>645</v>
      </c>
      <c r="B38" s="1201"/>
      <c r="C38" s="1201"/>
      <c r="D38" s="1281"/>
      <c r="E38" s="1545">
        <v>33427</v>
      </c>
      <c r="F38" s="1547"/>
      <c r="G38" s="1547"/>
      <c r="H38" s="1547">
        <v>36696</v>
      </c>
      <c r="I38" s="1547"/>
      <c r="J38" s="1547"/>
      <c r="K38" s="1547">
        <v>40273</v>
      </c>
      <c r="L38" s="1547"/>
      <c r="M38" s="1547"/>
      <c r="N38" s="1547">
        <v>41701</v>
      </c>
      <c r="O38" s="1547"/>
      <c r="P38" s="1547"/>
      <c r="Q38" s="1547">
        <v>42587</v>
      </c>
      <c r="R38" s="1547"/>
      <c r="S38" s="1547"/>
      <c r="T38" s="1547">
        <v>41927</v>
      </c>
      <c r="U38" s="1547"/>
      <c r="V38" s="1547"/>
      <c r="W38" s="1547">
        <v>40151</v>
      </c>
      <c r="X38" s="1547"/>
      <c r="Y38" s="1547"/>
      <c r="Z38" s="1547">
        <v>40067</v>
      </c>
      <c r="AA38" s="1547"/>
      <c r="AB38" s="1547"/>
    </row>
    <row r="39" spans="1:28" ht="18.75" customHeight="1">
      <c r="A39" s="286">
        <v>0</v>
      </c>
      <c r="B39" s="286" t="s">
        <v>980</v>
      </c>
      <c r="C39" s="286">
        <v>14</v>
      </c>
      <c r="D39" s="442" t="s">
        <v>981</v>
      </c>
      <c r="E39" s="1545">
        <v>7484</v>
      </c>
      <c r="F39" s="1547"/>
      <c r="G39" s="1547"/>
      <c r="H39" s="1489">
        <v>6824</v>
      </c>
      <c r="I39" s="1489"/>
      <c r="J39" s="1489"/>
      <c r="K39" s="1489">
        <v>6622</v>
      </c>
      <c r="L39" s="1489"/>
      <c r="M39" s="1489"/>
      <c r="N39" s="1489">
        <v>6050</v>
      </c>
      <c r="O39" s="1489"/>
      <c r="P39" s="1489"/>
      <c r="Q39" s="1489">
        <v>5411</v>
      </c>
      <c r="R39" s="1489"/>
      <c r="S39" s="1489"/>
      <c r="T39" s="1489">
        <v>4704</v>
      </c>
      <c r="U39" s="1489"/>
      <c r="V39" s="1489"/>
      <c r="W39" s="1489">
        <v>4144</v>
      </c>
      <c r="X39" s="1489"/>
      <c r="Y39" s="1489"/>
      <c r="Z39" s="1489">
        <v>4061</v>
      </c>
      <c r="AA39" s="1489"/>
      <c r="AB39" s="1489"/>
    </row>
    <row r="40" spans="1:28" ht="18.75" customHeight="1">
      <c r="A40" s="286">
        <v>15</v>
      </c>
      <c r="B40" s="286" t="s">
        <v>980</v>
      </c>
      <c r="C40" s="286">
        <v>64</v>
      </c>
      <c r="D40" s="442" t="s">
        <v>981</v>
      </c>
      <c r="E40" s="1545">
        <v>22061</v>
      </c>
      <c r="F40" s="1547"/>
      <c r="G40" s="1547"/>
      <c r="H40" s="1489">
        <v>24785</v>
      </c>
      <c r="I40" s="1489"/>
      <c r="J40" s="1489"/>
      <c r="K40" s="1489">
        <v>27508</v>
      </c>
      <c r="L40" s="1489"/>
      <c r="M40" s="1489"/>
      <c r="N40" s="1489">
        <v>28083</v>
      </c>
      <c r="O40" s="1489"/>
      <c r="P40" s="1489"/>
      <c r="Q40" s="1489">
        <v>27783</v>
      </c>
      <c r="R40" s="1489"/>
      <c r="S40" s="1489"/>
      <c r="T40" s="1489">
        <v>26401</v>
      </c>
      <c r="U40" s="1489"/>
      <c r="V40" s="1489"/>
      <c r="W40" s="1489">
        <v>23536</v>
      </c>
      <c r="X40" s="1489"/>
      <c r="Y40" s="1489"/>
      <c r="Z40" s="1489">
        <v>22003</v>
      </c>
      <c r="AA40" s="1489"/>
      <c r="AB40" s="1489"/>
    </row>
    <row r="41" spans="1:28" ht="18.75" customHeight="1">
      <c r="A41" s="286">
        <v>65</v>
      </c>
      <c r="B41" s="286" t="s">
        <v>981</v>
      </c>
      <c r="C41" s="286" t="s">
        <v>982</v>
      </c>
      <c r="D41" s="442" t="s">
        <v>983</v>
      </c>
      <c r="E41" s="1545">
        <v>3878</v>
      </c>
      <c r="F41" s="1547"/>
      <c r="G41" s="1547"/>
      <c r="H41" s="1489">
        <v>5061</v>
      </c>
      <c r="I41" s="1489"/>
      <c r="J41" s="1489"/>
      <c r="K41" s="1489">
        <v>6138</v>
      </c>
      <c r="L41" s="1489"/>
      <c r="M41" s="1489"/>
      <c r="N41" s="1489">
        <v>7565</v>
      </c>
      <c r="O41" s="1489"/>
      <c r="P41" s="1489"/>
      <c r="Q41" s="1489">
        <v>9388</v>
      </c>
      <c r="R41" s="1489"/>
      <c r="S41" s="1489"/>
      <c r="T41" s="1489">
        <v>10799</v>
      </c>
      <c r="U41" s="1489"/>
      <c r="V41" s="1489"/>
      <c r="W41" s="1489">
        <v>12411</v>
      </c>
      <c r="X41" s="1489"/>
      <c r="Y41" s="1489"/>
      <c r="Z41" s="1489">
        <v>13540</v>
      </c>
      <c r="AA41" s="1489"/>
      <c r="AB41" s="1489"/>
    </row>
    <row r="42" spans="1:28" ht="18.75" customHeight="1">
      <c r="A42" s="328"/>
      <c r="B42" s="328"/>
      <c r="C42" s="328"/>
      <c r="D42" s="404"/>
      <c r="E42" s="328"/>
      <c r="F42" s="328"/>
      <c r="G42" s="328"/>
      <c r="H42" s="328"/>
      <c r="I42" s="328"/>
      <c r="J42" s="328"/>
      <c r="K42" s="328"/>
      <c r="L42" s="328"/>
      <c r="M42" s="328"/>
      <c r="N42" s="328"/>
      <c r="O42" s="328"/>
      <c r="P42" s="328"/>
      <c r="Q42" s="328"/>
      <c r="R42" s="328"/>
      <c r="S42" s="328"/>
      <c r="T42" s="328"/>
      <c r="U42" s="328"/>
      <c r="V42" s="328"/>
      <c r="W42" s="328"/>
      <c r="X42" s="328"/>
      <c r="Y42" s="328"/>
      <c r="Z42" s="328"/>
    </row>
    <row r="43" spans="1:28" ht="13.5">
      <c r="A43" s="1421" t="s">
        <v>984</v>
      </c>
      <c r="B43" s="1421"/>
      <c r="C43" s="1421"/>
      <c r="D43" s="1421"/>
      <c r="E43" s="1421"/>
      <c r="F43" s="1421"/>
      <c r="G43" s="1421"/>
      <c r="H43" s="1421"/>
      <c r="I43" s="1421"/>
      <c r="J43" s="1421"/>
      <c r="K43" s="1421"/>
      <c r="L43" s="1421"/>
      <c r="M43" s="1421"/>
      <c r="N43" s="1421"/>
      <c r="O43" s="1421"/>
      <c r="P43" s="458"/>
      <c r="Q43" s="458"/>
      <c r="Z43" s="314"/>
      <c r="AA43" s="314"/>
      <c r="AB43" s="308" t="s">
        <v>967</v>
      </c>
    </row>
  </sheetData>
  <mergeCells count="224">
    <mergeCell ref="W41:Y41"/>
    <mergeCell ref="Z41:AB41"/>
    <mergeCell ref="A43:O43"/>
    <mergeCell ref="E41:G41"/>
    <mergeCell ref="H41:J41"/>
    <mergeCell ref="K41:M41"/>
    <mergeCell ref="N41:P41"/>
    <mergeCell ref="Q41:S41"/>
    <mergeCell ref="T41:V41"/>
    <mergeCell ref="E39:G39"/>
    <mergeCell ref="H39:J39"/>
    <mergeCell ref="K39:M39"/>
    <mergeCell ref="N39:P39"/>
    <mergeCell ref="Q39:S39"/>
    <mergeCell ref="T39:V39"/>
    <mergeCell ref="W39:Y39"/>
    <mergeCell ref="Z39:AB39"/>
    <mergeCell ref="E40:G40"/>
    <mergeCell ref="H40:J40"/>
    <mergeCell ref="K40:M40"/>
    <mergeCell ref="N40:P40"/>
    <mergeCell ref="Q40:S40"/>
    <mergeCell ref="T40:V40"/>
    <mergeCell ref="W40:Y40"/>
    <mergeCell ref="Z40:AB40"/>
    <mergeCell ref="E36:G36"/>
    <mergeCell ref="H36:J36"/>
    <mergeCell ref="K36:M36"/>
    <mergeCell ref="N36:P36"/>
    <mergeCell ref="Q36:S36"/>
    <mergeCell ref="T36:V36"/>
    <mergeCell ref="T38:V38"/>
    <mergeCell ref="W38:Y38"/>
    <mergeCell ref="Z38:AB38"/>
    <mergeCell ref="E35:G35"/>
    <mergeCell ref="H35:J35"/>
    <mergeCell ref="K35:M35"/>
    <mergeCell ref="N35:P35"/>
    <mergeCell ref="Q35:S35"/>
    <mergeCell ref="T35:V35"/>
    <mergeCell ref="W35:Y35"/>
    <mergeCell ref="Z35:AB35"/>
    <mergeCell ref="A38:D38"/>
    <mergeCell ref="E38:G38"/>
    <mergeCell ref="H38:J38"/>
    <mergeCell ref="K38:M38"/>
    <mergeCell ref="N38:P38"/>
    <mergeCell ref="Q38:S38"/>
    <mergeCell ref="W36:Y36"/>
    <mergeCell ref="Z36:AB36"/>
    <mergeCell ref="E37:G37"/>
    <mergeCell ref="H37:J37"/>
    <mergeCell ref="K37:M37"/>
    <mergeCell ref="N37:P37"/>
    <mergeCell ref="Q37:S37"/>
    <mergeCell ref="T37:V37"/>
    <mergeCell ref="W37:Y37"/>
    <mergeCell ref="Z37:AB37"/>
    <mergeCell ref="Z33:AB33"/>
    <mergeCell ref="E34:G34"/>
    <mergeCell ref="H34:J34"/>
    <mergeCell ref="K34:M34"/>
    <mergeCell ref="N34:P34"/>
    <mergeCell ref="Q34:S34"/>
    <mergeCell ref="T34:V34"/>
    <mergeCell ref="W34:Y34"/>
    <mergeCell ref="Z34:AB34"/>
    <mergeCell ref="A33:D33"/>
    <mergeCell ref="E33:G33"/>
    <mergeCell ref="H33:J33"/>
    <mergeCell ref="K33:M33"/>
    <mergeCell ref="N33:P33"/>
    <mergeCell ref="Q33:S33"/>
    <mergeCell ref="W31:Y31"/>
    <mergeCell ref="Z31:AB31"/>
    <mergeCell ref="E32:G32"/>
    <mergeCell ref="H32:J32"/>
    <mergeCell ref="K32:M32"/>
    <mergeCell ref="N32:P32"/>
    <mergeCell ref="Q32:S32"/>
    <mergeCell ref="T32:V32"/>
    <mergeCell ref="W32:Y32"/>
    <mergeCell ref="Z32:AB32"/>
    <mergeCell ref="E31:G31"/>
    <mergeCell ref="H31:J31"/>
    <mergeCell ref="K31:M31"/>
    <mergeCell ref="N31:P31"/>
    <mergeCell ref="Q31:S31"/>
    <mergeCell ref="T31:V31"/>
    <mergeCell ref="T33:V33"/>
    <mergeCell ref="W33:Y33"/>
    <mergeCell ref="E29:G29"/>
    <mergeCell ref="H29:J29"/>
    <mergeCell ref="K29:M29"/>
    <mergeCell ref="N29:P29"/>
    <mergeCell ref="Q29:S29"/>
    <mergeCell ref="T29:V29"/>
    <mergeCell ref="W29:Y29"/>
    <mergeCell ref="Z29:AB29"/>
    <mergeCell ref="E30:G30"/>
    <mergeCell ref="H30:J30"/>
    <mergeCell ref="K30:M30"/>
    <mergeCell ref="N30:P30"/>
    <mergeCell ref="Q30:S30"/>
    <mergeCell ref="T30:V30"/>
    <mergeCell ref="W30:Y30"/>
    <mergeCell ref="Z30:AB30"/>
    <mergeCell ref="A28:D28"/>
    <mergeCell ref="E28:G28"/>
    <mergeCell ref="H28:J28"/>
    <mergeCell ref="K28:M28"/>
    <mergeCell ref="N28:P28"/>
    <mergeCell ref="Q28:S28"/>
    <mergeCell ref="Z26:AB26"/>
    <mergeCell ref="E27:G27"/>
    <mergeCell ref="H27:J27"/>
    <mergeCell ref="K27:M27"/>
    <mergeCell ref="N27:P27"/>
    <mergeCell ref="Q27:S27"/>
    <mergeCell ref="T27:V27"/>
    <mergeCell ref="T28:V28"/>
    <mergeCell ref="W28:Y28"/>
    <mergeCell ref="Z28:AB28"/>
    <mergeCell ref="Y18:AB18"/>
    <mergeCell ref="A24:Z24"/>
    <mergeCell ref="A26:D26"/>
    <mergeCell ref="E26:G26"/>
    <mergeCell ref="H26:J26"/>
    <mergeCell ref="K26:M26"/>
    <mergeCell ref="N26:P26"/>
    <mergeCell ref="Q26:S26"/>
    <mergeCell ref="T26:V26"/>
    <mergeCell ref="W26:Y26"/>
    <mergeCell ref="A18:B18"/>
    <mergeCell ref="E18:J18"/>
    <mergeCell ref="K18:N18"/>
    <mergeCell ref="O18:Q18"/>
    <mergeCell ref="R18:T18"/>
    <mergeCell ref="U18:X18"/>
    <mergeCell ref="E17:J17"/>
    <mergeCell ref="K17:N17"/>
    <mergeCell ref="O17:Q17"/>
    <mergeCell ref="R17:T17"/>
    <mergeCell ref="U17:X17"/>
    <mergeCell ref="Y17:AB17"/>
    <mergeCell ref="E16:J16"/>
    <mergeCell ref="K16:N16"/>
    <mergeCell ref="O16:Q16"/>
    <mergeCell ref="R16:T16"/>
    <mergeCell ref="U16:X16"/>
    <mergeCell ref="Y16:AB16"/>
    <mergeCell ref="E15:J15"/>
    <mergeCell ref="K15:N15"/>
    <mergeCell ref="O15:Q15"/>
    <mergeCell ref="R15:T15"/>
    <mergeCell ref="U15:X15"/>
    <mergeCell ref="Y15:AB15"/>
    <mergeCell ref="Y13:AB13"/>
    <mergeCell ref="E14:J14"/>
    <mergeCell ref="K14:N14"/>
    <mergeCell ref="O14:Q14"/>
    <mergeCell ref="R14:T14"/>
    <mergeCell ref="U14:X14"/>
    <mergeCell ref="Y14:AB14"/>
    <mergeCell ref="A13:B13"/>
    <mergeCell ref="E13:J13"/>
    <mergeCell ref="K13:N13"/>
    <mergeCell ref="O13:Q13"/>
    <mergeCell ref="R13:T13"/>
    <mergeCell ref="U13:X13"/>
    <mergeCell ref="E12:J12"/>
    <mergeCell ref="K12:N12"/>
    <mergeCell ref="O12:Q12"/>
    <mergeCell ref="R12:T12"/>
    <mergeCell ref="U12:X12"/>
    <mergeCell ref="Y12:AB12"/>
    <mergeCell ref="E11:J11"/>
    <mergeCell ref="K11:N11"/>
    <mergeCell ref="O11:Q11"/>
    <mergeCell ref="R11:T11"/>
    <mergeCell ref="U11:X11"/>
    <mergeCell ref="Y11:AB11"/>
    <mergeCell ref="E10:J10"/>
    <mergeCell ref="K10:N10"/>
    <mergeCell ref="O10:Q10"/>
    <mergeCell ref="R10:T10"/>
    <mergeCell ref="U10:X10"/>
    <mergeCell ref="Y10:AB10"/>
    <mergeCell ref="E9:J9"/>
    <mergeCell ref="K9:N9"/>
    <mergeCell ref="O9:Q9"/>
    <mergeCell ref="R9:T9"/>
    <mergeCell ref="U9:X9"/>
    <mergeCell ref="Y9:AB9"/>
    <mergeCell ref="Y7:AB7"/>
    <mergeCell ref="E8:J8"/>
    <mergeCell ref="K8:N8"/>
    <mergeCell ref="O8:Q8"/>
    <mergeCell ref="R8:T8"/>
    <mergeCell ref="U8:X8"/>
    <mergeCell ref="Y8:AB8"/>
    <mergeCell ref="A7:B7"/>
    <mergeCell ref="E7:J7"/>
    <mergeCell ref="K7:N7"/>
    <mergeCell ref="O7:Q7"/>
    <mergeCell ref="R7:T7"/>
    <mergeCell ref="U7:X7"/>
    <mergeCell ref="E6:J6"/>
    <mergeCell ref="K6:N6"/>
    <mergeCell ref="O6:Q6"/>
    <mergeCell ref="R6:T6"/>
    <mergeCell ref="U6:X6"/>
    <mergeCell ref="A1:D1"/>
    <mergeCell ref="Y6:AB6"/>
    <mergeCell ref="A2:AB2"/>
    <mergeCell ref="A4:D5"/>
    <mergeCell ref="E4:J5"/>
    <mergeCell ref="K4:T4"/>
    <mergeCell ref="U4:X5"/>
    <mergeCell ref="Y4:AB4"/>
    <mergeCell ref="K5:N5"/>
    <mergeCell ref="O5:Q5"/>
    <mergeCell ref="R5:T5"/>
    <mergeCell ref="Y5:AB5"/>
  </mergeCells>
  <phoneticPr fontId="4"/>
  <hyperlinks>
    <hyperlink ref="A1" location="P2細目次!A1" display="目次に戻る" xr:uid="{E574A301-0EBA-4D40-A63D-AFD1CB812700}"/>
  </hyperlinks>
  <pageMargins left="0.70866141732283472" right="0.70866141732283472" top="0.74803149606299213" bottom="0.74803149606299213" header="0.31496062992125984" footer="0.31496062992125984"/>
  <pageSetup paperSize="9" firstPageNumber="0" orientation="portrait" r:id="rId1"/>
  <headerFooter differentFirst="1" scaleWithDoc="0">
    <oddFooter>&amp;C-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72EF2-D73C-4C23-A4EE-2C5353F4D8E1}">
  <sheetPr codeName="Sheet7">
    <tabColor theme="0"/>
    <pageSetUpPr fitToPage="1"/>
  </sheetPr>
  <dimension ref="A1:AJ193"/>
  <sheetViews>
    <sheetView tabSelected="1" zoomScaleNormal="100" zoomScaleSheetLayoutView="100" workbookViewId="0">
      <selection sqref="A1:AJ2"/>
    </sheetView>
  </sheetViews>
  <sheetFormatPr defaultColWidth="3.25" defaultRowHeight="18.75" customHeight="1"/>
  <cols>
    <col min="1" max="16" width="3.25" style="459"/>
    <col min="17" max="18" width="3.25" style="460"/>
    <col min="19" max="34" width="3.25" style="459"/>
    <col min="35" max="36" width="3.25" style="461"/>
    <col min="37" max="16384" width="3.25" style="277"/>
  </cols>
  <sheetData>
    <row r="1" spans="1:36" ht="18.75" customHeight="1">
      <c r="A1" s="1158" t="s">
        <v>165</v>
      </c>
      <c r="B1" s="1158"/>
      <c r="C1" s="1158"/>
      <c r="D1" s="1158"/>
      <c r="E1" s="1158"/>
      <c r="F1" s="1158"/>
      <c r="G1" s="1158"/>
      <c r="H1" s="1158"/>
      <c r="I1" s="1158"/>
      <c r="J1" s="1158"/>
      <c r="K1" s="1158"/>
      <c r="L1" s="1158"/>
      <c r="M1" s="1158"/>
      <c r="N1" s="1158"/>
      <c r="O1" s="1158"/>
      <c r="P1" s="1158"/>
      <c r="Q1" s="1158"/>
      <c r="R1" s="1158"/>
      <c r="S1" s="1158"/>
      <c r="T1" s="1158"/>
      <c r="U1" s="1158"/>
      <c r="V1" s="1158"/>
      <c r="W1" s="1158"/>
      <c r="X1" s="1158"/>
      <c r="Y1" s="1158"/>
      <c r="Z1" s="1158"/>
      <c r="AA1" s="1158"/>
      <c r="AB1" s="1158"/>
      <c r="AC1" s="1158"/>
      <c r="AD1" s="1158"/>
      <c r="AE1" s="1158"/>
      <c r="AF1" s="1158"/>
      <c r="AG1" s="1158"/>
      <c r="AH1" s="1158"/>
      <c r="AI1" s="1158"/>
      <c r="AJ1" s="1158"/>
    </row>
    <row r="2" spans="1:36" ht="18.75" customHeight="1">
      <c r="A2" s="1158"/>
      <c r="B2" s="1158"/>
      <c r="C2" s="1158"/>
      <c r="D2" s="1158"/>
      <c r="E2" s="1158"/>
      <c r="F2" s="1158"/>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row>
    <row r="3" spans="1:36" ht="18.75" customHeight="1">
      <c r="A3" s="1159"/>
      <c r="B3" s="1159"/>
      <c r="C3" s="1159"/>
      <c r="D3" s="1159"/>
      <c r="E3" s="1159"/>
      <c r="F3" s="1159"/>
      <c r="G3" s="1159"/>
      <c r="H3" s="1159"/>
      <c r="I3" s="1159"/>
      <c r="J3" s="1159"/>
      <c r="K3" s="1159"/>
      <c r="L3" s="1159"/>
      <c r="M3" s="1159"/>
      <c r="N3" s="1159"/>
      <c r="O3" s="1159"/>
      <c r="P3" s="1159"/>
      <c r="Q3" s="1160" t="s">
        <v>4755</v>
      </c>
      <c r="R3" s="1160"/>
      <c r="S3" s="1157"/>
      <c r="T3" s="1157"/>
      <c r="U3" s="1157"/>
      <c r="V3" s="1157"/>
      <c r="W3" s="1157"/>
      <c r="X3" s="1157"/>
      <c r="Y3" s="1157"/>
      <c r="Z3" s="1157"/>
      <c r="AA3" s="1157"/>
      <c r="AB3" s="1157"/>
      <c r="AC3" s="1157"/>
      <c r="AD3" s="1157"/>
      <c r="AE3" s="1157"/>
      <c r="AF3" s="1157"/>
      <c r="AG3" s="1157"/>
      <c r="AH3" s="1157"/>
      <c r="AI3" s="1157"/>
      <c r="AJ3" s="1157"/>
    </row>
    <row r="4" spans="1:36" ht="18.75" customHeight="1">
      <c r="A4" s="1165" t="s">
        <v>4756</v>
      </c>
      <c r="B4" s="1165"/>
      <c r="C4" s="1165"/>
      <c r="D4" s="1165"/>
      <c r="E4" s="1165"/>
      <c r="F4" s="1165"/>
      <c r="G4" s="1165"/>
      <c r="H4" s="1165"/>
      <c r="I4" s="1165"/>
      <c r="J4" s="1165"/>
      <c r="K4" s="1165"/>
      <c r="L4" s="1165"/>
      <c r="M4" s="1165"/>
      <c r="N4" s="1165"/>
      <c r="O4" s="1165"/>
      <c r="P4" s="1165"/>
      <c r="Q4" s="1151" t="s">
        <v>4763</v>
      </c>
      <c r="R4" s="1152"/>
      <c r="S4" s="1156" t="s">
        <v>248</v>
      </c>
      <c r="T4" s="1153"/>
      <c r="U4" s="1153"/>
      <c r="V4" s="1153"/>
      <c r="W4" s="1153"/>
      <c r="X4" s="1153"/>
      <c r="Y4" s="1153"/>
      <c r="Z4" s="1153"/>
      <c r="AA4" s="1153"/>
      <c r="AB4" s="1153"/>
      <c r="AC4" s="1153"/>
      <c r="AD4" s="1153"/>
      <c r="AE4" s="1153"/>
      <c r="AF4" s="1153"/>
      <c r="AG4" s="1153"/>
      <c r="AH4" s="1153"/>
      <c r="AI4" s="1154" t="s">
        <v>4791</v>
      </c>
      <c r="AJ4" s="1154"/>
    </row>
    <row r="5" spans="1:36" ht="18.75" customHeight="1">
      <c r="A5" s="1165" t="s">
        <v>4757</v>
      </c>
      <c r="B5" s="1165"/>
      <c r="C5" s="1165"/>
      <c r="D5" s="1165"/>
      <c r="E5" s="1165"/>
      <c r="F5" s="1165"/>
      <c r="G5" s="1165"/>
      <c r="H5" s="1165"/>
      <c r="I5" s="1165"/>
      <c r="J5" s="1165"/>
      <c r="K5" s="1165"/>
      <c r="L5" s="1165"/>
      <c r="M5" s="1165"/>
      <c r="N5" s="1165"/>
      <c r="O5" s="1165"/>
      <c r="P5" s="1165"/>
      <c r="Q5" s="1151" t="s">
        <v>4764</v>
      </c>
      <c r="R5" s="1152"/>
      <c r="S5" s="1156" t="s">
        <v>251</v>
      </c>
      <c r="T5" s="1153"/>
      <c r="U5" s="1153"/>
      <c r="V5" s="1153"/>
      <c r="W5" s="1153"/>
      <c r="X5" s="1153"/>
      <c r="Y5" s="1153"/>
      <c r="Z5" s="1153"/>
      <c r="AA5" s="1153"/>
      <c r="AB5" s="1153"/>
      <c r="AC5" s="1153"/>
      <c r="AD5" s="1153"/>
      <c r="AE5" s="1153"/>
      <c r="AF5" s="1153"/>
      <c r="AG5" s="1153"/>
      <c r="AH5" s="1153"/>
      <c r="AI5" s="1154" t="s">
        <v>4792</v>
      </c>
      <c r="AJ5" s="1154"/>
    </row>
    <row r="6" spans="1:36" ht="18.75" customHeight="1">
      <c r="A6" s="1165" t="s">
        <v>4758</v>
      </c>
      <c r="B6" s="1165"/>
      <c r="C6" s="1165"/>
      <c r="D6" s="1165"/>
      <c r="E6" s="1165"/>
      <c r="F6" s="1165"/>
      <c r="G6" s="1165"/>
      <c r="H6" s="1165"/>
      <c r="I6" s="1165"/>
      <c r="J6" s="1165"/>
      <c r="K6" s="1165"/>
      <c r="L6" s="1165"/>
      <c r="M6" s="1165"/>
      <c r="N6" s="1165"/>
      <c r="O6" s="1165"/>
      <c r="P6" s="1165"/>
      <c r="Q6" s="1151" t="s">
        <v>4765</v>
      </c>
      <c r="R6" s="1152"/>
      <c r="S6" s="1170"/>
      <c r="T6" s="1157"/>
      <c r="U6" s="1157"/>
      <c r="V6" s="1157"/>
      <c r="W6" s="1157"/>
      <c r="X6" s="1157"/>
      <c r="Y6" s="1157"/>
      <c r="Z6" s="1157"/>
      <c r="AA6" s="1157"/>
      <c r="AB6" s="1157"/>
      <c r="AC6" s="1157"/>
      <c r="AD6" s="1157"/>
      <c r="AE6" s="1157"/>
      <c r="AF6" s="1157"/>
      <c r="AG6" s="1157"/>
      <c r="AH6" s="1157"/>
      <c r="AI6" s="1154"/>
      <c r="AJ6" s="1154"/>
    </row>
    <row r="7" spans="1:36" ht="18.75" customHeight="1">
      <c r="A7" s="1165" t="s">
        <v>4759</v>
      </c>
      <c r="B7" s="1165"/>
      <c r="C7" s="1165"/>
      <c r="D7" s="1165"/>
      <c r="E7" s="1165"/>
      <c r="F7" s="1165"/>
      <c r="G7" s="1165"/>
      <c r="H7" s="1165"/>
      <c r="I7" s="1165"/>
      <c r="J7" s="1165"/>
      <c r="K7" s="1165"/>
      <c r="L7" s="1165"/>
      <c r="M7" s="1165"/>
      <c r="N7" s="1165"/>
      <c r="O7" s="1165"/>
      <c r="P7" s="1165"/>
      <c r="Q7" s="1151" t="s">
        <v>4766</v>
      </c>
      <c r="R7" s="1152"/>
      <c r="S7" s="1169" t="s">
        <v>4948</v>
      </c>
      <c r="T7" s="1161"/>
      <c r="U7" s="1161"/>
      <c r="V7" s="1161"/>
      <c r="W7" s="1161"/>
      <c r="X7" s="1161"/>
      <c r="Y7" s="1161"/>
      <c r="Z7" s="1161"/>
      <c r="AA7" s="1161"/>
      <c r="AB7" s="1161"/>
      <c r="AC7" s="1161"/>
      <c r="AD7" s="1161"/>
      <c r="AE7" s="1161"/>
      <c r="AF7" s="1161"/>
      <c r="AG7" s="1161"/>
      <c r="AH7" s="1161"/>
      <c r="AI7" s="1157"/>
      <c r="AJ7" s="1157"/>
    </row>
    <row r="8" spans="1:36" ht="18.75" customHeight="1">
      <c r="A8" s="1165"/>
      <c r="B8" s="1165"/>
      <c r="C8" s="1165"/>
      <c r="D8" s="1165"/>
      <c r="E8" s="1165"/>
      <c r="F8" s="1165"/>
      <c r="G8" s="1165"/>
      <c r="H8" s="1165"/>
      <c r="I8" s="1165"/>
      <c r="J8" s="1165"/>
      <c r="K8" s="1165"/>
      <c r="L8" s="1165"/>
      <c r="M8" s="1165"/>
      <c r="N8" s="1165"/>
      <c r="O8" s="1165"/>
      <c r="P8" s="1165"/>
      <c r="Q8" s="1160"/>
      <c r="R8" s="1166"/>
      <c r="S8" s="1163" t="s">
        <v>4793</v>
      </c>
      <c r="T8" s="1164"/>
      <c r="U8" s="1164"/>
      <c r="V8" s="1164"/>
      <c r="W8" s="1164"/>
      <c r="X8" s="1164"/>
      <c r="Y8" s="1164"/>
      <c r="Z8" s="1164"/>
      <c r="AA8" s="1164"/>
      <c r="AB8" s="1164"/>
      <c r="AC8" s="1164"/>
      <c r="AD8" s="1164"/>
      <c r="AE8" s="1164"/>
      <c r="AF8" s="1164"/>
      <c r="AG8" s="1164"/>
      <c r="AH8" s="1164"/>
      <c r="AI8" s="1154" t="s">
        <v>4794</v>
      </c>
      <c r="AJ8" s="1154"/>
    </row>
    <row r="9" spans="1:36" ht="18.75" customHeight="1">
      <c r="A9" s="1161" t="s">
        <v>4947</v>
      </c>
      <c r="B9" s="1161"/>
      <c r="C9" s="1161"/>
      <c r="D9" s="1161"/>
      <c r="E9" s="1161"/>
      <c r="F9" s="1161"/>
      <c r="G9" s="1161"/>
      <c r="H9" s="1161"/>
      <c r="I9" s="1161"/>
      <c r="J9" s="1161"/>
      <c r="K9" s="1161"/>
      <c r="L9" s="1161"/>
      <c r="M9" s="1161"/>
      <c r="N9" s="1161"/>
      <c r="O9" s="1161"/>
      <c r="P9" s="1161"/>
      <c r="Q9" s="1161"/>
      <c r="R9" s="1162"/>
      <c r="S9" s="1156" t="s">
        <v>255</v>
      </c>
      <c r="T9" s="1153"/>
      <c r="U9" s="1153"/>
      <c r="V9" s="1153"/>
      <c r="W9" s="1153"/>
      <c r="X9" s="1153"/>
      <c r="Y9" s="1153"/>
      <c r="Z9" s="1153"/>
      <c r="AA9" s="1153"/>
      <c r="AB9" s="1153"/>
      <c r="AC9" s="1153"/>
      <c r="AD9" s="1153"/>
      <c r="AE9" s="1153"/>
      <c r="AF9" s="1153"/>
      <c r="AG9" s="1153"/>
      <c r="AH9" s="1153"/>
      <c r="AI9" s="1154" t="s">
        <v>4795</v>
      </c>
      <c r="AJ9" s="1154"/>
    </row>
    <row r="10" spans="1:36" ht="18.75" customHeight="1">
      <c r="A10" s="1167" t="s">
        <v>4760</v>
      </c>
      <c r="B10" s="1167"/>
      <c r="C10" s="1167"/>
      <c r="D10" s="1167"/>
      <c r="E10" s="1167"/>
      <c r="F10" s="1167"/>
      <c r="G10" s="1167"/>
      <c r="H10" s="1167"/>
      <c r="I10" s="1167"/>
      <c r="J10" s="1167"/>
      <c r="K10" s="1167"/>
      <c r="L10" s="1167"/>
      <c r="M10" s="1167"/>
      <c r="N10" s="1167"/>
      <c r="O10" s="1167"/>
      <c r="P10" s="1167"/>
      <c r="Q10" s="1151" t="s">
        <v>4767</v>
      </c>
      <c r="R10" s="1152"/>
      <c r="S10" s="1156" t="s">
        <v>257</v>
      </c>
      <c r="T10" s="1153"/>
      <c r="U10" s="1153"/>
      <c r="V10" s="1153"/>
      <c r="W10" s="1153"/>
      <c r="X10" s="1153"/>
      <c r="Y10" s="1153"/>
      <c r="Z10" s="1153"/>
      <c r="AA10" s="1153"/>
      <c r="AB10" s="1153"/>
      <c r="AC10" s="1153"/>
      <c r="AD10" s="1153"/>
      <c r="AE10" s="1153"/>
      <c r="AF10" s="1153"/>
      <c r="AG10" s="1153"/>
      <c r="AH10" s="1153"/>
      <c r="AI10" s="1154" t="s">
        <v>4795</v>
      </c>
      <c r="AJ10" s="1154"/>
    </row>
    <row r="11" spans="1:36" ht="18.75" customHeight="1">
      <c r="A11" s="1153" t="s">
        <v>4762</v>
      </c>
      <c r="B11" s="1153"/>
      <c r="C11" s="1153"/>
      <c r="D11" s="1153"/>
      <c r="E11" s="1153"/>
      <c r="F11" s="1153"/>
      <c r="G11" s="1153"/>
      <c r="H11" s="1153"/>
      <c r="I11" s="1153"/>
      <c r="J11" s="1153"/>
      <c r="K11" s="1153"/>
      <c r="L11" s="1153"/>
      <c r="M11" s="1153"/>
      <c r="N11" s="1153"/>
      <c r="O11" s="1153"/>
      <c r="P11" s="1153"/>
      <c r="Q11" s="1151" t="s">
        <v>4768</v>
      </c>
      <c r="R11" s="1152"/>
      <c r="S11" s="1156" t="s">
        <v>260</v>
      </c>
      <c r="T11" s="1153"/>
      <c r="U11" s="1153"/>
      <c r="V11" s="1153"/>
      <c r="W11" s="1153"/>
      <c r="X11" s="1153"/>
      <c r="Y11" s="1153"/>
      <c r="Z11" s="1153"/>
      <c r="AA11" s="1153"/>
      <c r="AB11" s="1153"/>
      <c r="AC11" s="1153"/>
      <c r="AD11" s="1153"/>
      <c r="AE11" s="1153"/>
      <c r="AF11" s="1153"/>
      <c r="AG11" s="1153"/>
      <c r="AH11" s="1153"/>
      <c r="AI11" s="1154" t="s">
        <v>4796</v>
      </c>
      <c r="AJ11" s="1154"/>
    </row>
    <row r="12" spans="1:36" ht="18.75" customHeight="1">
      <c r="A12" s="1153" t="s">
        <v>169</v>
      </c>
      <c r="B12" s="1153"/>
      <c r="C12" s="1153"/>
      <c r="D12" s="1153"/>
      <c r="E12" s="1153"/>
      <c r="F12" s="1153"/>
      <c r="G12" s="1153"/>
      <c r="H12" s="1153"/>
      <c r="I12" s="1153"/>
      <c r="J12" s="1153"/>
      <c r="K12" s="1153"/>
      <c r="L12" s="1153"/>
      <c r="M12" s="1153"/>
      <c r="N12" s="1153"/>
      <c r="O12" s="1153"/>
      <c r="P12" s="1153"/>
      <c r="Q12" s="1151" t="s">
        <v>4769</v>
      </c>
      <c r="R12" s="1152"/>
      <c r="S12" s="1156" t="s">
        <v>262</v>
      </c>
      <c r="T12" s="1153"/>
      <c r="U12" s="1153"/>
      <c r="V12" s="1153"/>
      <c r="W12" s="1153"/>
      <c r="X12" s="1153"/>
      <c r="Y12" s="1153"/>
      <c r="Z12" s="1153"/>
      <c r="AA12" s="1153"/>
      <c r="AB12" s="1153"/>
      <c r="AC12" s="1153"/>
      <c r="AD12" s="1153"/>
      <c r="AE12" s="1153"/>
      <c r="AF12" s="1153"/>
      <c r="AG12" s="1153"/>
      <c r="AH12" s="1153"/>
      <c r="AI12" s="1154" t="s">
        <v>4797</v>
      </c>
      <c r="AJ12" s="1154"/>
    </row>
    <row r="13" spans="1:36" ht="18.75" customHeight="1">
      <c r="A13" s="1153" t="s">
        <v>172</v>
      </c>
      <c r="B13" s="1153"/>
      <c r="C13" s="1153"/>
      <c r="D13" s="1153"/>
      <c r="E13" s="1153"/>
      <c r="F13" s="1153"/>
      <c r="G13" s="1153"/>
      <c r="H13" s="1153"/>
      <c r="I13" s="1153"/>
      <c r="J13" s="1153"/>
      <c r="K13" s="1153"/>
      <c r="L13" s="1153"/>
      <c r="M13" s="1153"/>
      <c r="N13" s="1153"/>
      <c r="O13" s="1153"/>
      <c r="P13" s="1153"/>
      <c r="Q13" s="1151" t="s">
        <v>4769</v>
      </c>
      <c r="R13" s="1152"/>
      <c r="S13" s="1156" t="s">
        <v>166</v>
      </c>
      <c r="T13" s="1153"/>
      <c r="U13" s="1153"/>
      <c r="V13" s="1153"/>
      <c r="W13" s="1153"/>
      <c r="X13" s="1153"/>
      <c r="Y13" s="1153"/>
      <c r="Z13" s="1153"/>
      <c r="AA13" s="1153"/>
      <c r="AB13" s="1153"/>
      <c r="AC13" s="1153"/>
      <c r="AD13" s="1153"/>
      <c r="AE13" s="1153"/>
      <c r="AF13" s="1153"/>
      <c r="AG13" s="1153"/>
      <c r="AH13" s="1153"/>
      <c r="AI13" s="1154" t="s">
        <v>4798</v>
      </c>
      <c r="AJ13" s="1154"/>
    </row>
    <row r="14" spans="1:36" ht="18.75" customHeight="1">
      <c r="A14" s="1153" t="s">
        <v>173</v>
      </c>
      <c r="B14" s="1153"/>
      <c r="C14" s="1153"/>
      <c r="D14" s="1153"/>
      <c r="E14" s="1153"/>
      <c r="F14" s="1153"/>
      <c r="G14" s="1153"/>
      <c r="H14" s="1153"/>
      <c r="I14" s="1153"/>
      <c r="J14" s="1153"/>
      <c r="K14" s="1153"/>
      <c r="L14" s="1153"/>
      <c r="M14" s="1153"/>
      <c r="N14" s="1153"/>
      <c r="O14" s="1153"/>
      <c r="P14" s="1153"/>
      <c r="Q14" s="1151" t="s">
        <v>4769</v>
      </c>
      <c r="R14" s="1152"/>
      <c r="S14" s="1163" t="s">
        <v>168</v>
      </c>
      <c r="T14" s="1164"/>
      <c r="U14" s="1164"/>
      <c r="V14" s="1164"/>
      <c r="W14" s="1164"/>
      <c r="X14" s="1164"/>
      <c r="Y14" s="1164"/>
      <c r="Z14" s="1164"/>
      <c r="AA14" s="1164"/>
      <c r="AB14" s="1164"/>
      <c r="AC14" s="1164"/>
      <c r="AD14" s="1164"/>
      <c r="AE14" s="1164"/>
      <c r="AF14" s="1164"/>
      <c r="AG14" s="1164"/>
      <c r="AH14" s="1164"/>
      <c r="AI14" s="1154"/>
      <c r="AJ14" s="1154"/>
    </row>
    <row r="15" spans="1:36" ht="18.75" customHeight="1">
      <c r="A15" s="1153" t="s">
        <v>176</v>
      </c>
      <c r="B15" s="1153"/>
      <c r="C15" s="1153"/>
      <c r="D15" s="1153"/>
      <c r="E15" s="1153"/>
      <c r="F15" s="1153"/>
      <c r="G15" s="1153"/>
      <c r="H15" s="1153"/>
      <c r="I15" s="1153"/>
      <c r="J15" s="1153"/>
      <c r="K15" s="1153"/>
      <c r="L15" s="1153"/>
      <c r="M15" s="1153"/>
      <c r="N15" s="1153"/>
      <c r="O15" s="1153"/>
      <c r="P15" s="1153"/>
      <c r="Q15" s="1151" t="s">
        <v>4769</v>
      </c>
      <c r="R15" s="1152"/>
      <c r="S15" s="1156" t="s">
        <v>171</v>
      </c>
      <c r="T15" s="1153"/>
      <c r="U15" s="1153"/>
      <c r="V15" s="1153"/>
      <c r="W15" s="1153"/>
      <c r="X15" s="1153"/>
      <c r="Y15" s="1153"/>
      <c r="Z15" s="1153"/>
      <c r="AA15" s="1153"/>
      <c r="AB15" s="1153"/>
      <c r="AC15" s="1153"/>
      <c r="AD15" s="1153"/>
      <c r="AE15" s="1153"/>
      <c r="AF15" s="1153"/>
      <c r="AG15" s="1153"/>
      <c r="AH15" s="1153"/>
      <c r="AI15" s="1154" t="s">
        <v>4798</v>
      </c>
      <c r="AJ15" s="1154"/>
    </row>
    <row r="16" spans="1:36" ht="18.75" customHeight="1">
      <c r="A16" s="1153" t="s">
        <v>178</v>
      </c>
      <c r="B16" s="1153"/>
      <c r="C16" s="1153"/>
      <c r="D16" s="1153"/>
      <c r="E16" s="1153"/>
      <c r="F16" s="1153"/>
      <c r="G16" s="1153"/>
      <c r="H16" s="1153"/>
      <c r="I16" s="1153"/>
      <c r="J16" s="1153"/>
      <c r="K16" s="1153"/>
      <c r="L16" s="1153"/>
      <c r="M16" s="1153"/>
      <c r="N16" s="1153"/>
      <c r="O16" s="1153"/>
      <c r="P16" s="1153"/>
      <c r="Q16" s="1151" t="s">
        <v>4770</v>
      </c>
      <c r="R16" s="1152"/>
      <c r="S16" s="1163" t="s">
        <v>168</v>
      </c>
      <c r="T16" s="1164"/>
      <c r="U16" s="1164"/>
      <c r="V16" s="1164"/>
      <c r="W16" s="1164"/>
      <c r="X16" s="1164"/>
      <c r="Y16" s="1164"/>
      <c r="Z16" s="1164"/>
      <c r="AA16" s="1164"/>
      <c r="AB16" s="1164"/>
      <c r="AC16" s="1164"/>
      <c r="AD16" s="1164"/>
      <c r="AE16" s="1164"/>
      <c r="AF16" s="1164"/>
      <c r="AG16" s="1164"/>
      <c r="AH16" s="1164"/>
      <c r="AI16" s="1154"/>
      <c r="AJ16" s="1154"/>
    </row>
    <row r="17" spans="1:36" ht="18.75" customHeight="1">
      <c r="A17" s="1153" t="s">
        <v>4998</v>
      </c>
      <c r="B17" s="1153"/>
      <c r="C17" s="1153"/>
      <c r="D17" s="1153"/>
      <c r="E17" s="1153"/>
      <c r="F17" s="1153"/>
      <c r="G17" s="1153"/>
      <c r="H17" s="1153"/>
      <c r="I17" s="1153"/>
      <c r="J17" s="1153"/>
      <c r="K17" s="1153"/>
      <c r="L17" s="1153"/>
      <c r="M17" s="1153"/>
      <c r="N17" s="1153"/>
      <c r="O17" s="1153"/>
      <c r="P17" s="1153"/>
      <c r="Q17" s="1151" t="s">
        <v>4771</v>
      </c>
      <c r="R17" s="1152"/>
      <c r="S17" s="1156" t="s">
        <v>174</v>
      </c>
      <c r="T17" s="1153"/>
      <c r="U17" s="1153"/>
      <c r="V17" s="1153"/>
      <c r="W17" s="1153"/>
      <c r="X17" s="1153"/>
      <c r="Y17" s="1153"/>
      <c r="Z17" s="1153"/>
      <c r="AA17" s="1153"/>
      <c r="AB17" s="1153"/>
      <c r="AC17" s="1153"/>
      <c r="AD17" s="1153"/>
      <c r="AE17" s="1153"/>
      <c r="AF17" s="1153"/>
      <c r="AG17" s="1153"/>
      <c r="AH17" s="1153"/>
      <c r="AI17" s="1154" t="s">
        <v>4799</v>
      </c>
      <c r="AJ17" s="1154"/>
    </row>
    <row r="18" spans="1:36" ht="18.75" customHeight="1">
      <c r="A18" s="1153" t="s">
        <v>183</v>
      </c>
      <c r="B18" s="1153"/>
      <c r="C18" s="1153"/>
      <c r="D18" s="1153"/>
      <c r="E18" s="1153"/>
      <c r="F18" s="1153"/>
      <c r="G18" s="1153"/>
      <c r="H18" s="1153"/>
      <c r="I18" s="1153"/>
      <c r="J18" s="1153"/>
      <c r="K18" s="1153"/>
      <c r="L18" s="1153"/>
      <c r="M18" s="1153"/>
      <c r="N18" s="1153"/>
      <c r="O18" s="1153"/>
      <c r="P18" s="1153"/>
      <c r="Q18" s="1151" t="s">
        <v>4771</v>
      </c>
      <c r="R18" s="1152"/>
      <c r="S18" s="1156" t="s">
        <v>177</v>
      </c>
      <c r="T18" s="1153"/>
      <c r="U18" s="1153"/>
      <c r="V18" s="1153"/>
      <c r="W18" s="1153"/>
      <c r="X18" s="1153"/>
      <c r="Y18" s="1153"/>
      <c r="Z18" s="1153"/>
      <c r="AA18" s="1153"/>
      <c r="AB18" s="1153"/>
      <c r="AC18" s="1153"/>
      <c r="AD18" s="1153"/>
      <c r="AE18" s="1153"/>
      <c r="AF18" s="1153"/>
      <c r="AG18" s="1153"/>
      <c r="AH18" s="1153"/>
      <c r="AI18" s="1154" t="s">
        <v>4799</v>
      </c>
      <c r="AJ18" s="1154"/>
    </row>
    <row r="19" spans="1:36" ht="18.75" customHeight="1">
      <c r="A19" s="1157"/>
      <c r="B19" s="1157"/>
      <c r="C19" s="1157"/>
      <c r="D19" s="1157"/>
      <c r="E19" s="1157"/>
      <c r="F19" s="1157"/>
      <c r="G19" s="1157"/>
      <c r="H19" s="1157"/>
      <c r="I19" s="1157"/>
      <c r="J19" s="1157"/>
      <c r="K19" s="1157"/>
      <c r="L19" s="1157"/>
      <c r="M19" s="1157"/>
      <c r="N19" s="1157"/>
      <c r="O19" s="1157"/>
      <c r="P19" s="1157"/>
      <c r="Q19" s="1157"/>
      <c r="R19" s="1168"/>
      <c r="S19" s="1156" t="s">
        <v>179</v>
      </c>
      <c r="T19" s="1153"/>
      <c r="U19" s="1153"/>
      <c r="V19" s="1153"/>
      <c r="W19" s="1153"/>
      <c r="X19" s="1153"/>
      <c r="Y19" s="1153"/>
      <c r="Z19" s="1153"/>
      <c r="AA19" s="1153"/>
      <c r="AB19" s="1153"/>
      <c r="AC19" s="1153"/>
      <c r="AD19" s="1153"/>
      <c r="AE19" s="1153"/>
      <c r="AF19" s="1153"/>
      <c r="AG19" s="1153"/>
      <c r="AH19" s="1153"/>
      <c r="AI19" s="1154" t="s">
        <v>4800</v>
      </c>
      <c r="AJ19" s="1154"/>
    </row>
    <row r="20" spans="1:36" ht="18.75" customHeight="1">
      <c r="A20" s="1161" t="s">
        <v>4949</v>
      </c>
      <c r="B20" s="1161"/>
      <c r="C20" s="1161"/>
      <c r="D20" s="1161"/>
      <c r="E20" s="1161"/>
      <c r="F20" s="1161"/>
      <c r="G20" s="1161"/>
      <c r="H20" s="1161"/>
      <c r="I20" s="1161"/>
      <c r="J20" s="1161"/>
      <c r="K20" s="1161"/>
      <c r="L20" s="1161"/>
      <c r="M20" s="1161"/>
      <c r="N20" s="1161"/>
      <c r="O20" s="1161"/>
      <c r="P20" s="1161"/>
      <c r="Q20" s="1157"/>
      <c r="R20" s="1168"/>
      <c r="S20" s="1156" t="s">
        <v>181</v>
      </c>
      <c r="T20" s="1153"/>
      <c r="U20" s="1153"/>
      <c r="V20" s="1153"/>
      <c r="W20" s="1153"/>
      <c r="X20" s="1153"/>
      <c r="Y20" s="1153"/>
      <c r="Z20" s="1153"/>
      <c r="AA20" s="1153"/>
      <c r="AB20" s="1153"/>
      <c r="AC20" s="1153"/>
      <c r="AD20" s="1153"/>
      <c r="AE20" s="1153"/>
      <c r="AF20" s="1153"/>
      <c r="AG20" s="1153"/>
      <c r="AH20" s="1153"/>
      <c r="AI20" s="1154" t="s">
        <v>4801</v>
      </c>
      <c r="AJ20" s="1154"/>
    </row>
    <row r="21" spans="1:36" ht="18.75" customHeight="1">
      <c r="A21" s="1153" t="s">
        <v>4762</v>
      </c>
      <c r="B21" s="1153"/>
      <c r="C21" s="1153"/>
      <c r="D21" s="1153"/>
      <c r="E21" s="1153"/>
      <c r="F21" s="1153"/>
      <c r="G21" s="1153"/>
      <c r="H21" s="1153"/>
      <c r="I21" s="1153"/>
      <c r="J21" s="1153"/>
      <c r="K21" s="1153"/>
      <c r="L21" s="1153"/>
      <c r="M21" s="1153"/>
      <c r="N21" s="1153"/>
      <c r="O21" s="1153"/>
      <c r="P21" s="1153"/>
      <c r="Q21" s="1154" t="s">
        <v>4772</v>
      </c>
      <c r="R21" s="1155"/>
      <c r="S21" s="1163" t="s">
        <v>168</v>
      </c>
      <c r="T21" s="1164"/>
      <c r="U21" s="1164"/>
      <c r="V21" s="1164"/>
      <c r="W21" s="1164"/>
      <c r="X21" s="1164"/>
      <c r="Y21" s="1164"/>
      <c r="Z21" s="1164"/>
      <c r="AA21" s="1164"/>
      <c r="AB21" s="1164"/>
      <c r="AC21" s="1164"/>
      <c r="AD21" s="1164"/>
      <c r="AE21" s="1164"/>
      <c r="AF21" s="1164"/>
      <c r="AG21" s="1164"/>
      <c r="AH21" s="1164"/>
      <c r="AI21" s="1154"/>
      <c r="AJ21" s="1154"/>
    </row>
    <row r="22" spans="1:36" ht="18.75" customHeight="1">
      <c r="A22" s="1153" t="s">
        <v>4999</v>
      </c>
      <c r="B22" s="1153"/>
      <c r="C22" s="1153"/>
      <c r="D22" s="1153"/>
      <c r="E22" s="1153"/>
      <c r="F22" s="1153"/>
      <c r="G22" s="1153"/>
      <c r="H22" s="1153"/>
      <c r="I22" s="1153"/>
      <c r="J22" s="1153"/>
      <c r="K22" s="1153"/>
      <c r="L22" s="1153"/>
      <c r="M22" s="1153"/>
      <c r="N22" s="1153"/>
      <c r="O22" s="1153"/>
      <c r="P22" s="1153"/>
      <c r="Q22" s="1154" t="s">
        <v>4773</v>
      </c>
      <c r="R22" s="1155"/>
      <c r="S22" s="1156" t="s">
        <v>184</v>
      </c>
      <c r="T22" s="1153"/>
      <c r="U22" s="1153"/>
      <c r="V22" s="1153"/>
      <c r="W22" s="1153"/>
      <c r="X22" s="1153"/>
      <c r="Y22" s="1153"/>
      <c r="Z22" s="1153"/>
      <c r="AA22" s="1153"/>
      <c r="AB22" s="1153"/>
      <c r="AC22" s="1153"/>
      <c r="AD22" s="1153"/>
      <c r="AE22" s="1153"/>
      <c r="AF22" s="1153"/>
      <c r="AG22" s="1153"/>
      <c r="AH22" s="1153"/>
      <c r="AI22" s="1154" t="s">
        <v>4801</v>
      </c>
      <c r="AJ22" s="1154"/>
    </row>
    <row r="23" spans="1:36" ht="18.75" customHeight="1">
      <c r="A23" s="1153" t="s">
        <v>5000</v>
      </c>
      <c r="B23" s="1153"/>
      <c r="C23" s="1153"/>
      <c r="D23" s="1153"/>
      <c r="E23" s="1153"/>
      <c r="F23" s="1153"/>
      <c r="G23" s="1153"/>
      <c r="H23" s="1153"/>
      <c r="I23" s="1153"/>
      <c r="J23" s="1153"/>
      <c r="K23" s="1153"/>
      <c r="L23" s="1153"/>
      <c r="M23" s="1153"/>
      <c r="N23" s="1153"/>
      <c r="O23" s="1153"/>
      <c r="P23" s="1153"/>
      <c r="Q23" s="1154" t="s">
        <v>4774</v>
      </c>
      <c r="R23" s="1155"/>
      <c r="S23" s="1163" t="s">
        <v>168</v>
      </c>
      <c r="T23" s="1164"/>
      <c r="U23" s="1164"/>
      <c r="V23" s="1164"/>
      <c r="W23" s="1164"/>
      <c r="X23" s="1164"/>
      <c r="Y23" s="1164"/>
      <c r="Z23" s="1164"/>
      <c r="AA23" s="1164"/>
      <c r="AB23" s="1164"/>
      <c r="AC23" s="1164"/>
      <c r="AD23" s="1164"/>
      <c r="AE23" s="1164"/>
      <c r="AF23" s="1164"/>
      <c r="AG23" s="1164"/>
      <c r="AH23" s="1164"/>
      <c r="AI23" s="1154"/>
      <c r="AJ23" s="1154"/>
    </row>
    <row r="24" spans="1:36" ht="18.75" customHeight="1">
      <c r="A24" s="1153" t="s">
        <v>188</v>
      </c>
      <c r="B24" s="1153"/>
      <c r="C24" s="1153"/>
      <c r="D24" s="1153"/>
      <c r="E24" s="1153"/>
      <c r="F24" s="1153"/>
      <c r="G24" s="1153"/>
      <c r="H24" s="1153"/>
      <c r="I24" s="1153"/>
      <c r="J24" s="1153"/>
      <c r="K24" s="1153"/>
      <c r="L24" s="1153"/>
      <c r="M24" s="1153"/>
      <c r="N24" s="1153"/>
      <c r="O24" s="1153"/>
      <c r="P24" s="1153"/>
      <c r="Q24" s="1154" t="s">
        <v>4774</v>
      </c>
      <c r="R24" s="1155"/>
      <c r="S24" s="1156" t="s">
        <v>185</v>
      </c>
      <c r="T24" s="1153"/>
      <c r="U24" s="1153"/>
      <c r="V24" s="1153"/>
      <c r="W24" s="1153"/>
      <c r="X24" s="1153"/>
      <c r="Y24" s="1153"/>
      <c r="Z24" s="1153"/>
      <c r="AA24" s="1153"/>
      <c r="AB24" s="1153"/>
      <c r="AC24" s="1153"/>
      <c r="AD24" s="1153"/>
      <c r="AE24" s="1153"/>
      <c r="AF24" s="1153"/>
      <c r="AG24" s="1153"/>
      <c r="AH24" s="1153"/>
      <c r="AI24" s="1154" t="s">
        <v>4802</v>
      </c>
      <c r="AJ24" s="1154"/>
    </row>
    <row r="25" spans="1:36" ht="18.75" customHeight="1">
      <c r="A25" s="1153" t="s">
        <v>190</v>
      </c>
      <c r="B25" s="1153"/>
      <c r="C25" s="1153"/>
      <c r="D25" s="1153"/>
      <c r="E25" s="1153"/>
      <c r="F25" s="1153"/>
      <c r="G25" s="1153"/>
      <c r="H25" s="1153"/>
      <c r="I25" s="1153"/>
      <c r="J25" s="1153"/>
      <c r="K25" s="1153"/>
      <c r="L25" s="1153"/>
      <c r="M25" s="1153"/>
      <c r="N25" s="1153"/>
      <c r="O25" s="1153"/>
      <c r="P25" s="1153"/>
      <c r="Q25" s="1154" t="s">
        <v>4775</v>
      </c>
      <c r="R25" s="1155"/>
      <c r="S25" s="1163" t="s">
        <v>187</v>
      </c>
      <c r="T25" s="1164"/>
      <c r="U25" s="1164"/>
      <c r="V25" s="1164"/>
      <c r="W25" s="1164"/>
      <c r="X25" s="1164"/>
      <c r="Y25" s="1164"/>
      <c r="Z25" s="1164"/>
      <c r="AA25" s="1164"/>
      <c r="AB25" s="1164"/>
      <c r="AC25" s="1164"/>
      <c r="AD25" s="1164"/>
      <c r="AE25" s="1164"/>
      <c r="AF25" s="1164"/>
      <c r="AG25" s="1164"/>
      <c r="AH25" s="1164"/>
      <c r="AI25" s="1154"/>
      <c r="AJ25" s="1154"/>
    </row>
    <row r="26" spans="1:36" ht="18.75" customHeight="1">
      <c r="A26" s="1153" t="s">
        <v>193</v>
      </c>
      <c r="B26" s="1153"/>
      <c r="C26" s="1153"/>
      <c r="D26" s="1153"/>
      <c r="E26" s="1153"/>
      <c r="F26" s="1153"/>
      <c r="G26" s="1153"/>
      <c r="H26" s="1153"/>
      <c r="I26" s="1153"/>
      <c r="J26" s="1153"/>
      <c r="K26" s="1153"/>
      <c r="L26" s="1153"/>
      <c r="M26" s="1153"/>
      <c r="N26" s="1153"/>
      <c r="O26" s="1153"/>
      <c r="P26" s="1153"/>
      <c r="Q26" s="1154" t="s">
        <v>4775</v>
      </c>
      <c r="R26" s="1155"/>
      <c r="S26" s="1156" t="s">
        <v>4761</v>
      </c>
      <c r="T26" s="1153"/>
      <c r="U26" s="1153"/>
      <c r="V26" s="1153"/>
      <c r="W26" s="1153"/>
      <c r="X26" s="1153"/>
      <c r="Y26" s="1153"/>
      <c r="Z26" s="1153"/>
      <c r="AA26" s="1153"/>
      <c r="AB26" s="1153"/>
      <c r="AC26" s="1153"/>
      <c r="AD26" s="1153"/>
      <c r="AE26" s="1153"/>
      <c r="AF26" s="1153"/>
      <c r="AG26" s="1153"/>
      <c r="AH26" s="1153"/>
      <c r="AI26" s="1154" t="s">
        <v>4803</v>
      </c>
      <c r="AJ26" s="1154"/>
    </row>
    <row r="27" spans="1:36" ht="18.75" customHeight="1">
      <c r="A27" s="1153" t="s">
        <v>194</v>
      </c>
      <c r="B27" s="1153"/>
      <c r="C27" s="1153"/>
      <c r="D27" s="1153"/>
      <c r="E27" s="1153"/>
      <c r="F27" s="1153"/>
      <c r="G27" s="1153"/>
      <c r="H27" s="1153"/>
      <c r="I27" s="1153"/>
      <c r="J27" s="1153"/>
      <c r="K27" s="1153"/>
      <c r="L27" s="1153"/>
      <c r="M27" s="1153"/>
      <c r="N27" s="1153"/>
      <c r="O27" s="1153"/>
      <c r="P27" s="1153"/>
      <c r="Q27" s="1154" t="s">
        <v>4776</v>
      </c>
      <c r="R27" s="1155"/>
      <c r="S27" s="1156" t="s">
        <v>192</v>
      </c>
      <c r="T27" s="1153"/>
      <c r="U27" s="1153"/>
      <c r="V27" s="1153"/>
      <c r="W27" s="1153"/>
      <c r="X27" s="1153"/>
      <c r="Y27" s="1153"/>
      <c r="Z27" s="1153"/>
      <c r="AA27" s="1153"/>
      <c r="AB27" s="1153"/>
      <c r="AC27" s="1153"/>
      <c r="AD27" s="1153"/>
      <c r="AE27" s="1153"/>
      <c r="AF27" s="1153"/>
      <c r="AG27" s="1153"/>
      <c r="AH27" s="1153"/>
      <c r="AI27" s="1154" t="s">
        <v>4803</v>
      </c>
      <c r="AJ27" s="1154"/>
    </row>
    <row r="28" spans="1:36" ht="18.75" customHeight="1">
      <c r="A28" s="1153" t="s">
        <v>5001</v>
      </c>
      <c r="B28" s="1153"/>
      <c r="C28" s="1153"/>
      <c r="D28" s="1153"/>
      <c r="E28" s="1153"/>
      <c r="F28" s="1153"/>
      <c r="G28" s="1153"/>
      <c r="H28" s="1153"/>
      <c r="I28" s="1153"/>
      <c r="J28" s="1153"/>
      <c r="K28" s="1153"/>
      <c r="L28" s="1153"/>
      <c r="M28" s="1153"/>
      <c r="N28" s="1153"/>
      <c r="O28" s="1153"/>
      <c r="P28" s="1153"/>
      <c r="Q28" s="1154" t="s">
        <v>4776</v>
      </c>
      <c r="R28" s="1155"/>
      <c r="S28" s="1170"/>
      <c r="T28" s="1157"/>
      <c r="U28" s="1157"/>
      <c r="V28" s="1157"/>
      <c r="W28" s="1157"/>
      <c r="X28" s="1157"/>
      <c r="Y28" s="1157"/>
      <c r="Z28" s="1157"/>
      <c r="AA28" s="1157"/>
      <c r="AB28" s="1157"/>
      <c r="AC28" s="1157"/>
      <c r="AD28" s="1157"/>
      <c r="AE28" s="1157"/>
      <c r="AF28" s="1157"/>
      <c r="AG28" s="1157"/>
      <c r="AH28" s="1157"/>
      <c r="AI28" s="1157"/>
      <c r="AJ28" s="1157"/>
    </row>
    <row r="29" spans="1:36" ht="18.75" customHeight="1">
      <c r="A29" s="1153" t="s">
        <v>198</v>
      </c>
      <c r="B29" s="1153"/>
      <c r="C29" s="1153"/>
      <c r="D29" s="1153"/>
      <c r="E29" s="1153"/>
      <c r="F29" s="1153"/>
      <c r="G29" s="1153"/>
      <c r="H29" s="1153"/>
      <c r="I29" s="1153"/>
      <c r="J29" s="1153"/>
      <c r="K29" s="1153"/>
      <c r="L29" s="1153"/>
      <c r="M29" s="1153"/>
      <c r="N29" s="1153"/>
      <c r="O29" s="1153"/>
      <c r="P29" s="1153"/>
      <c r="Q29" s="1154" t="s">
        <v>4777</v>
      </c>
      <c r="R29" s="1155"/>
      <c r="S29" s="1169" t="s">
        <v>4950</v>
      </c>
      <c r="T29" s="1161"/>
      <c r="U29" s="1161"/>
      <c r="V29" s="1161"/>
      <c r="W29" s="1161"/>
      <c r="X29" s="1161"/>
      <c r="Y29" s="1161"/>
      <c r="Z29" s="1161"/>
      <c r="AA29" s="1161"/>
      <c r="AB29" s="1161"/>
      <c r="AC29" s="1161"/>
      <c r="AD29" s="1161"/>
      <c r="AE29" s="1161"/>
      <c r="AF29" s="1161"/>
      <c r="AG29" s="1161"/>
      <c r="AH29" s="1161"/>
      <c r="AI29" s="1157"/>
      <c r="AJ29" s="1157"/>
    </row>
    <row r="30" spans="1:36" ht="18.75" customHeight="1">
      <c r="A30" s="1153" t="s">
        <v>200</v>
      </c>
      <c r="B30" s="1153"/>
      <c r="C30" s="1153"/>
      <c r="D30" s="1153"/>
      <c r="E30" s="1153"/>
      <c r="F30" s="1153"/>
      <c r="G30" s="1153"/>
      <c r="H30" s="1153"/>
      <c r="I30" s="1153"/>
      <c r="J30" s="1153"/>
      <c r="K30" s="1153"/>
      <c r="L30" s="1153"/>
      <c r="M30" s="1153"/>
      <c r="N30" s="1153"/>
      <c r="O30" s="1153"/>
      <c r="P30" s="1153"/>
      <c r="Q30" s="1154" t="s">
        <v>4778</v>
      </c>
      <c r="R30" s="1155"/>
      <c r="S30" s="1163" t="s">
        <v>4793</v>
      </c>
      <c r="T30" s="1164"/>
      <c r="U30" s="1164"/>
      <c r="V30" s="1164"/>
      <c r="W30" s="1164"/>
      <c r="X30" s="1164"/>
      <c r="Y30" s="1164"/>
      <c r="Z30" s="1164"/>
      <c r="AA30" s="1164"/>
      <c r="AB30" s="1164"/>
      <c r="AC30" s="1164"/>
      <c r="AD30" s="1164"/>
      <c r="AE30" s="1164"/>
      <c r="AF30" s="1164"/>
      <c r="AG30" s="1164"/>
      <c r="AH30" s="1164"/>
      <c r="AI30" s="1154" t="s">
        <v>4804</v>
      </c>
      <c r="AJ30" s="1154"/>
    </row>
    <row r="31" spans="1:36" ht="18.75" customHeight="1">
      <c r="A31" s="1153" t="s">
        <v>4603</v>
      </c>
      <c r="B31" s="1153"/>
      <c r="C31" s="1153"/>
      <c r="D31" s="1153"/>
      <c r="E31" s="1153"/>
      <c r="F31" s="1153"/>
      <c r="G31" s="1153"/>
      <c r="H31" s="1153"/>
      <c r="I31" s="1153"/>
      <c r="J31" s="1153"/>
      <c r="K31" s="1153"/>
      <c r="L31" s="1153"/>
      <c r="M31" s="1153"/>
      <c r="N31" s="1153"/>
      <c r="O31" s="1153"/>
      <c r="P31" s="1153"/>
      <c r="Q31" s="1154" t="s">
        <v>4779</v>
      </c>
      <c r="R31" s="1155"/>
      <c r="S31" s="1156" t="s">
        <v>196</v>
      </c>
      <c r="T31" s="1153"/>
      <c r="U31" s="1153"/>
      <c r="V31" s="1153"/>
      <c r="W31" s="1153"/>
      <c r="X31" s="1153"/>
      <c r="Y31" s="1153"/>
      <c r="Z31" s="1153"/>
      <c r="AA31" s="1153"/>
      <c r="AB31" s="1153"/>
      <c r="AC31" s="1153"/>
      <c r="AD31" s="1153"/>
      <c r="AE31" s="1153"/>
      <c r="AF31" s="1153"/>
      <c r="AG31" s="1153"/>
      <c r="AH31" s="1153"/>
      <c r="AI31" s="1154" t="s">
        <v>4805</v>
      </c>
      <c r="AJ31" s="1154"/>
    </row>
    <row r="32" spans="1:36" ht="18.75" customHeight="1">
      <c r="A32" s="1153" t="s">
        <v>5002</v>
      </c>
      <c r="B32" s="1153"/>
      <c r="C32" s="1153"/>
      <c r="D32" s="1153"/>
      <c r="E32" s="1153"/>
      <c r="F32" s="1153"/>
      <c r="G32" s="1153"/>
      <c r="H32" s="1153"/>
      <c r="I32" s="1153"/>
      <c r="J32" s="1153"/>
      <c r="K32" s="1153"/>
      <c r="L32" s="1153"/>
      <c r="M32" s="1153"/>
      <c r="N32" s="1153"/>
      <c r="O32" s="1153"/>
      <c r="P32" s="1153"/>
      <c r="Q32" s="1154" t="s">
        <v>4779</v>
      </c>
      <c r="R32" s="1155"/>
      <c r="S32" s="1156" t="s">
        <v>5009</v>
      </c>
      <c r="T32" s="1153"/>
      <c r="U32" s="1153"/>
      <c r="V32" s="1153"/>
      <c r="W32" s="1153"/>
      <c r="X32" s="1153"/>
      <c r="Y32" s="1153"/>
      <c r="Z32" s="1153"/>
      <c r="AA32" s="1153"/>
      <c r="AB32" s="1153"/>
      <c r="AC32" s="1153"/>
      <c r="AD32" s="1153"/>
      <c r="AE32" s="1153"/>
      <c r="AF32" s="1153"/>
      <c r="AG32" s="1153"/>
      <c r="AH32" s="1153"/>
      <c r="AI32" s="1154" t="s">
        <v>4805</v>
      </c>
      <c r="AJ32" s="1154"/>
    </row>
    <row r="33" spans="1:36" ht="18.75" customHeight="1">
      <c r="A33" s="1153" t="s">
        <v>207</v>
      </c>
      <c r="B33" s="1153"/>
      <c r="C33" s="1153"/>
      <c r="D33" s="1153"/>
      <c r="E33" s="1153"/>
      <c r="F33" s="1153"/>
      <c r="G33" s="1153"/>
      <c r="H33" s="1153"/>
      <c r="I33" s="1153"/>
      <c r="J33" s="1153"/>
      <c r="K33" s="1153"/>
      <c r="L33" s="1153"/>
      <c r="M33" s="1153"/>
      <c r="N33" s="1153"/>
      <c r="O33" s="1153"/>
      <c r="P33" s="1153"/>
      <c r="Q33" s="1151" t="s">
        <v>4780</v>
      </c>
      <c r="R33" s="1152"/>
      <c r="S33" s="1156" t="s">
        <v>202</v>
      </c>
      <c r="T33" s="1153"/>
      <c r="U33" s="1153"/>
      <c r="V33" s="1153"/>
      <c r="W33" s="1153"/>
      <c r="X33" s="1153"/>
      <c r="Y33" s="1153"/>
      <c r="Z33" s="1153"/>
      <c r="AA33" s="1153"/>
      <c r="AB33" s="1153"/>
      <c r="AC33" s="1153"/>
      <c r="AD33" s="1153"/>
      <c r="AE33" s="1153"/>
      <c r="AF33" s="1153"/>
      <c r="AG33" s="1153"/>
      <c r="AH33" s="1153"/>
      <c r="AI33" s="1154" t="s">
        <v>4805</v>
      </c>
      <c r="AJ33" s="1154"/>
    </row>
    <row r="34" spans="1:36" ht="18.75" customHeight="1">
      <c r="A34" s="1153" t="s">
        <v>5003</v>
      </c>
      <c r="B34" s="1153"/>
      <c r="C34" s="1153"/>
      <c r="D34" s="1153"/>
      <c r="E34" s="1153"/>
      <c r="F34" s="1153"/>
      <c r="G34" s="1153"/>
      <c r="H34" s="1153"/>
      <c r="I34" s="1153"/>
      <c r="J34" s="1153"/>
      <c r="K34" s="1153"/>
      <c r="L34" s="1153"/>
      <c r="M34" s="1153"/>
      <c r="N34" s="1153"/>
      <c r="O34" s="1153"/>
      <c r="P34" s="1153"/>
      <c r="Q34" s="1151" t="s">
        <v>4781</v>
      </c>
      <c r="R34" s="1152"/>
      <c r="S34" s="1156" t="s">
        <v>204</v>
      </c>
      <c r="T34" s="1153"/>
      <c r="U34" s="1153"/>
      <c r="V34" s="1153"/>
      <c r="W34" s="1153"/>
      <c r="X34" s="1153"/>
      <c r="Y34" s="1153"/>
      <c r="Z34" s="1153"/>
      <c r="AA34" s="1153"/>
      <c r="AB34" s="1153"/>
      <c r="AC34" s="1153"/>
      <c r="AD34" s="1153"/>
      <c r="AE34" s="1153"/>
      <c r="AF34" s="1153"/>
      <c r="AG34" s="1153"/>
      <c r="AH34" s="1153"/>
      <c r="AI34" s="1154" t="s">
        <v>4806</v>
      </c>
      <c r="AJ34" s="1154"/>
    </row>
    <row r="35" spans="1:36" ht="18.75" customHeight="1">
      <c r="A35" s="1153" t="s">
        <v>5004</v>
      </c>
      <c r="B35" s="1153"/>
      <c r="C35" s="1153"/>
      <c r="D35" s="1153"/>
      <c r="E35" s="1153"/>
      <c r="F35" s="1153"/>
      <c r="G35" s="1153"/>
      <c r="H35" s="1153"/>
      <c r="I35" s="1153"/>
      <c r="J35" s="1153"/>
      <c r="K35" s="1153"/>
      <c r="L35" s="1153"/>
      <c r="M35" s="1153"/>
      <c r="N35" s="1153"/>
      <c r="O35" s="1153"/>
      <c r="P35" s="1153"/>
      <c r="Q35" s="1151" t="s">
        <v>4781</v>
      </c>
      <c r="R35" s="1152"/>
      <c r="S35" s="1156" t="s">
        <v>5010</v>
      </c>
      <c r="T35" s="1153"/>
      <c r="U35" s="1153"/>
      <c r="V35" s="1153"/>
      <c r="W35" s="1153"/>
      <c r="X35" s="1153"/>
      <c r="Y35" s="1153"/>
      <c r="Z35" s="1153"/>
      <c r="AA35" s="1153"/>
      <c r="AB35" s="1153"/>
      <c r="AC35" s="1153"/>
      <c r="AD35" s="1153"/>
      <c r="AE35" s="1153"/>
      <c r="AF35" s="1153"/>
      <c r="AG35" s="1153"/>
      <c r="AH35" s="1153"/>
      <c r="AI35" s="1154" t="s">
        <v>4807</v>
      </c>
      <c r="AJ35" s="1154"/>
    </row>
    <row r="36" spans="1:36" ht="18.75" customHeight="1">
      <c r="A36" s="1153" t="s">
        <v>211</v>
      </c>
      <c r="B36" s="1153"/>
      <c r="C36" s="1153"/>
      <c r="D36" s="1153"/>
      <c r="E36" s="1153"/>
      <c r="F36" s="1153"/>
      <c r="G36" s="1153"/>
      <c r="H36" s="1153"/>
      <c r="I36" s="1153"/>
      <c r="J36" s="1153"/>
      <c r="K36" s="1153"/>
      <c r="L36" s="1153"/>
      <c r="M36" s="1153"/>
      <c r="N36" s="1153"/>
      <c r="O36" s="1153"/>
      <c r="P36" s="1153"/>
      <c r="Q36" s="1151" t="s">
        <v>4782</v>
      </c>
      <c r="R36" s="1152"/>
      <c r="S36" s="1170"/>
      <c r="T36" s="1157"/>
      <c r="U36" s="1157"/>
      <c r="V36" s="1157"/>
      <c r="W36" s="1157"/>
      <c r="X36" s="1157"/>
      <c r="Y36" s="1157"/>
      <c r="Z36" s="1157"/>
      <c r="AA36" s="1157"/>
      <c r="AB36" s="1157"/>
      <c r="AC36" s="1157"/>
      <c r="AD36" s="1157"/>
      <c r="AE36" s="1157"/>
      <c r="AF36" s="1157"/>
      <c r="AG36" s="1157"/>
      <c r="AH36" s="1157"/>
      <c r="AI36" s="1157"/>
      <c r="AJ36" s="1157"/>
    </row>
    <row r="37" spans="1:36" ht="18.75" customHeight="1">
      <c r="A37" s="1153" t="s">
        <v>5005</v>
      </c>
      <c r="B37" s="1153"/>
      <c r="C37" s="1153"/>
      <c r="D37" s="1153"/>
      <c r="E37" s="1153"/>
      <c r="F37" s="1153"/>
      <c r="G37" s="1153"/>
      <c r="H37" s="1153"/>
      <c r="I37" s="1153"/>
      <c r="J37" s="1153"/>
      <c r="K37" s="1153"/>
      <c r="L37" s="1153"/>
      <c r="M37" s="1153"/>
      <c r="N37" s="1153"/>
      <c r="O37" s="1153"/>
      <c r="P37" s="1153"/>
      <c r="Q37" s="1151" t="s">
        <v>4782</v>
      </c>
      <c r="R37" s="1152"/>
      <c r="S37" s="1169" t="s">
        <v>209</v>
      </c>
      <c r="T37" s="1161"/>
      <c r="U37" s="1161"/>
      <c r="V37" s="1161"/>
      <c r="W37" s="1161"/>
      <c r="X37" s="1161"/>
      <c r="Y37" s="1161"/>
      <c r="Z37" s="1161"/>
      <c r="AA37" s="1161"/>
      <c r="AB37" s="1161"/>
      <c r="AC37" s="1161"/>
      <c r="AD37" s="1161"/>
      <c r="AE37" s="1161"/>
      <c r="AF37" s="1161"/>
      <c r="AG37" s="1161"/>
      <c r="AH37" s="1161"/>
      <c r="AI37" s="1157"/>
      <c r="AJ37" s="1157"/>
    </row>
    <row r="38" spans="1:36" ht="18.75" customHeight="1">
      <c r="A38" s="1153" t="s">
        <v>213</v>
      </c>
      <c r="B38" s="1153"/>
      <c r="C38" s="1153"/>
      <c r="D38" s="1153"/>
      <c r="E38" s="1153"/>
      <c r="F38" s="1153"/>
      <c r="G38" s="1153"/>
      <c r="H38" s="1153"/>
      <c r="I38" s="1153"/>
      <c r="J38" s="1153"/>
      <c r="K38" s="1153"/>
      <c r="L38" s="1153"/>
      <c r="M38" s="1153"/>
      <c r="N38" s="1153"/>
      <c r="O38" s="1153"/>
      <c r="P38" s="1153"/>
      <c r="Q38" s="1151" t="s">
        <v>4782</v>
      </c>
      <c r="R38" s="1152"/>
      <c r="S38" s="1163" t="s">
        <v>4793</v>
      </c>
      <c r="T38" s="1164"/>
      <c r="U38" s="1164"/>
      <c r="V38" s="1164"/>
      <c r="W38" s="1164"/>
      <c r="X38" s="1164"/>
      <c r="Y38" s="1164"/>
      <c r="Z38" s="1164"/>
      <c r="AA38" s="1164"/>
      <c r="AB38" s="1164"/>
      <c r="AC38" s="1164"/>
      <c r="AD38" s="1164"/>
      <c r="AE38" s="1164"/>
      <c r="AF38" s="1164"/>
      <c r="AG38" s="1164"/>
      <c r="AH38" s="1164"/>
      <c r="AI38" s="1154" t="s">
        <v>4808</v>
      </c>
      <c r="AJ38" s="1154"/>
    </row>
    <row r="39" spans="1:36" ht="18.75" customHeight="1">
      <c r="A39" s="1164" t="s">
        <v>214</v>
      </c>
      <c r="B39" s="1164"/>
      <c r="C39" s="1164"/>
      <c r="D39" s="1164"/>
      <c r="E39" s="1164"/>
      <c r="F39" s="1164"/>
      <c r="G39" s="1164"/>
      <c r="H39" s="1164"/>
      <c r="I39" s="1164"/>
      <c r="J39" s="1164"/>
      <c r="K39" s="1164"/>
      <c r="L39" s="1164"/>
      <c r="M39" s="1164"/>
      <c r="N39" s="1164"/>
      <c r="O39" s="1164"/>
      <c r="P39" s="1164"/>
      <c r="Q39" s="1151" t="s">
        <v>4783</v>
      </c>
      <c r="R39" s="1152"/>
      <c r="S39" s="1156" t="s">
        <v>5011</v>
      </c>
      <c r="T39" s="1153"/>
      <c r="U39" s="1153"/>
      <c r="V39" s="1153"/>
      <c r="W39" s="1153"/>
      <c r="X39" s="1153"/>
      <c r="Y39" s="1153"/>
      <c r="Z39" s="1153"/>
      <c r="AA39" s="1153"/>
      <c r="AB39" s="1153"/>
      <c r="AC39" s="1153"/>
      <c r="AD39" s="1153"/>
      <c r="AE39" s="1153"/>
      <c r="AF39" s="1153"/>
      <c r="AG39" s="1153"/>
      <c r="AH39" s="1153"/>
      <c r="AI39" s="1154" t="s">
        <v>4809</v>
      </c>
      <c r="AJ39" s="1154"/>
    </row>
    <row r="40" spans="1:36" ht="18.75" customHeight="1">
      <c r="A40" s="1164" t="s">
        <v>217</v>
      </c>
      <c r="B40" s="1164"/>
      <c r="C40" s="1164"/>
      <c r="D40" s="1164"/>
      <c r="E40" s="1164"/>
      <c r="F40" s="1164"/>
      <c r="G40" s="1164"/>
      <c r="H40" s="1164"/>
      <c r="I40" s="1164"/>
      <c r="J40" s="1164"/>
      <c r="K40" s="1164"/>
      <c r="L40" s="1164"/>
      <c r="M40" s="1164"/>
      <c r="N40" s="1164"/>
      <c r="O40" s="1164"/>
      <c r="P40" s="1164"/>
      <c r="Q40" s="1151"/>
      <c r="R40" s="1152"/>
      <c r="S40" s="1156" t="s">
        <v>5012</v>
      </c>
      <c r="T40" s="1153"/>
      <c r="U40" s="1153"/>
      <c r="V40" s="1153"/>
      <c r="W40" s="1153"/>
      <c r="X40" s="1153"/>
      <c r="Y40" s="1153"/>
      <c r="Z40" s="1153"/>
      <c r="AA40" s="1153"/>
      <c r="AB40" s="1153"/>
      <c r="AC40" s="1153"/>
      <c r="AD40" s="1153"/>
      <c r="AE40" s="1153"/>
      <c r="AF40" s="1153"/>
      <c r="AG40" s="1153"/>
      <c r="AH40" s="1153"/>
      <c r="AI40" s="1154" t="s">
        <v>4809</v>
      </c>
      <c r="AJ40" s="1154"/>
    </row>
    <row r="41" spans="1:36" ht="18.75" customHeight="1">
      <c r="A41" s="1153" t="s">
        <v>218</v>
      </c>
      <c r="B41" s="1153"/>
      <c r="C41" s="1153"/>
      <c r="D41" s="1153"/>
      <c r="E41" s="1153"/>
      <c r="F41" s="1153"/>
      <c r="G41" s="1153"/>
      <c r="H41" s="1153"/>
      <c r="I41" s="1153"/>
      <c r="J41" s="1153"/>
      <c r="K41" s="1153"/>
      <c r="L41" s="1153"/>
      <c r="M41" s="1153"/>
      <c r="N41" s="1153"/>
      <c r="O41" s="1153"/>
      <c r="P41" s="1153"/>
      <c r="Q41" s="1151" t="s">
        <v>4783</v>
      </c>
      <c r="R41" s="1152"/>
      <c r="S41" s="1163" t="s">
        <v>5013</v>
      </c>
      <c r="T41" s="1164"/>
      <c r="U41" s="1164"/>
      <c r="V41" s="1164"/>
      <c r="W41" s="1164"/>
      <c r="X41" s="1164"/>
      <c r="Y41" s="1164"/>
      <c r="Z41" s="1164"/>
      <c r="AA41" s="1164"/>
      <c r="AB41" s="1164"/>
      <c r="AC41" s="1164"/>
      <c r="AD41" s="1164"/>
      <c r="AE41" s="1164"/>
      <c r="AF41" s="1164"/>
      <c r="AG41" s="1164"/>
      <c r="AH41" s="1164"/>
      <c r="AI41" s="1154"/>
      <c r="AJ41" s="1154"/>
    </row>
    <row r="42" spans="1:36" ht="18.75" customHeight="1">
      <c r="A42" s="1164" t="s">
        <v>221</v>
      </c>
      <c r="B42" s="1164"/>
      <c r="C42" s="1164"/>
      <c r="D42" s="1164"/>
      <c r="E42" s="1164"/>
      <c r="F42" s="1164"/>
      <c r="G42" s="1164"/>
      <c r="H42" s="1164"/>
      <c r="I42" s="1164"/>
      <c r="J42" s="1164"/>
      <c r="K42" s="1164"/>
      <c r="L42" s="1164"/>
      <c r="M42" s="1164"/>
      <c r="N42" s="1164"/>
      <c r="O42" s="1164"/>
      <c r="P42" s="1164"/>
      <c r="Q42" s="1151"/>
      <c r="R42" s="1152"/>
      <c r="S42" s="1156" t="s">
        <v>5014</v>
      </c>
      <c r="T42" s="1153"/>
      <c r="U42" s="1153"/>
      <c r="V42" s="1153"/>
      <c r="W42" s="1153"/>
      <c r="X42" s="1153"/>
      <c r="Y42" s="1153"/>
      <c r="Z42" s="1153"/>
      <c r="AA42" s="1153"/>
      <c r="AB42" s="1153"/>
      <c r="AC42" s="1153"/>
      <c r="AD42" s="1153"/>
      <c r="AE42" s="1153"/>
      <c r="AF42" s="1153"/>
      <c r="AG42" s="1153"/>
      <c r="AH42" s="1153"/>
      <c r="AI42" s="1154" t="s">
        <v>4809</v>
      </c>
      <c r="AJ42" s="1154"/>
    </row>
    <row r="43" spans="1:36" ht="18.75" customHeight="1">
      <c r="A43" s="1153" t="s">
        <v>222</v>
      </c>
      <c r="B43" s="1153"/>
      <c r="C43" s="1153"/>
      <c r="D43" s="1153"/>
      <c r="E43" s="1153"/>
      <c r="F43" s="1153"/>
      <c r="G43" s="1153"/>
      <c r="H43" s="1153"/>
      <c r="I43" s="1153"/>
      <c r="J43" s="1153"/>
      <c r="K43" s="1153"/>
      <c r="L43" s="1153"/>
      <c r="M43" s="1153"/>
      <c r="N43" s="1153"/>
      <c r="O43" s="1153"/>
      <c r="P43" s="1153"/>
      <c r="Q43" s="1151" t="s">
        <v>4784</v>
      </c>
      <c r="R43" s="1152"/>
      <c r="S43" s="1156" t="s">
        <v>5015</v>
      </c>
      <c r="T43" s="1153"/>
      <c r="U43" s="1153"/>
      <c r="V43" s="1153"/>
      <c r="W43" s="1153"/>
      <c r="X43" s="1153"/>
      <c r="Y43" s="1153"/>
      <c r="Z43" s="1153"/>
      <c r="AA43" s="1153"/>
      <c r="AB43" s="1153"/>
      <c r="AC43" s="1153"/>
      <c r="AD43" s="1153"/>
      <c r="AE43" s="1153"/>
      <c r="AF43" s="1153"/>
      <c r="AG43" s="1153"/>
      <c r="AH43" s="1153"/>
      <c r="AI43" s="1154" t="s">
        <v>4810</v>
      </c>
      <c r="AJ43" s="1154"/>
    </row>
    <row r="44" spans="1:36" ht="18.75" customHeight="1">
      <c r="A44" s="1153" t="s">
        <v>225</v>
      </c>
      <c r="B44" s="1153"/>
      <c r="C44" s="1153"/>
      <c r="D44" s="1153"/>
      <c r="E44" s="1153"/>
      <c r="F44" s="1153"/>
      <c r="G44" s="1153"/>
      <c r="H44" s="1153"/>
      <c r="I44" s="1153"/>
      <c r="J44" s="1153"/>
      <c r="K44" s="1153"/>
      <c r="L44" s="1153"/>
      <c r="M44" s="1153"/>
      <c r="N44" s="1153"/>
      <c r="O44" s="1153"/>
      <c r="P44" s="1153"/>
      <c r="Q44" s="1151" t="s">
        <v>4785</v>
      </c>
      <c r="R44" s="1152"/>
      <c r="S44" s="1163" t="s">
        <v>5016</v>
      </c>
      <c r="T44" s="1164"/>
      <c r="U44" s="1164"/>
      <c r="V44" s="1164"/>
      <c r="W44" s="1164"/>
      <c r="X44" s="1164"/>
      <c r="Y44" s="1164"/>
      <c r="Z44" s="1164"/>
      <c r="AA44" s="1164"/>
      <c r="AB44" s="1164"/>
      <c r="AC44" s="1164"/>
      <c r="AD44" s="1164"/>
      <c r="AE44" s="1164"/>
      <c r="AF44" s="1164"/>
      <c r="AG44" s="1164"/>
      <c r="AH44" s="1164"/>
      <c r="AI44" s="1154"/>
      <c r="AJ44" s="1154"/>
    </row>
    <row r="45" spans="1:36" ht="18.75" customHeight="1">
      <c r="A45" s="1153" t="s">
        <v>5006</v>
      </c>
      <c r="B45" s="1153"/>
      <c r="C45" s="1153"/>
      <c r="D45" s="1153"/>
      <c r="E45" s="1153"/>
      <c r="F45" s="1153"/>
      <c r="G45" s="1153"/>
      <c r="H45" s="1153"/>
      <c r="I45" s="1153"/>
      <c r="J45" s="1153"/>
      <c r="K45" s="1153"/>
      <c r="L45" s="1153"/>
      <c r="M45" s="1153"/>
      <c r="N45" s="1153"/>
      <c r="O45" s="1153"/>
      <c r="P45" s="1153"/>
      <c r="Q45" s="1151" t="s">
        <v>4786</v>
      </c>
      <c r="R45" s="1152"/>
      <c r="S45" s="1156" t="s">
        <v>219</v>
      </c>
      <c r="T45" s="1153"/>
      <c r="U45" s="1153"/>
      <c r="V45" s="1153"/>
      <c r="W45" s="1153"/>
      <c r="X45" s="1153"/>
      <c r="Y45" s="1153"/>
      <c r="Z45" s="1153"/>
      <c r="AA45" s="1153"/>
      <c r="AB45" s="1153"/>
      <c r="AC45" s="1153"/>
      <c r="AD45" s="1153"/>
      <c r="AE45" s="1153"/>
      <c r="AF45" s="1153"/>
      <c r="AG45" s="1153"/>
      <c r="AH45" s="1153"/>
      <c r="AI45" s="1154" t="s">
        <v>4811</v>
      </c>
      <c r="AJ45" s="1154"/>
    </row>
    <row r="46" spans="1:36" ht="18.75" customHeight="1">
      <c r="A46" s="1164" t="s">
        <v>231</v>
      </c>
      <c r="B46" s="1164"/>
      <c r="C46" s="1164"/>
      <c r="D46" s="1164"/>
      <c r="E46" s="1164"/>
      <c r="F46" s="1164"/>
      <c r="G46" s="1164"/>
      <c r="H46" s="1164"/>
      <c r="I46" s="1164"/>
      <c r="J46" s="1164"/>
      <c r="K46" s="1164"/>
      <c r="L46" s="1164"/>
      <c r="M46" s="1164"/>
      <c r="N46" s="1164"/>
      <c r="O46" s="1164"/>
      <c r="P46" s="1164"/>
      <c r="Q46" s="1151"/>
      <c r="R46" s="1152"/>
      <c r="S46" s="1170"/>
      <c r="T46" s="1157"/>
      <c r="U46" s="1157"/>
      <c r="V46" s="1157"/>
      <c r="W46" s="1157"/>
      <c r="X46" s="1157"/>
      <c r="Y46" s="1157"/>
      <c r="Z46" s="1157"/>
      <c r="AA46" s="1157"/>
      <c r="AB46" s="1157"/>
      <c r="AC46" s="1157"/>
      <c r="AD46" s="1157"/>
      <c r="AE46" s="1157"/>
      <c r="AF46" s="1157"/>
      <c r="AG46" s="1157"/>
      <c r="AH46" s="1157"/>
      <c r="AI46" s="1157"/>
      <c r="AJ46" s="1157"/>
    </row>
    <row r="47" spans="1:36" ht="18.75" customHeight="1">
      <c r="A47" s="1153" t="s">
        <v>5007</v>
      </c>
      <c r="B47" s="1153"/>
      <c r="C47" s="1153"/>
      <c r="D47" s="1153"/>
      <c r="E47" s="1153"/>
      <c r="F47" s="1153"/>
      <c r="G47" s="1153"/>
      <c r="H47" s="1153"/>
      <c r="I47" s="1153"/>
      <c r="J47" s="1153"/>
      <c r="K47" s="1153"/>
      <c r="L47" s="1153"/>
      <c r="M47" s="1153"/>
      <c r="N47" s="1153"/>
      <c r="O47" s="1153"/>
      <c r="P47" s="1153"/>
      <c r="Q47" s="1151" t="s">
        <v>4787</v>
      </c>
      <c r="R47" s="1152"/>
      <c r="S47" s="1169" t="s">
        <v>224</v>
      </c>
      <c r="T47" s="1161"/>
      <c r="U47" s="1161"/>
      <c r="V47" s="1161"/>
      <c r="W47" s="1161"/>
      <c r="X47" s="1161"/>
      <c r="Y47" s="1161"/>
      <c r="Z47" s="1161"/>
      <c r="AA47" s="1161"/>
      <c r="AB47" s="1161"/>
      <c r="AC47" s="1161"/>
      <c r="AD47" s="1161"/>
      <c r="AE47" s="1161"/>
      <c r="AF47" s="1161"/>
      <c r="AG47" s="1161"/>
      <c r="AH47" s="1161"/>
      <c r="AI47" s="1157"/>
      <c r="AJ47" s="1157"/>
    </row>
    <row r="48" spans="1:36" ht="18.75" customHeight="1">
      <c r="A48" s="1164" t="s">
        <v>236</v>
      </c>
      <c r="B48" s="1164"/>
      <c r="C48" s="1164"/>
      <c r="D48" s="1164"/>
      <c r="E48" s="1164"/>
      <c r="F48" s="1164"/>
      <c r="G48" s="1164"/>
      <c r="H48" s="1164"/>
      <c r="I48" s="1164"/>
      <c r="J48" s="1164"/>
      <c r="K48" s="1164"/>
      <c r="L48" s="1164"/>
      <c r="M48" s="1164"/>
      <c r="N48" s="1164"/>
      <c r="O48" s="1164"/>
      <c r="P48" s="1164"/>
      <c r="Q48" s="1151"/>
      <c r="R48" s="1152"/>
      <c r="S48" s="1163" t="s">
        <v>4793</v>
      </c>
      <c r="T48" s="1164"/>
      <c r="U48" s="1164"/>
      <c r="V48" s="1164"/>
      <c r="W48" s="1164"/>
      <c r="X48" s="1164"/>
      <c r="Y48" s="1164"/>
      <c r="Z48" s="1164"/>
      <c r="AA48" s="1164"/>
      <c r="AB48" s="1164"/>
      <c r="AC48" s="1164"/>
      <c r="AD48" s="1164"/>
      <c r="AE48" s="1164"/>
      <c r="AF48" s="1164"/>
      <c r="AG48" s="1164"/>
      <c r="AH48" s="1164"/>
      <c r="AI48" s="1154" t="s">
        <v>4812</v>
      </c>
      <c r="AJ48" s="1154"/>
    </row>
    <row r="49" spans="1:36" ht="18.75" customHeight="1">
      <c r="A49" s="1153" t="s">
        <v>5008</v>
      </c>
      <c r="B49" s="1153"/>
      <c r="C49" s="1153"/>
      <c r="D49" s="1153"/>
      <c r="E49" s="1153"/>
      <c r="F49" s="1153"/>
      <c r="G49" s="1153"/>
      <c r="H49" s="1153"/>
      <c r="I49" s="1153"/>
      <c r="J49" s="1153"/>
      <c r="K49" s="1153"/>
      <c r="L49" s="1153"/>
      <c r="M49" s="1153"/>
      <c r="N49" s="1153"/>
      <c r="O49" s="1153"/>
      <c r="P49" s="1153"/>
      <c r="Q49" s="1151" t="s">
        <v>4788</v>
      </c>
      <c r="R49" s="1152"/>
      <c r="S49" s="1156" t="s">
        <v>227</v>
      </c>
      <c r="T49" s="1153"/>
      <c r="U49" s="1153"/>
      <c r="V49" s="1153"/>
      <c r="W49" s="1153"/>
      <c r="X49" s="1153"/>
      <c r="Y49" s="1153"/>
      <c r="Z49" s="1153"/>
      <c r="AA49" s="1153"/>
      <c r="AB49" s="1153"/>
      <c r="AC49" s="1153"/>
      <c r="AD49" s="1153"/>
      <c r="AE49" s="1153"/>
      <c r="AF49" s="1153"/>
      <c r="AG49" s="1153"/>
      <c r="AH49" s="1153"/>
      <c r="AI49" s="1154" t="s">
        <v>4813</v>
      </c>
      <c r="AJ49" s="1154"/>
    </row>
    <row r="50" spans="1:36" ht="18.75" customHeight="1">
      <c r="A50" s="1164" t="s">
        <v>239</v>
      </c>
      <c r="B50" s="1164"/>
      <c r="C50" s="1164"/>
      <c r="D50" s="1164"/>
      <c r="E50" s="1164"/>
      <c r="F50" s="1164"/>
      <c r="G50" s="1164"/>
      <c r="H50" s="1164"/>
      <c r="I50" s="1164"/>
      <c r="J50" s="1164"/>
      <c r="K50" s="1164"/>
      <c r="L50" s="1164"/>
      <c r="M50" s="1164"/>
      <c r="N50" s="1164"/>
      <c r="O50" s="1164"/>
      <c r="P50" s="1164"/>
      <c r="Q50" s="1151"/>
      <c r="R50" s="1152"/>
      <c r="S50" s="1156" t="s">
        <v>230</v>
      </c>
      <c r="T50" s="1153"/>
      <c r="U50" s="1153"/>
      <c r="V50" s="1153"/>
      <c r="W50" s="1153"/>
      <c r="X50" s="1153"/>
      <c r="Y50" s="1153"/>
      <c r="Z50" s="1153"/>
      <c r="AA50" s="1153"/>
      <c r="AB50" s="1153"/>
      <c r="AC50" s="1153"/>
      <c r="AD50" s="1153"/>
      <c r="AE50" s="1153"/>
      <c r="AF50" s="1153"/>
      <c r="AG50" s="1153"/>
      <c r="AH50" s="1153"/>
      <c r="AI50" s="1154" t="s">
        <v>4813</v>
      </c>
      <c r="AJ50" s="1154"/>
    </row>
    <row r="51" spans="1:36" ht="18.75" customHeight="1">
      <c r="A51" s="1157"/>
      <c r="B51" s="1157"/>
      <c r="C51" s="1157"/>
      <c r="D51" s="1157"/>
      <c r="E51" s="1157"/>
      <c r="F51" s="1157"/>
      <c r="G51" s="1157"/>
      <c r="H51" s="1157"/>
      <c r="I51" s="1157"/>
      <c r="J51" s="1157"/>
      <c r="K51" s="1157"/>
      <c r="L51" s="1157"/>
      <c r="M51" s="1157"/>
      <c r="N51" s="1157"/>
      <c r="O51" s="1157"/>
      <c r="P51" s="1157"/>
      <c r="Q51" s="1160"/>
      <c r="R51" s="1166"/>
      <c r="S51" s="1156" t="s">
        <v>232</v>
      </c>
      <c r="T51" s="1153"/>
      <c r="U51" s="1153"/>
      <c r="V51" s="1153"/>
      <c r="W51" s="1153"/>
      <c r="X51" s="1153"/>
      <c r="Y51" s="1153"/>
      <c r="Z51" s="1153"/>
      <c r="AA51" s="1153"/>
      <c r="AB51" s="1153"/>
      <c r="AC51" s="1153"/>
      <c r="AD51" s="1153"/>
      <c r="AE51" s="1153"/>
      <c r="AF51" s="1153"/>
      <c r="AG51" s="1153"/>
      <c r="AH51" s="1153"/>
      <c r="AI51" s="1154" t="s">
        <v>4814</v>
      </c>
      <c r="AJ51" s="1154"/>
    </row>
    <row r="52" spans="1:36" ht="18.75" customHeight="1">
      <c r="A52" s="1161" t="s">
        <v>4951</v>
      </c>
      <c r="B52" s="1161"/>
      <c r="C52" s="1161"/>
      <c r="D52" s="1161"/>
      <c r="E52" s="1161"/>
      <c r="F52" s="1161"/>
      <c r="G52" s="1161"/>
      <c r="H52" s="1161"/>
      <c r="I52" s="1161"/>
      <c r="J52" s="1161"/>
      <c r="K52" s="1161"/>
      <c r="L52" s="1161"/>
      <c r="M52" s="1161"/>
      <c r="N52" s="1161"/>
      <c r="O52" s="1161"/>
      <c r="P52" s="1161"/>
      <c r="Q52" s="1160"/>
      <c r="R52" s="1166"/>
      <c r="S52" s="1156" t="s">
        <v>235</v>
      </c>
      <c r="T52" s="1153"/>
      <c r="U52" s="1153"/>
      <c r="V52" s="1153"/>
      <c r="W52" s="1153"/>
      <c r="X52" s="1153"/>
      <c r="Y52" s="1153"/>
      <c r="Z52" s="1153"/>
      <c r="AA52" s="1153"/>
      <c r="AB52" s="1153"/>
      <c r="AC52" s="1153"/>
      <c r="AD52" s="1153"/>
      <c r="AE52" s="1153"/>
      <c r="AF52" s="1153"/>
      <c r="AG52" s="1153"/>
      <c r="AH52" s="1153"/>
      <c r="AI52" s="1154" t="s">
        <v>4814</v>
      </c>
      <c r="AJ52" s="1154"/>
    </row>
    <row r="53" spans="1:36" ht="18.75" customHeight="1">
      <c r="A53" s="1153" t="s">
        <v>4762</v>
      </c>
      <c r="B53" s="1153"/>
      <c r="C53" s="1153"/>
      <c r="D53" s="1153"/>
      <c r="E53" s="1153"/>
      <c r="F53" s="1153"/>
      <c r="G53" s="1153"/>
      <c r="H53" s="1153"/>
      <c r="I53" s="1153"/>
      <c r="J53" s="1153"/>
      <c r="K53" s="1153"/>
      <c r="L53" s="1153"/>
      <c r="M53" s="1153"/>
      <c r="N53" s="1153"/>
      <c r="O53" s="1153"/>
      <c r="P53" s="1153"/>
      <c r="Q53" s="1151" t="s">
        <v>4789</v>
      </c>
      <c r="R53" s="1152"/>
      <c r="S53" s="1170"/>
      <c r="T53" s="1157"/>
      <c r="U53" s="1157"/>
      <c r="V53" s="1157"/>
      <c r="W53" s="1157"/>
      <c r="X53" s="1157"/>
      <c r="Y53" s="1157"/>
      <c r="Z53" s="1157"/>
      <c r="AA53" s="1157"/>
      <c r="AB53" s="1157"/>
      <c r="AC53" s="1157"/>
      <c r="AD53" s="1157"/>
      <c r="AE53" s="1157"/>
      <c r="AF53" s="1157"/>
      <c r="AG53" s="1157"/>
      <c r="AH53" s="1157"/>
      <c r="AI53" s="1157"/>
      <c r="AJ53" s="1157"/>
    </row>
    <row r="54" spans="1:36" ht="18.75" customHeight="1">
      <c r="A54" s="1153" t="s">
        <v>245</v>
      </c>
      <c r="B54" s="1153"/>
      <c r="C54" s="1153"/>
      <c r="D54" s="1153"/>
      <c r="E54" s="1153"/>
      <c r="F54" s="1153"/>
      <c r="G54" s="1153"/>
      <c r="H54" s="1153"/>
      <c r="I54" s="1153"/>
      <c r="J54" s="1153"/>
      <c r="K54" s="1153"/>
      <c r="L54" s="1153"/>
      <c r="M54" s="1153"/>
      <c r="N54" s="1153"/>
      <c r="O54" s="1153"/>
      <c r="P54" s="1153"/>
      <c r="Q54" s="1151" t="s">
        <v>4790</v>
      </c>
      <c r="R54" s="1152"/>
      <c r="S54" s="1171"/>
      <c r="T54" s="1150"/>
      <c r="U54" s="1150"/>
      <c r="V54" s="1150"/>
      <c r="W54" s="1150"/>
      <c r="X54" s="1150"/>
      <c r="Y54" s="1150"/>
      <c r="Z54" s="1150"/>
      <c r="AA54" s="1150"/>
      <c r="AB54" s="1150"/>
      <c r="AC54" s="1150"/>
      <c r="AD54" s="1150"/>
      <c r="AE54" s="1150"/>
      <c r="AF54" s="1150"/>
      <c r="AG54" s="1150"/>
      <c r="AH54" s="1150"/>
      <c r="AI54" s="1150"/>
      <c r="AJ54" s="1150"/>
    </row>
    <row r="55" spans="1:36" ht="18.75" customHeight="1">
      <c r="Q55" s="459"/>
      <c r="R55" s="459"/>
    </row>
    <row r="56" spans="1:36" ht="18.75" customHeight="1">
      <c r="Q56" s="459"/>
      <c r="R56" s="459"/>
    </row>
    <row r="57" spans="1:36" ht="18.75" customHeight="1">
      <c r="A57" s="1123"/>
      <c r="B57" s="1123"/>
      <c r="C57" s="1123"/>
      <c r="D57" s="1123"/>
      <c r="E57" s="1123"/>
      <c r="F57" s="1123"/>
      <c r="G57" s="1123"/>
      <c r="H57" s="1123"/>
      <c r="I57" s="1123"/>
      <c r="J57" s="1123"/>
      <c r="K57" s="1123"/>
      <c r="L57" s="1123"/>
      <c r="M57" s="1123"/>
      <c r="N57" s="1123"/>
      <c r="O57" s="1123"/>
      <c r="P57" s="1123"/>
      <c r="Q57" s="1123"/>
      <c r="R57" s="1123"/>
      <c r="S57" s="1123"/>
      <c r="T57" s="1123"/>
      <c r="U57" s="1123"/>
      <c r="V57" s="1123"/>
      <c r="W57" s="1123"/>
      <c r="X57" s="1123"/>
      <c r="Y57" s="1123"/>
      <c r="Z57" s="1123"/>
      <c r="AA57" s="1123"/>
      <c r="AB57" s="1123"/>
      <c r="AC57" s="1123"/>
      <c r="AD57" s="1123"/>
      <c r="AE57" s="1123"/>
      <c r="AF57" s="1123"/>
      <c r="AG57" s="1123"/>
      <c r="AH57" s="1123"/>
    </row>
    <row r="58" spans="1:36" ht="18.75" customHeight="1">
      <c r="A58" s="1123"/>
      <c r="B58" s="1123"/>
      <c r="C58" s="1123"/>
      <c r="D58" s="1123"/>
      <c r="E58" s="1123"/>
      <c r="F58" s="1123"/>
      <c r="G58" s="1123"/>
      <c r="H58" s="1123"/>
      <c r="I58" s="1123"/>
      <c r="J58" s="1123"/>
      <c r="K58" s="1123"/>
      <c r="L58" s="1123"/>
      <c r="M58" s="1123"/>
      <c r="N58" s="1123"/>
      <c r="O58" s="1123"/>
      <c r="P58" s="1123"/>
      <c r="Q58" s="1123"/>
      <c r="R58" s="1123"/>
      <c r="S58" s="1123"/>
      <c r="T58" s="1123"/>
      <c r="U58" s="1123"/>
      <c r="V58" s="1123"/>
      <c r="W58" s="1123"/>
      <c r="X58" s="1123"/>
      <c r="Y58" s="1123"/>
      <c r="Z58" s="1123"/>
      <c r="AA58" s="1123"/>
      <c r="AB58" s="1123"/>
      <c r="AC58" s="1123"/>
      <c r="AD58" s="1123"/>
      <c r="AE58" s="1123"/>
      <c r="AF58" s="1123"/>
      <c r="AG58" s="1123"/>
      <c r="AH58" s="1123"/>
    </row>
    <row r="59" spans="1:36" ht="18.75" customHeight="1">
      <c r="A59" s="1123"/>
      <c r="B59" s="1123"/>
      <c r="C59" s="1123"/>
      <c r="D59" s="1123"/>
      <c r="E59" s="1123"/>
      <c r="F59" s="1123"/>
      <c r="G59" s="1123"/>
      <c r="H59" s="1123"/>
      <c r="I59" s="1123"/>
      <c r="J59" s="1123"/>
      <c r="K59" s="1123"/>
      <c r="L59" s="1123"/>
      <c r="M59" s="1123"/>
      <c r="N59" s="1123"/>
      <c r="O59" s="1123"/>
      <c r="P59" s="1123"/>
      <c r="Q59" s="1123"/>
      <c r="R59" s="1123"/>
      <c r="S59" s="1123"/>
      <c r="T59" s="1123"/>
      <c r="U59" s="1123"/>
      <c r="V59" s="1123"/>
      <c r="W59" s="1123"/>
      <c r="X59" s="1123"/>
      <c r="Y59" s="1123"/>
      <c r="Z59" s="1123"/>
      <c r="AA59" s="1123"/>
      <c r="AB59" s="1123"/>
      <c r="AC59" s="1123"/>
      <c r="AD59" s="1123"/>
      <c r="AE59" s="1123"/>
      <c r="AF59" s="1123"/>
      <c r="AG59" s="1123"/>
      <c r="AH59" s="1123"/>
    </row>
    <row r="60" spans="1:36" ht="18.75" customHeight="1">
      <c r="A60" s="1123"/>
      <c r="B60" s="1123"/>
      <c r="C60" s="1123"/>
      <c r="D60" s="1123"/>
      <c r="E60" s="1123"/>
      <c r="F60" s="1123"/>
      <c r="G60" s="1123"/>
      <c r="H60" s="1123"/>
      <c r="I60" s="1123"/>
      <c r="J60" s="1123"/>
      <c r="K60" s="1123"/>
      <c r="L60" s="1123"/>
      <c r="M60" s="1123"/>
      <c r="N60" s="1123"/>
      <c r="O60" s="1123"/>
      <c r="P60" s="1123"/>
      <c r="Q60" s="1123"/>
      <c r="R60" s="1123"/>
      <c r="S60" s="1122"/>
      <c r="T60" s="1122"/>
      <c r="U60" s="1122"/>
      <c r="V60" s="1122"/>
      <c r="W60" s="1122"/>
      <c r="X60" s="1122"/>
      <c r="Y60" s="1122"/>
      <c r="Z60" s="1122"/>
      <c r="AA60" s="1122"/>
      <c r="AB60" s="1122"/>
      <c r="AC60" s="1122"/>
      <c r="AD60" s="1122"/>
      <c r="AE60" s="1122"/>
      <c r="AF60" s="1122"/>
      <c r="AG60" s="1122"/>
      <c r="AH60" s="1122"/>
      <c r="AI60" s="1157"/>
      <c r="AJ60" s="1157"/>
    </row>
    <row r="61" spans="1:36" ht="18.75" customHeight="1">
      <c r="A61" s="1123"/>
      <c r="B61" s="1123"/>
      <c r="C61" s="1123"/>
      <c r="D61" s="1123"/>
      <c r="E61" s="1123"/>
      <c r="F61" s="1123"/>
      <c r="G61" s="1123"/>
      <c r="H61" s="1123"/>
      <c r="I61" s="1123"/>
      <c r="J61" s="1123"/>
      <c r="K61" s="1123"/>
      <c r="L61" s="1123"/>
      <c r="M61" s="1123"/>
      <c r="N61" s="1123"/>
      <c r="O61" s="1123"/>
      <c r="P61" s="1123"/>
      <c r="Q61" s="1123"/>
      <c r="R61" s="1123"/>
      <c r="S61" s="1123"/>
      <c r="T61" s="1123"/>
      <c r="U61" s="1123"/>
      <c r="V61" s="1123"/>
      <c r="W61" s="1123"/>
      <c r="X61" s="1123"/>
      <c r="Y61" s="1123"/>
      <c r="Z61" s="1123"/>
      <c r="AA61" s="1123"/>
      <c r="AB61" s="1123"/>
      <c r="AC61" s="1123"/>
      <c r="AD61" s="1123"/>
      <c r="AE61" s="1123"/>
      <c r="AF61" s="1123"/>
      <c r="AG61" s="1123"/>
      <c r="AH61" s="1123"/>
      <c r="AI61" s="1150"/>
      <c r="AJ61" s="1150"/>
    </row>
    <row r="62" spans="1:36" ht="18.75" customHeight="1">
      <c r="Q62" s="459"/>
      <c r="R62" s="459"/>
      <c r="AI62" s="459"/>
      <c r="AJ62" s="459"/>
    </row>
    <row r="63" spans="1:36" ht="18.75" customHeight="1">
      <c r="AI63" s="459"/>
      <c r="AJ63" s="459"/>
    </row>
    <row r="64" spans="1:36" ht="18.75" customHeight="1">
      <c r="AI64" s="459"/>
      <c r="AJ64" s="459"/>
    </row>
    <row r="65" spans="35:36" ht="18.75" customHeight="1">
      <c r="AI65" s="459"/>
      <c r="AJ65" s="459"/>
    </row>
    <row r="66" spans="35:36" ht="18.75" customHeight="1">
      <c r="AI66" s="459"/>
      <c r="AJ66" s="459"/>
    </row>
    <row r="149" spans="19:36" ht="18.75" customHeight="1">
      <c r="S149" s="240"/>
      <c r="T149" s="240"/>
      <c r="U149" s="240"/>
      <c r="V149" s="240"/>
      <c r="W149" s="240"/>
      <c r="X149" s="240"/>
      <c r="Y149" s="240"/>
      <c r="Z149" s="240"/>
      <c r="AA149" s="240"/>
      <c r="AB149" s="240"/>
      <c r="AC149" s="240"/>
      <c r="AD149" s="240"/>
      <c r="AE149" s="240"/>
      <c r="AF149" s="240"/>
      <c r="AG149" s="240"/>
      <c r="AH149" s="240"/>
      <c r="AI149" s="241"/>
      <c r="AJ149" s="241"/>
    </row>
    <row r="150" spans="19:36" ht="18.75" customHeight="1">
      <c r="S150" s="240"/>
      <c r="T150" s="240"/>
      <c r="U150" s="240"/>
      <c r="V150" s="240"/>
      <c r="W150" s="240"/>
      <c r="X150" s="240"/>
      <c r="Y150" s="240"/>
      <c r="Z150" s="240"/>
      <c r="AA150" s="240"/>
      <c r="AB150" s="240"/>
      <c r="AC150" s="240"/>
      <c r="AD150" s="240"/>
      <c r="AE150" s="240"/>
      <c r="AF150" s="240"/>
      <c r="AG150" s="240"/>
      <c r="AH150" s="240"/>
      <c r="AI150" s="241"/>
      <c r="AJ150" s="241"/>
    </row>
    <row r="151" spans="19:36" ht="18.75" customHeight="1">
      <c r="S151" s="240"/>
      <c r="T151" s="240"/>
      <c r="U151" s="240"/>
      <c r="V151" s="240"/>
      <c r="W151" s="240"/>
      <c r="X151" s="240"/>
      <c r="Y151" s="240"/>
      <c r="Z151" s="240"/>
      <c r="AA151" s="240"/>
      <c r="AB151" s="240"/>
      <c r="AC151" s="240"/>
      <c r="AD151" s="240"/>
      <c r="AE151" s="240"/>
      <c r="AF151" s="240"/>
      <c r="AG151" s="240"/>
      <c r="AH151" s="240"/>
      <c r="AI151" s="241"/>
      <c r="AJ151" s="241"/>
    </row>
    <row r="152" spans="19:36" ht="18.75" customHeight="1">
      <c r="S152" s="240"/>
      <c r="T152" s="240"/>
      <c r="U152" s="240"/>
      <c r="V152" s="240"/>
      <c r="W152" s="240"/>
      <c r="X152" s="240"/>
      <c r="Y152" s="240"/>
      <c r="Z152" s="240"/>
      <c r="AA152" s="240"/>
      <c r="AB152" s="240"/>
      <c r="AC152" s="240"/>
      <c r="AD152" s="240"/>
      <c r="AE152" s="240"/>
      <c r="AF152" s="240"/>
      <c r="AG152" s="240"/>
      <c r="AH152" s="240"/>
      <c r="AI152" s="241"/>
      <c r="AJ152" s="241"/>
    </row>
    <row r="153" spans="19:36" ht="18.75" customHeight="1">
      <c r="S153" s="240"/>
      <c r="T153" s="240"/>
      <c r="U153" s="240"/>
      <c r="V153" s="240"/>
      <c r="W153" s="240"/>
      <c r="X153" s="240"/>
      <c r="Y153" s="240"/>
      <c r="Z153" s="240"/>
      <c r="AA153" s="240"/>
      <c r="AB153" s="240"/>
      <c r="AC153" s="240"/>
      <c r="AD153" s="240"/>
      <c r="AE153" s="240"/>
      <c r="AF153" s="240"/>
      <c r="AG153" s="240"/>
      <c r="AH153" s="240"/>
      <c r="AI153" s="241"/>
      <c r="AJ153" s="241"/>
    </row>
    <row r="154" spans="19:36" ht="18.75" customHeight="1">
      <c r="S154" s="240"/>
      <c r="T154" s="240"/>
      <c r="U154" s="240"/>
      <c r="V154" s="240"/>
      <c r="W154" s="240"/>
      <c r="X154" s="240"/>
      <c r="Y154" s="240"/>
      <c r="Z154" s="240"/>
      <c r="AA154" s="240"/>
      <c r="AB154" s="240"/>
      <c r="AC154" s="240"/>
      <c r="AD154" s="240"/>
      <c r="AE154" s="240"/>
      <c r="AF154" s="240"/>
      <c r="AG154" s="240"/>
      <c r="AH154" s="240"/>
      <c r="AI154" s="241"/>
      <c r="AJ154" s="241"/>
    </row>
    <row r="155" spans="19:36" ht="18.75" customHeight="1">
      <c r="S155" s="240"/>
      <c r="T155" s="240"/>
      <c r="U155" s="240"/>
      <c r="V155" s="240"/>
      <c r="W155" s="240"/>
      <c r="X155" s="240"/>
      <c r="Y155" s="240"/>
      <c r="Z155" s="240"/>
      <c r="AA155" s="240"/>
      <c r="AB155" s="240"/>
      <c r="AC155" s="240"/>
      <c r="AD155" s="240"/>
      <c r="AE155" s="240"/>
      <c r="AF155" s="240"/>
      <c r="AG155" s="240"/>
      <c r="AH155" s="240"/>
      <c r="AI155" s="241"/>
      <c r="AJ155" s="241"/>
    </row>
    <row r="156" spans="19:36" ht="18.75" customHeight="1">
      <c r="S156" s="240"/>
      <c r="T156" s="240"/>
      <c r="U156" s="240"/>
      <c r="V156" s="240"/>
      <c r="W156" s="240"/>
      <c r="X156" s="240"/>
      <c r="Y156" s="240"/>
      <c r="Z156" s="240"/>
      <c r="AA156" s="240"/>
      <c r="AB156" s="240"/>
      <c r="AC156" s="240"/>
      <c r="AD156" s="240"/>
      <c r="AE156" s="240"/>
      <c r="AF156" s="240"/>
      <c r="AG156" s="240"/>
      <c r="AH156" s="240"/>
      <c r="AI156" s="241"/>
      <c r="AJ156" s="241"/>
    </row>
    <row r="157" spans="19:36" ht="18.75" customHeight="1">
      <c r="S157" s="240"/>
      <c r="T157" s="240"/>
      <c r="U157" s="240"/>
      <c r="V157" s="240"/>
      <c r="W157" s="240"/>
      <c r="X157" s="240"/>
      <c r="Y157" s="240"/>
      <c r="Z157" s="240"/>
      <c r="AA157" s="240"/>
      <c r="AB157" s="240"/>
      <c r="AC157" s="240"/>
      <c r="AD157" s="240"/>
      <c r="AE157" s="240"/>
      <c r="AF157" s="240"/>
      <c r="AG157" s="240"/>
      <c r="AH157" s="240"/>
      <c r="AI157" s="241"/>
      <c r="AJ157" s="241"/>
    </row>
    <row r="158" spans="19:36" ht="18.75" customHeight="1">
      <c r="S158" s="240"/>
      <c r="T158" s="240"/>
      <c r="U158" s="240"/>
      <c r="V158" s="240"/>
      <c r="W158" s="240"/>
      <c r="X158" s="240"/>
      <c r="Y158" s="240"/>
      <c r="Z158" s="240"/>
      <c r="AA158" s="240"/>
      <c r="AB158" s="240"/>
      <c r="AC158" s="240"/>
      <c r="AD158" s="240"/>
      <c r="AE158" s="240"/>
      <c r="AF158" s="240"/>
      <c r="AG158" s="240"/>
      <c r="AH158" s="240"/>
      <c r="AI158" s="241"/>
      <c r="AJ158" s="241"/>
    </row>
    <row r="159" spans="19:36" ht="18.75" customHeight="1">
      <c r="S159" s="240"/>
      <c r="T159" s="240"/>
      <c r="U159" s="240"/>
      <c r="V159" s="240"/>
      <c r="W159" s="240"/>
      <c r="X159" s="240"/>
      <c r="Y159" s="240"/>
      <c r="Z159" s="240"/>
      <c r="AA159" s="240"/>
      <c r="AB159" s="240"/>
      <c r="AC159" s="240"/>
      <c r="AD159" s="240"/>
      <c r="AE159" s="240"/>
      <c r="AF159" s="240"/>
      <c r="AG159" s="240"/>
      <c r="AH159" s="240"/>
      <c r="AI159" s="241"/>
      <c r="AJ159" s="241"/>
    </row>
    <row r="160" spans="19:36" ht="18.75" customHeight="1">
      <c r="S160" s="240"/>
      <c r="T160" s="240"/>
      <c r="U160" s="240"/>
      <c r="V160" s="240"/>
      <c r="W160" s="240"/>
      <c r="X160" s="240"/>
      <c r="Y160" s="240"/>
      <c r="Z160" s="240"/>
      <c r="AA160" s="240"/>
      <c r="AB160" s="240"/>
      <c r="AC160" s="240"/>
      <c r="AD160" s="240"/>
      <c r="AE160" s="240"/>
      <c r="AF160" s="240"/>
      <c r="AG160" s="240"/>
      <c r="AH160" s="240"/>
      <c r="AI160" s="241"/>
      <c r="AJ160" s="241"/>
    </row>
    <row r="161" spans="19:36" ht="18.75" customHeight="1">
      <c r="S161" s="240"/>
      <c r="T161" s="240"/>
      <c r="U161" s="240"/>
      <c r="V161" s="240"/>
      <c r="W161" s="240"/>
      <c r="X161" s="240"/>
      <c r="Y161" s="240"/>
      <c r="Z161" s="240"/>
      <c r="AA161" s="240"/>
      <c r="AB161" s="240"/>
      <c r="AC161" s="240"/>
      <c r="AD161" s="240"/>
      <c r="AE161" s="240"/>
      <c r="AF161" s="240"/>
      <c r="AG161" s="240"/>
      <c r="AH161" s="240"/>
      <c r="AI161" s="241"/>
      <c r="AJ161" s="241"/>
    </row>
    <row r="162" spans="19:36" ht="18.75" customHeight="1">
      <c r="S162" s="240"/>
      <c r="T162" s="240"/>
      <c r="U162" s="240"/>
      <c r="V162" s="240"/>
      <c r="W162" s="240"/>
      <c r="X162" s="240"/>
      <c r="Y162" s="240"/>
      <c r="Z162" s="240"/>
      <c r="AA162" s="240"/>
      <c r="AB162" s="240"/>
      <c r="AC162" s="240"/>
      <c r="AD162" s="240"/>
      <c r="AE162" s="240"/>
      <c r="AF162" s="240"/>
      <c r="AG162" s="240"/>
      <c r="AH162" s="240"/>
      <c r="AI162" s="241"/>
      <c r="AJ162" s="241"/>
    </row>
    <row r="163" spans="19:36" ht="18.75" customHeight="1">
      <c r="S163" s="240"/>
      <c r="T163" s="240"/>
      <c r="U163" s="240"/>
      <c r="V163" s="240"/>
      <c r="W163" s="240"/>
      <c r="X163" s="240"/>
      <c r="Y163" s="240"/>
      <c r="Z163" s="240"/>
      <c r="AA163" s="240"/>
      <c r="AB163" s="240"/>
      <c r="AC163" s="240"/>
      <c r="AD163" s="240"/>
      <c r="AE163" s="240"/>
      <c r="AF163" s="240"/>
      <c r="AG163" s="240"/>
      <c r="AH163" s="240"/>
      <c r="AI163" s="241"/>
      <c r="AJ163" s="241"/>
    </row>
    <row r="164" spans="19:36" ht="18.75" customHeight="1">
      <c r="S164" s="240"/>
      <c r="T164" s="240"/>
      <c r="U164" s="240"/>
      <c r="V164" s="240"/>
      <c r="W164" s="240"/>
      <c r="X164" s="240"/>
      <c r="Y164" s="240"/>
      <c r="Z164" s="240"/>
      <c r="AA164" s="240"/>
      <c r="AB164" s="240"/>
      <c r="AC164" s="240"/>
      <c r="AD164" s="240"/>
      <c r="AE164" s="240"/>
      <c r="AF164" s="240"/>
      <c r="AG164" s="240"/>
      <c r="AH164" s="240"/>
      <c r="AI164" s="241"/>
      <c r="AJ164" s="241"/>
    </row>
    <row r="165" spans="19:36" ht="18.75" customHeight="1">
      <c r="S165" s="240"/>
      <c r="T165" s="240"/>
      <c r="U165" s="240"/>
      <c r="V165" s="240"/>
      <c r="W165" s="240"/>
      <c r="X165" s="240"/>
      <c r="Y165" s="240"/>
      <c r="Z165" s="240"/>
      <c r="AA165" s="240"/>
      <c r="AB165" s="240"/>
      <c r="AC165" s="240"/>
      <c r="AD165" s="240"/>
      <c r="AE165" s="240"/>
      <c r="AF165" s="240"/>
      <c r="AG165" s="240"/>
      <c r="AH165" s="240"/>
      <c r="AI165" s="241"/>
      <c r="AJ165" s="241"/>
    </row>
    <row r="166" spans="19:36" ht="18.75" customHeight="1">
      <c r="S166" s="240"/>
      <c r="T166" s="240"/>
      <c r="U166" s="240"/>
      <c r="V166" s="240"/>
      <c r="W166" s="240"/>
      <c r="X166" s="240"/>
      <c r="Y166" s="240"/>
      <c r="Z166" s="240"/>
      <c r="AA166" s="240"/>
      <c r="AB166" s="240"/>
      <c r="AC166" s="240"/>
      <c r="AD166" s="240"/>
      <c r="AE166" s="240"/>
      <c r="AF166" s="240"/>
      <c r="AG166" s="240"/>
      <c r="AH166" s="240"/>
      <c r="AI166" s="241"/>
      <c r="AJ166" s="241"/>
    </row>
    <row r="167" spans="19:36" ht="18.75" customHeight="1">
      <c r="S167" s="240"/>
      <c r="T167" s="240"/>
      <c r="U167" s="240"/>
      <c r="V167" s="240"/>
      <c r="W167" s="240"/>
      <c r="X167" s="240"/>
      <c r="Y167" s="240"/>
      <c r="Z167" s="240"/>
      <c r="AA167" s="240"/>
      <c r="AB167" s="240"/>
      <c r="AC167" s="240"/>
      <c r="AD167" s="240"/>
      <c r="AE167" s="240"/>
      <c r="AF167" s="240"/>
      <c r="AG167" s="240"/>
      <c r="AH167" s="240"/>
      <c r="AI167" s="241"/>
      <c r="AJ167" s="241"/>
    </row>
    <row r="168" spans="19:36" ht="18.75" customHeight="1">
      <c r="S168" s="240"/>
      <c r="T168" s="240"/>
      <c r="U168" s="240"/>
      <c r="V168" s="240"/>
      <c r="W168" s="240"/>
      <c r="X168" s="240"/>
      <c r="Y168" s="240"/>
      <c r="Z168" s="240"/>
      <c r="AA168" s="240"/>
      <c r="AB168" s="240"/>
      <c r="AC168" s="240"/>
      <c r="AD168" s="240"/>
      <c r="AE168" s="240"/>
      <c r="AF168" s="240"/>
      <c r="AG168" s="240"/>
      <c r="AH168" s="240"/>
      <c r="AI168" s="241"/>
      <c r="AJ168" s="241"/>
    </row>
    <row r="169" spans="19:36" ht="18.75" customHeight="1">
      <c r="S169" s="240"/>
      <c r="T169" s="240"/>
      <c r="U169" s="240"/>
      <c r="V169" s="240"/>
      <c r="W169" s="240"/>
      <c r="X169" s="240"/>
      <c r="Y169" s="240"/>
      <c r="Z169" s="240"/>
      <c r="AA169" s="240"/>
      <c r="AB169" s="240"/>
      <c r="AC169" s="240"/>
      <c r="AD169" s="240"/>
      <c r="AE169" s="240"/>
      <c r="AF169" s="240"/>
      <c r="AG169" s="240"/>
      <c r="AH169" s="240"/>
      <c r="AI169" s="241"/>
      <c r="AJ169" s="241"/>
    </row>
    <row r="170" spans="19:36" ht="18.75" customHeight="1">
      <c r="S170" s="240"/>
      <c r="T170" s="240"/>
      <c r="U170" s="240"/>
      <c r="V170" s="240"/>
      <c r="W170" s="240"/>
      <c r="X170" s="240"/>
      <c r="Y170" s="240"/>
      <c r="Z170" s="240"/>
      <c r="AA170" s="240"/>
      <c r="AB170" s="240"/>
      <c r="AC170" s="240"/>
      <c r="AD170" s="240"/>
      <c r="AE170" s="240"/>
      <c r="AF170" s="240"/>
      <c r="AG170" s="240"/>
      <c r="AH170" s="240"/>
      <c r="AI170" s="241"/>
      <c r="AJ170" s="241"/>
    </row>
    <row r="171" spans="19:36" ht="18.75" customHeight="1">
      <c r="S171" s="240"/>
      <c r="T171" s="240"/>
      <c r="U171" s="240"/>
      <c r="V171" s="240"/>
      <c r="W171" s="240"/>
      <c r="X171" s="240"/>
      <c r="Y171" s="240"/>
      <c r="Z171" s="240"/>
      <c r="AA171" s="240"/>
      <c r="AB171" s="240"/>
      <c r="AC171" s="240"/>
      <c r="AD171" s="240"/>
      <c r="AE171" s="240"/>
      <c r="AF171" s="240"/>
      <c r="AG171" s="240"/>
      <c r="AH171" s="240"/>
      <c r="AI171" s="241"/>
      <c r="AJ171" s="241"/>
    </row>
    <row r="172" spans="19:36" ht="18.75" customHeight="1">
      <c r="S172" s="240"/>
      <c r="T172" s="240"/>
      <c r="U172" s="240"/>
      <c r="V172" s="240"/>
      <c r="W172" s="240"/>
      <c r="X172" s="240"/>
      <c r="Y172" s="240"/>
      <c r="Z172" s="240"/>
      <c r="AA172" s="240"/>
      <c r="AB172" s="240"/>
      <c r="AC172" s="240"/>
      <c r="AD172" s="240"/>
      <c r="AE172" s="240"/>
      <c r="AF172" s="240"/>
      <c r="AG172" s="240"/>
      <c r="AH172" s="240"/>
      <c r="AI172" s="241"/>
      <c r="AJ172" s="241"/>
    </row>
    <row r="173" spans="19:36" ht="18.75" customHeight="1">
      <c r="S173" s="240"/>
      <c r="T173" s="240"/>
      <c r="U173" s="240"/>
      <c r="V173" s="240"/>
      <c r="W173" s="240"/>
      <c r="X173" s="240"/>
      <c r="Y173" s="240"/>
      <c r="Z173" s="240"/>
      <c r="AA173" s="240"/>
      <c r="AB173" s="240"/>
      <c r="AC173" s="240"/>
      <c r="AD173" s="240"/>
      <c r="AE173" s="240"/>
      <c r="AF173" s="240"/>
      <c r="AG173" s="240"/>
      <c r="AH173" s="240"/>
      <c r="AI173" s="241"/>
      <c r="AJ173" s="241"/>
    </row>
    <row r="174" spans="19:36" ht="18.75" customHeight="1">
      <c r="S174" s="240"/>
      <c r="T174" s="240"/>
      <c r="U174" s="240"/>
      <c r="V174" s="240"/>
      <c r="W174" s="240"/>
      <c r="X174" s="240"/>
      <c r="Y174" s="240"/>
      <c r="Z174" s="240"/>
      <c r="AA174" s="240"/>
      <c r="AB174" s="240"/>
      <c r="AC174" s="240"/>
      <c r="AD174" s="240"/>
      <c r="AE174" s="240"/>
      <c r="AF174" s="240"/>
      <c r="AG174" s="240"/>
      <c r="AH174" s="240"/>
      <c r="AI174" s="241"/>
      <c r="AJ174" s="241"/>
    </row>
    <row r="175" spans="19:36" ht="18.75" customHeight="1">
      <c r="S175" s="240"/>
      <c r="T175" s="240"/>
      <c r="U175" s="240"/>
      <c r="V175" s="240"/>
      <c r="W175" s="240"/>
      <c r="X175" s="240"/>
      <c r="Y175" s="240"/>
      <c r="Z175" s="240"/>
      <c r="AA175" s="240"/>
      <c r="AB175" s="240"/>
      <c r="AC175" s="240"/>
      <c r="AD175" s="240"/>
      <c r="AE175" s="240"/>
      <c r="AF175" s="240"/>
      <c r="AG175" s="240"/>
      <c r="AH175" s="240"/>
      <c r="AI175" s="241"/>
      <c r="AJ175" s="241"/>
    </row>
    <row r="176" spans="19:36" ht="18.75" customHeight="1">
      <c r="S176" s="240"/>
      <c r="T176" s="240"/>
      <c r="U176" s="240"/>
      <c r="V176" s="240"/>
      <c r="W176" s="240"/>
      <c r="X176" s="240"/>
      <c r="Y176" s="240"/>
      <c r="Z176" s="240"/>
      <c r="AA176" s="240"/>
      <c r="AB176" s="240"/>
      <c r="AC176" s="240"/>
      <c r="AD176" s="240"/>
      <c r="AE176" s="240"/>
      <c r="AF176" s="240"/>
      <c r="AG176" s="240"/>
      <c r="AH176" s="240"/>
      <c r="AI176" s="241"/>
      <c r="AJ176" s="241"/>
    </row>
    <row r="177" spans="19:36" ht="18.75" customHeight="1">
      <c r="S177" s="240"/>
      <c r="T177" s="240"/>
      <c r="U177" s="240"/>
      <c r="V177" s="240"/>
      <c r="W177" s="240"/>
      <c r="X177" s="240"/>
      <c r="Y177" s="240"/>
      <c r="Z177" s="240"/>
      <c r="AA177" s="240"/>
      <c r="AB177" s="240"/>
      <c r="AC177" s="240"/>
      <c r="AD177" s="240"/>
      <c r="AE177" s="240"/>
      <c r="AF177" s="240"/>
      <c r="AG177" s="240"/>
      <c r="AH177" s="240"/>
      <c r="AI177" s="241"/>
      <c r="AJ177" s="241"/>
    </row>
    <row r="178" spans="19:36" ht="18.75" customHeight="1">
      <c r="S178" s="240"/>
      <c r="T178" s="240"/>
      <c r="U178" s="240"/>
      <c r="V178" s="240"/>
      <c r="W178" s="240"/>
      <c r="X178" s="240"/>
      <c r="Y178" s="240"/>
      <c r="Z178" s="240"/>
      <c r="AA178" s="240"/>
      <c r="AB178" s="240"/>
      <c r="AC178" s="240"/>
      <c r="AD178" s="240"/>
      <c r="AE178" s="240"/>
      <c r="AF178" s="240"/>
      <c r="AG178" s="240"/>
      <c r="AH178" s="240"/>
      <c r="AI178" s="241"/>
      <c r="AJ178" s="241"/>
    </row>
    <row r="179" spans="19:36" ht="18.75" customHeight="1">
      <c r="S179" s="240"/>
      <c r="T179" s="240"/>
      <c r="U179" s="240"/>
      <c r="V179" s="240"/>
      <c r="W179" s="240"/>
      <c r="X179" s="240"/>
      <c r="Y179" s="240"/>
      <c r="Z179" s="240"/>
      <c r="AA179" s="240"/>
      <c r="AB179" s="240"/>
      <c r="AC179" s="240"/>
      <c r="AD179" s="240"/>
      <c r="AE179" s="240"/>
      <c r="AF179" s="240"/>
      <c r="AG179" s="240"/>
      <c r="AH179" s="240"/>
      <c r="AI179" s="241"/>
      <c r="AJ179" s="241"/>
    </row>
    <row r="180" spans="19:36" ht="18.75" customHeight="1">
      <c r="S180" s="240"/>
      <c r="T180" s="240"/>
      <c r="U180" s="240"/>
      <c r="V180" s="240"/>
      <c r="W180" s="240"/>
      <c r="X180" s="240"/>
      <c r="Y180" s="240"/>
      <c r="Z180" s="240"/>
      <c r="AA180" s="240"/>
      <c r="AB180" s="240"/>
      <c r="AC180" s="240"/>
      <c r="AD180" s="240"/>
      <c r="AE180" s="240"/>
      <c r="AF180" s="240"/>
      <c r="AG180" s="240"/>
      <c r="AH180" s="240"/>
      <c r="AI180" s="241"/>
      <c r="AJ180" s="241"/>
    </row>
    <row r="181" spans="19:36" ht="18.75" customHeight="1">
      <c r="S181" s="240"/>
      <c r="T181" s="240"/>
      <c r="U181" s="240"/>
      <c r="V181" s="240"/>
      <c r="W181" s="240"/>
      <c r="X181" s="240"/>
      <c r="Y181" s="240"/>
      <c r="Z181" s="240"/>
      <c r="AA181" s="240"/>
      <c r="AB181" s="240"/>
      <c r="AC181" s="240"/>
      <c r="AD181" s="240"/>
      <c r="AE181" s="240"/>
      <c r="AF181" s="240"/>
      <c r="AG181" s="240"/>
      <c r="AH181" s="240"/>
      <c r="AI181" s="241"/>
      <c r="AJ181" s="241"/>
    </row>
    <row r="182" spans="19:36" ht="18.75" customHeight="1">
      <c r="S182" s="240"/>
      <c r="T182" s="240"/>
      <c r="U182" s="240"/>
      <c r="V182" s="240"/>
      <c r="W182" s="240"/>
      <c r="X182" s="240"/>
      <c r="Y182" s="240"/>
      <c r="Z182" s="240"/>
      <c r="AA182" s="240"/>
      <c r="AB182" s="240"/>
      <c r="AC182" s="240"/>
      <c r="AD182" s="240"/>
      <c r="AE182" s="240"/>
      <c r="AF182" s="240"/>
      <c r="AG182" s="240"/>
      <c r="AH182" s="240"/>
      <c r="AI182" s="241"/>
      <c r="AJ182" s="241"/>
    </row>
    <row r="183" spans="19:36" ht="18.75" customHeight="1">
      <c r="S183" s="240"/>
      <c r="T183" s="240"/>
      <c r="U183" s="240"/>
      <c r="V183" s="240"/>
      <c r="W183" s="240"/>
      <c r="X183" s="240"/>
      <c r="Y183" s="240"/>
      <c r="Z183" s="240"/>
      <c r="AA183" s="240"/>
      <c r="AB183" s="240"/>
      <c r="AC183" s="240"/>
      <c r="AD183" s="240"/>
      <c r="AE183" s="240"/>
      <c r="AF183" s="240"/>
      <c r="AG183" s="240"/>
      <c r="AH183" s="240"/>
      <c r="AI183" s="241"/>
      <c r="AJ183" s="241"/>
    </row>
    <row r="184" spans="19:36" ht="18.75" customHeight="1">
      <c r="S184" s="240"/>
      <c r="T184" s="240"/>
      <c r="U184" s="240"/>
      <c r="V184" s="240"/>
      <c r="W184" s="240"/>
      <c r="X184" s="240"/>
      <c r="Y184" s="240"/>
      <c r="Z184" s="240"/>
      <c r="AA184" s="240"/>
      <c r="AB184" s="240"/>
      <c r="AC184" s="240"/>
      <c r="AD184" s="240"/>
      <c r="AE184" s="240"/>
      <c r="AF184" s="240"/>
      <c r="AG184" s="240"/>
      <c r="AH184" s="240"/>
      <c r="AI184" s="241"/>
      <c r="AJ184" s="241"/>
    </row>
    <row r="185" spans="19:36" ht="18.75" customHeight="1">
      <c r="S185" s="240"/>
      <c r="T185" s="240"/>
      <c r="U185" s="240"/>
      <c r="V185" s="240"/>
      <c r="W185" s="240"/>
      <c r="X185" s="240"/>
      <c r="Y185" s="240"/>
      <c r="Z185" s="240"/>
      <c r="AA185" s="240"/>
      <c r="AB185" s="240"/>
      <c r="AC185" s="240"/>
      <c r="AD185" s="240"/>
      <c r="AE185" s="240"/>
      <c r="AF185" s="240"/>
      <c r="AG185" s="240"/>
      <c r="AH185" s="240"/>
      <c r="AI185" s="241"/>
      <c r="AJ185" s="241"/>
    </row>
    <row r="186" spans="19:36" ht="18.75" customHeight="1">
      <c r="S186" s="240"/>
      <c r="T186" s="240"/>
      <c r="U186" s="240"/>
      <c r="V186" s="240"/>
      <c r="W186" s="240"/>
      <c r="X186" s="240"/>
      <c r="Y186" s="240"/>
      <c r="Z186" s="240"/>
      <c r="AA186" s="240"/>
      <c r="AB186" s="240"/>
      <c r="AC186" s="240"/>
      <c r="AD186" s="240"/>
      <c r="AE186" s="240"/>
      <c r="AF186" s="240"/>
      <c r="AG186" s="240"/>
      <c r="AH186" s="240"/>
      <c r="AI186" s="241"/>
      <c r="AJ186" s="241"/>
    </row>
    <row r="187" spans="19:36" ht="18.75" customHeight="1">
      <c r="S187" s="240"/>
      <c r="T187" s="240"/>
      <c r="U187" s="240"/>
      <c r="V187" s="240"/>
      <c r="W187" s="240"/>
      <c r="X187" s="240"/>
      <c r="Y187" s="240"/>
      <c r="Z187" s="240"/>
      <c r="AA187" s="240"/>
      <c r="AB187" s="240"/>
      <c r="AC187" s="240"/>
      <c r="AD187" s="240"/>
      <c r="AE187" s="240"/>
      <c r="AF187" s="240"/>
      <c r="AG187" s="240"/>
      <c r="AH187" s="240"/>
      <c r="AI187" s="241"/>
      <c r="AJ187" s="241"/>
    </row>
    <row r="188" spans="19:36" ht="18.75" customHeight="1">
      <c r="S188" s="240"/>
      <c r="T188" s="240"/>
      <c r="U188" s="240"/>
      <c r="V188" s="240"/>
      <c r="W188" s="240"/>
      <c r="X188" s="240"/>
      <c r="Y188" s="240"/>
      <c r="Z188" s="240"/>
      <c r="AA188" s="240"/>
      <c r="AB188" s="240"/>
      <c r="AC188" s="240"/>
      <c r="AD188" s="240"/>
      <c r="AE188" s="240"/>
      <c r="AF188" s="240"/>
      <c r="AG188" s="240"/>
      <c r="AH188" s="240"/>
      <c r="AI188" s="241"/>
      <c r="AJ188" s="241"/>
    </row>
    <row r="189" spans="19:36" ht="18.75" customHeight="1">
      <c r="S189" s="240"/>
      <c r="T189" s="240"/>
      <c r="U189" s="240"/>
      <c r="V189" s="240"/>
      <c r="W189" s="240"/>
      <c r="X189" s="240"/>
      <c r="Y189" s="240"/>
      <c r="Z189" s="240"/>
      <c r="AA189" s="240"/>
      <c r="AB189" s="240"/>
      <c r="AC189" s="240"/>
      <c r="AD189" s="240"/>
      <c r="AE189" s="240"/>
      <c r="AF189" s="240"/>
      <c r="AG189" s="240"/>
      <c r="AH189" s="240"/>
      <c r="AI189" s="241"/>
      <c r="AJ189" s="241"/>
    </row>
    <row r="190" spans="19:36" ht="18.75" customHeight="1">
      <c r="S190" s="240"/>
      <c r="T190" s="240"/>
      <c r="U190" s="240"/>
      <c r="V190" s="240"/>
      <c r="W190" s="240"/>
      <c r="X190" s="240"/>
      <c r="Y190" s="240"/>
      <c r="Z190" s="240"/>
      <c r="AA190" s="240"/>
      <c r="AB190" s="240"/>
      <c r="AC190" s="240"/>
      <c r="AD190" s="240"/>
      <c r="AE190" s="240"/>
      <c r="AF190" s="240"/>
      <c r="AG190" s="240"/>
      <c r="AH190" s="240"/>
      <c r="AI190" s="241"/>
      <c r="AJ190" s="241"/>
    </row>
    <row r="191" spans="19:36" ht="18.75" customHeight="1">
      <c r="S191" s="240"/>
      <c r="T191" s="240"/>
      <c r="U191" s="240"/>
      <c r="V191" s="240"/>
      <c r="W191" s="240"/>
      <c r="X191" s="240"/>
      <c r="Y191" s="240"/>
      <c r="Z191" s="240"/>
      <c r="AA191" s="240"/>
      <c r="AB191" s="240"/>
      <c r="AC191" s="240"/>
      <c r="AD191" s="240"/>
      <c r="AE191" s="240"/>
      <c r="AF191" s="240"/>
      <c r="AG191" s="240"/>
      <c r="AH191" s="240"/>
      <c r="AI191" s="241"/>
      <c r="AJ191" s="241"/>
    </row>
    <row r="192" spans="19:36" ht="18.75" customHeight="1">
      <c r="S192" s="240"/>
      <c r="T192" s="240"/>
      <c r="U192" s="240"/>
      <c r="V192" s="240"/>
      <c r="W192" s="240"/>
      <c r="X192" s="240"/>
      <c r="Y192" s="240"/>
      <c r="Z192" s="240"/>
      <c r="AA192" s="240"/>
      <c r="AB192" s="240"/>
      <c r="AC192" s="240"/>
      <c r="AD192" s="240"/>
      <c r="AE192" s="240"/>
      <c r="AF192" s="240"/>
      <c r="AG192" s="240"/>
      <c r="AH192" s="240"/>
      <c r="AI192" s="241"/>
      <c r="AJ192" s="241"/>
    </row>
    <row r="193" spans="19:36" ht="18.75" customHeight="1">
      <c r="S193" s="240"/>
      <c r="T193" s="240"/>
      <c r="U193" s="240"/>
      <c r="V193" s="240"/>
      <c r="W193" s="240"/>
      <c r="X193" s="240"/>
      <c r="Y193" s="240"/>
      <c r="Z193" s="240"/>
      <c r="AA193" s="240"/>
      <c r="AB193" s="240"/>
      <c r="AC193" s="240"/>
      <c r="AD193" s="240"/>
      <c r="AE193" s="240"/>
      <c r="AF193" s="240"/>
      <c r="AG193" s="240"/>
      <c r="AH193" s="240"/>
      <c r="AI193" s="241"/>
      <c r="AJ193" s="241"/>
    </row>
  </sheetData>
  <mergeCells count="199">
    <mergeCell ref="AI17:AJ17"/>
    <mergeCell ref="AI18:AJ18"/>
    <mergeCell ref="AI19:AJ19"/>
    <mergeCell ref="AI22:AJ23"/>
    <mergeCell ref="AI24:AJ25"/>
    <mergeCell ref="AI30:AJ30"/>
    <mergeCell ref="S30:AH30"/>
    <mergeCell ref="AI26:AJ26"/>
    <mergeCell ref="AI27:AJ27"/>
    <mergeCell ref="AI28:AJ28"/>
    <mergeCell ref="S24:AH24"/>
    <mergeCell ref="S25:AH25"/>
    <mergeCell ref="S26:AH26"/>
    <mergeCell ref="S27:AH27"/>
    <mergeCell ref="S28:AH28"/>
    <mergeCell ref="AI60:AJ60"/>
    <mergeCell ref="S3:AH3"/>
    <mergeCell ref="AI3:AJ3"/>
    <mergeCell ref="S16:AH16"/>
    <mergeCell ref="S17:AH17"/>
    <mergeCell ref="S18:AH18"/>
    <mergeCell ref="S19:AH19"/>
    <mergeCell ref="S20:AH20"/>
    <mergeCell ref="S21:AH21"/>
    <mergeCell ref="S22:AH22"/>
    <mergeCell ref="S23:AH23"/>
    <mergeCell ref="S12:AH12"/>
    <mergeCell ref="AI12:AJ12"/>
    <mergeCell ref="S10:AH10"/>
    <mergeCell ref="AI10:AJ10"/>
    <mergeCell ref="S11:AH11"/>
    <mergeCell ref="AI11:AJ11"/>
    <mergeCell ref="AI8:AJ8"/>
    <mergeCell ref="AI6:AJ6"/>
    <mergeCell ref="S6:AH6"/>
    <mergeCell ref="S47:AH47"/>
    <mergeCell ref="AI47:AJ47"/>
    <mergeCell ref="AI15:AJ16"/>
    <mergeCell ref="AI20:AJ21"/>
    <mergeCell ref="S40:AH40"/>
    <mergeCell ref="A54:P54"/>
    <mergeCell ref="Q54:R54"/>
    <mergeCell ref="S4:AH4"/>
    <mergeCell ref="AI4:AJ4"/>
    <mergeCell ref="A51:P51"/>
    <mergeCell ref="Q51:R51"/>
    <mergeCell ref="A52:P52"/>
    <mergeCell ref="Q52:R52"/>
    <mergeCell ref="S7:AH7"/>
    <mergeCell ref="AI7:AJ7"/>
    <mergeCell ref="S9:AH9"/>
    <mergeCell ref="AI9:AJ9"/>
    <mergeCell ref="S5:AH5"/>
    <mergeCell ref="AI5:AJ5"/>
    <mergeCell ref="A49:P49"/>
    <mergeCell ref="Q49:R50"/>
    <mergeCell ref="S54:AH54"/>
    <mergeCell ref="AI54:AJ54"/>
    <mergeCell ref="A50:P50"/>
    <mergeCell ref="A47:P47"/>
    <mergeCell ref="Q47:R48"/>
    <mergeCell ref="S52:AH52"/>
    <mergeCell ref="AI52:AJ52"/>
    <mergeCell ref="Q44:R44"/>
    <mergeCell ref="S49:AH49"/>
    <mergeCell ref="AI49:AJ49"/>
    <mergeCell ref="S44:AH44"/>
    <mergeCell ref="S53:AH53"/>
    <mergeCell ref="AI53:AJ53"/>
    <mergeCell ref="AI48:AJ48"/>
    <mergeCell ref="S48:AH48"/>
    <mergeCell ref="A45:P45"/>
    <mergeCell ref="Q45:R46"/>
    <mergeCell ref="S50:AH50"/>
    <mergeCell ref="AI50:AJ50"/>
    <mergeCell ref="A46:P46"/>
    <mergeCell ref="S51:AH51"/>
    <mergeCell ref="AI51:AJ51"/>
    <mergeCell ref="AI43:AJ44"/>
    <mergeCell ref="S45:AH45"/>
    <mergeCell ref="AI45:AJ45"/>
    <mergeCell ref="A48:P48"/>
    <mergeCell ref="A41:P41"/>
    <mergeCell ref="Q41:R42"/>
    <mergeCell ref="S36:AH36"/>
    <mergeCell ref="AI36:AJ36"/>
    <mergeCell ref="A42:P42"/>
    <mergeCell ref="S46:AH46"/>
    <mergeCell ref="AI46:AJ46"/>
    <mergeCell ref="A38:P38"/>
    <mergeCell ref="Q38:R38"/>
    <mergeCell ref="S42:AH42"/>
    <mergeCell ref="AI42:AJ42"/>
    <mergeCell ref="A39:P39"/>
    <mergeCell ref="Q39:R40"/>
    <mergeCell ref="S43:AH43"/>
    <mergeCell ref="A40:P40"/>
    <mergeCell ref="S38:AH38"/>
    <mergeCell ref="S41:AH41"/>
    <mergeCell ref="A43:P43"/>
    <mergeCell ref="Q43:R43"/>
    <mergeCell ref="AI38:AJ38"/>
    <mergeCell ref="AI40:AJ41"/>
    <mergeCell ref="S39:AH39"/>
    <mergeCell ref="AI39:AJ39"/>
    <mergeCell ref="A44:P44"/>
    <mergeCell ref="A34:P34"/>
    <mergeCell ref="Q34:R34"/>
    <mergeCell ref="S37:AH37"/>
    <mergeCell ref="AI37:AJ37"/>
    <mergeCell ref="A31:P31"/>
    <mergeCell ref="Q31:R31"/>
    <mergeCell ref="S34:AH34"/>
    <mergeCell ref="AI34:AJ34"/>
    <mergeCell ref="A32:P32"/>
    <mergeCell ref="Q32:R32"/>
    <mergeCell ref="S35:AH35"/>
    <mergeCell ref="AI35:AJ35"/>
    <mergeCell ref="A35:P35"/>
    <mergeCell ref="Q35:R35"/>
    <mergeCell ref="A36:P36"/>
    <mergeCell ref="Q36:R36"/>
    <mergeCell ref="A37:P37"/>
    <mergeCell ref="Q37:R37"/>
    <mergeCell ref="A29:P29"/>
    <mergeCell ref="Q29:R29"/>
    <mergeCell ref="S32:AH32"/>
    <mergeCell ref="AI32:AJ32"/>
    <mergeCell ref="A30:P30"/>
    <mergeCell ref="Q30:R30"/>
    <mergeCell ref="S33:AH33"/>
    <mergeCell ref="AI33:AJ33"/>
    <mergeCell ref="A27:P27"/>
    <mergeCell ref="Q27:R27"/>
    <mergeCell ref="S29:AH29"/>
    <mergeCell ref="AI29:AJ29"/>
    <mergeCell ref="A28:P28"/>
    <mergeCell ref="Q28:R28"/>
    <mergeCell ref="S31:AH31"/>
    <mergeCell ref="AI31:AJ31"/>
    <mergeCell ref="A33:P33"/>
    <mergeCell ref="Q33:R33"/>
    <mergeCell ref="Q19:R19"/>
    <mergeCell ref="A20:P20"/>
    <mergeCell ref="Q20:R20"/>
    <mergeCell ref="A24:P24"/>
    <mergeCell ref="Q24:R24"/>
    <mergeCell ref="A25:P25"/>
    <mergeCell ref="Q25:R25"/>
    <mergeCell ref="A26:P26"/>
    <mergeCell ref="Q26:R26"/>
    <mergeCell ref="A1:AJ2"/>
    <mergeCell ref="A3:P3"/>
    <mergeCell ref="Q3:R3"/>
    <mergeCell ref="A9:P9"/>
    <mergeCell ref="Q9:R9"/>
    <mergeCell ref="S14:AH14"/>
    <mergeCell ref="A11:P11"/>
    <mergeCell ref="A4:P4"/>
    <mergeCell ref="A5:P5"/>
    <mergeCell ref="A6:P6"/>
    <mergeCell ref="A7:P7"/>
    <mergeCell ref="A8:P8"/>
    <mergeCell ref="Q4:R4"/>
    <mergeCell ref="Q5:R5"/>
    <mergeCell ref="Q6:R6"/>
    <mergeCell ref="Q7:R7"/>
    <mergeCell ref="Q8:R8"/>
    <mergeCell ref="A10:P10"/>
    <mergeCell ref="Q10:R10"/>
    <mergeCell ref="S13:AH13"/>
    <mergeCell ref="A12:P12"/>
    <mergeCell ref="Q12:R12"/>
    <mergeCell ref="S8:AH8"/>
    <mergeCell ref="AI13:AJ14"/>
    <mergeCell ref="AI61:AJ61"/>
    <mergeCell ref="Q11:R11"/>
    <mergeCell ref="A21:P21"/>
    <mergeCell ref="Q21:R21"/>
    <mergeCell ref="A53:P53"/>
    <mergeCell ref="Q53:R53"/>
    <mergeCell ref="S15:AH15"/>
    <mergeCell ref="A14:P14"/>
    <mergeCell ref="Q14:R14"/>
    <mergeCell ref="A15:P15"/>
    <mergeCell ref="Q15:R15"/>
    <mergeCell ref="A13:P13"/>
    <mergeCell ref="Q13:R13"/>
    <mergeCell ref="A16:P16"/>
    <mergeCell ref="Q16:R16"/>
    <mergeCell ref="A17:P17"/>
    <mergeCell ref="Q17:R17"/>
    <mergeCell ref="A18:P18"/>
    <mergeCell ref="Q18:R18"/>
    <mergeCell ref="A22:P22"/>
    <mergeCell ref="Q22:R22"/>
    <mergeCell ref="A23:P23"/>
    <mergeCell ref="Q23:R23"/>
    <mergeCell ref="A19:P19"/>
  </mergeCells>
  <phoneticPr fontId="4"/>
  <hyperlinks>
    <hyperlink ref="Q4:R4" location="P5利用上の注意!A1" display="P5" xr:uid="{3E75B011-995B-46F0-A229-A08341038415}"/>
    <hyperlink ref="Q5:R5" location="P6主要改正点一覧!A1" display="P6" xr:uid="{02D784E4-52EB-4F8F-B3E5-77865B24B08E}"/>
    <hyperlink ref="Q6:R6" location="'P7市民のくらし 左'!A1" display="P7" xr:uid="{0363138F-F0F6-4FC8-9EDF-30E93694750A}"/>
    <hyperlink ref="Q7:R7" location="P9飯能市の花・木・鳥!A1" display="P9" xr:uid="{BA4651E9-440E-41DE-9015-3350442561A7}"/>
    <hyperlink ref="Q10:R10" location="P10県内地図!A1" display="P10" xr:uid="{33A8BED1-D67B-4F25-803D-055B0D853CB9}"/>
    <hyperlink ref="Q11:R11" location="P11グラフ!A1" display="P11" xr:uid="{4CB01198-2C28-4017-8D71-3D2121A8CFB6}"/>
    <hyperlink ref="Q12:R12" location="'P12'!A1" display="P12" xr:uid="{8B2BE919-99A9-4DA1-9952-414792B8EDB1}"/>
    <hyperlink ref="Q13:R15" location="'P12'!A1" display="P12" xr:uid="{DDE2264A-00C3-457D-B1D4-7F33E9BE8D1F}"/>
    <hyperlink ref="Q16:R16" location="'P13'!A1" display="P13" xr:uid="{7FC73BF3-5204-46F4-A738-F848828AD07D}"/>
    <hyperlink ref="Q17:R17" location="'P14'!A1" display="P14" xr:uid="{AFDAFE5B-5660-469C-A73A-2DFE8E2747DA}"/>
    <hyperlink ref="Q18:R18" location="'P14'!A1" display="P14" xr:uid="{E3087782-9231-43BA-8B73-F20AFA65EC85}"/>
    <hyperlink ref="Q21:R21" location="P15グラフ!A1" display="P15" xr:uid="{E34D1251-765A-49B5-B61E-819CA37DCDF6}"/>
    <hyperlink ref="Q22:R22" location="'P19'!A1" display="P19" xr:uid="{5AFEDEB5-4FD9-4B4D-B302-946F589745A5}"/>
    <hyperlink ref="Q23:R23" location="'P21'!A1" display="P21" xr:uid="{8AE5F418-936E-42B1-B610-99E45F69DFCC}"/>
    <hyperlink ref="Q24:R24" location="'P21'!A1" display="P21" xr:uid="{79B3288B-FA7E-49F5-9644-BC9A115D2A32}"/>
    <hyperlink ref="Q25:R25" location="'P22'!A1" display="P22" xr:uid="{F9AE985F-C53B-434C-BD07-2746BAC21F8A}"/>
    <hyperlink ref="Q26:R26" location="'P22'!A1" display="P22" xr:uid="{48654297-10A1-4F54-83D9-536963550943}"/>
    <hyperlink ref="Q27:R27" location="'P23'!A1" display="P23" xr:uid="{5E07B71F-B487-44CB-B2BA-22BEB2363C56}"/>
    <hyperlink ref="Q28:R28" location="'P23'!A1" display="P23" xr:uid="{35910CD5-2470-4F37-A01F-E6BAB5914F9C}"/>
    <hyperlink ref="Q29:R29" location="'P25'!A1" display="P25" xr:uid="{37212EB7-999B-458C-8DDD-3214C7154A3D}"/>
    <hyperlink ref="Q30:R30" location="'P27'!A1" display="P27" xr:uid="{3CE03F53-31CC-4E10-AE8A-E051D57CC0A1}"/>
    <hyperlink ref="Q31:R31" location="'P28'!A1" display="P28" xr:uid="{BB2B9F10-B85A-426A-8722-2050A78BAC60}"/>
    <hyperlink ref="Q32:R32" location="'P28'!A1" display="P28" xr:uid="{3DD3B05B-7B53-407B-9AC1-30C957B3DD49}"/>
    <hyperlink ref="Q33:R33" location="'P29'!A1" display="P29" xr:uid="{190030DF-3036-4B98-8EAB-818526A9E956}"/>
    <hyperlink ref="Q34:R34" location="'P31'!A1" display="P31" xr:uid="{EF71A126-F4C5-432D-A335-623AD5365AD3}"/>
    <hyperlink ref="Q35:R35" location="'P31'!A1" display="P31" xr:uid="{75DE093A-8256-41FC-B737-ECB4A1114C6C}"/>
    <hyperlink ref="Q36:R36" location="'P33'!A1" display="P33" xr:uid="{7EB4A100-6BF5-47D5-B1AE-9A2F5ECAF89F}"/>
    <hyperlink ref="Q37:R38" location="'P33'!A1" display="P33" xr:uid="{24B3C46E-E086-4ABE-B6E6-C34E2434A997}"/>
    <hyperlink ref="Q39:R40" location="'P34'!A1" display="P34" xr:uid="{D9A8CDFA-D426-4DA8-87F2-7A4F244B6BBB}"/>
    <hyperlink ref="Q41:R42" location="'P34'!A1" display="P34" xr:uid="{21D0E40D-D79C-459E-8B03-E49582385CC1}"/>
    <hyperlink ref="Q43:R43" location="'P35'!A1" display="P35" xr:uid="{DF0BEA74-1AE7-45C5-ABA4-372B1E6DD6F4}"/>
    <hyperlink ref="Q44:R44" location="'P37'!A1" display="P37" xr:uid="{CFE8BD84-8CFA-4567-AE4E-974964E7A7A8}"/>
    <hyperlink ref="Q45:R46" location="'P39'!A1" display="P39" xr:uid="{73C70CF5-1A1A-4AE7-9BD4-02120FA5D876}"/>
    <hyperlink ref="Q47:R48" location="'P41'!A1" display="P41" xr:uid="{3A3C3E23-1D12-496E-ABD6-F4E633A8AF86}"/>
    <hyperlink ref="Q49:R50" location="'P43'!A1" display="P43" xr:uid="{B5384CD5-D5DE-4CB9-BADD-894D508D24B3}"/>
    <hyperlink ref="Q53:R53" location="P45グラフ!A1" display="P45" xr:uid="{620BF4DA-5F35-491B-9AD8-9AB84764EC14}"/>
    <hyperlink ref="Q54:R54" location="'P47'!A1" display="P47" xr:uid="{20F4C872-CEC6-41FE-A6A6-853388A0EA0C}"/>
    <hyperlink ref="AI4:AJ4" location="'P51'!A1" display="P51" xr:uid="{AF0B5D94-3B1B-4314-855D-5EE4D298093B}"/>
    <hyperlink ref="AI5:AJ5" location="'P57'!A1" display="P57" xr:uid="{EFF14E06-63A6-466A-9360-0DB8ED514E74}"/>
    <hyperlink ref="AI8:AJ8" location="P58グラフ!A1" display="P58" xr:uid="{E98F59FE-6F24-4785-8248-FBE231FF71B7}"/>
    <hyperlink ref="AI9:AJ9" location="'P59'!A1" display="P59" xr:uid="{897F7589-9778-4190-8F4D-D453FBE08CE8}"/>
    <hyperlink ref="AI10:AJ10" location="'P59'!A1" display="P59" xr:uid="{E311FFFD-3BC9-462D-9E8A-C0446A34F756}"/>
    <hyperlink ref="AI11:AJ11" location="'P60'!A1" display="P60" xr:uid="{A703B674-FAD9-43DD-871C-B66DCBC007E3}"/>
    <hyperlink ref="AI12:AJ12" location="'P61'!A1" display="P61" xr:uid="{23DDA5D6-77A4-4259-99BC-9B18A667A4E1}"/>
    <hyperlink ref="AI13:AJ14" location="'P62'!A1" display="P62" xr:uid="{03ACADEB-C9F9-49DB-9F0D-902F5B56BDD2}"/>
    <hyperlink ref="AI15:AJ16" location="'P62'!A1" display="P62" xr:uid="{A80DD3CF-24AE-45F8-B28F-B4C272564B0F}"/>
    <hyperlink ref="AI17:AJ17" location="'P63'!A1" display="P63" xr:uid="{BE16C373-F08F-4310-811D-5CD951CED812}"/>
    <hyperlink ref="AI18:AJ18" location="'P63'!A1" display="P63" xr:uid="{53CA8B00-DAF2-43FA-B348-D4A2A059E472}"/>
    <hyperlink ref="AI19:AJ19" location="'P64'!A1" display="P64" xr:uid="{3857BF83-7C18-4783-B455-243FA6D070F4}"/>
    <hyperlink ref="AI20:AJ21" location="'P65'!A1" display="P65" xr:uid="{5B623457-F52B-4386-A4BF-A8AE9245DE1C}"/>
    <hyperlink ref="AI22:AJ23" location="'P65'!A1" display="P65" xr:uid="{AA1A4E94-9B77-411A-8A8D-57AC625E096A}"/>
    <hyperlink ref="AI24:AJ25" location="'P66'!A1" display="P66" xr:uid="{27762459-E4D1-4CAD-A3E1-625BF2C3D78F}"/>
    <hyperlink ref="AI26:AJ26" location="'P67'!A1" display="P67" xr:uid="{9EA607BD-C1D5-42CD-9211-86A81FFDD04A}"/>
    <hyperlink ref="AI27:AJ27" location="'P67'!A1" display="P67" xr:uid="{E494D81D-D10E-4A67-8596-79E5EF8BF74B}"/>
    <hyperlink ref="AI31:AJ31" location="'P69'!A1" display="P69" xr:uid="{43C7A0C8-C482-43A6-A6AF-88EEC8721AD9}"/>
    <hyperlink ref="AI32:AJ33" location="'P69'!A1" display="P69" xr:uid="{6273B9B6-1B8F-4CA5-B09D-C137D62847AF}"/>
    <hyperlink ref="AI30:AJ30" location="P68グラフ!A1" display="P68" xr:uid="{4EB6A509-3CB4-4766-96E1-D312E78CC48F}"/>
    <hyperlink ref="AI34:AJ34" location="'P70'!A1" display="P70" xr:uid="{5430EBFE-09AE-4FAD-82F4-67837FB0E318}"/>
    <hyperlink ref="AI35:AJ35" location="'P71'!A1" display="P71" xr:uid="{048C0994-FDB4-4C4A-BE4A-0719758BE0A5}"/>
    <hyperlink ref="AI38:AJ38" location="P73グラフ!A1" display="P73" xr:uid="{88E493B0-5AB8-4A3C-B0DA-A33201CBCF0A}"/>
    <hyperlink ref="AI39:AJ39" location="'P74'!A1" display="P74" xr:uid="{262815BF-DA4B-45FC-A7C5-16C8D384A2C7}"/>
    <hyperlink ref="AI40:AJ41" location="'P74'!A1" display="P74" xr:uid="{F805BEA6-FB4C-45C6-8143-AD4D77E56D88}"/>
    <hyperlink ref="AI42:AJ42" location="'P74'!A1" display="P74" xr:uid="{C01CEE9E-C9E1-4F5F-9C7F-5559E731B713}"/>
    <hyperlink ref="AI43:AJ44" location="'P75'!A1" display="P75" xr:uid="{4593FE18-BD5C-4931-A3A2-9CEF3ACF4A20}"/>
    <hyperlink ref="AI45:AJ45" location="'P79'!A1" display="P79" xr:uid="{1BF561FA-86DA-49C5-B246-1984168D3263}"/>
    <hyperlink ref="AI48:AJ48" location="P80グラフ!A1" display="P80" xr:uid="{2DF64331-6012-4514-B723-61EF02291EF8}"/>
    <hyperlink ref="AI49:AJ49" location="'P81'!A1" display="P81" xr:uid="{53FE22E9-9128-4051-B8AD-3D7D48785A89}"/>
    <hyperlink ref="AI50:AJ50" location="'P81'!A1" display="P81" xr:uid="{970EEC31-2B76-4823-850E-E6EDC5F470DE}"/>
    <hyperlink ref="AI51:AJ51" location="'P82'!A1" display="P82" xr:uid="{03CBE2DE-148C-4CB5-9D1B-8A025793CF5D}"/>
    <hyperlink ref="AI52:AJ52" location="'P82'!A1" display="P82" xr:uid="{CDF6C7B6-5383-4870-9C0E-3F2AF01FFF2A}"/>
  </hyperlinks>
  <pageMargins left="0.70866141732283472" right="0.70866141732283472" top="0.74803149606299213" bottom="0.74803149606299213" header="0.31496062992125984" footer="0.31496062992125984"/>
  <pageSetup paperSize="9" scale="75" firstPageNumber="0" orientation="portrait" r:id="rId1"/>
  <headerFooter differentFirst="1" scaleWithDoc="0">
    <oddFooter>&amp;C- &amp;P -</oddFooter>
  </headerFooter>
  <rowBreaks count="2" manualBreakCount="2">
    <brk id="60" max="35" man="1"/>
    <brk id="115" max="3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A1CB4-A8AE-4155-99CC-A6B98FAD18C2}">
  <sheetPr codeName="Sheet27">
    <tabColor theme="0"/>
    <pageSetUpPr fitToPage="1"/>
  </sheetPr>
  <dimension ref="A1:AE111"/>
  <sheetViews>
    <sheetView topLeftCell="A40" zoomScaleNormal="100" zoomScaleSheetLayoutView="100" workbookViewId="0">
      <selection activeCell="AL2" sqref="AL2:AR2"/>
    </sheetView>
  </sheetViews>
  <sheetFormatPr defaultColWidth="3.5" defaultRowHeight="17.25" customHeight="1"/>
  <cols>
    <col min="1" max="16384" width="3.5" style="525"/>
  </cols>
  <sheetData>
    <row r="1" spans="1:31" ht="17.25" customHeight="1">
      <c r="A1" s="1176" t="s">
        <v>4602</v>
      </c>
      <c r="B1" s="1176"/>
      <c r="C1" s="1176"/>
      <c r="D1" s="1176"/>
    </row>
    <row r="2" spans="1:31" s="526" customFormat="1" ht="21">
      <c r="A2" s="1573" t="s">
        <v>985</v>
      </c>
      <c r="B2" s="1573"/>
      <c r="C2" s="1573"/>
      <c r="D2" s="1573"/>
      <c r="E2" s="1573"/>
      <c r="F2" s="1573"/>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row>
    <row r="3" spans="1:31" s="527" customFormat="1" ht="17.25" customHeight="1">
      <c r="F3" s="528" ph="1"/>
      <c r="G3" s="529"/>
      <c r="H3" s="529"/>
      <c r="I3" s="529"/>
      <c r="J3" s="529"/>
      <c r="K3" s="529"/>
      <c r="L3" s="529"/>
      <c r="M3" s="529"/>
      <c r="N3" s="529"/>
      <c r="O3" s="530"/>
      <c r="P3" s="530"/>
      <c r="Q3" s="530"/>
      <c r="R3" s="531"/>
      <c r="S3" s="531"/>
      <c r="T3" s="531"/>
      <c r="U3" s="531"/>
      <c r="V3" s="532"/>
      <c r="W3" s="532"/>
      <c r="X3" s="533"/>
      <c r="Y3" s="533"/>
      <c r="Z3" s="533"/>
      <c r="AA3" s="533"/>
    </row>
    <row r="4" spans="1:31" s="534" customFormat="1" ht="17.25" customHeight="1">
      <c r="A4" s="1574" t="s">
        <v>986</v>
      </c>
      <c r="B4" s="1575"/>
      <c r="C4" s="1575"/>
      <c r="D4" s="1575"/>
      <c r="E4" s="1575"/>
      <c r="F4" s="1575"/>
      <c r="G4" s="1576" t="s">
        <v>987</v>
      </c>
      <c r="H4" s="1577"/>
      <c r="I4" s="1577"/>
      <c r="J4" s="1577"/>
      <c r="K4" s="1577"/>
      <c r="L4" s="1577"/>
      <c r="M4" s="1577"/>
      <c r="N4" s="1577"/>
      <c r="O4" s="1577"/>
      <c r="P4" s="1578" t="s">
        <v>988</v>
      </c>
      <c r="Q4" s="1579"/>
      <c r="R4" s="1579"/>
      <c r="S4" s="1579"/>
      <c r="T4" s="1579"/>
      <c r="U4" s="1579"/>
      <c r="V4" s="1579"/>
      <c r="W4" s="1579"/>
      <c r="X4" s="1580" t="s">
        <v>989</v>
      </c>
      <c r="Y4" s="1580"/>
      <c r="Z4" s="1580"/>
      <c r="AA4" s="1580"/>
      <c r="AB4" s="1575" t="s">
        <v>990</v>
      </c>
      <c r="AC4" s="1575"/>
      <c r="AD4" s="1575"/>
      <c r="AE4" s="1581"/>
    </row>
    <row r="5" spans="1:31" s="534" customFormat="1" ht="17.25" customHeight="1">
      <c r="A5" s="1574"/>
      <c r="B5" s="1575"/>
      <c r="C5" s="1575"/>
      <c r="D5" s="1575"/>
      <c r="E5" s="1575"/>
      <c r="F5" s="1575"/>
      <c r="G5" s="1576" t="s">
        <v>991</v>
      </c>
      <c r="H5" s="1577"/>
      <c r="I5" s="1577"/>
      <c r="J5" s="1577" t="s">
        <v>992</v>
      </c>
      <c r="K5" s="1577"/>
      <c r="L5" s="1577"/>
      <c r="M5" s="1577" t="s">
        <v>993</v>
      </c>
      <c r="N5" s="1577"/>
      <c r="O5" s="1577"/>
      <c r="P5" s="1582" t="s">
        <v>994</v>
      </c>
      <c r="Q5" s="1582"/>
      <c r="R5" s="1582"/>
      <c r="S5" s="1582"/>
      <c r="T5" s="1569" t="s">
        <v>995</v>
      </c>
      <c r="U5" s="1569"/>
      <c r="V5" s="1569"/>
      <c r="W5" s="1569"/>
      <c r="X5" s="1580"/>
      <c r="Y5" s="1580"/>
      <c r="Z5" s="1580"/>
      <c r="AA5" s="1580"/>
      <c r="AB5" s="1575"/>
      <c r="AC5" s="1575"/>
      <c r="AD5" s="1575"/>
      <c r="AE5" s="1581"/>
    </row>
    <row r="6" spans="1:31" s="527" customFormat="1" ht="17.25" customHeight="1">
      <c r="F6" s="267"/>
      <c r="G6" s="1570" t="s">
        <v>996</v>
      </c>
      <c r="H6" s="1570"/>
      <c r="I6" s="1570"/>
      <c r="J6" s="1570" t="s">
        <v>997</v>
      </c>
      <c r="K6" s="1570"/>
      <c r="L6" s="1570"/>
      <c r="M6" s="1570" t="s">
        <v>997</v>
      </c>
      <c r="N6" s="1570"/>
      <c r="O6" s="1570"/>
      <c r="P6" s="1571" t="s">
        <v>997</v>
      </c>
      <c r="Q6" s="1571"/>
      <c r="R6" s="1571"/>
      <c r="S6" s="1571"/>
      <c r="T6" s="1572" t="s">
        <v>998</v>
      </c>
      <c r="U6" s="1572"/>
      <c r="V6" s="1572"/>
      <c r="W6" s="1572"/>
      <c r="X6" s="1583" t="s">
        <v>999</v>
      </c>
      <c r="Y6" s="1583"/>
      <c r="Z6" s="1583"/>
      <c r="AA6" s="1583"/>
      <c r="AB6" s="1584" t="s">
        <v>997</v>
      </c>
      <c r="AC6" s="1584"/>
      <c r="AD6" s="1584"/>
      <c r="AE6" s="1584"/>
    </row>
    <row r="7" spans="1:31" s="527" customFormat="1" ht="17.25" customHeight="1">
      <c r="A7" s="535"/>
      <c r="B7" s="1585" t="s">
        <v>1000</v>
      </c>
      <c r="C7" s="1585"/>
      <c r="D7" s="1585"/>
      <c r="E7" s="1585"/>
      <c r="F7" s="267"/>
      <c r="G7" s="1586">
        <v>7344765</v>
      </c>
      <c r="H7" s="1586"/>
      <c r="I7" s="1586"/>
      <c r="J7" s="1586">
        <v>3652169</v>
      </c>
      <c r="K7" s="1586"/>
      <c r="L7" s="1586"/>
      <c r="M7" s="1586">
        <v>3692596</v>
      </c>
      <c r="N7" s="1586"/>
      <c r="O7" s="1586"/>
      <c r="P7" s="1587">
        <v>78231</v>
      </c>
      <c r="Q7" s="1587"/>
      <c r="R7" s="1587"/>
      <c r="S7" s="1587"/>
      <c r="T7" s="1588">
        <v>1.0765899999999999</v>
      </c>
      <c r="U7" s="1588"/>
      <c r="V7" s="1588"/>
      <c r="W7" s="1588"/>
      <c r="X7" s="1589">
        <v>1934</v>
      </c>
      <c r="Y7" s="1589"/>
      <c r="Z7" s="1589"/>
      <c r="AA7" s="1589"/>
      <c r="AB7" s="1590">
        <v>161439</v>
      </c>
      <c r="AC7" s="1590"/>
      <c r="AD7" s="1590"/>
      <c r="AE7" s="1590"/>
    </row>
    <row r="8" spans="1:31" s="527" customFormat="1" ht="17.25" customHeight="1">
      <c r="A8" s="535"/>
      <c r="B8" s="1591" t="s">
        <v>1001</v>
      </c>
      <c r="C8" s="1591"/>
      <c r="D8" s="1591"/>
      <c r="E8" s="1591"/>
      <c r="F8" s="267"/>
      <c r="G8" s="1586">
        <v>6856182</v>
      </c>
      <c r="H8" s="1586"/>
      <c r="I8" s="1586"/>
      <c r="J8" s="1586">
        <v>3408332</v>
      </c>
      <c r="K8" s="1586"/>
      <c r="L8" s="1586"/>
      <c r="M8" s="1586">
        <v>3447850</v>
      </c>
      <c r="N8" s="1586"/>
      <c r="O8" s="1586"/>
      <c r="P8" s="1587">
        <v>95369</v>
      </c>
      <c r="Q8" s="1587"/>
      <c r="R8" s="1587"/>
      <c r="S8" s="1587"/>
      <c r="T8" s="1588">
        <v>1.4</v>
      </c>
      <c r="U8" s="1588"/>
      <c r="V8" s="1588"/>
      <c r="W8" s="1588"/>
      <c r="X8" s="1589">
        <v>2428.6176799807295</v>
      </c>
      <c r="Y8" s="1589"/>
      <c r="Z8" s="1589"/>
      <c r="AA8" s="1589"/>
      <c r="AB8" s="1590">
        <v>154141</v>
      </c>
      <c r="AC8" s="1590"/>
      <c r="AD8" s="1590"/>
      <c r="AE8" s="1590"/>
    </row>
    <row r="9" spans="1:31" s="527" customFormat="1" ht="17.25" customHeight="1">
      <c r="B9" s="1591" t="s">
        <v>1002</v>
      </c>
      <c r="C9" s="1591"/>
      <c r="D9" s="1591"/>
      <c r="E9" s="1591"/>
      <c r="F9" s="267"/>
      <c r="G9" s="1586">
        <v>1324025</v>
      </c>
      <c r="H9" s="1586"/>
      <c r="I9" s="1586"/>
      <c r="J9" s="1586">
        <v>652920</v>
      </c>
      <c r="K9" s="1586"/>
      <c r="L9" s="1586"/>
      <c r="M9" s="1586">
        <v>671105</v>
      </c>
      <c r="N9" s="1586"/>
      <c r="O9" s="1586"/>
      <c r="P9" s="1587">
        <v>60046</v>
      </c>
      <c r="Q9" s="1587"/>
      <c r="R9" s="1587"/>
      <c r="S9" s="1587"/>
      <c r="T9" s="1588">
        <v>4.7505499999999996</v>
      </c>
      <c r="U9" s="1588"/>
      <c r="V9" s="1588"/>
      <c r="W9" s="1588"/>
      <c r="X9" s="1592">
        <v>6089.4</v>
      </c>
      <c r="Y9" s="1592"/>
      <c r="Z9" s="1592"/>
      <c r="AA9" s="1592"/>
      <c r="AB9" s="1593">
        <v>22845</v>
      </c>
      <c r="AC9" s="1593"/>
      <c r="AD9" s="1593"/>
      <c r="AE9" s="1593"/>
    </row>
    <row r="10" spans="1:31" s="527" customFormat="1" ht="17.25" customHeight="1">
      <c r="B10" s="536"/>
      <c r="C10" s="536"/>
      <c r="D10" s="536"/>
      <c r="E10" s="350"/>
      <c r="F10" s="267"/>
      <c r="G10" s="1594"/>
      <c r="H10" s="1594"/>
      <c r="I10" s="1594"/>
      <c r="J10" s="1594"/>
      <c r="K10" s="1594"/>
      <c r="L10" s="1594"/>
      <c r="M10" s="1594"/>
      <c r="N10" s="1594"/>
      <c r="O10" s="1594"/>
      <c r="P10" s="1594"/>
      <c r="Q10" s="1594"/>
      <c r="R10" s="1594"/>
      <c r="S10" s="1594"/>
      <c r="T10" s="1602"/>
      <c r="U10" s="1602"/>
      <c r="V10" s="1602"/>
      <c r="W10" s="1602"/>
      <c r="X10" s="1594"/>
      <c r="Y10" s="1594"/>
      <c r="Z10" s="1594"/>
      <c r="AA10" s="1594"/>
      <c r="AB10" s="1594"/>
      <c r="AC10" s="1594"/>
      <c r="AD10" s="1594"/>
      <c r="AE10" s="1594"/>
    </row>
    <row r="11" spans="1:31" s="527" customFormat="1" ht="17.25" customHeight="1">
      <c r="B11" s="537" t="s">
        <v>1003</v>
      </c>
      <c r="C11" s="1595" t="s">
        <v>1004</v>
      </c>
      <c r="D11" s="1595"/>
      <c r="E11" s="1595"/>
      <c r="F11" s="267"/>
      <c r="G11" s="1596">
        <v>354571</v>
      </c>
      <c r="H11" s="1597"/>
      <c r="I11" s="1597"/>
      <c r="J11" s="1598">
        <v>177480</v>
      </c>
      <c r="K11" s="1598"/>
      <c r="L11" s="1598"/>
      <c r="M11" s="1598">
        <v>177091</v>
      </c>
      <c r="N11" s="1598"/>
      <c r="O11" s="1598"/>
      <c r="P11" s="1599">
        <v>3826</v>
      </c>
      <c r="Q11" s="1599"/>
      <c r="R11" s="1599"/>
      <c r="S11" s="1599"/>
      <c r="T11" s="1600">
        <v>1.0908199999999999</v>
      </c>
      <c r="U11" s="1600"/>
      <c r="V11" s="1600"/>
      <c r="W11" s="1600"/>
      <c r="X11" s="1601">
        <v>3249.1</v>
      </c>
      <c r="Y11" s="1601"/>
      <c r="Z11" s="1601"/>
      <c r="AA11" s="1601"/>
      <c r="AB11" s="1598">
        <v>5909</v>
      </c>
      <c r="AC11" s="1598"/>
      <c r="AD11" s="1598"/>
      <c r="AE11" s="1598"/>
    </row>
    <row r="12" spans="1:31" s="527" customFormat="1" ht="17.25" customHeight="1">
      <c r="B12" s="537" t="s">
        <v>1005</v>
      </c>
      <c r="C12" s="1595" t="s">
        <v>1006</v>
      </c>
      <c r="D12" s="1595"/>
      <c r="E12" s="1595"/>
      <c r="F12" s="267"/>
      <c r="G12" s="1603">
        <v>194415</v>
      </c>
      <c r="H12" s="1586"/>
      <c r="I12" s="1586"/>
      <c r="J12" s="1598">
        <v>97087</v>
      </c>
      <c r="K12" s="1598"/>
      <c r="L12" s="1598"/>
      <c r="M12" s="1598">
        <v>97328</v>
      </c>
      <c r="N12" s="1598"/>
      <c r="O12" s="1598"/>
      <c r="P12" s="1599">
        <v>-4327</v>
      </c>
      <c r="Q12" s="1599"/>
      <c r="R12" s="1599"/>
      <c r="S12" s="1599"/>
      <c r="T12" s="1600">
        <v>-2.17719</v>
      </c>
      <c r="U12" s="1600"/>
      <c r="V12" s="1600"/>
      <c r="W12" s="1600"/>
      <c r="X12" s="1601">
        <v>1216.5</v>
      </c>
      <c r="Y12" s="1601"/>
      <c r="Z12" s="1601"/>
      <c r="AA12" s="1601"/>
      <c r="AB12" s="1598">
        <v>3076</v>
      </c>
      <c r="AC12" s="1598"/>
      <c r="AD12" s="1598"/>
      <c r="AE12" s="1598"/>
    </row>
    <row r="13" spans="1:31" s="527" customFormat="1" ht="17.25" customHeight="1">
      <c r="B13" s="537" t="s">
        <v>1007</v>
      </c>
      <c r="C13" s="1595" t="s">
        <v>1008</v>
      </c>
      <c r="D13" s="1595"/>
      <c r="E13" s="1595"/>
      <c r="F13" s="267"/>
      <c r="G13" s="1603">
        <v>594274</v>
      </c>
      <c r="H13" s="1586"/>
      <c r="I13" s="1586"/>
      <c r="J13" s="1598">
        <v>299238</v>
      </c>
      <c r="K13" s="1598"/>
      <c r="L13" s="1598"/>
      <c r="M13" s="1598">
        <v>295036</v>
      </c>
      <c r="N13" s="1598"/>
      <c r="O13" s="1598"/>
      <c r="P13" s="1599">
        <v>16162</v>
      </c>
      <c r="Q13" s="1599"/>
      <c r="R13" s="1599"/>
      <c r="S13" s="1599"/>
      <c r="T13" s="1600">
        <v>2.7956500000000002</v>
      </c>
      <c r="U13" s="1600"/>
      <c r="V13" s="1600"/>
      <c r="W13" s="1600"/>
      <c r="X13" s="1601">
        <v>9592.7999999999993</v>
      </c>
      <c r="Y13" s="1601"/>
      <c r="Z13" s="1601"/>
      <c r="AA13" s="1601"/>
      <c r="AB13" s="1598">
        <v>31592</v>
      </c>
      <c r="AC13" s="1598"/>
      <c r="AD13" s="1598"/>
      <c r="AE13" s="1598"/>
    </row>
    <row r="14" spans="1:31" s="527" customFormat="1" ht="17.25" customHeight="1">
      <c r="B14" s="537" t="s">
        <v>1009</v>
      </c>
      <c r="C14" s="1595" t="s">
        <v>1010</v>
      </c>
      <c r="D14" s="1595"/>
      <c r="E14" s="1595"/>
      <c r="F14" s="267"/>
      <c r="G14" s="1603">
        <v>78617</v>
      </c>
      <c r="H14" s="1586"/>
      <c r="I14" s="1586"/>
      <c r="J14" s="1598">
        <v>38736</v>
      </c>
      <c r="K14" s="1598"/>
      <c r="L14" s="1598"/>
      <c r="M14" s="1598">
        <v>39881</v>
      </c>
      <c r="N14" s="1598"/>
      <c r="O14" s="1598"/>
      <c r="P14" s="1599">
        <v>-3496</v>
      </c>
      <c r="Q14" s="1599"/>
      <c r="R14" s="1599"/>
      <c r="S14" s="1599"/>
      <c r="T14" s="1600">
        <v>-4.2575500000000002</v>
      </c>
      <c r="U14" s="1600"/>
      <c r="V14" s="1600"/>
      <c r="W14" s="1600"/>
      <c r="X14" s="1601">
        <v>1164.9000000000001</v>
      </c>
      <c r="Y14" s="1601"/>
      <c r="Z14" s="1601"/>
      <c r="AA14" s="1601"/>
      <c r="AB14" s="1598">
        <v>1417</v>
      </c>
      <c r="AC14" s="1598"/>
      <c r="AD14" s="1598"/>
      <c r="AE14" s="1598"/>
    </row>
    <row r="15" spans="1:31" s="527" customFormat="1" ht="17.25" customHeight="1">
      <c r="B15" s="537" t="s">
        <v>1011</v>
      </c>
      <c r="C15" s="1595" t="s">
        <v>1012</v>
      </c>
      <c r="D15" s="1595"/>
      <c r="E15" s="1595"/>
      <c r="F15" s="267"/>
      <c r="G15" s="1603">
        <v>59674</v>
      </c>
      <c r="H15" s="1586"/>
      <c r="I15" s="1586"/>
      <c r="J15" s="1598">
        <v>29068</v>
      </c>
      <c r="K15" s="1598"/>
      <c r="L15" s="1598"/>
      <c r="M15" s="1598">
        <v>30606</v>
      </c>
      <c r="N15" s="1598"/>
      <c r="O15" s="1598"/>
      <c r="P15" s="1599">
        <v>-3881</v>
      </c>
      <c r="Q15" s="1599"/>
      <c r="R15" s="1599"/>
      <c r="S15" s="1599"/>
      <c r="T15" s="1600">
        <v>-6.1065199999999997</v>
      </c>
      <c r="U15" s="1600"/>
      <c r="V15" s="1600"/>
      <c r="W15" s="1600"/>
      <c r="X15" s="1601">
        <v>103.3</v>
      </c>
      <c r="Y15" s="1601"/>
      <c r="Z15" s="1601"/>
      <c r="AA15" s="1601"/>
      <c r="AB15" s="1598">
        <v>511</v>
      </c>
      <c r="AC15" s="1598"/>
      <c r="AD15" s="1598"/>
      <c r="AE15" s="1598"/>
    </row>
    <row r="16" spans="1:31" s="527" customFormat="1" ht="17.25" customHeight="1">
      <c r="B16" s="537"/>
      <c r="C16" s="1604"/>
      <c r="D16" s="1604"/>
      <c r="E16" s="1604"/>
      <c r="F16" s="267"/>
      <c r="G16" s="1605"/>
      <c r="H16" s="1594"/>
      <c r="I16" s="1594"/>
      <c r="J16" s="1598"/>
      <c r="K16" s="1598"/>
      <c r="L16" s="1598"/>
      <c r="M16" s="1598"/>
      <c r="N16" s="1598"/>
      <c r="O16" s="1598"/>
      <c r="P16" s="1599"/>
      <c r="Q16" s="1599"/>
      <c r="R16" s="1599"/>
      <c r="S16" s="1599"/>
      <c r="T16" s="1600"/>
      <c r="U16" s="1600"/>
      <c r="V16" s="1600"/>
      <c r="W16" s="1600"/>
      <c r="X16" s="1601"/>
      <c r="Y16" s="1601"/>
      <c r="Z16" s="1601"/>
      <c r="AA16" s="1601"/>
      <c r="AB16" s="1598"/>
      <c r="AC16" s="1598"/>
      <c r="AD16" s="1598"/>
      <c r="AE16" s="1598"/>
    </row>
    <row r="17" spans="2:31" s="527" customFormat="1" ht="17.25" customHeight="1">
      <c r="B17" s="537" t="s">
        <v>1013</v>
      </c>
      <c r="C17" s="1595" t="s">
        <v>1014</v>
      </c>
      <c r="D17" s="1595"/>
      <c r="E17" s="1595"/>
      <c r="F17" s="267"/>
      <c r="G17" s="1603">
        <v>342464</v>
      </c>
      <c r="H17" s="1586"/>
      <c r="I17" s="1586"/>
      <c r="J17" s="1598">
        <v>168197</v>
      </c>
      <c r="K17" s="1598"/>
      <c r="L17" s="1598"/>
      <c r="M17" s="1598">
        <v>174267</v>
      </c>
      <c r="N17" s="1598"/>
      <c r="O17" s="1598"/>
      <c r="P17" s="1599">
        <v>2078</v>
      </c>
      <c r="Q17" s="1599"/>
      <c r="R17" s="1599"/>
      <c r="S17" s="1599"/>
      <c r="T17" s="1600">
        <v>0.61048000000000002</v>
      </c>
      <c r="U17" s="1600"/>
      <c r="V17" s="1600"/>
      <c r="W17" s="1600"/>
      <c r="X17" s="1601">
        <v>4749.2</v>
      </c>
      <c r="Y17" s="1601"/>
      <c r="Z17" s="1601"/>
      <c r="AA17" s="1601"/>
      <c r="AB17" s="1598">
        <v>3865</v>
      </c>
      <c r="AC17" s="1598"/>
      <c r="AD17" s="1598"/>
      <c r="AE17" s="1598"/>
    </row>
    <row r="18" spans="2:31" s="527" customFormat="1" ht="17.25" customHeight="1">
      <c r="B18" s="537" t="s">
        <v>1015</v>
      </c>
      <c r="C18" s="1595" t="s">
        <v>1016</v>
      </c>
      <c r="D18" s="1595"/>
      <c r="E18" s="1595"/>
      <c r="F18" s="267"/>
      <c r="G18" s="1596">
        <v>80361</v>
      </c>
      <c r="H18" s="1597"/>
      <c r="I18" s="1597"/>
      <c r="J18" s="1598">
        <v>40294</v>
      </c>
      <c r="K18" s="1598"/>
      <c r="L18" s="1598"/>
      <c r="M18" s="1598">
        <v>40067</v>
      </c>
      <c r="N18" s="1598"/>
      <c r="O18" s="1598"/>
      <c r="P18" s="1599">
        <v>-354</v>
      </c>
      <c r="Q18" s="1599"/>
      <c r="R18" s="1599"/>
      <c r="S18" s="1599"/>
      <c r="T18" s="1600">
        <v>-0.43858000000000003</v>
      </c>
      <c r="U18" s="1600"/>
      <c r="V18" s="1600"/>
      <c r="W18" s="1600"/>
      <c r="X18" s="1601">
        <v>416.3</v>
      </c>
      <c r="Y18" s="1601"/>
      <c r="Z18" s="1601"/>
      <c r="AA18" s="1601"/>
      <c r="AB18" s="1598">
        <v>929</v>
      </c>
      <c r="AC18" s="1598"/>
      <c r="AD18" s="1598"/>
      <c r="AE18" s="1598"/>
    </row>
    <row r="19" spans="2:31" s="527" customFormat="1" ht="17.25" customHeight="1">
      <c r="B19" s="537" t="s">
        <v>1017</v>
      </c>
      <c r="C19" s="1595" t="s">
        <v>1018</v>
      </c>
      <c r="D19" s="1595"/>
      <c r="E19" s="1595"/>
      <c r="F19" s="267"/>
      <c r="G19" s="1603">
        <v>111623</v>
      </c>
      <c r="H19" s="1586"/>
      <c r="I19" s="1586"/>
      <c r="J19" s="1598">
        <v>55982</v>
      </c>
      <c r="K19" s="1598"/>
      <c r="L19" s="1598"/>
      <c r="M19" s="1598">
        <v>55641</v>
      </c>
      <c r="N19" s="1598"/>
      <c r="O19" s="1598"/>
      <c r="P19" s="1599">
        <v>-606</v>
      </c>
      <c r="Q19" s="1599"/>
      <c r="R19" s="1599"/>
      <c r="S19" s="1599"/>
      <c r="T19" s="1600">
        <v>-0.53996999999999995</v>
      </c>
      <c r="U19" s="1600"/>
      <c r="V19" s="1600"/>
      <c r="W19" s="1600"/>
      <c r="X19" s="1601">
        <v>837.4</v>
      </c>
      <c r="Y19" s="1601"/>
      <c r="Z19" s="1601"/>
      <c r="AA19" s="1601"/>
      <c r="AB19" s="1598">
        <v>2142</v>
      </c>
      <c r="AC19" s="1598"/>
      <c r="AD19" s="1598"/>
      <c r="AE19" s="1598"/>
    </row>
    <row r="20" spans="2:31" s="527" customFormat="1" ht="17.25" customHeight="1">
      <c r="B20" s="537" t="s">
        <v>1019</v>
      </c>
      <c r="C20" s="1595" t="s">
        <v>1020</v>
      </c>
      <c r="D20" s="1595"/>
      <c r="E20" s="1595"/>
      <c r="F20" s="267"/>
      <c r="G20" s="1603">
        <v>78569</v>
      </c>
      <c r="H20" s="1586"/>
      <c r="I20" s="1586"/>
      <c r="J20" s="1598">
        <v>39216</v>
      </c>
      <c r="K20" s="1598"/>
      <c r="L20" s="1598"/>
      <c r="M20" s="1598">
        <v>39353</v>
      </c>
      <c r="N20" s="1598"/>
      <c r="O20" s="1598"/>
      <c r="P20" s="1599">
        <v>688</v>
      </c>
      <c r="Q20" s="1599"/>
      <c r="R20" s="1599"/>
      <c r="S20" s="1599"/>
      <c r="T20" s="1600">
        <v>0.88339999999999996</v>
      </c>
      <c r="U20" s="1600"/>
      <c r="V20" s="1600"/>
      <c r="W20" s="1600"/>
      <c r="X20" s="1601">
        <v>876</v>
      </c>
      <c r="Y20" s="1601"/>
      <c r="Z20" s="1601"/>
      <c r="AA20" s="1601"/>
      <c r="AB20" s="1598">
        <v>2403</v>
      </c>
      <c r="AC20" s="1598"/>
      <c r="AD20" s="1598"/>
      <c r="AE20" s="1598"/>
    </row>
    <row r="21" spans="2:31" s="527" customFormat="1" ht="17.25" customHeight="1">
      <c r="B21" s="537" t="s">
        <v>1021</v>
      </c>
      <c r="C21" s="1595" t="s">
        <v>1022</v>
      </c>
      <c r="D21" s="1595"/>
      <c r="E21" s="1595"/>
      <c r="F21" s="267"/>
      <c r="G21" s="1603">
        <v>91791</v>
      </c>
      <c r="H21" s="1586"/>
      <c r="I21" s="1586"/>
      <c r="J21" s="1598">
        <v>46187</v>
      </c>
      <c r="K21" s="1598"/>
      <c r="L21" s="1598"/>
      <c r="M21" s="1598">
        <v>45604</v>
      </c>
      <c r="N21" s="1598"/>
      <c r="O21" s="1598"/>
      <c r="P21" s="1599">
        <v>354</v>
      </c>
      <c r="Q21" s="1599"/>
      <c r="R21" s="1599"/>
      <c r="S21" s="1599"/>
      <c r="T21" s="1600">
        <v>0.38714999999999999</v>
      </c>
      <c r="U21" s="1600"/>
      <c r="V21" s="1600"/>
      <c r="W21" s="1600"/>
      <c r="X21" s="1601">
        <v>1404.6</v>
      </c>
      <c r="Y21" s="1601"/>
      <c r="Z21" s="1601"/>
      <c r="AA21" s="1601"/>
      <c r="AB21" s="1598">
        <v>2454</v>
      </c>
      <c r="AC21" s="1598"/>
      <c r="AD21" s="1598"/>
      <c r="AE21" s="1598"/>
    </row>
    <row r="22" spans="2:31" s="527" customFormat="1" ht="17.25" customHeight="1">
      <c r="B22" s="537"/>
      <c r="C22" s="1604"/>
      <c r="D22" s="1604"/>
      <c r="E22" s="1604"/>
      <c r="F22" s="267"/>
      <c r="G22" s="1605"/>
      <c r="H22" s="1594"/>
      <c r="I22" s="1594"/>
      <c r="J22" s="1598"/>
      <c r="K22" s="1598"/>
      <c r="L22" s="1598"/>
      <c r="M22" s="1598"/>
      <c r="N22" s="1598"/>
      <c r="O22" s="1598"/>
      <c r="P22" s="1599"/>
      <c r="Q22" s="1599"/>
      <c r="R22" s="1599"/>
      <c r="S22" s="1599"/>
      <c r="T22" s="1600"/>
      <c r="U22" s="1600"/>
      <c r="V22" s="1600"/>
      <c r="W22" s="1600"/>
      <c r="X22" s="1601"/>
      <c r="Y22" s="1601"/>
      <c r="Z22" s="1601"/>
      <c r="AA22" s="1601"/>
      <c r="AB22" s="1598"/>
      <c r="AC22" s="1598"/>
      <c r="AD22" s="1598"/>
      <c r="AE22" s="1598"/>
    </row>
    <row r="23" spans="2:31" s="527" customFormat="1" ht="17.25" customHeight="1">
      <c r="B23" s="537" t="s">
        <v>1023</v>
      </c>
      <c r="C23" s="1595" t="s">
        <v>1024</v>
      </c>
      <c r="D23" s="1595"/>
      <c r="E23" s="1595"/>
      <c r="F23" s="267"/>
      <c r="G23" s="1603">
        <v>229792</v>
      </c>
      <c r="H23" s="1586"/>
      <c r="I23" s="1586"/>
      <c r="J23" s="1598">
        <v>113467</v>
      </c>
      <c r="K23" s="1598"/>
      <c r="L23" s="1598"/>
      <c r="M23" s="1598">
        <v>116325</v>
      </c>
      <c r="N23" s="1598"/>
      <c r="O23" s="1598"/>
      <c r="P23" s="1599">
        <v>-2917</v>
      </c>
      <c r="Q23" s="1599"/>
      <c r="R23" s="1599"/>
      <c r="S23" s="1599"/>
      <c r="T23" s="1600">
        <v>-1.2535000000000001</v>
      </c>
      <c r="U23" s="1600"/>
      <c r="V23" s="1600"/>
      <c r="W23" s="1600"/>
      <c r="X23" s="1601">
        <v>3481.7</v>
      </c>
      <c r="Y23" s="1601"/>
      <c r="Z23" s="1601"/>
      <c r="AA23" s="1601"/>
      <c r="AB23" s="1598">
        <v>3442</v>
      </c>
      <c r="AC23" s="1598"/>
      <c r="AD23" s="1598"/>
      <c r="AE23" s="1598"/>
    </row>
    <row r="24" spans="2:31" s="527" customFormat="1" ht="17.25" customHeight="1">
      <c r="B24" s="537" t="s">
        <v>1025</v>
      </c>
      <c r="C24" s="1595" t="s">
        <v>1026</v>
      </c>
      <c r="D24" s="1595"/>
      <c r="E24" s="1595"/>
      <c r="F24" s="267"/>
      <c r="G24" s="1603">
        <v>148699</v>
      </c>
      <c r="H24" s="1586"/>
      <c r="I24" s="1586"/>
      <c r="J24" s="1598">
        <v>74178</v>
      </c>
      <c r="K24" s="1598"/>
      <c r="L24" s="1598"/>
      <c r="M24" s="1598">
        <v>74521</v>
      </c>
      <c r="N24" s="1598"/>
      <c r="O24" s="1598"/>
      <c r="P24" s="1599">
        <v>-3706</v>
      </c>
      <c r="Q24" s="1599"/>
      <c r="R24" s="1599"/>
      <c r="S24" s="1599"/>
      <c r="T24" s="1600">
        <v>-2.4316800000000001</v>
      </c>
      <c r="U24" s="1600"/>
      <c r="V24" s="1600"/>
      <c r="W24" s="1600"/>
      <c r="X24" s="1601">
        <v>3035.3</v>
      </c>
      <c r="Y24" s="1601"/>
      <c r="Z24" s="1601"/>
      <c r="AA24" s="1601"/>
      <c r="AB24" s="1598">
        <v>2327</v>
      </c>
      <c r="AC24" s="1598"/>
      <c r="AD24" s="1598"/>
      <c r="AE24" s="1598"/>
    </row>
    <row r="25" spans="2:31" s="527" customFormat="1" ht="17.25" customHeight="1">
      <c r="B25" s="537" t="s">
        <v>1027</v>
      </c>
      <c r="C25" s="1595" t="s">
        <v>1028</v>
      </c>
      <c r="D25" s="1595"/>
      <c r="E25" s="1595"/>
      <c r="F25" s="267"/>
      <c r="G25" s="1596">
        <v>52862</v>
      </c>
      <c r="H25" s="1597"/>
      <c r="I25" s="1597"/>
      <c r="J25" s="1598">
        <v>26142</v>
      </c>
      <c r="K25" s="1598"/>
      <c r="L25" s="1598"/>
      <c r="M25" s="1598">
        <v>26720</v>
      </c>
      <c r="N25" s="1598"/>
      <c r="O25" s="1598"/>
      <c r="P25" s="1599">
        <v>-2012</v>
      </c>
      <c r="Q25" s="1599"/>
      <c r="R25" s="1599"/>
      <c r="S25" s="1599"/>
      <c r="T25" s="1600">
        <v>-3.6665800000000002</v>
      </c>
      <c r="U25" s="1600"/>
      <c r="V25" s="1600"/>
      <c r="W25" s="1600"/>
      <c r="X25" s="1601">
        <v>901.5</v>
      </c>
      <c r="Y25" s="1601"/>
      <c r="Z25" s="1601"/>
      <c r="AA25" s="1601"/>
      <c r="AB25" s="1598">
        <v>1210</v>
      </c>
      <c r="AC25" s="1598"/>
      <c r="AD25" s="1598"/>
      <c r="AE25" s="1598"/>
    </row>
    <row r="26" spans="2:31" s="527" customFormat="1" ht="17.25" customHeight="1">
      <c r="B26" s="537" t="s">
        <v>1029</v>
      </c>
      <c r="C26" s="1595" t="s">
        <v>1030</v>
      </c>
      <c r="D26" s="1595"/>
      <c r="E26" s="1595"/>
      <c r="F26" s="267"/>
      <c r="G26" s="1603">
        <v>116828</v>
      </c>
      <c r="H26" s="1586"/>
      <c r="I26" s="1586"/>
      <c r="J26" s="1598">
        <v>57673</v>
      </c>
      <c r="K26" s="1598"/>
      <c r="L26" s="1598"/>
      <c r="M26" s="1598">
        <v>59155</v>
      </c>
      <c r="N26" s="1598"/>
      <c r="O26" s="1598"/>
      <c r="P26" s="1599">
        <v>-1244</v>
      </c>
      <c r="Q26" s="1599"/>
      <c r="R26" s="1599"/>
      <c r="S26" s="1599"/>
      <c r="T26" s="1600">
        <v>-1.05359</v>
      </c>
      <c r="U26" s="1600"/>
      <c r="V26" s="1600"/>
      <c r="W26" s="1600"/>
      <c r="X26" s="1601">
        <v>1732.3</v>
      </c>
      <c r="Y26" s="1601"/>
      <c r="Z26" s="1601"/>
      <c r="AA26" s="1601"/>
      <c r="AB26" s="1598">
        <v>1611</v>
      </c>
      <c r="AC26" s="1598"/>
      <c r="AD26" s="1598"/>
      <c r="AE26" s="1598"/>
    </row>
    <row r="27" spans="2:31" s="527" customFormat="1" ht="17.25" customHeight="1">
      <c r="B27" s="537" t="s">
        <v>1031</v>
      </c>
      <c r="C27" s="1595" t="s">
        <v>1032</v>
      </c>
      <c r="D27" s="1595"/>
      <c r="E27" s="1595"/>
      <c r="F27" s="267"/>
      <c r="G27" s="1603">
        <v>141268</v>
      </c>
      <c r="H27" s="1586"/>
      <c r="I27" s="1586"/>
      <c r="J27" s="1598">
        <v>70200</v>
      </c>
      <c r="K27" s="1598"/>
      <c r="L27" s="1598"/>
      <c r="M27" s="1598">
        <v>71068</v>
      </c>
      <c r="N27" s="1598"/>
      <c r="O27" s="1598"/>
      <c r="P27" s="1599">
        <v>-2543</v>
      </c>
      <c r="Q27" s="1599"/>
      <c r="R27" s="1599"/>
      <c r="S27" s="1599"/>
      <c r="T27" s="1600">
        <v>-1.7682899999999999</v>
      </c>
      <c r="U27" s="1600"/>
      <c r="V27" s="1600"/>
      <c r="W27" s="1600"/>
      <c r="X27" s="1601">
        <v>1020.9</v>
      </c>
      <c r="Y27" s="1601"/>
      <c r="Z27" s="1601"/>
      <c r="AA27" s="1601"/>
      <c r="AB27" s="1598">
        <v>2611</v>
      </c>
      <c r="AC27" s="1598"/>
      <c r="AD27" s="1598"/>
      <c r="AE27" s="1598"/>
    </row>
    <row r="28" spans="2:31" s="527" customFormat="1" ht="17.25" customHeight="1">
      <c r="B28" s="537"/>
      <c r="C28" s="1604"/>
      <c r="D28" s="1604"/>
      <c r="E28" s="1604"/>
      <c r="F28" s="267"/>
      <c r="G28" s="1605"/>
      <c r="H28" s="1594"/>
      <c r="I28" s="1594"/>
      <c r="J28" s="1598"/>
      <c r="K28" s="1598"/>
      <c r="L28" s="1598"/>
      <c r="M28" s="1598"/>
      <c r="N28" s="1598"/>
      <c r="O28" s="1598"/>
      <c r="P28" s="1599"/>
      <c r="Q28" s="1599"/>
      <c r="R28" s="1599"/>
      <c r="S28" s="1599"/>
      <c r="T28" s="1600"/>
      <c r="U28" s="1600"/>
      <c r="V28" s="1600"/>
      <c r="W28" s="1600"/>
      <c r="X28" s="1601"/>
      <c r="Y28" s="1601"/>
      <c r="Z28" s="1601"/>
      <c r="AA28" s="1601"/>
      <c r="AB28" s="1598"/>
      <c r="AC28" s="1598"/>
      <c r="AD28" s="1598"/>
      <c r="AE28" s="1598"/>
    </row>
    <row r="29" spans="2:31" s="527" customFormat="1" ht="17.25" customHeight="1">
      <c r="B29" s="537" t="s">
        <v>1033</v>
      </c>
      <c r="C29" s="1595" t="s">
        <v>1034</v>
      </c>
      <c r="D29" s="1595"/>
      <c r="E29" s="1595"/>
      <c r="F29" s="267"/>
      <c r="G29" s="1603">
        <v>226940</v>
      </c>
      <c r="H29" s="1586"/>
      <c r="I29" s="1586"/>
      <c r="J29" s="1598">
        <v>112288</v>
      </c>
      <c r="K29" s="1598"/>
      <c r="L29" s="1598"/>
      <c r="M29" s="1598">
        <v>114652</v>
      </c>
      <c r="N29" s="1598"/>
      <c r="O29" s="1598"/>
      <c r="P29" s="1599">
        <v>1744</v>
      </c>
      <c r="Q29" s="1599"/>
      <c r="R29" s="1599"/>
      <c r="S29" s="1599"/>
      <c r="T29" s="1600">
        <v>0.77444000000000002</v>
      </c>
      <c r="U29" s="1600"/>
      <c r="V29" s="1600"/>
      <c r="W29" s="1600"/>
      <c r="X29" s="1601">
        <v>4986.6000000000004</v>
      </c>
      <c r="Y29" s="1601"/>
      <c r="Z29" s="1601"/>
      <c r="AA29" s="1601"/>
      <c r="AB29" s="1598">
        <v>3225</v>
      </c>
      <c r="AC29" s="1598"/>
      <c r="AD29" s="1598"/>
      <c r="AE29" s="1598"/>
    </row>
    <row r="30" spans="2:31" s="527" customFormat="1" ht="17.25" customHeight="1">
      <c r="B30" s="537" t="s">
        <v>1035</v>
      </c>
      <c r="C30" s="1595" t="s">
        <v>1036</v>
      </c>
      <c r="D30" s="1595"/>
      <c r="E30" s="1595"/>
      <c r="F30" s="267"/>
      <c r="G30" s="1603">
        <v>248304</v>
      </c>
      <c r="H30" s="1586"/>
      <c r="I30" s="1586"/>
      <c r="J30" s="1598">
        <v>125213</v>
      </c>
      <c r="K30" s="1598"/>
      <c r="L30" s="1598"/>
      <c r="M30" s="1598">
        <v>123091</v>
      </c>
      <c r="N30" s="1598"/>
      <c r="O30" s="1598"/>
      <c r="P30" s="1599">
        <v>1270</v>
      </c>
      <c r="Q30" s="1599"/>
      <c r="R30" s="1599"/>
      <c r="S30" s="1599"/>
      <c r="T30" s="1600">
        <v>0.5141</v>
      </c>
      <c r="U30" s="1600"/>
      <c r="V30" s="1600"/>
      <c r="W30" s="1600"/>
      <c r="X30" s="1601">
        <v>9042.4</v>
      </c>
      <c r="Y30" s="1601"/>
      <c r="Z30" s="1601"/>
      <c r="AA30" s="1601"/>
      <c r="AB30" s="1598">
        <v>7147</v>
      </c>
      <c r="AC30" s="1598"/>
      <c r="AD30" s="1598"/>
      <c r="AE30" s="1598"/>
    </row>
    <row r="31" spans="2:31" s="527" customFormat="1" ht="17.25" customHeight="1">
      <c r="B31" s="537" t="s">
        <v>1037</v>
      </c>
      <c r="C31" s="1595" t="s">
        <v>1038</v>
      </c>
      <c r="D31" s="1595"/>
      <c r="E31" s="1595"/>
      <c r="F31" s="267"/>
      <c r="G31" s="1603">
        <v>341621</v>
      </c>
      <c r="H31" s="1586"/>
      <c r="I31" s="1586"/>
      <c r="J31" s="1598">
        <v>168747</v>
      </c>
      <c r="K31" s="1598"/>
      <c r="L31" s="1598"/>
      <c r="M31" s="1598">
        <v>172874</v>
      </c>
      <c r="N31" s="1598"/>
      <c r="O31" s="1598"/>
      <c r="P31" s="1599">
        <v>4123</v>
      </c>
      <c r="Q31" s="1599"/>
      <c r="R31" s="1599"/>
      <c r="S31" s="1599"/>
      <c r="T31" s="1600">
        <v>1.2216400000000001</v>
      </c>
      <c r="U31" s="1600"/>
      <c r="V31" s="1600"/>
      <c r="W31" s="1600"/>
      <c r="X31" s="1601">
        <v>5671</v>
      </c>
      <c r="Y31" s="1601"/>
      <c r="Z31" s="1601"/>
      <c r="AA31" s="1601"/>
      <c r="AB31" s="1598">
        <v>6547</v>
      </c>
      <c r="AC31" s="1598"/>
      <c r="AD31" s="1598"/>
      <c r="AE31" s="1598"/>
    </row>
    <row r="32" spans="2:31" s="527" customFormat="1" ht="17.25" customHeight="1">
      <c r="B32" s="537" t="s">
        <v>1039</v>
      </c>
      <c r="C32" s="1595" t="s">
        <v>1040</v>
      </c>
      <c r="D32" s="1595"/>
      <c r="E32" s="1595"/>
      <c r="F32" s="267"/>
      <c r="G32" s="1596">
        <v>74283</v>
      </c>
      <c r="H32" s="1597"/>
      <c r="I32" s="1597"/>
      <c r="J32" s="1598">
        <v>37470</v>
      </c>
      <c r="K32" s="1598"/>
      <c r="L32" s="1598"/>
      <c r="M32" s="1598">
        <v>36813</v>
      </c>
      <c r="N32" s="1598"/>
      <c r="O32" s="1598"/>
      <c r="P32" s="1599">
        <v>2023</v>
      </c>
      <c r="Q32" s="1599"/>
      <c r="R32" s="1599"/>
      <c r="S32" s="1599"/>
      <c r="T32" s="1600">
        <v>2.7996099999999999</v>
      </c>
      <c r="U32" s="1600"/>
      <c r="V32" s="1600"/>
      <c r="W32" s="1600"/>
      <c r="X32" s="1601">
        <v>14536.8</v>
      </c>
      <c r="Y32" s="1601"/>
      <c r="Z32" s="1601"/>
      <c r="AA32" s="1601"/>
      <c r="AB32" s="1598">
        <v>6293</v>
      </c>
      <c r="AC32" s="1598"/>
      <c r="AD32" s="1598"/>
      <c r="AE32" s="1598"/>
    </row>
    <row r="33" spans="2:31" s="527" customFormat="1" ht="17.25" customHeight="1">
      <c r="B33" s="537" t="s">
        <v>1041</v>
      </c>
      <c r="C33" s="1595" t="s">
        <v>1042</v>
      </c>
      <c r="D33" s="1595"/>
      <c r="E33" s="1595"/>
      <c r="F33" s="267"/>
      <c r="G33" s="1603">
        <v>140899</v>
      </c>
      <c r="H33" s="1586"/>
      <c r="I33" s="1586"/>
      <c r="J33" s="1598">
        <v>71388</v>
      </c>
      <c r="K33" s="1598"/>
      <c r="L33" s="1598"/>
      <c r="M33" s="1598">
        <v>69511</v>
      </c>
      <c r="N33" s="1598"/>
      <c r="O33" s="1598"/>
      <c r="P33" s="1599">
        <v>4749</v>
      </c>
      <c r="Q33" s="1599"/>
      <c r="R33" s="1599"/>
      <c r="S33" s="1599"/>
      <c r="T33" s="1600">
        <v>3.4880599999999999</v>
      </c>
      <c r="U33" s="1600"/>
      <c r="V33" s="1600"/>
      <c r="W33" s="1600"/>
      <c r="X33" s="1601">
        <v>7746</v>
      </c>
      <c r="Y33" s="1601"/>
      <c r="Z33" s="1601"/>
      <c r="AA33" s="1601"/>
      <c r="AB33" s="1598">
        <v>5870</v>
      </c>
      <c r="AC33" s="1598"/>
      <c r="AD33" s="1598"/>
      <c r="AE33" s="1598"/>
    </row>
    <row r="34" spans="2:31" s="527" customFormat="1" ht="17.25" customHeight="1">
      <c r="B34" s="537"/>
      <c r="C34" s="1604"/>
      <c r="D34" s="1604"/>
      <c r="E34" s="1604"/>
      <c r="F34" s="267"/>
      <c r="G34" s="1605"/>
      <c r="H34" s="1594"/>
      <c r="I34" s="1594"/>
      <c r="J34" s="1598"/>
      <c r="K34" s="1598"/>
      <c r="L34" s="1598"/>
      <c r="M34" s="1598"/>
      <c r="N34" s="1598"/>
      <c r="O34" s="1598"/>
      <c r="P34" s="1599"/>
      <c r="Q34" s="1599"/>
      <c r="R34" s="1599"/>
      <c r="S34" s="1599"/>
      <c r="T34" s="1600"/>
      <c r="U34" s="1600"/>
      <c r="V34" s="1600"/>
      <c r="W34" s="1600"/>
      <c r="X34" s="1601"/>
      <c r="Y34" s="1601"/>
      <c r="Z34" s="1601"/>
      <c r="AA34" s="1601"/>
      <c r="AB34" s="1598"/>
      <c r="AC34" s="1598"/>
      <c r="AD34" s="1598"/>
      <c r="AE34" s="1598"/>
    </row>
    <row r="35" spans="2:31" s="527" customFormat="1" ht="17.25" customHeight="1">
      <c r="B35" s="537" t="s">
        <v>1043</v>
      </c>
      <c r="C35" s="1595" t="s">
        <v>1044</v>
      </c>
      <c r="D35" s="1595"/>
      <c r="E35" s="1595"/>
      <c r="F35" s="267"/>
      <c r="G35" s="1603">
        <v>145651</v>
      </c>
      <c r="H35" s="1586"/>
      <c r="I35" s="1586"/>
      <c r="J35" s="1598">
        <v>71803</v>
      </c>
      <c r="K35" s="1598"/>
      <c r="L35" s="1598"/>
      <c r="M35" s="1598">
        <v>73848</v>
      </c>
      <c r="N35" s="1598"/>
      <c r="O35" s="1598"/>
      <c r="P35" s="1599">
        <v>-2739</v>
      </c>
      <c r="Q35" s="1599"/>
      <c r="R35" s="1599"/>
      <c r="S35" s="1599"/>
      <c r="T35" s="1600">
        <v>-1.84581</v>
      </c>
      <c r="U35" s="1600"/>
      <c r="V35" s="1600"/>
      <c r="W35" s="1600"/>
      <c r="X35" s="1601">
        <v>3259.1</v>
      </c>
      <c r="Y35" s="1601"/>
      <c r="Z35" s="1601"/>
      <c r="AA35" s="1601"/>
      <c r="AB35" s="1598">
        <v>2023</v>
      </c>
      <c r="AC35" s="1598"/>
      <c r="AD35" s="1598"/>
      <c r="AE35" s="1598"/>
    </row>
    <row r="36" spans="2:31" s="527" customFormat="1" ht="17.25" customHeight="1">
      <c r="B36" s="537" t="s">
        <v>1045</v>
      </c>
      <c r="C36" s="1595" t="s">
        <v>1046</v>
      </c>
      <c r="D36" s="1595"/>
      <c r="E36" s="1595"/>
      <c r="F36" s="267"/>
      <c r="G36" s="1603">
        <v>141083</v>
      </c>
      <c r="H36" s="1586"/>
      <c r="I36" s="1586"/>
      <c r="J36" s="1598">
        <v>70696</v>
      </c>
      <c r="K36" s="1598"/>
      <c r="L36" s="1598"/>
      <c r="M36" s="1598">
        <v>70387</v>
      </c>
      <c r="N36" s="1598"/>
      <c r="O36" s="1598"/>
      <c r="P36" s="1599">
        <v>4784</v>
      </c>
      <c r="Q36" s="1599"/>
      <c r="R36" s="1599"/>
      <c r="S36" s="1599"/>
      <c r="T36" s="1600">
        <v>3.5099300000000002</v>
      </c>
      <c r="U36" s="1600"/>
      <c r="V36" s="1600"/>
      <c r="W36" s="1600"/>
      <c r="X36" s="1601">
        <v>7692.6</v>
      </c>
      <c r="Y36" s="1601"/>
      <c r="Z36" s="1601"/>
      <c r="AA36" s="1601"/>
      <c r="AB36" s="1598">
        <v>3578</v>
      </c>
      <c r="AC36" s="1598"/>
      <c r="AD36" s="1598"/>
      <c r="AE36" s="1598"/>
    </row>
    <row r="37" spans="2:31" s="527" customFormat="1" ht="17.25" customHeight="1">
      <c r="B37" s="537" t="s">
        <v>1047</v>
      </c>
      <c r="C37" s="1595" t="s">
        <v>1048</v>
      </c>
      <c r="D37" s="1595"/>
      <c r="E37" s="1595"/>
      <c r="F37" s="267"/>
      <c r="G37" s="1603">
        <v>75346</v>
      </c>
      <c r="H37" s="1586"/>
      <c r="I37" s="1586"/>
      <c r="J37" s="1598">
        <v>36945</v>
      </c>
      <c r="K37" s="1598"/>
      <c r="L37" s="1598"/>
      <c r="M37" s="1598">
        <v>38401</v>
      </c>
      <c r="N37" s="1598"/>
      <c r="O37" s="1598"/>
      <c r="P37" s="1599">
        <v>2670</v>
      </c>
      <c r="Q37" s="1599"/>
      <c r="R37" s="1599"/>
      <c r="S37" s="1599"/>
      <c r="T37" s="1600">
        <v>3.6738400000000002</v>
      </c>
      <c r="U37" s="1600"/>
      <c r="V37" s="1600"/>
      <c r="W37" s="1600"/>
      <c r="X37" s="1601">
        <v>8325.5</v>
      </c>
      <c r="Y37" s="1601"/>
      <c r="Z37" s="1601"/>
      <c r="AA37" s="1601"/>
      <c r="AB37" s="1598">
        <v>1613</v>
      </c>
      <c r="AC37" s="1598"/>
      <c r="AD37" s="1598"/>
      <c r="AE37" s="1598"/>
    </row>
    <row r="38" spans="2:31" s="527" customFormat="1" ht="17.25" customHeight="1">
      <c r="B38" s="537" t="s">
        <v>1049</v>
      </c>
      <c r="C38" s="1595" t="s">
        <v>1050</v>
      </c>
      <c r="D38" s="1595"/>
      <c r="E38" s="1595"/>
      <c r="F38" s="267"/>
      <c r="G38" s="1603">
        <v>83989</v>
      </c>
      <c r="H38" s="1586"/>
      <c r="I38" s="1586"/>
      <c r="J38" s="1598">
        <v>43138</v>
      </c>
      <c r="K38" s="1598"/>
      <c r="L38" s="1598"/>
      <c r="M38" s="1598">
        <v>40851</v>
      </c>
      <c r="N38" s="1598"/>
      <c r="O38" s="1598"/>
      <c r="P38" s="1599">
        <v>3163</v>
      </c>
      <c r="Q38" s="1599"/>
      <c r="R38" s="1599"/>
      <c r="S38" s="1599"/>
      <c r="T38" s="1600">
        <v>3.9133399999999998</v>
      </c>
      <c r="U38" s="1600"/>
      <c r="V38" s="1600"/>
      <c r="W38" s="1600"/>
      <c r="X38" s="1601">
        <v>7607.7</v>
      </c>
      <c r="Y38" s="1601"/>
      <c r="Z38" s="1601"/>
      <c r="AA38" s="1601"/>
      <c r="AB38" s="1598">
        <v>2215</v>
      </c>
      <c r="AC38" s="1598"/>
      <c r="AD38" s="1598"/>
      <c r="AE38" s="1598"/>
    </row>
    <row r="39" spans="2:31" s="527" customFormat="1" ht="17.25" customHeight="1">
      <c r="B39" s="537" t="s">
        <v>1051</v>
      </c>
      <c r="C39" s="1595" t="s">
        <v>1052</v>
      </c>
      <c r="D39" s="1595"/>
      <c r="E39" s="1595"/>
      <c r="F39" s="267"/>
      <c r="G39" s="1596">
        <v>166017</v>
      </c>
      <c r="H39" s="1597"/>
      <c r="I39" s="1597"/>
      <c r="J39" s="1598">
        <v>81781</v>
      </c>
      <c r="K39" s="1598"/>
      <c r="L39" s="1598"/>
      <c r="M39" s="1598">
        <v>84236</v>
      </c>
      <c r="N39" s="1598"/>
      <c r="O39" s="1598"/>
      <c r="P39" s="1599">
        <v>3895</v>
      </c>
      <c r="Q39" s="1599"/>
      <c r="R39" s="1599"/>
      <c r="S39" s="1599"/>
      <c r="T39" s="1600">
        <v>2.4025099999999999</v>
      </c>
      <c r="U39" s="1600"/>
      <c r="V39" s="1600"/>
      <c r="W39" s="1600"/>
      <c r="X39" s="1601">
        <v>7287.8</v>
      </c>
      <c r="Y39" s="1601"/>
      <c r="Z39" s="1601"/>
      <c r="AA39" s="1601"/>
      <c r="AB39" s="1598">
        <v>2985</v>
      </c>
      <c r="AC39" s="1598"/>
      <c r="AD39" s="1598"/>
      <c r="AE39" s="1598"/>
    </row>
    <row r="40" spans="2:31" s="527" customFormat="1" ht="17.25" customHeight="1">
      <c r="B40" s="537"/>
      <c r="C40" s="1604"/>
      <c r="D40" s="1604"/>
      <c r="E40" s="1604"/>
      <c r="F40" s="267"/>
      <c r="G40" s="1605"/>
      <c r="H40" s="1594"/>
      <c r="I40" s="1594"/>
      <c r="J40" s="1598"/>
      <c r="K40" s="1598"/>
      <c r="L40" s="1598"/>
      <c r="M40" s="1598"/>
      <c r="N40" s="1598"/>
      <c r="O40" s="1598"/>
      <c r="P40" s="1599"/>
      <c r="Q40" s="1599"/>
      <c r="R40" s="1599"/>
      <c r="S40" s="1599"/>
      <c r="T40" s="1600"/>
      <c r="U40" s="1600"/>
      <c r="V40" s="1600"/>
      <c r="W40" s="1600"/>
      <c r="X40" s="1601"/>
      <c r="Y40" s="1601"/>
      <c r="Z40" s="1601"/>
      <c r="AA40" s="1601"/>
      <c r="AB40" s="1598"/>
      <c r="AC40" s="1598"/>
      <c r="AD40" s="1598"/>
      <c r="AE40" s="1598"/>
    </row>
    <row r="41" spans="2:31" s="527" customFormat="1" ht="17.25" customHeight="1">
      <c r="B41" s="537" t="s">
        <v>1053</v>
      </c>
      <c r="C41" s="1595" t="s">
        <v>1054</v>
      </c>
      <c r="D41" s="1595"/>
      <c r="E41" s="1595"/>
      <c r="F41" s="267"/>
      <c r="G41" s="1603">
        <v>74748</v>
      </c>
      <c r="H41" s="1586"/>
      <c r="I41" s="1586"/>
      <c r="J41" s="1598">
        <v>36950</v>
      </c>
      <c r="K41" s="1598"/>
      <c r="L41" s="1598"/>
      <c r="M41" s="1598">
        <v>37798</v>
      </c>
      <c r="N41" s="1598"/>
      <c r="O41" s="1598"/>
      <c r="P41" s="1599">
        <v>812</v>
      </c>
      <c r="Q41" s="1599"/>
      <c r="R41" s="1599"/>
      <c r="S41" s="1599"/>
      <c r="T41" s="1600">
        <v>1.0982499999999999</v>
      </c>
      <c r="U41" s="1600"/>
      <c r="V41" s="1600"/>
      <c r="W41" s="1600"/>
      <c r="X41" s="1601">
        <v>2948.6</v>
      </c>
      <c r="Y41" s="1601"/>
      <c r="Z41" s="1601"/>
      <c r="AA41" s="1601"/>
      <c r="AB41" s="1598">
        <v>764</v>
      </c>
      <c r="AC41" s="1598"/>
      <c r="AD41" s="1598"/>
      <c r="AE41" s="1598"/>
    </row>
    <row r="42" spans="2:31" s="527" customFormat="1" ht="17.25" customHeight="1">
      <c r="B42" s="537" t="s">
        <v>1055</v>
      </c>
      <c r="C42" s="1595" t="s">
        <v>1056</v>
      </c>
      <c r="D42" s="1595"/>
      <c r="E42" s="1595"/>
      <c r="F42" s="267"/>
      <c r="G42" s="1603">
        <v>150582</v>
      </c>
      <c r="H42" s="1586"/>
      <c r="I42" s="1586"/>
      <c r="J42" s="1598">
        <v>74607</v>
      </c>
      <c r="K42" s="1598"/>
      <c r="L42" s="1598"/>
      <c r="M42" s="1598">
        <v>75975</v>
      </c>
      <c r="N42" s="1598"/>
      <c r="O42" s="1598"/>
      <c r="P42" s="1599">
        <v>-1729</v>
      </c>
      <c r="Q42" s="1599"/>
      <c r="R42" s="1599"/>
      <c r="S42" s="1599"/>
      <c r="T42" s="1600">
        <v>-1.1351800000000001</v>
      </c>
      <c r="U42" s="1600"/>
      <c r="V42" s="1600"/>
      <c r="W42" s="1600"/>
      <c r="X42" s="1601">
        <v>1827.2</v>
      </c>
      <c r="Y42" s="1601"/>
      <c r="Z42" s="1601"/>
      <c r="AA42" s="1601"/>
      <c r="AB42" s="1598">
        <v>2655</v>
      </c>
      <c r="AC42" s="1598"/>
      <c r="AD42" s="1598"/>
      <c r="AE42" s="1598"/>
    </row>
    <row r="43" spans="2:31" s="527" customFormat="1" ht="17.25" customHeight="1">
      <c r="B43" s="537" t="s">
        <v>1057</v>
      </c>
      <c r="C43" s="1595" t="s">
        <v>1058</v>
      </c>
      <c r="D43" s="1595"/>
      <c r="E43" s="1595"/>
      <c r="F43" s="267"/>
      <c r="G43" s="1603">
        <v>65201</v>
      </c>
      <c r="H43" s="1586"/>
      <c r="I43" s="1586"/>
      <c r="J43" s="1598">
        <v>32214</v>
      </c>
      <c r="K43" s="1598"/>
      <c r="L43" s="1598"/>
      <c r="M43" s="1598">
        <v>32987</v>
      </c>
      <c r="N43" s="1598"/>
      <c r="O43" s="1598"/>
      <c r="P43" s="1599">
        <v>-2208</v>
      </c>
      <c r="Q43" s="1599"/>
      <c r="R43" s="1599"/>
      <c r="S43" s="1599"/>
      <c r="T43" s="1600">
        <v>-3.2755299999999998</v>
      </c>
      <c r="U43" s="1600"/>
      <c r="V43" s="1600"/>
      <c r="W43" s="1600"/>
      <c r="X43" s="1601">
        <v>3289.7</v>
      </c>
      <c r="Y43" s="1601"/>
      <c r="Z43" s="1601"/>
      <c r="AA43" s="1601"/>
      <c r="AB43" s="1598">
        <v>514</v>
      </c>
      <c r="AC43" s="1598"/>
      <c r="AD43" s="1598"/>
      <c r="AE43" s="1598"/>
    </row>
    <row r="44" spans="2:31" s="527" customFormat="1" ht="17.25" customHeight="1">
      <c r="B44" s="537" t="s">
        <v>1059</v>
      </c>
      <c r="C44" s="1595" t="s">
        <v>1060</v>
      </c>
      <c r="D44" s="1595"/>
      <c r="E44" s="1595"/>
      <c r="F44" s="267"/>
      <c r="G44" s="1603">
        <v>93363</v>
      </c>
      <c r="H44" s="1586"/>
      <c r="I44" s="1586"/>
      <c r="J44" s="1598">
        <v>47995</v>
      </c>
      <c r="K44" s="1598"/>
      <c r="L44" s="1598"/>
      <c r="M44" s="1598">
        <v>45368</v>
      </c>
      <c r="N44" s="1598"/>
      <c r="O44" s="1598"/>
      <c r="P44" s="1599">
        <v>6646</v>
      </c>
      <c r="Q44" s="1599"/>
      <c r="R44" s="1599"/>
      <c r="S44" s="1599"/>
      <c r="T44" s="1600">
        <v>7.6640100000000002</v>
      </c>
      <c r="U44" s="1600"/>
      <c r="V44" s="1600"/>
      <c r="W44" s="1600"/>
      <c r="X44" s="1601">
        <v>5181.1000000000004</v>
      </c>
      <c r="Y44" s="1601"/>
      <c r="Z44" s="1601"/>
      <c r="AA44" s="1601"/>
      <c r="AB44" s="1598">
        <v>3461</v>
      </c>
      <c r="AC44" s="1598"/>
      <c r="AD44" s="1598"/>
      <c r="AE44" s="1598"/>
    </row>
    <row r="45" spans="2:31" s="527" customFormat="1" ht="17.25" customHeight="1">
      <c r="B45" s="537" t="s">
        <v>1061</v>
      </c>
      <c r="C45" s="1595" t="s">
        <v>1062</v>
      </c>
      <c r="D45" s="1595"/>
      <c r="E45" s="1595"/>
      <c r="F45" s="267"/>
      <c r="G45" s="1603">
        <v>111859</v>
      </c>
      <c r="H45" s="1586"/>
      <c r="I45" s="1586"/>
      <c r="J45" s="1598">
        <v>54871</v>
      </c>
      <c r="K45" s="1598"/>
      <c r="L45" s="1598"/>
      <c r="M45" s="1598">
        <v>56988</v>
      </c>
      <c r="N45" s="1598"/>
      <c r="O45" s="1598"/>
      <c r="P45" s="1599">
        <v>3757</v>
      </c>
      <c r="Q45" s="1599"/>
      <c r="R45" s="1599"/>
      <c r="S45" s="1599"/>
      <c r="T45" s="1600">
        <v>3.4754200000000002</v>
      </c>
      <c r="U45" s="1600"/>
      <c r="V45" s="1600"/>
      <c r="W45" s="1600"/>
      <c r="X45" s="1601">
        <v>5658</v>
      </c>
      <c r="Y45" s="1601"/>
      <c r="Z45" s="1601"/>
      <c r="AA45" s="1601"/>
      <c r="AB45" s="1598">
        <v>1998</v>
      </c>
      <c r="AC45" s="1598"/>
      <c r="AD45" s="1598"/>
      <c r="AE45" s="1598"/>
    </row>
    <row r="46" spans="2:31" s="527" customFormat="1" ht="17.25" customHeight="1">
      <c r="B46" s="537"/>
      <c r="C46" s="1604"/>
      <c r="D46" s="1604"/>
      <c r="E46" s="1604"/>
      <c r="F46" s="267"/>
      <c r="G46" s="1605"/>
      <c r="H46" s="1594"/>
      <c r="I46" s="1594"/>
      <c r="J46" s="1598"/>
      <c r="K46" s="1598"/>
      <c r="L46" s="1598"/>
      <c r="M46" s="1598"/>
      <c r="N46" s="1598"/>
      <c r="O46" s="1598"/>
      <c r="P46" s="1599"/>
      <c r="Q46" s="1599"/>
      <c r="R46" s="1599"/>
      <c r="S46" s="1599"/>
      <c r="T46" s="1600"/>
      <c r="U46" s="1600"/>
      <c r="V46" s="1600"/>
      <c r="W46" s="1600"/>
      <c r="X46" s="1601"/>
      <c r="Y46" s="1601"/>
      <c r="Z46" s="1601"/>
      <c r="AA46" s="1601"/>
      <c r="AB46" s="1598"/>
      <c r="AC46" s="1598"/>
      <c r="AD46" s="1598"/>
      <c r="AE46" s="1598"/>
    </row>
    <row r="47" spans="2:31" s="527" customFormat="1" ht="17.25" customHeight="1">
      <c r="B47" s="537" t="s">
        <v>1063</v>
      </c>
      <c r="C47" s="1595" t="s">
        <v>1064</v>
      </c>
      <c r="D47" s="1595"/>
      <c r="E47" s="1595"/>
      <c r="F47" s="267"/>
      <c r="G47" s="1596">
        <v>142145</v>
      </c>
      <c r="H47" s="1597"/>
      <c r="I47" s="1597"/>
      <c r="J47" s="1598">
        <v>71486</v>
      </c>
      <c r="K47" s="1598"/>
      <c r="L47" s="1598"/>
      <c r="M47" s="1598">
        <v>70659</v>
      </c>
      <c r="N47" s="1598"/>
      <c r="O47" s="1598"/>
      <c r="P47" s="1599">
        <v>5624</v>
      </c>
      <c r="Q47" s="1599"/>
      <c r="R47" s="1599"/>
      <c r="S47" s="1599"/>
      <c r="T47" s="1600">
        <v>4.11951</v>
      </c>
      <c r="U47" s="1600"/>
      <c r="V47" s="1600"/>
      <c r="W47" s="1600"/>
      <c r="X47" s="1601">
        <v>4717.7</v>
      </c>
      <c r="Y47" s="1601"/>
      <c r="Z47" s="1601"/>
      <c r="AA47" s="1601"/>
      <c r="AB47" s="1598">
        <v>4309</v>
      </c>
      <c r="AC47" s="1598"/>
      <c r="AD47" s="1598"/>
      <c r="AE47" s="1598"/>
    </row>
    <row r="48" spans="2:31" s="527" customFormat="1" ht="17.25" customHeight="1">
      <c r="B48" s="537" t="s">
        <v>1065</v>
      </c>
      <c r="C48" s="1595" t="s">
        <v>1066</v>
      </c>
      <c r="D48" s="1595"/>
      <c r="E48" s="1595"/>
      <c r="F48" s="267"/>
      <c r="G48" s="1603">
        <v>61499</v>
      </c>
      <c r="H48" s="1586"/>
      <c r="I48" s="1586"/>
      <c r="J48" s="1598">
        <v>30468</v>
      </c>
      <c r="K48" s="1598"/>
      <c r="L48" s="1598"/>
      <c r="M48" s="1598">
        <v>31031</v>
      </c>
      <c r="N48" s="1598"/>
      <c r="O48" s="1598"/>
      <c r="P48" s="1599">
        <v>-881</v>
      </c>
      <c r="Q48" s="1599"/>
      <c r="R48" s="1599"/>
      <c r="S48" s="1599"/>
      <c r="T48" s="1600">
        <v>-1.41231</v>
      </c>
      <c r="U48" s="1600"/>
      <c r="V48" s="1600"/>
      <c r="W48" s="1600"/>
      <c r="X48" s="1601">
        <v>2254.4</v>
      </c>
      <c r="Y48" s="1601"/>
      <c r="Z48" s="1601"/>
      <c r="AA48" s="1601"/>
      <c r="AB48" s="1598">
        <v>606</v>
      </c>
      <c r="AC48" s="1598"/>
      <c r="AD48" s="1598"/>
      <c r="AE48" s="1598"/>
    </row>
    <row r="49" spans="1:31" s="527" customFormat="1" ht="17.25" customHeight="1">
      <c r="B49" s="537" t="s">
        <v>1067</v>
      </c>
      <c r="C49" s="1595" t="s">
        <v>1068</v>
      </c>
      <c r="D49" s="1595"/>
      <c r="E49" s="1595"/>
      <c r="F49" s="267"/>
      <c r="G49" s="1603">
        <v>100275</v>
      </c>
      <c r="H49" s="1586"/>
      <c r="I49" s="1586"/>
      <c r="J49" s="1598">
        <v>50041</v>
      </c>
      <c r="K49" s="1598"/>
      <c r="L49" s="1598"/>
      <c r="M49" s="1598">
        <v>50234</v>
      </c>
      <c r="N49" s="1598"/>
      <c r="O49" s="1598"/>
      <c r="P49" s="1599">
        <v>-1404</v>
      </c>
      <c r="Q49" s="1599"/>
      <c r="R49" s="1599"/>
      <c r="S49" s="1599"/>
      <c r="T49" s="1600">
        <v>-1.3808199999999999</v>
      </c>
      <c r="U49" s="1600"/>
      <c r="V49" s="1600"/>
      <c r="W49" s="1600"/>
      <c r="X49" s="1601">
        <v>2444.5</v>
      </c>
      <c r="Y49" s="1601"/>
      <c r="Z49" s="1601"/>
      <c r="AA49" s="1601"/>
      <c r="AB49" s="1598">
        <v>2296</v>
      </c>
      <c r="AC49" s="1598"/>
      <c r="AD49" s="1598"/>
      <c r="AE49" s="1598"/>
    </row>
    <row r="50" spans="1:31" s="527" customFormat="1" ht="17.25" customHeight="1">
      <c r="B50" s="537" t="s">
        <v>1069</v>
      </c>
      <c r="C50" s="1595" t="s">
        <v>1070</v>
      </c>
      <c r="D50" s="1595"/>
      <c r="E50" s="1595"/>
      <c r="F50" s="267"/>
      <c r="G50" s="1603">
        <v>50066</v>
      </c>
      <c r="H50" s="1586"/>
      <c r="I50" s="1586"/>
      <c r="J50" s="1598">
        <v>24979</v>
      </c>
      <c r="K50" s="1598"/>
      <c r="L50" s="1598"/>
      <c r="M50" s="1598">
        <v>25087</v>
      </c>
      <c r="N50" s="1598"/>
      <c r="O50" s="1598"/>
      <c r="P50" s="1599">
        <v>-2458</v>
      </c>
      <c r="Q50" s="1599"/>
      <c r="R50" s="1599"/>
      <c r="S50" s="1599"/>
      <c r="T50" s="1600">
        <v>-4.6797700000000004</v>
      </c>
      <c r="U50" s="1600"/>
      <c r="V50" s="1600"/>
      <c r="W50" s="1600"/>
      <c r="X50" s="1601">
        <v>1475.6</v>
      </c>
      <c r="Y50" s="1601"/>
      <c r="Z50" s="1601"/>
      <c r="AA50" s="1601"/>
      <c r="AB50" s="1598">
        <v>979</v>
      </c>
      <c r="AC50" s="1598"/>
      <c r="AD50" s="1598"/>
      <c r="AE50" s="1598"/>
    </row>
    <row r="51" spans="1:31" s="527" customFormat="1" ht="17.25" customHeight="1">
      <c r="B51" s="537" t="s">
        <v>1071</v>
      </c>
      <c r="C51" s="1595" t="s">
        <v>1072</v>
      </c>
      <c r="D51" s="1595"/>
      <c r="E51" s="1595"/>
      <c r="F51" s="267"/>
      <c r="G51" s="1603">
        <v>70117</v>
      </c>
      <c r="H51" s="1586"/>
      <c r="I51" s="1586"/>
      <c r="J51" s="1598">
        <v>34585</v>
      </c>
      <c r="K51" s="1598"/>
      <c r="L51" s="1598"/>
      <c r="M51" s="1598">
        <v>35532</v>
      </c>
      <c r="N51" s="1598"/>
      <c r="O51" s="1598"/>
      <c r="P51" s="1599">
        <v>-138</v>
      </c>
      <c r="Q51" s="1599"/>
      <c r="R51" s="1599"/>
      <c r="S51" s="1599"/>
      <c r="T51" s="1600">
        <v>-0.19642999999999999</v>
      </c>
      <c r="U51" s="1600"/>
      <c r="V51" s="1600"/>
      <c r="W51" s="1600"/>
      <c r="X51" s="1601">
        <v>3972.6</v>
      </c>
      <c r="Y51" s="1601"/>
      <c r="Z51" s="1601"/>
      <c r="AA51" s="1601"/>
      <c r="AB51" s="1598">
        <v>1281</v>
      </c>
      <c r="AC51" s="1598"/>
      <c r="AD51" s="1598"/>
      <c r="AE51" s="1598"/>
    </row>
    <row r="52" spans="1:31" s="527" customFormat="1" ht="17.25" customHeight="1">
      <c r="B52" s="537"/>
      <c r="C52" s="1604"/>
      <c r="D52" s="1604"/>
      <c r="E52" s="1604"/>
      <c r="F52" s="267"/>
      <c r="G52" s="1606"/>
      <c r="H52" s="1607"/>
      <c r="I52" s="1607"/>
      <c r="J52" s="1598"/>
      <c r="K52" s="1598"/>
      <c r="L52" s="1598"/>
      <c r="M52" s="1598"/>
      <c r="N52" s="1598"/>
      <c r="O52" s="1598"/>
      <c r="P52" s="1599"/>
      <c r="Q52" s="1599"/>
      <c r="R52" s="1599"/>
      <c r="S52" s="1599"/>
      <c r="T52" s="1600"/>
      <c r="U52" s="1600"/>
      <c r="V52" s="1600"/>
      <c r="W52" s="1600"/>
      <c r="X52" s="1601"/>
      <c r="Y52" s="1601"/>
      <c r="Z52" s="1601"/>
      <c r="AA52" s="1601"/>
      <c r="AB52" s="1598"/>
      <c r="AC52" s="1598"/>
      <c r="AD52" s="1598"/>
      <c r="AE52" s="1598"/>
    </row>
    <row r="53" spans="1:31" s="527" customFormat="1" ht="17.25" customHeight="1">
      <c r="B53" s="537" t="s">
        <v>1073</v>
      </c>
      <c r="C53" s="1595" t="s">
        <v>1074</v>
      </c>
      <c r="D53" s="1595"/>
      <c r="E53" s="1595"/>
      <c r="F53" s="267"/>
      <c r="G53" s="1603">
        <v>54571</v>
      </c>
      <c r="H53" s="1586"/>
      <c r="I53" s="1586"/>
      <c r="J53" s="1598">
        <v>26953</v>
      </c>
      <c r="K53" s="1598"/>
      <c r="L53" s="1598"/>
      <c r="M53" s="1598">
        <v>27618</v>
      </c>
      <c r="N53" s="1598"/>
      <c r="O53" s="1598"/>
      <c r="P53" s="1599">
        <v>-1949</v>
      </c>
      <c r="Q53" s="1599"/>
      <c r="R53" s="1599"/>
      <c r="S53" s="1599"/>
      <c r="T53" s="1600">
        <v>-3.44834</v>
      </c>
      <c r="U53" s="1600"/>
      <c r="V53" s="1600"/>
      <c r="W53" s="1600"/>
      <c r="X53" s="1601">
        <v>1149.3</v>
      </c>
      <c r="Y53" s="1601"/>
      <c r="Z53" s="1601"/>
      <c r="AA53" s="1601"/>
      <c r="AB53" s="1598">
        <v>784</v>
      </c>
      <c r="AC53" s="1598"/>
      <c r="AD53" s="1598"/>
      <c r="AE53" s="1598"/>
    </row>
    <row r="54" spans="1:31" s="527" customFormat="1" ht="17.25" customHeight="1">
      <c r="B54" s="537" t="s">
        <v>1075</v>
      </c>
      <c r="C54" s="1595" t="s">
        <v>1076</v>
      </c>
      <c r="D54" s="1595"/>
      <c r="E54" s="1595"/>
      <c r="F54" s="267"/>
      <c r="G54" s="1606">
        <v>71979</v>
      </c>
      <c r="H54" s="1607"/>
      <c r="I54" s="1607"/>
      <c r="J54" s="1598">
        <v>35800</v>
      </c>
      <c r="K54" s="1598"/>
      <c r="L54" s="1598"/>
      <c r="M54" s="1598">
        <v>36179</v>
      </c>
      <c r="N54" s="1598"/>
      <c r="O54" s="1598"/>
      <c r="P54" s="1599">
        <v>2241</v>
      </c>
      <c r="Q54" s="1599"/>
      <c r="R54" s="1599"/>
      <c r="S54" s="1599"/>
      <c r="T54" s="1600">
        <v>3.21346</v>
      </c>
      <c r="U54" s="1600"/>
      <c r="V54" s="1600"/>
      <c r="W54" s="1600"/>
      <c r="X54" s="1601">
        <v>2273.5</v>
      </c>
      <c r="Y54" s="1601"/>
      <c r="Z54" s="1601"/>
      <c r="AA54" s="1601"/>
      <c r="AB54" s="1598">
        <v>1558</v>
      </c>
      <c r="AC54" s="1598"/>
      <c r="AD54" s="1598"/>
      <c r="AE54" s="1598"/>
    </row>
    <row r="55" spans="1:31" s="527" customFormat="1" ht="17.25" customHeight="1">
      <c r="B55" s="537" t="s">
        <v>1077</v>
      </c>
      <c r="C55" s="1608" t="s">
        <v>1078</v>
      </c>
      <c r="D55" s="1608"/>
      <c r="E55" s="1608"/>
      <c r="F55" s="267"/>
      <c r="G55" s="1606">
        <v>113597</v>
      </c>
      <c r="H55" s="1607"/>
      <c r="I55" s="1607"/>
      <c r="J55" s="1598">
        <v>56085</v>
      </c>
      <c r="K55" s="1598"/>
      <c r="L55" s="1598"/>
      <c r="M55" s="1598">
        <v>57512</v>
      </c>
      <c r="N55" s="1598"/>
      <c r="O55" s="1598"/>
      <c r="P55" s="1599">
        <v>2627</v>
      </c>
      <c r="Q55" s="1599"/>
      <c r="R55" s="1599"/>
      <c r="S55" s="1599"/>
      <c r="T55" s="1600">
        <v>2.3673099999999998</v>
      </c>
      <c r="U55" s="1600"/>
      <c r="V55" s="1600"/>
      <c r="W55" s="1600"/>
      <c r="X55" s="1601">
        <v>7759.4</v>
      </c>
      <c r="Y55" s="1601"/>
      <c r="Z55" s="1601"/>
      <c r="AA55" s="1601"/>
      <c r="AB55" s="1598">
        <v>2561</v>
      </c>
      <c r="AC55" s="1598"/>
      <c r="AD55" s="1598"/>
      <c r="AE55" s="1598"/>
    </row>
    <row r="56" spans="1:31" s="527" customFormat="1" ht="17.25" customHeight="1">
      <c r="B56" s="537" t="s">
        <v>1079</v>
      </c>
      <c r="C56" s="1595" t="s">
        <v>1080</v>
      </c>
      <c r="D56" s="1595"/>
      <c r="E56" s="1595"/>
      <c r="F56" s="267"/>
      <c r="G56" s="1606">
        <v>52214</v>
      </c>
      <c r="H56" s="1607"/>
      <c r="I56" s="1607"/>
      <c r="J56" s="1598">
        <v>25764</v>
      </c>
      <c r="K56" s="1598"/>
      <c r="L56" s="1598"/>
      <c r="M56" s="1598">
        <v>26450</v>
      </c>
      <c r="N56" s="1598"/>
      <c r="O56" s="1598"/>
      <c r="P56" s="1599">
        <v>679</v>
      </c>
      <c r="Q56" s="1599"/>
      <c r="R56" s="1599"/>
      <c r="S56" s="1599"/>
      <c r="T56" s="1600">
        <v>1.31755</v>
      </c>
      <c r="U56" s="1600"/>
      <c r="V56" s="1600"/>
      <c r="W56" s="1600"/>
      <c r="X56" s="1601">
        <v>2095.3000000000002</v>
      </c>
      <c r="Y56" s="1601"/>
      <c r="Z56" s="1601"/>
      <c r="AA56" s="1601"/>
      <c r="AB56" s="1598">
        <v>535</v>
      </c>
      <c r="AC56" s="1598"/>
      <c r="AD56" s="1598"/>
      <c r="AE56" s="1598"/>
    </row>
    <row r="57" spans="1:31" s="527" customFormat="1" ht="17.25" customHeight="1">
      <c r="A57" s="538"/>
      <c r="B57" s="539"/>
      <c r="C57" s="539"/>
      <c r="D57" s="539"/>
      <c r="E57" s="540"/>
      <c r="F57" s="541"/>
      <c r="G57" s="542"/>
      <c r="H57" s="542"/>
      <c r="I57" s="542"/>
      <c r="J57" s="542"/>
      <c r="K57" s="542"/>
      <c r="L57" s="543"/>
      <c r="M57" s="543"/>
      <c r="N57" s="543"/>
      <c r="O57" s="543"/>
      <c r="P57" s="543"/>
      <c r="Q57" s="543"/>
      <c r="R57" s="543"/>
      <c r="S57" s="543"/>
      <c r="T57" s="543"/>
      <c r="U57" s="543"/>
      <c r="V57" s="544"/>
      <c r="W57" s="544"/>
      <c r="X57" s="545"/>
      <c r="Y57" s="545"/>
      <c r="Z57" s="545"/>
      <c r="AA57" s="545"/>
      <c r="AB57" s="1609"/>
      <c r="AC57" s="1609"/>
      <c r="AD57" s="1609"/>
      <c r="AE57" s="1609"/>
    </row>
    <row r="58" spans="1:31" s="527" customFormat="1" ht="17.25" customHeight="1">
      <c r="B58" s="546"/>
      <c r="C58" s="546"/>
      <c r="D58" s="546"/>
      <c r="E58" s="546"/>
      <c r="F58" s="546"/>
      <c r="G58" s="546"/>
      <c r="H58" s="546"/>
      <c r="I58" s="546"/>
      <c r="J58" s="546"/>
      <c r="K58" s="546"/>
      <c r="L58" s="546"/>
      <c r="M58" s="546"/>
      <c r="N58" s="546"/>
      <c r="O58" s="546"/>
      <c r="P58" s="546"/>
      <c r="Q58" s="546"/>
      <c r="R58" s="546"/>
      <c r="S58" s="546"/>
      <c r="T58" s="546"/>
      <c r="U58" s="546"/>
      <c r="V58" s="546"/>
      <c r="W58" s="546"/>
      <c r="X58" s="546"/>
      <c r="Y58" s="547"/>
      <c r="Z58" s="547"/>
      <c r="AA58" s="547"/>
    </row>
    <row r="59" spans="1:31" s="527" customFormat="1" ht="17.25" customHeight="1">
      <c r="B59" s="536"/>
      <c r="C59" s="536"/>
      <c r="D59" s="536"/>
      <c r="E59" s="350"/>
      <c r="G59" s="548"/>
      <c r="H59" s="548"/>
      <c r="I59" s="548"/>
      <c r="J59" s="548"/>
      <c r="K59" s="548"/>
      <c r="L59" s="549"/>
      <c r="M59" s="549"/>
      <c r="N59" s="549"/>
      <c r="O59" s="549"/>
      <c r="P59" s="549"/>
      <c r="Q59" s="549"/>
      <c r="R59" s="549"/>
      <c r="S59" s="549"/>
      <c r="T59" s="549"/>
      <c r="U59" s="549"/>
      <c r="V59" s="550"/>
      <c r="W59" s="550"/>
      <c r="X59" s="551"/>
      <c r="Y59" s="551"/>
      <c r="Z59" s="551"/>
      <c r="AA59" s="551"/>
    </row>
    <row r="60" spans="1:31" s="527" customFormat="1" ht="17.25" customHeight="1">
      <c r="B60" s="536"/>
      <c r="C60" s="536"/>
      <c r="D60" s="536"/>
      <c r="E60" s="350"/>
      <c r="G60" s="548"/>
      <c r="H60" s="548"/>
      <c r="I60" s="548"/>
      <c r="J60" s="548"/>
      <c r="K60" s="548"/>
      <c r="L60" s="549"/>
      <c r="M60" s="549"/>
      <c r="N60" s="549"/>
      <c r="O60" s="549"/>
      <c r="P60" s="549"/>
      <c r="Q60" s="549"/>
      <c r="R60" s="549"/>
      <c r="S60" s="549"/>
      <c r="T60" s="549"/>
      <c r="U60" s="549"/>
      <c r="V60" s="550"/>
      <c r="W60" s="550"/>
      <c r="X60" s="551"/>
      <c r="Y60" s="551"/>
      <c r="Z60" s="551"/>
      <c r="AA60" s="551"/>
    </row>
    <row r="61" spans="1:31" s="527" customFormat="1" ht="17.25" customHeight="1">
      <c r="B61" s="536"/>
      <c r="C61" s="536"/>
      <c r="D61" s="536"/>
      <c r="E61" s="350"/>
      <c r="G61" s="548"/>
      <c r="H61" s="548"/>
      <c r="I61" s="548"/>
      <c r="J61" s="548"/>
      <c r="K61" s="548"/>
      <c r="L61" s="549"/>
      <c r="M61" s="549"/>
      <c r="N61" s="549"/>
      <c r="O61" s="549"/>
      <c r="P61" s="549"/>
      <c r="Q61" s="549"/>
      <c r="R61" s="549"/>
      <c r="S61" s="549"/>
      <c r="T61" s="549"/>
      <c r="U61" s="549"/>
      <c r="V61" s="550"/>
      <c r="W61" s="550"/>
      <c r="X61" s="551"/>
      <c r="Y61" s="551"/>
      <c r="Z61" s="551"/>
      <c r="AA61" s="551"/>
    </row>
    <row r="62" spans="1:31" ht="17.25" customHeight="1">
      <c r="O62" s="549"/>
      <c r="P62" s="549"/>
      <c r="Q62" s="549"/>
      <c r="AB62" s="353"/>
      <c r="AC62" s="353"/>
    </row>
    <row r="63" spans="1:31" ht="17.25" customHeight="1">
      <c r="O63" s="549"/>
      <c r="P63" s="549"/>
      <c r="Q63" s="549"/>
      <c r="AB63" s="552"/>
      <c r="AC63" s="552"/>
    </row>
    <row r="64" spans="1:31" ht="17.25" customHeight="1">
      <c r="O64" s="549"/>
      <c r="P64" s="549"/>
      <c r="Q64" s="549"/>
      <c r="AB64" s="552"/>
      <c r="AC64" s="552"/>
    </row>
    <row r="65" spans="15:29" ht="17.25" customHeight="1">
      <c r="O65" s="549"/>
      <c r="P65" s="549"/>
      <c r="Q65" s="549"/>
      <c r="AB65" s="552"/>
      <c r="AC65" s="552"/>
    </row>
    <row r="66" spans="15:29" ht="17.25" customHeight="1">
      <c r="O66" s="549"/>
      <c r="P66" s="549"/>
      <c r="Q66" s="549"/>
      <c r="AB66" s="552"/>
      <c r="AC66" s="552"/>
    </row>
    <row r="67" spans="15:29" ht="17.25" customHeight="1">
      <c r="O67" s="549"/>
      <c r="P67" s="549"/>
      <c r="Q67" s="549"/>
      <c r="AB67" s="552"/>
      <c r="AC67" s="552"/>
    </row>
    <row r="68" spans="15:29" ht="17.25" customHeight="1">
      <c r="O68" s="549"/>
      <c r="P68" s="549"/>
      <c r="Q68" s="549"/>
      <c r="AB68" s="552"/>
      <c r="AC68" s="552"/>
    </row>
    <row r="69" spans="15:29" ht="17.25" customHeight="1">
      <c r="O69" s="549"/>
      <c r="P69" s="549"/>
      <c r="Q69" s="549"/>
      <c r="AB69" s="552"/>
      <c r="AC69" s="552"/>
    </row>
    <row r="70" spans="15:29" ht="17.25" customHeight="1">
      <c r="O70" s="549"/>
      <c r="P70" s="549"/>
      <c r="Q70" s="549"/>
      <c r="AB70" s="552"/>
      <c r="AC70" s="552"/>
    </row>
    <row r="71" spans="15:29" ht="17.25" customHeight="1">
      <c r="O71" s="549"/>
      <c r="P71" s="549"/>
      <c r="Q71" s="549"/>
      <c r="AB71" s="552"/>
      <c r="AC71" s="552"/>
    </row>
    <row r="72" spans="15:29" ht="17.25" customHeight="1">
      <c r="O72" s="549"/>
      <c r="P72" s="549"/>
      <c r="Q72" s="549"/>
      <c r="AB72" s="552"/>
      <c r="AC72" s="552"/>
    </row>
    <row r="73" spans="15:29" ht="17.25" customHeight="1">
      <c r="O73" s="549"/>
      <c r="P73" s="549"/>
      <c r="Q73" s="549"/>
      <c r="AB73" s="552"/>
      <c r="AC73" s="552"/>
    </row>
    <row r="74" spans="15:29" ht="17.25" customHeight="1">
      <c r="O74" s="549"/>
      <c r="P74" s="549"/>
      <c r="Q74" s="549"/>
      <c r="AB74" s="552"/>
      <c r="AC74" s="552"/>
    </row>
    <row r="75" spans="15:29" ht="17.25" customHeight="1">
      <c r="O75" s="549"/>
      <c r="P75" s="549"/>
      <c r="Q75" s="549"/>
      <c r="AB75" s="552"/>
      <c r="AC75" s="552"/>
    </row>
    <row r="76" spans="15:29" ht="17.25" customHeight="1">
      <c r="O76" s="549"/>
      <c r="P76" s="549"/>
      <c r="Q76" s="549"/>
      <c r="AB76" s="552"/>
      <c r="AC76" s="552"/>
    </row>
    <row r="77" spans="15:29" ht="17.25" customHeight="1">
      <c r="O77" s="549"/>
      <c r="P77" s="549"/>
      <c r="Q77" s="549"/>
      <c r="AB77" s="552"/>
      <c r="AC77" s="552"/>
    </row>
    <row r="78" spans="15:29" ht="17.25" customHeight="1">
      <c r="O78" s="549"/>
      <c r="P78" s="549"/>
      <c r="Q78" s="549"/>
      <c r="AB78" s="552"/>
      <c r="AC78" s="552"/>
    </row>
    <row r="79" spans="15:29" ht="17.25" customHeight="1">
      <c r="O79" s="549"/>
      <c r="P79" s="549"/>
      <c r="Q79" s="549"/>
      <c r="AB79" s="552"/>
      <c r="AC79" s="552"/>
    </row>
    <row r="80" spans="15:29" ht="17.25" customHeight="1">
      <c r="O80" s="549"/>
      <c r="P80" s="549"/>
      <c r="Q80" s="549"/>
      <c r="AB80" s="552"/>
      <c r="AC80" s="552"/>
    </row>
    <row r="81" spans="15:29" ht="17.25" customHeight="1">
      <c r="O81" s="549"/>
      <c r="P81" s="549"/>
      <c r="Q81" s="549"/>
      <c r="AB81" s="552"/>
      <c r="AC81" s="552"/>
    </row>
    <row r="82" spans="15:29" ht="17.25" customHeight="1">
      <c r="O82" s="549"/>
      <c r="P82" s="549"/>
      <c r="Q82" s="549"/>
      <c r="AB82" s="552"/>
      <c r="AC82" s="552"/>
    </row>
    <row r="83" spans="15:29" ht="17.25" customHeight="1">
      <c r="O83" s="549"/>
      <c r="P83" s="549"/>
      <c r="Q83" s="549"/>
      <c r="AB83" s="552"/>
      <c r="AC83" s="552"/>
    </row>
    <row r="84" spans="15:29" ht="17.25" customHeight="1">
      <c r="O84" s="549"/>
      <c r="P84" s="549"/>
      <c r="Q84" s="549"/>
      <c r="AB84" s="552"/>
      <c r="AC84" s="552"/>
    </row>
    <row r="85" spans="15:29" ht="17.25" customHeight="1">
      <c r="O85" s="549"/>
      <c r="P85" s="549"/>
      <c r="Q85" s="549"/>
      <c r="AB85" s="552"/>
      <c r="AC85" s="552"/>
    </row>
    <row r="86" spans="15:29" ht="17.25" customHeight="1">
      <c r="O86" s="549"/>
      <c r="P86" s="549"/>
      <c r="Q86" s="549"/>
      <c r="AB86" s="552"/>
      <c r="AC86" s="552"/>
    </row>
    <row r="87" spans="15:29" ht="17.25" customHeight="1">
      <c r="O87" s="549"/>
      <c r="P87" s="549"/>
      <c r="Q87" s="549"/>
      <c r="AB87" s="552"/>
      <c r="AC87" s="552"/>
    </row>
    <row r="88" spans="15:29" ht="17.25" customHeight="1">
      <c r="O88" s="549"/>
      <c r="P88" s="549"/>
      <c r="Q88" s="549"/>
      <c r="AB88" s="552"/>
      <c r="AC88" s="552"/>
    </row>
    <row r="89" spans="15:29" ht="17.25" customHeight="1">
      <c r="O89" s="549"/>
      <c r="P89" s="549"/>
      <c r="Q89" s="549"/>
      <c r="AB89" s="552"/>
      <c r="AC89" s="552"/>
    </row>
    <row r="90" spans="15:29" ht="17.25" customHeight="1">
      <c r="O90" s="549"/>
      <c r="P90" s="549"/>
      <c r="Q90" s="549"/>
      <c r="AB90" s="552"/>
      <c r="AC90" s="552"/>
    </row>
    <row r="91" spans="15:29" ht="17.25" customHeight="1">
      <c r="O91" s="549"/>
      <c r="P91" s="549"/>
      <c r="Q91" s="549"/>
      <c r="AB91" s="552"/>
      <c r="AC91" s="552"/>
    </row>
    <row r="92" spans="15:29" ht="17.25" customHeight="1">
      <c r="O92" s="549"/>
      <c r="P92" s="549"/>
      <c r="Q92" s="549"/>
      <c r="AB92" s="552"/>
      <c r="AC92" s="552"/>
    </row>
    <row r="93" spans="15:29" ht="17.25" customHeight="1">
      <c r="O93" s="549"/>
      <c r="P93" s="549"/>
      <c r="Q93" s="549"/>
      <c r="AB93" s="552"/>
      <c r="AC93" s="552"/>
    </row>
    <row r="94" spans="15:29" ht="17.25" customHeight="1">
      <c r="O94" s="549"/>
      <c r="P94" s="549"/>
      <c r="Q94" s="549"/>
      <c r="AB94" s="552"/>
      <c r="AC94" s="552"/>
    </row>
    <row r="95" spans="15:29" ht="17.25" customHeight="1">
      <c r="O95" s="549"/>
      <c r="P95" s="549"/>
      <c r="Q95" s="549"/>
      <c r="AB95" s="552"/>
      <c r="AC95" s="552"/>
    </row>
    <row r="96" spans="15:29" ht="17.25" customHeight="1">
      <c r="O96" s="549"/>
      <c r="P96" s="549"/>
      <c r="Q96" s="549"/>
      <c r="AB96" s="552"/>
      <c r="AC96" s="552"/>
    </row>
    <row r="97" spans="15:29" ht="17.25" customHeight="1">
      <c r="O97" s="549"/>
      <c r="P97" s="549"/>
      <c r="Q97" s="549"/>
      <c r="AB97" s="552"/>
      <c r="AC97" s="552"/>
    </row>
    <row r="98" spans="15:29" ht="17.25" customHeight="1">
      <c r="O98" s="549"/>
      <c r="P98" s="549"/>
      <c r="Q98" s="549"/>
      <c r="AB98" s="552"/>
      <c r="AC98" s="552"/>
    </row>
    <row r="99" spans="15:29" ht="17.25" customHeight="1">
      <c r="O99" s="549"/>
      <c r="P99" s="549"/>
      <c r="Q99" s="549"/>
      <c r="AB99" s="552"/>
      <c r="AC99" s="552"/>
    </row>
    <row r="100" spans="15:29" ht="17.25" customHeight="1">
      <c r="O100" s="549"/>
      <c r="P100" s="549"/>
      <c r="Q100" s="549"/>
      <c r="AB100" s="552"/>
      <c r="AC100" s="552"/>
    </row>
    <row r="101" spans="15:29" ht="17.25" customHeight="1">
      <c r="O101" s="549"/>
      <c r="P101" s="549"/>
      <c r="Q101" s="549"/>
      <c r="AB101" s="552"/>
      <c r="AC101" s="552"/>
    </row>
    <row r="102" spans="15:29" ht="17.25" customHeight="1">
      <c r="O102" s="549"/>
      <c r="P102" s="549"/>
      <c r="Q102" s="549"/>
    </row>
    <row r="103" spans="15:29" ht="17.25" customHeight="1">
      <c r="O103" s="549"/>
      <c r="P103" s="549"/>
      <c r="Q103" s="549"/>
      <c r="AB103" s="553"/>
      <c r="AC103" s="553"/>
    </row>
    <row r="104" spans="15:29" ht="17.25" customHeight="1">
      <c r="O104" s="549"/>
      <c r="P104" s="549"/>
      <c r="Q104" s="549"/>
    </row>
    <row r="105" spans="15:29" ht="17.25" customHeight="1">
      <c r="O105" s="549"/>
      <c r="P105" s="549"/>
      <c r="Q105" s="549"/>
    </row>
    <row r="106" spans="15:29" ht="17.25" customHeight="1">
      <c r="O106" s="549"/>
      <c r="P106" s="549"/>
      <c r="Q106" s="549"/>
    </row>
    <row r="107" spans="15:29" ht="17.25" customHeight="1">
      <c r="O107" s="549"/>
      <c r="P107" s="549"/>
      <c r="Q107" s="549"/>
    </row>
    <row r="108" spans="15:29" ht="17.25" customHeight="1">
      <c r="O108" s="549"/>
      <c r="P108" s="549"/>
      <c r="Q108" s="549"/>
    </row>
    <row r="109" spans="15:29" ht="17.25" customHeight="1">
      <c r="O109" s="549"/>
      <c r="P109" s="549"/>
      <c r="Q109" s="549"/>
    </row>
    <row r="111" spans="15:29" ht="17.25" customHeight="1">
      <c r="O111" s="554"/>
      <c r="P111" s="554"/>
      <c r="Q111" s="554"/>
    </row>
  </sheetData>
  <mergeCells count="419">
    <mergeCell ref="X56:AA56"/>
    <mergeCell ref="AB56:AE56"/>
    <mergeCell ref="AB57:AE57"/>
    <mergeCell ref="C56:E56"/>
    <mergeCell ref="G56:I56"/>
    <mergeCell ref="J56:L56"/>
    <mergeCell ref="M56:O56"/>
    <mergeCell ref="P56:S56"/>
    <mergeCell ref="T56:W56"/>
    <mergeCell ref="X54:AA54"/>
    <mergeCell ref="AB54:AE54"/>
    <mergeCell ref="C55:E55"/>
    <mergeCell ref="G55:I55"/>
    <mergeCell ref="J55:L55"/>
    <mergeCell ref="M55:O55"/>
    <mergeCell ref="P55:S55"/>
    <mergeCell ref="T55:W55"/>
    <mergeCell ref="X55:AA55"/>
    <mergeCell ref="AB55:AE55"/>
    <mergeCell ref="C54:E54"/>
    <mergeCell ref="G54:I54"/>
    <mergeCell ref="J54:L54"/>
    <mergeCell ref="M54:O54"/>
    <mergeCell ref="P54:S54"/>
    <mergeCell ref="T54:W54"/>
    <mergeCell ref="X52:AA52"/>
    <mergeCell ref="AB52:AE52"/>
    <mergeCell ref="C53:E53"/>
    <mergeCell ref="G53:I53"/>
    <mergeCell ref="J53:L53"/>
    <mergeCell ref="M53:O53"/>
    <mergeCell ref="P53:S53"/>
    <mergeCell ref="T53:W53"/>
    <mergeCell ref="X53:AA53"/>
    <mergeCell ref="AB53:AE53"/>
    <mergeCell ref="C52:E52"/>
    <mergeCell ref="G52:I52"/>
    <mergeCell ref="J52:L52"/>
    <mergeCell ref="M52:O52"/>
    <mergeCell ref="P52:S52"/>
    <mergeCell ref="T52:W52"/>
    <mergeCell ref="X50:AA50"/>
    <mergeCell ref="AB50:AE50"/>
    <mergeCell ref="C51:E51"/>
    <mergeCell ref="G51:I51"/>
    <mergeCell ref="J51:L51"/>
    <mergeCell ref="M51:O51"/>
    <mergeCell ref="P51:S51"/>
    <mergeCell ref="T51:W51"/>
    <mergeCell ref="X51:AA51"/>
    <mergeCell ref="AB51:AE51"/>
    <mergeCell ref="C50:E50"/>
    <mergeCell ref="G50:I50"/>
    <mergeCell ref="J50:L50"/>
    <mergeCell ref="M50:O50"/>
    <mergeCell ref="P50:S50"/>
    <mergeCell ref="T50:W50"/>
    <mergeCell ref="X48:AA48"/>
    <mergeCell ref="AB48:AE48"/>
    <mergeCell ref="C49:E49"/>
    <mergeCell ref="G49:I49"/>
    <mergeCell ref="J49:L49"/>
    <mergeCell ref="M49:O49"/>
    <mergeCell ref="P49:S49"/>
    <mergeCell ref="T49:W49"/>
    <mergeCell ref="X49:AA49"/>
    <mergeCell ref="AB49:AE49"/>
    <mergeCell ref="C48:E48"/>
    <mergeCell ref="G48:I48"/>
    <mergeCell ref="J48:L48"/>
    <mergeCell ref="M48:O48"/>
    <mergeCell ref="P48:S48"/>
    <mergeCell ref="T48:W48"/>
    <mergeCell ref="X46:AA46"/>
    <mergeCell ref="AB46:AE46"/>
    <mergeCell ref="C47:E47"/>
    <mergeCell ref="G47:I47"/>
    <mergeCell ref="J47:L47"/>
    <mergeCell ref="M47:O47"/>
    <mergeCell ref="P47:S47"/>
    <mergeCell ref="T47:W47"/>
    <mergeCell ref="X47:AA47"/>
    <mergeCell ref="AB47:AE47"/>
    <mergeCell ref="C46:E46"/>
    <mergeCell ref="G46:I46"/>
    <mergeCell ref="J46:L46"/>
    <mergeCell ref="M46:O46"/>
    <mergeCell ref="P46:S46"/>
    <mergeCell ref="T46:W46"/>
    <mergeCell ref="X44:AA44"/>
    <mergeCell ref="AB44:AE44"/>
    <mergeCell ref="C45:E45"/>
    <mergeCell ref="G45:I45"/>
    <mergeCell ref="J45:L45"/>
    <mergeCell ref="M45:O45"/>
    <mergeCell ref="P45:S45"/>
    <mergeCell ref="T45:W45"/>
    <mergeCell ref="X45:AA45"/>
    <mergeCell ref="AB45:AE45"/>
    <mergeCell ref="C44:E44"/>
    <mergeCell ref="G44:I44"/>
    <mergeCell ref="J44:L44"/>
    <mergeCell ref="M44:O44"/>
    <mergeCell ref="P44:S44"/>
    <mergeCell ref="T44:W44"/>
    <mergeCell ref="X42:AA42"/>
    <mergeCell ref="AB42:AE42"/>
    <mergeCell ref="C43:E43"/>
    <mergeCell ref="G43:I43"/>
    <mergeCell ref="J43:L43"/>
    <mergeCell ref="M43:O43"/>
    <mergeCell ref="P43:S43"/>
    <mergeCell ref="T43:W43"/>
    <mergeCell ref="X43:AA43"/>
    <mergeCell ref="AB43:AE43"/>
    <mergeCell ref="C42:E42"/>
    <mergeCell ref="G42:I42"/>
    <mergeCell ref="J42:L42"/>
    <mergeCell ref="M42:O42"/>
    <mergeCell ref="P42:S42"/>
    <mergeCell ref="T42:W42"/>
    <mergeCell ref="X40:AA40"/>
    <mergeCell ref="AB40:AE40"/>
    <mergeCell ref="C41:E41"/>
    <mergeCell ref="G41:I41"/>
    <mergeCell ref="J41:L41"/>
    <mergeCell ref="M41:O41"/>
    <mergeCell ref="P41:S41"/>
    <mergeCell ref="T41:W41"/>
    <mergeCell ref="X41:AA41"/>
    <mergeCell ref="AB41:AE41"/>
    <mergeCell ref="C40:E40"/>
    <mergeCell ref="G40:I40"/>
    <mergeCell ref="J40:L40"/>
    <mergeCell ref="M40:O40"/>
    <mergeCell ref="P40:S40"/>
    <mergeCell ref="T40:W40"/>
    <mergeCell ref="X38:AA38"/>
    <mergeCell ref="AB38:AE38"/>
    <mergeCell ref="C39:E39"/>
    <mergeCell ref="G39:I39"/>
    <mergeCell ref="J39:L39"/>
    <mergeCell ref="M39:O39"/>
    <mergeCell ref="P39:S39"/>
    <mergeCell ref="T39:W39"/>
    <mergeCell ref="X39:AA39"/>
    <mergeCell ref="AB39:AE39"/>
    <mergeCell ref="C38:E38"/>
    <mergeCell ref="G38:I38"/>
    <mergeCell ref="J38:L38"/>
    <mergeCell ref="M38:O38"/>
    <mergeCell ref="P38:S38"/>
    <mergeCell ref="T38:W38"/>
    <mergeCell ref="X36:AA36"/>
    <mergeCell ref="AB36:AE36"/>
    <mergeCell ref="C37:E37"/>
    <mergeCell ref="G37:I37"/>
    <mergeCell ref="J37:L37"/>
    <mergeCell ref="M37:O37"/>
    <mergeCell ref="P37:S37"/>
    <mergeCell ref="T37:W37"/>
    <mergeCell ref="X37:AA37"/>
    <mergeCell ref="AB37:AE37"/>
    <mergeCell ref="C36:E36"/>
    <mergeCell ref="G36:I36"/>
    <mergeCell ref="J36:L36"/>
    <mergeCell ref="M36:O36"/>
    <mergeCell ref="P36:S36"/>
    <mergeCell ref="T36:W36"/>
    <mergeCell ref="X34:AA34"/>
    <mergeCell ref="AB34:AE34"/>
    <mergeCell ref="C35:E35"/>
    <mergeCell ref="G35:I35"/>
    <mergeCell ref="J35:L35"/>
    <mergeCell ref="M35:O35"/>
    <mergeCell ref="P35:S35"/>
    <mergeCell ref="T35:W35"/>
    <mergeCell ref="X35:AA35"/>
    <mergeCell ref="AB35:AE35"/>
    <mergeCell ref="C34:E34"/>
    <mergeCell ref="G34:I34"/>
    <mergeCell ref="J34:L34"/>
    <mergeCell ref="M34:O34"/>
    <mergeCell ref="P34:S34"/>
    <mergeCell ref="T34:W34"/>
    <mergeCell ref="X32:AA32"/>
    <mergeCell ref="AB32:AE32"/>
    <mergeCell ref="C33:E33"/>
    <mergeCell ref="G33:I33"/>
    <mergeCell ref="J33:L33"/>
    <mergeCell ref="M33:O33"/>
    <mergeCell ref="P33:S33"/>
    <mergeCell ref="T33:W33"/>
    <mergeCell ref="X33:AA33"/>
    <mergeCell ref="AB33:AE33"/>
    <mergeCell ref="C32:E32"/>
    <mergeCell ref="G32:I32"/>
    <mergeCell ref="J32:L32"/>
    <mergeCell ref="M32:O32"/>
    <mergeCell ref="P32:S32"/>
    <mergeCell ref="T32:W32"/>
    <mergeCell ref="X30:AA30"/>
    <mergeCell ref="AB30:AE30"/>
    <mergeCell ref="C31:E31"/>
    <mergeCell ref="G31:I31"/>
    <mergeCell ref="J31:L31"/>
    <mergeCell ref="M31:O31"/>
    <mergeCell ref="P31:S31"/>
    <mergeCell ref="T31:W31"/>
    <mergeCell ref="X31:AA31"/>
    <mergeCell ref="AB31:AE31"/>
    <mergeCell ref="C30:E30"/>
    <mergeCell ref="G30:I30"/>
    <mergeCell ref="J30:L30"/>
    <mergeCell ref="M30:O30"/>
    <mergeCell ref="P30:S30"/>
    <mergeCell ref="T30:W30"/>
    <mergeCell ref="X28:AA28"/>
    <mergeCell ref="AB28:AE28"/>
    <mergeCell ref="C29:E29"/>
    <mergeCell ref="G29:I29"/>
    <mergeCell ref="J29:L29"/>
    <mergeCell ref="M29:O29"/>
    <mergeCell ref="P29:S29"/>
    <mergeCell ref="T29:W29"/>
    <mergeCell ref="X29:AA29"/>
    <mergeCell ref="AB29:AE29"/>
    <mergeCell ref="C28:E28"/>
    <mergeCell ref="G28:I28"/>
    <mergeCell ref="J28:L28"/>
    <mergeCell ref="M28:O28"/>
    <mergeCell ref="P28:S28"/>
    <mergeCell ref="T28:W28"/>
    <mergeCell ref="X26:AA26"/>
    <mergeCell ref="AB26:AE26"/>
    <mergeCell ref="C27:E27"/>
    <mergeCell ref="G27:I27"/>
    <mergeCell ref="J27:L27"/>
    <mergeCell ref="M27:O27"/>
    <mergeCell ref="P27:S27"/>
    <mergeCell ref="T27:W27"/>
    <mergeCell ref="X27:AA27"/>
    <mergeCell ref="AB27:AE27"/>
    <mergeCell ref="C26:E26"/>
    <mergeCell ref="G26:I26"/>
    <mergeCell ref="J26:L26"/>
    <mergeCell ref="M26:O26"/>
    <mergeCell ref="P26:S26"/>
    <mergeCell ref="T26:W26"/>
    <mergeCell ref="X24:AA24"/>
    <mergeCell ref="AB24:AE24"/>
    <mergeCell ref="C25:E25"/>
    <mergeCell ref="G25:I25"/>
    <mergeCell ref="J25:L25"/>
    <mergeCell ref="M25:O25"/>
    <mergeCell ref="P25:S25"/>
    <mergeCell ref="T25:W25"/>
    <mergeCell ref="X25:AA25"/>
    <mergeCell ref="AB25:AE25"/>
    <mergeCell ref="C24:E24"/>
    <mergeCell ref="G24:I24"/>
    <mergeCell ref="J24:L24"/>
    <mergeCell ref="M24:O24"/>
    <mergeCell ref="P24:S24"/>
    <mergeCell ref="T24:W24"/>
    <mergeCell ref="X22:AA22"/>
    <mergeCell ref="AB22:AE22"/>
    <mergeCell ref="C23:E23"/>
    <mergeCell ref="G23:I23"/>
    <mergeCell ref="J23:L23"/>
    <mergeCell ref="M23:O23"/>
    <mergeCell ref="P23:S23"/>
    <mergeCell ref="T23:W23"/>
    <mergeCell ref="X23:AA23"/>
    <mergeCell ref="AB23:AE23"/>
    <mergeCell ref="C22:E22"/>
    <mergeCell ref="G22:I22"/>
    <mergeCell ref="J22:L22"/>
    <mergeCell ref="M22:O22"/>
    <mergeCell ref="P22:S22"/>
    <mergeCell ref="T22:W22"/>
    <mergeCell ref="X20:AA20"/>
    <mergeCell ref="AB20:AE20"/>
    <mergeCell ref="C21:E21"/>
    <mergeCell ref="G21:I21"/>
    <mergeCell ref="J21:L21"/>
    <mergeCell ref="M21:O21"/>
    <mergeCell ref="P21:S21"/>
    <mergeCell ref="T21:W21"/>
    <mergeCell ref="X21:AA21"/>
    <mergeCell ref="AB21:AE21"/>
    <mergeCell ref="C20:E20"/>
    <mergeCell ref="G20:I20"/>
    <mergeCell ref="J20:L20"/>
    <mergeCell ref="M20:O20"/>
    <mergeCell ref="P20:S20"/>
    <mergeCell ref="T20:W20"/>
    <mergeCell ref="X18:AA18"/>
    <mergeCell ref="AB18:AE18"/>
    <mergeCell ref="C19:E19"/>
    <mergeCell ref="G19:I19"/>
    <mergeCell ref="J19:L19"/>
    <mergeCell ref="M19:O19"/>
    <mergeCell ref="P19:S19"/>
    <mergeCell ref="T19:W19"/>
    <mergeCell ref="X19:AA19"/>
    <mergeCell ref="AB19:AE19"/>
    <mergeCell ref="C18:E18"/>
    <mergeCell ref="G18:I18"/>
    <mergeCell ref="J18:L18"/>
    <mergeCell ref="M18:O18"/>
    <mergeCell ref="P18:S18"/>
    <mergeCell ref="T18:W18"/>
    <mergeCell ref="X16:AA16"/>
    <mergeCell ref="AB16:AE16"/>
    <mergeCell ref="C17:E17"/>
    <mergeCell ref="G17:I17"/>
    <mergeCell ref="J17:L17"/>
    <mergeCell ref="M17:O17"/>
    <mergeCell ref="P17:S17"/>
    <mergeCell ref="T17:W17"/>
    <mergeCell ref="X17:AA17"/>
    <mergeCell ref="AB17:AE17"/>
    <mergeCell ref="C16:E16"/>
    <mergeCell ref="G16:I16"/>
    <mergeCell ref="J16:L16"/>
    <mergeCell ref="M16:O16"/>
    <mergeCell ref="P16:S16"/>
    <mergeCell ref="T16:W16"/>
    <mergeCell ref="X14:AA14"/>
    <mergeCell ref="AB14:AE14"/>
    <mergeCell ref="C15:E15"/>
    <mergeCell ref="G15:I15"/>
    <mergeCell ref="J15:L15"/>
    <mergeCell ref="M15:O15"/>
    <mergeCell ref="P15:S15"/>
    <mergeCell ref="T15:W15"/>
    <mergeCell ref="X15:AA15"/>
    <mergeCell ref="AB15:AE15"/>
    <mergeCell ref="C14:E14"/>
    <mergeCell ref="G14:I14"/>
    <mergeCell ref="J14:L14"/>
    <mergeCell ref="M14:O14"/>
    <mergeCell ref="P14:S14"/>
    <mergeCell ref="T14:W14"/>
    <mergeCell ref="X12:AA12"/>
    <mergeCell ref="AB12:AE12"/>
    <mergeCell ref="C13:E13"/>
    <mergeCell ref="G13:I13"/>
    <mergeCell ref="J13:L13"/>
    <mergeCell ref="M13:O13"/>
    <mergeCell ref="P13:S13"/>
    <mergeCell ref="T13:W13"/>
    <mergeCell ref="X13:AA13"/>
    <mergeCell ref="AB13:AE13"/>
    <mergeCell ref="C12:E12"/>
    <mergeCell ref="G12:I12"/>
    <mergeCell ref="J12:L12"/>
    <mergeCell ref="M12:O12"/>
    <mergeCell ref="P12:S12"/>
    <mergeCell ref="T12:W12"/>
    <mergeCell ref="AB10:AE10"/>
    <mergeCell ref="C11:E11"/>
    <mergeCell ref="G11:I11"/>
    <mergeCell ref="J11:L11"/>
    <mergeCell ref="M11:O11"/>
    <mergeCell ref="P11:S11"/>
    <mergeCell ref="T11:W11"/>
    <mergeCell ref="X11:AA11"/>
    <mergeCell ref="AB11:AE11"/>
    <mergeCell ref="G10:I10"/>
    <mergeCell ref="J10:L10"/>
    <mergeCell ref="M10:O10"/>
    <mergeCell ref="P10:S10"/>
    <mergeCell ref="T10:W10"/>
    <mergeCell ref="X10:AA10"/>
    <mergeCell ref="B9:E9"/>
    <mergeCell ref="G9:I9"/>
    <mergeCell ref="J9:L9"/>
    <mergeCell ref="M9:O9"/>
    <mergeCell ref="P9:S9"/>
    <mergeCell ref="T9:W9"/>
    <mergeCell ref="X9:AA9"/>
    <mergeCell ref="AB9:AE9"/>
    <mergeCell ref="B8:E8"/>
    <mergeCell ref="G8:I8"/>
    <mergeCell ref="J8:L8"/>
    <mergeCell ref="M8:O8"/>
    <mergeCell ref="P8:S8"/>
    <mergeCell ref="T8:W8"/>
    <mergeCell ref="B7:E7"/>
    <mergeCell ref="G7:I7"/>
    <mergeCell ref="J7:L7"/>
    <mergeCell ref="M7:O7"/>
    <mergeCell ref="P7:S7"/>
    <mergeCell ref="T7:W7"/>
    <mergeCell ref="X7:AA7"/>
    <mergeCell ref="AB7:AE7"/>
    <mergeCell ref="X8:AA8"/>
    <mergeCell ref="AB8:AE8"/>
    <mergeCell ref="A1:D1"/>
    <mergeCell ref="T5:W5"/>
    <mergeCell ref="G6:I6"/>
    <mergeCell ref="J6:L6"/>
    <mergeCell ref="M6:O6"/>
    <mergeCell ref="P6:S6"/>
    <mergeCell ref="T6:W6"/>
    <mergeCell ref="A2:AE2"/>
    <mergeCell ref="A4:F5"/>
    <mergeCell ref="G4:O4"/>
    <mergeCell ref="P4:W4"/>
    <mergeCell ref="X4:AA5"/>
    <mergeCell ref="AB4:AE5"/>
    <mergeCell ref="G5:I5"/>
    <mergeCell ref="J5:L5"/>
    <mergeCell ref="M5:O5"/>
    <mergeCell ref="P5:S5"/>
    <mergeCell ref="X6:AA6"/>
    <mergeCell ref="AB6:AE6"/>
  </mergeCells>
  <phoneticPr fontId="4"/>
  <hyperlinks>
    <hyperlink ref="A1" location="P2細目次!A1" display="目次に戻る" xr:uid="{C8B9D5E3-459A-41B8-B830-B369A1B14327}"/>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rowBreaks count="2" manualBreakCount="2">
    <brk id="101" max="16383" man="1"/>
    <brk id="15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CC4D8-9855-436F-B7BC-E88F17C20606}">
  <sheetPr codeName="Sheet28">
    <tabColor theme="0"/>
    <pageSetUpPr fitToPage="1"/>
  </sheetPr>
  <dimension ref="A1:AE61"/>
  <sheetViews>
    <sheetView topLeftCell="A46" zoomScaleNormal="100" zoomScaleSheetLayoutView="100" workbookViewId="0">
      <selection activeCell="AL2" sqref="AL2:AR2"/>
    </sheetView>
  </sheetViews>
  <sheetFormatPr defaultColWidth="3.5" defaultRowHeight="17.25" customHeight="1"/>
  <cols>
    <col min="1" max="4" width="3.5" style="525" customWidth="1"/>
    <col min="5" max="16384" width="3.5" style="525"/>
  </cols>
  <sheetData>
    <row r="1" spans="1:31" ht="17.25" customHeight="1">
      <c r="A1" s="1176" t="s">
        <v>4602</v>
      </c>
      <c r="B1" s="1176"/>
      <c r="C1" s="1176"/>
      <c r="D1" s="1176"/>
    </row>
    <row r="2" spans="1:31" s="526" customFormat="1" ht="21">
      <c r="A2" s="1610" t="s">
        <v>1081</v>
      </c>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row>
    <row r="3" spans="1:31" s="527" customFormat="1" ht="17.25" customHeight="1">
      <c r="A3" s="529"/>
      <c r="B3" s="529"/>
      <c r="C3" s="529"/>
      <c r="D3" s="529"/>
      <c r="E3" s="529"/>
      <c r="F3" s="529"/>
      <c r="G3" s="529"/>
      <c r="H3" s="529"/>
      <c r="I3" s="530"/>
      <c r="J3" s="530"/>
      <c r="K3" s="530"/>
      <c r="L3" s="530"/>
      <c r="M3" s="530"/>
      <c r="N3" s="531"/>
      <c r="O3" s="531"/>
      <c r="P3" s="531"/>
      <c r="Q3" s="531"/>
      <c r="R3" s="532"/>
      <c r="S3" s="532"/>
      <c r="T3" s="532"/>
      <c r="U3" s="532"/>
      <c r="V3" s="532"/>
      <c r="W3" s="555"/>
      <c r="X3" s="555"/>
      <c r="Y3" s="555"/>
      <c r="Z3" s="555"/>
      <c r="AE3" s="556" t="s">
        <v>1082</v>
      </c>
    </row>
    <row r="4" spans="1:31" s="534" customFormat="1" ht="17.25" customHeight="1">
      <c r="A4" s="1611" t="s">
        <v>1083</v>
      </c>
      <c r="B4" s="1612"/>
      <c r="C4" s="1612"/>
      <c r="D4" s="1612"/>
      <c r="E4" s="1612" t="s">
        <v>1084</v>
      </c>
      <c r="F4" s="1612"/>
      <c r="G4" s="1612"/>
      <c r="H4" s="1612"/>
      <c r="I4" s="1612" t="s">
        <v>1085</v>
      </c>
      <c r="J4" s="1612"/>
      <c r="K4" s="1612"/>
      <c r="L4" s="1612"/>
      <c r="M4" s="1615" t="s">
        <v>1086</v>
      </c>
      <c r="N4" s="1615"/>
      <c r="O4" s="1615"/>
      <c r="P4" s="1615"/>
      <c r="Q4" s="1616" t="s">
        <v>1087</v>
      </c>
      <c r="R4" s="1616"/>
      <c r="S4" s="1616"/>
      <c r="T4" s="1616"/>
      <c r="U4" s="1618" t="s">
        <v>1088</v>
      </c>
      <c r="V4" s="1618"/>
      <c r="W4" s="1618"/>
      <c r="X4" s="1618"/>
      <c r="Y4" s="1620" t="s">
        <v>1089</v>
      </c>
      <c r="Z4" s="1620"/>
      <c r="AA4" s="1620"/>
      <c r="AB4" s="1620"/>
      <c r="AC4" s="1620"/>
      <c r="AD4" s="1620"/>
      <c r="AE4" s="1621"/>
    </row>
    <row r="5" spans="1:31" s="534" customFormat="1" ht="17.25" customHeight="1">
      <c r="A5" s="1613"/>
      <c r="B5" s="1614"/>
      <c r="C5" s="1614"/>
      <c r="D5" s="1614"/>
      <c r="E5" s="1614"/>
      <c r="F5" s="1614"/>
      <c r="G5" s="1614"/>
      <c r="H5" s="1614"/>
      <c r="I5" s="1614"/>
      <c r="J5" s="1614"/>
      <c r="K5" s="1614"/>
      <c r="L5" s="1614"/>
      <c r="M5" s="1624" t="s">
        <v>4681</v>
      </c>
      <c r="N5" s="1624"/>
      <c r="O5" s="1624"/>
      <c r="P5" s="1624"/>
      <c r="Q5" s="1617"/>
      <c r="R5" s="1617"/>
      <c r="S5" s="1617"/>
      <c r="T5" s="1617"/>
      <c r="U5" s="1619"/>
      <c r="V5" s="1619"/>
      <c r="W5" s="1619"/>
      <c r="X5" s="1619"/>
      <c r="Y5" s="1622"/>
      <c r="Z5" s="1622"/>
      <c r="AA5" s="1622"/>
      <c r="AB5" s="1622"/>
      <c r="AC5" s="1622"/>
      <c r="AD5" s="1622"/>
      <c r="AE5" s="1623"/>
    </row>
    <row r="6" spans="1:31" s="527" customFormat="1" ht="17.25" customHeight="1">
      <c r="A6" s="1570" t="s">
        <v>996</v>
      </c>
      <c r="B6" s="1570"/>
      <c r="C6" s="1570"/>
      <c r="D6" s="1570"/>
      <c r="E6" s="1570" t="s">
        <v>997</v>
      </c>
      <c r="F6" s="1570"/>
      <c r="G6" s="1570"/>
      <c r="H6" s="1570"/>
      <c r="I6" s="1570" t="s">
        <v>997</v>
      </c>
      <c r="J6" s="1570"/>
      <c r="K6" s="1570"/>
      <c r="L6" s="1570"/>
      <c r="M6" s="1571" t="s">
        <v>998</v>
      </c>
      <c r="N6" s="1571"/>
      <c r="O6" s="1571"/>
      <c r="P6" s="1571"/>
      <c r="Q6" s="1572" t="s">
        <v>1090</v>
      </c>
      <c r="R6" s="1572"/>
      <c r="S6" s="1572"/>
      <c r="T6" s="1572"/>
      <c r="U6" s="1583" t="s">
        <v>1091</v>
      </c>
      <c r="V6" s="1583"/>
      <c r="W6" s="1583"/>
      <c r="X6" s="1583"/>
      <c r="Y6" s="557"/>
      <c r="Z6" s="537"/>
    </row>
    <row r="7" spans="1:31" s="527" customFormat="1" ht="17.25" customHeight="1">
      <c r="A7" s="1629">
        <v>858384</v>
      </c>
      <c r="B7" s="1629"/>
      <c r="C7" s="1629"/>
      <c r="D7" s="1629"/>
      <c r="E7" s="1625">
        <v>4335188</v>
      </c>
      <c r="F7" s="1625"/>
      <c r="G7" s="1625"/>
      <c r="H7" s="1625"/>
      <c r="I7" s="1625">
        <v>1934994</v>
      </c>
      <c r="J7" s="1625"/>
      <c r="K7" s="1625"/>
      <c r="L7" s="1625"/>
      <c r="M7" s="1626">
        <f>I7/(A7+E7+I7)</f>
        <v>0.27144225079770601</v>
      </c>
      <c r="N7" s="1626"/>
      <c r="O7" s="1626"/>
      <c r="P7" s="1626"/>
      <c r="Q7" s="1627">
        <v>46.889690000000002</v>
      </c>
      <c r="R7" s="1627"/>
      <c r="S7" s="1627"/>
      <c r="T7" s="1627"/>
      <c r="U7" s="1625">
        <v>3162743</v>
      </c>
      <c r="V7" s="1625"/>
      <c r="W7" s="1625"/>
      <c r="X7" s="1625"/>
      <c r="Y7" s="1628" t="s">
        <v>1092</v>
      </c>
      <c r="Z7" s="1628"/>
      <c r="AA7" s="1628"/>
      <c r="AB7" s="1628"/>
      <c r="AC7" s="1628"/>
      <c r="AD7" s="1628"/>
      <c r="AE7" s="1628"/>
    </row>
    <row r="8" spans="1:31" s="527" customFormat="1" ht="17.25" customHeight="1">
      <c r="A8" s="1629">
        <v>638491</v>
      </c>
      <c r="B8" s="1629"/>
      <c r="C8" s="1629"/>
      <c r="D8" s="1629"/>
      <c r="E8" s="1630">
        <v>3239859</v>
      </c>
      <c r="F8" s="1630"/>
      <c r="G8" s="1630"/>
      <c r="H8" s="1630"/>
      <c r="I8" s="1630">
        <v>1471359</v>
      </c>
      <c r="J8" s="1630"/>
      <c r="K8" s="1630"/>
      <c r="L8" s="1630"/>
      <c r="M8" s="1626">
        <f>I8/(A8+E8+I8)</f>
        <v>0.27503533369758992</v>
      </c>
      <c r="N8" s="1626"/>
      <c r="O8" s="1626"/>
      <c r="P8" s="1626"/>
      <c r="Q8" s="1627">
        <v>47.047709978243674</v>
      </c>
      <c r="R8" s="1627"/>
      <c r="S8" s="1627"/>
      <c r="T8" s="1627"/>
      <c r="U8" s="1630">
        <v>2967296</v>
      </c>
      <c r="V8" s="1630"/>
      <c r="W8" s="1630"/>
      <c r="X8" s="1630"/>
      <c r="Y8" s="1631" t="s">
        <v>1093</v>
      </c>
      <c r="Z8" s="1631"/>
      <c r="AA8" s="1631"/>
      <c r="AB8" s="1631"/>
      <c r="AC8" s="1631"/>
      <c r="AD8" s="1631"/>
      <c r="AE8" s="1631"/>
    </row>
    <row r="9" spans="1:31" s="527" customFormat="1" ht="17.25" customHeight="1">
      <c r="A9" s="1597">
        <v>168805</v>
      </c>
      <c r="B9" s="1597"/>
      <c r="C9" s="1597"/>
      <c r="D9" s="1597"/>
      <c r="E9" s="1625">
        <v>821211</v>
      </c>
      <c r="F9" s="1625"/>
      <c r="G9" s="1625"/>
      <c r="H9" s="1625"/>
      <c r="I9" s="1625">
        <v>304992</v>
      </c>
      <c r="J9" s="1625"/>
      <c r="K9" s="1625"/>
      <c r="L9" s="1625"/>
      <c r="M9" s="1626">
        <f>I9/(A9+E9+I9)</f>
        <v>0.23551360300476909</v>
      </c>
      <c r="N9" s="1626"/>
      <c r="O9" s="1626"/>
      <c r="P9" s="1626"/>
      <c r="Q9" s="1627">
        <v>45.139470000000003</v>
      </c>
      <c r="R9" s="1627"/>
      <c r="S9" s="1627"/>
      <c r="T9" s="1627"/>
      <c r="U9" s="1625">
        <v>582475</v>
      </c>
      <c r="V9" s="1625"/>
      <c r="W9" s="1625"/>
      <c r="X9" s="1625"/>
      <c r="Y9" s="1631" t="s">
        <v>1002</v>
      </c>
      <c r="Z9" s="1631"/>
      <c r="AA9" s="1631"/>
      <c r="AB9" s="1631"/>
      <c r="AC9" s="1631"/>
      <c r="AD9" s="1631"/>
      <c r="AE9" s="1631"/>
    </row>
    <row r="10" spans="1:31" s="527" customFormat="1" ht="17.25" customHeight="1">
      <c r="A10" s="1594"/>
      <c r="B10" s="1594"/>
      <c r="C10" s="1594"/>
      <c r="D10" s="1594"/>
      <c r="E10" s="1625"/>
      <c r="F10" s="1625"/>
      <c r="G10" s="1625"/>
      <c r="H10" s="1625"/>
      <c r="I10" s="1625"/>
      <c r="J10" s="1625"/>
      <c r="K10" s="1625"/>
      <c r="L10" s="1625"/>
      <c r="M10" s="1626"/>
      <c r="N10" s="1626"/>
      <c r="O10" s="1626"/>
      <c r="P10" s="1626"/>
      <c r="Q10" s="1627"/>
      <c r="R10" s="1627"/>
      <c r="S10" s="1627"/>
      <c r="T10" s="1627"/>
      <c r="U10" s="1625"/>
      <c r="V10" s="1625"/>
      <c r="W10" s="1625"/>
      <c r="X10" s="1625"/>
      <c r="Y10" s="1594"/>
      <c r="Z10" s="1594"/>
      <c r="AA10" s="1594"/>
      <c r="AB10" s="1594"/>
      <c r="AC10" s="1594"/>
      <c r="AD10" s="1594"/>
      <c r="AE10" s="1594"/>
    </row>
    <row r="11" spans="1:31" s="527" customFormat="1" ht="17.25" customHeight="1">
      <c r="A11" s="1625">
        <v>36460</v>
      </c>
      <c r="B11" s="1625"/>
      <c r="C11" s="1625"/>
      <c r="D11" s="1625"/>
      <c r="E11" s="1625">
        <v>181655</v>
      </c>
      <c r="F11" s="1625"/>
      <c r="G11" s="1625"/>
      <c r="H11" s="1625"/>
      <c r="I11" s="1625">
        <v>89061</v>
      </c>
      <c r="J11" s="1625"/>
      <c r="K11" s="1625"/>
      <c r="L11" s="1625"/>
      <c r="M11" s="1626">
        <f>I11/(A11+E11+I11)</f>
        <v>0.28993476052816625</v>
      </c>
      <c r="N11" s="1626"/>
      <c r="O11" s="1626"/>
      <c r="P11" s="1626"/>
      <c r="Q11" s="1627">
        <v>47.646709999999999</v>
      </c>
      <c r="R11" s="1627"/>
      <c r="S11" s="1627"/>
      <c r="T11" s="1627"/>
      <c r="U11" s="1625">
        <v>153376</v>
      </c>
      <c r="V11" s="1625"/>
      <c r="W11" s="1625"/>
      <c r="X11" s="1625"/>
      <c r="Y11" s="1585" t="s">
        <v>1003</v>
      </c>
      <c r="Z11" s="1585"/>
      <c r="AA11" s="1585"/>
      <c r="AB11" s="1585"/>
      <c r="AC11" s="1585"/>
      <c r="AD11" s="1585"/>
      <c r="AE11" s="1585"/>
    </row>
    <row r="12" spans="1:31" s="527" customFormat="1" ht="17.25" customHeight="1">
      <c r="A12" s="1625">
        <v>21814</v>
      </c>
      <c r="B12" s="1625"/>
      <c r="C12" s="1625"/>
      <c r="D12" s="1625"/>
      <c r="E12" s="1625">
        <v>113744</v>
      </c>
      <c r="F12" s="1625"/>
      <c r="G12" s="1625"/>
      <c r="H12" s="1625"/>
      <c r="I12" s="1625">
        <v>57262</v>
      </c>
      <c r="J12" s="1625"/>
      <c r="K12" s="1625"/>
      <c r="L12" s="1625"/>
      <c r="M12" s="1626">
        <f>I12/(A12+E12+I12)</f>
        <v>0.29697126854060785</v>
      </c>
      <c r="N12" s="1626"/>
      <c r="O12" s="1626"/>
      <c r="P12" s="1626"/>
      <c r="Q12" s="1627">
        <v>48.3474</v>
      </c>
      <c r="R12" s="1627"/>
      <c r="S12" s="1627"/>
      <c r="T12" s="1627"/>
      <c r="U12" s="1625">
        <v>80153</v>
      </c>
      <c r="V12" s="1625"/>
      <c r="W12" s="1625"/>
      <c r="X12" s="1625"/>
      <c r="Y12" s="1585" t="s">
        <v>1005</v>
      </c>
      <c r="Z12" s="1585"/>
      <c r="AA12" s="1585"/>
      <c r="AB12" s="1585"/>
      <c r="AC12" s="1585"/>
      <c r="AD12" s="1585"/>
      <c r="AE12" s="1585"/>
    </row>
    <row r="13" spans="1:31" s="527" customFormat="1" ht="17.25" customHeight="1">
      <c r="A13" s="1625">
        <v>72665</v>
      </c>
      <c r="B13" s="1625"/>
      <c r="C13" s="1625"/>
      <c r="D13" s="1625"/>
      <c r="E13" s="1625">
        <v>373347</v>
      </c>
      <c r="F13" s="1625"/>
      <c r="G13" s="1625"/>
      <c r="H13" s="1625"/>
      <c r="I13" s="1625">
        <v>137923</v>
      </c>
      <c r="J13" s="1625"/>
      <c r="K13" s="1625"/>
      <c r="L13" s="1625"/>
      <c r="M13" s="1626">
        <f>I13/(A13+E13+I13)</f>
        <v>0.23619580946509458</v>
      </c>
      <c r="N13" s="1626"/>
      <c r="O13" s="1626"/>
      <c r="P13" s="1626"/>
      <c r="Q13" s="1627">
        <v>45.304130000000001</v>
      </c>
      <c r="R13" s="1627"/>
      <c r="S13" s="1627"/>
      <c r="T13" s="1627"/>
      <c r="U13" s="1625">
        <v>267141</v>
      </c>
      <c r="V13" s="1625"/>
      <c r="W13" s="1625"/>
      <c r="X13" s="1625"/>
      <c r="Y13" s="1585" t="s">
        <v>1007</v>
      </c>
      <c r="Z13" s="1585"/>
      <c r="AA13" s="1585"/>
      <c r="AB13" s="1585"/>
      <c r="AC13" s="1585"/>
      <c r="AD13" s="1585"/>
      <c r="AE13" s="1585"/>
    </row>
    <row r="14" spans="1:31" s="527" customFormat="1" ht="17.25" customHeight="1">
      <c r="A14" s="1625">
        <v>8240</v>
      </c>
      <c r="B14" s="1625"/>
      <c r="C14" s="1625"/>
      <c r="D14" s="1625"/>
      <c r="E14" s="1625">
        <v>44778</v>
      </c>
      <c r="F14" s="1625"/>
      <c r="G14" s="1625"/>
      <c r="H14" s="1625"/>
      <c r="I14" s="1625">
        <v>25010</v>
      </c>
      <c r="J14" s="1625"/>
      <c r="K14" s="1625"/>
      <c r="L14" s="1625"/>
      <c r="M14" s="1626">
        <f>I14/(A14+E14+I14)</f>
        <v>0.32052596503819142</v>
      </c>
      <c r="N14" s="1626"/>
      <c r="O14" s="1626"/>
      <c r="P14" s="1626"/>
      <c r="Q14" s="1627">
        <v>49.570860000000003</v>
      </c>
      <c r="R14" s="1627"/>
      <c r="S14" s="1627"/>
      <c r="T14" s="1627"/>
      <c r="U14" s="1625">
        <v>31876</v>
      </c>
      <c r="V14" s="1625"/>
      <c r="W14" s="1625"/>
      <c r="X14" s="1625"/>
      <c r="Y14" s="1585" t="s">
        <v>1013</v>
      </c>
      <c r="Z14" s="1585"/>
      <c r="AA14" s="1585"/>
      <c r="AB14" s="1585"/>
      <c r="AC14" s="1585"/>
      <c r="AD14" s="1585"/>
      <c r="AE14" s="1585"/>
    </row>
    <row r="15" spans="1:31" s="527" customFormat="1" ht="17.25" customHeight="1">
      <c r="A15" s="1625">
        <v>6590</v>
      </c>
      <c r="B15" s="1625"/>
      <c r="C15" s="1625"/>
      <c r="D15" s="1625"/>
      <c r="E15" s="1625">
        <v>32459</v>
      </c>
      <c r="F15" s="1625"/>
      <c r="G15" s="1625"/>
      <c r="H15" s="1625"/>
      <c r="I15" s="1625">
        <v>20342</v>
      </c>
      <c r="J15" s="1625"/>
      <c r="K15" s="1625"/>
      <c r="L15" s="1625"/>
      <c r="M15" s="1626">
        <f>I15/(A15+E15+I15)</f>
        <v>0.34250980788334934</v>
      </c>
      <c r="N15" s="1626"/>
      <c r="O15" s="1626"/>
      <c r="P15" s="1626"/>
      <c r="Q15" s="1627">
        <v>50.879370000000002</v>
      </c>
      <c r="R15" s="1627"/>
      <c r="S15" s="1627"/>
      <c r="T15" s="1627"/>
      <c r="U15" s="1625">
        <v>23922</v>
      </c>
      <c r="V15" s="1625"/>
      <c r="W15" s="1625"/>
      <c r="X15" s="1625"/>
      <c r="Y15" s="1585" t="s">
        <v>1015</v>
      </c>
      <c r="Z15" s="1585"/>
      <c r="AA15" s="1585"/>
      <c r="AB15" s="1585"/>
      <c r="AC15" s="1585"/>
      <c r="AD15" s="1585"/>
      <c r="AE15" s="1585"/>
    </row>
    <row r="16" spans="1:31" s="527" customFormat="1" ht="17.25" customHeight="1">
      <c r="A16" s="1625"/>
      <c r="B16" s="1625"/>
      <c r="C16" s="1625"/>
      <c r="D16" s="1625"/>
      <c r="E16" s="1625"/>
      <c r="F16" s="1625"/>
      <c r="G16" s="1625"/>
      <c r="H16" s="1625"/>
      <c r="I16" s="1625"/>
      <c r="J16" s="1625"/>
      <c r="K16" s="1625"/>
      <c r="L16" s="1625"/>
      <c r="M16" s="1626"/>
      <c r="N16" s="1626"/>
      <c r="O16" s="1626"/>
      <c r="P16" s="1626"/>
      <c r="Q16" s="1627"/>
      <c r="R16" s="1627"/>
      <c r="S16" s="1627"/>
      <c r="T16" s="1627"/>
      <c r="U16" s="1625"/>
      <c r="V16" s="1625"/>
      <c r="W16" s="1625"/>
      <c r="X16" s="1625"/>
      <c r="Y16" s="1594"/>
      <c r="Z16" s="1594"/>
      <c r="AA16" s="1594"/>
      <c r="AB16" s="1594"/>
      <c r="AC16" s="1594"/>
      <c r="AD16" s="1594"/>
      <c r="AE16" s="1594"/>
    </row>
    <row r="17" spans="1:31" s="527" customFormat="1" ht="17.25" customHeight="1">
      <c r="A17" s="1625">
        <v>33050</v>
      </c>
      <c r="B17" s="1625"/>
      <c r="C17" s="1625"/>
      <c r="D17" s="1625"/>
      <c r="E17" s="1625">
        <v>174266</v>
      </c>
      <c r="F17" s="1625"/>
      <c r="G17" s="1625"/>
      <c r="H17" s="1625"/>
      <c r="I17" s="1625">
        <v>87050</v>
      </c>
      <c r="J17" s="1625"/>
      <c r="K17" s="1625"/>
      <c r="L17" s="1625"/>
      <c r="M17" s="1626">
        <f>I17/(A17+E17+I17)</f>
        <v>0.29572029378392883</v>
      </c>
      <c r="N17" s="1626"/>
      <c r="O17" s="1626"/>
      <c r="P17" s="1626"/>
      <c r="Q17" s="1627">
        <v>48.32938</v>
      </c>
      <c r="R17" s="1627"/>
      <c r="S17" s="1627"/>
      <c r="T17" s="1627"/>
      <c r="U17" s="1625">
        <v>152652</v>
      </c>
      <c r="V17" s="1625"/>
      <c r="W17" s="1625"/>
      <c r="X17" s="1625"/>
      <c r="Y17" s="1585" t="s">
        <v>1017</v>
      </c>
      <c r="Z17" s="1585"/>
      <c r="AA17" s="1585"/>
      <c r="AB17" s="1585"/>
      <c r="AC17" s="1585"/>
      <c r="AD17" s="1585"/>
      <c r="AE17" s="1585"/>
    </row>
    <row r="18" spans="1:31" s="527" customFormat="1" ht="17.25" customHeight="1">
      <c r="A18" s="1625">
        <v>8424</v>
      </c>
      <c r="B18" s="1625"/>
      <c r="C18" s="1625"/>
      <c r="D18" s="1625"/>
      <c r="E18" s="1625">
        <v>45590</v>
      </c>
      <c r="F18" s="1625"/>
      <c r="G18" s="1625"/>
      <c r="H18" s="1625"/>
      <c r="I18" s="1625">
        <v>25204</v>
      </c>
      <c r="J18" s="1625"/>
      <c r="K18" s="1625"/>
      <c r="L18" s="1625"/>
      <c r="M18" s="1626">
        <f>I18/(A18+E18+I18)</f>
        <v>0.31816001413820094</v>
      </c>
      <c r="N18" s="1626"/>
      <c r="O18" s="1626"/>
      <c r="P18" s="1626"/>
      <c r="Q18" s="1627">
        <v>49.342619999999997</v>
      </c>
      <c r="R18" s="1627"/>
      <c r="S18" s="1627"/>
      <c r="T18" s="1627"/>
      <c r="U18" s="1625">
        <v>33563</v>
      </c>
      <c r="V18" s="1625"/>
      <c r="W18" s="1625"/>
      <c r="X18" s="1625"/>
      <c r="Y18" s="1585" t="s">
        <v>1019</v>
      </c>
      <c r="Z18" s="1585"/>
      <c r="AA18" s="1585"/>
      <c r="AB18" s="1585"/>
      <c r="AC18" s="1585"/>
      <c r="AD18" s="1585"/>
      <c r="AE18" s="1585"/>
    </row>
    <row r="19" spans="1:31" s="527" customFormat="1" ht="17.25" customHeight="1">
      <c r="A19" s="1625">
        <v>12547</v>
      </c>
      <c r="B19" s="1625"/>
      <c r="C19" s="1625"/>
      <c r="D19" s="1625"/>
      <c r="E19" s="1625">
        <v>64960</v>
      </c>
      <c r="F19" s="1625"/>
      <c r="G19" s="1625"/>
      <c r="H19" s="1625"/>
      <c r="I19" s="1625">
        <v>33283</v>
      </c>
      <c r="J19" s="1625"/>
      <c r="K19" s="1625"/>
      <c r="L19" s="1625"/>
      <c r="M19" s="1626">
        <f>I19/(A19+E19+I19)</f>
        <v>0.30041519992779131</v>
      </c>
      <c r="N19" s="1626"/>
      <c r="O19" s="1626"/>
      <c r="P19" s="1626"/>
      <c r="Q19" s="1627">
        <v>48.489159999999998</v>
      </c>
      <c r="R19" s="1627"/>
      <c r="S19" s="1627"/>
      <c r="T19" s="1627"/>
      <c r="U19" s="1625">
        <v>44295</v>
      </c>
      <c r="V19" s="1625"/>
      <c r="W19" s="1625"/>
      <c r="X19" s="1625"/>
      <c r="Y19" s="1585" t="s">
        <v>1021</v>
      </c>
      <c r="Z19" s="1585"/>
      <c r="AA19" s="1585"/>
      <c r="AB19" s="1585"/>
      <c r="AC19" s="1585"/>
      <c r="AD19" s="1585"/>
      <c r="AE19" s="1585"/>
    </row>
    <row r="20" spans="1:31" s="527" customFormat="1" ht="17.25" customHeight="1">
      <c r="A20" s="1625">
        <v>8894</v>
      </c>
      <c r="B20" s="1625"/>
      <c r="C20" s="1625"/>
      <c r="D20" s="1625"/>
      <c r="E20" s="1625">
        <v>45696</v>
      </c>
      <c r="F20" s="1625"/>
      <c r="G20" s="1625"/>
      <c r="H20" s="1625"/>
      <c r="I20" s="1625">
        <v>22661</v>
      </c>
      <c r="J20" s="1625"/>
      <c r="K20" s="1625"/>
      <c r="L20" s="1625"/>
      <c r="M20" s="1626">
        <f>I20/(A20+E20+I20)</f>
        <v>0.29334248100348215</v>
      </c>
      <c r="N20" s="1626"/>
      <c r="O20" s="1626"/>
      <c r="P20" s="1626"/>
      <c r="Q20" s="1627">
        <v>48.24241</v>
      </c>
      <c r="R20" s="1627"/>
      <c r="S20" s="1627"/>
      <c r="T20" s="1627"/>
      <c r="U20" s="1625">
        <v>33033</v>
      </c>
      <c r="V20" s="1625"/>
      <c r="W20" s="1625"/>
      <c r="X20" s="1625"/>
      <c r="Y20" s="1585" t="s">
        <v>1023</v>
      </c>
      <c r="Z20" s="1585"/>
      <c r="AA20" s="1585"/>
      <c r="AB20" s="1585"/>
      <c r="AC20" s="1585"/>
      <c r="AD20" s="1585"/>
      <c r="AE20" s="1585"/>
    </row>
    <row r="21" spans="1:31" s="527" customFormat="1" ht="17.25" customHeight="1">
      <c r="A21" s="1625">
        <v>10582</v>
      </c>
      <c r="B21" s="1625"/>
      <c r="C21" s="1625"/>
      <c r="D21" s="1625"/>
      <c r="E21" s="1625">
        <v>52871</v>
      </c>
      <c r="F21" s="1625"/>
      <c r="G21" s="1625"/>
      <c r="H21" s="1625"/>
      <c r="I21" s="1625">
        <v>25995</v>
      </c>
      <c r="J21" s="1625"/>
      <c r="K21" s="1625"/>
      <c r="L21" s="1625"/>
      <c r="M21" s="1626">
        <f>I21/(A21+E21+I21)</f>
        <v>0.29061577676415346</v>
      </c>
      <c r="N21" s="1626"/>
      <c r="O21" s="1626"/>
      <c r="P21" s="1626"/>
      <c r="Q21" s="1627">
        <v>47.491860000000003</v>
      </c>
      <c r="R21" s="1627"/>
      <c r="S21" s="1627"/>
      <c r="T21" s="1627"/>
      <c r="U21" s="1625">
        <v>39797</v>
      </c>
      <c r="V21" s="1625"/>
      <c r="W21" s="1625"/>
      <c r="X21" s="1625"/>
      <c r="Y21" s="1585" t="s">
        <v>1025</v>
      </c>
      <c r="Z21" s="1585"/>
      <c r="AA21" s="1585"/>
      <c r="AB21" s="1585"/>
      <c r="AC21" s="1585"/>
      <c r="AD21" s="1585"/>
      <c r="AE21" s="1585"/>
    </row>
    <row r="22" spans="1:31" s="527" customFormat="1" ht="17.25" customHeight="1">
      <c r="A22" s="1625"/>
      <c r="B22" s="1625"/>
      <c r="C22" s="1625"/>
      <c r="D22" s="1625"/>
      <c r="E22" s="1625"/>
      <c r="F22" s="1625"/>
      <c r="G22" s="1625"/>
      <c r="H22" s="1625"/>
      <c r="I22" s="1625"/>
      <c r="J22" s="1625"/>
      <c r="K22" s="1625"/>
      <c r="L22" s="1625"/>
      <c r="M22" s="1626"/>
      <c r="N22" s="1626"/>
      <c r="O22" s="1626"/>
      <c r="P22" s="1626"/>
      <c r="Q22" s="1627"/>
      <c r="R22" s="1627"/>
      <c r="S22" s="1627"/>
      <c r="T22" s="1627"/>
      <c r="U22" s="1625"/>
      <c r="V22" s="1625"/>
      <c r="W22" s="1625"/>
      <c r="X22" s="1625"/>
      <c r="Y22" s="1594"/>
      <c r="Z22" s="1594"/>
      <c r="AA22" s="1594"/>
      <c r="AB22" s="1594"/>
      <c r="AC22" s="1594"/>
      <c r="AD22" s="1594"/>
      <c r="AE22" s="1594"/>
    </row>
    <row r="23" spans="1:31" s="527" customFormat="1" ht="17.25" customHeight="1">
      <c r="A23" s="1625">
        <v>21178</v>
      </c>
      <c r="B23" s="1625"/>
      <c r="C23" s="1625"/>
      <c r="D23" s="1625"/>
      <c r="E23" s="1625">
        <v>116707</v>
      </c>
      <c r="F23" s="1625"/>
      <c r="G23" s="1625"/>
      <c r="H23" s="1625"/>
      <c r="I23" s="1625">
        <v>68663</v>
      </c>
      <c r="J23" s="1625"/>
      <c r="K23" s="1625"/>
      <c r="L23" s="1625"/>
      <c r="M23" s="1626">
        <f>I23/(A23+E23+I23)</f>
        <v>0.3324312024323644</v>
      </c>
      <c r="N23" s="1626"/>
      <c r="O23" s="1626"/>
      <c r="P23" s="1626"/>
      <c r="Q23" s="1627">
        <v>50.067450000000001</v>
      </c>
      <c r="R23" s="1627"/>
      <c r="S23" s="1627"/>
      <c r="T23" s="1627"/>
      <c r="U23" s="1625">
        <v>97638</v>
      </c>
      <c r="V23" s="1625"/>
      <c r="W23" s="1625"/>
      <c r="X23" s="1625"/>
      <c r="Y23" s="1585" t="s">
        <v>1029</v>
      </c>
      <c r="Z23" s="1585"/>
      <c r="AA23" s="1585"/>
      <c r="AB23" s="1585"/>
      <c r="AC23" s="1585"/>
      <c r="AD23" s="1585"/>
      <c r="AE23" s="1585"/>
    </row>
    <row r="24" spans="1:31" s="527" customFormat="1" ht="17.25" customHeight="1">
      <c r="A24" s="1625">
        <v>15467</v>
      </c>
      <c r="B24" s="1625"/>
      <c r="C24" s="1625"/>
      <c r="D24" s="1625"/>
      <c r="E24" s="1625">
        <v>84070</v>
      </c>
      <c r="F24" s="1625"/>
      <c r="G24" s="1625"/>
      <c r="H24" s="1625"/>
      <c r="I24" s="1625">
        <v>47661</v>
      </c>
      <c r="J24" s="1625"/>
      <c r="K24" s="1625"/>
      <c r="L24" s="1625"/>
      <c r="M24" s="1626">
        <f>I24/(A24+E24+I24)</f>
        <v>0.32378836668976479</v>
      </c>
      <c r="N24" s="1626"/>
      <c r="O24" s="1626"/>
      <c r="P24" s="1626"/>
      <c r="Q24" s="1627">
        <v>49.47972</v>
      </c>
      <c r="R24" s="1627"/>
      <c r="S24" s="1627"/>
      <c r="T24" s="1627"/>
      <c r="U24" s="1625">
        <v>63776</v>
      </c>
      <c r="V24" s="1625"/>
      <c r="W24" s="1625"/>
      <c r="X24" s="1625"/>
      <c r="Y24" s="1585" t="s">
        <v>1031</v>
      </c>
      <c r="Z24" s="1585"/>
      <c r="AA24" s="1585"/>
      <c r="AB24" s="1585"/>
      <c r="AC24" s="1585"/>
      <c r="AD24" s="1585"/>
      <c r="AE24" s="1585"/>
    </row>
    <row r="25" spans="1:31" s="527" customFormat="1" ht="17.25" customHeight="1">
      <c r="A25" s="1625">
        <v>5295</v>
      </c>
      <c r="B25" s="1625"/>
      <c r="C25" s="1625"/>
      <c r="D25" s="1625"/>
      <c r="E25" s="1625">
        <v>29391</v>
      </c>
      <c r="F25" s="1625"/>
      <c r="G25" s="1625"/>
      <c r="H25" s="1625"/>
      <c r="I25" s="1625">
        <v>15821</v>
      </c>
      <c r="J25" s="1625"/>
      <c r="K25" s="1625"/>
      <c r="L25" s="1625"/>
      <c r="M25" s="1626">
        <f>I25/(A25+E25+I25)</f>
        <v>0.31324370879284058</v>
      </c>
      <c r="N25" s="1626"/>
      <c r="O25" s="1626"/>
      <c r="P25" s="1626"/>
      <c r="Q25" s="1627">
        <v>49.371879999999997</v>
      </c>
      <c r="R25" s="1627"/>
      <c r="S25" s="1627"/>
      <c r="T25" s="1627"/>
      <c r="U25" s="1625">
        <v>21159</v>
      </c>
      <c r="V25" s="1625"/>
      <c r="W25" s="1625"/>
      <c r="X25" s="1625"/>
      <c r="Y25" s="1585" t="s">
        <v>1033</v>
      </c>
      <c r="Z25" s="1585"/>
      <c r="AA25" s="1585"/>
      <c r="AB25" s="1585"/>
      <c r="AC25" s="1585"/>
      <c r="AD25" s="1585"/>
      <c r="AE25" s="1585"/>
    </row>
    <row r="26" spans="1:31" s="527" customFormat="1" ht="17.25" customHeight="1">
      <c r="A26" s="1625">
        <v>13254</v>
      </c>
      <c r="B26" s="1625"/>
      <c r="C26" s="1625"/>
      <c r="D26" s="1625"/>
      <c r="E26" s="1625">
        <v>67954</v>
      </c>
      <c r="F26" s="1625"/>
      <c r="G26" s="1625"/>
      <c r="H26" s="1625"/>
      <c r="I26" s="1625">
        <v>34993</v>
      </c>
      <c r="J26" s="1625"/>
      <c r="K26" s="1625"/>
      <c r="L26" s="1625"/>
      <c r="M26" s="1626">
        <f>I26/(A26+E26+I26)</f>
        <v>0.30114198672989045</v>
      </c>
      <c r="N26" s="1626"/>
      <c r="O26" s="1626"/>
      <c r="P26" s="1626"/>
      <c r="Q26" s="1627">
        <v>48.437429999999999</v>
      </c>
      <c r="R26" s="1627"/>
      <c r="S26" s="1627"/>
      <c r="T26" s="1627"/>
      <c r="U26" s="1625">
        <v>47499</v>
      </c>
      <c r="V26" s="1625"/>
      <c r="W26" s="1625"/>
      <c r="X26" s="1625"/>
      <c r="Y26" s="1585" t="s">
        <v>1035</v>
      </c>
      <c r="Z26" s="1585"/>
      <c r="AA26" s="1585"/>
      <c r="AB26" s="1585"/>
      <c r="AC26" s="1585"/>
      <c r="AD26" s="1585"/>
      <c r="AE26" s="1585"/>
    </row>
    <row r="27" spans="1:31" s="527" customFormat="1" ht="17.25" customHeight="1">
      <c r="A27" s="1625">
        <v>16815</v>
      </c>
      <c r="B27" s="1625"/>
      <c r="C27" s="1625"/>
      <c r="D27" s="1625"/>
      <c r="E27" s="1625">
        <v>81390</v>
      </c>
      <c r="F27" s="1625"/>
      <c r="G27" s="1625"/>
      <c r="H27" s="1625"/>
      <c r="I27" s="1625">
        <v>40881</v>
      </c>
      <c r="J27" s="1625"/>
      <c r="K27" s="1625"/>
      <c r="L27" s="1625"/>
      <c r="M27" s="1626">
        <f>I27/(A27+E27+I27)</f>
        <v>0.29392606013545575</v>
      </c>
      <c r="N27" s="1626"/>
      <c r="O27" s="1626"/>
      <c r="P27" s="1626"/>
      <c r="Q27" s="1627">
        <v>47.78707</v>
      </c>
      <c r="R27" s="1627"/>
      <c r="S27" s="1627"/>
      <c r="T27" s="1627"/>
      <c r="U27" s="1625">
        <v>55854</v>
      </c>
      <c r="V27" s="1625"/>
      <c r="W27" s="1625"/>
      <c r="X27" s="1625"/>
      <c r="Y27" s="1585" t="s">
        <v>1037</v>
      </c>
      <c r="Z27" s="1585"/>
      <c r="AA27" s="1585"/>
      <c r="AB27" s="1585"/>
      <c r="AC27" s="1585"/>
      <c r="AD27" s="1585"/>
      <c r="AE27" s="1585"/>
    </row>
    <row r="28" spans="1:31" s="527" customFormat="1" ht="17.25" customHeight="1">
      <c r="A28" s="1625"/>
      <c r="B28" s="1625"/>
      <c r="C28" s="1625"/>
      <c r="D28" s="1625"/>
      <c r="E28" s="1625"/>
      <c r="F28" s="1625"/>
      <c r="G28" s="1625"/>
      <c r="H28" s="1625"/>
      <c r="I28" s="1625"/>
      <c r="J28" s="1625"/>
      <c r="K28" s="1625"/>
      <c r="L28" s="1625"/>
      <c r="M28" s="1626"/>
      <c r="N28" s="1626"/>
      <c r="O28" s="1626"/>
      <c r="P28" s="1626"/>
      <c r="Q28" s="1627"/>
      <c r="R28" s="1627"/>
      <c r="S28" s="1627"/>
      <c r="T28" s="1627"/>
      <c r="U28" s="1625"/>
      <c r="V28" s="1625"/>
      <c r="W28" s="1625"/>
      <c r="X28" s="1625"/>
      <c r="Y28" s="1594"/>
      <c r="Z28" s="1594"/>
      <c r="AA28" s="1594"/>
      <c r="AB28" s="1594"/>
      <c r="AC28" s="1594"/>
      <c r="AD28" s="1594"/>
      <c r="AE28" s="1594"/>
    </row>
    <row r="29" spans="1:31" s="527" customFormat="1" ht="17.25" customHeight="1">
      <c r="A29" s="1625">
        <v>25395</v>
      </c>
      <c r="B29" s="1625"/>
      <c r="C29" s="1625"/>
      <c r="D29" s="1625"/>
      <c r="E29" s="1625">
        <v>127746</v>
      </c>
      <c r="F29" s="1625"/>
      <c r="G29" s="1625"/>
      <c r="H29" s="1625"/>
      <c r="I29" s="1625">
        <v>61216</v>
      </c>
      <c r="J29" s="1625"/>
      <c r="K29" s="1625"/>
      <c r="L29" s="1625"/>
      <c r="M29" s="1626">
        <f>I29/(A29+E29+I29)</f>
        <v>0.28557966383183192</v>
      </c>
      <c r="N29" s="1626"/>
      <c r="O29" s="1626"/>
      <c r="P29" s="1626"/>
      <c r="Q29" s="1627">
        <v>47.619300000000003</v>
      </c>
      <c r="R29" s="1627"/>
      <c r="S29" s="1627"/>
      <c r="T29" s="1627"/>
      <c r="U29" s="1625">
        <v>96559</v>
      </c>
      <c r="V29" s="1625"/>
      <c r="W29" s="1625"/>
      <c r="X29" s="1625"/>
      <c r="Y29" s="1585" t="s">
        <v>1039</v>
      </c>
      <c r="Z29" s="1585"/>
      <c r="AA29" s="1585"/>
      <c r="AB29" s="1585"/>
      <c r="AC29" s="1585"/>
      <c r="AD29" s="1585"/>
      <c r="AE29" s="1585"/>
    </row>
    <row r="30" spans="1:31" s="527" customFormat="1" ht="17.25" customHeight="1">
      <c r="A30" s="1625">
        <v>29088</v>
      </c>
      <c r="B30" s="1625"/>
      <c r="C30" s="1625"/>
      <c r="D30" s="1625"/>
      <c r="E30" s="1625">
        <v>157501</v>
      </c>
      <c r="F30" s="1625"/>
      <c r="G30" s="1625"/>
      <c r="H30" s="1625"/>
      <c r="I30" s="1625">
        <v>61664</v>
      </c>
      <c r="J30" s="1625"/>
      <c r="K30" s="1625"/>
      <c r="L30" s="1625"/>
      <c r="M30" s="1626">
        <f>I30/(A30+E30+I30)</f>
        <v>0.24839176163027235</v>
      </c>
      <c r="N30" s="1626"/>
      <c r="O30" s="1626"/>
      <c r="P30" s="1626"/>
      <c r="Q30" s="1627">
        <v>45.991079999999997</v>
      </c>
      <c r="R30" s="1627"/>
      <c r="S30" s="1627"/>
      <c r="T30" s="1627"/>
      <c r="U30" s="1625">
        <v>111923</v>
      </c>
      <c r="V30" s="1625"/>
      <c r="W30" s="1625"/>
      <c r="X30" s="1625"/>
      <c r="Y30" s="1585" t="s">
        <v>1043</v>
      </c>
      <c r="Z30" s="1585"/>
      <c r="AA30" s="1585"/>
      <c r="AB30" s="1585"/>
      <c r="AC30" s="1585"/>
      <c r="AD30" s="1585"/>
      <c r="AE30" s="1585"/>
    </row>
    <row r="31" spans="1:31" s="527" customFormat="1" ht="17.25" customHeight="1">
      <c r="A31" s="1625">
        <v>43497</v>
      </c>
      <c r="B31" s="1625"/>
      <c r="C31" s="1625"/>
      <c r="D31" s="1625"/>
      <c r="E31" s="1625">
        <v>210444</v>
      </c>
      <c r="F31" s="1625"/>
      <c r="G31" s="1625"/>
      <c r="H31" s="1625"/>
      <c r="I31" s="1625">
        <v>87123</v>
      </c>
      <c r="J31" s="1625"/>
      <c r="K31" s="1625"/>
      <c r="L31" s="1625"/>
      <c r="M31" s="1626">
        <f>I31/(A31+E31+I31)</f>
        <v>0.25544472591654355</v>
      </c>
      <c r="N31" s="1626"/>
      <c r="O31" s="1626"/>
      <c r="P31" s="1626"/>
      <c r="Q31" s="1627">
        <v>45.867640000000002</v>
      </c>
      <c r="R31" s="1627"/>
      <c r="S31" s="1627"/>
      <c r="T31" s="1627"/>
      <c r="U31" s="1625">
        <v>142774</v>
      </c>
      <c r="V31" s="1625"/>
      <c r="W31" s="1625"/>
      <c r="X31" s="1625"/>
      <c r="Y31" s="1585" t="s">
        <v>1045</v>
      </c>
      <c r="Z31" s="1585"/>
      <c r="AA31" s="1585"/>
      <c r="AB31" s="1585"/>
      <c r="AC31" s="1585"/>
      <c r="AD31" s="1585"/>
      <c r="AE31" s="1585"/>
    </row>
    <row r="32" spans="1:31" s="527" customFormat="1" ht="17.25" customHeight="1">
      <c r="A32" s="1625">
        <v>7885</v>
      </c>
      <c r="B32" s="1625"/>
      <c r="C32" s="1625"/>
      <c r="D32" s="1625"/>
      <c r="E32" s="1625">
        <v>48527</v>
      </c>
      <c r="F32" s="1625"/>
      <c r="G32" s="1625"/>
      <c r="H32" s="1625"/>
      <c r="I32" s="1625">
        <v>17247</v>
      </c>
      <c r="J32" s="1625"/>
      <c r="K32" s="1625"/>
      <c r="L32" s="1625"/>
      <c r="M32" s="1626">
        <f>I32/(A32+E32+I32)</f>
        <v>0.2341465401376614</v>
      </c>
      <c r="N32" s="1626"/>
      <c r="O32" s="1626"/>
      <c r="P32" s="1626"/>
      <c r="Q32" s="1627">
        <v>45.510919999999999</v>
      </c>
      <c r="R32" s="1627"/>
      <c r="S32" s="1627"/>
      <c r="T32" s="1627"/>
      <c r="U32" s="1625">
        <v>36827</v>
      </c>
      <c r="V32" s="1625"/>
      <c r="W32" s="1625"/>
      <c r="X32" s="1625"/>
      <c r="Y32" s="1585" t="s">
        <v>1047</v>
      </c>
      <c r="Z32" s="1585"/>
      <c r="AA32" s="1585"/>
      <c r="AB32" s="1585"/>
      <c r="AC32" s="1585"/>
      <c r="AD32" s="1585"/>
      <c r="AE32" s="1585"/>
    </row>
    <row r="33" spans="1:31" s="527" customFormat="1" ht="17.25" customHeight="1">
      <c r="A33" s="1625">
        <v>20025</v>
      </c>
      <c r="B33" s="1625"/>
      <c r="C33" s="1625"/>
      <c r="D33" s="1625"/>
      <c r="E33" s="1625">
        <v>93035</v>
      </c>
      <c r="F33" s="1625"/>
      <c r="G33" s="1625"/>
      <c r="H33" s="1625"/>
      <c r="I33" s="1625">
        <v>23065</v>
      </c>
      <c r="J33" s="1625"/>
      <c r="K33" s="1625"/>
      <c r="L33" s="1625"/>
      <c r="M33" s="1626">
        <f>I33/(A33+E33+I33)</f>
        <v>0.1694398530762167</v>
      </c>
      <c r="N33" s="1626"/>
      <c r="O33" s="1626"/>
      <c r="P33" s="1626"/>
      <c r="Q33" s="1627">
        <v>41.588369999999998</v>
      </c>
      <c r="R33" s="1627"/>
      <c r="S33" s="1627"/>
      <c r="T33" s="1627"/>
      <c r="U33" s="1625">
        <v>64319</v>
      </c>
      <c r="V33" s="1625"/>
      <c r="W33" s="1625"/>
      <c r="X33" s="1625"/>
      <c r="Y33" s="1585" t="s">
        <v>1049</v>
      </c>
      <c r="Z33" s="1585"/>
      <c r="AA33" s="1585"/>
      <c r="AB33" s="1585"/>
      <c r="AC33" s="1585"/>
      <c r="AD33" s="1585"/>
      <c r="AE33" s="1585"/>
    </row>
    <row r="34" spans="1:31" s="527" customFormat="1" ht="17.25" customHeight="1">
      <c r="A34" s="1625"/>
      <c r="B34" s="1625"/>
      <c r="C34" s="1625"/>
      <c r="D34" s="1625"/>
      <c r="E34" s="1625"/>
      <c r="F34" s="1625"/>
      <c r="G34" s="1625"/>
      <c r="H34" s="1625"/>
      <c r="I34" s="1625"/>
      <c r="J34" s="1625"/>
      <c r="K34" s="1625"/>
      <c r="L34" s="1625"/>
      <c r="M34" s="1626"/>
      <c r="N34" s="1626"/>
      <c r="O34" s="1626"/>
      <c r="P34" s="1626"/>
      <c r="Q34" s="1627"/>
      <c r="R34" s="1627"/>
      <c r="S34" s="1627"/>
      <c r="T34" s="1627"/>
      <c r="U34" s="1625"/>
      <c r="V34" s="1625"/>
      <c r="W34" s="1625"/>
      <c r="X34" s="1625"/>
      <c r="Y34" s="1594"/>
      <c r="Z34" s="1594"/>
      <c r="AA34" s="1594"/>
      <c r="AB34" s="1594"/>
      <c r="AC34" s="1594"/>
      <c r="AD34" s="1594"/>
      <c r="AE34" s="1594"/>
    </row>
    <row r="35" spans="1:31" s="527" customFormat="1" ht="17.25" customHeight="1">
      <c r="A35" s="1625">
        <v>16610</v>
      </c>
      <c r="B35" s="1625"/>
      <c r="C35" s="1625"/>
      <c r="D35" s="1625"/>
      <c r="E35" s="1625">
        <v>85174</v>
      </c>
      <c r="F35" s="1625"/>
      <c r="G35" s="1625"/>
      <c r="H35" s="1625"/>
      <c r="I35" s="1625">
        <v>42924</v>
      </c>
      <c r="J35" s="1625"/>
      <c r="K35" s="1625"/>
      <c r="L35" s="1625"/>
      <c r="M35" s="1626">
        <f>I35/(A35+E35+I35)</f>
        <v>0.29662492744008623</v>
      </c>
      <c r="N35" s="1626"/>
      <c r="O35" s="1626"/>
      <c r="P35" s="1626"/>
      <c r="Q35" s="1627">
        <v>48.206040000000002</v>
      </c>
      <c r="R35" s="1627"/>
      <c r="S35" s="1627"/>
      <c r="T35" s="1627"/>
      <c r="U35" s="1625">
        <v>61222</v>
      </c>
      <c r="V35" s="1625"/>
      <c r="W35" s="1625"/>
      <c r="X35" s="1625"/>
      <c r="Y35" s="1585" t="s">
        <v>1051</v>
      </c>
      <c r="Z35" s="1585"/>
      <c r="AA35" s="1585"/>
      <c r="AB35" s="1585"/>
      <c r="AC35" s="1585"/>
      <c r="AD35" s="1585"/>
      <c r="AE35" s="1585"/>
    </row>
    <row r="36" spans="1:31" s="527" customFormat="1" ht="17.25" customHeight="1">
      <c r="A36" s="1625">
        <v>19106</v>
      </c>
      <c r="B36" s="1625"/>
      <c r="C36" s="1625"/>
      <c r="D36" s="1625"/>
      <c r="E36" s="1625">
        <v>93817</v>
      </c>
      <c r="F36" s="1625"/>
      <c r="G36" s="1625"/>
      <c r="H36" s="1625"/>
      <c r="I36" s="1625">
        <v>27533</v>
      </c>
      <c r="J36" s="1625"/>
      <c r="K36" s="1625"/>
      <c r="L36" s="1625"/>
      <c r="M36" s="1626">
        <f>I36/(A36+E36+I36)</f>
        <v>0.19602580167454575</v>
      </c>
      <c r="N36" s="1626"/>
      <c r="O36" s="1626"/>
      <c r="P36" s="1626"/>
      <c r="Q36" s="1627">
        <v>43.206270000000004</v>
      </c>
      <c r="R36" s="1627"/>
      <c r="S36" s="1627"/>
      <c r="T36" s="1627"/>
      <c r="U36" s="1625">
        <v>62663</v>
      </c>
      <c r="V36" s="1625"/>
      <c r="W36" s="1625"/>
      <c r="X36" s="1625"/>
      <c r="Y36" s="1585" t="s">
        <v>1055</v>
      </c>
      <c r="Z36" s="1585"/>
      <c r="AA36" s="1585"/>
      <c r="AB36" s="1585"/>
      <c r="AC36" s="1585"/>
      <c r="AD36" s="1585"/>
      <c r="AE36" s="1585"/>
    </row>
    <row r="37" spans="1:31" s="527" customFormat="1" ht="17.25" customHeight="1">
      <c r="A37" s="1625">
        <v>9897</v>
      </c>
      <c r="B37" s="1625"/>
      <c r="C37" s="1625"/>
      <c r="D37" s="1625"/>
      <c r="E37" s="1625">
        <v>46217</v>
      </c>
      <c r="F37" s="1625"/>
      <c r="G37" s="1625"/>
      <c r="H37" s="1625"/>
      <c r="I37" s="1625">
        <v>18689</v>
      </c>
      <c r="J37" s="1625"/>
      <c r="K37" s="1625"/>
      <c r="L37" s="1625"/>
      <c r="M37" s="1626">
        <f>I37/(A37+E37+I37)</f>
        <v>0.24984292073847306</v>
      </c>
      <c r="N37" s="1626"/>
      <c r="O37" s="1626"/>
      <c r="P37" s="1626"/>
      <c r="Q37" s="1627">
        <v>45.575719999999997</v>
      </c>
      <c r="R37" s="1627"/>
      <c r="S37" s="1627"/>
      <c r="T37" s="1627"/>
      <c r="U37" s="1625">
        <v>32730</v>
      </c>
      <c r="V37" s="1625"/>
      <c r="W37" s="1625"/>
      <c r="X37" s="1625"/>
      <c r="Y37" s="1585" t="s">
        <v>1057</v>
      </c>
      <c r="Z37" s="1585"/>
      <c r="AA37" s="1585"/>
      <c r="AB37" s="1585"/>
      <c r="AC37" s="1585"/>
      <c r="AD37" s="1585"/>
      <c r="AE37" s="1585"/>
    </row>
    <row r="38" spans="1:31" s="527" customFormat="1" ht="17.25" customHeight="1">
      <c r="A38" s="1625">
        <v>11397</v>
      </c>
      <c r="B38" s="1625"/>
      <c r="C38" s="1625"/>
      <c r="D38" s="1625"/>
      <c r="E38" s="1625">
        <v>57416</v>
      </c>
      <c r="F38" s="1625"/>
      <c r="G38" s="1625"/>
      <c r="H38" s="1625"/>
      <c r="I38" s="1625">
        <v>15040</v>
      </c>
      <c r="J38" s="1625"/>
      <c r="K38" s="1625"/>
      <c r="L38" s="1625"/>
      <c r="M38" s="1626">
        <f>I38/(A38+E38+I38)</f>
        <v>0.17936150167555126</v>
      </c>
      <c r="N38" s="1626"/>
      <c r="O38" s="1626"/>
      <c r="P38" s="1626"/>
      <c r="Q38" s="1627">
        <v>41.852690000000003</v>
      </c>
      <c r="R38" s="1627"/>
      <c r="S38" s="1627"/>
      <c r="T38" s="1627"/>
      <c r="U38" s="1625">
        <v>39889</v>
      </c>
      <c r="V38" s="1625"/>
      <c r="W38" s="1625"/>
      <c r="X38" s="1625"/>
      <c r="Y38" s="1585" t="s">
        <v>1059</v>
      </c>
      <c r="Z38" s="1585"/>
      <c r="AA38" s="1585"/>
      <c r="AB38" s="1585"/>
      <c r="AC38" s="1585"/>
      <c r="AD38" s="1585"/>
      <c r="AE38" s="1585"/>
    </row>
    <row r="39" spans="1:31" s="527" customFormat="1" ht="17.25" customHeight="1">
      <c r="A39" s="1625">
        <v>20924</v>
      </c>
      <c r="B39" s="1625"/>
      <c r="C39" s="1625"/>
      <c r="D39" s="1625"/>
      <c r="E39" s="1625">
        <v>98647</v>
      </c>
      <c r="F39" s="1625"/>
      <c r="G39" s="1625"/>
      <c r="H39" s="1625"/>
      <c r="I39" s="1625">
        <v>42180</v>
      </c>
      <c r="J39" s="1625"/>
      <c r="K39" s="1625"/>
      <c r="L39" s="1625"/>
      <c r="M39" s="1626">
        <f>I39/(A39+E39+I39)</f>
        <v>0.26077118534043064</v>
      </c>
      <c r="N39" s="1626"/>
      <c r="O39" s="1626"/>
      <c r="P39" s="1626"/>
      <c r="Q39" s="1627">
        <v>46.334150000000001</v>
      </c>
      <c r="R39" s="1627"/>
      <c r="S39" s="1627"/>
      <c r="T39" s="1627"/>
      <c r="U39" s="1625">
        <v>73686</v>
      </c>
      <c r="V39" s="1625"/>
      <c r="W39" s="1625"/>
      <c r="X39" s="1625"/>
      <c r="Y39" s="1585" t="s">
        <v>1061</v>
      </c>
      <c r="Z39" s="1585"/>
      <c r="AA39" s="1585"/>
      <c r="AB39" s="1585"/>
      <c r="AC39" s="1585"/>
      <c r="AD39" s="1585"/>
      <c r="AE39" s="1585"/>
    </row>
    <row r="40" spans="1:31" s="527" customFormat="1" ht="17.25" customHeight="1">
      <c r="A40" s="1625"/>
      <c r="B40" s="1625"/>
      <c r="C40" s="1625"/>
      <c r="D40" s="1625"/>
      <c r="E40" s="1625"/>
      <c r="F40" s="1625"/>
      <c r="G40" s="1625"/>
      <c r="H40" s="1625"/>
      <c r="I40" s="1625"/>
      <c r="J40" s="1625"/>
      <c r="K40" s="1625"/>
      <c r="L40" s="1625"/>
      <c r="M40" s="1626"/>
      <c r="N40" s="1626"/>
      <c r="O40" s="1626"/>
      <c r="P40" s="1626"/>
      <c r="Q40" s="1627"/>
      <c r="R40" s="1627"/>
      <c r="S40" s="1627"/>
      <c r="T40" s="1627"/>
      <c r="U40" s="1625"/>
      <c r="V40" s="1625"/>
      <c r="W40" s="1625"/>
      <c r="X40" s="1625"/>
      <c r="Y40" s="1594"/>
      <c r="Z40" s="1594"/>
      <c r="AA40" s="1594"/>
      <c r="AB40" s="1594"/>
      <c r="AC40" s="1594"/>
      <c r="AD40" s="1594"/>
      <c r="AE40" s="1594"/>
    </row>
    <row r="41" spans="1:31" s="527" customFormat="1" ht="17.25" customHeight="1">
      <c r="A41" s="1625">
        <v>8611</v>
      </c>
      <c r="B41" s="1625"/>
      <c r="C41" s="1625"/>
      <c r="D41" s="1625"/>
      <c r="E41" s="1625">
        <v>43586</v>
      </c>
      <c r="F41" s="1625"/>
      <c r="G41" s="1625"/>
      <c r="H41" s="1625"/>
      <c r="I41" s="1625">
        <v>22126</v>
      </c>
      <c r="J41" s="1625"/>
      <c r="K41" s="1625"/>
      <c r="L41" s="1625"/>
      <c r="M41" s="1626">
        <f>I41/(A41+E41+I41)</f>
        <v>0.29770057721028481</v>
      </c>
      <c r="N41" s="1626"/>
      <c r="O41" s="1626"/>
      <c r="P41" s="1626"/>
      <c r="Q41" s="1627">
        <v>48.259900000000002</v>
      </c>
      <c r="R41" s="1627"/>
      <c r="S41" s="1627"/>
      <c r="T41" s="1627"/>
      <c r="U41" s="1625">
        <v>30918</v>
      </c>
      <c r="V41" s="1625"/>
      <c r="W41" s="1625"/>
      <c r="X41" s="1625"/>
      <c r="Y41" s="1585" t="s">
        <v>1063</v>
      </c>
      <c r="Z41" s="1585"/>
      <c r="AA41" s="1585"/>
      <c r="AB41" s="1585"/>
      <c r="AC41" s="1585"/>
      <c r="AD41" s="1585"/>
      <c r="AE41" s="1585"/>
    </row>
    <row r="42" spans="1:31" s="527" customFormat="1" ht="17.25" customHeight="1">
      <c r="A42" s="1625">
        <v>16537</v>
      </c>
      <c r="B42" s="1625"/>
      <c r="C42" s="1625"/>
      <c r="D42" s="1625"/>
      <c r="E42" s="1625">
        <v>86097</v>
      </c>
      <c r="F42" s="1625"/>
      <c r="G42" s="1625"/>
      <c r="H42" s="1625"/>
      <c r="I42" s="1625">
        <v>46097</v>
      </c>
      <c r="J42" s="1625"/>
      <c r="K42" s="1625"/>
      <c r="L42" s="1625"/>
      <c r="M42" s="1626">
        <f>I42/(A42+E42+I42)</f>
        <v>0.30993538670485643</v>
      </c>
      <c r="N42" s="1626"/>
      <c r="O42" s="1626"/>
      <c r="P42" s="1626"/>
      <c r="Q42" s="1627">
        <v>48.853520000000003</v>
      </c>
      <c r="R42" s="1627"/>
      <c r="S42" s="1627"/>
      <c r="T42" s="1627"/>
      <c r="U42" s="1625">
        <v>62578</v>
      </c>
      <c r="V42" s="1625"/>
      <c r="W42" s="1625"/>
      <c r="X42" s="1625"/>
      <c r="Y42" s="1585" t="s">
        <v>1065</v>
      </c>
      <c r="Z42" s="1585"/>
      <c r="AA42" s="1585"/>
      <c r="AB42" s="1585"/>
      <c r="AC42" s="1585"/>
      <c r="AD42" s="1585"/>
      <c r="AE42" s="1585"/>
    </row>
    <row r="43" spans="1:31" s="527" customFormat="1" ht="17.25" customHeight="1">
      <c r="A43" s="1625">
        <v>6593</v>
      </c>
      <c r="B43" s="1625"/>
      <c r="C43" s="1625"/>
      <c r="D43" s="1625"/>
      <c r="E43" s="1625">
        <v>37112</v>
      </c>
      <c r="F43" s="1625"/>
      <c r="G43" s="1625"/>
      <c r="H43" s="1625"/>
      <c r="I43" s="1625">
        <v>21183</v>
      </c>
      <c r="J43" s="1625"/>
      <c r="K43" s="1625"/>
      <c r="L43" s="1625"/>
      <c r="M43" s="1626">
        <f>I43/(A43+E43+I43)</f>
        <v>0.32645481444951302</v>
      </c>
      <c r="N43" s="1626"/>
      <c r="O43" s="1626"/>
      <c r="P43" s="1626"/>
      <c r="Q43" s="1627">
        <v>50.071680000000001</v>
      </c>
      <c r="R43" s="1627"/>
      <c r="S43" s="1627"/>
      <c r="T43" s="1627"/>
      <c r="U43" s="1625">
        <v>27403</v>
      </c>
      <c r="V43" s="1625"/>
      <c r="W43" s="1625"/>
      <c r="X43" s="1625"/>
      <c r="Y43" s="1585" t="s">
        <v>1067</v>
      </c>
      <c r="Z43" s="1585"/>
      <c r="AA43" s="1585"/>
      <c r="AB43" s="1585"/>
      <c r="AC43" s="1585"/>
      <c r="AD43" s="1585"/>
      <c r="AE43" s="1585"/>
    </row>
    <row r="44" spans="1:31" s="527" customFormat="1" ht="17.25" customHeight="1">
      <c r="A44" s="1625">
        <v>11335</v>
      </c>
      <c r="B44" s="1625"/>
      <c r="C44" s="1625"/>
      <c r="D44" s="1625"/>
      <c r="E44" s="1625">
        <v>58742</v>
      </c>
      <c r="F44" s="1625"/>
      <c r="G44" s="1625"/>
      <c r="H44" s="1625"/>
      <c r="I44" s="1625">
        <v>21283</v>
      </c>
      <c r="J44" s="1625"/>
      <c r="K44" s="1625"/>
      <c r="L44" s="1625"/>
      <c r="M44" s="1626">
        <f>I44/(A44+E44+I44)</f>
        <v>0.23295753064798599</v>
      </c>
      <c r="N44" s="1626"/>
      <c r="O44" s="1626"/>
      <c r="P44" s="1626"/>
      <c r="Q44" s="1627">
        <v>44.712319999999998</v>
      </c>
      <c r="R44" s="1627"/>
      <c r="S44" s="1627"/>
      <c r="T44" s="1627"/>
      <c r="U44" s="1625">
        <v>42183</v>
      </c>
      <c r="V44" s="1625"/>
      <c r="W44" s="1625"/>
      <c r="X44" s="1625"/>
      <c r="Y44" s="1585" t="s">
        <v>1069</v>
      </c>
      <c r="Z44" s="1585"/>
      <c r="AA44" s="1585"/>
      <c r="AB44" s="1585"/>
      <c r="AC44" s="1585"/>
      <c r="AD44" s="1585"/>
      <c r="AE44" s="1585"/>
    </row>
    <row r="45" spans="1:31" s="527" customFormat="1" ht="17.25" customHeight="1">
      <c r="A45" s="1625">
        <v>13657</v>
      </c>
      <c r="B45" s="1625"/>
      <c r="C45" s="1625"/>
      <c r="D45" s="1625"/>
      <c r="E45" s="1625">
        <v>68450</v>
      </c>
      <c r="F45" s="1625"/>
      <c r="G45" s="1625"/>
      <c r="H45" s="1625"/>
      <c r="I45" s="1625">
        <v>27171</v>
      </c>
      <c r="J45" s="1625"/>
      <c r="K45" s="1625"/>
      <c r="L45" s="1625"/>
      <c r="M45" s="1626">
        <f>I45/(A45+E45+I45)</f>
        <v>0.24864108054686213</v>
      </c>
      <c r="N45" s="1626"/>
      <c r="O45" s="1626"/>
      <c r="P45" s="1626"/>
      <c r="Q45" s="1627">
        <v>45.550280000000001</v>
      </c>
      <c r="R45" s="1627"/>
      <c r="S45" s="1627"/>
      <c r="T45" s="1627"/>
      <c r="U45" s="1625">
        <v>50979</v>
      </c>
      <c r="V45" s="1625"/>
      <c r="W45" s="1625"/>
      <c r="X45" s="1625"/>
      <c r="Y45" s="1585" t="s">
        <v>1071</v>
      </c>
      <c r="Z45" s="1585"/>
      <c r="AA45" s="1585"/>
      <c r="AB45" s="1585"/>
      <c r="AC45" s="1585"/>
      <c r="AD45" s="1585"/>
      <c r="AE45" s="1585"/>
    </row>
    <row r="46" spans="1:31" s="527" customFormat="1" ht="17.25" customHeight="1">
      <c r="A46" s="1625"/>
      <c r="B46" s="1625"/>
      <c r="C46" s="1625"/>
      <c r="D46" s="1625"/>
      <c r="E46" s="1625"/>
      <c r="F46" s="1625"/>
      <c r="G46" s="1625"/>
      <c r="H46" s="1625"/>
      <c r="I46" s="1625"/>
      <c r="J46" s="1625"/>
      <c r="K46" s="1625"/>
      <c r="L46" s="1625"/>
      <c r="M46" s="1626"/>
      <c r="N46" s="1626"/>
      <c r="O46" s="1626"/>
      <c r="P46" s="1626"/>
      <c r="Q46" s="1627"/>
      <c r="R46" s="1627"/>
      <c r="S46" s="1627"/>
      <c r="T46" s="1627"/>
      <c r="U46" s="1625"/>
      <c r="V46" s="1625"/>
      <c r="W46" s="1625"/>
      <c r="X46" s="1625"/>
      <c r="Y46" s="1594"/>
      <c r="Z46" s="1594"/>
      <c r="AA46" s="1594"/>
      <c r="AB46" s="1594"/>
      <c r="AC46" s="1594"/>
      <c r="AD46" s="1594"/>
      <c r="AE46" s="1594"/>
    </row>
    <row r="47" spans="1:31" s="527" customFormat="1" ht="17.25" customHeight="1">
      <c r="A47" s="1625">
        <v>18162</v>
      </c>
      <c r="B47" s="1625"/>
      <c r="C47" s="1625"/>
      <c r="D47" s="1625"/>
      <c r="E47" s="1625">
        <v>83860</v>
      </c>
      <c r="F47" s="1625"/>
      <c r="G47" s="1625"/>
      <c r="H47" s="1625"/>
      <c r="I47" s="1625">
        <v>38602</v>
      </c>
      <c r="J47" s="1625"/>
      <c r="K47" s="1625"/>
      <c r="L47" s="1625"/>
      <c r="M47" s="1626">
        <f>I47/(A47+E47+I47)</f>
        <v>0.2745050631471157</v>
      </c>
      <c r="N47" s="1626"/>
      <c r="O47" s="1626"/>
      <c r="P47" s="1626"/>
      <c r="Q47" s="1627">
        <v>46.402479999999997</v>
      </c>
      <c r="R47" s="1627"/>
      <c r="S47" s="1627"/>
      <c r="T47" s="1627"/>
      <c r="U47" s="1625">
        <v>60829</v>
      </c>
      <c r="V47" s="1625"/>
      <c r="W47" s="1625"/>
      <c r="X47" s="1625"/>
      <c r="Y47" s="1585" t="s">
        <v>1075</v>
      </c>
      <c r="Z47" s="1585"/>
      <c r="AA47" s="1585"/>
      <c r="AB47" s="1585"/>
      <c r="AC47" s="1585"/>
      <c r="AD47" s="1585"/>
      <c r="AE47" s="1585"/>
    </row>
    <row r="48" spans="1:31" s="527" customFormat="1" ht="17.25" customHeight="1">
      <c r="A48" s="1625">
        <v>6739</v>
      </c>
      <c r="B48" s="1625"/>
      <c r="C48" s="1625"/>
      <c r="D48" s="1625"/>
      <c r="E48" s="1625">
        <v>34826</v>
      </c>
      <c r="F48" s="1625"/>
      <c r="G48" s="1625"/>
      <c r="H48" s="1625"/>
      <c r="I48" s="1625">
        <v>19902</v>
      </c>
      <c r="J48" s="1625"/>
      <c r="K48" s="1625"/>
      <c r="L48" s="1625"/>
      <c r="M48" s="1626">
        <f>I48/(A48+E48+I48)</f>
        <v>0.32378349358192199</v>
      </c>
      <c r="N48" s="1626"/>
      <c r="O48" s="1626"/>
      <c r="P48" s="1626"/>
      <c r="Q48" s="1627">
        <v>49.312710000000003</v>
      </c>
      <c r="R48" s="1627"/>
      <c r="S48" s="1627"/>
      <c r="T48" s="1627"/>
      <c r="U48" s="1625">
        <v>25474</v>
      </c>
      <c r="V48" s="1625"/>
      <c r="W48" s="1625"/>
      <c r="X48" s="1625"/>
      <c r="Y48" s="1585" t="s">
        <v>1077</v>
      </c>
      <c r="Z48" s="1585"/>
      <c r="AA48" s="1585"/>
      <c r="AB48" s="1585"/>
      <c r="AC48" s="1585"/>
      <c r="AD48" s="1585"/>
      <c r="AE48" s="1585"/>
    </row>
    <row r="49" spans="1:31" s="527" customFormat="1" ht="17.25" customHeight="1">
      <c r="A49" s="1625">
        <v>11428</v>
      </c>
      <c r="B49" s="1625"/>
      <c r="C49" s="1625"/>
      <c r="D49" s="1625"/>
      <c r="E49" s="1625">
        <v>57702</v>
      </c>
      <c r="F49" s="1625"/>
      <c r="G49" s="1625"/>
      <c r="H49" s="1625"/>
      <c r="I49" s="1625">
        <v>29435</v>
      </c>
      <c r="J49" s="1625"/>
      <c r="K49" s="1625"/>
      <c r="L49" s="1625"/>
      <c r="M49" s="1626">
        <f>I49/(A49+E49+I49)</f>
        <v>0.29863541825191497</v>
      </c>
      <c r="N49" s="1626"/>
      <c r="O49" s="1626"/>
      <c r="P49" s="1626"/>
      <c r="Q49" s="1627">
        <v>47.63991</v>
      </c>
      <c r="R49" s="1627"/>
      <c r="S49" s="1627"/>
      <c r="T49" s="1627"/>
      <c r="U49" s="1625">
        <v>44555</v>
      </c>
      <c r="V49" s="1625"/>
      <c r="W49" s="1625"/>
      <c r="X49" s="1625"/>
      <c r="Y49" s="1585" t="s">
        <v>1079</v>
      </c>
      <c r="Z49" s="1585"/>
      <c r="AA49" s="1585"/>
      <c r="AB49" s="1585"/>
      <c r="AC49" s="1585"/>
      <c r="AD49" s="1585"/>
      <c r="AE49" s="1585"/>
    </row>
    <row r="50" spans="1:31" s="527" customFormat="1" ht="17.25" customHeight="1">
      <c r="A50" s="1625">
        <v>4917</v>
      </c>
      <c r="B50" s="1625"/>
      <c r="C50" s="1625"/>
      <c r="D50" s="1625"/>
      <c r="E50" s="1625">
        <v>27131</v>
      </c>
      <c r="F50" s="1625"/>
      <c r="G50" s="1625"/>
      <c r="H50" s="1625"/>
      <c r="I50" s="1625">
        <v>17633</v>
      </c>
      <c r="J50" s="1625"/>
      <c r="K50" s="1625"/>
      <c r="L50" s="1625"/>
      <c r="M50" s="1626">
        <f>I50/(A50+E50+I50)</f>
        <v>0.35492441778547129</v>
      </c>
      <c r="N50" s="1626"/>
      <c r="O50" s="1626"/>
      <c r="P50" s="1626"/>
      <c r="Q50" s="1627">
        <v>51.089840000000002</v>
      </c>
      <c r="R50" s="1627"/>
      <c r="S50" s="1627"/>
      <c r="T50" s="1627"/>
      <c r="U50" s="1625">
        <v>20851</v>
      </c>
      <c r="V50" s="1625"/>
      <c r="W50" s="1625"/>
      <c r="X50" s="1625"/>
      <c r="Y50" s="1585" t="s">
        <v>1094</v>
      </c>
      <c r="Z50" s="1585"/>
      <c r="AA50" s="1585"/>
      <c r="AB50" s="1585"/>
      <c r="AC50" s="1585"/>
      <c r="AD50" s="1585"/>
      <c r="AE50" s="1585"/>
    </row>
    <row r="51" spans="1:31" s="527" customFormat="1" ht="17.25" customHeight="1">
      <c r="A51" s="1625">
        <v>7872</v>
      </c>
      <c r="B51" s="1625"/>
      <c r="C51" s="1625"/>
      <c r="D51" s="1625"/>
      <c r="E51" s="1625">
        <v>41523</v>
      </c>
      <c r="F51" s="1625"/>
      <c r="G51" s="1625"/>
      <c r="H51" s="1625"/>
      <c r="I51" s="1625">
        <v>20241</v>
      </c>
      <c r="J51" s="1625"/>
      <c r="K51" s="1625"/>
      <c r="L51" s="1625"/>
      <c r="M51" s="1626">
        <f>I51/(A51+E51+I51)</f>
        <v>0.29066861967947616</v>
      </c>
      <c r="N51" s="1626"/>
      <c r="O51" s="1626"/>
      <c r="P51" s="1626"/>
      <c r="Q51" s="1627">
        <v>47.429780000000001</v>
      </c>
      <c r="R51" s="1627"/>
      <c r="S51" s="1627"/>
      <c r="T51" s="1627"/>
      <c r="U51" s="1625">
        <v>30537</v>
      </c>
      <c r="V51" s="1625"/>
      <c r="W51" s="1625"/>
      <c r="X51" s="1625"/>
      <c r="Y51" s="1585" t="s">
        <v>1095</v>
      </c>
      <c r="Z51" s="1585"/>
      <c r="AA51" s="1585"/>
      <c r="AB51" s="1585"/>
      <c r="AC51" s="1585"/>
      <c r="AD51" s="1585"/>
      <c r="AE51" s="1585"/>
    </row>
    <row r="52" spans="1:31" s="527" customFormat="1" ht="17.25" customHeight="1">
      <c r="A52" s="1625"/>
      <c r="B52" s="1625"/>
      <c r="C52" s="1625"/>
      <c r="D52" s="1625"/>
      <c r="E52" s="1625"/>
      <c r="F52" s="1625"/>
      <c r="G52" s="1625"/>
      <c r="H52" s="1625"/>
      <c r="I52" s="1625"/>
      <c r="J52" s="1625"/>
      <c r="K52" s="1625"/>
      <c r="L52" s="1625"/>
      <c r="M52" s="1626"/>
      <c r="N52" s="1626"/>
      <c r="O52" s="1626"/>
      <c r="P52" s="1626"/>
      <c r="Q52" s="1627"/>
      <c r="R52" s="1627"/>
      <c r="S52" s="1627"/>
      <c r="T52" s="1627"/>
      <c r="U52" s="1625"/>
      <c r="V52" s="1625"/>
      <c r="W52" s="1625"/>
      <c r="X52" s="1625"/>
      <c r="Y52" s="1586"/>
      <c r="Z52" s="1586"/>
      <c r="AA52" s="1586"/>
      <c r="AB52" s="1586"/>
      <c r="AC52" s="1586"/>
      <c r="AD52" s="1586"/>
      <c r="AE52" s="1586"/>
    </row>
    <row r="53" spans="1:31" s="527" customFormat="1" ht="17.25" customHeight="1">
      <c r="A53" s="1625">
        <v>6286</v>
      </c>
      <c r="B53" s="1625"/>
      <c r="C53" s="1625"/>
      <c r="D53" s="1625"/>
      <c r="E53" s="1625">
        <v>30041</v>
      </c>
      <c r="F53" s="1625"/>
      <c r="G53" s="1625"/>
      <c r="H53" s="1625"/>
      <c r="I53" s="1625">
        <v>17966</v>
      </c>
      <c r="J53" s="1625"/>
      <c r="K53" s="1625"/>
      <c r="L53" s="1625"/>
      <c r="M53" s="1626">
        <f>I53/(A53+E53+I53)</f>
        <v>0.3309082202125504</v>
      </c>
      <c r="N53" s="1626"/>
      <c r="O53" s="1626"/>
      <c r="P53" s="1626"/>
      <c r="Q53" s="1627">
        <v>49.230849999999997</v>
      </c>
      <c r="R53" s="1627"/>
      <c r="S53" s="1627"/>
      <c r="T53" s="1627"/>
      <c r="U53" s="1625">
        <v>22379</v>
      </c>
      <c r="V53" s="1625"/>
      <c r="W53" s="1625"/>
      <c r="X53" s="1625"/>
      <c r="Y53" s="1585" t="s">
        <v>1096</v>
      </c>
      <c r="Z53" s="1585"/>
      <c r="AA53" s="1585"/>
      <c r="AB53" s="1585"/>
      <c r="AC53" s="1585"/>
      <c r="AD53" s="1585"/>
      <c r="AE53" s="1585"/>
    </row>
    <row r="54" spans="1:31" s="527" customFormat="1" ht="17.25" customHeight="1">
      <c r="A54" s="1625">
        <v>10383</v>
      </c>
      <c r="B54" s="1625"/>
      <c r="C54" s="1625"/>
      <c r="D54" s="1625"/>
      <c r="E54" s="1625">
        <v>44153</v>
      </c>
      <c r="F54" s="1625"/>
      <c r="G54" s="1625"/>
      <c r="H54" s="1625"/>
      <c r="I54" s="1625">
        <v>17315</v>
      </c>
      <c r="J54" s="1625"/>
      <c r="K54" s="1625"/>
      <c r="L54" s="1625"/>
      <c r="M54" s="1626">
        <f>I54/(A54+E54+I54)</f>
        <v>0.24098481579936257</v>
      </c>
      <c r="N54" s="1626"/>
      <c r="O54" s="1626"/>
      <c r="P54" s="1626"/>
      <c r="Q54" s="1627">
        <v>44.400640000000003</v>
      </c>
      <c r="R54" s="1627"/>
      <c r="S54" s="1627"/>
      <c r="T54" s="1627"/>
      <c r="U54" s="1625">
        <v>27901</v>
      </c>
      <c r="V54" s="1625"/>
      <c r="W54" s="1625"/>
      <c r="X54" s="1625"/>
      <c r="Y54" s="1585" t="s">
        <v>1097</v>
      </c>
      <c r="Z54" s="1585"/>
      <c r="AA54" s="1585"/>
      <c r="AB54" s="1585"/>
      <c r="AC54" s="1585"/>
      <c r="AD54" s="1585"/>
      <c r="AE54" s="1585"/>
    </row>
    <row r="55" spans="1:31" s="527" customFormat="1" ht="17.25" customHeight="1">
      <c r="A55" s="1625">
        <v>14377</v>
      </c>
      <c r="B55" s="1625"/>
      <c r="C55" s="1625"/>
      <c r="D55" s="1625"/>
      <c r="E55" s="1625">
        <v>68512</v>
      </c>
      <c r="F55" s="1625"/>
      <c r="G55" s="1625"/>
      <c r="H55" s="1625"/>
      <c r="I55" s="1625">
        <v>29317</v>
      </c>
      <c r="J55" s="1625"/>
      <c r="K55" s="1625"/>
      <c r="L55" s="1625"/>
      <c r="M55" s="1626">
        <f>I55/(A55+E55+I55)</f>
        <v>0.26127836301089069</v>
      </c>
      <c r="N55" s="1626"/>
      <c r="O55" s="1626"/>
      <c r="P55" s="1626"/>
      <c r="Q55" s="1627">
        <v>46.394190000000002</v>
      </c>
      <c r="R55" s="1627"/>
      <c r="S55" s="1627"/>
      <c r="T55" s="1627"/>
      <c r="U55" s="1625">
        <v>49395</v>
      </c>
      <c r="V55" s="1625"/>
      <c r="W55" s="1625"/>
      <c r="X55" s="1625"/>
      <c r="Y55" s="1585" t="s">
        <v>1098</v>
      </c>
      <c r="Z55" s="1585"/>
      <c r="AA55" s="1585"/>
      <c r="AB55" s="1585"/>
      <c r="AC55" s="1585"/>
      <c r="AD55" s="1585"/>
      <c r="AE55" s="1585"/>
    </row>
    <row r="56" spans="1:31" s="527" customFormat="1" ht="17.25" customHeight="1">
      <c r="A56" s="1625">
        <v>6495</v>
      </c>
      <c r="B56" s="1625"/>
      <c r="C56" s="1625"/>
      <c r="D56" s="1625"/>
      <c r="E56" s="1625">
        <v>30722</v>
      </c>
      <c r="F56" s="1625"/>
      <c r="G56" s="1625"/>
      <c r="H56" s="1625"/>
      <c r="I56" s="1625">
        <v>14597</v>
      </c>
      <c r="J56" s="1625"/>
      <c r="K56" s="1625"/>
      <c r="L56" s="1625"/>
      <c r="M56" s="1626">
        <f>I56/(A56+E56+I56)</f>
        <v>0.28171922646389008</v>
      </c>
      <c r="N56" s="1626"/>
      <c r="O56" s="1626"/>
      <c r="P56" s="1626"/>
      <c r="Q56" s="1627">
        <v>47.290480000000002</v>
      </c>
      <c r="R56" s="1627"/>
      <c r="S56" s="1627"/>
      <c r="T56" s="1627"/>
      <c r="U56" s="1625">
        <v>20513</v>
      </c>
      <c r="V56" s="1625"/>
      <c r="W56" s="1625"/>
      <c r="X56" s="1625"/>
      <c r="Y56" s="1585" t="s">
        <v>1099</v>
      </c>
      <c r="Z56" s="1585"/>
      <c r="AA56" s="1585"/>
      <c r="AB56" s="1585"/>
      <c r="AC56" s="1585"/>
      <c r="AD56" s="1585"/>
      <c r="AE56" s="1585"/>
    </row>
    <row r="57" spans="1:31" s="527" customFormat="1" ht="17.25" customHeight="1">
      <c r="A57" s="1634"/>
      <c r="B57" s="1634"/>
      <c r="C57" s="1634"/>
      <c r="D57" s="1634"/>
      <c r="E57" s="1632"/>
      <c r="F57" s="1632"/>
      <c r="G57" s="1632"/>
      <c r="H57" s="1632"/>
      <c r="I57" s="1632"/>
      <c r="J57" s="1632"/>
      <c r="K57" s="1632"/>
      <c r="L57" s="1632"/>
      <c r="M57" s="1635" t="s">
        <v>1100</v>
      </c>
      <c r="N57" s="1635"/>
      <c r="O57" s="1635"/>
      <c r="P57" s="1635"/>
      <c r="Q57" s="1635"/>
      <c r="R57" s="1635"/>
      <c r="S57" s="1635"/>
      <c r="T57" s="1635"/>
      <c r="U57" s="1636"/>
      <c r="V57" s="1636"/>
      <c r="W57" s="1636"/>
      <c r="X57" s="1636"/>
      <c r="Y57" s="1632"/>
      <c r="Z57" s="1632"/>
      <c r="AA57" s="1632"/>
      <c r="AB57" s="1632"/>
      <c r="AC57" s="1632"/>
      <c r="AD57" s="1632"/>
      <c r="AE57" s="1632"/>
    </row>
    <row r="58" spans="1:31" s="527" customFormat="1" ht="17.25" customHeight="1">
      <c r="A58" s="558" t="s">
        <v>1101</v>
      </c>
      <c r="B58" s="559"/>
      <c r="C58" s="559"/>
      <c r="D58" s="559"/>
      <c r="E58" s="559"/>
      <c r="F58" s="559"/>
      <c r="G58" s="559"/>
      <c r="H58" s="559"/>
      <c r="I58" s="559"/>
      <c r="J58" s="559"/>
      <c r="K58" s="559"/>
      <c r="L58" s="559"/>
      <c r="M58" s="559"/>
      <c r="N58" s="559"/>
      <c r="O58" s="559"/>
      <c r="P58" s="559"/>
      <c r="Q58" s="559"/>
      <c r="R58" s="559"/>
      <c r="S58" s="559"/>
      <c r="T58" s="559"/>
      <c r="U58" s="560"/>
      <c r="V58" s="560"/>
      <c r="W58" s="546"/>
      <c r="X58" s="546"/>
      <c r="Y58" s="546"/>
      <c r="Z58" s="561"/>
      <c r="AA58" s="547"/>
      <c r="AB58" s="547"/>
      <c r="AE58" s="562" t="s">
        <v>4741</v>
      </c>
    </row>
    <row r="59" spans="1:31" s="527" customFormat="1" ht="17.25" customHeight="1">
      <c r="A59" s="546" t="s">
        <v>1102</v>
      </c>
      <c r="B59" s="563"/>
      <c r="C59" s="563"/>
      <c r="D59" s="563"/>
      <c r="E59" s="563"/>
      <c r="F59" s="563"/>
      <c r="G59" s="563"/>
      <c r="H59" s="563"/>
      <c r="I59" s="563"/>
      <c r="J59" s="563"/>
      <c r="K59" s="563"/>
      <c r="L59" s="563"/>
      <c r="M59" s="563"/>
      <c r="N59" s="563"/>
      <c r="O59" s="563"/>
      <c r="P59" s="563"/>
      <c r="Q59" s="563"/>
      <c r="R59" s="563"/>
      <c r="S59" s="563"/>
      <c r="T59" s="563"/>
      <c r="U59" s="550"/>
      <c r="V59" s="550"/>
      <c r="W59" s="549"/>
      <c r="X59" s="549"/>
      <c r="Y59" s="549"/>
    </row>
    <row r="60" spans="1:31" s="527" customFormat="1" ht="17.25" customHeight="1">
      <c r="A60" s="548"/>
      <c r="B60" s="548"/>
      <c r="C60" s="548"/>
      <c r="D60" s="548"/>
      <c r="E60" s="549"/>
      <c r="F60" s="549"/>
      <c r="G60" s="549"/>
      <c r="H60" s="549"/>
      <c r="I60" s="549"/>
      <c r="J60" s="549"/>
      <c r="K60" s="549"/>
      <c r="L60" s="549"/>
      <c r="M60" s="549"/>
      <c r="N60" s="549"/>
      <c r="O60" s="549"/>
      <c r="P60" s="549"/>
      <c r="Q60" s="549"/>
      <c r="R60" s="550"/>
      <c r="S60" s="550"/>
      <c r="T60" s="550"/>
      <c r="U60" s="550"/>
      <c r="V60" s="550"/>
      <c r="W60" s="549"/>
      <c r="X60" s="549"/>
      <c r="Y60" s="549"/>
    </row>
    <row r="61" spans="1:31" s="527" customFormat="1" ht="17.25" customHeight="1">
      <c r="A61" s="548"/>
      <c r="B61" s="548"/>
      <c r="C61" s="548"/>
      <c r="D61" s="548"/>
      <c r="E61" s="549"/>
      <c r="F61" s="549"/>
      <c r="G61" s="549"/>
      <c r="H61" s="549"/>
      <c r="I61" s="549"/>
      <c r="J61" s="549"/>
      <c r="K61" s="549"/>
      <c r="L61" s="549"/>
      <c r="M61" s="549"/>
      <c r="N61" s="549"/>
      <c r="O61" s="549"/>
      <c r="P61" s="549"/>
      <c r="Q61" s="549"/>
      <c r="R61" s="550"/>
      <c r="S61" s="550"/>
      <c r="T61" s="550"/>
      <c r="U61" s="550"/>
      <c r="V61" s="550"/>
      <c r="W61" s="1633"/>
      <c r="X61" s="1633"/>
      <c r="Y61" s="1633"/>
      <c r="Z61" s="1586"/>
    </row>
  </sheetData>
  <mergeCells count="374">
    <mergeCell ref="Y57:AE57"/>
    <mergeCell ref="W61:Z61"/>
    <mergeCell ref="A57:D57"/>
    <mergeCell ref="E57:H57"/>
    <mergeCell ref="I57:L57"/>
    <mergeCell ref="M57:P57"/>
    <mergeCell ref="Q57:T57"/>
    <mergeCell ref="U57:X57"/>
    <mergeCell ref="U55:X55"/>
    <mergeCell ref="Y55:AE55"/>
    <mergeCell ref="A56:D56"/>
    <mergeCell ref="E56:H56"/>
    <mergeCell ref="I56:L56"/>
    <mergeCell ref="M56:P56"/>
    <mergeCell ref="Q56:T56"/>
    <mergeCell ref="U56:X56"/>
    <mergeCell ref="Y56:AE56"/>
    <mergeCell ref="A55:D55"/>
    <mergeCell ref="E55:H55"/>
    <mergeCell ref="I55:L55"/>
    <mergeCell ref="M55:P55"/>
    <mergeCell ref="Q55:T55"/>
    <mergeCell ref="U53:X53"/>
    <mergeCell ref="Y53:AE53"/>
    <mergeCell ref="A54:D54"/>
    <mergeCell ref="E54:H54"/>
    <mergeCell ref="I54:L54"/>
    <mergeCell ref="M54:P54"/>
    <mergeCell ref="Q54:T54"/>
    <mergeCell ref="U54:X54"/>
    <mergeCell ref="Y54:AE54"/>
    <mergeCell ref="A53:D53"/>
    <mergeCell ref="E53:H53"/>
    <mergeCell ref="I53:L53"/>
    <mergeCell ref="M53:P53"/>
    <mergeCell ref="Q53:T53"/>
    <mergeCell ref="U51:X51"/>
    <mergeCell ref="Y51:AE51"/>
    <mergeCell ref="A52:D52"/>
    <mergeCell ref="E52:H52"/>
    <mergeCell ref="I52:L52"/>
    <mergeCell ref="M52:P52"/>
    <mergeCell ref="Q52:T52"/>
    <mergeCell ref="U52:X52"/>
    <mergeCell ref="Y52:AE52"/>
    <mergeCell ref="A51:D51"/>
    <mergeCell ref="E51:H51"/>
    <mergeCell ref="I51:L51"/>
    <mergeCell ref="M51:P51"/>
    <mergeCell ref="Q51:T51"/>
    <mergeCell ref="U49:X49"/>
    <mergeCell ref="Y49:AE49"/>
    <mergeCell ref="A50:D50"/>
    <mergeCell ref="E50:H50"/>
    <mergeCell ref="I50:L50"/>
    <mergeCell ref="M50:P50"/>
    <mergeCell ref="Q50:T50"/>
    <mergeCell ref="U50:X50"/>
    <mergeCell ref="Y50:AE50"/>
    <mergeCell ref="A49:D49"/>
    <mergeCell ref="E49:H49"/>
    <mergeCell ref="I49:L49"/>
    <mergeCell ref="M49:P49"/>
    <mergeCell ref="Q49:T49"/>
    <mergeCell ref="U47:X47"/>
    <mergeCell ref="Y47:AE47"/>
    <mergeCell ref="A48:D48"/>
    <mergeCell ref="E48:H48"/>
    <mergeCell ref="I48:L48"/>
    <mergeCell ref="M48:P48"/>
    <mergeCell ref="Q48:T48"/>
    <mergeCell ref="U48:X48"/>
    <mergeCell ref="Y48:AE48"/>
    <mergeCell ref="A47:D47"/>
    <mergeCell ref="E47:H47"/>
    <mergeCell ref="I47:L47"/>
    <mergeCell ref="M47:P47"/>
    <mergeCell ref="Q47:T47"/>
    <mergeCell ref="U45:X45"/>
    <mergeCell ref="Y45:AE45"/>
    <mergeCell ref="A46:D46"/>
    <mergeCell ref="E46:H46"/>
    <mergeCell ref="I46:L46"/>
    <mergeCell ref="M46:P46"/>
    <mergeCell ref="Q46:T46"/>
    <mergeCell ref="U46:X46"/>
    <mergeCell ref="Y46:AE46"/>
    <mergeCell ref="A45:D45"/>
    <mergeCell ref="E45:H45"/>
    <mergeCell ref="I45:L45"/>
    <mergeCell ref="M45:P45"/>
    <mergeCell ref="Q45:T45"/>
    <mergeCell ref="U43:X43"/>
    <mergeCell ref="Y43:AE43"/>
    <mergeCell ref="A44:D44"/>
    <mergeCell ref="E44:H44"/>
    <mergeCell ref="I44:L44"/>
    <mergeCell ref="M44:P44"/>
    <mergeCell ref="Q44:T44"/>
    <mergeCell ref="U44:X44"/>
    <mergeCell ref="Y44:AE44"/>
    <mergeCell ref="A43:D43"/>
    <mergeCell ref="E43:H43"/>
    <mergeCell ref="I43:L43"/>
    <mergeCell ref="M43:P43"/>
    <mergeCell ref="Q43:T43"/>
    <mergeCell ref="U41:X41"/>
    <mergeCell ref="Y41:AE41"/>
    <mergeCell ref="A42:D42"/>
    <mergeCell ref="E42:H42"/>
    <mergeCell ref="I42:L42"/>
    <mergeCell ref="M42:P42"/>
    <mergeCell ref="Q42:T42"/>
    <mergeCell ref="U42:X42"/>
    <mergeCell ref="Y42:AE42"/>
    <mergeCell ref="A41:D41"/>
    <mergeCell ref="E41:H41"/>
    <mergeCell ref="I41:L41"/>
    <mergeCell ref="M41:P41"/>
    <mergeCell ref="Q41:T41"/>
    <mergeCell ref="U39:X39"/>
    <mergeCell ref="Y39:AE39"/>
    <mergeCell ref="A40:D40"/>
    <mergeCell ref="E40:H40"/>
    <mergeCell ref="I40:L40"/>
    <mergeCell ref="M40:P40"/>
    <mergeCell ref="Q40:T40"/>
    <mergeCell ref="U40:X40"/>
    <mergeCell ref="Y40:AE40"/>
    <mergeCell ref="A39:D39"/>
    <mergeCell ref="E39:H39"/>
    <mergeCell ref="I39:L39"/>
    <mergeCell ref="M39:P39"/>
    <mergeCell ref="Q39:T39"/>
    <mergeCell ref="U37:X37"/>
    <mergeCell ref="Y37:AE37"/>
    <mergeCell ref="A38:D38"/>
    <mergeCell ref="E38:H38"/>
    <mergeCell ref="I38:L38"/>
    <mergeCell ref="M38:P38"/>
    <mergeCell ref="Q38:T38"/>
    <mergeCell ref="U38:X38"/>
    <mergeCell ref="Y38:AE38"/>
    <mergeCell ref="A37:D37"/>
    <mergeCell ref="E37:H37"/>
    <mergeCell ref="I37:L37"/>
    <mergeCell ref="M37:P37"/>
    <mergeCell ref="Q37:T37"/>
    <mergeCell ref="U35:X35"/>
    <mergeCell ref="Y35:AE35"/>
    <mergeCell ref="A36:D36"/>
    <mergeCell ref="E36:H36"/>
    <mergeCell ref="I36:L36"/>
    <mergeCell ref="M36:P36"/>
    <mergeCell ref="Q36:T36"/>
    <mergeCell ref="U36:X36"/>
    <mergeCell ref="Y36:AE36"/>
    <mergeCell ref="A35:D35"/>
    <mergeCell ref="E35:H35"/>
    <mergeCell ref="I35:L35"/>
    <mergeCell ref="M35:P35"/>
    <mergeCell ref="Q35:T35"/>
    <mergeCell ref="U33:X33"/>
    <mergeCell ref="Y33:AE33"/>
    <mergeCell ref="A34:D34"/>
    <mergeCell ref="E34:H34"/>
    <mergeCell ref="I34:L34"/>
    <mergeCell ref="M34:P34"/>
    <mergeCell ref="Q34:T34"/>
    <mergeCell ref="U34:X34"/>
    <mergeCell ref="Y34:AE34"/>
    <mergeCell ref="A33:D33"/>
    <mergeCell ref="E33:H33"/>
    <mergeCell ref="I33:L33"/>
    <mergeCell ref="M33:P33"/>
    <mergeCell ref="Q33:T33"/>
    <mergeCell ref="U31:X31"/>
    <mergeCell ref="Y31:AE31"/>
    <mergeCell ref="A32:D32"/>
    <mergeCell ref="E32:H32"/>
    <mergeCell ref="I32:L32"/>
    <mergeCell ref="M32:P32"/>
    <mergeCell ref="Q32:T32"/>
    <mergeCell ref="U32:X32"/>
    <mergeCell ref="Y32:AE32"/>
    <mergeCell ref="A31:D31"/>
    <mergeCell ref="E31:H31"/>
    <mergeCell ref="I31:L31"/>
    <mergeCell ref="M31:P31"/>
    <mergeCell ref="Q31:T31"/>
    <mergeCell ref="U29:X29"/>
    <mergeCell ref="Y29:AE29"/>
    <mergeCell ref="A30:D30"/>
    <mergeCell ref="E30:H30"/>
    <mergeCell ref="I30:L30"/>
    <mergeCell ref="M30:P30"/>
    <mergeCell ref="Q30:T30"/>
    <mergeCell ref="U30:X30"/>
    <mergeCell ref="Y30:AE30"/>
    <mergeCell ref="A29:D29"/>
    <mergeCell ref="E29:H29"/>
    <mergeCell ref="I29:L29"/>
    <mergeCell ref="M29:P29"/>
    <mergeCell ref="Q29:T29"/>
    <mergeCell ref="U27:X27"/>
    <mergeCell ref="Y27:AE27"/>
    <mergeCell ref="A28:D28"/>
    <mergeCell ref="E28:H28"/>
    <mergeCell ref="I28:L28"/>
    <mergeCell ref="M28:P28"/>
    <mergeCell ref="Q28:T28"/>
    <mergeCell ref="U28:X28"/>
    <mergeCell ref="Y28:AE28"/>
    <mergeCell ref="A27:D27"/>
    <mergeCell ref="E27:H27"/>
    <mergeCell ref="I27:L27"/>
    <mergeCell ref="M27:P27"/>
    <mergeCell ref="Q27:T27"/>
    <mergeCell ref="U25:X25"/>
    <mergeCell ref="Y25:AE25"/>
    <mergeCell ref="A26:D26"/>
    <mergeCell ref="E26:H26"/>
    <mergeCell ref="I26:L26"/>
    <mergeCell ref="M26:P26"/>
    <mergeCell ref="Q26:T26"/>
    <mergeCell ref="U26:X26"/>
    <mergeCell ref="Y26:AE26"/>
    <mergeCell ref="A25:D25"/>
    <mergeCell ref="E25:H25"/>
    <mergeCell ref="I25:L25"/>
    <mergeCell ref="M25:P25"/>
    <mergeCell ref="Q25:T25"/>
    <mergeCell ref="U23:X23"/>
    <mergeCell ref="Y23:AE23"/>
    <mergeCell ref="A24:D24"/>
    <mergeCell ref="E24:H24"/>
    <mergeCell ref="I24:L24"/>
    <mergeCell ref="M24:P24"/>
    <mergeCell ref="Q24:T24"/>
    <mergeCell ref="U24:X24"/>
    <mergeCell ref="Y24:AE24"/>
    <mergeCell ref="A23:D23"/>
    <mergeCell ref="E23:H23"/>
    <mergeCell ref="I23:L23"/>
    <mergeCell ref="M23:P23"/>
    <mergeCell ref="Q23:T23"/>
    <mergeCell ref="U21:X21"/>
    <mergeCell ref="Y21:AE21"/>
    <mergeCell ref="A22:D22"/>
    <mergeCell ref="E22:H22"/>
    <mergeCell ref="I22:L22"/>
    <mergeCell ref="M22:P22"/>
    <mergeCell ref="Q22:T22"/>
    <mergeCell ref="U22:X22"/>
    <mergeCell ref="Y22:AE22"/>
    <mergeCell ref="A21:D21"/>
    <mergeCell ref="E21:H21"/>
    <mergeCell ref="I21:L21"/>
    <mergeCell ref="M21:P21"/>
    <mergeCell ref="Q21:T21"/>
    <mergeCell ref="U19:X19"/>
    <mergeCell ref="Y19:AE19"/>
    <mergeCell ref="A20:D20"/>
    <mergeCell ref="E20:H20"/>
    <mergeCell ref="I20:L20"/>
    <mergeCell ref="M20:P20"/>
    <mergeCell ref="Q20:T20"/>
    <mergeCell ref="U20:X20"/>
    <mergeCell ref="Y20:AE20"/>
    <mergeCell ref="A19:D19"/>
    <mergeCell ref="E19:H19"/>
    <mergeCell ref="I19:L19"/>
    <mergeCell ref="M19:P19"/>
    <mergeCell ref="Q19:T19"/>
    <mergeCell ref="U17:X17"/>
    <mergeCell ref="Y17:AE17"/>
    <mergeCell ref="A18:D18"/>
    <mergeCell ref="E18:H18"/>
    <mergeCell ref="I18:L18"/>
    <mergeCell ref="M18:P18"/>
    <mergeCell ref="Q18:T18"/>
    <mergeCell ref="U18:X18"/>
    <mergeCell ref="Y18:AE18"/>
    <mergeCell ref="A17:D17"/>
    <mergeCell ref="E17:H17"/>
    <mergeCell ref="I17:L17"/>
    <mergeCell ref="M17:P17"/>
    <mergeCell ref="Q17:T17"/>
    <mergeCell ref="U15:X15"/>
    <mergeCell ref="Y15:AE15"/>
    <mergeCell ref="A16:D16"/>
    <mergeCell ref="E16:H16"/>
    <mergeCell ref="I16:L16"/>
    <mergeCell ref="M16:P16"/>
    <mergeCell ref="Q16:T16"/>
    <mergeCell ref="U16:X16"/>
    <mergeCell ref="Y16:AE16"/>
    <mergeCell ref="A15:D15"/>
    <mergeCell ref="E15:H15"/>
    <mergeCell ref="I15:L15"/>
    <mergeCell ref="M15:P15"/>
    <mergeCell ref="Q15:T15"/>
    <mergeCell ref="U13:X13"/>
    <mergeCell ref="Y13:AE13"/>
    <mergeCell ref="A14:D14"/>
    <mergeCell ref="E14:H14"/>
    <mergeCell ref="I14:L14"/>
    <mergeCell ref="M14:P14"/>
    <mergeCell ref="Q14:T14"/>
    <mergeCell ref="U14:X14"/>
    <mergeCell ref="Y14:AE14"/>
    <mergeCell ref="A13:D13"/>
    <mergeCell ref="E13:H13"/>
    <mergeCell ref="I13:L13"/>
    <mergeCell ref="M13:P13"/>
    <mergeCell ref="Q13:T13"/>
    <mergeCell ref="A12:D12"/>
    <mergeCell ref="E12:H12"/>
    <mergeCell ref="I12:L12"/>
    <mergeCell ref="M12:P12"/>
    <mergeCell ref="Q12:T12"/>
    <mergeCell ref="U12:X12"/>
    <mergeCell ref="Y12:AE12"/>
    <mergeCell ref="A11:D11"/>
    <mergeCell ref="E11:H11"/>
    <mergeCell ref="I11:L11"/>
    <mergeCell ref="M11:P11"/>
    <mergeCell ref="Q11:T11"/>
    <mergeCell ref="A10:D10"/>
    <mergeCell ref="E10:H10"/>
    <mergeCell ref="I10:L10"/>
    <mergeCell ref="M10:P10"/>
    <mergeCell ref="Q10:T10"/>
    <mergeCell ref="U10:X10"/>
    <mergeCell ref="Y10:AE10"/>
    <mergeCell ref="U11:X11"/>
    <mergeCell ref="Y11:AE11"/>
    <mergeCell ref="A9:D9"/>
    <mergeCell ref="E9:H9"/>
    <mergeCell ref="I9:L9"/>
    <mergeCell ref="M9:P9"/>
    <mergeCell ref="Q9:T9"/>
    <mergeCell ref="U7:X7"/>
    <mergeCell ref="Y7:AE7"/>
    <mergeCell ref="A8:D8"/>
    <mergeCell ref="E8:H8"/>
    <mergeCell ref="I8:L8"/>
    <mergeCell ref="M8:P8"/>
    <mergeCell ref="Q8:T8"/>
    <mergeCell ref="U8:X8"/>
    <mergeCell ref="Y8:AE8"/>
    <mergeCell ref="A7:D7"/>
    <mergeCell ref="E7:H7"/>
    <mergeCell ref="I7:L7"/>
    <mergeCell ref="M7:P7"/>
    <mergeCell ref="Q7:T7"/>
    <mergeCell ref="U9:X9"/>
    <mergeCell ref="Y9:AE9"/>
    <mergeCell ref="A1:D1"/>
    <mergeCell ref="A6:D6"/>
    <mergeCell ref="E6:H6"/>
    <mergeCell ref="I6:L6"/>
    <mergeCell ref="M6:P6"/>
    <mergeCell ref="Q6:T6"/>
    <mergeCell ref="U6:X6"/>
    <mergeCell ref="A2:AE2"/>
    <mergeCell ref="A4:D5"/>
    <mergeCell ref="E4:H5"/>
    <mergeCell ref="I4:L5"/>
    <mergeCell ref="M4:P4"/>
    <mergeCell ref="Q4:T5"/>
    <mergeCell ref="U4:X5"/>
    <mergeCell ref="Y4:AE5"/>
    <mergeCell ref="M5:P5"/>
  </mergeCells>
  <phoneticPr fontId="4"/>
  <hyperlinks>
    <hyperlink ref="A1" location="P2細目次!A1" display="目次に戻る" xr:uid="{C755E1FE-90C9-4DB7-BF0D-DC4638A4DF4F}"/>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rowBreaks count="2" manualBreakCount="2">
    <brk id="142" max="16383" man="1"/>
    <brk id="195"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E9974-0B09-4704-AC9D-1E526C0912BD}">
  <sheetPr codeName="Sheet29">
    <tabColor theme="0"/>
    <pageSetUpPr fitToPage="1"/>
  </sheetPr>
  <dimension ref="A1:AF162"/>
  <sheetViews>
    <sheetView topLeftCell="F29" zoomScaleNormal="100" zoomScaleSheetLayoutView="100" workbookViewId="0">
      <selection activeCell="AL2" sqref="AL2:AR2"/>
    </sheetView>
  </sheetViews>
  <sheetFormatPr defaultColWidth="3.875" defaultRowHeight="18.75" customHeight="1"/>
  <cols>
    <col min="1" max="16384" width="3.875" style="286"/>
  </cols>
  <sheetData>
    <row r="1" spans="1:26" ht="13.5">
      <c r="A1" s="1176" t="s">
        <v>4602</v>
      </c>
      <c r="B1" s="1176"/>
      <c r="C1" s="1176"/>
      <c r="D1" s="1176"/>
      <c r="F1" s="564"/>
      <c r="G1" s="564"/>
      <c r="H1" s="564"/>
      <c r="I1" s="564"/>
    </row>
    <row r="2" spans="1:26" s="42" customFormat="1" ht="18.75" customHeight="1">
      <c r="A2" s="1271" t="s">
        <v>1103</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row>
    <row r="3" spans="1:26" ht="18.75" customHeight="1">
      <c r="Z3" s="315" t="s">
        <v>959</v>
      </c>
    </row>
    <row r="4" spans="1:26" ht="18.75" customHeight="1">
      <c r="A4" s="1262" t="s">
        <v>1104</v>
      </c>
      <c r="B4" s="1263"/>
      <c r="C4" s="1263"/>
      <c r="D4" s="1263"/>
      <c r="E4" s="1263" t="s">
        <v>1105</v>
      </c>
      <c r="F4" s="1263"/>
      <c r="G4" s="1263"/>
      <c r="H4" s="1263" t="s">
        <v>1106</v>
      </c>
      <c r="I4" s="1263"/>
      <c r="J4" s="1263"/>
      <c r="K4" s="1263" t="s">
        <v>1107</v>
      </c>
      <c r="L4" s="1263"/>
      <c r="M4" s="1263"/>
      <c r="N4" s="1263" t="s">
        <v>1108</v>
      </c>
      <c r="O4" s="1263"/>
      <c r="P4" s="1263"/>
      <c r="Q4" s="1263" t="s">
        <v>1109</v>
      </c>
      <c r="R4" s="1263"/>
      <c r="S4" s="1263"/>
      <c r="T4" s="1263" t="s">
        <v>1110</v>
      </c>
      <c r="U4" s="1263"/>
      <c r="V4" s="1263"/>
      <c r="W4" s="1637" t="s">
        <v>1111</v>
      </c>
      <c r="X4" s="1638"/>
      <c r="Y4" s="1638"/>
      <c r="Z4" s="1639"/>
    </row>
    <row r="5" spans="1:26" ht="18.75" customHeight="1">
      <c r="A5" s="286" t="s">
        <v>402</v>
      </c>
      <c r="D5" s="442"/>
      <c r="E5" s="1279" t="s">
        <v>435</v>
      </c>
      <c r="F5" s="1277"/>
      <c r="G5" s="1277"/>
      <c r="H5" s="1277" t="s">
        <v>435</v>
      </c>
      <c r="I5" s="1277"/>
      <c r="J5" s="1277"/>
      <c r="K5" s="1277" t="s">
        <v>560</v>
      </c>
      <c r="L5" s="1277"/>
      <c r="M5" s="1277"/>
      <c r="N5" s="1277" t="s">
        <v>435</v>
      </c>
      <c r="O5" s="1277"/>
      <c r="P5" s="1277"/>
      <c r="Q5" s="1277" t="s">
        <v>560</v>
      </c>
      <c r="R5" s="1277"/>
      <c r="S5" s="1277"/>
      <c r="T5" s="1277" t="s">
        <v>435</v>
      </c>
      <c r="U5" s="1277"/>
      <c r="V5" s="1277"/>
      <c r="W5" s="1277" t="s">
        <v>435</v>
      </c>
      <c r="X5" s="1277"/>
      <c r="Y5" s="1277"/>
      <c r="Z5" s="1277"/>
    </row>
    <row r="6" spans="1:26" ht="18.75" customHeight="1">
      <c r="A6" s="1289" t="s">
        <v>1112</v>
      </c>
      <c r="B6" s="1289"/>
      <c r="C6" s="286">
        <v>55</v>
      </c>
      <c r="D6" s="442" t="s">
        <v>1113</v>
      </c>
      <c r="E6" s="1545">
        <v>61177</v>
      </c>
      <c r="F6" s="1546"/>
      <c r="G6" s="1546"/>
      <c r="H6" s="1546">
        <v>12758</v>
      </c>
      <c r="I6" s="1546"/>
      <c r="J6" s="1546"/>
      <c r="K6" s="1640">
        <v>20.9</v>
      </c>
      <c r="L6" s="1640"/>
      <c r="M6" s="1640"/>
      <c r="N6" s="1566">
        <v>7768</v>
      </c>
      <c r="O6" s="1566"/>
      <c r="P6" s="1566"/>
      <c r="Q6" s="1640">
        <v>12.7</v>
      </c>
      <c r="R6" s="1640"/>
      <c r="S6" s="1640"/>
      <c r="T6" s="1546">
        <v>56187</v>
      </c>
      <c r="U6" s="1546"/>
      <c r="V6" s="1546"/>
      <c r="W6" s="1640">
        <v>91.8</v>
      </c>
      <c r="X6" s="1640"/>
      <c r="Y6" s="1640"/>
      <c r="Z6" s="1640"/>
    </row>
    <row r="7" spans="1:26" ht="18.75" customHeight="1">
      <c r="A7" s="1289"/>
      <c r="B7" s="1289"/>
      <c r="C7" s="315">
        <v>60</v>
      </c>
      <c r="D7" s="442"/>
      <c r="E7" s="1545">
        <v>66534</v>
      </c>
      <c r="F7" s="1546"/>
      <c r="G7" s="1546"/>
      <c r="H7" s="1546">
        <v>15525</v>
      </c>
      <c r="I7" s="1546"/>
      <c r="J7" s="1546"/>
      <c r="K7" s="1640">
        <v>23.3</v>
      </c>
      <c r="L7" s="1640"/>
      <c r="M7" s="1640"/>
      <c r="N7" s="1566">
        <v>9683</v>
      </c>
      <c r="O7" s="1566"/>
      <c r="P7" s="1566"/>
      <c r="Q7" s="1640">
        <v>14.6</v>
      </c>
      <c r="R7" s="1640"/>
      <c r="S7" s="1640"/>
      <c r="T7" s="1546">
        <v>60692</v>
      </c>
      <c r="U7" s="1546"/>
      <c r="V7" s="1546"/>
      <c r="W7" s="1640">
        <v>91.2</v>
      </c>
      <c r="X7" s="1640"/>
      <c r="Y7" s="1640"/>
      <c r="Z7" s="1640"/>
    </row>
    <row r="8" spans="1:26" ht="18.75" customHeight="1">
      <c r="A8" s="1289" t="s">
        <v>1114</v>
      </c>
      <c r="B8" s="1289"/>
      <c r="C8" s="286">
        <v>2</v>
      </c>
      <c r="D8" s="442"/>
      <c r="E8" s="1545">
        <v>73154</v>
      </c>
      <c r="F8" s="1546"/>
      <c r="G8" s="1546"/>
      <c r="H8" s="1546">
        <v>20204</v>
      </c>
      <c r="I8" s="1546"/>
      <c r="J8" s="1546"/>
      <c r="K8" s="1640">
        <v>27.6</v>
      </c>
      <c r="L8" s="1640"/>
      <c r="M8" s="1640"/>
      <c r="N8" s="1566">
        <v>13480</v>
      </c>
      <c r="O8" s="1566"/>
      <c r="P8" s="1566"/>
      <c r="Q8" s="1640">
        <v>18.399999999999999</v>
      </c>
      <c r="R8" s="1640"/>
      <c r="S8" s="1640"/>
      <c r="T8" s="1546">
        <v>66430</v>
      </c>
      <c r="U8" s="1546"/>
      <c r="V8" s="1546"/>
      <c r="W8" s="1640">
        <v>90.8</v>
      </c>
      <c r="X8" s="1640"/>
      <c r="Y8" s="1640"/>
      <c r="Z8" s="1640"/>
    </row>
    <row r="9" spans="1:26" ht="18.75" customHeight="1">
      <c r="A9" s="1289"/>
      <c r="B9" s="1289"/>
      <c r="C9" s="315">
        <v>7</v>
      </c>
      <c r="D9" s="442"/>
      <c r="E9" s="1545">
        <v>80508</v>
      </c>
      <c r="F9" s="1546"/>
      <c r="G9" s="1546"/>
      <c r="H9" s="1546">
        <v>23971</v>
      </c>
      <c r="I9" s="1546"/>
      <c r="J9" s="1546"/>
      <c r="K9" s="1640">
        <v>29.8</v>
      </c>
      <c r="L9" s="1640"/>
      <c r="M9" s="1640"/>
      <c r="N9" s="1566">
        <v>16582</v>
      </c>
      <c r="O9" s="1566"/>
      <c r="P9" s="1566"/>
      <c r="Q9" s="1640">
        <v>20.6</v>
      </c>
      <c r="R9" s="1640"/>
      <c r="S9" s="1640"/>
      <c r="T9" s="1546">
        <v>73119</v>
      </c>
      <c r="U9" s="1546"/>
      <c r="V9" s="1546"/>
      <c r="W9" s="1640">
        <v>90.8</v>
      </c>
      <c r="X9" s="1640"/>
      <c r="Y9" s="1640"/>
      <c r="Z9" s="1640"/>
    </row>
    <row r="10" spans="1:26" ht="18.75" customHeight="1">
      <c r="A10" s="1289"/>
      <c r="B10" s="1289"/>
      <c r="C10" s="286">
        <v>12</v>
      </c>
      <c r="D10" s="442"/>
      <c r="E10" s="1545">
        <v>83210</v>
      </c>
      <c r="F10" s="1546"/>
      <c r="G10" s="1546"/>
      <c r="H10" s="1546">
        <v>25424</v>
      </c>
      <c r="I10" s="1546"/>
      <c r="J10" s="1546"/>
      <c r="K10" s="1640">
        <v>30.6</v>
      </c>
      <c r="L10" s="1640"/>
      <c r="M10" s="1640"/>
      <c r="N10" s="1566">
        <v>16510</v>
      </c>
      <c r="O10" s="1566"/>
      <c r="P10" s="1566"/>
      <c r="Q10" s="1640">
        <v>19.8</v>
      </c>
      <c r="R10" s="1640"/>
      <c r="S10" s="1640"/>
      <c r="T10" s="1566">
        <v>74296</v>
      </c>
      <c r="U10" s="1566"/>
      <c r="V10" s="1566"/>
      <c r="W10" s="1641">
        <v>89.3</v>
      </c>
      <c r="X10" s="1641"/>
      <c r="Y10" s="1641"/>
      <c r="Z10" s="1641"/>
    </row>
    <row r="11" spans="1:26" ht="18.75" customHeight="1">
      <c r="A11" s="1289"/>
      <c r="B11" s="1289"/>
      <c r="C11" s="286">
        <v>17</v>
      </c>
      <c r="D11" s="442"/>
      <c r="E11" s="1545">
        <v>84860</v>
      </c>
      <c r="F11" s="1546"/>
      <c r="G11" s="1546"/>
      <c r="H11" s="1546">
        <v>25486</v>
      </c>
      <c r="I11" s="1546"/>
      <c r="J11" s="1546"/>
      <c r="K11" s="1640">
        <v>30</v>
      </c>
      <c r="L11" s="1640"/>
      <c r="M11" s="1640"/>
      <c r="N11" s="1566">
        <v>15255</v>
      </c>
      <c r="O11" s="1566"/>
      <c r="P11" s="1566"/>
      <c r="Q11" s="1640">
        <v>18</v>
      </c>
      <c r="R11" s="1640"/>
      <c r="S11" s="1640"/>
      <c r="T11" s="1546">
        <v>74629</v>
      </c>
      <c r="U11" s="1546"/>
      <c r="V11" s="1546"/>
      <c r="W11" s="1641">
        <v>87.9</v>
      </c>
      <c r="X11" s="1641"/>
      <c r="Y11" s="1641"/>
      <c r="Z11" s="1641"/>
    </row>
    <row r="12" spans="1:26" ht="18.75" customHeight="1">
      <c r="A12" s="1289"/>
      <c r="B12" s="1289"/>
      <c r="C12" s="286">
        <v>22</v>
      </c>
      <c r="D12" s="442"/>
      <c r="E12" s="1545">
        <v>83549</v>
      </c>
      <c r="F12" s="1546"/>
      <c r="G12" s="1546"/>
      <c r="H12" s="1546">
        <v>25560</v>
      </c>
      <c r="I12" s="1546"/>
      <c r="J12" s="1546"/>
      <c r="K12" s="1642">
        <v>30.6</v>
      </c>
      <c r="L12" s="1642"/>
      <c r="M12" s="1642"/>
      <c r="N12" s="1566">
        <v>14605</v>
      </c>
      <c r="O12" s="1566"/>
      <c r="P12" s="1566"/>
      <c r="Q12" s="1640">
        <v>17.5</v>
      </c>
      <c r="R12" s="1640"/>
      <c r="S12" s="1640"/>
      <c r="T12" s="1546">
        <f>E12-H12+N12</f>
        <v>72594</v>
      </c>
      <c r="U12" s="1546"/>
      <c r="V12" s="1546"/>
      <c r="W12" s="1641">
        <v>86.9</v>
      </c>
      <c r="X12" s="1641"/>
      <c r="Y12" s="1641"/>
      <c r="Z12" s="1641"/>
    </row>
    <row r="13" spans="1:26" ht="18.75" customHeight="1">
      <c r="A13" s="1289"/>
      <c r="B13" s="1289"/>
      <c r="C13" s="286">
        <v>27</v>
      </c>
      <c r="D13" s="442"/>
      <c r="E13" s="1488">
        <v>80715</v>
      </c>
      <c r="F13" s="1489"/>
      <c r="G13" s="1489"/>
      <c r="H13" s="1489">
        <v>23884</v>
      </c>
      <c r="I13" s="1489"/>
      <c r="J13" s="1489"/>
      <c r="K13" s="1642">
        <v>29.6</v>
      </c>
      <c r="L13" s="1642"/>
      <c r="M13" s="1642"/>
      <c r="N13" s="1643">
        <v>15220</v>
      </c>
      <c r="O13" s="1643"/>
      <c r="P13" s="1643"/>
      <c r="Q13" s="1642">
        <v>18.899999999999999</v>
      </c>
      <c r="R13" s="1642"/>
      <c r="S13" s="1642"/>
      <c r="T13" s="1489">
        <v>72051</v>
      </c>
      <c r="U13" s="1489"/>
      <c r="V13" s="1489"/>
      <c r="W13" s="1641">
        <v>89.3</v>
      </c>
      <c r="X13" s="1641"/>
      <c r="Y13" s="1641"/>
      <c r="Z13" s="1641"/>
    </row>
    <row r="14" spans="1:26" ht="18.75" customHeight="1">
      <c r="A14" s="328"/>
      <c r="B14" s="328"/>
      <c r="C14" s="328"/>
      <c r="D14" s="404"/>
      <c r="E14" s="1352"/>
      <c r="F14" s="1314"/>
      <c r="G14" s="1314"/>
      <c r="H14" s="1314"/>
      <c r="I14" s="1314"/>
      <c r="J14" s="1314"/>
      <c r="K14" s="1314"/>
      <c r="L14" s="1314"/>
      <c r="M14" s="1314"/>
      <c r="N14" s="328"/>
      <c r="O14" s="328"/>
      <c r="P14" s="328"/>
      <c r="Q14" s="328"/>
      <c r="R14" s="328"/>
      <c r="S14" s="328"/>
      <c r="T14" s="328"/>
      <c r="U14" s="328"/>
      <c r="V14" s="328"/>
      <c r="W14" s="328"/>
      <c r="X14" s="328"/>
      <c r="Y14" s="328"/>
      <c r="Z14" s="328"/>
    </row>
    <row r="15" spans="1:26" ht="18.75" customHeight="1">
      <c r="A15" s="314" t="s">
        <v>1115</v>
      </c>
      <c r="B15" s="314"/>
      <c r="C15" s="314"/>
      <c r="D15" s="314"/>
      <c r="E15" s="314"/>
      <c r="F15" s="314"/>
      <c r="G15" s="314"/>
      <c r="H15" s="314"/>
      <c r="I15" s="314"/>
      <c r="J15" s="314"/>
      <c r="K15" s="314"/>
      <c r="L15" s="314"/>
      <c r="M15" s="314"/>
      <c r="N15" s="314"/>
      <c r="O15" s="458"/>
      <c r="P15" s="458"/>
      <c r="V15" s="314"/>
      <c r="W15" s="314"/>
      <c r="Z15" s="308" t="s">
        <v>967</v>
      </c>
    </row>
    <row r="16" spans="1:26" ht="18.75" customHeight="1">
      <c r="A16" s="1202"/>
      <c r="B16" s="1202"/>
      <c r="C16" s="1202"/>
      <c r="D16" s="1202"/>
      <c r="E16" s="1202"/>
    </row>
    <row r="17" spans="1:26" s="42" customFormat="1" ht="18.75" customHeight="1">
      <c r="A17" s="1271" t="s">
        <v>1116</v>
      </c>
      <c r="B17" s="1271"/>
      <c r="C17" s="1271"/>
      <c r="D17" s="1271"/>
      <c r="E17" s="1271"/>
      <c r="F17" s="1271"/>
      <c r="G17" s="1271"/>
      <c r="H17" s="1271"/>
      <c r="I17" s="1271"/>
      <c r="J17" s="1271"/>
      <c r="K17" s="1271"/>
      <c r="L17" s="1271"/>
      <c r="M17" s="1271"/>
      <c r="N17" s="1271"/>
      <c r="O17" s="1271"/>
      <c r="P17" s="1271"/>
      <c r="Q17" s="1271"/>
      <c r="R17" s="1271"/>
      <c r="S17" s="1271"/>
      <c r="T17" s="1271"/>
      <c r="U17" s="1271"/>
      <c r="V17" s="1271"/>
      <c r="W17" s="1271"/>
      <c r="X17" s="1271"/>
      <c r="Y17" s="1271"/>
      <c r="Z17" s="1271"/>
    </row>
    <row r="18" spans="1:26" ht="18.75" customHeight="1">
      <c r="Z18" s="315" t="s">
        <v>1117</v>
      </c>
    </row>
    <row r="19" spans="1:26" ht="18.75" customHeight="1">
      <c r="A19" s="1306" t="s">
        <v>1118</v>
      </c>
      <c r="B19" s="1366"/>
      <c r="C19" s="1366"/>
      <c r="D19" s="1366"/>
      <c r="E19" s="1263" t="s">
        <v>1119</v>
      </c>
      <c r="F19" s="1263"/>
      <c r="G19" s="1263"/>
      <c r="H19" s="1263" t="s">
        <v>644</v>
      </c>
      <c r="I19" s="1263"/>
      <c r="J19" s="1263"/>
      <c r="K19" s="1263" t="s">
        <v>645</v>
      </c>
      <c r="L19" s="1263"/>
      <c r="M19" s="1263"/>
      <c r="N19" s="1366" t="s">
        <v>1120</v>
      </c>
      <c r="O19" s="1366"/>
      <c r="P19" s="1366"/>
      <c r="Q19" s="1366"/>
      <c r="R19" s="1262" t="s">
        <v>1119</v>
      </c>
      <c r="S19" s="1263"/>
      <c r="T19" s="1263"/>
      <c r="U19" s="1263" t="s">
        <v>644</v>
      </c>
      <c r="V19" s="1263"/>
      <c r="W19" s="1263"/>
      <c r="X19" s="1263" t="s">
        <v>645</v>
      </c>
      <c r="Y19" s="1263"/>
      <c r="Z19" s="1260"/>
    </row>
    <row r="20" spans="1:26" ht="18.75" customHeight="1">
      <c r="A20" s="322"/>
      <c r="B20" s="322"/>
      <c r="C20" s="322"/>
      <c r="D20" s="344"/>
      <c r="E20" s="322"/>
      <c r="F20" s="322"/>
      <c r="G20" s="322"/>
      <c r="H20" s="322"/>
      <c r="I20" s="322"/>
      <c r="J20" s="322"/>
      <c r="K20" s="322"/>
      <c r="L20" s="89"/>
      <c r="M20" s="322"/>
      <c r="N20" s="343"/>
      <c r="O20" s="322"/>
      <c r="P20" s="322"/>
      <c r="Q20" s="344"/>
      <c r="R20" s="322"/>
      <c r="S20" s="322"/>
      <c r="T20" s="322"/>
      <c r="U20" s="322"/>
      <c r="V20" s="322"/>
      <c r="W20" s="322"/>
      <c r="X20" s="322"/>
    </row>
    <row r="21" spans="1:26" ht="18.75" customHeight="1">
      <c r="A21" s="1644" t="s">
        <v>1121</v>
      </c>
      <c r="B21" s="1644"/>
      <c r="C21" s="1644"/>
      <c r="D21" s="1645"/>
      <c r="E21" s="1646">
        <v>80361</v>
      </c>
      <c r="F21" s="1598"/>
      <c r="G21" s="1598"/>
      <c r="H21" s="1598">
        <v>40294</v>
      </c>
      <c r="I21" s="1598"/>
      <c r="J21" s="1598"/>
      <c r="K21" s="1598">
        <v>40067</v>
      </c>
      <c r="L21" s="1598"/>
      <c r="M21" s="1647"/>
      <c r="N21" s="1280"/>
      <c r="O21" s="1201"/>
      <c r="P21" s="1201"/>
      <c r="Q21" s="311"/>
    </row>
    <row r="22" spans="1:26" ht="18.75" customHeight="1">
      <c r="A22" s="565"/>
      <c r="B22" s="565"/>
      <c r="C22" s="565"/>
      <c r="D22" s="566"/>
      <c r="E22" s="1646"/>
      <c r="F22" s="1598"/>
      <c r="G22" s="1598"/>
      <c r="H22" s="1598"/>
      <c r="I22" s="1598"/>
      <c r="J22" s="1598"/>
      <c r="K22" s="1598"/>
      <c r="L22" s="1598"/>
      <c r="M22" s="1647"/>
      <c r="N22" s="310"/>
      <c r="O22" s="285"/>
      <c r="P22" s="285"/>
      <c r="Q22" s="311"/>
    </row>
    <row r="23" spans="1:26" ht="18.75" customHeight="1">
      <c r="A23" s="1644" t="s">
        <v>1122</v>
      </c>
      <c r="B23" s="1644"/>
      <c r="C23" s="1644"/>
      <c r="D23" s="567" t="s">
        <v>1123</v>
      </c>
      <c r="E23" s="1646">
        <f>SUM(E24:E28)</f>
        <v>2456</v>
      </c>
      <c r="F23" s="1598"/>
      <c r="G23" s="1598"/>
      <c r="H23" s="1598">
        <f>SUM(H24:H28)</f>
        <v>1245</v>
      </c>
      <c r="I23" s="1598"/>
      <c r="J23" s="1598"/>
      <c r="K23" s="1598">
        <f>SUM(K24:K28)</f>
        <v>1211</v>
      </c>
      <c r="L23" s="1598"/>
      <c r="M23" s="1647"/>
      <c r="N23" s="1650" t="s">
        <v>1124</v>
      </c>
      <c r="O23" s="1644"/>
      <c r="P23" s="1644"/>
      <c r="Q23" s="568" t="s">
        <v>1125</v>
      </c>
      <c r="R23" s="1646">
        <f>SUM(R24:R28)</f>
        <v>3805</v>
      </c>
      <c r="S23" s="1598"/>
      <c r="T23" s="1598"/>
      <c r="U23" s="1598">
        <f>SUM(U24:U28)</f>
        <v>2107</v>
      </c>
      <c r="V23" s="1598"/>
      <c r="W23" s="1598"/>
      <c r="X23" s="1598">
        <f>SUM(X24:X28)</f>
        <v>1698</v>
      </c>
      <c r="Y23" s="1598"/>
      <c r="Z23" s="1598"/>
    </row>
    <row r="24" spans="1:26" ht="18.75" customHeight="1">
      <c r="A24" s="1648" t="s">
        <v>1126</v>
      </c>
      <c r="B24" s="1648"/>
      <c r="C24" s="1648"/>
      <c r="D24" s="568"/>
      <c r="E24" s="1646">
        <v>429</v>
      </c>
      <c r="F24" s="1598"/>
      <c r="G24" s="1598"/>
      <c r="H24" s="1598">
        <v>219</v>
      </c>
      <c r="I24" s="1598"/>
      <c r="J24" s="1598"/>
      <c r="K24" s="1598">
        <v>210</v>
      </c>
      <c r="L24" s="1598"/>
      <c r="M24" s="1647"/>
      <c r="N24" s="1649" t="s">
        <v>1127</v>
      </c>
      <c r="O24" s="1648"/>
      <c r="P24" s="1648"/>
      <c r="Q24" s="568"/>
      <c r="R24" s="1646">
        <v>881</v>
      </c>
      <c r="S24" s="1598"/>
      <c r="T24" s="1598"/>
      <c r="U24" s="1598">
        <v>526</v>
      </c>
      <c r="V24" s="1598"/>
      <c r="W24" s="1598"/>
      <c r="X24" s="1598">
        <v>355</v>
      </c>
      <c r="Y24" s="1598"/>
      <c r="Z24" s="1598"/>
    </row>
    <row r="25" spans="1:26" ht="18.75" customHeight="1">
      <c r="A25" s="1648" t="s">
        <v>1128</v>
      </c>
      <c r="B25" s="1648"/>
      <c r="C25" s="1648"/>
      <c r="D25" s="568"/>
      <c r="E25" s="1646">
        <v>461</v>
      </c>
      <c r="F25" s="1598"/>
      <c r="G25" s="1598"/>
      <c r="H25" s="1598">
        <v>230</v>
      </c>
      <c r="I25" s="1598"/>
      <c r="J25" s="1598"/>
      <c r="K25" s="1598">
        <v>231</v>
      </c>
      <c r="L25" s="1598"/>
      <c r="M25" s="1647"/>
      <c r="N25" s="1649" t="s">
        <v>1129</v>
      </c>
      <c r="O25" s="1648"/>
      <c r="P25" s="1648"/>
      <c r="Q25" s="568"/>
      <c r="R25" s="1646">
        <v>882</v>
      </c>
      <c r="S25" s="1598"/>
      <c r="T25" s="1598"/>
      <c r="U25" s="1598">
        <v>488</v>
      </c>
      <c r="V25" s="1598"/>
      <c r="W25" s="1598"/>
      <c r="X25" s="1598">
        <v>394</v>
      </c>
      <c r="Y25" s="1598"/>
      <c r="Z25" s="1598"/>
    </row>
    <row r="26" spans="1:26" ht="18.75" customHeight="1">
      <c r="A26" s="1648" t="s">
        <v>1130</v>
      </c>
      <c r="B26" s="1648"/>
      <c r="C26" s="1648"/>
      <c r="D26" s="568"/>
      <c r="E26" s="1646">
        <v>499</v>
      </c>
      <c r="F26" s="1598"/>
      <c r="G26" s="1598"/>
      <c r="H26" s="1598">
        <v>248</v>
      </c>
      <c r="I26" s="1598"/>
      <c r="J26" s="1598"/>
      <c r="K26" s="1598">
        <v>251</v>
      </c>
      <c r="L26" s="1598"/>
      <c r="M26" s="1647"/>
      <c r="N26" s="1649" t="s">
        <v>208</v>
      </c>
      <c r="O26" s="1648"/>
      <c r="P26" s="1648"/>
      <c r="Q26" s="568"/>
      <c r="R26" s="1646">
        <v>757</v>
      </c>
      <c r="S26" s="1598"/>
      <c r="T26" s="1598"/>
      <c r="U26" s="1598">
        <v>404</v>
      </c>
      <c r="V26" s="1598"/>
      <c r="W26" s="1598"/>
      <c r="X26" s="1598">
        <v>353</v>
      </c>
      <c r="Y26" s="1598"/>
      <c r="Z26" s="1598"/>
    </row>
    <row r="27" spans="1:26" ht="18.75" customHeight="1">
      <c r="A27" s="1648" t="s">
        <v>1131</v>
      </c>
      <c r="B27" s="1648"/>
      <c r="C27" s="1648"/>
      <c r="D27" s="568"/>
      <c r="E27" s="1646">
        <v>514</v>
      </c>
      <c r="F27" s="1598"/>
      <c r="G27" s="1598"/>
      <c r="H27" s="1598">
        <v>269</v>
      </c>
      <c r="I27" s="1598"/>
      <c r="J27" s="1598"/>
      <c r="K27" s="1598">
        <v>245</v>
      </c>
      <c r="L27" s="1598"/>
      <c r="M27" s="1647"/>
      <c r="N27" s="1649" t="s">
        <v>1132</v>
      </c>
      <c r="O27" s="1648"/>
      <c r="P27" s="1648"/>
      <c r="Q27" s="568"/>
      <c r="R27" s="1646">
        <v>656</v>
      </c>
      <c r="S27" s="1598"/>
      <c r="T27" s="1598"/>
      <c r="U27" s="1598">
        <v>348</v>
      </c>
      <c r="V27" s="1598"/>
      <c r="W27" s="1598"/>
      <c r="X27" s="1598">
        <v>308</v>
      </c>
      <c r="Y27" s="1598"/>
      <c r="Z27" s="1598"/>
    </row>
    <row r="28" spans="1:26" ht="18.75" customHeight="1">
      <c r="A28" s="1648" t="s">
        <v>1133</v>
      </c>
      <c r="B28" s="1648"/>
      <c r="C28" s="1648"/>
      <c r="D28" s="568"/>
      <c r="E28" s="1646">
        <v>553</v>
      </c>
      <c r="F28" s="1598"/>
      <c r="G28" s="1598"/>
      <c r="H28" s="1598">
        <v>279</v>
      </c>
      <c r="I28" s="1598"/>
      <c r="J28" s="1598"/>
      <c r="K28" s="1598">
        <v>274</v>
      </c>
      <c r="L28" s="1598"/>
      <c r="M28" s="1647"/>
      <c r="N28" s="1649" t="s">
        <v>212</v>
      </c>
      <c r="O28" s="1648"/>
      <c r="P28" s="1648"/>
      <c r="Q28" s="568"/>
      <c r="R28" s="1646">
        <v>629</v>
      </c>
      <c r="S28" s="1598"/>
      <c r="T28" s="1598"/>
      <c r="U28" s="1598">
        <v>341</v>
      </c>
      <c r="V28" s="1598"/>
      <c r="W28" s="1598"/>
      <c r="X28" s="1598">
        <v>288</v>
      </c>
      <c r="Y28" s="1598"/>
      <c r="Z28" s="1598"/>
    </row>
    <row r="29" spans="1:26" ht="18.75" customHeight="1">
      <c r="A29" s="569"/>
      <c r="B29" s="569"/>
      <c r="C29" s="569"/>
      <c r="D29" s="568"/>
      <c r="E29" s="1646"/>
      <c r="F29" s="1598"/>
      <c r="G29" s="1598"/>
      <c r="H29" s="1598"/>
      <c r="I29" s="1598"/>
      <c r="J29" s="1598"/>
      <c r="K29" s="1598"/>
      <c r="L29" s="1598"/>
      <c r="M29" s="1647"/>
      <c r="N29" s="1651"/>
      <c r="O29" s="1652"/>
      <c r="P29" s="1652"/>
      <c r="Q29" s="568"/>
      <c r="R29" s="1646"/>
      <c r="S29" s="1598"/>
      <c r="T29" s="1598"/>
      <c r="U29" s="1598"/>
      <c r="V29" s="1598"/>
      <c r="W29" s="1598"/>
      <c r="X29" s="1598"/>
      <c r="Y29" s="1598"/>
      <c r="Z29" s="1598"/>
    </row>
    <row r="30" spans="1:26" ht="18.75" customHeight="1">
      <c r="A30" s="1644" t="s">
        <v>1134</v>
      </c>
      <c r="B30" s="1644"/>
      <c r="C30" s="1644"/>
      <c r="D30" s="570"/>
      <c r="E30" s="1646">
        <f>SUM(E31:E35)</f>
        <v>2814</v>
      </c>
      <c r="F30" s="1598"/>
      <c r="G30" s="1598"/>
      <c r="H30" s="1598">
        <f>SUM(H31:H35)</f>
        <v>1497</v>
      </c>
      <c r="I30" s="1598"/>
      <c r="J30" s="1598"/>
      <c r="K30" s="1598">
        <f>SUM(K31:K35)</f>
        <v>1317</v>
      </c>
      <c r="L30" s="1598"/>
      <c r="M30" s="1647"/>
      <c r="N30" s="1650" t="s">
        <v>1135</v>
      </c>
      <c r="O30" s="1644"/>
      <c r="P30" s="1644"/>
      <c r="Q30" s="570"/>
      <c r="R30" s="1646">
        <f>SUM(R31:R35)</f>
        <v>3380</v>
      </c>
      <c r="S30" s="1598"/>
      <c r="T30" s="1598"/>
      <c r="U30" s="1598">
        <f>SUM(U31:U35)</f>
        <v>1747</v>
      </c>
      <c r="V30" s="1598"/>
      <c r="W30" s="1598"/>
      <c r="X30" s="1598">
        <f>SUM(X31:X35)</f>
        <v>1633</v>
      </c>
      <c r="Y30" s="1598"/>
      <c r="Z30" s="1598"/>
    </row>
    <row r="31" spans="1:26" ht="18.75" customHeight="1">
      <c r="A31" s="1648" t="s">
        <v>1136</v>
      </c>
      <c r="B31" s="1648"/>
      <c r="C31" s="1648"/>
      <c r="D31" s="568"/>
      <c r="E31" s="1646">
        <v>576</v>
      </c>
      <c r="F31" s="1598"/>
      <c r="G31" s="1598"/>
      <c r="H31" s="1598">
        <v>300</v>
      </c>
      <c r="I31" s="1598"/>
      <c r="J31" s="1598"/>
      <c r="K31" s="1598">
        <v>276</v>
      </c>
      <c r="L31" s="1598"/>
      <c r="M31" s="1647"/>
      <c r="N31" s="1649" t="s">
        <v>1137</v>
      </c>
      <c r="O31" s="1648"/>
      <c r="P31" s="1648"/>
      <c r="Q31" s="568"/>
      <c r="R31" s="1646">
        <v>640</v>
      </c>
      <c r="S31" s="1598"/>
      <c r="T31" s="1598"/>
      <c r="U31" s="1598">
        <v>354</v>
      </c>
      <c r="V31" s="1598"/>
      <c r="W31" s="1598"/>
      <c r="X31" s="1598">
        <v>286</v>
      </c>
      <c r="Y31" s="1598"/>
      <c r="Z31" s="1598"/>
    </row>
    <row r="32" spans="1:26" ht="18.75" customHeight="1">
      <c r="A32" s="1648" t="s">
        <v>1138</v>
      </c>
      <c r="B32" s="1648"/>
      <c r="C32" s="1648"/>
      <c r="D32" s="568"/>
      <c r="E32" s="1646">
        <v>545</v>
      </c>
      <c r="F32" s="1598"/>
      <c r="G32" s="1598"/>
      <c r="H32" s="1598">
        <v>287</v>
      </c>
      <c r="I32" s="1598"/>
      <c r="J32" s="1598"/>
      <c r="K32" s="1598">
        <v>258</v>
      </c>
      <c r="L32" s="1598"/>
      <c r="M32" s="1647"/>
      <c r="N32" s="1649" t="s">
        <v>223</v>
      </c>
      <c r="O32" s="1648"/>
      <c r="P32" s="1648"/>
      <c r="Q32" s="568"/>
      <c r="R32" s="1646">
        <v>692</v>
      </c>
      <c r="S32" s="1598"/>
      <c r="T32" s="1598"/>
      <c r="U32" s="1598">
        <v>336</v>
      </c>
      <c r="V32" s="1598"/>
      <c r="W32" s="1598"/>
      <c r="X32" s="1598">
        <v>356</v>
      </c>
      <c r="Y32" s="1598"/>
      <c r="Z32" s="1598"/>
    </row>
    <row r="33" spans="1:26" ht="18.75" customHeight="1">
      <c r="A33" s="1648" t="s">
        <v>1139</v>
      </c>
      <c r="B33" s="1648"/>
      <c r="C33" s="1648"/>
      <c r="D33" s="568"/>
      <c r="E33" s="1646">
        <v>562</v>
      </c>
      <c r="F33" s="1598"/>
      <c r="G33" s="1598"/>
      <c r="H33" s="1598">
        <v>303</v>
      </c>
      <c r="I33" s="1598"/>
      <c r="J33" s="1598"/>
      <c r="K33" s="1598">
        <v>259</v>
      </c>
      <c r="L33" s="1598"/>
      <c r="M33" s="1647"/>
      <c r="N33" s="1649" t="s">
        <v>705</v>
      </c>
      <c r="O33" s="1648"/>
      <c r="P33" s="1648"/>
      <c r="Q33" s="568"/>
      <c r="R33" s="1646">
        <v>674</v>
      </c>
      <c r="S33" s="1598"/>
      <c r="T33" s="1598"/>
      <c r="U33" s="1598">
        <v>339</v>
      </c>
      <c r="V33" s="1598"/>
      <c r="W33" s="1598"/>
      <c r="X33" s="1598">
        <v>335</v>
      </c>
      <c r="Y33" s="1598"/>
      <c r="Z33" s="1598"/>
    </row>
    <row r="34" spans="1:26" ht="18.75" customHeight="1">
      <c r="A34" s="1648" t="s">
        <v>1140</v>
      </c>
      <c r="B34" s="1648"/>
      <c r="C34" s="1648"/>
      <c r="D34" s="568"/>
      <c r="E34" s="1646">
        <v>540</v>
      </c>
      <c r="F34" s="1598"/>
      <c r="G34" s="1598"/>
      <c r="H34" s="1598">
        <v>278</v>
      </c>
      <c r="I34" s="1598"/>
      <c r="J34" s="1598"/>
      <c r="K34" s="1598">
        <v>262</v>
      </c>
      <c r="L34" s="1598"/>
      <c r="M34" s="1647"/>
      <c r="N34" s="1649" t="s">
        <v>226</v>
      </c>
      <c r="O34" s="1648"/>
      <c r="P34" s="1648"/>
      <c r="Q34" s="568"/>
      <c r="R34" s="1646">
        <v>668</v>
      </c>
      <c r="S34" s="1598"/>
      <c r="T34" s="1598"/>
      <c r="U34" s="1598">
        <v>339</v>
      </c>
      <c r="V34" s="1598"/>
      <c r="W34" s="1598"/>
      <c r="X34" s="1598">
        <v>329</v>
      </c>
      <c r="Y34" s="1598"/>
      <c r="Z34" s="1598"/>
    </row>
    <row r="35" spans="1:26" ht="18.75" customHeight="1">
      <c r="A35" s="1648" t="s">
        <v>1141</v>
      </c>
      <c r="B35" s="1648"/>
      <c r="C35" s="1648"/>
      <c r="D35" s="568"/>
      <c r="E35" s="1646">
        <v>591</v>
      </c>
      <c r="F35" s="1598"/>
      <c r="G35" s="1598"/>
      <c r="H35" s="1598">
        <v>329</v>
      </c>
      <c r="I35" s="1598"/>
      <c r="J35" s="1598"/>
      <c r="K35" s="1598">
        <v>262</v>
      </c>
      <c r="L35" s="1598"/>
      <c r="M35" s="1647"/>
      <c r="N35" s="1649" t="s">
        <v>706</v>
      </c>
      <c r="O35" s="1648"/>
      <c r="P35" s="1648"/>
      <c r="Q35" s="568"/>
      <c r="R35" s="1646">
        <v>706</v>
      </c>
      <c r="S35" s="1598"/>
      <c r="T35" s="1598"/>
      <c r="U35" s="1598">
        <v>379</v>
      </c>
      <c r="V35" s="1598"/>
      <c r="W35" s="1598"/>
      <c r="X35" s="1598">
        <v>327</v>
      </c>
      <c r="Y35" s="1598"/>
      <c r="Z35" s="1598"/>
    </row>
    <row r="36" spans="1:26" ht="18.75" customHeight="1">
      <c r="A36" s="569"/>
      <c r="B36" s="569"/>
      <c r="C36" s="569"/>
      <c r="D36" s="568"/>
      <c r="E36" s="1646"/>
      <c r="F36" s="1598"/>
      <c r="G36" s="1598"/>
      <c r="H36" s="1598"/>
      <c r="I36" s="1598"/>
      <c r="J36" s="1598"/>
      <c r="K36" s="1598"/>
      <c r="L36" s="1598"/>
      <c r="M36" s="1647"/>
      <c r="N36" s="1651"/>
      <c r="O36" s="1652"/>
      <c r="P36" s="1652"/>
      <c r="Q36" s="568"/>
      <c r="R36" s="1646"/>
      <c r="S36" s="1598"/>
      <c r="T36" s="1598"/>
      <c r="U36" s="1598"/>
      <c r="V36" s="1598"/>
      <c r="W36" s="1598"/>
      <c r="X36" s="1598"/>
      <c r="Y36" s="1598"/>
      <c r="Z36" s="1598"/>
    </row>
    <row r="37" spans="1:26" ht="18.75" customHeight="1">
      <c r="A37" s="1644" t="s">
        <v>1142</v>
      </c>
      <c r="B37" s="1644"/>
      <c r="C37" s="1644"/>
      <c r="D37" s="570"/>
      <c r="E37" s="1646">
        <f>SUM(E38:E42)</f>
        <v>3154</v>
      </c>
      <c r="F37" s="1598"/>
      <c r="G37" s="1598"/>
      <c r="H37" s="1598">
        <f>SUM(H38:H42)</f>
        <v>1621</v>
      </c>
      <c r="I37" s="1598"/>
      <c r="J37" s="1598"/>
      <c r="K37" s="1598">
        <f>SUM(K38:K42)</f>
        <v>1533</v>
      </c>
      <c r="L37" s="1598"/>
      <c r="M37" s="1647"/>
      <c r="N37" s="1650" t="s">
        <v>1143</v>
      </c>
      <c r="O37" s="1644"/>
      <c r="P37" s="1644"/>
      <c r="Q37" s="570"/>
      <c r="R37" s="1646">
        <f>SUM(R38:R42)</f>
        <v>3674</v>
      </c>
      <c r="S37" s="1598"/>
      <c r="T37" s="1598"/>
      <c r="U37" s="1598">
        <f>SUM(U38:U42)</f>
        <v>1933</v>
      </c>
      <c r="V37" s="1598"/>
      <c r="W37" s="1598"/>
      <c r="X37" s="1598">
        <f>SUM(X38:X42)</f>
        <v>1741</v>
      </c>
      <c r="Y37" s="1598"/>
      <c r="Z37" s="1598"/>
    </row>
    <row r="38" spans="1:26" ht="18.75" customHeight="1">
      <c r="A38" s="1648" t="s">
        <v>1144</v>
      </c>
      <c r="B38" s="1648"/>
      <c r="C38" s="1648"/>
      <c r="D38" s="568"/>
      <c r="E38" s="1646">
        <v>647</v>
      </c>
      <c r="F38" s="1598"/>
      <c r="G38" s="1598"/>
      <c r="H38" s="1598">
        <v>343</v>
      </c>
      <c r="I38" s="1598"/>
      <c r="J38" s="1598"/>
      <c r="K38" s="1598">
        <v>304</v>
      </c>
      <c r="L38" s="1598"/>
      <c r="M38" s="1647"/>
      <c r="N38" s="1649" t="s">
        <v>1145</v>
      </c>
      <c r="O38" s="1648"/>
      <c r="P38" s="1648"/>
      <c r="Q38" s="568"/>
      <c r="R38" s="1646">
        <v>670</v>
      </c>
      <c r="S38" s="1598"/>
      <c r="T38" s="1598"/>
      <c r="U38" s="1598">
        <v>373</v>
      </c>
      <c r="V38" s="1598"/>
      <c r="W38" s="1598"/>
      <c r="X38" s="1598">
        <v>297</v>
      </c>
      <c r="Y38" s="1598"/>
      <c r="Z38" s="1598"/>
    </row>
    <row r="39" spans="1:26" ht="18.75" customHeight="1">
      <c r="A39" s="1648" t="s">
        <v>1146</v>
      </c>
      <c r="B39" s="1648"/>
      <c r="C39" s="1648"/>
      <c r="D39" s="568"/>
      <c r="E39" s="1646">
        <v>591</v>
      </c>
      <c r="F39" s="1598"/>
      <c r="G39" s="1598"/>
      <c r="H39" s="1598">
        <v>300</v>
      </c>
      <c r="I39" s="1598"/>
      <c r="J39" s="1598"/>
      <c r="K39" s="1598">
        <v>291</v>
      </c>
      <c r="L39" s="1598"/>
      <c r="M39" s="1647"/>
      <c r="N39" s="1649" t="s">
        <v>1147</v>
      </c>
      <c r="O39" s="1648"/>
      <c r="P39" s="1648"/>
      <c r="Q39" s="568"/>
      <c r="R39" s="1646">
        <v>738</v>
      </c>
      <c r="S39" s="1598"/>
      <c r="T39" s="1598"/>
      <c r="U39" s="1598">
        <v>370</v>
      </c>
      <c r="V39" s="1598"/>
      <c r="W39" s="1598"/>
      <c r="X39" s="1598">
        <v>368</v>
      </c>
      <c r="Y39" s="1598"/>
      <c r="Z39" s="1598"/>
    </row>
    <row r="40" spans="1:26" ht="18.75" customHeight="1">
      <c r="A40" s="1648" t="s">
        <v>186</v>
      </c>
      <c r="B40" s="1648"/>
      <c r="C40" s="1648"/>
      <c r="D40" s="568"/>
      <c r="E40" s="1646">
        <v>601</v>
      </c>
      <c r="F40" s="1598"/>
      <c r="G40" s="1598"/>
      <c r="H40" s="1598">
        <v>305</v>
      </c>
      <c r="I40" s="1598"/>
      <c r="J40" s="1598"/>
      <c r="K40" s="1598">
        <v>296</v>
      </c>
      <c r="L40" s="1598"/>
      <c r="M40" s="1647"/>
      <c r="N40" s="1649" t="s">
        <v>234</v>
      </c>
      <c r="O40" s="1648"/>
      <c r="P40" s="1648"/>
      <c r="Q40" s="568"/>
      <c r="R40" s="1646">
        <v>744</v>
      </c>
      <c r="S40" s="1598"/>
      <c r="T40" s="1598"/>
      <c r="U40" s="1598">
        <v>396</v>
      </c>
      <c r="V40" s="1598"/>
      <c r="W40" s="1598"/>
      <c r="X40" s="1598">
        <v>348</v>
      </c>
      <c r="Y40" s="1598"/>
      <c r="Z40" s="1598"/>
    </row>
    <row r="41" spans="1:26" ht="18.75" customHeight="1">
      <c r="A41" s="1648" t="s">
        <v>191</v>
      </c>
      <c r="B41" s="1648"/>
      <c r="C41" s="1648"/>
      <c r="D41" s="568"/>
      <c r="E41" s="1646">
        <v>641</v>
      </c>
      <c r="F41" s="1598"/>
      <c r="G41" s="1598"/>
      <c r="H41" s="1598">
        <v>316</v>
      </c>
      <c r="I41" s="1598"/>
      <c r="J41" s="1598"/>
      <c r="K41" s="1598">
        <v>325</v>
      </c>
      <c r="L41" s="1598"/>
      <c r="M41" s="1647"/>
      <c r="N41" s="1649" t="s">
        <v>1148</v>
      </c>
      <c r="O41" s="1648"/>
      <c r="P41" s="1648"/>
      <c r="Q41" s="568"/>
      <c r="R41" s="1646">
        <v>742</v>
      </c>
      <c r="S41" s="1598"/>
      <c r="T41" s="1598"/>
      <c r="U41" s="1598">
        <v>386</v>
      </c>
      <c r="V41" s="1598"/>
      <c r="W41" s="1598"/>
      <c r="X41" s="1598">
        <v>356</v>
      </c>
      <c r="Y41" s="1598"/>
      <c r="Z41" s="1598"/>
    </row>
    <row r="42" spans="1:26" ht="18.75" customHeight="1">
      <c r="A42" s="1648" t="s">
        <v>195</v>
      </c>
      <c r="B42" s="1648"/>
      <c r="C42" s="1648"/>
      <c r="D42" s="568"/>
      <c r="E42" s="1646">
        <v>674</v>
      </c>
      <c r="F42" s="1598"/>
      <c r="G42" s="1598"/>
      <c r="H42" s="1598">
        <v>357</v>
      </c>
      <c r="I42" s="1598"/>
      <c r="J42" s="1598"/>
      <c r="K42" s="1598">
        <v>317</v>
      </c>
      <c r="L42" s="1598"/>
      <c r="M42" s="1647"/>
      <c r="N42" s="1649" t="s">
        <v>237</v>
      </c>
      <c r="O42" s="1648"/>
      <c r="P42" s="1648"/>
      <c r="Q42" s="568"/>
      <c r="R42" s="1646">
        <v>780</v>
      </c>
      <c r="S42" s="1598"/>
      <c r="T42" s="1598"/>
      <c r="U42" s="1598">
        <v>408</v>
      </c>
      <c r="V42" s="1598"/>
      <c r="W42" s="1598"/>
      <c r="X42" s="1598">
        <v>372</v>
      </c>
      <c r="Y42" s="1598"/>
      <c r="Z42" s="1598"/>
    </row>
    <row r="43" spans="1:26" ht="18.75" customHeight="1">
      <c r="A43" s="569"/>
      <c r="B43" s="569"/>
      <c r="C43" s="569"/>
      <c r="D43" s="568"/>
      <c r="E43" s="1646"/>
      <c r="F43" s="1598"/>
      <c r="G43" s="1598"/>
      <c r="H43" s="1598"/>
      <c r="I43" s="1598"/>
      <c r="J43" s="1598"/>
      <c r="K43" s="1598"/>
      <c r="L43" s="1598"/>
      <c r="M43" s="1647"/>
      <c r="N43" s="1651"/>
      <c r="O43" s="1652"/>
      <c r="P43" s="1652"/>
      <c r="Q43" s="568"/>
      <c r="R43" s="1646"/>
      <c r="S43" s="1598"/>
      <c r="T43" s="1598"/>
      <c r="U43" s="1598"/>
      <c r="V43" s="1598"/>
      <c r="W43" s="1598"/>
      <c r="X43" s="1598"/>
      <c r="Y43" s="1598"/>
      <c r="Z43" s="1598"/>
    </row>
    <row r="44" spans="1:26" ht="18.75" customHeight="1">
      <c r="A44" s="1644" t="s">
        <v>1149</v>
      </c>
      <c r="B44" s="1644"/>
      <c r="C44" s="1644"/>
      <c r="D44" s="570"/>
      <c r="E44" s="1646">
        <f>SUM(E45:E49)</f>
        <v>3809</v>
      </c>
      <c r="F44" s="1598"/>
      <c r="G44" s="1598"/>
      <c r="H44" s="1598">
        <f>SUM(H45:H49)</f>
        <v>2055</v>
      </c>
      <c r="I44" s="1598"/>
      <c r="J44" s="1598"/>
      <c r="K44" s="1598">
        <f>SUM(K45:K49)</f>
        <v>1754</v>
      </c>
      <c r="L44" s="1598"/>
      <c r="M44" s="1647"/>
      <c r="N44" s="1650" t="s">
        <v>1150</v>
      </c>
      <c r="O44" s="1644"/>
      <c r="P44" s="1644"/>
      <c r="Q44" s="570"/>
      <c r="R44" s="1646">
        <f>SUM(R45:R49)</f>
        <v>4301</v>
      </c>
      <c r="S44" s="1598"/>
      <c r="T44" s="1598"/>
      <c r="U44" s="1598">
        <f>SUM(U45:U49)</f>
        <v>2269</v>
      </c>
      <c r="V44" s="1598"/>
      <c r="W44" s="1598"/>
      <c r="X44" s="1598">
        <f>SUM(X45:X49)</f>
        <v>2032</v>
      </c>
      <c r="Y44" s="1598"/>
      <c r="Z44" s="1598"/>
    </row>
    <row r="45" spans="1:26" ht="18.75" customHeight="1">
      <c r="A45" s="1648" t="s">
        <v>1151</v>
      </c>
      <c r="B45" s="1648"/>
      <c r="C45" s="1648"/>
      <c r="D45" s="568"/>
      <c r="E45" s="1646">
        <v>634</v>
      </c>
      <c r="F45" s="1598"/>
      <c r="G45" s="1598"/>
      <c r="H45" s="1598">
        <v>337</v>
      </c>
      <c r="I45" s="1598"/>
      <c r="J45" s="1598"/>
      <c r="K45" s="1598">
        <v>297</v>
      </c>
      <c r="L45" s="1598"/>
      <c r="M45" s="1647"/>
      <c r="N45" s="1649" t="s">
        <v>1152</v>
      </c>
      <c r="O45" s="1648"/>
      <c r="P45" s="1648"/>
      <c r="Q45" s="568"/>
      <c r="R45" s="1646">
        <v>834</v>
      </c>
      <c r="S45" s="1598"/>
      <c r="T45" s="1598"/>
      <c r="U45" s="1598">
        <v>452</v>
      </c>
      <c r="V45" s="1598"/>
      <c r="W45" s="1598"/>
      <c r="X45" s="1598">
        <v>382</v>
      </c>
      <c r="Y45" s="1598"/>
      <c r="Z45" s="1598"/>
    </row>
    <row r="46" spans="1:26" ht="18.75" customHeight="1">
      <c r="A46" s="1648" t="s">
        <v>199</v>
      </c>
      <c r="B46" s="1648"/>
      <c r="C46" s="1648"/>
      <c r="D46" s="568"/>
      <c r="E46" s="1646">
        <v>710</v>
      </c>
      <c r="F46" s="1598"/>
      <c r="G46" s="1598"/>
      <c r="H46" s="1598">
        <v>373</v>
      </c>
      <c r="I46" s="1598"/>
      <c r="J46" s="1598"/>
      <c r="K46" s="1598">
        <v>337</v>
      </c>
      <c r="L46" s="1598"/>
      <c r="M46" s="1647"/>
      <c r="N46" s="1649" t="s">
        <v>1153</v>
      </c>
      <c r="O46" s="1648"/>
      <c r="P46" s="1648"/>
      <c r="Q46" s="568"/>
      <c r="R46" s="1646">
        <v>826</v>
      </c>
      <c r="S46" s="1598"/>
      <c r="T46" s="1598"/>
      <c r="U46" s="1598">
        <v>446</v>
      </c>
      <c r="V46" s="1598"/>
      <c r="W46" s="1598"/>
      <c r="X46" s="1598">
        <v>380</v>
      </c>
      <c r="Y46" s="1598"/>
      <c r="Z46" s="1598"/>
    </row>
    <row r="47" spans="1:26" ht="18.75" customHeight="1">
      <c r="A47" s="1648" t="s">
        <v>1154</v>
      </c>
      <c r="B47" s="1648"/>
      <c r="C47" s="1648"/>
      <c r="D47" s="568"/>
      <c r="E47" s="1646">
        <v>729</v>
      </c>
      <c r="F47" s="1598"/>
      <c r="G47" s="1598"/>
      <c r="H47" s="1598">
        <v>382</v>
      </c>
      <c r="I47" s="1598"/>
      <c r="J47" s="1598"/>
      <c r="K47" s="1598">
        <v>347</v>
      </c>
      <c r="L47" s="1598"/>
      <c r="M47" s="1647"/>
      <c r="N47" s="1649" t="s">
        <v>1155</v>
      </c>
      <c r="O47" s="1648"/>
      <c r="P47" s="1648"/>
      <c r="Q47" s="568"/>
      <c r="R47" s="1646">
        <v>819</v>
      </c>
      <c r="S47" s="1598"/>
      <c r="T47" s="1598"/>
      <c r="U47" s="1598">
        <v>422</v>
      </c>
      <c r="V47" s="1598"/>
      <c r="W47" s="1598"/>
      <c r="X47" s="1598">
        <v>397</v>
      </c>
      <c r="Y47" s="1598"/>
      <c r="Z47" s="1598"/>
    </row>
    <row r="48" spans="1:26" ht="18.75" customHeight="1">
      <c r="A48" s="1648" t="s">
        <v>201</v>
      </c>
      <c r="B48" s="1648"/>
      <c r="C48" s="1648"/>
      <c r="D48" s="568"/>
      <c r="E48" s="1646">
        <v>800</v>
      </c>
      <c r="F48" s="1598"/>
      <c r="G48" s="1598"/>
      <c r="H48" s="1598">
        <v>426</v>
      </c>
      <c r="I48" s="1598"/>
      <c r="J48" s="1598"/>
      <c r="K48" s="1598">
        <v>374</v>
      </c>
      <c r="L48" s="1598"/>
      <c r="M48" s="1647"/>
      <c r="N48" s="1649" t="s">
        <v>246</v>
      </c>
      <c r="O48" s="1648"/>
      <c r="P48" s="1648"/>
      <c r="Q48" s="568"/>
      <c r="R48" s="1646">
        <v>912</v>
      </c>
      <c r="S48" s="1598"/>
      <c r="T48" s="1598"/>
      <c r="U48" s="1598">
        <v>481</v>
      </c>
      <c r="V48" s="1598"/>
      <c r="W48" s="1598"/>
      <c r="X48" s="1598">
        <v>431</v>
      </c>
      <c r="Y48" s="1598"/>
      <c r="Z48" s="1598"/>
    </row>
    <row r="49" spans="1:26" ht="18.75" customHeight="1">
      <c r="A49" s="1648" t="s">
        <v>203</v>
      </c>
      <c r="B49" s="1648"/>
      <c r="C49" s="1648"/>
      <c r="D49" s="267"/>
      <c r="E49" s="1646">
        <v>936</v>
      </c>
      <c r="F49" s="1598"/>
      <c r="G49" s="1598"/>
      <c r="H49" s="1598">
        <v>537</v>
      </c>
      <c r="I49" s="1598"/>
      <c r="J49" s="1598"/>
      <c r="K49" s="1598">
        <v>399</v>
      </c>
      <c r="L49" s="1598"/>
      <c r="M49" s="1647"/>
      <c r="N49" s="1649" t="s">
        <v>1156</v>
      </c>
      <c r="O49" s="1648"/>
      <c r="P49" s="1648"/>
      <c r="Q49" s="568"/>
      <c r="R49" s="1646">
        <v>910</v>
      </c>
      <c r="S49" s="1598"/>
      <c r="T49" s="1598"/>
      <c r="U49" s="1598">
        <v>468</v>
      </c>
      <c r="V49" s="1598"/>
      <c r="W49" s="1598"/>
      <c r="X49" s="1598">
        <v>442</v>
      </c>
      <c r="Y49" s="1598"/>
      <c r="Z49" s="1598"/>
    </row>
    <row r="50" spans="1:26" ht="18.75" customHeight="1">
      <c r="A50" s="571"/>
      <c r="B50" s="571"/>
      <c r="C50" s="571"/>
      <c r="D50" s="572"/>
      <c r="E50" s="573"/>
      <c r="F50" s="573"/>
      <c r="G50" s="573"/>
      <c r="H50" s="574"/>
      <c r="I50" s="574"/>
      <c r="J50" s="574"/>
      <c r="K50" s="574"/>
      <c r="L50" s="574"/>
      <c r="M50" s="574"/>
      <c r="N50" s="356"/>
      <c r="O50" s="328"/>
      <c r="P50" s="328"/>
      <c r="Q50" s="404"/>
      <c r="R50" s="328"/>
      <c r="S50" s="328"/>
      <c r="T50" s="328"/>
      <c r="U50" s="328"/>
      <c r="V50" s="328"/>
      <c r="W50" s="328"/>
      <c r="X50" s="328"/>
      <c r="Y50" s="328"/>
      <c r="Z50" s="328"/>
    </row>
    <row r="51" spans="1:26" ht="18.75" customHeight="1">
      <c r="A51" s="569"/>
      <c r="B51" s="569"/>
      <c r="C51" s="569"/>
      <c r="D51" s="569"/>
      <c r="E51" s="575"/>
      <c r="F51" s="575"/>
      <c r="G51" s="575"/>
      <c r="H51" s="575"/>
      <c r="I51" s="576"/>
      <c r="J51" s="576"/>
      <c r="K51" s="576"/>
      <c r="L51" s="576"/>
      <c r="M51" s="576"/>
    </row>
    <row r="52" spans="1:26" ht="18.75" customHeight="1">
      <c r="A52" s="569"/>
      <c r="B52" s="569"/>
      <c r="C52" s="569"/>
      <c r="D52" s="569"/>
      <c r="E52" s="575"/>
      <c r="F52" s="575"/>
      <c r="G52" s="575"/>
      <c r="H52" s="575"/>
      <c r="I52" s="576"/>
      <c r="J52" s="576"/>
      <c r="K52" s="576"/>
      <c r="L52" s="576"/>
      <c r="M52" s="576"/>
    </row>
    <row r="53" spans="1:26" ht="18.75" customHeight="1">
      <c r="A53" s="569"/>
      <c r="B53" s="569"/>
      <c r="C53" s="569"/>
      <c r="D53" s="569"/>
      <c r="E53" s="575"/>
      <c r="F53" s="575"/>
      <c r="G53" s="575"/>
      <c r="H53" s="575"/>
      <c r="I53" s="576"/>
      <c r="J53" s="576"/>
      <c r="K53" s="576"/>
      <c r="L53" s="576"/>
      <c r="M53" s="576"/>
    </row>
    <row r="54" spans="1:26" ht="18.75" customHeight="1">
      <c r="A54" s="569"/>
      <c r="B54" s="569"/>
      <c r="C54" s="569"/>
      <c r="D54" s="569"/>
      <c r="E54" s="575"/>
      <c r="F54" s="575"/>
      <c r="G54" s="575"/>
      <c r="H54" s="575"/>
      <c r="I54" s="576"/>
      <c r="J54" s="576"/>
      <c r="K54" s="576"/>
      <c r="L54" s="576"/>
      <c r="M54" s="576"/>
    </row>
    <row r="55" spans="1:26" ht="18.75" customHeight="1">
      <c r="A55" s="569"/>
      <c r="B55" s="569"/>
      <c r="C55" s="569"/>
      <c r="D55" s="569"/>
      <c r="E55" s="575"/>
      <c r="F55" s="575"/>
      <c r="G55" s="575"/>
      <c r="H55" s="575"/>
      <c r="I55" s="576"/>
      <c r="J55" s="576"/>
      <c r="K55" s="576"/>
      <c r="L55" s="576"/>
      <c r="M55" s="576"/>
    </row>
    <row r="56" spans="1:26" ht="18.75" customHeight="1">
      <c r="A56" s="565"/>
      <c r="B56" s="565"/>
      <c r="C56" s="565"/>
      <c r="D56" s="569"/>
      <c r="E56" s="575"/>
      <c r="F56" s="575"/>
      <c r="G56" s="575"/>
      <c r="H56" s="575"/>
      <c r="I56" s="576"/>
      <c r="J56" s="576"/>
      <c r="K56" s="576"/>
      <c r="L56" s="576"/>
      <c r="M56" s="576"/>
    </row>
    <row r="57" spans="1:26" ht="18.75" customHeight="1">
      <c r="A57" s="569"/>
      <c r="B57" s="569"/>
      <c r="C57" s="569"/>
      <c r="D57" s="569"/>
      <c r="E57" s="575"/>
      <c r="F57" s="575"/>
      <c r="G57" s="575"/>
      <c r="H57" s="575"/>
      <c r="I57" s="576"/>
      <c r="J57" s="576"/>
      <c r="K57" s="576"/>
      <c r="L57" s="576"/>
      <c r="M57" s="576"/>
    </row>
    <row r="58" spans="1:26" ht="18.75" customHeight="1">
      <c r="A58" s="569"/>
      <c r="B58" s="569"/>
      <c r="C58" s="569"/>
      <c r="D58" s="569"/>
      <c r="E58" s="575"/>
      <c r="F58" s="575"/>
      <c r="G58" s="575"/>
      <c r="H58" s="575"/>
      <c r="I58" s="576"/>
      <c r="J58" s="576"/>
      <c r="K58" s="576"/>
      <c r="L58" s="576"/>
      <c r="M58" s="576"/>
    </row>
    <row r="59" spans="1:26" ht="18.75" customHeight="1">
      <c r="A59" s="569"/>
      <c r="B59" s="569"/>
      <c r="C59" s="569"/>
      <c r="D59" s="569"/>
      <c r="E59" s="575"/>
      <c r="F59" s="575"/>
      <c r="G59" s="575"/>
      <c r="H59" s="575"/>
      <c r="I59" s="576"/>
      <c r="J59" s="576"/>
      <c r="K59" s="576"/>
      <c r="L59" s="576"/>
      <c r="M59" s="576"/>
    </row>
    <row r="60" spans="1:26" ht="18.75" customHeight="1">
      <c r="A60" s="569"/>
      <c r="B60" s="569"/>
      <c r="C60" s="569"/>
      <c r="D60" s="569"/>
      <c r="E60" s="575"/>
      <c r="F60" s="575"/>
      <c r="G60" s="575"/>
      <c r="H60" s="575"/>
      <c r="I60" s="576"/>
      <c r="J60" s="576"/>
      <c r="K60" s="576"/>
      <c r="L60" s="576"/>
      <c r="M60" s="576"/>
    </row>
    <row r="61" spans="1:26" ht="18.75" customHeight="1">
      <c r="A61" s="569"/>
      <c r="B61" s="569"/>
      <c r="C61" s="569"/>
      <c r="D61" s="569"/>
      <c r="E61" s="575"/>
      <c r="F61" s="575"/>
      <c r="G61" s="575"/>
      <c r="H61" s="575"/>
      <c r="I61" s="576"/>
      <c r="J61" s="576"/>
      <c r="K61" s="576"/>
      <c r="L61" s="576"/>
      <c r="M61" s="576"/>
    </row>
    <row r="62" spans="1:26" ht="18.75" customHeight="1">
      <c r="A62" s="565"/>
      <c r="B62" s="565"/>
      <c r="C62" s="565"/>
      <c r="D62" s="569"/>
      <c r="E62" s="575"/>
      <c r="F62" s="575"/>
      <c r="G62" s="575"/>
      <c r="H62" s="575"/>
      <c r="I62" s="576"/>
      <c r="J62" s="576"/>
      <c r="K62" s="576"/>
      <c r="L62" s="576"/>
      <c r="M62" s="576"/>
    </row>
    <row r="63" spans="1:26" ht="18.75" customHeight="1">
      <c r="A63" s="569"/>
      <c r="B63" s="569"/>
      <c r="C63" s="569"/>
      <c r="D63" s="569"/>
      <c r="E63" s="575"/>
      <c r="F63" s="575"/>
      <c r="G63" s="575"/>
      <c r="H63" s="575"/>
      <c r="I63" s="576"/>
      <c r="J63" s="576"/>
      <c r="K63" s="576"/>
      <c r="L63" s="576"/>
      <c r="M63" s="576"/>
    </row>
    <row r="64" spans="1:26" ht="18.75" customHeight="1">
      <c r="A64" s="569"/>
      <c r="B64" s="569"/>
      <c r="C64" s="569"/>
      <c r="D64" s="569"/>
      <c r="E64" s="575"/>
      <c r="F64" s="575"/>
      <c r="G64" s="575"/>
      <c r="H64" s="575"/>
      <c r="I64" s="576"/>
      <c r="J64" s="576"/>
      <c r="K64" s="576"/>
      <c r="L64" s="576"/>
      <c r="M64" s="576"/>
    </row>
    <row r="65" spans="1:13" ht="18.75" customHeight="1">
      <c r="A65" s="569"/>
      <c r="B65" s="569"/>
      <c r="C65" s="569"/>
      <c r="D65" s="569"/>
      <c r="E65" s="575"/>
      <c r="F65" s="575"/>
      <c r="G65" s="575"/>
      <c r="H65" s="575"/>
      <c r="I65" s="576"/>
      <c r="J65" s="576"/>
      <c r="K65" s="576"/>
      <c r="L65" s="576"/>
      <c r="M65" s="576"/>
    </row>
    <row r="66" spans="1:13" ht="18.75" customHeight="1">
      <c r="A66" s="569"/>
      <c r="B66" s="569"/>
      <c r="C66" s="569"/>
      <c r="D66" s="569"/>
      <c r="E66" s="575"/>
      <c r="F66" s="575"/>
      <c r="G66" s="575"/>
      <c r="H66" s="575"/>
      <c r="I66" s="576"/>
      <c r="J66" s="576"/>
      <c r="K66" s="576"/>
      <c r="L66" s="576"/>
      <c r="M66" s="576"/>
    </row>
    <row r="67" spans="1:13" ht="18.75" customHeight="1">
      <c r="A67" s="569"/>
      <c r="B67" s="569"/>
      <c r="C67" s="569"/>
      <c r="D67" s="569"/>
      <c r="E67" s="575"/>
      <c r="F67" s="575"/>
      <c r="G67" s="575"/>
      <c r="H67" s="575"/>
      <c r="I67" s="576"/>
      <c r="J67" s="576"/>
      <c r="K67" s="576"/>
      <c r="L67" s="576"/>
      <c r="M67" s="576"/>
    </row>
    <row r="68" spans="1:13" ht="18.75" customHeight="1">
      <c r="A68" s="565"/>
      <c r="B68" s="565"/>
      <c r="C68" s="565"/>
      <c r="D68" s="569"/>
      <c r="E68" s="575"/>
      <c r="F68" s="575"/>
      <c r="G68" s="575"/>
      <c r="H68" s="575"/>
      <c r="I68" s="576"/>
      <c r="J68" s="576"/>
      <c r="K68" s="576"/>
      <c r="L68" s="576"/>
      <c r="M68" s="576"/>
    </row>
    <row r="69" spans="1:13" ht="18.75" customHeight="1">
      <c r="A69" s="569"/>
      <c r="B69" s="569"/>
      <c r="C69" s="569"/>
      <c r="D69" s="569"/>
      <c r="E69" s="575"/>
      <c r="F69" s="575"/>
      <c r="G69" s="575"/>
      <c r="H69" s="575"/>
      <c r="I69" s="576"/>
      <c r="J69" s="576"/>
      <c r="K69" s="576"/>
      <c r="L69" s="576"/>
      <c r="M69" s="576"/>
    </row>
    <row r="70" spans="1:13" ht="18.75" customHeight="1">
      <c r="A70" s="569"/>
      <c r="B70" s="569"/>
      <c r="C70" s="569"/>
      <c r="D70" s="569"/>
      <c r="E70" s="575"/>
      <c r="F70" s="575"/>
      <c r="G70" s="575"/>
      <c r="H70" s="575"/>
      <c r="I70" s="576"/>
      <c r="J70" s="576"/>
      <c r="K70" s="576"/>
      <c r="L70" s="576"/>
      <c r="M70" s="576"/>
    </row>
    <row r="71" spans="1:13" ht="18.75" customHeight="1">
      <c r="A71" s="569"/>
      <c r="B71" s="569"/>
      <c r="C71" s="569"/>
      <c r="D71" s="569"/>
      <c r="E71" s="575"/>
      <c r="F71" s="575"/>
      <c r="G71" s="575"/>
      <c r="H71" s="575"/>
      <c r="I71" s="576"/>
      <c r="J71" s="576"/>
      <c r="K71" s="576"/>
      <c r="L71" s="576"/>
      <c r="M71" s="576"/>
    </row>
    <row r="72" spans="1:13" ht="18.75" customHeight="1">
      <c r="A72" s="569"/>
      <c r="B72" s="569"/>
      <c r="C72" s="569"/>
      <c r="D72" s="569"/>
      <c r="E72" s="575"/>
      <c r="F72" s="575"/>
      <c r="G72" s="575"/>
      <c r="H72" s="575"/>
      <c r="I72" s="576"/>
      <c r="J72" s="576"/>
      <c r="K72" s="576"/>
      <c r="L72" s="576"/>
      <c r="M72" s="576"/>
    </row>
    <row r="73" spans="1:13" ht="18.75" customHeight="1">
      <c r="A73" s="569"/>
      <c r="B73" s="569"/>
      <c r="C73" s="569"/>
      <c r="D73" s="569"/>
      <c r="E73" s="575"/>
      <c r="F73" s="575"/>
      <c r="G73" s="575"/>
      <c r="H73" s="575"/>
      <c r="I73" s="576"/>
      <c r="J73" s="576"/>
      <c r="K73" s="576"/>
      <c r="L73" s="576"/>
      <c r="M73" s="576"/>
    </row>
    <row r="74" spans="1:13" ht="18.75" customHeight="1">
      <c r="A74" s="565"/>
      <c r="B74" s="565"/>
      <c r="C74" s="565"/>
      <c r="D74" s="569"/>
      <c r="E74" s="575"/>
      <c r="F74" s="575"/>
      <c r="G74" s="575"/>
      <c r="H74" s="575"/>
      <c r="I74" s="576"/>
      <c r="J74" s="576"/>
      <c r="K74" s="576"/>
      <c r="L74" s="576"/>
      <c r="M74" s="576"/>
    </row>
    <row r="75" spans="1:13" ht="18.75" customHeight="1">
      <c r="A75" s="569"/>
      <c r="B75" s="569"/>
      <c r="C75" s="569"/>
      <c r="D75" s="569"/>
      <c r="E75" s="575"/>
      <c r="F75" s="575"/>
      <c r="G75" s="575"/>
      <c r="H75" s="575"/>
      <c r="I75" s="576"/>
      <c r="J75" s="576"/>
      <c r="K75" s="576"/>
      <c r="L75" s="576"/>
      <c r="M75" s="576"/>
    </row>
    <row r="76" spans="1:13" ht="18.75" customHeight="1">
      <c r="A76" s="569"/>
      <c r="B76" s="569"/>
      <c r="C76" s="569"/>
      <c r="D76" s="569"/>
      <c r="E76" s="575"/>
      <c r="F76" s="575"/>
      <c r="G76" s="575"/>
      <c r="H76" s="575"/>
      <c r="I76" s="576"/>
      <c r="J76" s="576"/>
      <c r="K76" s="576"/>
      <c r="L76" s="576"/>
      <c r="M76" s="576"/>
    </row>
    <row r="77" spans="1:13" ht="18.75" customHeight="1">
      <c r="A77" s="569"/>
      <c r="B77" s="569"/>
      <c r="C77" s="569"/>
      <c r="D77" s="569"/>
      <c r="E77" s="575"/>
      <c r="F77" s="575"/>
      <c r="G77" s="575"/>
      <c r="H77" s="575"/>
      <c r="I77" s="576"/>
      <c r="J77" s="576"/>
      <c r="K77" s="576"/>
      <c r="L77" s="576"/>
      <c r="M77" s="576"/>
    </row>
    <row r="78" spans="1:13" ht="18.75" customHeight="1">
      <c r="A78" s="569"/>
      <c r="B78" s="569"/>
      <c r="C78" s="569"/>
      <c r="D78" s="569"/>
      <c r="E78" s="575"/>
      <c r="F78" s="575"/>
      <c r="G78" s="575"/>
      <c r="H78" s="575"/>
      <c r="I78" s="576"/>
      <c r="J78" s="576"/>
      <c r="K78" s="576"/>
      <c r="L78" s="576"/>
      <c r="M78" s="576"/>
    </row>
    <row r="79" spans="1:13" ht="18.75" customHeight="1">
      <c r="A79" s="569"/>
      <c r="B79" s="569"/>
      <c r="C79" s="569"/>
      <c r="D79" s="569"/>
      <c r="E79" s="575"/>
      <c r="F79" s="575"/>
      <c r="G79" s="575"/>
      <c r="H79" s="575"/>
      <c r="I79" s="576"/>
      <c r="J79" s="576"/>
      <c r="K79" s="576"/>
      <c r="L79" s="576"/>
      <c r="M79" s="576"/>
    </row>
    <row r="80" spans="1:13" ht="18.75" customHeight="1">
      <c r="A80" s="565"/>
      <c r="B80" s="565"/>
      <c r="C80" s="565"/>
      <c r="D80" s="569"/>
      <c r="E80" s="575"/>
      <c r="F80" s="575"/>
      <c r="G80" s="575"/>
      <c r="H80" s="575"/>
      <c r="I80" s="576"/>
      <c r="J80" s="576"/>
      <c r="K80" s="576"/>
      <c r="L80" s="576"/>
      <c r="M80" s="576"/>
    </row>
    <row r="81" spans="1:13" ht="18.75" customHeight="1">
      <c r="A81" s="569"/>
      <c r="B81" s="569"/>
      <c r="C81" s="569"/>
      <c r="D81" s="569"/>
      <c r="E81" s="575"/>
      <c r="F81" s="575"/>
      <c r="G81" s="575"/>
      <c r="H81" s="575"/>
      <c r="I81" s="576"/>
      <c r="J81" s="576"/>
      <c r="K81" s="576"/>
      <c r="L81" s="576"/>
      <c r="M81" s="576"/>
    </row>
    <row r="82" spans="1:13" ht="18.75" customHeight="1">
      <c r="A82" s="569"/>
      <c r="B82" s="569"/>
      <c r="C82" s="569"/>
      <c r="D82" s="569"/>
      <c r="E82" s="575"/>
      <c r="F82" s="575"/>
      <c r="G82" s="575"/>
      <c r="H82" s="575"/>
      <c r="I82" s="576"/>
      <c r="J82" s="576"/>
      <c r="K82" s="576"/>
      <c r="L82" s="576"/>
      <c r="M82" s="576"/>
    </row>
    <row r="83" spans="1:13" ht="18.75" customHeight="1">
      <c r="A83" s="569"/>
      <c r="B83" s="569"/>
      <c r="C83" s="569"/>
      <c r="D83" s="569"/>
      <c r="E83" s="575"/>
      <c r="F83" s="575"/>
      <c r="G83" s="575"/>
      <c r="H83" s="575"/>
      <c r="I83" s="576"/>
      <c r="J83" s="576"/>
      <c r="K83" s="576"/>
      <c r="L83" s="576"/>
      <c r="M83" s="576"/>
    </row>
    <row r="84" spans="1:13" ht="18.75" customHeight="1">
      <c r="A84" s="569"/>
      <c r="B84" s="569"/>
      <c r="C84" s="569"/>
      <c r="D84" s="569"/>
      <c r="E84" s="575"/>
      <c r="F84" s="575"/>
      <c r="G84" s="575"/>
      <c r="H84" s="575"/>
      <c r="I84" s="576"/>
      <c r="J84" s="576"/>
      <c r="K84" s="576"/>
      <c r="L84" s="576"/>
      <c r="M84" s="576"/>
    </row>
    <row r="85" spans="1:13" ht="18.75" customHeight="1">
      <c r="A85" s="569"/>
      <c r="B85" s="569"/>
      <c r="C85" s="569"/>
      <c r="D85" s="569"/>
      <c r="E85" s="575"/>
      <c r="F85" s="575"/>
      <c r="G85" s="575"/>
      <c r="H85" s="575"/>
      <c r="I85" s="576"/>
      <c r="J85" s="576"/>
      <c r="K85" s="576"/>
      <c r="L85" s="576"/>
      <c r="M85" s="576"/>
    </row>
    <row r="86" spans="1:13" ht="18.75" customHeight="1">
      <c r="A86" s="565"/>
      <c r="B86" s="565"/>
      <c r="C86" s="565"/>
      <c r="D86" s="569"/>
      <c r="E86" s="575"/>
      <c r="F86" s="575"/>
      <c r="G86" s="575"/>
      <c r="H86" s="575"/>
      <c r="I86" s="576"/>
      <c r="J86" s="576"/>
      <c r="K86" s="576"/>
      <c r="L86" s="576"/>
      <c r="M86" s="576"/>
    </row>
    <row r="87" spans="1:13" ht="18.75" customHeight="1">
      <c r="A87" s="569"/>
      <c r="B87" s="569"/>
      <c r="C87" s="569"/>
      <c r="D87" s="569"/>
      <c r="E87" s="575"/>
      <c r="F87" s="575"/>
      <c r="G87" s="575"/>
      <c r="H87" s="575"/>
      <c r="I87" s="576"/>
      <c r="J87" s="576"/>
      <c r="K87" s="576"/>
      <c r="L87" s="576"/>
      <c r="M87" s="576"/>
    </row>
    <row r="88" spans="1:13" ht="18.75" customHeight="1">
      <c r="A88" s="569"/>
      <c r="B88" s="569"/>
      <c r="C88" s="569"/>
      <c r="D88" s="569"/>
      <c r="E88" s="575"/>
      <c r="F88" s="575"/>
      <c r="G88" s="575"/>
      <c r="H88" s="575"/>
      <c r="I88" s="576"/>
      <c r="J88" s="576"/>
      <c r="K88" s="576"/>
      <c r="L88" s="576"/>
      <c r="M88" s="576"/>
    </row>
    <row r="89" spans="1:13" ht="18.75" customHeight="1">
      <c r="A89" s="569"/>
      <c r="B89" s="569"/>
      <c r="C89" s="569"/>
      <c r="D89" s="569"/>
      <c r="E89" s="575"/>
      <c r="F89" s="575"/>
      <c r="G89" s="575"/>
      <c r="H89" s="575"/>
      <c r="I89" s="576"/>
      <c r="J89" s="576"/>
      <c r="K89" s="576"/>
      <c r="L89" s="576"/>
      <c r="M89" s="576"/>
    </row>
    <row r="90" spans="1:13" ht="18.75" customHeight="1">
      <c r="A90" s="569"/>
      <c r="B90" s="569"/>
      <c r="C90" s="569"/>
      <c r="D90" s="569"/>
      <c r="E90" s="575"/>
      <c r="F90" s="575"/>
      <c r="G90" s="575"/>
      <c r="H90" s="575"/>
      <c r="I90" s="576"/>
      <c r="J90" s="576"/>
      <c r="K90" s="576"/>
      <c r="L90" s="576"/>
      <c r="M90" s="576"/>
    </row>
    <row r="91" spans="1:13" ht="18.75" customHeight="1">
      <c r="A91" s="569"/>
      <c r="B91" s="569"/>
      <c r="C91" s="569"/>
      <c r="D91" s="569"/>
      <c r="E91" s="575"/>
      <c r="F91" s="575"/>
      <c r="G91" s="575"/>
      <c r="H91" s="575"/>
      <c r="I91" s="576"/>
      <c r="J91" s="576"/>
      <c r="K91" s="576"/>
      <c r="L91" s="576"/>
      <c r="M91" s="576"/>
    </row>
    <row r="92" spans="1:13" ht="18.75" customHeight="1">
      <c r="A92" s="565"/>
      <c r="B92" s="565"/>
      <c r="C92" s="565"/>
      <c r="D92" s="577"/>
      <c r="E92" s="575"/>
      <c r="F92" s="575"/>
      <c r="G92" s="575"/>
      <c r="H92" s="575"/>
      <c r="I92" s="576"/>
      <c r="J92" s="576"/>
      <c r="K92" s="576"/>
      <c r="L92" s="576"/>
      <c r="M92" s="576"/>
    </row>
    <row r="93" spans="1:13" ht="18.75" customHeight="1">
      <c r="A93" s="569"/>
      <c r="B93" s="569"/>
      <c r="C93" s="569"/>
      <c r="D93" s="569"/>
      <c r="E93" s="575"/>
      <c r="F93" s="575"/>
      <c r="G93" s="575"/>
      <c r="H93" s="575"/>
      <c r="I93" s="576"/>
      <c r="J93" s="576"/>
      <c r="K93" s="576"/>
      <c r="L93" s="576"/>
      <c r="M93" s="576"/>
    </row>
    <row r="94" spans="1:13" ht="18.75" customHeight="1">
      <c r="A94" s="569"/>
      <c r="B94" s="569"/>
      <c r="C94" s="569"/>
      <c r="D94" s="569"/>
      <c r="E94" s="575"/>
      <c r="F94" s="575"/>
      <c r="G94" s="575"/>
      <c r="H94" s="575"/>
      <c r="I94" s="576"/>
      <c r="J94" s="576"/>
      <c r="K94" s="576"/>
      <c r="L94" s="576"/>
      <c r="M94" s="576"/>
    </row>
    <row r="95" spans="1:13" ht="18.75" customHeight="1">
      <c r="A95" s="569"/>
      <c r="B95" s="569"/>
      <c r="C95" s="569"/>
      <c r="D95" s="569"/>
      <c r="E95" s="575"/>
      <c r="F95" s="575"/>
      <c r="G95" s="575"/>
      <c r="H95" s="575"/>
      <c r="I95" s="576"/>
      <c r="J95" s="576"/>
      <c r="K95" s="576"/>
      <c r="L95" s="576"/>
      <c r="M95" s="576"/>
    </row>
    <row r="96" spans="1:13" ht="18.75" customHeight="1">
      <c r="A96" s="569"/>
      <c r="B96" s="569"/>
      <c r="C96" s="569"/>
      <c r="D96" s="569"/>
      <c r="E96" s="575"/>
      <c r="F96" s="575"/>
      <c r="G96" s="575"/>
      <c r="H96" s="575"/>
      <c r="I96" s="576"/>
      <c r="J96" s="576"/>
      <c r="K96" s="576"/>
      <c r="L96" s="576"/>
      <c r="M96" s="576"/>
    </row>
    <row r="97" spans="1:13" ht="18.75" customHeight="1">
      <c r="A97" s="569"/>
      <c r="B97" s="569"/>
      <c r="C97" s="569"/>
      <c r="D97" s="569"/>
      <c r="E97" s="575"/>
      <c r="F97" s="575"/>
      <c r="G97" s="575"/>
      <c r="H97" s="575"/>
      <c r="I97" s="576"/>
      <c r="J97" s="576"/>
      <c r="K97" s="576"/>
      <c r="L97" s="576"/>
      <c r="M97" s="576"/>
    </row>
    <row r="98" spans="1:13" ht="18.75" customHeight="1">
      <c r="A98" s="565"/>
      <c r="B98" s="565"/>
      <c r="C98" s="565"/>
      <c r="D98" s="569"/>
      <c r="E98" s="575"/>
      <c r="F98" s="575"/>
      <c r="G98" s="575"/>
      <c r="H98" s="575"/>
      <c r="I98" s="576"/>
      <c r="J98" s="576"/>
      <c r="K98" s="576"/>
      <c r="L98" s="576"/>
      <c r="M98" s="576"/>
    </row>
    <row r="99" spans="1:13" ht="18.75" customHeight="1">
      <c r="A99" s="569"/>
      <c r="B99" s="569"/>
      <c r="C99" s="569"/>
      <c r="D99" s="569"/>
      <c r="E99" s="575"/>
      <c r="F99" s="575"/>
      <c r="G99" s="575"/>
      <c r="H99" s="575"/>
      <c r="I99" s="576"/>
      <c r="J99" s="576"/>
      <c r="K99" s="576"/>
      <c r="L99" s="576"/>
      <c r="M99" s="576"/>
    </row>
    <row r="100" spans="1:13" ht="18.75" customHeight="1">
      <c r="A100" s="569"/>
      <c r="B100" s="569"/>
      <c r="C100" s="569"/>
      <c r="D100" s="569"/>
      <c r="E100" s="575"/>
      <c r="F100" s="575"/>
      <c r="G100" s="575"/>
      <c r="H100" s="575"/>
      <c r="I100" s="576"/>
      <c r="J100" s="576"/>
      <c r="K100" s="576"/>
      <c r="L100" s="576"/>
      <c r="M100" s="576"/>
    </row>
    <row r="101" spans="1:13" ht="18.75" customHeight="1">
      <c r="A101" s="569"/>
      <c r="B101" s="569"/>
      <c r="C101" s="569"/>
      <c r="D101" s="569"/>
      <c r="E101" s="575"/>
      <c r="F101" s="575"/>
      <c r="G101" s="575"/>
      <c r="H101" s="575"/>
      <c r="I101" s="576"/>
      <c r="J101" s="576"/>
      <c r="K101" s="576"/>
      <c r="L101" s="576"/>
      <c r="M101" s="576"/>
    </row>
    <row r="102" spans="1:13" ht="18.75" customHeight="1">
      <c r="A102" s="569"/>
      <c r="B102" s="569"/>
      <c r="C102" s="569"/>
      <c r="D102" s="569"/>
      <c r="E102" s="575"/>
      <c r="F102" s="575"/>
      <c r="G102" s="575"/>
      <c r="H102" s="575"/>
      <c r="I102" s="576"/>
      <c r="J102" s="576"/>
      <c r="K102" s="576"/>
      <c r="L102" s="576"/>
      <c r="M102" s="576"/>
    </row>
    <row r="103" spans="1:13" ht="18.75" customHeight="1">
      <c r="A103" s="569"/>
      <c r="B103" s="569"/>
      <c r="C103" s="569"/>
      <c r="D103" s="569"/>
      <c r="E103" s="575"/>
      <c r="F103" s="575"/>
      <c r="G103" s="575"/>
      <c r="H103" s="575"/>
      <c r="I103" s="576"/>
      <c r="J103" s="576"/>
      <c r="K103" s="576"/>
      <c r="L103" s="576"/>
      <c r="M103" s="576"/>
    </row>
    <row r="104" spans="1:13" ht="18.75" customHeight="1">
      <c r="A104" s="565"/>
      <c r="B104" s="565"/>
      <c r="C104" s="565"/>
      <c r="D104" s="569"/>
      <c r="E104" s="575"/>
      <c r="F104" s="575"/>
      <c r="G104" s="575"/>
      <c r="H104" s="575"/>
      <c r="I104" s="576"/>
      <c r="J104" s="576"/>
      <c r="K104" s="576"/>
      <c r="L104" s="576"/>
      <c r="M104" s="576"/>
    </row>
    <row r="105" spans="1:13" ht="18.75" customHeight="1">
      <c r="A105" s="569"/>
      <c r="B105" s="569"/>
      <c r="C105" s="569"/>
      <c r="D105" s="569"/>
      <c r="E105" s="575"/>
      <c r="F105" s="575"/>
      <c r="G105" s="575"/>
      <c r="H105" s="575"/>
      <c r="I105" s="576"/>
      <c r="J105" s="576"/>
      <c r="K105" s="576"/>
      <c r="L105" s="576"/>
      <c r="M105" s="576"/>
    </row>
    <row r="106" spans="1:13" ht="18.75" customHeight="1">
      <c r="A106" s="569"/>
      <c r="B106" s="569"/>
      <c r="C106" s="569"/>
      <c r="D106" s="569"/>
      <c r="E106" s="575"/>
      <c r="F106" s="575"/>
      <c r="G106" s="575"/>
      <c r="H106" s="575"/>
      <c r="I106" s="576"/>
      <c r="J106" s="576"/>
      <c r="K106" s="576"/>
      <c r="L106" s="576"/>
      <c r="M106" s="576"/>
    </row>
    <row r="107" spans="1:13" ht="18.75" customHeight="1">
      <c r="A107" s="569"/>
      <c r="B107" s="569"/>
      <c r="C107" s="569"/>
      <c r="D107" s="569"/>
      <c r="E107" s="575"/>
      <c r="F107" s="575"/>
      <c r="G107" s="575"/>
      <c r="H107" s="575"/>
      <c r="I107" s="576"/>
      <c r="J107" s="576"/>
      <c r="K107" s="576"/>
      <c r="L107" s="576"/>
      <c r="M107" s="576"/>
    </row>
    <row r="108" spans="1:13" ht="18.75" customHeight="1">
      <c r="A108" s="569"/>
      <c r="B108" s="569"/>
      <c r="C108" s="569"/>
      <c r="D108" s="569"/>
      <c r="E108" s="575"/>
      <c r="F108" s="575"/>
      <c r="G108" s="575"/>
      <c r="H108" s="575"/>
      <c r="I108" s="576"/>
      <c r="J108" s="576"/>
      <c r="K108" s="576"/>
      <c r="L108" s="576"/>
      <c r="M108" s="576"/>
    </row>
    <row r="109" spans="1:13" ht="18.75" customHeight="1">
      <c r="A109" s="569"/>
      <c r="B109" s="569"/>
      <c r="C109" s="569"/>
      <c r="D109" s="569"/>
      <c r="E109" s="575"/>
      <c r="F109" s="575"/>
      <c r="G109" s="575"/>
      <c r="H109" s="575"/>
      <c r="I109" s="576"/>
      <c r="J109" s="576"/>
      <c r="K109" s="576"/>
      <c r="L109" s="576"/>
      <c r="M109" s="576"/>
    </row>
    <row r="110" spans="1:13" ht="18.75" customHeight="1">
      <c r="A110" s="565"/>
      <c r="B110" s="565"/>
      <c r="C110" s="565"/>
      <c r="D110" s="569"/>
      <c r="E110" s="575"/>
      <c r="F110" s="575"/>
      <c r="G110" s="575"/>
      <c r="H110" s="575"/>
      <c r="I110" s="576"/>
      <c r="J110" s="576"/>
      <c r="K110" s="576"/>
      <c r="L110" s="576"/>
      <c r="M110" s="576"/>
    </row>
    <row r="111" spans="1:13" ht="18.75" customHeight="1">
      <c r="A111" s="569"/>
      <c r="B111" s="569"/>
      <c r="C111" s="569"/>
      <c r="D111" s="569"/>
      <c r="E111" s="575"/>
      <c r="F111" s="575"/>
      <c r="G111" s="575"/>
      <c r="H111" s="575"/>
      <c r="I111" s="576"/>
      <c r="J111" s="576"/>
      <c r="K111" s="576"/>
      <c r="L111" s="576"/>
      <c r="M111" s="576"/>
    </row>
    <row r="112" spans="1:13" ht="18.75" customHeight="1">
      <c r="A112" s="569"/>
      <c r="B112" s="569"/>
      <c r="C112" s="569"/>
      <c r="D112" s="569"/>
      <c r="E112" s="575"/>
      <c r="F112" s="575"/>
      <c r="G112" s="575"/>
      <c r="H112" s="575"/>
      <c r="I112" s="576"/>
      <c r="J112" s="576"/>
      <c r="K112" s="576"/>
      <c r="L112" s="576"/>
      <c r="M112" s="576"/>
    </row>
    <row r="113" spans="1:13" ht="18.75" customHeight="1">
      <c r="A113" s="569"/>
      <c r="B113" s="569"/>
      <c r="C113" s="569"/>
      <c r="D113" s="569"/>
      <c r="E113" s="575"/>
      <c r="F113" s="575"/>
      <c r="G113" s="575"/>
      <c r="H113" s="575"/>
      <c r="I113" s="576"/>
      <c r="J113" s="576"/>
      <c r="K113" s="576"/>
      <c r="L113" s="576"/>
      <c r="M113" s="576"/>
    </row>
    <row r="114" spans="1:13" ht="18.75" customHeight="1">
      <c r="A114" s="569"/>
      <c r="B114" s="569"/>
      <c r="C114" s="569"/>
      <c r="D114" s="569"/>
      <c r="E114" s="575"/>
      <c r="F114" s="575"/>
      <c r="G114" s="575"/>
      <c r="H114" s="575"/>
      <c r="I114" s="576"/>
      <c r="J114" s="576"/>
      <c r="K114" s="576"/>
      <c r="L114" s="576"/>
      <c r="M114" s="576"/>
    </row>
    <row r="115" spans="1:13" ht="18.75" customHeight="1">
      <c r="A115" s="569"/>
      <c r="B115" s="569"/>
      <c r="C115" s="569"/>
      <c r="D115" s="569"/>
      <c r="E115" s="575"/>
      <c r="F115" s="575"/>
      <c r="G115" s="575"/>
      <c r="H115" s="575"/>
      <c r="I115" s="576"/>
      <c r="J115" s="576"/>
      <c r="K115" s="576"/>
      <c r="L115" s="576"/>
      <c r="M115" s="576"/>
    </row>
    <row r="116" spans="1:13" ht="18.75" customHeight="1">
      <c r="A116" s="565"/>
      <c r="B116" s="565"/>
      <c r="C116" s="565"/>
      <c r="D116" s="569"/>
      <c r="E116" s="575"/>
      <c r="F116" s="575"/>
      <c r="G116" s="575"/>
      <c r="H116" s="575"/>
      <c r="I116" s="576"/>
      <c r="J116" s="576"/>
      <c r="K116" s="576"/>
      <c r="L116" s="576"/>
      <c r="M116" s="576"/>
    </row>
    <row r="117" spans="1:13" ht="18.75" customHeight="1">
      <c r="A117" s="569"/>
      <c r="B117" s="569"/>
      <c r="C117" s="569"/>
      <c r="D117" s="569"/>
      <c r="E117" s="575"/>
      <c r="F117" s="575"/>
      <c r="G117" s="575"/>
      <c r="H117" s="575"/>
      <c r="I117" s="576"/>
      <c r="J117" s="576"/>
      <c r="K117" s="576"/>
      <c r="L117" s="576"/>
      <c r="M117" s="576"/>
    </row>
    <row r="118" spans="1:13" ht="18.75" customHeight="1">
      <c r="A118" s="569"/>
      <c r="B118" s="569"/>
      <c r="C118" s="569"/>
      <c r="D118" s="569"/>
      <c r="E118" s="575"/>
      <c r="F118" s="575"/>
      <c r="G118" s="575"/>
      <c r="H118" s="575"/>
      <c r="I118" s="576"/>
      <c r="J118" s="576"/>
      <c r="K118" s="576"/>
      <c r="L118" s="576"/>
      <c r="M118" s="576"/>
    </row>
    <row r="119" spans="1:13" ht="18.75" customHeight="1">
      <c r="A119" s="569"/>
      <c r="B119" s="569"/>
      <c r="C119" s="569"/>
      <c r="D119" s="569"/>
      <c r="E119" s="575"/>
      <c r="F119" s="575"/>
      <c r="G119" s="575"/>
      <c r="H119" s="575"/>
      <c r="I119" s="576"/>
      <c r="J119" s="576"/>
      <c r="K119" s="576"/>
      <c r="L119" s="576"/>
      <c r="M119" s="576"/>
    </row>
    <row r="120" spans="1:13" ht="18.75" customHeight="1">
      <c r="A120" s="569"/>
      <c r="B120" s="569"/>
      <c r="C120" s="569"/>
      <c r="D120" s="569"/>
      <c r="E120" s="575"/>
      <c r="F120" s="575"/>
      <c r="G120" s="575"/>
      <c r="H120" s="575"/>
      <c r="I120" s="576"/>
      <c r="J120" s="576"/>
      <c r="K120" s="576"/>
      <c r="L120" s="576"/>
      <c r="M120" s="576"/>
    </row>
    <row r="121" spans="1:13" ht="18.75" customHeight="1">
      <c r="A121" s="569"/>
      <c r="B121" s="569"/>
      <c r="C121" s="569"/>
      <c r="D121" s="569"/>
      <c r="E121" s="575"/>
      <c r="F121" s="575"/>
      <c r="G121" s="575"/>
      <c r="H121" s="575"/>
      <c r="I121" s="576"/>
      <c r="J121" s="576"/>
      <c r="K121" s="576"/>
      <c r="L121" s="576"/>
      <c r="M121" s="576"/>
    </row>
    <row r="122" spans="1:13" ht="18.75" customHeight="1">
      <c r="A122" s="565"/>
      <c r="B122" s="565"/>
      <c r="C122" s="565"/>
      <c r="D122" s="569"/>
      <c r="E122" s="575"/>
      <c r="F122" s="575"/>
      <c r="G122" s="575"/>
      <c r="H122" s="575"/>
      <c r="I122" s="576"/>
      <c r="J122" s="576"/>
      <c r="K122" s="576"/>
      <c r="L122" s="576"/>
      <c r="M122" s="576"/>
    </row>
    <row r="123" spans="1:13" ht="18.75" customHeight="1">
      <c r="A123" s="569"/>
      <c r="B123" s="569"/>
      <c r="C123" s="569"/>
      <c r="D123" s="569"/>
      <c r="E123" s="575"/>
      <c r="F123" s="575"/>
      <c r="G123" s="575"/>
      <c r="H123" s="575"/>
      <c r="I123" s="576"/>
      <c r="J123" s="576"/>
      <c r="K123" s="576"/>
      <c r="L123" s="576"/>
      <c r="M123" s="576"/>
    </row>
    <row r="124" spans="1:13" ht="18.75" customHeight="1">
      <c r="A124" s="569"/>
      <c r="B124" s="569"/>
      <c r="C124" s="569"/>
      <c r="D124" s="569"/>
      <c r="E124" s="575"/>
      <c r="F124" s="575"/>
      <c r="G124" s="575"/>
      <c r="H124" s="575"/>
      <c r="I124" s="576"/>
      <c r="J124" s="576"/>
      <c r="K124" s="576"/>
      <c r="L124" s="576"/>
      <c r="M124" s="576"/>
    </row>
    <row r="125" spans="1:13" ht="18.75" customHeight="1">
      <c r="A125" s="569"/>
      <c r="B125" s="569"/>
      <c r="C125" s="569"/>
      <c r="D125" s="569"/>
      <c r="E125" s="575"/>
      <c r="F125" s="575"/>
      <c r="G125" s="575"/>
      <c r="H125" s="575"/>
      <c r="I125" s="576"/>
      <c r="J125" s="576"/>
      <c r="K125" s="576"/>
      <c r="L125" s="576"/>
      <c r="M125" s="576"/>
    </row>
    <row r="126" spans="1:13" ht="18.75" customHeight="1">
      <c r="A126" s="569"/>
      <c r="B126" s="569"/>
      <c r="C126" s="569"/>
      <c r="D126" s="569"/>
      <c r="E126" s="575"/>
      <c r="F126" s="575"/>
      <c r="G126" s="575"/>
      <c r="H126" s="575"/>
      <c r="I126" s="576"/>
      <c r="J126" s="576"/>
      <c r="K126" s="576"/>
      <c r="L126" s="576"/>
      <c r="M126" s="576"/>
    </row>
    <row r="127" spans="1:13" ht="18.75" customHeight="1">
      <c r="A127" s="569"/>
      <c r="B127" s="569"/>
      <c r="C127" s="569"/>
      <c r="D127" s="569"/>
      <c r="E127" s="575"/>
      <c r="F127" s="575"/>
      <c r="G127" s="575"/>
      <c r="H127" s="575"/>
      <c r="I127" s="576"/>
      <c r="J127" s="576"/>
      <c r="K127" s="576"/>
      <c r="L127" s="576"/>
      <c r="M127" s="576"/>
    </row>
    <row r="128" spans="1:13" ht="18.75" customHeight="1">
      <c r="A128" s="565"/>
      <c r="B128" s="565"/>
      <c r="C128" s="565"/>
      <c r="D128" s="569"/>
      <c r="E128" s="575"/>
      <c r="F128" s="575"/>
      <c r="G128" s="575"/>
      <c r="H128" s="575"/>
      <c r="I128" s="576"/>
      <c r="J128" s="576"/>
      <c r="K128" s="576"/>
      <c r="L128" s="576"/>
      <c r="M128" s="576"/>
    </row>
    <row r="129" spans="1:13" ht="18.75" customHeight="1">
      <c r="A129" s="569"/>
      <c r="B129" s="569"/>
      <c r="C129" s="569"/>
      <c r="D129" s="569"/>
      <c r="E129" s="575"/>
      <c r="F129" s="575"/>
      <c r="G129" s="575"/>
      <c r="H129" s="575"/>
      <c r="I129" s="576"/>
      <c r="J129" s="576"/>
      <c r="K129" s="576"/>
      <c r="L129" s="576"/>
      <c r="M129" s="576"/>
    </row>
    <row r="130" spans="1:13" ht="18.75" customHeight="1">
      <c r="A130" s="569"/>
      <c r="B130" s="569"/>
      <c r="C130" s="569"/>
      <c r="D130" s="569"/>
      <c r="E130" s="575"/>
      <c r="F130" s="575"/>
      <c r="G130" s="575"/>
      <c r="H130" s="575"/>
      <c r="I130" s="576"/>
      <c r="J130" s="576"/>
      <c r="K130" s="576"/>
      <c r="L130" s="576"/>
      <c r="M130" s="576"/>
    </row>
    <row r="131" spans="1:13" ht="18.75" customHeight="1">
      <c r="A131" s="569"/>
      <c r="B131" s="569"/>
      <c r="C131" s="569"/>
      <c r="D131" s="569"/>
      <c r="E131" s="575"/>
      <c r="F131" s="575"/>
      <c r="G131" s="575"/>
      <c r="H131" s="575"/>
      <c r="I131" s="576"/>
      <c r="J131" s="576"/>
      <c r="K131" s="576"/>
      <c r="L131" s="576"/>
      <c r="M131" s="576"/>
    </row>
    <row r="132" spans="1:13" ht="18.75" customHeight="1">
      <c r="A132" s="569"/>
      <c r="B132" s="569"/>
      <c r="C132" s="569"/>
      <c r="D132" s="569"/>
      <c r="E132" s="575"/>
      <c r="F132" s="575"/>
      <c r="G132" s="575"/>
      <c r="H132" s="575"/>
      <c r="I132" s="576"/>
      <c r="J132" s="576"/>
      <c r="K132" s="576"/>
      <c r="L132" s="576"/>
      <c r="M132" s="576"/>
    </row>
    <row r="133" spans="1:13" ht="18.75" customHeight="1">
      <c r="A133" s="569"/>
      <c r="B133" s="569"/>
      <c r="C133" s="569"/>
      <c r="D133" s="569"/>
      <c r="E133" s="575"/>
      <c r="F133" s="575"/>
      <c r="G133" s="575"/>
      <c r="H133" s="575"/>
      <c r="I133" s="576"/>
      <c r="J133" s="576"/>
      <c r="K133" s="576"/>
      <c r="L133" s="576"/>
      <c r="M133" s="576"/>
    </row>
    <row r="134" spans="1:13" ht="18.75" customHeight="1">
      <c r="A134" s="565"/>
      <c r="B134" s="565"/>
      <c r="C134" s="565"/>
      <c r="D134" s="569"/>
      <c r="E134" s="575"/>
      <c r="F134" s="575"/>
      <c r="G134" s="575"/>
      <c r="H134" s="575"/>
      <c r="I134" s="576"/>
      <c r="J134" s="576"/>
      <c r="K134" s="576"/>
      <c r="L134" s="576"/>
      <c r="M134" s="576"/>
    </row>
    <row r="135" spans="1:13" ht="18.75" customHeight="1">
      <c r="A135" s="569"/>
      <c r="B135" s="569"/>
      <c r="C135" s="569"/>
      <c r="D135" s="569"/>
      <c r="E135" s="575"/>
      <c r="F135" s="575"/>
      <c r="G135" s="575"/>
      <c r="H135" s="575"/>
      <c r="I135" s="576"/>
      <c r="J135" s="576"/>
      <c r="K135" s="576"/>
      <c r="L135" s="576"/>
      <c r="M135" s="576"/>
    </row>
    <row r="136" spans="1:13" ht="18.75" customHeight="1">
      <c r="A136" s="569"/>
      <c r="B136" s="569"/>
      <c r="C136" s="569"/>
      <c r="D136" s="569"/>
      <c r="E136" s="575"/>
      <c r="F136" s="575"/>
      <c r="G136" s="575"/>
      <c r="H136" s="575"/>
      <c r="I136" s="576"/>
      <c r="J136" s="576"/>
      <c r="K136" s="576"/>
      <c r="L136" s="576"/>
      <c r="M136" s="576"/>
    </row>
    <row r="137" spans="1:13" ht="18.75" customHeight="1">
      <c r="A137" s="569"/>
      <c r="B137" s="569"/>
      <c r="C137" s="569"/>
      <c r="D137" s="569"/>
      <c r="E137" s="575"/>
      <c r="F137" s="575"/>
      <c r="G137" s="575"/>
      <c r="H137" s="575"/>
      <c r="I137" s="576"/>
      <c r="J137" s="576"/>
      <c r="K137" s="576"/>
      <c r="L137" s="576"/>
      <c r="M137" s="576"/>
    </row>
    <row r="138" spans="1:13" ht="18.75" customHeight="1">
      <c r="A138" s="569"/>
      <c r="B138" s="569"/>
      <c r="C138" s="569"/>
      <c r="D138" s="569"/>
      <c r="E138" s="575"/>
      <c r="F138" s="575"/>
      <c r="G138" s="575"/>
      <c r="H138" s="575"/>
      <c r="I138" s="576"/>
      <c r="J138" s="576"/>
      <c r="K138" s="576"/>
      <c r="L138" s="576"/>
      <c r="M138" s="576"/>
    </row>
    <row r="139" spans="1:13" ht="18.75" customHeight="1">
      <c r="A139" s="569"/>
      <c r="B139" s="569"/>
      <c r="C139" s="569"/>
      <c r="D139" s="569"/>
      <c r="E139" s="575"/>
      <c r="F139" s="575"/>
      <c r="G139" s="575"/>
      <c r="H139" s="575"/>
      <c r="I139" s="576"/>
      <c r="J139" s="576"/>
      <c r="K139" s="576"/>
      <c r="L139" s="576"/>
      <c r="M139" s="576"/>
    </row>
    <row r="140" spans="1:13" ht="18.75" customHeight="1">
      <c r="A140" s="565"/>
      <c r="B140" s="565"/>
      <c r="C140" s="565"/>
      <c r="D140" s="569"/>
      <c r="E140" s="575"/>
      <c r="F140" s="575"/>
      <c r="G140" s="575"/>
      <c r="H140" s="575"/>
      <c r="I140" s="576"/>
      <c r="J140" s="576"/>
      <c r="K140" s="576"/>
      <c r="L140" s="576"/>
      <c r="M140" s="576"/>
    </row>
    <row r="141" spans="1:13" ht="18.75" customHeight="1">
      <c r="A141" s="569"/>
      <c r="B141" s="569"/>
      <c r="C141" s="569"/>
      <c r="D141" s="569"/>
      <c r="E141" s="575"/>
      <c r="F141" s="575"/>
      <c r="G141" s="575"/>
      <c r="H141" s="575"/>
      <c r="I141" s="576"/>
      <c r="J141" s="576"/>
      <c r="K141" s="576"/>
      <c r="L141" s="576"/>
      <c r="M141" s="576"/>
    </row>
    <row r="142" spans="1:13" ht="18.75" customHeight="1">
      <c r="A142" s="569"/>
      <c r="B142" s="569"/>
      <c r="C142" s="569"/>
      <c r="D142" s="569"/>
      <c r="E142" s="575"/>
      <c r="F142" s="575"/>
      <c r="G142" s="575"/>
      <c r="H142" s="575"/>
      <c r="I142" s="576"/>
      <c r="J142" s="576"/>
      <c r="K142" s="576"/>
      <c r="L142" s="576"/>
      <c r="M142" s="576"/>
    </row>
    <row r="143" spans="1:13" ht="18.75" customHeight="1">
      <c r="A143" s="569"/>
      <c r="B143" s="569"/>
      <c r="C143" s="569"/>
      <c r="D143" s="569"/>
      <c r="E143" s="575"/>
      <c r="F143" s="575"/>
      <c r="G143" s="575"/>
      <c r="H143" s="575"/>
      <c r="I143" s="576"/>
      <c r="J143" s="576"/>
      <c r="K143" s="576"/>
      <c r="L143" s="576"/>
      <c r="M143" s="576"/>
    </row>
    <row r="144" spans="1:13" ht="18.75" customHeight="1">
      <c r="A144" s="569"/>
      <c r="B144" s="569"/>
      <c r="C144" s="569"/>
      <c r="D144" s="569"/>
      <c r="E144" s="575"/>
      <c r="F144" s="575"/>
      <c r="G144" s="575"/>
      <c r="H144" s="575"/>
      <c r="I144" s="578"/>
      <c r="J144" s="578"/>
      <c r="K144" s="578"/>
      <c r="L144" s="576"/>
      <c r="M144" s="576"/>
    </row>
    <row r="145" spans="1:13" ht="18.75" customHeight="1">
      <c r="A145" s="569"/>
      <c r="B145" s="569"/>
      <c r="C145" s="569"/>
      <c r="D145" s="569"/>
      <c r="E145" s="575"/>
      <c r="F145" s="575"/>
      <c r="G145" s="575"/>
      <c r="H145" s="575"/>
      <c r="I145" s="576"/>
      <c r="J145" s="576"/>
      <c r="K145" s="576"/>
      <c r="L145" s="576"/>
      <c r="M145" s="576"/>
    </row>
    <row r="146" spans="1:13" ht="18.75" customHeight="1">
      <c r="A146" s="1644"/>
      <c r="B146" s="1644"/>
      <c r="C146" s="1644"/>
      <c r="D146" s="1644"/>
      <c r="E146" s="575"/>
      <c r="F146" s="575"/>
      <c r="G146" s="575"/>
      <c r="H146" s="575"/>
      <c r="I146" s="576"/>
      <c r="J146" s="576"/>
      <c r="K146" s="576"/>
      <c r="L146" s="576"/>
      <c r="M146" s="576"/>
    </row>
    <row r="147" spans="1:13" ht="18.75" customHeight="1">
      <c r="A147" s="1644"/>
      <c r="B147" s="1644"/>
      <c r="C147" s="1644"/>
      <c r="D147" s="1644"/>
      <c r="E147" s="575"/>
      <c r="F147" s="575"/>
      <c r="G147" s="575"/>
      <c r="H147" s="575"/>
      <c r="I147" s="576"/>
      <c r="J147" s="576"/>
      <c r="K147" s="576"/>
      <c r="L147" s="576"/>
      <c r="M147" s="576"/>
    </row>
    <row r="148" spans="1:13" ht="18.75" customHeight="1">
      <c r="A148" s="569"/>
      <c r="B148" s="569"/>
      <c r="C148" s="569"/>
      <c r="D148" s="569"/>
      <c r="E148" s="579"/>
      <c r="F148" s="579"/>
      <c r="G148" s="579"/>
      <c r="H148" s="579"/>
      <c r="I148" s="578"/>
      <c r="J148" s="578"/>
      <c r="K148" s="578"/>
      <c r="L148" s="578"/>
      <c r="M148" s="578"/>
    </row>
    <row r="149" spans="1:13" ht="18.75" customHeight="1">
      <c r="A149" s="565"/>
      <c r="B149" s="565"/>
      <c r="C149" s="565"/>
      <c r="D149" s="569"/>
      <c r="E149" s="575"/>
      <c r="F149" s="575"/>
      <c r="G149" s="575"/>
      <c r="H149" s="575"/>
      <c r="I149" s="576"/>
      <c r="J149" s="576"/>
      <c r="K149" s="576"/>
      <c r="L149" s="576"/>
      <c r="M149" s="576"/>
    </row>
    <row r="150" spans="1:13" ht="18.75" customHeight="1">
      <c r="A150" s="565"/>
      <c r="B150" s="565"/>
      <c r="C150" s="565"/>
      <c r="D150" s="569"/>
      <c r="E150" s="575"/>
      <c r="F150" s="575"/>
      <c r="G150" s="575"/>
      <c r="H150" s="575"/>
      <c r="I150" s="576"/>
      <c r="J150" s="576"/>
      <c r="K150" s="576"/>
      <c r="L150" s="576"/>
      <c r="M150" s="576"/>
    </row>
    <row r="151" spans="1:13" ht="18.75" customHeight="1">
      <c r="A151" s="565"/>
      <c r="B151" s="565"/>
      <c r="C151" s="565"/>
      <c r="D151" s="569"/>
      <c r="E151" s="575"/>
      <c r="F151" s="575"/>
      <c r="G151" s="575"/>
      <c r="H151" s="575"/>
      <c r="I151" s="576"/>
      <c r="J151" s="576"/>
      <c r="K151" s="576"/>
      <c r="L151" s="576"/>
      <c r="M151" s="576"/>
    </row>
    <row r="152" spans="1:13" ht="18.75" customHeight="1">
      <c r="A152" s="565"/>
      <c r="B152" s="565"/>
      <c r="C152" s="565"/>
      <c r="D152" s="569"/>
      <c r="E152" s="575"/>
      <c r="F152" s="575"/>
      <c r="G152" s="575"/>
      <c r="H152" s="575"/>
      <c r="I152" s="576"/>
      <c r="J152" s="576"/>
      <c r="K152" s="576"/>
      <c r="L152" s="576"/>
      <c r="M152" s="576"/>
    </row>
    <row r="153" spans="1:13" ht="18.75" customHeight="1">
      <c r="A153" s="565"/>
      <c r="B153" s="565"/>
      <c r="C153" s="565"/>
      <c r="D153" s="569"/>
      <c r="E153" s="575"/>
      <c r="F153" s="575"/>
      <c r="G153" s="575"/>
      <c r="H153" s="575"/>
      <c r="I153" s="576"/>
      <c r="J153" s="576"/>
      <c r="K153" s="576"/>
      <c r="L153" s="576"/>
      <c r="M153" s="576"/>
    </row>
    <row r="154" spans="1:13" ht="18.75" customHeight="1">
      <c r="A154" s="565"/>
      <c r="B154" s="565"/>
      <c r="C154" s="565"/>
      <c r="D154" s="569"/>
      <c r="E154" s="579"/>
      <c r="F154" s="579"/>
      <c r="G154" s="579"/>
      <c r="H154" s="579"/>
      <c r="I154" s="578"/>
      <c r="J154" s="578"/>
      <c r="K154" s="578"/>
      <c r="L154" s="578"/>
      <c r="M154" s="578"/>
    </row>
    <row r="155" spans="1:13" ht="18.75" customHeight="1">
      <c r="A155" s="565"/>
      <c r="B155" s="565"/>
      <c r="C155" s="565"/>
      <c r="D155" s="569"/>
      <c r="E155" s="580"/>
      <c r="F155" s="580"/>
      <c r="G155" s="580"/>
      <c r="H155" s="580"/>
      <c r="I155" s="580"/>
      <c r="J155" s="580"/>
      <c r="K155" s="580"/>
      <c r="L155" s="580"/>
      <c r="M155" s="580"/>
    </row>
    <row r="156" spans="1:13" ht="18.75" customHeight="1">
      <c r="A156" s="565"/>
      <c r="B156" s="565"/>
      <c r="C156" s="565"/>
      <c r="D156" s="569"/>
      <c r="E156" s="580"/>
      <c r="F156" s="580"/>
      <c r="G156" s="580"/>
      <c r="H156" s="580"/>
      <c r="I156" s="580"/>
      <c r="J156" s="580"/>
      <c r="K156" s="580"/>
      <c r="L156" s="580"/>
      <c r="M156" s="580"/>
    </row>
    <row r="157" spans="1:13" ht="18.75" customHeight="1">
      <c r="A157" s="565"/>
      <c r="B157" s="565"/>
      <c r="C157" s="565"/>
      <c r="D157" s="569"/>
      <c r="E157" s="580"/>
      <c r="F157" s="580"/>
      <c r="G157" s="580"/>
      <c r="H157" s="580"/>
      <c r="I157" s="580"/>
      <c r="J157" s="580"/>
      <c r="K157" s="580"/>
      <c r="L157" s="580"/>
      <c r="M157" s="580"/>
    </row>
    <row r="158" spans="1:13" ht="18.75" customHeight="1">
      <c r="A158" s="565"/>
      <c r="B158" s="565"/>
      <c r="C158" s="565"/>
      <c r="D158" s="569"/>
      <c r="E158" s="580"/>
      <c r="F158" s="580"/>
      <c r="G158" s="580"/>
      <c r="H158" s="580"/>
      <c r="I158" s="580"/>
      <c r="J158" s="580"/>
      <c r="K158" s="580"/>
      <c r="L158" s="580"/>
      <c r="M158" s="580"/>
    </row>
    <row r="159" spans="1:13" ht="18.75" customHeight="1">
      <c r="A159" s="565"/>
      <c r="B159" s="565"/>
      <c r="C159" s="565"/>
      <c r="D159" s="569"/>
      <c r="E159" s="580"/>
      <c r="F159" s="580"/>
      <c r="G159" s="580"/>
      <c r="H159" s="580"/>
      <c r="I159" s="580"/>
      <c r="J159" s="580"/>
      <c r="K159" s="580"/>
      <c r="L159" s="580"/>
      <c r="M159" s="580"/>
    </row>
    <row r="160" spans="1:13" ht="18.75" customHeight="1">
      <c r="A160" s="565"/>
      <c r="B160" s="565"/>
      <c r="C160" s="565"/>
      <c r="D160" s="569"/>
      <c r="E160" s="580"/>
      <c r="F160" s="580"/>
      <c r="G160" s="580"/>
      <c r="H160" s="580"/>
      <c r="I160" s="580"/>
      <c r="J160" s="580"/>
      <c r="K160" s="580"/>
      <c r="L160" s="580"/>
      <c r="M160" s="580"/>
    </row>
    <row r="161" spans="1:32" ht="18.75" customHeight="1">
      <c r="A161" s="565"/>
      <c r="B161" s="565"/>
      <c r="C161" s="565"/>
      <c r="D161" s="569"/>
      <c r="E161" s="580"/>
      <c r="F161" s="580"/>
      <c r="G161" s="580"/>
      <c r="H161" s="580"/>
      <c r="I161" s="580"/>
      <c r="J161" s="580"/>
      <c r="K161" s="580"/>
      <c r="L161" s="580"/>
      <c r="M161" s="580"/>
    </row>
    <row r="162" spans="1:32" ht="18.75" customHeight="1">
      <c r="A162" s="581"/>
      <c r="B162" s="581"/>
      <c r="C162" s="581"/>
      <c r="D162" s="569"/>
      <c r="E162" s="582"/>
      <c r="F162" s="582"/>
      <c r="G162" s="582"/>
      <c r="H162" s="582"/>
      <c r="I162" s="578"/>
      <c r="J162" s="578"/>
      <c r="K162" s="578"/>
      <c r="L162" s="578" ph="1"/>
      <c r="M162" s="578" ph="1"/>
      <c r="X162" s="286" ph="1"/>
      <c r="Y162" s="286" ph="1"/>
      <c r="Z162" s="286" ph="1"/>
      <c r="AA162" s="286" ph="1"/>
      <c r="AB162" s="286" ph="1"/>
      <c r="AC162" s="286" ph="1"/>
      <c r="AD162" s="286" ph="1"/>
      <c r="AE162" s="286" ph="1"/>
      <c r="AF162" s="286" ph="1"/>
    </row>
  </sheetData>
  <mergeCells count="317">
    <mergeCell ref="U49:W49"/>
    <mergeCell ref="X49:Z49"/>
    <mergeCell ref="A146:D146"/>
    <mergeCell ref="A147:D147"/>
    <mergeCell ref="A49:C49"/>
    <mergeCell ref="E49:G49"/>
    <mergeCell ref="H49:J49"/>
    <mergeCell ref="K49:M49"/>
    <mergeCell ref="N49:P49"/>
    <mergeCell ref="R49:T49"/>
    <mergeCell ref="U47:W47"/>
    <mergeCell ref="X47:Z47"/>
    <mergeCell ref="A48:C48"/>
    <mergeCell ref="E48:G48"/>
    <mergeCell ref="H48:J48"/>
    <mergeCell ref="K48:M48"/>
    <mergeCell ref="N48:P48"/>
    <mergeCell ref="R48:T48"/>
    <mergeCell ref="U48:W48"/>
    <mergeCell ref="X48:Z48"/>
    <mergeCell ref="A47:C47"/>
    <mergeCell ref="E47:G47"/>
    <mergeCell ref="H47:J47"/>
    <mergeCell ref="K47:M47"/>
    <mergeCell ref="N47:P47"/>
    <mergeCell ref="R47:T47"/>
    <mergeCell ref="U45:W45"/>
    <mergeCell ref="X45:Z45"/>
    <mergeCell ref="A46:C46"/>
    <mergeCell ref="E46:G46"/>
    <mergeCell ref="H46:J46"/>
    <mergeCell ref="K46:M46"/>
    <mergeCell ref="N46:P46"/>
    <mergeCell ref="R46:T46"/>
    <mergeCell ref="U46:W46"/>
    <mergeCell ref="X46:Z46"/>
    <mergeCell ref="A45:C45"/>
    <mergeCell ref="E45:G45"/>
    <mergeCell ref="H45:J45"/>
    <mergeCell ref="K45:M45"/>
    <mergeCell ref="N45:P45"/>
    <mergeCell ref="R45:T45"/>
    <mergeCell ref="X43:Z43"/>
    <mergeCell ref="A44:C44"/>
    <mergeCell ref="E44:G44"/>
    <mergeCell ref="H44:J44"/>
    <mergeCell ref="K44:M44"/>
    <mergeCell ref="N44:P44"/>
    <mergeCell ref="R44:T44"/>
    <mergeCell ref="U44:W44"/>
    <mergeCell ref="X44:Z44"/>
    <mergeCell ref="E43:G43"/>
    <mergeCell ref="H43:J43"/>
    <mergeCell ref="K43:M43"/>
    <mergeCell ref="N43:P43"/>
    <mergeCell ref="R43:T43"/>
    <mergeCell ref="U43:W43"/>
    <mergeCell ref="U41:W41"/>
    <mergeCell ref="X41:Z41"/>
    <mergeCell ref="A42:C42"/>
    <mergeCell ref="E42:G42"/>
    <mergeCell ref="H42:J42"/>
    <mergeCell ref="K42:M42"/>
    <mergeCell ref="N42:P42"/>
    <mergeCell ref="R42:T42"/>
    <mergeCell ref="U42:W42"/>
    <mergeCell ref="X42:Z42"/>
    <mergeCell ref="A41:C41"/>
    <mergeCell ref="E41:G41"/>
    <mergeCell ref="H41:J41"/>
    <mergeCell ref="K41:M41"/>
    <mergeCell ref="N41:P41"/>
    <mergeCell ref="R41:T41"/>
    <mergeCell ref="U39:W39"/>
    <mergeCell ref="X39:Z39"/>
    <mergeCell ref="A40:C40"/>
    <mergeCell ref="E40:G40"/>
    <mergeCell ref="H40:J40"/>
    <mergeCell ref="K40:M40"/>
    <mergeCell ref="N40:P40"/>
    <mergeCell ref="R40:T40"/>
    <mergeCell ref="U40:W40"/>
    <mergeCell ref="X40:Z40"/>
    <mergeCell ref="A39:C39"/>
    <mergeCell ref="E39:G39"/>
    <mergeCell ref="H39:J39"/>
    <mergeCell ref="K39:M39"/>
    <mergeCell ref="N39:P39"/>
    <mergeCell ref="R39:T39"/>
    <mergeCell ref="A38:C38"/>
    <mergeCell ref="E38:G38"/>
    <mergeCell ref="H38:J38"/>
    <mergeCell ref="K38:M38"/>
    <mergeCell ref="N38:P38"/>
    <mergeCell ref="R38:T38"/>
    <mergeCell ref="U38:W38"/>
    <mergeCell ref="X38:Z38"/>
    <mergeCell ref="A37:C37"/>
    <mergeCell ref="E37:G37"/>
    <mergeCell ref="H37:J37"/>
    <mergeCell ref="K37:M37"/>
    <mergeCell ref="N37:P37"/>
    <mergeCell ref="R37:T37"/>
    <mergeCell ref="E36:G36"/>
    <mergeCell ref="H36:J36"/>
    <mergeCell ref="K36:M36"/>
    <mergeCell ref="N36:P36"/>
    <mergeCell ref="R36:T36"/>
    <mergeCell ref="U36:W36"/>
    <mergeCell ref="X36:Z36"/>
    <mergeCell ref="U37:W37"/>
    <mergeCell ref="X37:Z37"/>
    <mergeCell ref="A35:C35"/>
    <mergeCell ref="E35:G35"/>
    <mergeCell ref="H35:J35"/>
    <mergeCell ref="K35:M35"/>
    <mergeCell ref="N35:P35"/>
    <mergeCell ref="R35:T35"/>
    <mergeCell ref="U33:W33"/>
    <mergeCell ref="X33:Z33"/>
    <mergeCell ref="A34:C34"/>
    <mergeCell ref="E34:G34"/>
    <mergeCell ref="H34:J34"/>
    <mergeCell ref="K34:M34"/>
    <mergeCell ref="N34:P34"/>
    <mergeCell ref="R34:T34"/>
    <mergeCell ref="U34:W34"/>
    <mergeCell ref="X34:Z34"/>
    <mergeCell ref="A33:C33"/>
    <mergeCell ref="E33:G33"/>
    <mergeCell ref="H33:J33"/>
    <mergeCell ref="K33:M33"/>
    <mergeCell ref="N33:P33"/>
    <mergeCell ref="R33:T33"/>
    <mergeCell ref="U35:W35"/>
    <mergeCell ref="X35:Z35"/>
    <mergeCell ref="U31:W31"/>
    <mergeCell ref="X31:Z31"/>
    <mergeCell ref="A32:C32"/>
    <mergeCell ref="E32:G32"/>
    <mergeCell ref="H32:J32"/>
    <mergeCell ref="K32:M32"/>
    <mergeCell ref="N32:P32"/>
    <mergeCell ref="R32:T32"/>
    <mergeCell ref="U32:W32"/>
    <mergeCell ref="X32:Z32"/>
    <mergeCell ref="A31:C31"/>
    <mergeCell ref="E31:G31"/>
    <mergeCell ref="H31:J31"/>
    <mergeCell ref="K31:M31"/>
    <mergeCell ref="N31:P31"/>
    <mergeCell ref="R31:T31"/>
    <mergeCell ref="X29:Z29"/>
    <mergeCell ref="A30:C30"/>
    <mergeCell ref="E30:G30"/>
    <mergeCell ref="H30:J30"/>
    <mergeCell ref="K30:M30"/>
    <mergeCell ref="N30:P30"/>
    <mergeCell ref="R30:T30"/>
    <mergeCell ref="U30:W30"/>
    <mergeCell ref="X30:Z30"/>
    <mergeCell ref="E29:G29"/>
    <mergeCell ref="H29:J29"/>
    <mergeCell ref="K29:M29"/>
    <mergeCell ref="N29:P29"/>
    <mergeCell ref="R29:T29"/>
    <mergeCell ref="U29:W29"/>
    <mergeCell ref="U27:W27"/>
    <mergeCell ref="X27:Z27"/>
    <mergeCell ref="A28:C28"/>
    <mergeCell ref="E28:G28"/>
    <mergeCell ref="H28:J28"/>
    <mergeCell ref="K28:M28"/>
    <mergeCell ref="N28:P28"/>
    <mergeCell ref="R28:T28"/>
    <mergeCell ref="U28:W28"/>
    <mergeCell ref="X28:Z28"/>
    <mergeCell ref="A27:C27"/>
    <mergeCell ref="E27:G27"/>
    <mergeCell ref="H27:J27"/>
    <mergeCell ref="K27:M27"/>
    <mergeCell ref="N27:P27"/>
    <mergeCell ref="R27:T27"/>
    <mergeCell ref="U25:W25"/>
    <mergeCell ref="X25:Z25"/>
    <mergeCell ref="A26:C26"/>
    <mergeCell ref="E26:G26"/>
    <mergeCell ref="H26:J26"/>
    <mergeCell ref="K26:M26"/>
    <mergeCell ref="N26:P26"/>
    <mergeCell ref="R26:T26"/>
    <mergeCell ref="U26:W26"/>
    <mergeCell ref="X26:Z26"/>
    <mergeCell ref="A25:C25"/>
    <mergeCell ref="E25:G25"/>
    <mergeCell ref="H25:J25"/>
    <mergeCell ref="K25:M25"/>
    <mergeCell ref="N25:P25"/>
    <mergeCell ref="R25:T25"/>
    <mergeCell ref="U23:W23"/>
    <mergeCell ref="X23:Z23"/>
    <mergeCell ref="A24:C24"/>
    <mergeCell ref="E24:G24"/>
    <mergeCell ref="H24:J24"/>
    <mergeCell ref="K24:M24"/>
    <mergeCell ref="N24:P24"/>
    <mergeCell ref="R24:T24"/>
    <mergeCell ref="U24:W24"/>
    <mergeCell ref="X24:Z24"/>
    <mergeCell ref="A23:C23"/>
    <mergeCell ref="E23:G23"/>
    <mergeCell ref="H23:J23"/>
    <mergeCell ref="K23:M23"/>
    <mergeCell ref="N23:P23"/>
    <mergeCell ref="R23:T23"/>
    <mergeCell ref="A21:D21"/>
    <mergeCell ref="E21:G21"/>
    <mergeCell ref="H21:J21"/>
    <mergeCell ref="K21:M21"/>
    <mergeCell ref="N21:P21"/>
    <mergeCell ref="E22:G22"/>
    <mergeCell ref="H22:J22"/>
    <mergeCell ref="K22:M22"/>
    <mergeCell ref="A16:E16"/>
    <mergeCell ref="A17:Z17"/>
    <mergeCell ref="A19:D19"/>
    <mergeCell ref="E19:G19"/>
    <mergeCell ref="H19:J19"/>
    <mergeCell ref="K19:M19"/>
    <mergeCell ref="N19:Q19"/>
    <mergeCell ref="R19:T19"/>
    <mergeCell ref="U19:W19"/>
    <mergeCell ref="X19:Z19"/>
    <mergeCell ref="T13:V13"/>
    <mergeCell ref="W13:Z13"/>
    <mergeCell ref="E14:G14"/>
    <mergeCell ref="H14:J14"/>
    <mergeCell ref="K14:M14"/>
    <mergeCell ref="A13:B13"/>
    <mergeCell ref="E13:G13"/>
    <mergeCell ref="H13:J13"/>
    <mergeCell ref="K13:M13"/>
    <mergeCell ref="N13:P13"/>
    <mergeCell ref="Q13:S13"/>
    <mergeCell ref="T11:V11"/>
    <mergeCell ref="W11:Z11"/>
    <mergeCell ref="A12:B12"/>
    <mergeCell ref="E12:G12"/>
    <mergeCell ref="H12:J12"/>
    <mergeCell ref="K12:M12"/>
    <mergeCell ref="N12:P12"/>
    <mergeCell ref="Q12:S12"/>
    <mergeCell ref="T12:V12"/>
    <mergeCell ref="W12:Z12"/>
    <mergeCell ref="A11:B11"/>
    <mergeCell ref="E11:G11"/>
    <mergeCell ref="H11:J11"/>
    <mergeCell ref="K11:M11"/>
    <mergeCell ref="N11:P11"/>
    <mergeCell ref="Q11:S11"/>
    <mergeCell ref="T9:V9"/>
    <mergeCell ref="W9:Z9"/>
    <mergeCell ref="A10:B10"/>
    <mergeCell ref="E10:G10"/>
    <mergeCell ref="H10:J10"/>
    <mergeCell ref="K10:M10"/>
    <mergeCell ref="N10:P10"/>
    <mergeCell ref="Q10:S10"/>
    <mergeCell ref="T10:V10"/>
    <mergeCell ref="W10:Z10"/>
    <mergeCell ref="A9:B9"/>
    <mergeCell ref="E9:G9"/>
    <mergeCell ref="H9:J9"/>
    <mergeCell ref="K9:M9"/>
    <mergeCell ref="N9:P9"/>
    <mergeCell ref="Q9:S9"/>
    <mergeCell ref="T7:V7"/>
    <mergeCell ref="W7:Z7"/>
    <mergeCell ref="A8:B8"/>
    <mergeCell ref="E8:G8"/>
    <mergeCell ref="H8:J8"/>
    <mergeCell ref="K8:M8"/>
    <mergeCell ref="N8:P8"/>
    <mergeCell ref="Q8:S8"/>
    <mergeCell ref="T8:V8"/>
    <mergeCell ref="W8:Z8"/>
    <mergeCell ref="A7:B7"/>
    <mergeCell ref="E7:G7"/>
    <mergeCell ref="H7:J7"/>
    <mergeCell ref="K7:M7"/>
    <mergeCell ref="N7:P7"/>
    <mergeCell ref="Q7:S7"/>
    <mergeCell ref="W5:Z5"/>
    <mergeCell ref="A6:B6"/>
    <mergeCell ref="E6:G6"/>
    <mergeCell ref="H6:J6"/>
    <mergeCell ref="K6:M6"/>
    <mergeCell ref="N6:P6"/>
    <mergeCell ref="Q6:S6"/>
    <mergeCell ref="T6:V6"/>
    <mergeCell ref="W6:Z6"/>
    <mergeCell ref="E5:G5"/>
    <mergeCell ref="H5:J5"/>
    <mergeCell ref="K5:M5"/>
    <mergeCell ref="N5:P5"/>
    <mergeCell ref="Q5:S5"/>
    <mergeCell ref="T5:V5"/>
    <mergeCell ref="A1:D1"/>
    <mergeCell ref="A2:Z2"/>
    <mergeCell ref="A4:D4"/>
    <mergeCell ref="E4:G4"/>
    <mergeCell ref="H4:J4"/>
    <mergeCell ref="K4:M4"/>
    <mergeCell ref="N4:P4"/>
    <mergeCell ref="Q4:S4"/>
    <mergeCell ref="T4:V4"/>
    <mergeCell ref="W4:Z4"/>
  </mergeCells>
  <phoneticPr fontId="4"/>
  <hyperlinks>
    <hyperlink ref="A1" location="P2細目次!A1" display="目次に戻る" xr:uid="{0BF06A8E-64B7-4292-BBD1-06247310D406}"/>
  </hyperlinks>
  <pageMargins left="0.70866141732283472" right="0.70866141732283472" top="0.74803149606299213" bottom="0.74803149606299213" header="0.31496062992125984" footer="0.31496062992125984"/>
  <pageSetup paperSize="9" scale="86" firstPageNumber="0" orientation="portrait" r:id="rId1"/>
  <headerFooter differentFirst="1" scaleWithDoc="0">
    <oddFooter>&amp;C- &amp;P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53719-0878-48F1-8E8E-0EB976867366}">
  <sheetPr codeName="Sheet30">
    <tabColor theme="0"/>
    <pageSetUpPr fitToPage="1"/>
  </sheetPr>
  <dimension ref="A1:Z51"/>
  <sheetViews>
    <sheetView zoomScaleNormal="100" zoomScaleSheetLayoutView="100" workbookViewId="0">
      <selection activeCell="AL2" sqref="AL2:AR2"/>
    </sheetView>
  </sheetViews>
  <sheetFormatPr defaultColWidth="3.875" defaultRowHeight="18.75" customHeight="1"/>
  <cols>
    <col min="1" max="16384" width="3.875" style="286"/>
  </cols>
  <sheetData>
    <row r="1" spans="1:26" ht="13.5">
      <c r="A1" s="1176" t="s">
        <v>4602</v>
      </c>
      <c r="B1" s="1176"/>
      <c r="C1" s="1176"/>
      <c r="D1" s="1176"/>
    </row>
    <row r="2" spans="1:26" ht="18.75" customHeight="1">
      <c r="A2" s="286" t="s">
        <v>865</v>
      </c>
    </row>
    <row r="3" spans="1:26" ht="18.75" customHeight="1">
      <c r="A3" s="1306" t="s">
        <v>854</v>
      </c>
      <c r="B3" s="1306"/>
      <c r="C3" s="1306"/>
      <c r="D3" s="1366"/>
      <c r="E3" s="1260" t="s">
        <v>464</v>
      </c>
      <c r="F3" s="1261"/>
      <c r="G3" s="1262"/>
      <c r="H3" s="1260" t="s">
        <v>644</v>
      </c>
      <c r="I3" s="1261"/>
      <c r="J3" s="1262"/>
      <c r="K3" s="1260" t="s">
        <v>645</v>
      </c>
      <c r="L3" s="1261"/>
      <c r="M3" s="1262"/>
      <c r="N3" s="1304" t="s">
        <v>1120</v>
      </c>
      <c r="O3" s="1305"/>
      <c r="P3" s="1305"/>
      <c r="Q3" s="1306"/>
      <c r="R3" s="1263" t="s">
        <v>1119</v>
      </c>
      <c r="S3" s="1263"/>
      <c r="T3" s="1263"/>
      <c r="U3" s="1263" t="s">
        <v>644</v>
      </c>
      <c r="V3" s="1263"/>
      <c r="W3" s="1263"/>
      <c r="X3" s="1263" t="s">
        <v>645</v>
      </c>
      <c r="Y3" s="1263"/>
      <c r="Z3" s="1260"/>
    </row>
    <row r="4" spans="1:26" ht="18.75" customHeight="1">
      <c r="D4" s="442"/>
      <c r="L4" s="314"/>
      <c r="N4" s="351"/>
      <c r="Q4" s="442"/>
    </row>
    <row r="5" spans="1:26" ht="18.75" customHeight="1">
      <c r="A5" s="1644" t="s">
        <v>1157</v>
      </c>
      <c r="B5" s="1644"/>
      <c r="C5" s="1644"/>
      <c r="D5" s="568" t="s">
        <v>1158</v>
      </c>
      <c r="E5" s="1646">
        <f>SUM(E6:E10)</f>
        <v>4813</v>
      </c>
      <c r="F5" s="1598"/>
      <c r="G5" s="1598"/>
      <c r="H5" s="1598">
        <f>SUM(H6:H10)</f>
        <v>2433</v>
      </c>
      <c r="I5" s="1598"/>
      <c r="J5" s="1598"/>
      <c r="K5" s="1598">
        <f>SUM(K6:K10)</f>
        <v>2380</v>
      </c>
      <c r="L5" s="1598"/>
      <c r="M5" s="1647"/>
      <c r="N5" s="1650" t="s">
        <v>1159</v>
      </c>
      <c r="O5" s="1644"/>
      <c r="P5" s="1644"/>
      <c r="Q5" s="568" t="s">
        <v>1158</v>
      </c>
      <c r="R5" s="1646">
        <f>SUM(R6:R10)</f>
        <v>6851</v>
      </c>
      <c r="S5" s="1598"/>
      <c r="T5" s="1598"/>
      <c r="U5" s="1598">
        <f>SUM(U6:U10)</f>
        <v>3410</v>
      </c>
      <c r="V5" s="1598"/>
      <c r="W5" s="1598"/>
      <c r="X5" s="1598">
        <f>SUM(X6:X10)</f>
        <v>3441</v>
      </c>
      <c r="Y5" s="1598"/>
      <c r="Z5" s="1598"/>
    </row>
    <row r="6" spans="1:26" ht="18.75" customHeight="1">
      <c r="A6" s="1648" t="s">
        <v>1160</v>
      </c>
      <c r="B6" s="1648"/>
      <c r="C6" s="1648"/>
      <c r="D6" s="568"/>
      <c r="E6" s="1646">
        <v>883</v>
      </c>
      <c r="F6" s="1598"/>
      <c r="G6" s="1598"/>
      <c r="H6" s="1598">
        <v>448</v>
      </c>
      <c r="I6" s="1598"/>
      <c r="J6" s="1598"/>
      <c r="K6" s="1598">
        <v>435</v>
      </c>
      <c r="L6" s="1598"/>
      <c r="M6" s="1647"/>
      <c r="N6" s="1649" t="s">
        <v>1161</v>
      </c>
      <c r="O6" s="1648"/>
      <c r="P6" s="1648"/>
      <c r="Q6" s="568"/>
      <c r="R6" s="1646">
        <v>1453</v>
      </c>
      <c r="S6" s="1598"/>
      <c r="T6" s="1598"/>
      <c r="U6" s="1598">
        <v>715</v>
      </c>
      <c r="V6" s="1598"/>
      <c r="W6" s="1598"/>
      <c r="X6" s="1598">
        <v>738</v>
      </c>
      <c r="Y6" s="1598"/>
      <c r="Z6" s="1598"/>
    </row>
    <row r="7" spans="1:26" ht="18.75" customHeight="1">
      <c r="A7" s="1648" t="s">
        <v>1162</v>
      </c>
      <c r="B7" s="1648"/>
      <c r="C7" s="1648"/>
      <c r="D7" s="568"/>
      <c r="E7" s="1646">
        <v>958</v>
      </c>
      <c r="F7" s="1598"/>
      <c r="G7" s="1598"/>
      <c r="H7" s="1598">
        <v>493</v>
      </c>
      <c r="I7" s="1598"/>
      <c r="J7" s="1598"/>
      <c r="K7" s="1598">
        <v>465</v>
      </c>
      <c r="L7" s="1598"/>
      <c r="M7" s="1647"/>
      <c r="N7" s="1649" t="s">
        <v>220</v>
      </c>
      <c r="O7" s="1648"/>
      <c r="P7" s="1648"/>
      <c r="Q7" s="568"/>
      <c r="R7" s="1646">
        <v>1534</v>
      </c>
      <c r="S7" s="1598"/>
      <c r="T7" s="1598"/>
      <c r="U7" s="1598">
        <v>764</v>
      </c>
      <c r="V7" s="1598"/>
      <c r="W7" s="1598"/>
      <c r="X7" s="1598">
        <v>770</v>
      </c>
      <c r="Y7" s="1598"/>
      <c r="Z7" s="1598"/>
    </row>
    <row r="8" spans="1:26" ht="18.75" customHeight="1">
      <c r="A8" s="1648" t="s">
        <v>249</v>
      </c>
      <c r="B8" s="1648"/>
      <c r="C8" s="1648"/>
      <c r="D8" s="568"/>
      <c r="E8" s="1646">
        <v>978</v>
      </c>
      <c r="F8" s="1598"/>
      <c r="G8" s="1598"/>
      <c r="H8" s="1598">
        <v>489</v>
      </c>
      <c r="I8" s="1598"/>
      <c r="J8" s="1598"/>
      <c r="K8" s="1598">
        <v>489</v>
      </c>
      <c r="L8" s="1598"/>
      <c r="M8" s="1647"/>
      <c r="N8" s="1649" t="s">
        <v>1163</v>
      </c>
      <c r="O8" s="1648"/>
      <c r="P8" s="1648"/>
      <c r="Q8" s="568"/>
      <c r="R8" s="1646">
        <v>1516</v>
      </c>
      <c r="S8" s="1598"/>
      <c r="T8" s="1598"/>
      <c r="U8" s="1598">
        <v>770</v>
      </c>
      <c r="V8" s="1598"/>
      <c r="W8" s="1598"/>
      <c r="X8" s="1598">
        <v>746</v>
      </c>
      <c r="Y8" s="1598"/>
      <c r="Z8" s="1598"/>
    </row>
    <row r="9" spans="1:26" ht="18.75" customHeight="1">
      <c r="A9" s="1648" t="s">
        <v>1164</v>
      </c>
      <c r="B9" s="1648"/>
      <c r="C9" s="1648"/>
      <c r="D9" s="568"/>
      <c r="E9" s="1646">
        <v>976</v>
      </c>
      <c r="F9" s="1598"/>
      <c r="G9" s="1598"/>
      <c r="H9" s="1598">
        <v>494</v>
      </c>
      <c r="I9" s="1598"/>
      <c r="J9" s="1598"/>
      <c r="K9" s="1598">
        <v>482</v>
      </c>
      <c r="L9" s="1598"/>
      <c r="M9" s="1647"/>
      <c r="N9" s="1649" t="s">
        <v>1165</v>
      </c>
      <c r="O9" s="1648"/>
      <c r="P9" s="1648"/>
      <c r="Q9" s="568"/>
      <c r="R9" s="1646">
        <v>1452</v>
      </c>
      <c r="S9" s="1598"/>
      <c r="T9" s="1598"/>
      <c r="U9" s="1598">
        <v>732</v>
      </c>
      <c r="V9" s="1598"/>
      <c r="W9" s="1598"/>
      <c r="X9" s="1598">
        <v>720</v>
      </c>
      <c r="Y9" s="1598"/>
      <c r="Z9" s="1598"/>
    </row>
    <row r="10" spans="1:26" ht="18.75" customHeight="1">
      <c r="A10" s="1648" t="s">
        <v>1166</v>
      </c>
      <c r="B10" s="1648"/>
      <c r="C10" s="1648"/>
      <c r="D10" s="568"/>
      <c r="E10" s="1646">
        <v>1018</v>
      </c>
      <c r="F10" s="1598"/>
      <c r="G10" s="1598"/>
      <c r="H10" s="1598">
        <v>509</v>
      </c>
      <c r="I10" s="1598"/>
      <c r="J10" s="1598"/>
      <c r="K10" s="1598">
        <v>509</v>
      </c>
      <c r="L10" s="1598"/>
      <c r="M10" s="1647"/>
      <c r="N10" s="1649" t="s">
        <v>228</v>
      </c>
      <c r="O10" s="1648"/>
      <c r="P10" s="1648"/>
      <c r="Q10" s="568"/>
      <c r="R10" s="1646">
        <v>896</v>
      </c>
      <c r="S10" s="1598"/>
      <c r="T10" s="1598"/>
      <c r="U10" s="1598">
        <v>429</v>
      </c>
      <c r="V10" s="1598"/>
      <c r="W10" s="1598"/>
      <c r="X10" s="1598">
        <v>467</v>
      </c>
      <c r="Y10" s="1598"/>
      <c r="Z10" s="1598"/>
    </row>
    <row r="11" spans="1:26" ht="18.75" customHeight="1">
      <c r="A11" s="1652"/>
      <c r="B11" s="1652"/>
      <c r="C11" s="1652"/>
      <c r="D11" s="568"/>
      <c r="E11" s="1646"/>
      <c r="F11" s="1598"/>
      <c r="G11" s="1598"/>
      <c r="H11" s="1598"/>
      <c r="I11" s="1598"/>
      <c r="J11" s="1598"/>
      <c r="K11" s="1598"/>
      <c r="L11" s="1598"/>
      <c r="M11" s="1647"/>
      <c r="N11" s="1651"/>
      <c r="O11" s="1652"/>
      <c r="P11" s="1652"/>
      <c r="Q11" s="568"/>
      <c r="R11" s="1646"/>
      <c r="S11" s="1598"/>
      <c r="T11" s="1598"/>
      <c r="U11" s="1598"/>
      <c r="V11" s="1598"/>
      <c r="W11" s="1598"/>
      <c r="X11" s="1598"/>
      <c r="Y11" s="1598"/>
      <c r="Z11" s="1598"/>
    </row>
    <row r="12" spans="1:26" ht="18.75" customHeight="1">
      <c r="A12" s="1644" t="s">
        <v>1167</v>
      </c>
      <c r="B12" s="1644"/>
      <c r="C12" s="1644"/>
      <c r="D12" s="568"/>
      <c r="E12" s="1646">
        <f>SUM(E13:E17)</f>
        <v>5890</v>
      </c>
      <c r="F12" s="1598"/>
      <c r="G12" s="1598"/>
      <c r="H12" s="1598">
        <f>SUM(H13:H17)</f>
        <v>3076</v>
      </c>
      <c r="I12" s="1598"/>
      <c r="J12" s="1598"/>
      <c r="K12" s="1598">
        <f>SUM(K13:K17)</f>
        <v>2814</v>
      </c>
      <c r="L12" s="1598"/>
      <c r="M12" s="1647"/>
      <c r="N12" s="1650" t="s">
        <v>1168</v>
      </c>
      <c r="O12" s="1644"/>
      <c r="P12" s="1644"/>
      <c r="Q12" s="568"/>
      <c r="R12" s="1646">
        <f>SUM(R13:R17)</f>
        <v>5043</v>
      </c>
      <c r="S12" s="1598"/>
      <c r="T12" s="1598"/>
      <c r="U12" s="1598">
        <f>SUM(U13:U17)</f>
        <v>2399</v>
      </c>
      <c r="V12" s="1598"/>
      <c r="W12" s="1598"/>
      <c r="X12" s="1598">
        <f>SUM(X13:X17)</f>
        <v>2644</v>
      </c>
      <c r="Y12" s="1598"/>
      <c r="Z12" s="1598"/>
    </row>
    <row r="13" spans="1:26" ht="18.75" customHeight="1">
      <c r="A13" s="1648" t="s">
        <v>1169</v>
      </c>
      <c r="B13" s="1648"/>
      <c r="C13" s="1648"/>
      <c r="D13" s="568"/>
      <c r="E13" s="1646">
        <v>1034</v>
      </c>
      <c r="F13" s="1598"/>
      <c r="G13" s="1598"/>
      <c r="H13" s="1598">
        <v>547</v>
      </c>
      <c r="I13" s="1598"/>
      <c r="J13" s="1598"/>
      <c r="K13" s="1598">
        <v>487</v>
      </c>
      <c r="L13" s="1598"/>
      <c r="M13" s="1647"/>
      <c r="N13" s="1649" t="s">
        <v>1170</v>
      </c>
      <c r="O13" s="1648"/>
      <c r="P13" s="1648"/>
      <c r="Q13" s="568"/>
      <c r="R13" s="1646">
        <v>894</v>
      </c>
      <c r="S13" s="1598"/>
      <c r="T13" s="1598"/>
      <c r="U13" s="1598">
        <v>411</v>
      </c>
      <c r="V13" s="1598"/>
      <c r="W13" s="1598"/>
      <c r="X13" s="1598">
        <v>483</v>
      </c>
      <c r="Y13" s="1598"/>
      <c r="Z13" s="1598"/>
    </row>
    <row r="14" spans="1:26" ht="18.75" customHeight="1">
      <c r="A14" s="1648" t="s">
        <v>1171</v>
      </c>
      <c r="B14" s="1648"/>
      <c r="C14" s="1648"/>
      <c r="D14" s="568"/>
      <c r="E14" s="1646">
        <v>1212</v>
      </c>
      <c r="F14" s="1598"/>
      <c r="G14" s="1598"/>
      <c r="H14" s="1598">
        <v>610</v>
      </c>
      <c r="I14" s="1598"/>
      <c r="J14" s="1598"/>
      <c r="K14" s="1598">
        <v>602</v>
      </c>
      <c r="L14" s="1598"/>
      <c r="M14" s="1647"/>
      <c r="N14" s="1649" t="s">
        <v>1172</v>
      </c>
      <c r="O14" s="1648"/>
      <c r="P14" s="1648"/>
      <c r="Q14" s="568"/>
      <c r="R14" s="1646">
        <v>1115</v>
      </c>
      <c r="S14" s="1598"/>
      <c r="T14" s="1598"/>
      <c r="U14" s="1598">
        <v>540</v>
      </c>
      <c r="V14" s="1598"/>
      <c r="W14" s="1598"/>
      <c r="X14" s="1598">
        <v>575</v>
      </c>
      <c r="Y14" s="1598"/>
      <c r="Z14" s="1598"/>
    </row>
    <row r="15" spans="1:26" ht="18.75" customHeight="1">
      <c r="A15" s="1648" t="s">
        <v>1173</v>
      </c>
      <c r="B15" s="1648"/>
      <c r="C15" s="1648"/>
      <c r="D15" s="568"/>
      <c r="E15" s="1646">
        <v>1281</v>
      </c>
      <c r="F15" s="1598"/>
      <c r="G15" s="1598"/>
      <c r="H15" s="1598">
        <v>652</v>
      </c>
      <c r="I15" s="1598"/>
      <c r="J15" s="1598"/>
      <c r="K15" s="1598">
        <v>629</v>
      </c>
      <c r="L15" s="1598"/>
      <c r="M15" s="1647"/>
      <c r="N15" s="1649" t="s">
        <v>1174</v>
      </c>
      <c r="O15" s="1648"/>
      <c r="P15" s="1648"/>
      <c r="Q15" s="568"/>
      <c r="R15" s="1646">
        <v>1030</v>
      </c>
      <c r="S15" s="1598"/>
      <c r="T15" s="1598"/>
      <c r="U15" s="1598">
        <v>480</v>
      </c>
      <c r="V15" s="1598"/>
      <c r="W15" s="1598"/>
      <c r="X15" s="1598">
        <v>550</v>
      </c>
      <c r="Y15" s="1598"/>
      <c r="Z15" s="1598"/>
    </row>
    <row r="16" spans="1:26" ht="18.75" customHeight="1">
      <c r="A16" s="1648" t="s">
        <v>252</v>
      </c>
      <c r="B16" s="1648"/>
      <c r="C16" s="1648"/>
      <c r="D16" s="568"/>
      <c r="E16" s="1646">
        <v>1189</v>
      </c>
      <c r="F16" s="1598"/>
      <c r="G16" s="1598"/>
      <c r="H16" s="1598">
        <v>632</v>
      </c>
      <c r="I16" s="1598"/>
      <c r="J16" s="1598"/>
      <c r="K16" s="1598">
        <v>557</v>
      </c>
      <c r="L16" s="1598"/>
      <c r="M16" s="1647"/>
      <c r="N16" s="1649" t="s">
        <v>241</v>
      </c>
      <c r="O16" s="1648"/>
      <c r="P16" s="1648"/>
      <c r="Q16" s="568"/>
      <c r="R16" s="1646">
        <v>1020</v>
      </c>
      <c r="S16" s="1598"/>
      <c r="T16" s="1598"/>
      <c r="U16" s="1598">
        <v>482</v>
      </c>
      <c r="V16" s="1598"/>
      <c r="W16" s="1598"/>
      <c r="X16" s="1598">
        <v>538</v>
      </c>
      <c r="Y16" s="1598"/>
      <c r="Z16" s="1598"/>
    </row>
    <row r="17" spans="1:26" ht="18.75" customHeight="1">
      <c r="A17" s="1648" t="s">
        <v>1175</v>
      </c>
      <c r="B17" s="1648"/>
      <c r="C17" s="1648"/>
      <c r="D17" s="568"/>
      <c r="E17" s="1646">
        <v>1174</v>
      </c>
      <c r="F17" s="1598"/>
      <c r="G17" s="1598"/>
      <c r="H17" s="1598">
        <v>635</v>
      </c>
      <c r="I17" s="1598"/>
      <c r="J17" s="1598"/>
      <c r="K17" s="1598">
        <v>539</v>
      </c>
      <c r="L17" s="1598"/>
      <c r="M17" s="1647"/>
      <c r="N17" s="1649" t="s">
        <v>243</v>
      </c>
      <c r="O17" s="1648"/>
      <c r="P17" s="1648"/>
      <c r="Q17" s="568"/>
      <c r="R17" s="1646">
        <v>984</v>
      </c>
      <c r="S17" s="1598"/>
      <c r="T17" s="1598"/>
      <c r="U17" s="1598">
        <v>486</v>
      </c>
      <c r="V17" s="1598"/>
      <c r="W17" s="1598"/>
      <c r="X17" s="1598">
        <v>498</v>
      </c>
      <c r="Y17" s="1598"/>
      <c r="Z17" s="1598"/>
    </row>
    <row r="18" spans="1:26" ht="18.75" customHeight="1">
      <c r="A18" s="1652"/>
      <c r="B18" s="1652"/>
      <c r="C18" s="1652"/>
      <c r="D18" s="568"/>
      <c r="E18" s="1646"/>
      <c r="F18" s="1598"/>
      <c r="G18" s="1598"/>
      <c r="H18" s="1598"/>
      <c r="I18" s="1598"/>
      <c r="J18" s="1598"/>
      <c r="K18" s="1598"/>
      <c r="L18" s="1598"/>
      <c r="M18" s="1647"/>
      <c r="N18" s="1651"/>
      <c r="O18" s="1652"/>
      <c r="P18" s="1652"/>
      <c r="Q18" s="568"/>
      <c r="R18" s="1646"/>
      <c r="S18" s="1598"/>
      <c r="T18" s="1598"/>
      <c r="U18" s="1598"/>
      <c r="V18" s="1598"/>
      <c r="W18" s="1598"/>
      <c r="X18" s="1598"/>
      <c r="Y18" s="1598"/>
      <c r="Z18" s="1598"/>
    </row>
    <row r="19" spans="1:26" ht="18.75" customHeight="1">
      <c r="A19" s="1644" t="s">
        <v>1176</v>
      </c>
      <c r="B19" s="1644"/>
      <c r="C19" s="1644"/>
      <c r="D19" s="568"/>
      <c r="E19" s="1646">
        <f>SUM(E20:E24)</f>
        <v>5279</v>
      </c>
      <c r="F19" s="1598"/>
      <c r="G19" s="1598"/>
      <c r="H19" s="1598">
        <f>SUM(H20:H24)</f>
        <v>2684</v>
      </c>
      <c r="I19" s="1598"/>
      <c r="J19" s="1598"/>
      <c r="K19" s="1598">
        <f>SUM(K20:K24)</f>
        <v>2595</v>
      </c>
      <c r="L19" s="1598"/>
      <c r="M19" s="1647"/>
      <c r="N19" s="1650" t="s">
        <v>1177</v>
      </c>
      <c r="O19" s="1644"/>
      <c r="P19" s="1644"/>
      <c r="Q19" s="568"/>
      <c r="R19" s="1646">
        <f>SUM(R20:R24)</f>
        <v>3484</v>
      </c>
      <c r="S19" s="1598"/>
      <c r="T19" s="1598"/>
      <c r="U19" s="1598">
        <f>SUM(U20:U24)</f>
        <v>1531</v>
      </c>
      <c r="V19" s="1598"/>
      <c r="W19" s="1598"/>
      <c r="X19" s="1598">
        <f>SUM(X20:X24)</f>
        <v>1953</v>
      </c>
      <c r="Y19" s="1598"/>
      <c r="Z19" s="1598"/>
    </row>
    <row r="20" spans="1:26" ht="18.75" customHeight="1">
      <c r="A20" s="1648" t="s">
        <v>1178</v>
      </c>
      <c r="B20" s="1648"/>
      <c r="C20" s="1648"/>
      <c r="D20" s="568"/>
      <c r="E20" s="1646">
        <v>1178</v>
      </c>
      <c r="F20" s="1598"/>
      <c r="G20" s="1598"/>
      <c r="H20" s="1598">
        <v>615</v>
      </c>
      <c r="I20" s="1598"/>
      <c r="J20" s="1598"/>
      <c r="K20" s="1598">
        <v>563</v>
      </c>
      <c r="L20" s="1598"/>
      <c r="M20" s="1647"/>
      <c r="N20" s="1649" t="s">
        <v>1179</v>
      </c>
      <c r="O20" s="1648"/>
      <c r="P20" s="1648"/>
      <c r="Q20" s="568"/>
      <c r="R20" s="1646">
        <v>842</v>
      </c>
      <c r="S20" s="1598"/>
      <c r="T20" s="1598"/>
      <c r="U20" s="1598">
        <v>374</v>
      </c>
      <c r="V20" s="1598"/>
      <c r="W20" s="1598"/>
      <c r="X20" s="1598">
        <v>468</v>
      </c>
      <c r="Y20" s="1598"/>
      <c r="Z20" s="1598"/>
    </row>
    <row r="21" spans="1:26" ht="18.75" customHeight="1">
      <c r="A21" s="1648" t="s">
        <v>261</v>
      </c>
      <c r="B21" s="1648"/>
      <c r="C21" s="1648"/>
      <c r="D21" s="568"/>
      <c r="E21" s="1646">
        <v>1072</v>
      </c>
      <c r="F21" s="1598"/>
      <c r="G21" s="1598"/>
      <c r="H21" s="1598">
        <v>566</v>
      </c>
      <c r="I21" s="1598"/>
      <c r="J21" s="1598"/>
      <c r="K21" s="1598">
        <v>506</v>
      </c>
      <c r="L21" s="1598"/>
      <c r="M21" s="1647"/>
      <c r="N21" s="1649" t="s">
        <v>1180</v>
      </c>
      <c r="O21" s="1648"/>
      <c r="P21" s="1648"/>
      <c r="Q21" s="568"/>
      <c r="R21" s="1646">
        <v>680</v>
      </c>
      <c r="S21" s="1598"/>
      <c r="T21" s="1598"/>
      <c r="U21" s="1598">
        <v>306</v>
      </c>
      <c r="V21" s="1598"/>
      <c r="W21" s="1598"/>
      <c r="X21" s="1598">
        <v>374</v>
      </c>
      <c r="Y21" s="1598"/>
      <c r="Z21" s="1598"/>
    </row>
    <row r="22" spans="1:26" ht="18.75" customHeight="1">
      <c r="A22" s="1648" t="s">
        <v>263</v>
      </c>
      <c r="B22" s="1648"/>
      <c r="C22" s="1648"/>
      <c r="D22" s="568"/>
      <c r="E22" s="1646">
        <v>1035</v>
      </c>
      <c r="F22" s="1598"/>
      <c r="G22" s="1598"/>
      <c r="H22" s="1598">
        <v>503</v>
      </c>
      <c r="I22" s="1598"/>
      <c r="J22" s="1598"/>
      <c r="K22" s="1598">
        <v>532</v>
      </c>
      <c r="L22" s="1598"/>
      <c r="M22" s="1647"/>
      <c r="N22" s="1649" t="s">
        <v>254</v>
      </c>
      <c r="O22" s="1648"/>
      <c r="P22" s="1648"/>
      <c r="Q22" s="568"/>
      <c r="R22" s="1646">
        <v>680</v>
      </c>
      <c r="S22" s="1598"/>
      <c r="T22" s="1598"/>
      <c r="U22" s="1598">
        <v>318</v>
      </c>
      <c r="V22" s="1598"/>
      <c r="W22" s="1598"/>
      <c r="X22" s="1598">
        <v>362</v>
      </c>
      <c r="Y22" s="1598"/>
      <c r="Z22" s="1598"/>
    </row>
    <row r="23" spans="1:26" ht="18.75" customHeight="1">
      <c r="A23" s="1648" t="s">
        <v>167</v>
      </c>
      <c r="B23" s="1648"/>
      <c r="C23" s="1648"/>
      <c r="D23" s="568"/>
      <c r="E23" s="1646">
        <v>1102</v>
      </c>
      <c r="F23" s="1598"/>
      <c r="G23" s="1598"/>
      <c r="H23" s="1598">
        <v>564</v>
      </c>
      <c r="I23" s="1598"/>
      <c r="J23" s="1598"/>
      <c r="K23" s="1598">
        <v>538</v>
      </c>
      <c r="L23" s="1598"/>
      <c r="M23" s="1647"/>
      <c r="N23" s="1649" t="s">
        <v>259</v>
      </c>
      <c r="O23" s="1648"/>
      <c r="P23" s="1648"/>
      <c r="Q23" s="568"/>
      <c r="R23" s="1646">
        <v>687</v>
      </c>
      <c r="S23" s="1598"/>
      <c r="T23" s="1598"/>
      <c r="U23" s="1598">
        <v>280</v>
      </c>
      <c r="V23" s="1598"/>
      <c r="W23" s="1598"/>
      <c r="X23" s="1598">
        <v>407</v>
      </c>
      <c r="Y23" s="1598"/>
      <c r="Z23" s="1598"/>
    </row>
    <row r="24" spans="1:26" ht="18.75" customHeight="1">
      <c r="A24" s="1648" t="s">
        <v>175</v>
      </c>
      <c r="B24" s="1648"/>
      <c r="C24" s="1648"/>
      <c r="D24" s="568"/>
      <c r="E24" s="1646">
        <v>892</v>
      </c>
      <c r="F24" s="1598"/>
      <c r="G24" s="1598"/>
      <c r="H24" s="1598">
        <v>436</v>
      </c>
      <c r="I24" s="1598"/>
      <c r="J24" s="1598"/>
      <c r="K24" s="1598">
        <v>456</v>
      </c>
      <c r="L24" s="1598"/>
      <c r="M24" s="1647"/>
      <c r="N24" s="1649" t="s">
        <v>1181</v>
      </c>
      <c r="O24" s="1648"/>
      <c r="P24" s="1648"/>
      <c r="Q24" s="568"/>
      <c r="R24" s="1646">
        <v>595</v>
      </c>
      <c r="S24" s="1598"/>
      <c r="T24" s="1598"/>
      <c r="U24" s="1598">
        <v>253</v>
      </c>
      <c r="V24" s="1598"/>
      <c r="W24" s="1598"/>
      <c r="X24" s="1598">
        <v>342</v>
      </c>
      <c r="Y24" s="1598"/>
      <c r="Z24" s="1598"/>
    </row>
    <row r="25" spans="1:26" ht="18.75" customHeight="1">
      <c r="A25" s="1652"/>
      <c r="B25" s="1652"/>
      <c r="C25" s="1652"/>
      <c r="D25" s="568"/>
      <c r="E25" s="1646"/>
      <c r="F25" s="1598"/>
      <c r="G25" s="1598"/>
      <c r="H25" s="1598"/>
      <c r="I25" s="1598"/>
      <c r="J25" s="1598"/>
      <c r="K25" s="1598"/>
      <c r="L25" s="1598"/>
      <c r="M25" s="1647"/>
      <c r="N25" s="1651"/>
      <c r="O25" s="1652"/>
      <c r="P25" s="1652"/>
      <c r="Q25" s="568"/>
      <c r="R25" s="1646"/>
      <c r="S25" s="1598"/>
      <c r="T25" s="1598"/>
      <c r="U25" s="1598"/>
      <c r="V25" s="1598"/>
      <c r="W25" s="1598"/>
      <c r="X25" s="1598"/>
      <c r="Y25" s="1598"/>
      <c r="Z25" s="1598"/>
    </row>
    <row r="26" spans="1:26" ht="18.75" customHeight="1">
      <c r="A26" s="1644" t="s">
        <v>1182</v>
      </c>
      <c r="B26" s="1644"/>
      <c r="C26" s="1644"/>
      <c r="D26" s="567"/>
      <c r="E26" s="1646">
        <f>SUM(E27:E31)</f>
        <v>5375</v>
      </c>
      <c r="F26" s="1598"/>
      <c r="G26" s="1598"/>
      <c r="H26" s="1598">
        <f>SUM(H27:H31)</f>
        <v>2692</v>
      </c>
      <c r="I26" s="1598"/>
      <c r="J26" s="1598"/>
      <c r="K26" s="1598">
        <f>SUM(K27:K31)</f>
        <v>2683</v>
      </c>
      <c r="L26" s="1598"/>
      <c r="M26" s="1647"/>
      <c r="N26" s="1650" t="s">
        <v>1183</v>
      </c>
      <c r="O26" s="1644"/>
      <c r="P26" s="1644"/>
      <c r="Q26" s="568"/>
      <c r="R26" s="1646">
        <f>SUM(R27:R31)</f>
        <v>2200</v>
      </c>
      <c r="S26" s="1598"/>
      <c r="T26" s="1598"/>
      <c r="U26" s="1598">
        <f>SUM(U27:U31)</f>
        <v>795</v>
      </c>
      <c r="V26" s="1598"/>
      <c r="W26" s="1598"/>
      <c r="X26" s="1598">
        <f>SUM(X27:X31)</f>
        <v>1405</v>
      </c>
      <c r="Y26" s="1598"/>
      <c r="Z26" s="1598"/>
    </row>
    <row r="27" spans="1:26" ht="18.75" customHeight="1">
      <c r="A27" s="1648" t="s">
        <v>1184</v>
      </c>
      <c r="B27" s="1648"/>
      <c r="C27" s="1648"/>
      <c r="D27" s="568"/>
      <c r="E27" s="1646">
        <v>1128</v>
      </c>
      <c r="F27" s="1598"/>
      <c r="G27" s="1598"/>
      <c r="H27" s="1598">
        <v>555</v>
      </c>
      <c r="I27" s="1598"/>
      <c r="J27" s="1598"/>
      <c r="K27" s="1598">
        <v>573</v>
      </c>
      <c r="L27" s="1598"/>
      <c r="M27" s="1647"/>
      <c r="N27" s="1649" t="s">
        <v>1185</v>
      </c>
      <c r="O27" s="1648"/>
      <c r="P27" s="1648"/>
      <c r="Q27" s="568"/>
      <c r="R27" s="1646">
        <v>536</v>
      </c>
      <c r="S27" s="1598"/>
      <c r="T27" s="1598"/>
      <c r="U27" s="1598">
        <v>220</v>
      </c>
      <c r="V27" s="1598"/>
      <c r="W27" s="1598"/>
      <c r="X27" s="1598">
        <v>316</v>
      </c>
      <c r="Y27" s="1598"/>
      <c r="Z27" s="1598"/>
    </row>
    <row r="28" spans="1:26" ht="18.75" customHeight="1">
      <c r="A28" s="1648" t="s">
        <v>182</v>
      </c>
      <c r="B28" s="1648"/>
      <c r="C28" s="1648"/>
      <c r="D28" s="568"/>
      <c r="E28" s="1646">
        <v>1103</v>
      </c>
      <c r="F28" s="1598"/>
      <c r="G28" s="1598"/>
      <c r="H28" s="1598">
        <v>556</v>
      </c>
      <c r="I28" s="1598"/>
      <c r="J28" s="1598"/>
      <c r="K28" s="1598">
        <v>547</v>
      </c>
      <c r="L28" s="1598"/>
      <c r="M28" s="1647"/>
      <c r="N28" s="1649" t="s">
        <v>265</v>
      </c>
      <c r="O28" s="1648"/>
      <c r="P28" s="1648"/>
      <c r="Q28" s="568"/>
      <c r="R28" s="1646">
        <v>480</v>
      </c>
      <c r="S28" s="1598"/>
      <c r="T28" s="1598"/>
      <c r="U28" s="1598">
        <v>192</v>
      </c>
      <c r="V28" s="1598"/>
      <c r="W28" s="1598"/>
      <c r="X28" s="1598">
        <v>288</v>
      </c>
      <c r="Y28" s="1598"/>
      <c r="Z28" s="1598"/>
    </row>
    <row r="29" spans="1:26" ht="18.75" customHeight="1">
      <c r="A29" s="1648" t="s">
        <v>1186</v>
      </c>
      <c r="B29" s="1648"/>
      <c r="C29" s="1648"/>
      <c r="D29" s="568"/>
      <c r="E29" s="1646">
        <v>1077</v>
      </c>
      <c r="F29" s="1598"/>
      <c r="G29" s="1598"/>
      <c r="H29" s="1598">
        <v>537</v>
      </c>
      <c r="I29" s="1598"/>
      <c r="J29" s="1598"/>
      <c r="K29" s="1598">
        <v>540</v>
      </c>
      <c r="L29" s="1598"/>
      <c r="M29" s="1647"/>
      <c r="N29" s="1649" t="s">
        <v>268</v>
      </c>
      <c r="O29" s="1648"/>
      <c r="P29" s="1648"/>
      <c r="Q29" s="568"/>
      <c r="R29" s="1646">
        <v>412</v>
      </c>
      <c r="S29" s="1598"/>
      <c r="T29" s="1598"/>
      <c r="U29" s="1598">
        <v>133</v>
      </c>
      <c r="V29" s="1598"/>
      <c r="W29" s="1598"/>
      <c r="X29" s="1598">
        <v>279</v>
      </c>
      <c r="Y29" s="1598"/>
      <c r="Z29" s="1598"/>
    </row>
    <row r="30" spans="1:26" ht="18.75" customHeight="1">
      <c r="A30" s="1648" t="s">
        <v>189</v>
      </c>
      <c r="B30" s="1648"/>
      <c r="C30" s="1648"/>
      <c r="D30" s="568"/>
      <c r="E30" s="1646">
        <v>1019</v>
      </c>
      <c r="F30" s="1598"/>
      <c r="G30" s="1598"/>
      <c r="H30" s="1598">
        <v>515</v>
      </c>
      <c r="I30" s="1598"/>
      <c r="J30" s="1598"/>
      <c r="K30" s="1598">
        <v>504</v>
      </c>
      <c r="L30" s="1598"/>
      <c r="M30" s="1647"/>
      <c r="N30" s="1649" t="s">
        <v>271</v>
      </c>
      <c r="O30" s="1648"/>
      <c r="P30" s="1648"/>
      <c r="Q30" s="568"/>
      <c r="R30" s="1646">
        <v>404</v>
      </c>
      <c r="S30" s="1598"/>
      <c r="T30" s="1598"/>
      <c r="U30" s="1598">
        <v>134</v>
      </c>
      <c r="V30" s="1598"/>
      <c r="W30" s="1598"/>
      <c r="X30" s="1598">
        <v>270</v>
      </c>
      <c r="Y30" s="1598"/>
      <c r="Z30" s="1598"/>
    </row>
    <row r="31" spans="1:26" ht="18.75" customHeight="1">
      <c r="A31" s="1648" t="s">
        <v>1187</v>
      </c>
      <c r="B31" s="1648"/>
      <c r="C31" s="1648"/>
      <c r="D31" s="568"/>
      <c r="E31" s="1646">
        <v>1048</v>
      </c>
      <c r="F31" s="1598"/>
      <c r="G31" s="1598"/>
      <c r="H31" s="1598">
        <v>529</v>
      </c>
      <c r="I31" s="1598"/>
      <c r="J31" s="1598"/>
      <c r="K31" s="1598">
        <v>519</v>
      </c>
      <c r="L31" s="1598"/>
      <c r="M31" s="1647"/>
      <c r="N31" s="1649" t="s">
        <v>277</v>
      </c>
      <c r="O31" s="1648"/>
      <c r="P31" s="1648"/>
      <c r="Q31" s="568"/>
      <c r="R31" s="1646">
        <v>368</v>
      </c>
      <c r="S31" s="1598"/>
      <c r="T31" s="1598"/>
      <c r="U31" s="1598">
        <v>116</v>
      </c>
      <c r="V31" s="1598"/>
      <c r="W31" s="1598"/>
      <c r="X31" s="1598">
        <v>252</v>
      </c>
      <c r="Y31" s="1598"/>
      <c r="Z31" s="1598"/>
    </row>
    <row r="32" spans="1:26" ht="18.75" customHeight="1">
      <c r="A32" s="1652"/>
      <c r="B32" s="1652"/>
      <c r="C32" s="1652"/>
      <c r="D32" s="568"/>
      <c r="E32" s="1646"/>
      <c r="F32" s="1598"/>
      <c r="G32" s="1598"/>
      <c r="H32" s="1598"/>
      <c r="I32" s="1598"/>
      <c r="J32" s="1598"/>
      <c r="K32" s="1598"/>
      <c r="L32" s="1598"/>
      <c r="M32" s="1647"/>
      <c r="N32" s="1651"/>
      <c r="O32" s="1652"/>
      <c r="P32" s="1652"/>
      <c r="Q32" s="568"/>
      <c r="R32" s="1646"/>
      <c r="S32" s="1598"/>
      <c r="T32" s="1598"/>
      <c r="U32" s="1598"/>
      <c r="V32" s="1598"/>
      <c r="W32" s="1598"/>
      <c r="X32" s="1598"/>
      <c r="Y32" s="1598"/>
      <c r="Z32" s="1598"/>
    </row>
    <row r="33" spans="1:26" ht="18.75" customHeight="1">
      <c r="A33" s="1644" t="s">
        <v>1188</v>
      </c>
      <c r="B33" s="1644"/>
      <c r="C33" s="1644"/>
      <c r="D33" s="568"/>
      <c r="E33" s="1646">
        <f>SUM(E34:E38)</f>
        <v>5264</v>
      </c>
      <c r="F33" s="1598"/>
      <c r="G33" s="1598"/>
      <c r="H33" s="1598">
        <f>SUM(H34:H38)</f>
        <v>2591</v>
      </c>
      <c r="I33" s="1598"/>
      <c r="J33" s="1598"/>
      <c r="K33" s="1598">
        <f>SUM(K34:K38)</f>
        <v>2673</v>
      </c>
      <c r="L33" s="1598"/>
      <c r="M33" s="1647"/>
      <c r="N33" s="1650" t="s">
        <v>1189</v>
      </c>
      <c r="O33" s="1644"/>
      <c r="P33" s="1644"/>
      <c r="Q33" s="568"/>
      <c r="R33" s="1646">
        <f>SUM(R34:R38)</f>
        <v>1019</v>
      </c>
      <c r="S33" s="1598"/>
      <c r="T33" s="1598"/>
      <c r="U33" s="1598">
        <f>SUM(U34:U38)</f>
        <v>289</v>
      </c>
      <c r="V33" s="1598"/>
      <c r="W33" s="1598"/>
      <c r="X33" s="1598">
        <f>SUM(X34:X38)</f>
        <v>730</v>
      </c>
      <c r="Y33" s="1598"/>
      <c r="Z33" s="1598"/>
    </row>
    <row r="34" spans="1:26" ht="18.75" customHeight="1">
      <c r="A34" s="1648" t="s">
        <v>1190</v>
      </c>
      <c r="B34" s="1648"/>
      <c r="C34" s="1648"/>
      <c r="D34" s="568"/>
      <c r="E34" s="1646">
        <v>1030</v>
      </c>
      <c r="F34" s="1598"/>
      <c r="G34" s="1598"/>
      <c r="H34" s="1598">
        <v>509</v>
      </c>
      <c r="I34" s="1598"/>
      <c r="J34" s="1598"/>
      <c r="K34" s="1598">
        <v>521</v>
      </c>
      <c r="L34" s="1598"/>
      <c r="M34" s="1647"/>
      <c r="N34" s="1649" t="s">
        <v>1191</v>
      </c>
      <c r="O34" s="1648"/>
      <c r="P34" s="1648"/>
      <c r="Q34" s="568"/>
      <c r="R34" s="1646">
        <v>305</v>
      </c>
      <c r="S34" s="1598"/>
      <c r="T34" s="1598"/>
      <c r="U34" s="1598">
        <v>86</v>
      </c>
      <c r="V34" s="1598"/>
      <c r="W34" s="1598"/>
      <c r="X34" s="1598">
        <v>219</v>
      </c>
      <c r="Y34" s="1598"/>
      <c r="Z34" s="1598"/>
    </row>
    <row r="35" spans="1:26" ht="18.75" customHeight="1">
      <c r="A35" s="1648" t="s">
        <v>205</v>
      </c>
      <c r="B35" s="1648"/>
      <c r="C35" s="1648"/>
      <c r="D35" s="568"/>
      <c r="E35" s="1646">
        <v>1064</v>
      </c>
      <c r="F35" s="1598"/>
      <c r="G35" s="1598"/>
      <c r="H35" s="1598">
        <v>506</v>
      </c>
      <c r="I35" s="1598"/>
      <c r="J35" s="1598"/>
      <c r="K35" s="1598">
        <v>558</v>
      </c>
      <c r="L35" s="1598"/>
      <c r="M35" s="1647"/>
      <c r="N35" s="1649" t="s">
        <v>291</v>
      </c>
      <c r="O35" s="1648"/>
      <c r="P35" s="1648"/>
      <c r="Q35" s="568"/>
      <c r="R35" s="1646">
        <v>250</v>
      </c>
      <c r="S35" s="1598"/>
      <c r="T35" s="1598"/>
      <c r="U35" s="1598">
        <v>71</v>
      </c>
      <c r="V35" s="1598"/>
      <c r="W35" s="1598"/>
      <c r="X35" s="1598">
        <v>179</v>
      </c>
      <c r="Y35" s="1598"/>
      <c r="Z35" s="1598"/>
    </row>
    <row r="36" spans="1:26" ht="18.75" customHeight="1">
      <c r="A36" s="1648" t="s">
        <v>206</v>
      </c>
      <c r="B36" s="1648"/>
      <c r="C36" s="1648"/>
      <c r="D36" s="568"/>
      <c r="E36" s="1646">
        <v>1036</v>
      </c>
      <c r="F36" s="1598"/>
      <c r="G36" s="1598"/>
      <c r="H36" s="1598">
        <v>490</v>
      </c>
      <c r="I36" s="1598"/>
      <c r="J36" s="1598"/>
      <c r="K36" s="1598">
        <v>546</v>
      </c>
      <c r="L36" s="1598"/>
      <c r="M36" s="1647"/>
      <c r="N36" s="1649" t="s">
        <v>296</v>
      </c>
      <c r="O36" s="1648"/>
      <c r="P36" s="1648"/>
      <c r="Q36" s="568"/>
      <c r="R36" s="1646">
        <v>184</v>
      </c>
      <c r="S36" s="1598"/>
      <c r="T36" s="1598"/>
      <c r="U36" s="1598">
        <v>55</v>
      </c>
      <c r="V36" s="1598"/>
      <c r="W36" s="1598"/>
      <c r="X36" s="1598">
        <v>129</v>
      </c>
      <c r="Y36" s="1598"/>
      <c r="Z36" s="1598"/>
    </row>
    <row r="37" spans="1:26" ht="18.75" customHeight="1">
      <c r="A37" s="1648" t="s">
        <v>1192</v>
      </c>
      <c r="B37" s="1648"/>
      <c r="C37" s="1648"/>
      <c r="D37" s="568"/>
      <c r="E37" s="1646">
        <v>1025</v>
      </c>
      <c r="F37" s="1598"/>
      <c r="G37" s="1598"/>
      <c r="H37" s="1598">
        <v>519</v>
      </c>
      <c r="I37" s="1598"/>
      <c r="J37" s="1598"/>
      <c r="K37" s="1598">
        <v>506</v>
      </c>
      <c r="L37" s="1598"/>
      <c r="M37" s="1647"/>
      <c r="N37" s="1649" t="s">
        <v>301</v>
      </c>
      <c r="O37" s="1648"/>
      <c r="P37" s="1648"/>
      <c r="Q37" s="568"/>
      <c r="R37" s="1646">
        <v>153</v>
      </c>
      <c r="S37" s="1598"/>
      <c r="T37" s="1598"/>
      <c r="U37" s="1598">
        <v>48</v>
      </c>
      <c r="V37" s="1598"/>
      <c r="W37" s="1598"/>
      <c r="X37" s="1598">
        <v>105</v>
      </c>
      <c r="Y37" s="1598"/>
      <c r="Z37" s="1598"/>
    </row>
    <row r="38" spans="1:26" ht="18.75" customHeight="1">
      <c r="A38" s="1648" t="s">
        <v>1193</v>
      </c>
      <c r="B38" s="1648"/>
      <c r="C38" s="1648"/>
      <c r="D38" s="568"/>
      <c r="E38" s="1646">
        <v>1109</v>
      </c>
      <c r="F38" s="1598"/>
      <c r="G38" s="1598"/>
      <c r="H38" s="1598">
        <v>567</v>
      </c>
      <c r="I38" s="1598"/>
      <c r="J38" s="1598"/>
      <c r="K38" s="1598">
        <v>542</v>
      </c>
      <c r="L38" s="1598"/>
      <c r="M38" s="1647"/>
      <c r="N38" s="1649" t="s">
        <v>307</v>
      </c>
      <c r="O38" s="1648"/>
      <c r="P38" s="1648"/>
      <c r="Q38" s="568"/>
      <c r="R38" s="1646">
        <v>127</v>
      </c>
      <c r="S38" s="1598"/>
      <c r="T38" s="1598"/>
      <c r="U38" s="1598">
        <v>29</v>
      </c>
      <c r="V38" s="1598"/>
      <c r="W38" s="1598"/>
      <c r="X38" s="1598">
        <v>98</v>
      </c>
      <c r="Y38" s="1598"/>
      <c r="Z38" s="1598"/>
    </row>
    <row r="39" spans="1:26" ht="18.75" customHeight="1">
      <c r="A39" s="1652"/>
      <c r="B39" s="1652"/>
      <c r="C39" s="1652"/>
      <c r="D39" s="568"/>
      <c r="E39" s="1646"/>
      <c r="F39" s="1598"/>
      <c r="G39" s="1598"/>
      <c r="H39" s="1598"/>
      <c r="I39" s="1598"/>
      <c r="J39" s="1598"/>
      <c r="K39" s="1598"/>
      <c r="L39" s="1598"/>
      <c r="M39" s="1647"/>
      <c r="N39" s="1651"/>
      <c r="O39" s="1652"/>
      <c r="P39" s="1652"/>
      <c r="Q39" s="568"/>
      <c r="R39" s="1646"/>
      <c r="S39" s="1598"/>
      <c r="T39" s="1598"/>
      <c r="U39" s="1598"/>
      <c r="V39" s="1598"/>
      <c r="W39" s="1598"/>
      <c r="X39" s="1598"/>
      <c r="Y39" s="1598"/>
      <c r="Z39" s="1598"/>
    </row>
    <row r="40" spans="1:26" ht="18.75" customHeight="1">
      <c r="A40" s="1644" t="s">
        <v>1194</v>
      </c>
      <c r="B40" s="1644"/>
      <c r="C40" s="1644"/>
      <c r="D40" s="568"/>
      <c r="E40" s="1646">
        <f>SUM(E41:E45)</f>
        <v>6272</v>
      </c>
      <c r="F40" s="1598"/>
      <c r="G40" s="1598"/>
      <c r="H40" s="1598">
        <f>SUM(H41:H45)</f>
        <v>3177</v>
      </c>
      <c r="I40" s="1598"/>
      <c r="J40" s="1598"/>
      <c r="K40" s="1598">
        <f>SUM(K41:K45)</f>
        <v>3095</v>
      </c>
      <c r="L40" s="1598"/>
      <c r="M40" s="1647"/>
      <c r="N40" s="1650" t="s">
        <v>1195</v>
      </c>
      <c r="O40" s="1644"/>
      <c r="P40" s="1644"/>
      <c r="Q40" s="568"/>
      <c r="R40" s="1646">
        <f>SUM(R41:R45)</f>
        <v>294</v>
      </c>
      <c r="S40" s="1598"/>
      <c r="T40" s="1598"/>
      <c r="U40" s="1598">
        <f>SUM(U41:U45)</f>
        <v>56</v>
      </c>
      <c r="V40" s="1598"/>
      <c r="W40" s="1598"/>
      <c r="X40" s="1598">
        <f>SUM(X41:X45)</f>
        <v>238</v>
      </c>
      <c r="Y40" s="1598"/>
      <c r="Z40" s="1598"/>
    </row>
    <row r="41" spans="1:26" ht="18.75" customHeight="1">
      <c r="A41" s="1648" t="s">
        <v>1196</v>
      </c>
      <c r="B41" s="1648"/>
      <c r="C41" s="1648"/>
      <c r="D41" s="568"/>
      <c r="E41" s="1646">
        <v>1166</v>
      </c>
      <c r="F41" s="1598"/>
      <c r="G41" s="1598"/>
      <c r="H41" s="1598">
        <v>574</v>
      </c>
      <c r="I41" s="1598"/>
      <c r="J41" s="1598"/>
      <c r="K41" s="1598">
        <v>592</v>
      </c>
      <c r="L41" s="1598"/>
      <c r="M41" s="1647"/>
      <c r="N41" s="1649" t="s">
        <v>1197</v>
      </c>
      <c r="O41" s="1648"/>
      <c r="P41" s="1648"/>
      <c r="Q41" s="568"/>
      <c r="R41" s="1646">
        <v>110</v>
      </c>
      <c r="S41" s="1598"/>
      <c r="T41" s="1598"/>
      <c r="U41" s="1598">
        <v>25</v>
      </c>
      <c r="V41" s="1598"/>
      <c r="W41" s="1598"/>
      <c r="X41" s="1598">
        <v>85</v>
      </c>
      <c r="Y41" s="1598"/>
      <c r="Z41" s="1598"/>
    </row>
    <row r="42" spans="1:26" ht="18.75" customHeight="1">
      <c r="A42" s="1648" t="s">
        <v>210</v>
      </c>
      <c r="B42" s="1648"/>
      <c r="C42" s="1648"/>
      <c r="D42" s="568"/>
      <c r="E42" s="1646">
        <v>1146</v>
      </c>
      <c r="F42" s="1598"/>
      <c r="G42" s="1598"/>
      <c r="H42" s="1598">
        <v>575</v>
      </c>
      <c r="I42" s="1598"/>
      <c r="J42" s="1598"/>
      <c r="K42" s="1598">
        <v>571</v>
      </c>
      <c r="L42" s="1598"/>
      <c r="M42" s="1647"/>
      <c r="N42" s="1649" t="s">
        <v>314</v>
      </c>
      <c r="O42" s="1648"/>
      <c r="P42" s="1648"/>
      <c r="Q42" s="568"/>
      <c r="R42" s="1646">
        <v>79</v>
      </c>
      <c r="S42" s="1598"/>
      <c r="T42" s="1598"/>
      <c r="U42" s="1598">
        <v>14</v>
      </c>
      <c r="V42" s="1598"/>
      <c r="W42" s="1598"/>
      <c r="X42" s="1598">
        <v>65</v>
      </c>
      <c r="Y42" s="1598"/>
      <c r="Z42" s="1598"/>
    </row>
    <row r="43" spans="1:26" ht="18.75" customHeight="1">
      <c r="A43" s="1648" t="s">
        <v>216</v>
      </c>
      <c r="B43" s="1648"/>
      <c r="C43" s="1648"/>
      <c r="D43" s="568"/>
      <c r="E43" s="1646">
        <v>1226</v>
      </c>
      <c r="F43" s="1598"/>
      <c r="G43" s="1598"/>
      <c r="H43" s="1598">
        <v>615</v>
      </c>
      <c r="I43" s="1598"/>
      <c r="J43" s="1598"/>
      <c r="K43" s="1598">
        <v>611</v>
      </c>
      <c r="L43" s="1598"/>
      <c r="M43" s="1647"/>
      <c r="N43" s="1649" t="s">
        <v>319</v>
      </c>
      <c r="O43" s="1648"/>
      <c r="P43" s="1648"/>
      <c r="Q43" s="568"/>
      <c r="R43" s="1646">
        <v>50</v>
      </c>
      <c r="S43" s="1598"/>
      <c r="T43" s="1598"/>
      <c r="U43" s="1598">
        <v>12</v>
      </c>
      <c r="V43" s="1598"/>
      <c r="W43" s="1598"/>
      <c r="X43" s="1598">
        <v>38</v>
      </c>
      <c r="Y43" s="1598"/>
      <c r="Z43" s="1598"/>
    </row>
    <row r="44" spans="1:26" ht="18.75" customHeight="1">
      <c r="A44" s="1648" t="s">
        <v>1198</v>
      </c>
      <c r="B44" s="1648"/>
      <c r="C44" s="1648"/>
      <c r="D44" s="568"/>
      <c r="E44" s="1646">
        <v>1349</v>
      </c>
      <c r="F44" s="1598"/>
      <c r="G44" s="1598"/>
      <c r="H44" s="1598">
        <v>705</v>
      </c>
      <c r="I44" s="1598"/>
      <c r="J44" s="1598"/>
      <c r="K44" s="1598">
        <v>644</v>
      </c>
      <c r="L44" s="1598"/>
      <c r="M44" s="1647"/>
      <c r="N44" s="1649" t="s">
        <v>323</v>
      </c>
      <c r="O44" s="1648"/>
      <c r="P44" s="1648"/>
      <c r="Q44" s="568"/>
      <c r="R44" s="1646">
        <v>37</v>
      </c>
      <c r="S44" s="1598"/>
      <c r="T44" s="1598"/>
      <c r="U44" s="1598">
        <v>4</v>
      </c>
      <c r="V44" s="1598"/>
      <c r="W44" s="1598"/>
      <c r="X44" s="1598">
        <v>33</v>
      </c>
      <c r="Y44" s="1598"/>
      <c r="Z44" s="1598"/>
    </row>
    <row r="45" spans="1:26" ht="18.75" customHeight="1">
      <c r="A45" s="1648" t="s">
        <v>1199</v>
      </c>
      <c r="B45" s="1648"/>
      <c r="C45" s="1648"/>
      <c r="D45" s="568"/>
      <c r="E45" s="1646">
        <v>1385</v>
      </c>
      <c r="F45" s="1598"/>
      <c r="G45" s="1598"/>
      <c r="H45" s="1598">
        <v>708</v>
      </c>
      <c r="I45" s="1598"/>
      <c r="J45" s="1598"/>
      <c r="K45" s="1598">
        <v>677</v>
      </c>
      <c r="L45" s="1598"/>
      <c r="M45" s="1647"/>
      <c r="N45" s="1649" t="s">
        <v>327</v>
      </c>
      <c r="O45" s="1648"/>
      <c r="P45" s="1648"/>
      <c r="Q45" s="568"/>
      <c r="R45" s="1646">
        <v>18</v>
      </c>
      <c r="S45" s="1598"/>
      <c r="T45" s="1598"/>
      <c r="U45" s="1598">
        <v>1</v>
      </c>
      <c r="V45" s="1598"/>
      <c r="W45" s="1598"/>
      <c r="X45" s="1598">
        <v>17</v>
      </c>
      <c r="Y45" s="1598"/>
      <c r="Z45" s="1598"/>
    </row>
    <row r="46" spans="1:26" ht="18.75" customHeight="1">
      <c r="A46" s="1652"/>
      <c r="B46" s="1652"/>
      <c r="C46" s="1652"/>
      <c r="D46" s="568"/>
      <c r="E46" s="1653"/>
      <c r="F46" s="1654"/>
      <c r="G46" s="1654"/>
      <c r="H46" s="1655"/>
      <c r="I46" s="1655"/>
      <c r="J46" s="1655"/>
      <c r="K46" s="1655"/>
      <c r="L46" s="1655"/>
      <c r="M46" s="1656"/>
      <c r="N46" s="583"/>
      <c r="O46" s="569"/>
      <c r="P46" s="569"/>
      <c r="Q46" s="568"/>
      <c r="R46" s="1646"/>
      <c r="S46" s="1598"/>
      <c r="T46" s="1598"/>
      <c r="U46" s="1598"/>
      <c r="V46" s="1598"/>
      <c r="W46" s="1598"/>
      <c r="X46" s="1598"/>
      <c r="Y46" s="1598"/>
      <c r="Z46" s="1598"/>
    </row>
    <row r="47" spans="1:26" ht="18.75" customHeight="1">
      <c r="A47" s="1202"/>
      <c r="B47" s="1202"/>
      <c r="C47" s="1202"/>
      <c r="D47" s="442"/>
      <c r="E47" s="1420"/>
      <c r="F47" s="1202"/>
      <c r="G47" s="1202"/>
      <c r="H47" s="1202"/>
      <c r="I47" s="1202"/>
      <c r="J47" s="1202"/>
      <c r="K47" s="1202"/>
      <c r="L47" s="1202"/>
      <c r="M47" s="1551"/>
      <c r="N47" s="1650" t="s">
        <v>1200</v>
      </c>
      <c r="O47" s="1644"/>
      <c r="P47" s="1644"/>
      <c r="Q47" s="1645"/>
      <c r="R47" s="1646">
        <v>41</v>
      </c>
      <c r="S47" s="1598"/>
      <c r="T47" s="1598"/>
      <c r="U47" s="1598">
        <v>7</v>
      </c>
      <c r="V47" s="1598"/>
      <c r="W47" s="1598"/>
      <c r="X47" s="1598">
        <v>34</v>
      </c>
      <c r="Y47" s="1598"/>
      <c r="Z47" s="1598"/>
    </row>
    <row r="48" spans="1:26" ht="18.75" customHeight="1">
      <c r="A48" s="1202"/>
      <c r="B48" s="1202"/>
      <c r="C48" s="1202"/>
      <c r="D48" s="442"/>
      <c r="E48" s="1420"/>
      <c r="F48" s="1202"/>
      <c r="G48" s="1202"/>
      <c r="H48" s="1202"/>
      <c r="I48" s="1202"/>
      <c r="J48" s="1202"/>
      <c r="K48" s="1202"/>
      <c r="L48" s="1202"/>
      <c r="M48" s="1551"/>
      <c r="N48" s="584"/>
      <c r="O48" s="565"/>
      <c r="P48" s="565"/>
      <c r="Q48" s="566"/>
      <c r="R48" s="1646"/>
      <c r="S48" s="1598"/>
      <c r="T48" s="1598"/>
      <c r="U48" s="1598"/>
      <c r="V48" s="1598"/>
      <c r="W48" s="1598"/>
      <c r="X48" s="1598"/>
      <c r="Y48" s="1598"/>
      <c r="Z48" s="1598"/>
    </row>
    <row r="49" spans="1:26" ht="18.75" customHeight="1">
      <c r="A49" s="1202"/>
      <c r="B49" s="1202"/>
      <c r="C49" s="1202"/>
      <c r="D49" s="442"/>
      <c r="E49" s="1420"/>
      <c r="F49" s="1202"/>
      <c r="G49" s="1202"/>
      <c r="H49" s="1202"/>
      <c r="I49" s="1202"/>
      <c r="J49" s="1202"/>
      <c r="K49" s="1202"/>
      <c r="L49" s="1202"/>
      <c r="M49" s="1551"/>
      <c r="N49" s="1650" t="s">
        <v>1201</v>
      </c>
      <c r="O49" s="1644"/>
      <c r="P49" s="1644"/>
      <c r="Q49" s="1645"/>
      <c r="R49" s="1646">
        <v>1143</v>
      </c>
      <c r="S49" s="1598"/>
      <c r="T49" s="1598"/>
      <c r="U49" s="1598">
        <v>680</v>
      </c>
      <c r="V49" s="1598"/>
      <c r="W49" s="1598"/>
      <c r="X49" s="1598">
        <v>463</v>
      </c>
      <c r="Y49" s="1598"/>
      <c r="Z49" s="1598"/>
    </row>
    <row r="50" spans="1:26" ht="18.75" customHeight="1">
      <c r="A50" s="328"/>
      <c r="B50" s="328"/>
      <c r="C50" s="328"/>
      <c r="D50" s="404"/>
      <c r="E50" s="328"/>
      <c r="F50" s="328"/>
      <c r="G50" s="328"/>
      <c r="H50" s="328"/>
      <c r="I50" s="328"/>
      <c r="J50" s="328"/>
      <c r="K50" s="328"/>
      <c r="L50" s="328"/>
      <c r="M50" s="328"/>
      <c r="N50" s="356"/>
      <c r="O50" s="328"/>
      <c r="P50" s="328"/>
      <c r="Q50" s="404"/>
      <c r="R50" s="328"/>
      <c r="S50" s="328"/>
      <c r="T50" s="328"/>
      <c r="U50" s="328"/>
      <c r="V50" s="328"/>
      <c r="W50" s="328"/>
      <c r="X50" s="328"/>
      <c r="Y50" s="328"/>
      <c r="Z50" s="328"/>
    </row>
    <row r="51" spans="1:26" ht="18.75" customHeight="1">
      <c r="S51" s="314"/>
      <c r="T51" s="314"/>
      <c r="U51" s="314"/>
      <c r="V51" s="314"/>
      <c r="W51" s="314"/>
      <c r="X51" s="314"/>
      <c r="Z51" s="308" t="s">
        <v>1202</v>
      </c>
    </row>
  </sheetData>
  <mergeCells count="367">
    <mergeCell ref="X48:Z48"/>
    <mergeCell ref="A49:C49"/>
    <mergeCell ref="E49:G49"/>
    <mergeCell ref="H49:J49"/>
    <mergeCell ref="K49:M49"/>
    <mergeCell ref="N49:Q49"/>
    <mergeCell ref="R49:T49"/>
    <mergeCell ref="U49:W49"/>
    <mergeCell ref="X49:Z49"/>
    <mergeCell ref="A48:C48"/>
    <mergeCell ref="E48:G48"/>
    <mergeCell ref="H48:J48"/>
    <mergeCell ref="K48:M48"/>
    <mergeCell ref="R48:T48"/>
    <mergeCell ref="U48:W48"/>
    <mergeCell ref="X46:Z46"/>
    <mergeCell ref="A47:C47"/>
    <mergeCell ref="E47:G47"/>
    <mergeCell ref="H47:J47"/>
    <mergeCell ref="K47:M47"/>
    <mergeCell ref="N47:Q47"/>
    <mergeCell ref="R47:T47"/>
    <mergeCell ref="U47:W47"/>
    <mergeCell ref="X47:Z47"/>
    <mergeCell ref="A46:C46"/>
    <mergeCell ref="E46:G46"/>
    <mergeCell ref="H46:J46"/>
    <mergeCell ref="K46:M46"/>
    <mergeCell ref="R46:T46"/>
    <mergeCell ref="U46:W46"/>
    <mergeCell ref="U44:W44"/>
    <mergeCell ref="X44:Z44"/>
    <mergeCell ref="A45:C45"/>
    <mergeCell ref="E45:G45"/>
    <mergeCell ref="H45:J45"/>
    <mergeCell ref="K45:M45"/>
    <mergeCell ref="N45:P45"/>
    <mergeCell ref="R45:T45"/>
    <mergeCell ref="U45:W45"/>
    <mergeCell ref="X45:Z45"/>
    <mergeCell ref="A44:C44"/>
    <mergeCell ref="E44:G44"/>
    <mergeCell ref="H44:J44"/>
    <mergeCell ref="K44:M44"/>
    <mergeCell ref="N44:P44"/>
    <mergeCell ref="R44:T44"/>
    <mergeCell ref="U42:W42"/>
    <mergeCell ref="X42:Z42"/>
    <mergeCell ref="A43:C43"/>
    <mergeCell ref="E43:G43"/>
    <mergeCell ref="H43:J43"/>
    <mergeCell ref="K43:M43"/>
    <mergeCell ref="N43:P43"/>
    <mergeCell ref="R43:T43"/>
    <mergeCell ref="U43:W43"/>
    <mergeCell ref="X43:Z43"/>
    <mergeCell ref="A42:C42"/>
    <mergeCell ref="E42:G42"/>
    <mergeCell ref="H42:J42"/>
    <mergeCell ref="K42:M42"/>
    <mergeCell ref="N42:P42"/>
    <mergeCell ref="R42:T42"/>
    <mergeCell ref="U40:W40"/>
    <mergeCell ref="X40:Z40"/>
    <mergeCell ref="A41:C41"/>
    <mergeCell ref="E41:G41"/>
    <mergeCell ref="H41:J41"/>
    <mergeCell ref="K41:M41"/>
    <mergeCell ref="N41:P41"/>
    <mergeCell ref="R41:T41"/>
    <mergeCell ref="U41:W41"/>
    <mergeCell ref="X41:Z41"/>
    <mergeCell ref="A40:C40"/>
    <mergeCell ref="E40:G40"/>
    <mergeCell ref="H40:J40"/>
    <mergeCell ref="K40:M40"/>
    <mergeCell ref="N40:P40"/>
    <mergeCell ref="R40:T40"/>
    <mergeCell ref="U38:W38"/>
    <mergeCell ref="X38:Z38"/>
    <mergeCell ref="A39:C39"/>
    <mergeCell ref="E39:G39"/>
    <mergeCell ref="H39:J39"/>
    <mergeCell ref="K39:M39"/>
    <mergeCell ref="N39:P39"/>
    <mergeCell ref="R39:T39"/>
    <mergeCell ref="U39:W39"/>
    <mergeCell ref="X39:Z39"/>
    <mergeCell ref="A38:C38"/>
    <mergeCell ref="E38:G38"/>
    <mergeCell ref="H38:J38"/>
    <mergeCell ref="K38:M38"/>
    <mergeCell ref="N38:P38"/>
    <mergeCell ref="R38:T38"/>
    <mergeCell ref="U36:W36"/>
    <mergeCell ref="X36:Z36"/>
    <mergeCell ref="A37:C37"/>
    <mergeCell ref="E37:G37"/>
    <mergeCell ref="H37:J37"/>
    <mergeCell ref="K37:M37"/>
    <mergeCell ref="N37:P37"/>
    <mergeCell ref="R37:T37"/>
    <mergeCell ref="U37:W37"/>
    <mergeCell ref="X37:Z37"/>
    <mergeCell ref="A36:C36"/>
    <mergeCell ref="E36:G36"/>
    <mergeCell ref="H36:J36"/>
    <mergeCell ref="K36:M36"/>
    <mergeCell ref="N36:P36"/>
    <mergeCell ref="R36:T36"/>
    <mergeCell ref="U34:W34"/>
    <mergeCell ref="X34:Z34"/>
    <mergeCell ref="A35:C35"/>
    <mergeCell ref="E35:G35"/>
    <mergeCell ref="H35:J35"/>
    <mergeCell ref="K35:M35"/>
    <mergeCell ref="N35:P35"/>
    <mergeCell ref="R35:T35"/>
    <mergeCell ref="U35:W35"/>
    <mergeCell ref="X35:Z35"/>
    <mergeCell ref="A34:C34"/>
    <mergeCell ref="E34:G34"/>
    <mergeCell ref="H34:J34"/>
    <mergeCell ref="K34:M34"/>
    <mergeCell ref="N34:P34"/>
    <mergeCell ref="R34:T34"/>
    <mergeCell ref="U32:W32"/>
    <mergeCell ref="X32:Z32"/>
    <mergeCell ref="A33:C33"/>
    <mergeCell ref="E33:G33"/>
    <mergeCell ref="H33:J33"/>
    <mergeCell ref="K33:M33"/>
    <mergeCell ref="N33:P33"/>
    <mergeCell ref="R33:T33"/>
    <mergeCell ref="U33:W33"/>
    <mergeCell ref="X33:Z33"/>
    <mergeCell ref="A32:C32"/>
    <mergeCell ref="E32:G32"/>
    <mergeCell ref="H32:J32"/>
    <mergeCell ref="K32:M32"/>
    <mergeCell ref="N32:P32"/>
    <mergeCell ref="R32:T32"/>
    <mergeCell ref="U30:W30"/>
    <mergeCell ref="X30:Z30"/>
    <mergeCell ref="A31:C31"/>
    <mergeCell ref="E31:G31"/>
    <mergeCell ref="H31:J31"/>
    <mergeCell ref="K31:M31"/>
    <mergeCell ref="N31:P31"/>
    <mergeCell ref="R31:T31"/>
    <mergeCell ref="U31:W31"/>
    <mergeCell ref="X31:Z31"/>
    <mergeCell ref="A30:C30"/>
    <mergeCell ref="E30:G30"/>
    <mergeCell ref="H30:J30"/>
    <mergeCell ref="K30:M30"/>
    <mergeCell ref="N30:P30"/>
    <mergeCell ref="R30:T30"/>
    <mergeCell ref="U28:W28"/>
    <mergeCell ref="X28:Z28"/>
    <mergeCell ref="A29:C29"/>
    <mergeCell ref="E29:G29"/>
    <mergeCell ref="H29:J29"/>
    <mergeCell ref="K29:M29"/>
    <mergeCell ref="N29:P29"/>
    <mergeCell ref="R29:T29"/>
    <mergeCell ref="U29:W29"/>
    <mergeCell ref="X29:Z29"/>
    <mergeCell ref="A28:C28"/>
    <mergeCell ref="E28:G28"/>
    <mergeCell ref="H28:J28"/>
    <mergeCell ref="K28:M28"/>
    <mergeCell ref="N28:P28"/>
    <mergeCell ref="R28:T28"/>
    <mergeCell ref="U26:W26"/>
    <mergeCell ref="X26:Z26"/>
    <mergeCell ref="A27:C27"/>
    <mergeCell ref="E27:G27"/>
    <mergeCell ref="H27:J27"/>
    <mergeCell ref="K27:M27"/>
    <mergeCell ref="N27:P27"/>
    <mergeCell ref="R27:T27"/>
    <mergeCell ref="U27:W27"/>
    <mergeCell ref="X27:Z27"/>
    <mergeCell ref="A26:C26"/>
    <mergeCell ref="E26:G26"/>
    <mergeCell ref="H26:J26"/>
    <mergeCell ref="K26:M26"/>
    <mergeCell ref="N26:P26"/>
    <mergeCell ref="R26:T26"/>
    <mergeCell ref="U24:W24"/>
    <mergeCell ref="X24:Z24"/>
    <mergeCell ref="A25:C25"/>
    <mergeCell ref="E25:G25"/>
    <mergeCell ref="H25:J25"/>
    <mergeCell ref="K25:M25"/>
    <mergeCell ref="N25:P25"/>
    <mergeCell ref="R25:T25"/>
    <mergeCell ref="U25:W25"/>
    <mergeCell ref="X25:Z25"/>
    <mergeCell ref="A24:C24"/>
    <mergeCell ref="E24:G24"/>
    <mergeCell ref="H24:J24"/>
    <mergeCell ref="K24:M24"/>
    <mergeCell ref="N24:P24"/>
    <mergeCell ref="R24:T24"/>
    <mergeCell ref="U22:W22"/>
    <mergeCell ref="X22:Z22"/>
    <mergeCell ref="A23:C23"/>
    <mergeCell ref="E23:G23"/>
    <mergeCell ref="H23:J23"/>
    <mergeCell ref="K23:M23"/>
    <mergeCell ref="N23:P23"/>
    <mergeCell ref="R23:T23"/>
    <mergeCell ref="U23:W23"/>
    <mergeCell ref="X23:Z23"/>
    <mergeCell ref="A22:C22"/>
    <mergeCell ref="E22:G22"/>
    <mergeCell ref="H22:J22"/>
    <mergeCell ref="K22:M22"/>
    <mergeCell ref="N22:P22"/>
    <mergeCell ref="R22:T22"/>
    <mergeCell ref="U20:W20"/>
    <mergeCell ref="X20:Z20"/>
    <mergeCell ref="A21:C21"/>
    <mergeCell ref="E21:G21"/>
    <mergeCell ref="H21:J21"/>
    <mergeCell ref="K21:M21"/>
    <mergeCell ref="N21:P21"/>
    <mergeCell ref="R21:T21"/>
    <mergeCell ref="U21:W21"/>
    <mergeCell ref="X21:Z21"/>
    <mergeCell ref="A20:C20"/>
    <mergeCell ref="E20:G20"/>
    <mergeCell ref="H20:J20"/>
    <mergeCell ref="K20:M20"/>
    <mergeCell ref="N20:P20"/>
    <mergeCell ref="R20:T20"/>
    <mergeCell ref="U18:W18"/>
    <mergeCell ref="X18:Z18"/>
    <mergeCell ref="A19:C19"/>
    <mergeCell ref="E19:G19"/>
    <mergeCell ref="H19:J19"/>
    <mergeCell ref="K19:M19"/>
    <mergeCell ref="N19:P19"/>
    <mergeCell ref="R19:T19"/>
    <mergeCell ref="U19:W19"/>
    <mergeCell ref="X19:Z19"/>
    <mergeCell ref="A18:C18"/>
    <mergeCell ref="E18:G18"/>
    <mergeCell ref="H18:J18"/>
    <mergeCell ref="K18:M18"/>
    <mergeCell ref="N18:P18"/>
    <mergeCell ref="R18:T18"/>
    <mergeCell ref="U16:W16"/>
    <mergeCell ref="X16:Z16"/>
    <mergeCell ref="A17:C17"/>
    <mergeCell ref="E17:G17"/>
    <mergeCell ref="H17:J17"/>
    <mergeCell ref="K17:M17"/>
    <mergeCell ref="N17:P17"/>
    <mergeCell ref="R17:T17"/>
    <mergeCell ref="U17:W17"/>
    <mergeCell ref="X17:Z17"/>
    <mergeCell ref="A16:C16"/>
    <mergeCell ref="E16:G16"/>
    <mergeCell ref="H16:J16"/>
    <mergeCell ref="K16:M16"/>
    <mergeCell ref="N16:P16"/>
    <mergeCell ref="R16:T16"/>
    <mergeCell ref="U14:W14"/>
    <mergeCell ref="X14:Z14"/>
    <mergeCell ref="A15:C15"/>
    <mergeCell ref="E15:G15"/>
    <mergeCell ref="H15:J15"/>
    <mergeCell ref="K15:M15"/>
    <mergeCell ref="N15:P15"/>
    <mergeCell ref="R15:T15"/>
    <mergeCell ref="U15:W15"/>
    <mergeCell ref="X15:Z15"/>
    <mergeCell ref="A14:C14"/>
    <mergeCell ref="E14:G14"/>
    <mergeCell ref="H14:J14"/>
    <mergeCell ref="K14:M14"/>
    <mergeCell ref="N14:P14"/>
    <mergeCell ref="R14:T14"/>
    <mergeCell ref="U12:W12"/>
    <mergeCell ref="X12:Z12"/>
    <mergeCell ref="A13:C13"/>
    <mergeCell ref="E13:G13"/>
    <mergeCell ref="H13:J13"/>
    <mergeCell ref="K13:M13"/>
    <mergeCell ref="N13:P13"/>
    <mergeCell ref="R13:T13"/>
    <mergeCell ref="U13:W13"/>
    <mergeCell ref="X13:Z13"/>
    <mergeCell ref="A12:C12"/>
    <mergeCell ref="E12:G12"/>
    <mergeCell ref="H12:J12"/>
    <mergeCell ref="K12:M12"/>
    <mergeCell ref="N12:P12"/>
    <mergeCell ref="R12:T12"/>
    <mergeCell ref="U10:W10"/>
    <mergeCell ref="X10:Z10"/>
    <mergeCell ref="A11:C11"/>
    <mergeCell ref="E11:G11"/>
    <mergeCell ref="H11:J11"/>
    <mergeCell ref="K11:M11"/>
    <mergeCell ref="N11:P11"/>
    <mergeCell ref="R11:T11"/>
    <mergeCell ref="U11:W11"/>
    <mergeCell ref="X11:Z11"/>
    <mergeCell ref="A10:C10"/>
    <mergeCell ref="E10:G10"/>
    <mergeCell ref="H10:J10"/>
    <mergeCell ref="K10:M10"/>
    <mergeCell ref="N10:P10"/>
    <mergeCell ref="R10:T10"/>
    <mergeCell ref="U8:W8"/>
    <mergeCell ref="X8:Z8"/>
    <mergeCell ref="A9:C9"/>
    <mergeCell ref="E9:G9"/>
    <mergeCell ref="H9:J9"/>
    <mergeCell ref="K9:M9"/>
    <mergeCell ref="N9:P9"/>
    <mergeCell ref="R9:T9"/>
    <mergeCell ref="U9:W9"/>
    <mergeCell ref="X9:Z9"/>
    <mergeCell ref="A8:C8"/>
    <mergeCell ref="E8:G8"/>
    <mergeCell ref="H8:J8"/>
    <mergeCell ref="K8:M8"/>
    <mergeCell ref="N8:P8"/>
    <mergeCell ref="R8:T8"/>
    <mergeCell ref="U6:W6"/>
    <mergeCell ref="X6:Z6"/>
    <mergeCell ref="A7:C7"/>
    <mergeCell ref="E7:G7"/>
    <mergeCell ref="H7:J7"/>
    <mergeCell ref="K7:M7"/>
    <mergeCell ref="N7:P7"/>
    <mergeCell ref="R7:T7"/>
    <mergeCell ref="U7:W7"/>
    <mergeCell ref="X7:Z7"/>
    <mergeCell ref="A6:C6"/>
    <mergeCell ref="E6:G6"/>
    <mergeCell ref="H6:J6"/>
    <mergeCell ref="K6:M6"/>
    <mergeCell ref="N6:P6"/>
    <mergeCell ref="R6:T6"/>
    <mergeCell ref="A1:D1"/>
    <mergeCell ref="U3:W3"/>
    <mergeCell ref="X3:Z3"/>
    <mergeCell ref="A5:C5"/>
    <mergeCell ref="E5:G5"/>
    <mergeCell ref="H5:J5"/>
    <mergeCell ref="K5:M5"/>
    <mergeCell ref="N5:P5"/>
    <mergeCell ref="R5:T5"/>
    <mergeCell ref="U5:W5"/>
    <mergeCell ref="X5:Z5"/>
    <mergeCell ref="A3:D3"/>
    <mergeCell ref="E3:G3"/>
    <mergeCell ref="H3:J3"/>
    <mergeCell ref="K3:M3"/>
    <mergeCell ref="N3:Q3"/>
    <mergeCell ref="R3:T3"/>
  </mergeCells>
  <phoneticPr fontId="4"/>
  <hyperlinks>
    <hyperlink ref="A1" location="P2細目次!A1" display="目次に戻る" xr:uid="{015E66E6-0393-4122-81CB-681490AC4894}"/>
  </hyperlinks>
  <pageMargins left="0.70866141732283472" right="0.70866141732283472" top="0.74803149606299213" bottom="0.74803149606299213" header="0.31496062992125984" footer="0.31496062992125984"/>
  <pageSetup paperSize="9" scale="86" firstPageNumber="0" orientation="portrait" r:id="rId1"/>
  <headerFooter differentFirst="1" scaleWithDoc="0">
    <oddFooter>&amp;C- &amp;P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85A3A-A867-4E62-B722-628A15B4A754}">
  <sheetPr codeName="Sheet31">
    <tabColor theme="0"/>
    <pageSetUpPr fitToPage="1"/>
  </sheetPr>
  <dimension ref="A1:AF59"/>
  <sheetViews>
    <sheetView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6" width="3.125" style="286"/>
    <col min="7" max="7" width="3.5" style="286" bestFit="1" customWidth="1"/>
    <col min="8" max="8" width="3.125" style="286"/>
    <col min="9" max="9" width="4.5" style="286" bestFit="1" customWidth="1"/>
    <col min="10" max="10" width="3.125" style="286"/>
    <col min="11" max="11" width="3.5" style="286" bestFit="1" customWidth="1"/>
    <col min="12" max="13" width="3.125" style="286"/>
    <col min="14" max="14" width="3.5" style="286" bestFit="1" customWidth="1"/>
    <col min="15" max="15" width="3.125" style="286"/>
    <col min="16" max="16" width="3.25" style="286" bestFit="1" customWidth="1"/>
    <col min="17" max="18" width="3.125" style="286"/>
    <col min="19" max="19" width="3.5" style="286" bestFit="1" customWidth="1"/>
    <col min="20" max="20" width="3.125" style="286"/>
    <col min="21" max="21" width="3.25" style="286" bestFit="1" customWidth="1"/>
    <col min="22" max="22" width="3.125" style="286"/>
    <col min="23" max="23" width="3.25" style="286" bestFit="1" customWidth="1"/>
    <col min="24" max="24" width="3.125" style="286"/>
    <col min="25" max="25" width="3.5" style="286" bestFit="1" customWidth="1"/>
    <col min="26" max="26" width="3.125" style="286"/>
    <col min="27" max="27" width="3.5" style="286" bestFit="1" customWidth="1"/>
    <col min="28" max="28" width="3.125" style="286"/>
    <col min="29" max="29" width="4.5" style="286" bestFit="1" customWidth="1"/>
    <col min="30" max="30" width="3.125" style="286"/>
    <col min="31" max="31" width="3.5" style="286" bestFit="1" customWidth="1"/>
    <col min="32" max="258" width="3.125" style="286"/>
    <col min="259" max="259" width="3.5" style="286" bestFit="1" customWidth="1"/>
    <col min="260" max="262" width="3.125" style="286"/>
    <col min="263" max="263" width="3.5" style="286" bestFit="1" customWidth="1"/>
    <col min="264" max="264" width="3.125" style="286"/>
    <col min="265" max="265" width="4.5" style="286" bestFit="1" customWidth="1"/>
    <col min="266" max="266" width="3.125" style="286"/>
    <col min="267" max="267" width="3.5" style="286" bestFit="1" customWidth="1"/>
    <col min="268" max="269" width="3.125" style="286"/>
    <col min="270" max="270" width="3.5" style="286" bestFit="1" customWidth="1"/>
    <col min="271" max="271" width="3.125" style="286"/>
    <col min="272" max="272" width="3.25" style="286" bestFit="1" customWidth="1"/>
    <col min="273" max="274" width="3.125" style="286"/>
    <col min="275" max="275" width="3.5" style="286" bestFit="1" customWidth="1"/>
    <col min="276" max="276" width="3.125" style="286"/>
    <col min="277" max="277" width="3.25" style="286" bestFit="1" customWidth="1"/>
    <col min="278" max="278" width="3.125" style="286"/>
    <col min="279" max="279" width="3.25" style="286" bestFit="1" customWidth="1"/>
    <col min="280" max="280" width="3.125" style="286"/>
    <col min="281" max="281" width="3.5" style="286" bestFit="1" customWidth="1"/>
    <col min="282" max="282" width="3.125" style="286"/>
    <col min="283" max="283" width="3.5" style="286" bestFit="1" customWidth="1"/>
    <col min="284" max="284" width="3.125" style="286"/>
    <col min="285" max="285" width="4.5" style="286" bestFit="1" customWidth="1"/>
    <col min="286" max="286" width="3.125" style="286"/>
    <col min="287" max="287" width="3.5" style="286" bestFit="1" customWidth="1"/>
    <col min="288" max="514" width="3.125" style="286"/>
    <col min="515" max="515" width="3.5" style="286" bestFit="1" customWidth="1"/>
    <col min="516" max="518" width="3.125" style="286"/>
    <col min="519" max="519" width="3.5" style="286" bestFit="1" customWidth="1"/>
    <col min="520" max="520" width="3.125" style="286"/>
    <col min="521" max="521" width="4.5" style="286" bestFit="1" customWidth="1"/>
    <col min="522" max="522" width="3.125" style="286"/>
    <col min="523" max="523" width="3.5" style="286" bestFit="1" customWidth="1"/>
    <col min="524" max="525" width="3.125" style="286"/>
    <col min="526" max="526" width="3.5" style="286" bestFit="1" customWidth="1"/>
    <col min="527" max="527" width="3.125" style="286"/>
    <col min="528" max="528" width="3.25" style="286" bestFit="1" customWidth="1"/>
    <col min="529" max="530" width="3.125" style="286"/>
    <col min="531" max="531" width="3.5" style="286" bestFit="1" customWidth="1"/>
    <col min="532" max="532" width="3.125" style="286"/>
    <col min="533" max="533" width="3.25" style="286" bestFit="1" customWidth="1"/>
    <col min="534" max="534" width="3.125" style="286"/>
    <col min="535" max="535" width="3.25" style="286" bestFit="1" customWidth="1"/>
    <col min="536" max="536" width="3.125" style="286"/>
    <col min="537" max="537" width="3.5" style="286" bestFit="1" customWidth="1"/>
    <col min="538" max="538" width="3.125" style="286"/>
    <col min="539" max="539" width="3.5" style="286" bestFit="1" customWidth="1"/>
    <col min="540" max="540" width="3.125" style="286"/>
    <col min="541" max="541" width="4.5" style="286" bestFit="1" customWidth="1"/>
    <col min="542" max="542" width="3.125" style="286"/>
    <col min="543" max="543" width="3.5" style="286" bestFit="1" customWidth="1"/>
    <col min="544" max="770" width="3.125" style="286"/>
    <col min="771" max="771" width="3.5" style="286" bestFit="1" customWidth="1"/>
    <col min="772" max="774" width="3.125" style="286"/>
    <col min="775" max="775" width="3.5" style="286" bestFit="1" customWidth="1"/>
    <col min="776" max="776" width="3.125" style="286"/>
    <col min="777" max="777" width="4.5" style="286" bestFit="1" customWidth="1"/>
    <col min="778" max="778" width="3.125" style="286"/>
    <col min="779" max="779" width="3.5" style="286" bestFit="1" customWidth="1"/>
    <col min="780" max="781" width="3.125" style="286"/>
    <col min="782" max="782" width="3.5" style="286" bestFit="1" customWidth="1"/>
    <col min="783" max="783" width="3.125" style="286"/>
    <col min="784" max="784" width="3.25" style="286" bestFit="1" customWidth="1"/>
    <col min="785" max="786" width="3.125" style="286"/>
    <col min="787" max="787" width="3.5" style="286" bestFit="1" customWidth="1"/>
    <col min="788" max="788" width="3.125" style="286"/>
    <col min="789" max="789" width="3.25" style="286" bestFit="1" customWidth="1"/>
    <col min="790" max="790" width="3.125" style="286"/>
    <col min="791" max="791" width="3.25" style="286" bestFit="1" customWidth="1"/>
    <col min="792" max="792" width="3.125" style="286"/>
    <col min="793" max="793" width="3.5" style="286" bestFit="1" customWidth="1"/>
    <col min="794" max="794" width="3.125" style="286"/>
    <col min="795" max="795" width="3.5" style="286" bestFit="1" customWidth="1"/>
    <col min="796" max="796" width="3.125" style="286"/>
    <col min="797" max="797" width="4.5" style="286" bestFit="1" customWidth="1"/>
    <col min="798" max="798" width="3.125" style="286"/>
    <col min="799" max="799" width="3.5" style="286" bestFit="1" customWidth="1"/>
    <col min="800" max="1026" width="3.125" style="286"/>
    <col min="1027" max="1027" width="3.5" style="286" bestFit="1" customWidth="1"/>
    <col min="1028" max="1030" width="3.125" style="286"/>
    <col min="1031" max="1031" width="3.5" style="286" bestFit="1" customWidth="1"/>
    <col min="1032" max="1032" width="3.125" style="286"/>
    <col min="1033" max="1033" width="4.5" style="286" bestFit="1" customWidth="1"/>
    <col min="1034" max="1034" width="3.125" style="286"/>
    <col min="1035" max="1035" width="3.5" style="286" bestFit="1" customWidth="1"/>
    <col min="1036" max="1037" width="3.125" style="286"/>
    <col min="1038" max="1038" width="3.5" style="286" bestFit="1" customWidth="1"/>
    <col min="1039" max="1039" width="3.125" style="286"/>
    <col min="1040" max="1040" width="3.25" style="286" bestFit="1" customWidth="1"/>
    <col min="1041" max="1042" width="3.125" style="286"/>
    <col min="1043" max="1043" width="3.5" style="286" bestFit="1" customWidth="1"/>
    <col min="1044" max="1044" width="3.125" style="286"/>
    <col min="1045" max="1045" width="3.25" style="286" bestFit="1" customWidth="1"/>
    <col min="1046" max="1046" width="3.125" style="286"/>
    <col min="1047" max="1047" width="3.25" style="286" bestFit="1" customWidth="1"/>
    <col min="1048" max="1048" width="3.125" style="286"/>
    <col min="1049" max="1049" width="3.5" style="286" bestFit="1" customWidth="1"/>
    <col min="1050" max="1050" width="3.125" style="286"/>
    <col min="1051" max="1051" width="3.5" style="286" bestFit="1" customWidth="1"/>
    <col min="1052" max="1052" width="3.125" style="286"/>
    <col min="1053" max="1053" width="4.5" style="286" bestFit="1" customWidth="1"/>
    <col min="1054" max="1054" width="3.125" style="286"/>
    <col min="1055" max="1055" width="3.5" style="286" bestFit="1" customWidth="1"/>
    <col min="1056" max="1282" width="3.125" style="286"/>
    <col min="1283" max="1283" width="3.5" style="286" bestFit="1" customWidth="1"/>
    <col min="1284" max="1286" width="3.125" style="286"/>
    <col min="1287" max="1287" width="3.5" style="286" bestFit="1" customWidth="1"/>
    <col min="1288" max="1288" width="3.125" style="286"/>
    <col min="1289" max="1289" width="4.5" style="286" bestFit="1" customWidth="1"/>
    <col min="1290" max="1290" width="3.125" style="286"/>
    <col min="1291" max="1291" width="3.5" style="286" bestFit="1" customWidth="1"/>
    <col min="1292" max="1293" width="3.125" style="286"/>
    <col min="1294" max="1294" width="3.5" style="286" bestFit="1" customWidth="1"/>
    <col min="1295" max="1295" width="3.125" style="286"/>
    <col min="1296" max="1296" width="3.25" style="286" bestFit="1" customWidth="1"/>
    <col min="1297" max="1298" width="3.125" style="286"/>
    <col min="1299" max="1299" width="3.5" style="286" bestFit="1" customWidth="1"/>
    <col min="1300" max="1300" width="3.125" style="286"/>
    <col min="1301" max="1301" width="3.25" style="286" bestFit="1" customWidth="1"/>
    <col min="1302" max="1302" width="3.125" style="286"/>
    <col min="1303" max="1303" width="3.25" style="286" bestFit="1" customWidth="1"/>
    <col min="1304" max="1304" width="3.125" style="286"/>
    <col min="1305" max="1305" width="3.5" style="286" bestFit="1" customWidth="1"/>
    <col min="1306" max="1306" width="3.125" style="286"/>
    <col min="1307" max="1307" width="3.5" style="286" bestFit="1" customWidth="1"/>
    <col min="1308" max="1308" width="3.125" style="286"/>
    <col min="1309" max="1309" width="4.5" style="286" bestFit="1" customWidth="1"/>
    <col min="1310" max="1310" width="3.125" style="286"/>
    <col min="1311" max="1311" width="3.5" style="286" bestFit="1" customWidth="1"/>
    <col min="1312" max="1538" width="3.125" style="286"/>
    <col min="1539" max="1539" width="3.5" style="286" bestFit="1" customWidth="1"/>
    <col min="1540" max="1542" width="3.125" style="286"/>
    <col min="1543" max="1543" width="3.5" style="286" bestFit="1" customWidth="1"/>
    <col min="1544" max="1544" width="3.125" style="286"/>
    <col min="1545" max="1545" width="4.5" style="286" bestFit="1" customWidth="1"/>
    <col min="1546" max="1546" width="3.125" style="286"/>
    <col min="1547" max="1547" width="3.5" style="286" bestFit="1" customWidth="1"/>
    <col min="1548" max="1549" width="3.125" style="286"/>
    <col min="1550" max="1550" width="3.5" style="286" bestFit="1" customWidth="1"/>
    <col min="1551" max="1551" width="3.125" style="286"/>
    <col min="1552" max="1552" width="3.25" style="286" bestFit="1" customWidth="1"/>
    <col min="1553" max="1554" width="3.125" style="286"/>
    <col min="1555" max="1555" width="3.5" style="286" bestFit="1" customWidth="1"/>
    <col min="1556" max="1556" width="3.125" style="286"/>
    <col min="1557" max="1557" width="3.25" style="286" bestFit="1" customWidth="1"/>
    <col min="1558" max="1558" width="3.125" style="286"/>
    <col min="1559" max="1559" width="3.25" style="286" bestFit="1" customWidth="1"/>
    <col min="1560" max="1560" width="3.125" style="286"/>
    <col min="1561" max="1561" width="3.5" style="286" bestFit="1" customWidth="1"/>
    <col min="1562" max="1562" width="3.125" style="286"/>
    <col min="1563" max="1563" width="3.5" style="286" bestFit="1" customWidth="1"/>
    <col min="1564" max="1564" width="3.125" style="286"/>
    <col min="1565" max="1565" width="4.5" style="286" bestFit="1" customWidth="1"/>
    <col min="1566" max="1566" width="3.125" style="286"/>
    <col min="1567" max="1567" width="3.5" style="286" bestFit="1" customWidth="1"/>
    <col min="1568" max="1794" width="3.125" style="286"/>
    <col min="1795" max="1795" width="3.5" style="286" bestFit="1" customWidth="1"/>
    <col min="1796" max="1798" width="3.125" style="286"/>
    <col min="1799" max="1799" width="3.5" style="286" bestFit="1" customWidth="1"/>
    <col min="1800" max="1800" width="3.125" style="286"/>
    <col min="1801" max="1801" width="4.5" style="286" bestFit="1" customWidth="1"/>
    <col min="1802" max="1802" width="3.125" style="286"/>
    <col min="1803" max="1803" width="3.5" style="286" bestFit="1" customWidth="1"/>
    <col min="1804" max="1805" width="3.125" style="286"/>
    <col min="1806" max="1806" width="3.5" style="286" bestFit="1" customWidth="1"/>
    <col min="1807" max="1807" width="3.125" style="286"/>
    <col min="1808" max="1808" width="3.25" style="286" bestFit="1" customWidth="1"/>
    <col min="1809" max="1810" width="3.125" style="286"/>
    <col min="1811" max="1811" width="3.5" style="286" bestFit="1" customWidth="1"/>
    <col min="1812" max="1812" width="3.125" style="286"/>
    <col min="1813" max="1813" width="3.25" style="286" bestFit="1" customWidth="1"/>
    <col min="1814" max="1814" width="3.125" style="286"/>
    <col min="1815" max="1815" width="3.25" style="286" bestFit="1" customWidth="1"/>
    <col min="1816" max="1816" width="3.125" style="286"/>
    <col min="1817" max="1817" width="3.5" style="286" bestFit="1" customWidth="1"/>
    <col min="1818" max="1818" width="3.125" style="286"/>
    <col min="1819" max="1819" width="3.5" style="286" bestFit="1" customWidth="1"/>
    <col min="1820" max="1820" width="3.125" style="286"/>
    <col min="1821" max="1821" width="4.5" style="286" bestFit="1" customWidth="1"/>
    <col min="1822" max="1822" width="3.125" style="286"/>
    <col min="1823" max="1823" width="3.5" style="286" bestFit="1" customWidth="1"/>
    <col min="1824" max="2050" width="3.125" style="286"/>
    <col min="2051" max="2051" width="3.5" style="286" bestFit="1" customWidth="1"/>
    <col min="2052" max="2054" width="3.125" style="286"/>
    <col min="2055" max="2055" width="3.5" style="286" bestFit="1" customWidth="1"/>
    <col min="2056" max="2056" width="3.125" style="286"/>
    <col min="2057" max="2057" width="4.5" style="286" bestFit="1" customWidth="1"/>
    <col min="2058" max="2058" width="3.125" style="286"/>
    <col min="2059" max="2059" width="3.5" style="286" bestFit="1" customWidth="1"/>
    <col min="2060" max="2061" width="3.125" style="286"/>
    <col min="2062" max="2062" width="3.5" style="286" bestFit="1" customWidth="1"/>
    <col min="2063" max="2063" width="3.125" style="286"/>
    <col min="2064" max="2064" width="3.25" style="286" bestFit="1" customWidth="1"/>
    <col min="2065" max="2066" width="3.125" style="286"/>
    <col min="2067" max="2067" width="3.5" style="286" bestFit="1" customWidth="1"/>
    <col min="2068" max="2068" width="3.125" style="286"/>
    <col min="2069" max="2069" width="3.25" style="286" bestFit="1" customWidth="1"/>
    <col min="2070" max="2070" width="3.125" style="286"/>
    <col min="2071" max="2071" width="3.25" style="286" bestFit="1" customWidth="1"/>
    <col min="2072" max="2072" width="3.125" style="286"/>
    <col min="2073" max="2073" width="3.5" style="286" bestFit="1" customWidth="1"/>
    <col min="2074" max="2074" width="3.125" style="286"/>
    <col min="2075" max="2075" width="3.5" style="286" bestFit="1" customWidth="1"/>
    <col min="2076" max="2076" width="3.125" style="286"/>
    <col min="2077" max="2077" width="4.5" style="286" bestFit="1" customWidth="1"/>
    <col min="2078" max="2078" width="3.125" style="286"/>
    <col min="2079" max="2079" width="3.5" style="286" bestFit="1" customWidth="1"/>
    <col min="2080" max="2306" width="3.125" style="286"/>
    <col min="2307" max="2307" width="3.5" style="286" bestFit="1" customWidth="1"/>
    <col min="2308" max="2310" width="3.125" style="286"/>
    <col min="2311" max="2311" width="3.5" style="286" bestFit="1" customWidth="1"/>
    <col min="2312" max="2312" width="3.125" style="286"/>
    <col min="2313" max="2313" width="4.5" style="286" bestFit="1" customWidth="1"/>
    <col min="2314" max="2314" width="3.125" style="286"/>
    <col min="2315" max="2315" width="3.5" style="286" bestFit="1" customWidth="1"/>
    <col min="2316" max="2317" width="3.125" style="286"/>
    <col min="2318" max="2318" width="3.5" style="286" bestFit="1" customWidth="1"/>
    <col min="2319" max="2319" width="3.125" style="286"/>
    <col min="2320" max="2320" width="3.25" style="286" bestFit="1" customWidth="1"/>
    <col min="2321" max="2322" width="3.125" style="286"/>
    <col min="2323" max="2323" width="3.5" style="286" bestFit="1" customWidth="1"/>
    <col min="2324" max="2324" width="3.125" style="286"/>
    <col min="2325" max="2325" width="3.25" style="286" bestFit="1" customWidth="1"/>
    <col min="2326" max="2326" width="3.125" style="286"/>
    <col min="2327" max="2327" width="3.25" style="286" bestFit="1" customWidth="1"/>
    <col min="2328" max="2328" width="3.125" style="286"/>
    <col min="2329" max="2329" width="3.5" style="286" bestFit="1" customWidth="1"/>
    <col min="2330" max="2330" width="3.125" style="286"/>
    <col min="2331" max="2331" width="3.5" style="286" bestFit="1" customWidth="1"/>
    <col min="2332" max="2332" width="3.125" style="286"/>
    <col min="2333" max="2333" width="4.5" style="286" bestFit="1" customWidth="1"/>
    <col min="2334" max="2334" width="3.125" style="286"/>
    <col min="2335" max="2335" width="3.5" style="286" bestFit="1" customWidth="1"/>
    <col min="2336" max="2562" width="3.125" style="286"/>
    <col min="2563" max="2563" width="3.5" style="286" bestFit="1" customWidth="1"/>
    <col min="2564" max="2566" width="3.125" style="286"/>
    <col min="2567" max="2567" width="3.5" style="286" bestFit="1" customWidth="1"/>
    <col min="2568" max="2568" width="3.125" style="286"/>
    <col min="2569" max="2569" width="4.5" style="286" bestFit="1" customWidth="1"/>
    <col min="2570" max="2570" width="3.125" style="286"/>
    <col min="2571" max="2571" width="3.5" style="286" bestFit="1" customWidth="1"/>
    <col min="2572" max="2573" width="3.125" style="286"/>
    <col min="2574" max="2574" width="3.5" style="286" bestFit="1" customWidth="1"/>
    <col min="2575" max="2575" width="3.125" style="286"/>
    <col min="2576" max="2576" width="3.25" style="286" bestFit="1" customWidth="1"/>
    <col min="2577" max="2578" width="3.125" style="286"/>
    <col min="2579" max="2579" width="3.5" style="286" bestFit="1" customWidth="1"/>
    <col min="2580" max="2580" width="3.125" style="286"/>
    <col min="2581" max="2581" width="3.25" style="286" bestFit="1" customWidth="1"/>
    <col min="2582" max="2582" width="3.125" style="286"/>
    <col min="2583" max="2583" width="3.25" style="286" bestFit="1" customWidth="1"/>
    <col min="2584" max="2584" width="3.125" style="286"/>
    <col min="2585" max="2585" width="3.5" style="286" bestFit="1" customWidth="1"/>
    <col min="2586" max="2586" width="3.125" style="286"/>
    <col min="2587" max="2587" width="3.5" style="286" bestFit="1" customWidth="1"/>
    <col min="2588" max="2588" width="3.125" style="286"/>
    <col min="2589" max="2589" width="4.5" style="286" bestFit="1" customWidth="1"/>
    <col min="2590" max="2590" width="3.125" style="286"/>
    <col min="2591" max="2591" width="3.5" style="286" bestFit="1" customWidth="1"/>
    <col min="2592" max="2818" width="3.125" style="286"/>
    <col min="2819" max="2819" width="3.5" style="286" bestFit="1" customWidth="1"/>
    <col min="2820" max="2822" width="3.125" style="286"/>
    <col min="2823" max="2823" width="3.5" style="286" bestFit="1" customWidth="1"/>
    <col min="2824" max="2824" width="3.125" style="286"/>
    <col min="2825" max="2825" width="4.5" style="286" bestFit="1" customWidth="1"/>
    <col min="2826" max="2826" width="3.125" style="286"/>
    <col min="2827" max="2827" width="3.5" style="286" bestFit="1" customWidth="1"/>
    <col min="2828" max="2829" width="3.125" style="286"/>
    <col min="2830" max="2830" width="3.5" style="286" bestFit="1" customWidth="1"/>
    <col min="2831" max="2831" width="3.125" style="286"/>
    <col min="2832" max="2832" width="3.25" style="286" bestFit="1" customWidth="1"/>
    <col min="2833" max="2834" width="3.125" style="286"/>
    <col min="2835" max="2835" width="3.5" style="286" bestFit="1" customWidth="1"/>
    <col min="2836" max="2836" width="3.125" style="286"/>
    <col min="2837" max="2837" width="3.25" style="286" bestFit="1" customWidth="1"/>
    <col min="2838" max="2838" width="3.125" style="286"/>
    <col min="2839" max="2839" width="3.25" style="286" bestFit="1" customWidth="1"/>
    <col min="2840" max="2840" width="3.125" style="286"/>
    <col min="2841" max="2841" width="3.5" style="286" bestFit="1" customWidth="1"/>
    <col min="2842" max="2842" width="3.125" style="286"/>
    <col min="2843" max="2843" width="3.5" style="286" bestFit="1" customWidth="1"/>
    <col min="2844" max="2844" width="3.125" style="286"/>
    <col min="2845" max="2845" width="4.5" style="286" bestFit="1" customWidth="1"/>
    <col min="2846" max="2846" width="3.125" style="286"/>
    <col min="2847" max="2847" width="3.5" style="286" bestFit="1" customWidth="1"/>
    <col min="2848" max="3074" width="3.125" style="286"/>
    <col min="3075" max="3075" width="3.5" style="286" bestFit="1" customWidth="1"/>
    <col min="3076" max="3078" width="3.125" style="286"/>
    <col min="3079" max="3079" width="3.5" style="286" bestFit="1" customWidth="1"/>
    <col min="3080" max="3080" width="3.125" style="286"/>
    <col min="3081" max="3081" width="4.5" style="286" bestFit="1" customWidth="1"/>
    <col min="3082" max="3082" width="3.125" style="286"/>
    <col min="3083" max="3083" width="3.5" style="286" bestFit="1" customWidth="1"/>
    <col min="3084" max="3085" width="3.125" style="286"/>
    <col min="3086" max="3086" width="3.5" style="286" bestFit="1" customWidth="1"/>
    <col min="3087" max="3087" width="3.125" style="286"/>
    <col min="3088" max="3088" width="3.25" style="286" bestFit="1" customWidth="1"/>
    <col min="3089" max="3090" width="3.125" style="286"/>
    <col min="3091" max="3091" width="3.5" style="286" bestFit="1" customWidth="1"/>
    <col min="3092" max="3092" width="3.125" style="286"/>
    <col min="3093" max="3093" width="3.25" style="286" bestFit="1" customWidth="1"/>
    <col min="3094" max="3094" width="3.125" style="286"/>
    <col min="3095" max="3095" width="3.25" style="286" bestFit="1" customWidth="1"/>
    <col min="3096" max="3096" width="3.125" style="286"/>
    <col min="3097" max="3097" width="3.5" style="286" bestFit="1" customWidth="1"/>
    <col min="3098" max="3098" width="3.125" style="286"/>
    <col min="3099" max="3099" width="3.5" style="286" bestFit="1" customWidth="1"/>
    <col min="3100" max="3100" width="3.125" style="286"/>
    <col min="3101" max="3101" width="4.5" style="286" bestFit="1" customWidth="1"/>
    <col min="3102" max="3102" width="3.125" style="286"/>
    <col min="3103" max="3103" width="3.5" style="286" bestFit="1" customWidth="1"/>
    <col min="3104" max="3330" width="3.125" style="286"/>
    <col min="3331" max="3331" width="3.5" style="286" bestFit="1" customWidth="1"/>
    <col min="3332" max="3334" width="3.125" style="286"/>
    <col min="3335" max="3335" width="3.5" style="286" bestFit="1" customWidth="1"/>
    <col min="3336" max="3336" width="3.125" style="286"/>
    <col min="3337" max="3337" width="4.5" style="286" bestFit="1" customWidth="1"/>
    <col min="3338" max="3338" width="3.125" style="286"/>
    <col min="3339" max="3339" width="3.5" style="286" bestFit="1" customWidth="1"/>
    <col min="3340" max="3341" width="3.125" style="286"/>
    <col min="3342" max="3342" width="3.5" style="286" bestFit="1" customWidth="1"/>
    <col min="3343" max="3343" width="3.125" style="286"/>
    <col min="3344" max="3344" width="3.25" style="286" bestFit="1" customWidth="1"/>
    <col min="3345" max="3346" width="3.125" style="286"/>
    <col min="3347" max="3347" width="3.5" style="286" bestFit="1" customWidth="1"/>
    <col min="3348" max="3348" width="3.125" style="286"/>
    <col min="3349" max="3349" width="3.25" style="286" bestFit="1" customWidth="1"/>
    <col min="3350" max="3350" width="3.125" style="286"/>
    <col min="3351" max="3351" width="3.25" style="286" bestFit="1" customWidth="1"/>
    <col min="3352" max="3352" width="3.125" style="286"/>
    <col min="3353" max="3353" width="3.5" style="286" bestFit="1" customWidth="1"/>
    <col min="3354" max="3354" width="3.125" style="286"/>
    <col min="3355" max="3355" width="3.5" style="286" bestFit="1" customWidth="1"/>
    <col min="3356" max="3356" width="3.125" style="286"/>
    <col min="3357" max="3357" width="4.5" style="286" bestFit="1" customWidth="1"/>
    <col min="3358" max="3358" width="3.125" style="286"/>
    <col min="3359" max="3359" width="3.5" style="286" bestFit="1" customWidth="1"/>
    <col min="3360" max="3586" width="3.125" style="286"/>
    <col min="3587" max="3587" width="3.5" style="286" bestFit="1" customWidth="1"/>
    <col min="3588" max="3590" width="3.125" style="286"/>
    <col min="3591" max="3591" width="3.5" style="286" bestFit="1" customWidth="1"/>
    <col min="3592" max="3592" width="3.125" style="286"/>
    <col min="3593" max="3593" width="4.5" style="286" bestFit="1" customWidth="1"/>
    <col min="3594" max="3594" width="3.125" style="286"/>
    <col min="3595" max="3595" width="3.5" style="286" bestFit="1" customWidth="1"/>
    <col min="3596" max="3597" width="3.125" style="286"/>
    <col min="3598" max="3598" width="3.5" style="286" bestFit="1" customWidth="1"/>
    <col min="3599" max="3599" width="3.125" style="286"/>
    <col min="3600" max="3600" width="3.25" style="286" bestFit="1" customWidth="1"/>
    <col min="3601" max="3602" width="3.125" style="286"/>
    <col min="3603" max="3603" width="3.5" style="286" bestFit="1" customWidth="1"/>
    <col min="3604" max="3604" width="3.125" style="286"/>
    <col min="3605" max="3605" width="3.25" style="286" bestFit="1" customWidth="1"/>
    <col min="3606" max="3606" width="3.125" style="286"/>
    <col min="3607" max="3607" width="3.25" style="286" bestFit="1" customWidth="1"/>
    <col min="3608" max="3608" width="3.125" style="286"/>
    <col min="3609" max="3609" width="3.5" style="286" bestFit="1" customWidth="1"/>
    <col min="3610" max="3610" width="3.125" style="286"/>
    <col min="3611" max="3611" width="3.5" style="286" bestFit="1" customWidth="1"/>
    <col min="3612" max="3612" width="3.125" style="286"/>
    <col min="3613" max="3613" width="4.5" style="286" bestFit="1" customWidth="1"/>
    <col min="3614" max="3614" width="3.125" style="286"/>
    <col min="3615" max="3615" width="3.5" style="286" bestFit="1" customWidth="1"/>
    <col min="3616" max="3842" width="3.125" style="286"/>
    <col min="3843" max="3843" width="3.5" style="286" bestFit="1" customWidth="1"/>
    <col min="3844" max="3846" width="3.125" style="286"/>
    <col min="3847" max="3847" width="3.5" style="286" bestFit="1" customWidth="1"/>
    <col min="3848" max="3848" width="3.125" style="286"/>
    <col min="3849" max="3849" width="4.5" style="286" bestFit="1" customWidth="1"/>
    <col min="3850" max="3850" width="3.125" style="286"/>
    <col min="3851" max="3851" width="3.5" style="286" bestFit="1" customWidth="1"/>
    <col min="3852" max="3853" width="3.125" style="286"/>
    <col min="3854" max="3854" width="3.5" style="286" bestFit="1" customWidth="1"/>
    <col min="3855" max="3855" width="3.125" style="286"/>
    <col min="3856" max="3856" width="3.25" style="286" bestFit="1" customWidth="1"/>
    <col min="3857" max="3858" width="3.125" style="286"/>
    <col min="3859" max="3859" width="3.5" style="286" bestFit="1" customWidth="1"/>
    <col min="3860" max="3860" width="3.125" style="286"/>
    <col min="3861" max="3861" width="3.25" style="286" bestFit="1" customWidth="1"/>
    <col min="3862" max="3862" width="3.125" style="286"/>
    <col min="3863" max="3863" width="3.25" style="286" bestFit="1" customWidth="1"/>
    <col min="3864" max="3864" width="3.125" style="286"/>
    <col min="3865" max="3865" width="3.5" style="286" bestFit="1" customWidth="1"/>
    <col min="3866" max="3866" width="3.125" style="286"/>
    <col min="3867" max="3867" width="3.5" style="286" bestFit="1" customWidth="1"/>
    <col min="3868" max="3868" width="3.125" style="286"/>
    <col min="3869" max="3869" width="4.5" style="286" bestFit="1" customWidth="1"/>
    <col min="3870" max="3870" width="3.125" style="286"/>
    <col min="3871" max="3871" width="3.5" style="286" bestFit="1" customWidth="1"/>
    <col min="3872" max="4098" width="3.125" style="286"/>
    <col min="4099" max="4099" width="3.5" style="286" bestFit="1" customWidth="1"/>
    <col min="4100" max="4102" width="3.125" style="286"/>
    <col min="4103" max="4103" width="3.5" style="286" bestFit="1" customWidth="1"/>
    <col min="4104" max="4104" width="3.125" style="286"/>
    <col min="4105" max="4105" width="4.5" style="286" bestFit="1" customWidth="1"/>
    <col min="4106" max="4106" width="3.125" style="286"/>
    <col min="4107" max="4107" width="3.5" style="286" bestFit="1" customWidth="1"/>
    <col min="4108" max="4109" width="3.125" style="286"/>
    <col min="4110" max="4110" width="3.5" style="286" bestFit="1" customWidth="1"/>
    <col min="4111" max="4111" width="3.125" style="286"/>
    <col min="4112" max="4112" width="3.25" style="286" bestFit="1" customWidth="1"/>
    <col min="4113" max="4114" width="3.125" style="286"/>
    <col min="4115" max="4115" width="3.5" style="286" bestFit="1" customWidth="1"/>
    <col min="4116" max="4116" width="3.125" style="286"/>
    <col min="4117" max="4117" width="3.25" style="286" bestFit="1" customWidth="1"/>
    <col min="4118" max="4118" width="3.125" style="286"/>
    <col min="4119" max="4119" width="3.25" style="286" bestFit="1" customWidth="1"/>
    <col min="4120" max="4120" width="3.125" style="286"/>
    <col min="4121" max="4121" width="3.5" style="286" bestFit="1" customWidth="1"/>
    <col min="4122" max="4122" width="3.125" style="286"/>
    <col min="4123" max="4123" width="3.5" style="286" bestFit="1" customWidth="1"/>
    <col min="4124" max="4124" width="3.125" style="286"/>
    <col min="4125" max="4125" width="4.5" style="286" bestFit="1" customWidth="1"/>
    <col min="4126" max="4126" width="3.125" style="286"/>
    <col min="4127" max="4127" width="3.5" style="286" bestFit="1" customWidth="1"/>
    <col min="4128" max="4354" width="3.125" style="286"/>
    <col min="4355" max="4355" width="3.5" style="286" bestFit="1" customWidth="1"/>
    <col min="4356" max="4358" width="3.125" style="286"/>
    <col min="4359" max="4359" width="3.5" style="286" bestFit="1" customWidth="1"/>
    <col min="4360" max="4360" width="3.125" style="286"/>
    <col min="4361" max="4361" width="4.5" style="286" bestFit="1" customWidth="1"/>
    <col min="4362" max="4362" width="3.125" style="286"/>
    <col min="4363" max="4363" width="3.5" style="286" bestFit="1" customWidth="1"/>
    <col min="4364" max="4365" width="3.125" style="286"/>
    <col min="4366" max="4366" width="3.5" style="286" bestFit="1" customWidth="1"/>
    <col min="4367" max="4367" width="3.125" style="286"/>
    <col min="4368" max="4368" width="3.25" style="286" bestFit="1" customWidth="1"/>
    <col min="4369" max="4370" width="3.125" style="286"/>
    <col min="4371" max="4371" width="3.5" style="286" bestFit="1" customWidth="1"/>
    <col min="4372" max="4372" width="3.125" style="286"/>
    <col min="4373" max="4373" width="3.25" style="286" bestFit="1" customWidth="1"/>
    <col min="4374" max="4374" width="3.125" style="286"/>
    <col min="4375" max="4375" width="3.25" style="286" bestFit="1" customWidth="1"/>
    <col min="4376" max="4376" width="3.125" style="286"/>
    <col min="4377" max="4377" width="3.5" style="286" bestFit="1" customWidth="1"/>
    <col min="4378" max="4378" width="3.125" style="286"/>
    <col min="4379" max="4379" width="3.5" style="286" bestFit="1" customWidth="1"/>
    <col min="4380" max="4380" width="3.125" style="286"/>
    <col min="4381" max="4381" width="4.5" style="286" bestFit="1" customWidth="1"/>
    <col min="4382" max="4382" width="3.125" style="286"/>
    <col min="4383" max="4383" width="3.5" style="286" bestFit="1" customWidth="1"/>
    <col min="4384" max="4610" width="3.125" style="286"/>
    <col min="4611" max="4611" width="3.5" style="286" bestFit="1" customWidth="1"/>
    <col min="4612" max="4614" width="3.125" style="286"/>
    <col min="4615" max="4615" width="3.5" style="286" bestFit="1" customWidth="1"/>
    <col min="4616" max="4616" width="3.125" style="286"/>
    <col min="4617" max="4617" width="4.5" style="286" bestFit="1" customWidth="1"/>
    <col min="4618" max="4618" width="3.125" style="286"/>
    <col min="4619" max="4619" width="3.5" style="286" bestFit="1" customWidth="1"/>
    <col min="4620" max="4621" width="3.125" style="286"/>
    <col min="4622" max="4622" width="3.5" style="286" bestFit="1" customWidth="1"/>
    <col min="4623" max="4623" width="3.125" style="286"/>
    <col min="4624" max="4624" width="3.25" style="286" bestFit="1" customWidth="1"/>
    <col min="4625" max="4626" width="3.125" style="286"/>
    <col min="4627" max="4627" width="3.5" style="286" bestFit="1" customWidth="1"/>
    <col min="4628" max="4628" width="3.125" style="286"/>
    <col min="4629" max="4629" width="3.25" style="286" bestFit="1" customWidth="1"/>
    <col min="4630" max="4630" width="3.125" style="286"/>
    <col min="4631" max="4631" width="3.25" style="286" bestFit="1" customWidth="1"/>
    <col min="4632" max="4632" width="3.125" style="286"/>
    <col min="4633" max="4633" width="3.5" style="286" bestFit="1" customWidth="1"/>
    <col min="4634" max="4634" width="3.125" style="286"/>
    <col min="4635" max="4635" width="3.5" style="286" bestFit="1" customWidth="1"/>
    <col min="4636" max="4636" width="3.125" style="286"/>
    <col min="4637" max="4637" width="4.5" style="286" bestFit="1" customWidth="1"/>
    <col min="4638" max="4638" width="3.125" style="286"/>
    <col min="4639" max="4639" width="3.5" style="286" bestFit="1" customWidth="1"/>
    <col min="4640" max="4866" width="3.125" style="286"/>
    <col min="4867" max="4867" width="3.5" style="286" bestFit="1" customWidth="1"/>
    <col min="4868" max="4870" width="3.125" style="286"/>
    <col min="4871" max="4871" width="3.5" style="286" bestFit="1" customWidth="1"/>
    <col min="4872" max="4872" width="3.125" style="286"/>
    <col min="4873" max="4873" width="4.5" style="286" bestFit="1" customWidth="1"/>
    <col min="4874" max="4874" width="3.125" style="286"/>
    <col min="4875" max="4875" width="3.5" style="286" bestFit="1" customWidth="1"/>
    <col min="4876" max="4877" width="3.125" style="286"/>
    <col min="4878" max="4878" width="3.5" style="286" bestFit="1" customWidth="1"/>
    <col min="4879" max="4879" width="3.125" style="286"/>
    <col min="4880" max="4880" width="3.25" style="286" bestFit="1" customWidth="1"/>
    <col min="4881" max="4882" width="3.125" style="286"/>
    <col min="4883" max="4883" width="3.5" style="286" bestFit="1" customWidth="1"/>
    <col min="4884" max="4884" width="3.125" style="286"/>
    <col min="4885" max="4885" width="3.25" style="286" bestFit="1" customWidth="1"/>
    <col min="4886" max="4886" width="3.125" style="286"/>
    <col min="4887" max="4887" width="3.25" style="286" bestFit="1" customWidth="1"/>
    <col min="4888" max="4888" width="3.125" style="286"/>
    <col min="4889" max="4889" width="3.5" style="286" bestFit="1" customWidth="1"/>
    <col min="4890" max="4890" width="3.125" style="286"/>
    <col min="4891" max="4891" width="3.5" style="286" bestFit="1" customWidth="1"/>
    <col min="4892" max="4892" width="3.125" style="286"/>
    <col min="4893" max="4893" width="4.5" style="286" bestFit="1" customWidth="1"/>
    <col min="4894" max="4894" width="3.125" style="286"/>
    <col min="4895" max="4895" width="3.5" style="286" bestFit="1" customWidth="1"/>
    <col min="4896" max="5122" width="3.125" style="286"/>
    <col min="5123" max="5123" width="3.5" style="286" bestFit="1" customWidth="1"/>
    <col min="5124" max="5126" width="3.125" style="286"/>
    <col min="5127" max="5127" width="3.5" style="286" bestFit="1" customWidth="1"/>
    <col min="5128" max="5128" width="3.125" style="286"/>
    <col min="5129" max="5129" width="4.5" style="286" bestFit="1" customWidth="1"/>
    <col min="5130" max="5130" width="3.125" style="286"/>
    <col min="5131" max="5131" width="3.5" style="286" bestFit="1" customWidth="1"/>
    <col min="5132" max="5133" width="3.125" style="286"/>
    <col min="5134" max="5134" width="3.5" style="286" bestFit="1" customWidth="1"/>
    <col min="5135" max="5135" width="3.125" style="286"/>
    <col min="5136" max="5136" width="3.25" style="286" bestFit="1" customWidth="1"/>
    <col min="5137" max="5138" width="3.125" style="286"/>
    <col min="5139" max="5139" width="3.5" style="286" bestFit="1" customWidth="1"/>
    <col min="5140" max="5140" width="3.125" style="286"/>
    <col min="5141" max="5141" width="3.25" style="286" bestFit="1" customWidth="1"/>
    <col min="5142" max="5142" width="3.125" style="286"/>
    <col min="5143" max="5143" width="3.25" style="286" bestFit="1" customWidth="1"/>
    <col min="5144" max="5144" width="3.125" style="286"/>
    <col min="5145" max="5145" width="3.5" style="286" bestFit="1" customWidth="1"/>
    <col min="5146" max="5146" width="3.125" style="286"/>
    <col min="5147" max="5147" width="3.5" style="286" bestFit="1" customWidth="1"/>
    <col min="5148" max="5148" width="3.125" style="286"/>
    <col min="5149" max="5149" width="4.5" style="286" bestFit="1" customWidth="1"/>
    <col min="5150" max="5150" width="3.125" style="286"/>
    <col min="5151" max="5151" width="3.5" style="286" bestFit="1" customWidth="1"/>
    <col min="5152" max="5378" width="3.125" style="286"/>
    <col min="5379" max="5379" width="3.5" style="286" bestFit="1" customWidth="1"/>
    <col min="5380" max="5382" width="3.125" style="286"/>
    <col min="5383" max="5383" width="3.5" style="286" bestFit="1" customWidth="1"/>
    <col min="5384" max="5384" width="3.125" style="286"/>
    <col min="5385" max="5385" width="4.5" style="286" bestFit="1" customWidth="1"/>
    <col min="5386" max="5386" width="3.125" style="286"/>
    <col min="5387" max="5387" width="3.5" style="286" bestFit="1" customWidth="1"/>
    <col min="5388" max="5389" width="3.125" style="286"/>
    <col min="5390" max="5390" width="3.5" style="286" bestFit="1" customWidth="1"/>
    <col min="5391" max="5391" width="3.125" style="286"/>
    <col min="5392" max="5392" width="3.25" style="286" bestFit="1" customWidth="1"/>
    <col min="5393" max="5394" width="3.125" style="286"/>
    <col min="5395" max="5395" width="3.5" style="286" bestFit="1" customWidth="1"/>
    <col min="5396" max="5396" width="3.125" style="286"/>
    <col min="5397" max="5397" width="3.25" style="286" bestFit="1" customWidth="1"/>
    <col min="5398" max="5398" width="3.125" style="286"/>
    <col min="5399" max="5399" width="3.25" style="286" bestFit="1" customWidth="1"/>
    <col min="5400" max="5400" width="3.125" style="286"/>
    <col min="5401" max="5401" width="3.5" style="286" bestFit="1" customWidth="1"/>
    <col min="5402" max="5402" width="3.125" style="286"/>
    <col min="5403" max="5403" width="3.5" style="286" bestFit="1" customWidth="1"/>
    <col min="5404" max="5404" width="3.125" style="286"/>
    <col min="5405" max="5405" width="4.5" style="286" bestFit="1" customWidth="1"/>
    <col min="5406" max="5406" width="3.125" style="286"/>
    <col min="5407" max="5407" width="3.5" style="286" bestFit="1" customWidth="1"/>
    <col min="5408" max="5634" width="3.125" style="286"/>
    <col min="5635" max="5635" width="3.5" style="286" bestFit="1" customWidth="1"/>
    <col min="5636" max="5638" width="3.125" style="286"/>
    <col min="5639" max="5639" width="3.5" style="286" bestFit="1" customWidth="1"/>
    <col min="5640" max="5640" width="3.125" style="286"/>
    <col min="5641" max="5641" width="4.5" style="286" bestFit="1" customWidth="1"/>
    <col min="5642" max="5642" width="3.125" style="286"/>
    <col min="5643" max="5643" width="3.5" style="286" bestFit="1" customWidth="1"/>
    <col min="5644" max="5645" width="3.125" style="286"/>
    <col min="5646" max="5646" width="3.5" style="286" bestFit="1" customWidth="1"/>
    <col min="5647" max="5647" width="3.125" style="286"/>
    <col min="5648" max="5648" width="3.25" style="286" bestFit="1" customWidth="1"/>
    <col min="5649" max="5650" width="3.125" style="286"/>
    <col min="5651" max="5651" width="3.5" style="286" bestFit="1" customWidth="1"/>
    <col min="5652" max="5652" width="3.125" style="286"/>
    <col min="5653" max="5653" width="3.25" style="286" bestFit="1" customWidth="1"/>
    <col min="5654" max="5654" width="3.125" style="286"/>
    <col min="5655" max="5655" width="3.25" style="286" bestFit="1" customWidth="1"/>
    <col min="5656" max="5656" width="3.125" style="286"/>
    <col min="5657" max="5657" width="3.5" style="286" bestFit="1" customWidth="1"/>
    <col min="5658" max="5658" width="3.125" style="286"/>
    <col min="5659" max="5659" width="3.5" style="286" bestFit="1" customWidth="1"/>
    <col min="5660" max="5660" width="3.125" style="286"/>
    <col min="5661" max="5661" width="4.5" style="286" bestFit="1" customWidth="1"/>
    <col min="5662" max="5662" width="3.125" style="286"/>
    <col min="5663" max="5663" width="3.5" style="286" bestFit="1" customWidth="1"/>
    <col min="5664" max="5890" width="3.125" style="286"/>
    <col min="5891" max="5891" width="3.5" style="286" bestFit="1" customWidth="1"/>
    <col min="5892" max="5894" width="3.125" style="286"/>
    <col min="5895" max="5895" width="3.5" style="286" bestFit="1" customWidth="1"/>
    <col min="5896" max="5896" width="3.125" style="286"/>
    <col min="5897" max="5897" width="4.5" style="286" bestFit="1" customWidth="1"/>
    <col min="5898" max="5898" width="3.125" style="286"/>
    <col min="5899" max="5899" width="3.5" style="286" bestFit="1" customWidth="1"/>
    <col min="5900" max="5901" width="3.125" style="286"/>
    <col min="5902" max="5902" width="3.5" style="286" bestFit="1" customWidth="1"/>
    <col min="5903" max="5903" width="3.125" style="286"/>
    <col min="5904" max="5904" width="3.25" style="286" bestFit="1" customWidth="1"/>
    <col min="5905" max="5906" width="3.125" style="286"/>
    <col min="5907" max="5907" width="3.5" style="286" bestFit="1" customWidth="1"/>
    <col min="5908" max="5908" width="3.125" style="286"/>
    <col min="5909" max="5909" width="3.25" style="286" bestFit="1" customWidth="1"/>
    <col min="5910" max="5910" width="3.125" style="286"/>
    <col min="5911" max="5911" width="3.25" style="286" bestFit="1" customWidth="1"/>
    <col min="5912" max="5912" width="3.125" style="286"/>
    <col min="5913" max="5913" width="3.5" style="286" bestFit="1" customWidth="1"/>
    <col min="5914" max="5914" width="3.125" style="286"/>
    <col min="5915" max="5915" width="3.5" style="286" bestFit="1" customWidth="1"/>
    <col min="5916" max="5916" width="3.125" style="286"/>
    <col min="5917" max="5917" width="4.5" style="286" bestFit="1" customWidth="1"/>
    <col min="5918" max="5918" width="3.125" style="286"/>
    <col min="5919" max="5919" width="3.5" style="286" bestFit="1" customWidth="1"/>
    <col min="5920" max="6146" width="3.125" style="286"/>
    <col min="6147" max="6147" width="3.5" style="286" bestFit="1" customWidth="1"/>
    <col min="6148" max="6150" width="3.125" style="286"/>
    <col min="6151" max="6151" width="3.5" style="286" bestFit="1" customWidth="1"/>
    <col min="6152" max="6152" width="3.125" style="286"/>
    <col min="6153" max="6153" width="4.5" style="286" bestFit="1" customWidth="1"/>
    <col min="6154" max="6154" width="3.125" style="286"/>
    <col min="6155" max="6155" width="3.5" style="286" bestFit="1" customWidth="1"/>
    <col min="6156" max="6157" width="3.125" style="286"/>
    <col min="6158" max="6158" width="3.5" style="286" bestFit="1" customWidth="1"/>
    <col min="6159" max="6159" width="3.125" style="286"/>
    <col min="6160" max="6160" width="3.25" style="286" bestFit="1" customWidth="1"/>
    <col min="6161" max="6162" width="3.125" style="286"/>
    <col min="6163" max="6163" width="3.5" style="286" bestFit="1" customWidth="1"/>
    <col min="6164" max="6164" width="3.125" style="286"/>
    <col min="6165" max="6165" width="3.25" style="286" bestFit="1" customWidth="1"/>
    <col min="6166" max="6166" width="3.125" style="286"/>
    <col min="6167" max="6167" width="3.25" style="286" bestFit="1" customWidth="1"/>
    <col min="6168" max="6168" width="3.125" style="286"/>
    <col min="6169" max="6169" width="3.5" style="286" bestFit="1" customWidth="1"/>
    <col min="6170" max="6170" width="3.125" style="286"/>
    <col min="6171" max="6171" width="3.5" style="286" bestFit="1" customWidth="1"/>
    <col min="6172" max="6172" width="3.125" style="286"/>
    <col min="6173" max="6173" width="4.5" style="286" bestFit="1" customWidth="1"/>
    <col min="6174" max="6174" width="3.125" style="286"/>
    <col min="6175" max="6175" width="3.5" style="286" bestFit="1" customWidth="1"/>
    <col min="6176" max="6402" width="3.125" style="286"/>
    <col min="6403" max="6403" width="3.5" style="286" bestFit="1" customWidth="1"/>
    <col min="6404" max="6406" width="3.125" style="286"/>
    <col min="6407" max="6407" width="3.5" style="286" bestFit="1" customWidth="1"/>
    <col min="6408" max="6408" width="3.125" style="286"/>
    <col min="6409" max="6409" width="4.5" style="286" bestFit="1" customWidth="1"/>
    <col min="6410" max="6410" width="3.125" style="286"/>
    <col min="6411" max="6411" width="3.5" style="286" bestFit="1" customWidth="1"/>
    <col min="6412" max="6413" width="3.125" style="286"/>
    <col min="6414" max="6414" width="3.5" style="286" bestFit="1" customWidth="1"/>
    <col min="6415" max="6415" width="3.125" style="286"/>
    <col min="6416" max="6416" width="3.25" style="286" bestFit="1" customWidth="1"/>
    <col min="6417" max="6418" width="3.125" style="286"/>
    <col min="6419" max="6419" width="3.5" style="286" bestFit="1" customWidth="1"/>
    <col min="6420" max="6420" width="3.125" style="286"/>
    <col min="6421" max="6421" width="3.25" style="286" bestFit="1" customWidth="1"/>
    <col min="6422" max="6422" width="3.125" style="286"/>
    <col min="6423" max="6423" width="3.25" style="286" bestFit="1" customWidth="1"/>
    <col min="6424" max="6424" width="3.125" style="286"/>
    <col min="6425" max="6425" width="3.5" style="286" bestFit="1" customWidth="1"/>
    <col min="6426" max="6426" width="3.125" style="286"/>
    <col min="6427" max="6427" width="3.5" style="286" bestFit="1" customWidth="1"/>
    <col min="6428" max="6428" width="3.125" style="286"/>
    <col min="6429" max="6429" width="4.5" style="286" bestFit="1" customWidth="1"/>
    <col min="6430" max="6430" width="3.125" style="286"/>
    <col min="6431" max="6431" width="3.5" style="286" bestFit="1" customWidth="1"/>
    <col min="6432" max="6658" width="3.125" style="286"/>
    <col min="6659" max="6659" width="3.5" style="286" bestFit="1" customWidth="1"/>
    <col min="6660" max="6662" width="3.125" style="286"/>
    <col min="6663" max="6663" width="3.5" style="286" bestFit="1" customWidth="1"/>
    <col min="6664" max="6664" width="3.125" style="286"/>
    <col min="6665" max="6665" width="4.5" style="286" bestFit="1" customWidth="1"/>
    <col min="6666" max="6666" width="3.125" style="286"/>
    <col min="6667" max="6667" width="3.5" style="286" bestFit="1" customWidth="1"/>
    <col min="6668" max="6669" width="3.125" style="286"/>
    <col min="6670" max="6670" width="3.5" style="286" bestFit="1" customWidth="1"/>
    <col min="6671" max="6671" width="3.125" style="286"/>
    <col min="6672" max="6672" width="3.25" style="286" bestFit="1" customWidth="1"/>
    <col min="6673" max="6674" width="3.125" style="286"/>
    <col min="6675" max="6675" width="3.5" style="286" bestFit="1" customWidth="1"/>
    <col min="6676" max="6676" width="3.125" style="286"/>
    <col min="6677" max="6677" width="3.25" style="286" bestFit="1" customWidth="1"/>
    <col min="6678" max="6678" width="3.125" style="286"/>
    <col min="6679" max="6679" width="3.25" style="286" bestFit="1" customWidth="1"/>
    <col min="6680" max="6680" width="3.125" style="286"/>
    <col min="6681" max="6681" width="3.5" style="286" bestFit="1" customWidth="1"/>
    <col min="6682" max="6682" width="3.125" style="286"/>
    <col min="6683" max="6683" width="3.5" style="286" bestFit="1" customWidth="1"/>
    <col min="6684" max="6684" width="3.125" style="286"/>
    <col min="6685" max="6685" width="4.5" style="286" bestFit="1" customWidth="1"/>
    <col min="6686" max="6686" width="3.125" style="286"/>
    <col min="6687" max="6687" width="3.5" style="286" bestFit="1" customWidth="1"/>
    <col min="6688" max="6914" width="3.125" style="286"/>
    <col min="6915" max="6915" width="3.5" style="286" bestFit="1" customWidth="1"/>
    <col min="6916" max="6918" width="3.125" style="286"/>
    <col min="6919" max="6919" width="3.5" style="286" bestFit="1" customWidth="1"/>
    <col min="6920" max="6920" width="3.125" style="286"/>
    <col min="6921" max="6921" width="4.5" style="286" bestFit="1" customWidth="1"/>
    <col min="6922" max="6922" width="3.125" style="286"/>
    <col min="6923" max="6923" width="3.5" style="286" bestFit="1" customWidth="1"/>
    <col min="6924" max="6925" width="3.125" style="286"/>
    <col min="6926" max="6926" width="3.5" style="286" bestFit="1" customWidth="1"/>
    <col min="6927" max="6927" width="3.125" style="286"/>
    <col min="6928" max="6928" width="3.25" style="286" bestFit="1" customWidth="1"/>
    <col min="6929" max="6930" width="3.125" style="286"/>
    <col min="6931" max="6931" width="3.5" style="286" bestFit="1" customWidth="1"/>
    <col min="6932" max="6932" width="3.125" style="286"/>
    <col min="6933" max="6933" width="3.25" style="286" bestFit="1" customWidth="1"/>
    <col min="6934" max="6934" width="3.125" style="286"/>
    <col min="6935" max="6935" width="3.25" style="286" bestFit="1" customWidth="1"/>
    <col min="6936" max="6936" width="3.125" style="286"/>
    <col min="6937" max="6937" width="3.5" style="286" bestFit="1" customWidth="1"/>
    <col min="6938" max="6938" width="3.125" style="286"/>
    <col min="6939" max="6939" width="3.5" style="286" bestFit="1" customWidth="1"/>
    <col min="6940" max="6940" width="3.125" style="286"/>
    <col min="6941" max="6941" width="4.5" style="286" bestFit="1" customWidth="1"/>
    <col min="6942" max="6942" width="3.125" style="286"/>
    <col min="6943" max="6943" width="3.5" style="286" bestFit="1" customWidth="1"/>
    <col min="6944" max="7170" width="3.125" style="286"/>
    <col min="7171" max="7171" width="3.5" style="286" bestFit="1" customWidth="1"/>
    <col min="7172" max="7174" width="3.125" style="286"/>
    <col min="7175" max="7175" width="3.5" style="286" bestFit="1" customWidth="1"/>
    <col min="7176" max="7176" width="3.125" style="286"/>
    <col min="7177" max="7177" width="4.5" style="286" bestFit="1" customWidth="1"/>
    <col min="7178" max="7178" width="3.125" style="286"/>
    <col min="7179" max="7179" width="3.5" style="286" bestFit="1" customWidth="1"/>
    <col min="7180" max="7181" width="3.125" style="286"/>
    <col min="7182" max="7182" width="3.5" style="286" bestFit="1" customWidth="1"/>
    <col min="7183" max="7183" width="3.125" style="286"/>
    <col min="7184" max="7184" width="3.25" style="286" bestFit="1" customWidth="1"/>
    <col min="7185" max="7186" width="3.125" style="286"/>
    <col min="7187" max="7187" width="3.5" style="286" bestFit="1" customWidth="1"/>
    <col min="7188" max="7188" width="3.125" style="286"/>
    <col min="7189" max="7189" width="3.25" style="286" bestFit="1" customWidth="1"/>
    <col min="7190" max="7190" width="3.125" style="286"/>
    <col min="7191" max="7191" width="3.25" style="286" bestFit="1" customWidth="1"/>
    <col min="7192" max="7192" width="3.125" style="286"/>
    <col min="7193" max="7193" width="3.5" style="286" bestFit="1" customWidth="1"/>
    <col min="7194" max="7194" width="3.125" style="286"/>
    <col min="7195" max="7195" width="3.5" style="286" bestFit="1" customWidth="1"/>
    <col min="7196" max="7196" width="3.125" style="286"/>
    <col min="7197" max="7197" width="4.5" style="286" bestFit="1" customWidth="1"/>
    <col min="7198" max="7198" width="3.125" style="286"/>
    <col min="7199" max="7199" width="3.5" style="286" bestFit="1" customWidth="1"/>
    <col min="7200" max="7426" width="3.125" style="286"/>
    <col min="7427" max="7427" width="3.5" style="286" bestFit="1" customWidth="1"/>
    <col min="7428" max="7430" width="3.125" style="286"/>
    <col min="7431" max="7431" width="3.5" style="286" bestFit="1" customWidth="1"/>
    <col min="7432" max="7432" width="3.125" style="286"/>
    <col min="7433" max="7433" width="4.5" style="286" bestFit="1" customWidth="1"/>
    <col min="7434" max="7434" width="3.125" style="286"/>
    <col min="7435" max="7435" width="3.5" style="286" bestFit="1" customWidth="1"/>
    <col min="7436" max="7437" width="3.125" style="286"/>
    <col min="7438" max="7438" width="3.5" style="286" bestFit="1" customWidth="1"/>
    <col min="7439" max="7439" width="3.125" style="286"/>
    <col min="7440" max="7440" width="3.25" style="286" bestFit="1" customWidth="1"/>
    <col min="7441" max="7442" width="3.125" style="286"/>
    <col min="7443" max="7443" width="3.5" style="286" bestFit="1" customWidth="1"/>
    <col min="7444" max="7444" width="3.125" style="286"/>
    <col min="7445" max="7445" width="3.25" style="286" bestFit="1" customWidth="1"/>
    <col min="7446" max="7446" width="3.125" style="286"/>
    <col min="7447" max="7447" width="3.25" style="286" bestFit="1" customWidth="1"/>
    <col min="7448" max="7448" width="3.125" style="286"/>
    <col min="7449" max="7449" width="3.5" style="286" bestFit="1" customWidth="1"/>
    <col min="7450" max="7450" width="3.125" style="286"/>
    <col min="7451" max="7451" width="3.5" style="286" bestFit="1" customWidth="1"/>
    <col min="7452" max="7452" width="3.125" style="286"/>
    <col min="7453" max="7453" width="4.5" style="286" bestFit="1" customWidth="1"/>
    <col min="7454" max="7454" width="3.125" style="286"/>
    <col min="7455" max="7455" width="3.5" style="286" bestFit="1" customWidth="1"/>
    <col min="7456" max="7682" width="3.125" style="286"/>
    <col min="7683" max="7683" width="3.5" style="286" bestFit="1" customWidth="1"/>
    <col min="7684" max="7686" width="3.125" style="286"/>
    <col min="7687" max="7687" width="3.5" style="286" bestFit="1" customWidth="1"/>
    <col min="7688" max="7688" width="3.125" style="286"/>
    <col min="7689" max="7689" width="4.5" style="286" bestFit="1" customWidth="1"/>
    <col min="7690" max="7690" width="3.125" style="286"/>
    <col min="7691" max="7691" width="3.5" style="286" bestFit="1" customWidth="1"/>
    <col min="7692" max="7693" width="3.125" style="286"/>
    <col min="7694" max="7694" width="3.5" style="286" bestFit="1" customWidth="1"/>
    <col min="7695" max="7695" width="3.125" style="286"/>
    <col min="7696" max="7696" width="3.25" style="286" bestFit="1" customWidth="1"/>
    <col min="7697" max="7698" width="3.125" style="286"/>
    <col min="7699" max="7699" width="3.5" style="286" bestFit="1" customWidth="1"/>
    <col min="7700" max="7700" width="3.125" style="286"/>
    <col min="7701" max="7701" width="3.25" style="286" bestFit="1" customWidth="1"/>
    <col min="7702" max="7702" width="3.125" style="286"/>
    <col min="7703" max="7703" width="3.25" style="286" bestFit="1" customWidth="1"/>
    <col min="7704" max="7704" width="3.125" style="286"/>
    <col min="7705" max="7705" width="3.5" style="286" bestFit="1" customWidth="1"/>
    <col min="7706" max="7706" width="3.125" style="286"/>
    <col min="7707" max="7707" width="3.5" style="286" bestFit="1" customWidth="1"/>
    <col min="7708" max="7708" width="3.125" style="286"/>
    <col min="7709" max="7709" width="4.5" style="286" bestFit="1" customWidth="1"/>
    <col min="7710" max="7710" width="3.125" style="286"/>
    <col min="7711" max="7711" width="3.5" style="286" bestFit="1" customWidth="1"/>
    <col min="7712" max="7938" width="3.125" style="286"/>
    <col min="7939" max="7939" width="3.5" style="286" bestFit="1" customWidth="1"/>
    <col min="7940" max="7942" width="3.125" style="286"/>
    <col min="7943" max="7943" width="3.5" style="286" bestFit="1" customWidth="1"/>
    <col min="7944" max="7944" width="3.125" style="286"/>
    <col min="7945" max="7945" width="4.5" style="286" bestFit="1" customWidth="1"/>
    <col min="7946" max="7946" width="3.125" style="286"/>
    <col min="7947" max="7947" width="3.5" style="286" bestFit="1" customWidth="1"/>
    <col min="7948" max="7949" width="3.125" style="286"/>
    <col min="7950" max="7950" width="3.5" style="286" bestFit="1" customWidth="1"/>
    <col min="7951" max="7951" width="3.125" style="286"/>
    <col min="7952" max="7952" width="3.25" style="286" bestFit="1" customWidth="1"/>
    <col min="7953" max="7954" width="3.125" style="286"/>
    <col min="7955" max="7955" width="3.5" style="286" bestFit="1" customWidth="1"/>
    <col min="7956" max="7956" width="3.125" style="286"/>
    <col min="7957" max="7957" width="3.25" style="286" bestFit="1" customWidth="1"/>
    <col min="7958" max="7958" width="3.125" style="286"/>
    <col min="7959" max="7959" width="3.25" style="286" bestFit="1" customWidth="1"/>
    <col min="7960" max="7960" width="3.125" style="286"/>
    <col min="7961" max="7961" width="3.5" style="286" bestFit="1" customWidth="1"/>
    <col min="7962" max="7962" width="3.125" style="286"/>
    <col min="7963" max="7963" width="3.5" style="286" bestFit="1" customWidth="1"/>
    <col min="7964" max="7964" width="3.125" style="286"/>
    <col min="7965" max="7965" width="4.5" style="286" bestFit="1" customWidth="1"/>
    <col min="7966" max="7966" width="3.125" style="286"/>
    <col min="7967" max="7967" width="3.5" style="286" bestFit="1" customWidth="1"/>
    <col min="7968" max="8194" width="3.125" style="286"/>
    <col min="8195" max="8195" width="3.5" style="286" bestFit="1" customWidth="1"/>
    <col min="8196" max="8198" width="3.125" style="286"/>
    <col min="8199" max="8199" width="3.5" style="286" bestFit="1" customWidth="1"/>
    <col min="8200" max="8200" width="3.125" style="286"/>
    <col min="8201" max="8201" width="4.5" style="286" bestFit="1" customWidth="1"/>
    <col min="8202" max="8202" width="3.125" style="286"/>
    <col min="8203" max="8203" width="3.5" style="286" bestFit="1" customWidth="1"/>
    <col min="8204" max="8205" width="3.125" style="286"/>
    <col min="8206" max="8206" width="3.5" style="286" bestFit="1" customWidth="1"/>
    <col min="8207" max="8207" width="3.125" style="286"/>
    <col min="8208" max="8208" width="3.25" style="286" bestFit="1" customWidth="1"/>
    <col min="8209" max="8210" width="3.125" style="286"/>
    <col min="8211" max="8211" width="3.5" style="286" bestFit="1" customWidth="1"/>
    <col min="8212" max="8212" width="3.125" style="286"/>
    <col min="8213" max="8213" width="3.25" style="286" bestFit="1" customWidth="1"/>
    <col min="8214" max="8214" width="3.125" style="286"/>
    <col min="8215" max="8215" width="3.25" style="286" bestFit="1" customWidth="1"/>
    <col min="8216" max="8216" width="3.125" style="286"/>
    <col min="8217" max="8217" width="3.5" style="286" bestFit="1" customWidth="1"/>
    <col min="8218" max="8218" width="3.125" style="286"/>
    <col min="8219" max="8219" width="3.5" style="286" bestFit="1" customWidth="1"/>
    <col min="8220" max="8220" width="3.125" style="286"/>
    <col min="8221" max="8221" width="4.5" style="286" bestFit="1" customWidth="1"/>
    <col min="8222" max="8222" width="3.125" style="286"/>
    <col min="8223" max="8223" width="3.5" style="286" bestFit="1" customWidth="1"/>
    <col min="8224" max="8450" width="3.125" style="286"/>
    <col min="8451" max="8451" width="3.5" style="286" bestFit="1" customWidth="1"/>
    <col min="8452" max="8454" width="3.125" style="286"/>
    <col min="8455" max="8455" width="3.5" style="286" bestFit="1" customWidth="1"/>
    <col min="8456" max="8456" width="3.125" style="286"/>
    <col min="8457" max="8457" width="4.5" style="286" bestFit="1" customWidth="1"/>
    <col min="8458" max="8458" width="3.125" style="286"/>
    <col min="8459" max="8459" width="3.5" style="286" bestFit="1" customWidth="1"/>
    <col min="8460" max="8461" width="3.125" style="286"/>
    <col min="8462" max="8462" width="3.5" style="286" bestFit="1" customWidth="1"/>
    <col min="8463" max="8463" width="3.125" style="286"/>
    <col min="8464" max="8464" width="3.25" style="286" bestFit="1" customWidth="1"/>
    <col min="8465" max="8466" width="3.125" style="286"/>
    <col min="8467" max="8467" width="3.5" style="286" bestFit="1" customWidth="1"/>
    <col min="8468" max="8468" width="3.125" style="286"/>
    <col min="8469" max="8469" width="3.25" style="286" bestFit="1" customWidth="1"/>
    <col min="8470" max="8470" width="3.125" style="286"/>
    <col min="8471" max="8471" width="3.25" style="286" bestFit="1" customWidth="1"/>
    <col min="8472" max="8472" width="3.125" style="286"/>
    <col min="8473" max="8473" width="3.5" style="286" bestFit="1" customWidth="1"/>
    <col min="8474" max="8474" width="3.125" style="286"/>
    <col min="8475" max="8475" width="3.5" style="286" bestFit="1" customWidth="1"/>
    <col min="8476" max="8476" width="3.125" style="286"/>
    <col min="8477" max="8477" width="4.5" style="286" bestFit="1" customWidth="1"/>
    <col min="8478" max="8478" width="3.125" style="286"/>
    <col min="8479" max="8479" width="3.5" style="286" bestFit="1" customWidth="1"/>
    <col min="8480" max="8706" width="3.125" style="286"/>
    <col min="8707" max="8707" width="3.5" style="286" bestFit="1" customWidth="1"/>
    <col min="8708" max="8710" width="3.125" style="286"/>
    <col min="8711" max="8711" width="3.5" style="286" bestFit="1" customWidth="1"/>
    <col min="8712" max="8712" width="3.125" style="286"/>
    <col min="8713" max="8713" width="4.5" style="286" bestFit="1" customWidth="1"/>
    <col min="8714" max="8714" width="3.125" style="286"/>
    <col min="8715" max="8715" width="3.5" style="286" bestFit="1" customWidth="1"/>
    <col min="8716" max="8717" width="3.125" style="286"/>
    <col min="8718" max="8718" width="3.5" style="286" bestFit="1" customWidth="1"/>
    <col min="8719" max="8719" width="3.125" style="286"/>
    <col min="8720" max="8720" width="3.25" style="286" bestFit="1" customWidth="1"/>
    <col min="8721" max="8722" width="3.125" style="286"/>
    <col min="8723" max="8723" width="3.5" style="286" bestFit="1" customWidth="1"/>
    <col min="8724" max="8724" width="3.125" style="286"/>
    <col min="8725" max="8725" width="3.25" style="286" bestFit="1" customWidth="1"/>
    <col min="8726" max="8726" width="3.125" style="286"/>
    <col min="8727" max="8727" width="3.25" style="286" bestFit="1" customWidth="1"/>
    <col min="8728" max="8728" width="3.125" style="286"/>
    <col min="8729" max="8729" width="3.5" style="286" bestFit="1" customWidth="1"/>
    <col min="8730" max="8730" width="3.125" style="286"/>
    <col min="8731" max="8731" width="3.5" style="286" bestFit="1" customWidth="1"/>
    <col min="8732" max="8732" width="3.125" style="286"/>
    <col min="8733" max="8733" width="4.5" style="286" bestFit="1" customWidth="1"/>
    <col min="8734" max="8734" width="3.125" style="286"/>
    <col min="8735" max="8735" width="3.5" style="286" bestFit="1" customWidth="1"/>
    <col min="8736" max="8962" width="3.125" style="286"/>
    <col min="8963" max="8963" width="3.5" style="286" bestFit="1" customWidth="1"/>
    <col min="8964" max="8966" width="3.125" style="286"/>
    <col min="8967" max="8967" width="3.5" style="286" bestFit="1" customWidth="1"/>
    <col min="8968" max="8968" width="3.125" style="286"/>
    <col min="8969" max="8969" width="4.5" style="286" bestFit="1" customWidth="1"/>
    <col min="8970" max="8970" width="3.125" style="286"/>
    <col min="8971" max="8971" width="3.5" style="286" bestFit="1" customWidth="1"/>
    <col min="8972" max="8973" width="3.125" style="286"/>
    <col min="8974" max="8974" width="3.5" style="286" bestFit="1" customWidth="1"/>
    <col min="8975" max="8975" width="3.125" style="286"/>
    <col min="8976" max="8976" width="3.25" style="286" bestFit="1" customWidth="1"/>
    <col min="8977" max="8978" width="3.125" style="286"/>
    <col min="8979" max="8979" width="3.5" style="286" bestFit="1" customWidth="1"/>
    <col min="8980" max="8980" width="3.125" style="286"/>
    <col min="8981" max="8981" width="3.25" style="286" bestFit="1" customWidth="1"/>
    <col min="8982" max="8982" width="3.125" style="286"/>
    <col min="8983" max="8983" width="3.25" style="286" bestFit="1" customWidth="1"/>
    <col min="8984" max="8984" width="3.125" style="286"/>
    <col min="8985" max="8985" width="3.5" style="286" bestFit="1" customWidth="1"/>
    <col min="8986" max="8986" width="3.125" style="286"/>
    <col min="8987" max="8987" width="3.5" style="286" bestFit="1" customWidth="1"/>
    <col min="8988" max="8988" width="3.125" style="286"/>
    <col min="8989" max="8989" width="4.5" style="286" bestFit="1" customWidth="1"/>
    <col min="8990" max="8990" width="3.125" style="286"/>
    <col min="8991" max="8991" width="3.5" style="286" bestFit="1" customWidth="1"/>
    <col min="8992" max="9218" width="3.125" style="286"/>
    <col min="9219" max="9219" width="3.5" style="286" bestFit="1" customWidth="1"/>
    <col min="9220" max="9222" width="3.125" style="286"/>
    <col min="9223" max="9223" width="3.5" style="286" bestFit="1" customWidth="1"/>
    <col min="9224" max="9224" width="3.125" style="286"/>
    <col min="9225" max="9225" width="4.5" style="286" bestFit="1" customWidth="1"/>
    <col min="9226" max="9226" width="3.125" style="286"/>
    <col min="9227" max="9227" width="3.5" style="286" bestFit="1" customWidth="1"/>
    <col min="9228" max="9229" width="3.125" style="286"/>
    <col min="9230" max="9230" width="3.5" style="286" bestFit="1" customWidth="1"/>
    <col min="9231" max="9231" width="3.125" style="286"/>
    <col min="9232" max="9232" width="3.25" style="286" bestFit="1" customWidth="1"/>
    <col min="9233" max="9234" width="3.125" style="286"/>
    <col min="9235" max="9235" width="3.5" style="286" bestFit="1" customWidth="1"/>
    <col min="9236" max="9236" width="3.125" style="286"/>
    <col min="9237" max="9237" width="3.25" style="286" bestFit="1" customWidth="1"/>
    <col min="9238" max="9238" width="3.125" style="286"/>
    <col min="9239" max="9239" width="3.25" style="286" bestFit="1" customWidth="1"/>
    <col min="9240" max="9240" width="3.125" style="286"/>
    <col min="9241" max="9241" width="3.5" style="286" bestFit="1" customWidth="1"/>
    <col min="9242" max="9242" width="3.125" style="286"/>
    <col min="9243" max="9243" width="3.5" style="286" bestFit="1" customWidth="1"/>
    <col min="9244" max="9244" width="3.125" style="286"/>
    <col min="9245" max="9245" width="4.5" style="286" bestFit="1" customWidth="1"/>
    <col min="9246" max="9246" width="3.125" style="286"/>
    <col min="9247" max="9247" width="3.5" style="286" bestFit="1" customWidth="1"/>
    <col min="9248" max="9474" width="3.125" style="286"/>
    <col min="9475" max="9475" width="3.5" style="286" bestFit="1" customWidth="1"/>
    <col min="9476" max="9478" width="3.125" style="286"/>
    <col min="9479" max="9479" width="3.5" style="286" bestFit="1" customWidth="1"/>
    <col min="9480" max="9480" width="3.125" style="286"/>
    <col min="9481" max="9481" width="4.5" style="286" bestFit="1" customWidth="1"/>
    <col min="9482" max="9482" width="3.125" style="286"/>
    <col min="9483" max="9483" width="3.5" style="286" bestFit="1" customWidth="1"/>
    <col min="9484" max="9485" width="3.125" style="286"/>
    <col min="9486" max="9486" width="3.5" style="286" bestFit="1" customWidth="1"/>
    <col min="9487" max="9487" width="3.125" style="286"/>
    <col min="9488" max="9488" width="3.25" style="286" bestFit="1" customWidth="1"/>
    <col min="9489" max="9490" width="3.125" style="286"/>
    <col min="9491" max="9491" width="3.5" style="286" bestFit="1" customWidth="1"/>
    <col min="9492" max="9492" width="3.125" style="286"/>
    <col min="9493" max="9493" width="3.25" style="286" bestFit="1" customWidth="1"/>
    <col min="9494" max="9494" width="3.125" style="286"/>
    <col min="9495" max="9495" width="3.25" style="286" bestFit="1" customWidth="1"/>
    <col min="9496" max="9496" width="3.125" style="286"/>
    <col min="9497" max="9497" width="3.5" style="286" bestFit="1" customWidth="1"/>
    <col min="9498" max="9498" width="3.125" style="286"/>
    <col min="9499" max="9499" width="3.5" style="286" bestFit="1" customWidth="1"/>
    <col min="9500" max="9500" width="3.125" style="286"/>
    <col min="9501" max="9501" width="4.5" style="286" bestFit="1" customWidth="1"/>
    <col min="9502" max="9502" width="3.125" style="286"/>
    <col min="9503" max="9503" width="3.5" style="286" bestFit="1" customWidth="1"/>
    <col min="9504" max="9730" width="3.125" style="286"/>
    <col min="9731" max="9731" width="3.5" style="286" bestFit="1" customWidth="1"/>
    <col min="9732" max="9734" width="3.125" style="286"/>
    <col min="9735" max="9735" width="3.5" style="286" bestFit="1" customWidth="1"/>
    <col min="9736" max="9736" width="3.125" style="286"/>
    <col min="9737" max="9737" width="4.5" style="286" bestFit="1" customWidth="1"/>
    <col min="9738" max="9738" width="3.125" style="286"/>
    <col min="9739" max="9739" width="3.5" style="286" bestFit="1" customWidth="1"/>
    <col min="9740" max="9741" width="3.125" style="286"/>
    <col min="9742" max="9742" width="3.5" style="286" bestFit="1" customWidth="1"/>
    <col min="9743" max="9743" width="3.125" style="286"/>
    <col min="9744" max="9744" width="3.25" style="286" bestFit="1" customWidth="1"/>
    <col min="9745" max="9746" width="3.125" style="286"/>
    <col min="9747" max="9747" width="3.5" style="286" bestFit="1" customWidth="1"/>
    <col min="9748" max="9748" width="3.125" style="286"/>
    <col min="9749" max="9749" width="3.25" style="286" bestFit="1" customWidth="1"/>
    <col min="9750" max="9750" width="3.125" style="286"/>
    <col min="9751" max="9751" width="3.25" style="286" bestFit="1" customWidth="1"/>
    <col min="9752" max="9752" width="3.125" style="286"/>
    <col min="9753" max="9753" width="3.5" style="286" bestFit="1" customWidth="1"/>
    <col min="9754" max="9754" width="3.125" style="286"/>
    <col min="9755" max="9755" width="3.5" style="286" bestFit="1" customWidth="1"/>
    <col min="9756" max="9756" width="3.125" style="286"/>
    <col min="9757" max="9757" width="4.5" style="286" bestFit="1" customWidth="1"/>
    <col min="9758" max="9758" width="3.125" style="286"/>
    <col min="9759" max="9759" width="3.5" style="286" bestFit="1" customWidth="1"/>
    <col min="9760" max="9986" width="3.125" style="286"/>
    <col min="9987" max="9987" width="3.5" style="286" bestFit="1" customWidth="1"/>
    <col min="9988" max="9990" width="3.125" style="286"/>
    <col min="9991" max="9991" width="3.5" style="286" bestFit="1" customWidth="1"/>
    <col min="9992" max="9992" width="3.125" style="286"/>
    <col min="9993" max="9993" width="4.5" style="286" bestFit="1" customWidth="1"/>
    <col min="9994" max="9994" width="3.125" style="286"/>
    <col min="9995" max="9995" width="3.5" style="286" bestFit="1" customWidth="1"/>
    <col min="9996" max="9997" width="3.125" style="286"/>
    <col min="9998" max="9998" width="3.5" style="286" bestFit="1" customWidth="1"/>
    <col min="9999" max="9999" width="3.125" style="286"/>
    <col min="10000" max="10000" width="3.25" style="286" bestFit="1" customWidth="1"/>
    <col min="10001" max="10002" width="3.125" style="286"/>
    <col min="10003" max="10003" width="3.5" style="286" bestFit="1" customWidth="1"/>
    <col min="10004" max="10004" width="3.125" style="286"/>
    <col min="10005" max="10005" width="3.25" style="286" bestFit="1" customWidth="1"/>
    <col min="10006" max="10006" width="3.125" style="286"/>
    <col min="10007" max="10007" width="3.25" style="286" bestFit="1" customWidth="1"/>
    <col min="10008" max="10008" width="3.125" style="286"/>
    <col min="10009" max="10009" width="3.5" style="286" bestFit="1" customWidth="1"/>
    <col min="10010" max="10010" width="3.125" style="286"/>
    <col min="10011" max="10011" width="3.5" style="286" bestFit="1" customWidth="1"/>
    <col min="10012" max="10012" width="3.125" style="286"/>
    <col min="10013" max="10013" width="4.5" style="286" bestFit="1" customWidth="1"/>
    <col min="10014" max="10014" width="3.125" style="286"/>
    <col min="10015" max="10015" width="3.5" style="286" bestFit="1" customWidth="1"/>
    <col min="10016" max="10242" width="3.125" style="286"/>
    <col min="10243" max="10243" width="3.5" style="286" bestFit="1" customWidth="1"/>
    <col min="10244" max="10246" width="3.125" style="286"/>
    <col min="10247" max="10247" width="3.5" style="286" bestFit="1" customWidth="1"/>
    <col min="10248" max="10248" width="3.125" style="286"/>
    <col min="10249" max="10249" width="4.5" style="286" bestFit="1" customWidth="1"/>
    <col min="10250" max="10250" width="3.125" style="286"/>
    <col min="10251" max="10251" width="3.5" style="286" bestFit="1" customWidth="1"/>
    <col min="10252" max="10253" width="3.125" style="286"/>
    <col min="10254" max="10254" width="3.5" style="286" bestFit="1" customWidth="1"/>
    <col min="10255" max="10255" width="3.125" style="286"/>
    <col min="10256" max="10256" width="3.25" style="286" bestFit="1" customWidth="1"/>
    <col min="10257" max="10258" width="3.125" style="286"/>
    <col min="10259" max="10259" width="3.5" style="286" bestFit="1" customWidth="1"/>
    <col min="10260" max="10260" width="3.125" style="286"/>
    <col min="10261" max="10261" width="3.25" style="286" bestFit="1" customWidth="1"/>
    <col min="10262" max="10262" width="3.125" style="286"/>
    <col min="10263" max="10263" width="3.25" style="286" bestFit="1" customWidth="1"/>
    <col min="10264" max="10264" width="3.125" style="286"/>
    <col min="10265" max="10265" width="3.5" style="286" bestFit="1" customWidth="1"/>
    <col min="10266" max="10266" width="3.125" style="286"/>
    <col min="10267" max="10267" width="3.5" style="286" bestFit="1" customWidth="1"/>
    <col min="10268" max="10268" width="3.125" style="286"/>
    <col min="10269" max="10269" width="4.5" style="286" bestFit="1" customWidth="1"/>
    <col min="10270" max="10270" width="3.125" style="286"/>
    <col min="10271" max="10271" width="3.5" style="286" bestFit="1" customWidth="1"/>
    <col min="10272" max="10498" width="3.125" style="286"/>
    <col min="10499" max="10499" width="3.5" style="286" bestFit="1" customWidth="1"/>
    <col min="10500" max="10502" width="3.125" style="286"/>
    <col min="10503" max="10503" width="3.5" style="286" bestFit="1" customWidth="1"/>
    <col min="10504" max="10504" width="3.125" style="286"/>
    <col min="10505" max="10505" width="4.5" style="286" bestFit="1" customWidth="1"/>
    <col min="10506" max="10506" width="3.125" style="286"/>
    <col min="10507" max="10507" width="3.5" style="286" bestFit="1" customWidth="1"/>
    <col min="10508" max="10509" width="3.125" style="286"/>
    <col min="10510" max="10510" width="3.5" style="286" bestFit="1" customWidth="1"/>
    <col min="10511" max="10511" width="3.125" style="286"/>
    <col min="10512" max="10512" width="3.25" style="286" bestFit="1" customWidth="1"/>
    <col min="10513" max="10514" width="3.125" style="286"/>
    <col min="10515" max="10515" width="3.5" style="286" bestFit="1" customWidth="1"/>
    <col min="10516" max="10516" width="3.125" style="286"/>
    <col min="10517" max="10517" width="3.25" style="286" bestFit="1" customWidth="1"/>
    <col min="10518" max="10518" width="3.125" style="286"/>
    <col min="10519" max="10519" width="3.25" style="286" bestFit="1" customWidth="1"/>
    <col min="10520" max="10520" width="3.125" style="286"/>
    <col min="10521" max="10521" width="3.5" style="286" bestFit="1" customWidth="1"/>
    <col min="10522" max="10522" width="3.125" style="286"/>
    <col min="10523" max="10523" width="3.5" style="286" bestFit="1" customWidth="1"/>
    <col min="10524" max="10524" width="3.125" style="286"/>
    <col min="10525" max="10525" width="4.5" style="286" bestFit="1" customWidth="1"/>
    <col min="10526" max="10526" width="3.125" style="286"/>
    <col min="10527" max="10527" width="3.5" style="286" bestFit="1" customWidth="1"/>
    <col min="10528" max="10754" width="3.125" style="286"/>
    <col min="10755" max="10755" width="3.5" style="286" bestFit="1" customWidth="1"/>
    <col min="10756" max="10758" width="3.125" style="286"/>
    <col min="10759" max="10759" width="3.5" style="286" bestFit="1" customWidth="1"/>
    <col min="10760" max="10760" width="3.125" style="286"/>
    <col min="10761" max="10761" width="4.5" style="286" bestFit="1" customWidth="1"/>
    <col min="10762" max="10762" width="3.125" style="286"/>
    <col min="10763" max="10763" width="3.5" style="286" bestFit="1" customWidth="1"/>
    <col min="10764" max="10765" width="3.125" style="286"/>
    <col min="10766" max="10766" width="3.5" style="286" bestFit="1" customWidth="1"/>
    <col min="10767" max="10767" width="3.125" style="286"/>
    <col min="10768" max="10768" width="3.25" style="286" bestFit="1" customWidth="1"/>
    <col min="10769" max="10770" width="3.125" style="286"/>
    <col min="10771" max="10771" width="3.5" style="286" bestFit="1" customWidth="1"/>
    <col min="10772" max="10772" width="3.125" style="286"/>
    <col min="10773" max="10773" width="3.25" style="286" bestFit="1" customWidth="1"/>
    <col min="10774" max="10774" width="3.125" style="286"/>
    <col min="10775" max="10775" width="3.25" style="286" bestFit="1" customWidth="1"/>
    <col min="10776" max="10776" width="3.125" style="286"/>
    <col min="10777" max="10777" width="3.5" style="286" bestFit="1" customWidth="1"/>
    <col min="10778" max="10778" width="3.125" style="286"/>
    <col min="10779" max="10779" width="3.5" style="286" bestFit="1" customWidth="1"/>
    <col min="10780" max="10780" width="3.125" style="286"/>
    <col min="10781" max="10781" width="4.5" style="286" bestFit="1" customWidth="1"/>
    <col min="10782" max="10782" width="3.125" style="286"/>
    <col min="10783" max="10783" width="3.5" style="286" bestFit="1" customWidth="1"/>
    <col min="10784" max="11010" width="3.125" style="286"/>
    <col min="11011" max="11011" width="3.5" style="286" bestFit="1" customWidth="1"/>
    <col min="11012" max="11014" width="3.125" style="286"/>
    <col min="11015" max="11015" width="3.5" style="286" bestFit="1" customWidth="1"/>
    <col min="11016" max="11016" width="3.125" style="286"/>
    <col min="11017" max="11017" width="4.5" style="286" bestFit="1" customWidth="1"/>
    <col min="11018" max="11018" width="3.125" style="286"/>
    <col min="11019" max="11019" width="3.5" style="286" bestFit="1" customWidth="1"/>
    <col min="11020" max="11021" width="3.125" style="286"/>
    <col min="11022" max="11022" width="3.5" style="286" bestFit="1" customWidth="1"/>
    <col min="11023" max="11023" width="3.125" style="286"/>
    <col min="11024" max="11024" width="3.25" style="286" bestFit="1" customWidth="1"/>
    <col min="11025" max="11026" width="3.125" style="286"/>
    <col min="11027" max="11027" width="3.5" style="286" bestFit="1" customWidth="1"/>
    <col min="11028" max="11028" width="3.125" style="286"/>
    <col min="11029" max="11029" width="3.25" style="286" bestFit="1" customWidth="1"/>
    <col min="11030" max="11030" width="3.125" style="286"/>
    <col min="11031" max="11031" width="3.25" style="286" bestFit="1" customWidth="1"/>
    <col min="11032" max="11032" width="3.125" style="286"/>
    <col min="11033" max="11033" width="3.5" style="286" bestFit="1" customWidth="1"/>
    <col min="11034" max="11034" width="3.125" style="286"/>
    <col min="11035" max="11035" width="3.5" style="286" bestFit="1" customWidth="1"/>
    <col min="11036" max="11036" width="3.125" style="286"/>
    <col min="11037" max="11037" width="4.5" style="286" bestFit="1" customWidth="1"/>
    <col min="11038" max="11038" width="3.125" style="286"/>
    <col min="11039" max="11039" width="3.5" style="286" bestFit="1" customWidth="1"/>
    <col min="11040" max="11266" width="3.125" style="286"/>
    <col min="11267" max="11267" width="3.5" style="286" bestFit="1" customWidth="1"/>
    <col min="11268" max="11270" width="3.125" style="286"/>
    <col min="11271" max="11271" width="3.5" style="286" bestFit="1" customWidth="1"/>
    <col min="11272" max="11272" width="3.125" style="286"/>
    <col min="11273" max="11273" width="4.5" style="286" bestFit="1" customWidth="1"/>
    <col min="11274" max="11274" width="3.125" style="286"/>
    <col min="11275" max="11275" width="3.5" style="286" bestFit="1" customWidth="1"/>
    <col min="11276" max="11277" width="3.125" style="286"/>
    <col min="11278" max="11278" width="3.5" style="286" bestFit="1" customWidth="1"/>
    <col min="11279" max="11279" width="3.125" style="286"/>
    <col min="11280" max="11280" width="3.25" style="286" bestFit="1" customWidth="1"/>
    <col min="11281" max="11282" width="3.125" style="286"/>
    <col min="11283" max="11283" width="3.5" style="286" bestFit="1" customWidth="1"/>
    <col min="11284" max="11284" width="3.125" style="286"/>
    <col min="11285" max="11285" width="3.25" style="286" bestFit="1" customWidth="1"/>
    <col min="11286" max="11286" width="3.125" style="286"/>
    <col min="11287" max="11287" width="3.25" style="286" bestFit="1" customWidth="1"/>
    <col min="11288" max="11288" width="3.125" style="286"/>
    <col min="11289" max="11289" width="3.5" style="286" bestFit="1" customWidth="1"/>
    <col min="11290" max="11290" width="3.125" style="286"/>
    <col min="11291" max="11291" width="3.5" style="286" bestFit="1" customWidth="1"/>
    <col min="11292" max="11292" width="3.125" style="286"/>
    <col min="11293" max="11293" width="4.5" style="286" bestFit="1" customWidth="1"/>
    <col min="11294" max="11294" width="3.125" style="286"/>
    <col min="11295" max="11295" width="3.5" style="286" bestFit="1" customWidth="1"/>
    <col min="11296" max="11522" width="3.125" style="286"/>
    <col min="11523" max="11523" width="3.5" style="286" bestFit="1" customWidth="1"/>
    <col min="11524" max="11526" width="3.125" style="286"/>
    <col min="11527" max="11527" width="3.5" style="286" bestFit="1" customWidth="1"/>
    <col min="11528" max="11528" width="3.125" style="286"/>
    <col min="11529" max="11529" width="4.5" style="286" bestFit="1" customWidth="1"/>
    <col min="11530" max="11530" width="3.125" style="286"/>
    <col min="11531" max="11531" width="3.5" style="286" bestFit="1" customWidth="1"/>
    <col min="11532" max="11533" width="3.125" style="286"/>
    <col min="11534" max="11534" width="3.5" style="286" bestFit="1" customWidth="1"/>
    <col min="11535" max="11535" width="3.125" style="286"/>
    <col min="11536" max="11536" width="3.25" style="286" bestFit="1" customWidth="1"/>
    <col min="11537" max="11538" width="3.125" style="286"/>
    <col min="11539" max="11539" width="3.5" style="286" bestFit="1" customWidth="1"/>
    <col min="11540" max="11540" width="3.125" style="286"/>
    <col min="11541" max="11541" width="3.25" style="286" bestFit="1" customWidth="1"/>
    <col min="11542" max="11542" width="3.125" style="286"/>
    <col min="11543" max="11543" width="3.25" style="286" bestFit="1" customWidth="1"/>
    <col min="11544" max="11544" width="3.125" style="286"/>
    <col min="11545" max="11545" width="3.5" style="286" bestFit="1" customWidth="1"/>
    <col min="11546" max="11546" width="3.125" style="286"/>
    <col min="11547" max="11547" width="3.5" style="286" bestFit="1" customWidth="1"/>
    <col min="11548" max="11548" width="3.125" style="286"/>
    <col min="11549" max="11549" width="4.5" style="286" bestFit="1" customWidth="1"/>
    <col min="11550" max="11550" width="3.125" style="286"/>
    <col min="11551" max="11551" width="3.5" style="286" bestFit="1" customWidth="1"/>
    <col min="11552" max="11778" width="3.125" style="286"/>
    <col min="11779" max="11779" width="3.5" style="286" bestFit="1" customWidth="1"/>
    <col min="11780" max="11782" width="3.125" style="286"/>
    <col min="11783" max="11783" width="3.5" style="286" bestFit="1" customWidth="1"/>
    <col min="11784" max="11784" width="3.125" style="286"/>
    <col min="11785" max="11785" width="4.5" style="286" bestFit="1" customWidth="1"/>
    <col min="11786" max="11786" width="3.125" style="286"/>
    <col min="11787" max="11787" width="3.5" style="286" bestFit="1" customWidth="1"/>
    <col min="11788" max="11789" width="3.125" style="286"/>
    <col min="11790" max="11790" width="3.5" style="286" bestFit="1" customWidth="1"/>
    <col min="11791" max="11791" width="3.125" style="286"/>
    <col min="11792" max="11792" width="3.25" style="286" bestFit="1" customWidth="1"/>
    <col min="11793" max="11794" width="3.125" style="286"/>
    <col min="11795" max="11795" width="3.5" style="286" bestFit="1" customWidth="1"/>
    <col min="11796" max="11796" width="3.125" style="286"/>
    <col min="11797" max="11797" width="3.25" style="286" bestFit="1" customWidth="1"/>
    <col min="11798" max="11798" width="3.125" style="286"/>
    <col min="11799" max="11799" width="3.25" style="286" bestFit="1" customWidth="1"/>
    <col min="11800" max="11800" width="3.125" style="286"/>
    <col min="11801" max="11801" width="3.5" style="286" bestFit="1" customWidth="1"/>
    <col min="11802" max="11802" width="3.125" style="286"/>
    <col min="11803" max="11803" width="3.5" style="286" bestFit="1" customWidth="1"/>
    <col min="11804" max="11804" width="3.125" style="286"/>
    <col min="11805" max="11805" width="4.5" style="286" bestFit="1" customWidth="1"/>
    <col min="11806" max="11806" width="3.125" style="286"/>
    <col min="11807" max="11807" width="3.5" style="286" bestFit="1" customWidth="1"/>
    <col min="11808" max="12034" width="3.125" style="286"/>
    <col min="12035" max="12035" width="3.5" style="286" bestFit="1" customWidth="1"/>
    <col min="12036" max="12038" width="3.125" style="286"/>
    <col min="12039" max="12039" width="3.5" style="286" bestFit="1" customWidth="1"/>
    <col min="12040" max="12040" width="3.125" style="286"/>
    <col min="12041" max="12041" width="4.5" style="286" bestFit="1" customWidth="1"/>
    <col min="12042" max="12042" width="3.125" style="286"/>
    <col min="12043" max="12043" width="3.5" style="286" bestFit="1" customWidth="1"/>
    <col min="12044" max="12045" width="3.125" style="286"/>
    <col min="12046" max="12046" width="3.5" style="286" bestFit="1" customWidth="1"/>
    <col min="12047" max="12047" width="3.125" style="286"/>
    <col min="12048" max="12048" width="3.25" style="286" bestFit="1" customWidth="1"/>
    <col min="12049" max="12050" width="3.125" style="286"/>
    <col min="12051" max="12051" width="3.5" style="286" bestFit="1" customWidth="1"/>
    <col min="12052" max="12052" width="3.125" style="286"/>
    <col min="12053" max="12053" width="3.25" style="286" bestFit="1" customWidth="1"/>
    <col min="12054" max="12054" width="3.125" style="286"/>
    <col min="12055" max="12055" width="3.25" style="286" bestFit="1" customWidth="1"/>
    <col min="12056" max="12056" width="3.125" style="286"/>
    <col min="12057" max="12057" width="3.5" style="286" bestFit="1" customWidth="1"/>
    <col min="12058" max="12058" width="3.125" style="286"/>
    <col min="12059" max="12059" width="3.5" style="286" bestFit="1" customWidth="1"/>
    <col min="12060" max="12060" width="3.125" style="286"/>
    <col min="12061" max="12061" width="4.5" style="286" bestFit="1" customWidth="1"/>
    <col min="12062" max="12062" width="3.125" style="286"/>
    <col min="12063" max="12063" width="3.5" style="286" bestFit="1" customWidth="1"/>
    <col min="12064" max="12290" width="3.125" style="286"/>
    <col min="12291" max="12291" width="3.5" style="286" bestFit="1" customWidth="1"/>
    <col min="12292" max="12294" width="3.125" style="286"/>
    <col min="12295" max="12295" width="3.5" style="286" bestFit="1" customWidth="1"/>
    <col min="12296" max="12296" width="3.125" style="286"/>
    <col min="12297" max="12297" width="4.5" style="286" bestFit="1" customWidth="1"/>
    <col min="12298" max="12298" width="3.125" style="286"/>
    <col min="12299" max="12299" width="3.5" style="286" bestFit="1" customWidth="1"/>
    <col min="12300" max="12301" width="3.125" style="286"/>
    <col min="12302" max="12302" width="3.5" style="286" bestFit="1" customWidth="1"/>
    <col min="12303" max="12303" width="3.125" style="286"/>
    <col min="12304" max="12304" width="3.25" style="286" bestFit="1" customWidth="1"/>
    <col min="12305" max="12306" width="3.125" style="286"/>
    <col min="12307" max="12307" width="3.5" style="286" bestFit="1" customWidth="1"/>
    <col min="12308" max="12308" width="3.125" style="286"/>
    <col min="12309" max="12309" width="3.25" style="286" bestFit="1" customWidth="1"/>
    <col min="12310" max="12310" width="3.125" style="286"/>
    <col min="12311" max="12311" width="3.25" style="286" bestFit="1" customWidth="1"/>
    <col min="12312" max="12312" width="3.125" style="286"/>
    <col min="12313" max="12313" width="3.5" style="286" bestFit="1" customWidth="1"/>
    <col min="12314" max="12314" width="3.125" style="286"/>
    <col min="12315" max="12315" width="3.5" style="286" bestFit="1" customWidth="1"/>
    <col min="12316" max="12316" width="3.125" style="286"/>
    <col min="12317" max="12317" width="4.5" style="286" bestFit="1" customWidth="1"/>
    <col min="12318" max="12318" width="3.125" style="286"/>
    <col min="12319" max="12319" width="3.5" style="286" bestFit="1" customWidth="1"/>
    <col min="12320" max="12546" width="3.125" style="286"/>
    <col min="12547" max="12547" width="3.5" style="286" bestFit="1" customWidth="1"/>
    <col min="12548" max="12550" width="3.125" style="286"/>
    <col min="12551" max="12551" width="3.5" style="286" bestFit="1" customWidth="1"/>
    <col min="12552" max="12552" width="3.125" style="286"/>
    <col min="12553" max="12553" width="4.5" style="286" bestFit="1" customWidth="1"/>
    <col min="12554" max="12554" width="3.125" style="286"/>
    <col min="12555" max="12555" width="3.5" style="286" bestFit="1" customWidth="1"/>
    <col min="12556" max="12557" width="3.125" style="286"/>
    <col min="12558" max="12558" width="3.5" style="286" bestFit="1" customWidth="1"/>
    <col min="12559" max="12559" width="3.125" style="286"/>
    <col min="12560" max="12560" width="3.25" style="286" bestFit="1" customWidth="1"/>
    <col min="12561" max="12562" width="3.125" style="286"/>
    <col min="12563" max="12563" width="3.5" style="286" bestFit="1" customWidth="1"/>
    <col min="12564" max="12564" width="3.125" style="286"/>
    <col min="12565" max="12565" width="3.25" style="286" bestFit="1" customWidth="1"/>
    <col min="12566" max="12566" width="3.125" style="286"/>
    <col min="12567" max="12567" width="3.25" style="286" bestFit="1" customWidth="1"/>
    <col min="12568" max="12568" width="3.125" style="286"/>
    <col min="12569" max="12569" width="3.5" style="286" bestFit="1" customWidth="1"/>
    <col min="12570" max="12570" width="3.125" style="286"/>
    <col min="12571" max="12571" width="3.5" style="286" bestFit="1" customWidth="1"/>
    <col min="12572" max="12572" width="3.125" style="286"/>
    <col min="12573" max="12573" width="4.5" style="286" bestFit="1" customWidth="1"/>
    <col min="12574" max="12574" width="3.125" style="286"/>
    <col min="12575" max="12575" width="3.5" style="286" bestFit="1" customWidth="1"/>
    <col min="12576" max="12802" width="3.125" style="286"/>
    <col min="12803" max="12803" width="3.5" style="286" bestFit="1" customWidth="1"/>
    <col min="12804" max="12806" width="3.125" style="286"/>
    <col min="12807" max="12807" width="3.5" style="286" bestFit="1" customWidth="1"/>
    <col min="12808" max="12808" width="3.125" style="286"/>
    <col min="12809" max="12809" width="4.5" style="286" bestFit="1" customWidth="1"/>
    <col min="12810" max="12810" width="3.125" style="286"/>
    <col min="12811" max="12811" width="3.5" style="286" bestFit="1" customWidth="1"/>
    <col min="12812" max="12813" width="3.125" style="286"/>
    <col min="12814" max="12814" width="3.5" style="286" bestFit="1" customWidth="1"/>
    <col min="12815" max="12815" width="3.125" style="286"/>
    <col min="12816" max="12816" width="3.25" style="286" bestFit="1" customWidth="1"/>
    <col min="12817" max="12818" width="3.125" style="286"/>
    <col min="12819" max="12819" width="3.5" style="286" bestFit="1" customWidth="1"/>
    <col min="12820" max="12820" width="3.125" style="286"/>
    <col min="12821" max="12821" width="3.25" style="286" bestFit="1" customWidth="1"/>
    <col min="12822" max="12822" width="3.125" style="286"/>
    <col min="12823" max="12823" width="3.25" style="286" bestFit="1" customWidth="1"/>
    <col min="12824" max="12824" width="3.125" style="286"/>
    <col min="12825" max="12825" width="3.5" style="286" bestFit="1" customWidth="1"/>
    <col min="12826" max="12826" width="3.125" style="286"/>
    <col min="12827" max="12827" width="3.5" style="286" bestFit="1" customWidth="1"/>
    <col min="12828" max="12828" width="3.125" style="286"/>
    <col min="12829" max="12829" width="4.5" style="286" bestFit="1" customWidth="1"/>
    <col min="12830" max="12830" width="3.125" style="286"/>
    <col min="12831" max="12831" width="3.5" style="286" bestFit="1" customWidth="1"/>
    <col min="12832" max="13058" width="3.125" style="286"/>
    <col min="13059" max="13059" width="3.5" style="286" bestFit="1" customWidth="1"/>
    <col min="13060" max="13062" width="3.125" style="286"/>
    <col min="13063" max="13063" width="3.5" style="286" bestFit="1" customWidth="1"/>
    <col min="13064" max="13064" width="3.125" style="286"/>
    <col min="13065" max="13065" width="4.5" style="286" bestFit="1" customWidth="1"/>
    <col min="13066" max="13066" width="3.125" style="286"/>
    <col min="13067" max="13067" width="3.5" style="286" bestFit="1" customWidth="1"/>
    <col min="13068" max="13069" width="3.125" style="286"/>
    <col min="13070" max="13070" width="3.5" style="286" bestFit="1" customWidth="1"/>
    <col min="13071" max="13071" width="3.125" style="286"/>
    <col min="13072" max="13072" width="3.25" style="286" bestFit="1" customWidth="1"/>
    <col min="13073" max="13074" width="3.125" style="286"/>
    <col min="13075" max="13075" width="3.5" style="286" bestFit="1" customWidth="1"/>
    <col min="13076" max="13076" width="3.125" style="286"/>
    <col min="13077" max="13077" width="3.25" style="286" bestFit="1" customWidth="1"/>
    <col min="13078" max="13078" width="3.125" style="286"/>
    <col min="13079" max="13079" width="3.25" style="286" bestFit="1" customWidth="1"/>
    <col min="13080" max="13080" width="3.125" style="286"/>
    <col min="13081" max="13081" width="3.5" style="286" bestFit="1" customWidth="1"/>
    <col min="13082" max="13082" width="3.125" style="286"/>
    <col min="13083" max="13083" width="3.5" style="286" bestFit="1" customWidth="1"/>
    <col min="13084" max="13084" width="3.125" style="286"/>
    <col min="13085" max="13085" width="4.5" style="286" bestFit="1" customWidth="1"/>
    <col min="13086" max="13086" width="3.125" style="286"/>
    <col min="13087" max="13087" width="3.5" style="286" bestFit="1" customWidth="1"/>
    <col min="13088" max="13314" width="3.125" style="286"/>
    <col min="13315" max="13315" width="3.5" style="286" bestFit="1" customWidth="1"/>
    <col min="13316" max="13318" width="3.125" style="286"/>
    <col min="13319" max="13319" width="3.5" style="286" bestFit="1" customWidth="1"/>
    <col min="13320" max="13320" width="3.125" style="286"/>
    <col min="13321" max="13321" width="4.5" style="286" bestFit="1" customWidth="1"/>
    <col min="13322" max="13322" width="3.125" style="286"/>
    <col min="13323" max="13323" width="3.5" style="286" bestFit="1" customWidth="1"/>
    <col min="13324" max="13325" width="3.125" style="286"/>
    <col min="13326" max="13326" width="3.5" style="286" bestFit="1" customWidth="1"/>
    <col min="13327" max="13327" width="3.125" style="286"/>
    <col min="13328" max="13328" width="3.25" style="286" bestFit="1" customWidth="1"/>
    <col min="13329" max="13330" width="3.125" style="286"/>
    <col min="13331" max="13331" width="3.5" style="286" bestFit="1" customWidth="1"/>
    <col min="13332" max="13332" width="3.125" style="286"/>
    <col min="13333" max="13333" width="3.25" style="286" bestFit="1" customWidth="1"/>
    <col min="13334" max="13334" width="3.125" style="286"/>
    <col min="13335" max="13335" width="3.25" style="286" bestFit="1" customWidth="1"/>
    <col min="13336" max="13336" width="3.125" style="286"/>
    <col min="13337" max="13337" width="3.5" style="286" bestFit="1" customWidth="1"/>
    <col min="13338" max="13338" width="3.125" style="286"/>
    <col min="13339" max="13339" width="3.5" style="286" bestFit="1" customWidth="1"/>
    <col min="13340" max="13340" width="3.125" style="286"/>
    <col min="13341" max="13341" width="4.5" style="286" bestFit="1" customWidth="1"/>
    <col min="13342" max="13342" width="3.125" style="286"/>
    <col min="13343" max="13343" width="3.5" style="286" bestFit="1" customWidth="1"/>
    <col min="13344" max="13570" width="3.125" style="286"/>
    <col min="13571" max="13571" width="3.5" style="286" bestFit="1" customWidth="1"/>
    <col min="13572" max="13574" width="3.125" style="286"/>
    <col min="13575" max="13575" width="3.5" style="286" bestFit="1" customWidth="1"/>
    <col min="13576" max="13576" width="3.125" style="286"/>
    <col min="13577" max="13577" width="4.5" style="286" bestFit="1" customWidth="1"/>
    <col min="13578" max="13578" width="3.125" style="286"/>
    <col min="13579" max="13579" width="3.5" style="286" bestFit="1" customWidth="1"/>
    <col min="13580" max="13581" width="3.125" style="286"/>
    <col min="13582" max="13582" width="3.5" style="286" bestFit="1" customWidth="1"/>
    <col min="13583" max="13583" width="3.125" style="286"/>
    <col min="13584" max="13584" width="3.25" style="286" bestFit="1" customWidth="1"/>
    <col min="13585" max="13586" width="3.125" style="286"/>
    <col min="13587" max="13587" width="3.5" style="286" bestFit="1" customWidth="1"/>
    <col min="13588" max="13588" width="3.125" style="286"/>
    <col min="13589" max="13589" width="3.25" style="286" bestFit="1" customWidth="1"/>
    <col min="13590" max="13590" width="3.125" style="286"/>
    <col min="13591" max="13591" width="3.25" style="286" bestFit="1" customWidth="1"/>
    <col min="13592" max="13592" width="3.125" style="286"/>
    <col min="13593" max="13593" width="3.5" style="286" bestFit="1" customWidth="1"/>
    <col min="13594" max="13594" width="3.125" style="286"/>
    <col min="13595" max="13595" width="3.5" style="286" bestFit="1" customWidth="1"/>
    <col min="13596" max="13596" width="3.125" style="286"/>
    <col min="13597" max="13597" width="4.5" style="286" bestFit="1" customWidth="1"/>
    <col min="13598" max="13598" width="3.125" style="286"/>
    <col min="13599" max="13599" width="3.5" style="286" bestFit="1" customWidth="1"/>
    <col min="13600" max="13826" width="3.125" style="286"/>
    <col min="13827" max="13827" width="3.5" style="286" bestFit="1" customWidth="1"/>
    <col min="13828" max="13830" width="3.125" style="286"/>
    <col min="13831" max="13831" width="3.5" style="286" bestFit="1" customWidth="1"/>
    <col min="13832" max="13832" width="3.125" style="286"/>
    <col min="13833" max="13833" width="4.5" style="286" bestFit="1" customWidth="1"/>
    <col min="13834" max="13834" width="3.125" style="286"/>
    <col min="13835" max="13835" width="3.5" style="286" bestFit="1" customWidth="1"/>
    <col min="13836" max="13837" width="3.125" style="286"/>
    <col min="13838" max="13838" width="3.5" style="286" bestFit="1" customWidth="1"/>
    <col min="13839" max="13839" width="3.125" style="286"/>
    <col min="13840" max="13840" width="3.25" style="286" bestFit="1" customWidth="1"/>
    <col min="13841" max="13842" width="3.125" style="286"/>
    <col min="13843" max="13843" width="3.5" style="286" bestFit="1" customWidth="1"/>
    <col min="13844" max="13844" width="3.125" style="286"/>
    <col min="13845" max="13845" width="3.25" style="286" bestFit="1" customWidth="1"/>
    <col min="13846" max="13846" width="3.125" style="286"/>
    <col min="13847" max="13847" width="3.25" style="286" bestFit="1" customWidth="1"/>
    <col min="13848" max="13848" width="3.125" style="286"/>
    <col min="13849" max="13849" width="3.5" style="286" bestFit="1" customWidth="1"/>
    <col min="13850" max="13850" width="3.125" style="286"/>
    <col min="13851" max="13851" width="3.5" style="286" bestFit="1" customWidth="1"/>
    <col min="13852" max="13852" width="3.125" style="286"/>
    <col min="13853" max="13853" width="4.5" style="286" bestFit="1" customWidth="1"/>
    <col min="13854" max="13854" width="3.125" style="286"/>
    <col min="13855" max="13855" width="3.5" style="286" bestFit="1" customWidth="1"/>
    <col min="13856" max="14082" width="3.125" style="286"/>
    <col min="14083" max="14083" width="3.5" style="286" bestFit="1" customWidth="1"/>
    <col min="14084" max="14086" width="3.125" style="286"/>
    <col min="14087" max="14087" width="3.5" style="286" bestFit="1" customWidth="1"/>
    <col min="14088" max="14088" width="3.125" style="286"/>
    <col min="14089" max="14089" width="4.5" style="286" bestFit="1" customWidth="1"/>
    <col min="14090" max="14090" width="3.125" style="286"/>
    <col min="14091" max="14091" width="3.5" style="286" bestFit="1" customWidth="1"/>
    <col min="14092" max="14093" width="3.125" style="286"/>
    <col min="14094" max="14094" width="3.5" style="286" bestFit="1" customWidth="1"/>
    <col min="14095" max="14095" width="3.125" style="286"/>
    <col min="14096" max="14096" width="3.25" style="286" bestFit="1" customWidth="1"/>
    <col min="14097" max="14098" width="3.125" style="286"/>
    <col min="14099" max="14099" width="3.5" style="286" bestFit="1" customWidth="1"/>
    <col min="14100" max="14100" width="3.125" style="286"/>
    <col min="14101" max="14101" width="3.25" style="286" bestFit="1" customWidth="1"/>
    <col min="14102" max="14102" width="3.125" style="286"/>
    <col min="14103" max="14103" width="3.25" style="286" bestFit="1" customWidth="1"/>
    <col min="14104" max="14104" width="3.125" style="286"/>
    <col min="14105" max="14105" width="3.5" style="286" bestFit="1" customWidth="1"/>
    <col min="14106" max="14106" width="3.125" style="286"/>
    <col min="14107" max="14107" width="3.5" style="286" bestFit="1" customWidth="1"/>
    <col min="14108" max="14108" width="3.125" style="286"/>
    <col min="14109" max="14109" width="4.5" style="286" bestFit="1" customWidth="1"/>
    <col min="14110" max="14110" width="3.125" style="286"/>
    <col min="14111" max="14111" width="3.5" style="286" bestFit="1" customWidth="1"/>
    <col min="14112" max="14338" width="3.125" style="286"/>
    <col min="14339" max="14339" width="3.5" style="286" bestFit="1" customWidth="1"/>
    <col min="14340" max="14342" width="3.125" style="286"/>
    <col min="14343" max="14343" width="3.5" style="286" bestFit="1" customWidth="1"/>
    <col min="14344" max="14344" width="3.125" style="286"/>
    <col min="14345" max="14345" width="4.5" style="286" bestFit="1" customWidth="1"/>
    <col min="14346" max="14346" width="3.125" style="286"/>
    <col min="14347" max="14347" width="3.5" style="286" bestFit="1" customWidth="1"/>
    <col min="14348" max="14349" width="3.125" style="286"/>
    <col min="14350" max="14350" width="3.5" style="286" bestFit="1" customWidth="1"/>
    <col min="14351" max="14351" width="3.125" style="286"/>
    <col min="14352" max="14352" width="3.25" style="286" bestFit="1" customWidth="1"/>
    <col min="14353" max="14354" width="3.125" style="286"/>
    <col min="14355" max="14355" width="3.5" style="286" bestFit="1" customWidth="1"/>
    <col min="14356" max="14356" width="3.125" style="286"/>
    <col min="14357" max="14357" width="3.25" style="286" bestFit="1" customWidth="1"/>
    <col min="14358" max="14358" width="3.125" style="286"/>
    <col min="14359" max="14359" width="3.25" style="286" bestFit="1" customWidth="1"/>
    <col min="14360" max="14360" width="3.125" style="286"/>
    <col min="14361" max="14361" width="3.5" style="286" bestFit="1" customWidth="1"/>
    <col min="14362" max="14362" width="3.125" style="286"/>
    <col min="14363" max="14363" width="3.5" style="286" bestFit="1" customWidth="1"/>
    <col min="14364" max="14364" width="3.125" style="286"/>
    <col min="14365" max="14365" width="4.5" style="286" bestFit="1" customWidth="1"/>
    <col min="14366" max="14366" width="3.125" style="286"/>
    <col min="14367" max="14367" width="3.5" style="286" bestFit="1" customWidth="1"/>
    <col min="14368" max="14594" width="3.125" style="286"/>
    <col min="14595" max="14595" width="3.5" style="286" bestFit="1" customWidth="1"/>
    <col min="14596" max="14598" width="3.125" style="286"/>
    <col min="14599" max="14599" width="3.5" style="286" bestFit="1" customWidth="1"/>
    <col min="14600" max="14600" width="3.125" style="286"/>
    <col min="14601" max="14601" width="4.5" style="286" bestFit="1" customWidth="1"/>
    <col min="14602" max="14602" width="3.125" style="286"/>
    <col min="14603" max="14603" width="3.5" style="286" bestFit="1" customWidth="1"/>
    <col min="14604" max="14605" width="3.125" style="286"/>
    <col min="14606" max="14606" width="3.5" style="286" bestFit="1" customWidth="1"/>
    <col min="14607" max="14607" width="3.125" style="286"/>
    <col min="14608" max="14608" width="3.25" style="286" bestFit="1" customWidth="1"/>
    <col min="14609" max="14610" width="3.125" style="286"/>
    <col min="14611" max="14611" width="3.5" style="286" bestFit="1" customWidth="1"/>
    <col min="14612" max="14612" width="3.125" style="286"/>
    <col min="14613" max="14613" width="3.25" style="286" bestFit="1" customWidth="1"/>
    <col min="14614" max="14614" width="3.125" style="286"/>
    <col min="14615" max="14615" width="3.25" style="286" bestFit="1" customWidth="1"/>
    <col min="14616" max="14616" width="3.125" style="286"/>
    <col min="14617" max="14617" width="3.5" style="286" bestFit="1" customWidth="1"/>
    <col min="14618" max="14618" width="3.125" style="286"/>
    <col min="14619" max="14619" width="3.5" style="286" bestFit="1" customWidth="1"/>
    <col min="14620" max="14620" width="3.125" style="286"/>
    <col min="14621" max="14621" width="4.5" style="286" bestFit="1" customWidth="1"/>
    <col min="14622" max="14622" width="3.125" style="286"/>
    <col min="14623" max="14623" width="3.5" style="286" bestFit="1" customWidth="1"/>
    <col min="14624" max="14850" width="3.125" style="286"/>
    <col min="14851" max="14851" width="3.5" style="286" bestFit="1" customWidth="1"/>
    <col min="14852" max="14854" width="3.125" style="286"/>
    <col min="14855" max="14855" width="3.5" style="286" bestFit="1" customWidth="1"/>
    <col min="14856" max="14856" width="3.125" style="286"/>
    <col min="14857" max="14857" width="4.5" style="286" bestFit="1" customWidth="1"/>
    <col min="14858" max="14858" width="3.125" style="286"/>
    <col min="14859" max="14859" width="3.5" style="286" bestFit="1" customWidth="1"/>
    <col min="14860" max="14861" width="3.125" style="286"/>
    <col min="14862" max="14862" width="3.5" style="286" bestFit="1" customWidth="1"/>
    <col min="14863" max="14863" width="3.125" style="286"/>
    <col min="14864" max="14864" width="3.25" style="286" bestFit="1" customWidth="1"/>
    <col min="14865" max="14866" width="3.125" style="286"/>
    <col min="14867" max="14867" width="3.5" style="286" bestFit="1" customWidth="1"/>
    <col min="14868" max="14868" width="3.125" style="286"/>
    <col min="14869" max="14869" width="3.25" style="286" bestFit="1" customWidth="1"/>
    <col min="14870" max="14870" width="3.125" style="286"/>
    <col min="14871" max="14871" width="3.25" style="286" bestFit="1" customWidth="1"/>
    <col min="14872" max="14872" width="3.125" style="286"/>
    <col min="14873" max="14873" width="3.5" style="286" bestFit="1" customWidth="1"/>
    <col min="14874" max="14874" width="3.125" style="286"/>
    <col min="14875" max="14875" width="3.5" style="286" bestFit="1" customWidth="1"/>
    <col min="14876" max="14876" width="3.125" style="286"/>
    <col min="14877" max="14877" width="4.5" style="286" bestFit="1" customWidth="1"/>
    <col min="14878" max="14878" width="3.125" style="286"/>
    <col min="14879" max="14879" width="3.5" style="286" bestFit="1" customWidth="1"/>
    <col min="14880" max="15106" width="3.125" style="286"/>
    <col min="15107" max="15107" width="3.5" style="286" bestFit="1" customWidth="1"/>
    <col min="15108" max="15110" width="3.125" style="286"/>
    <col min="15111" max="15111" width="3.5" style="286" bestFit="1" customWidth="1"/>
    <col min="15112" max="15112" width="3.125" style="286"/>
    <col min="15113" max="15113" width="4.5" style="286" bestFit="1" customWidth="1"/>
    <col min="15114" max="15114" width="3.125" style="286"/>
    <col min="15115" max="15115" width="3.5" style="286" bestFit="1" customWidth="1"/>
    <col min="15116" max="15117" width="3.125" style="286"/>
    <col min="15118" max="15118" width="3.5" style="286" bestFit="1" customWidth="1"/>
    <col min="15119" max="15119" width="3.125" style="286"/>
    <col min="15120" max="15120" width="3.25" style="286" bestFit="1" customWidth="1"/>
    <col min="15121" max="15122" width="3.125" style="286"/>
    <col min="15123" max="15123" width="3.5" style="286" bestFit="1" customWidth="1"/>
    <col min="15124" max="15124" width="3.125" style="286"/>
    <col min="15125" max="15125" width="3.25" style="286" bestFit="1" customWidth="1"/>
    <col min="15126" max="15126" width="3.125" style="286"/>
    <col min="15127" max="15127" width="3.25" style="286" bestFit="1" customWidth="1"/>
    <col min="15128" max="15128" width="3.125" style="286"/>
    <col min="15129" max="15129" width="3.5" style="286" bestFit="1" customWidth="1"/>
    <col min="15130" max="15130" width="3.125" style="286"/>
    <col min="15131" max="15131" width="3.5" style="286" bestFit="1" customWidth="1"/>
    <col min="15132" max="15132" width="3.125" style="286"/>
    <col min="15133" max="15133" width="4.5" style="286" bestFit="1" customWidth="1"/>
    <col min="15134" max="15134" width="3.125" style="286"/>
    <col min="15135" max="15135" width="3.5" style="286" bestFit="1" customWidth="1"/>
    <col min="15136" max="15362" width="3.125" style="286"/>
    <col min="15363" max="15363" width="3.5" style="286" bestFit="1" customWidth="1"/>
    <col min="15364" max="15366" width="3.125" style="286"/>
    <col min="15367" max="15367" width="3.5" style="286" bestFit="1" customWidth="1"/>
    <col min="15368" max="15368" width="3.125" style="286"/>
    <col min="15369" max="15369" width="4.5" style="286" bestFit="1" customWidth="1"/>
    <col min="15370" max="15370" width="3.125" style="286"/>
    <col min="15371" max="15371" width="3.5" style="286" bestFit="1" customWidth="1"/>
    <col min="15372" max="15373" width="3.125" style="286"/>
    <col min="15374" max="15374" width="3.5" style="286" bestFit="1" customWidth="1"/>
    <col min="15375" max="15375" width="3.125" style="286"/>
    <col min="15376" max="15376" width="3.25" style="286" bestFit="1" customWidth="1"/>
    <col min="15377" max="15378" width="3.125" style="286"/>
    <col min="15379" max="15379" width="3.5" style="286" bestFit="1" customWidth="1"/>
    <col min="15380" max="15380" width="3.125" style="286"/>
    <col min="15381" max="15381" width="3.25" style="286" bestFit="1" customWidth="1"/>
    <col min="15382" max="15382" width="3.125" style="286"/>
    <col min="15383" max="15383" width="3.25" style="286" bestFit="1" customWidth="1"/>
    <col min="15384" max="15384" width="3.125" style="286"/>
    <col min="15385" max="15385" width="3.5" style="286" bestFit="1" customWidth="1"/>
    <col min="15386" max="15386" width="3.125" style="286"/>
    <col min="15387" max="15387" width="3.5" style="286" bestFit="1" customWidth="1"/>
    <col min="15388" max="15388" width="3.125" style="286"/>
    <col min="15389" max="15389" width="4.5" style="286" bestFit="1" customWidth="1"/>
    <col min="15390" max="15390" width="3.125" style="286"/>
    <col min="15391" max="15391" width="3.5" style="286" bestFit="1" customWidth="1"/>
    <col min="15392" max="15618" width="3.125" style="286"/>
    <col min="15619" max="15619" width="3.5" style="286" bestFit="1" customWidth="1"/>
    <col min="15620" max="15622" width="3.125" style="286"/>
    <col min="15623" max="15623" width="3.5" style="286" bestFit="1" customWidth="1"/>
    <col min="15624" max="15624" width="3.125" style="286"/>
    <col min="15625" max="15625" width="4.5" style="286" bestFit="1" customWidth="1"/>
    <col min="15626" max="15626" width="3.125" style="286"/>
    <col min="15627" max="15627" width="3.5" style="286" bestFit="1" customWidth="1"/>
    <col min="15628" max="15629" width="3.125" style="286"/>
    <col min="15630" max="15630" width="3.5" style="286" bestFit="1" customWidth="1"/>
    <col min="15631" max="15631" width="3.125" style="286"/>
    <col min="15632" max="15632" width="3.25" style="286" bestFit="1" customWidth="1"/>
    <col min="15633" max="15634" width="3.125" style="286"/>
    <col min="15635" max="15635" width="3.5" style="286" bestFit="1" customWidth="1"/>
    <col min="15636" max="15636" width="3.125" style="286"/>
    <col min="15637" max="15637" width="3.25" style="286" bestFit="1" customWidth="1"/>
    <col min="15638" max="15638" width="3.125" style="286"/>
    <col min="15639" max="15639" width="3.25" style="286" bestFit="1" customWidth="1"/>
    <col min="15640" max="15640" width="3.125" style="286"/>
    <col min="15641" max="15641" width="3.5" style="286" bestFit="1" customWidth="1"/>
    <col min="15642" max="15642" width="3.125" style="286"/>
    <col min="15643" max="15643" width="3.5" style="286" bestFit="1" customWidth="1"/>
    <col min="15644" max="15644" width="3.125" style="286"/>
    <col min="15645" max="15645" width="4.5" style="286" bestFit="1" customWidth="1"/>
    <col min="15646" max="15646" width="3.125" style="286"/>
    <col min="15647" max="15647" width="3.5" style="286" bestFit="1" customWidth="1"/>
    <col min="15648" max="15874" width="3.125" style="286"/>
    <col min="15875" max="15875" width="3.5" style="286" bestFit="1" customWidth="1"/>
    <col min="15876" max="15878" width="3.125" style="286"/>
    <col min="15879" max="15879" width="3.5" style="286" bestFit="1" customWidth="1"/>
    <col min="15880" max="15880" width="3.125" style="286"/>
    <col min="15881" max="15881" width="4.5" style="286" bestFit="1" customWidth="1"/>
    <col min="15882" max="15882" width="3.125" style="286"/>
    <col min="15883" max="15883" width="3.5" style="286" bestFit="1" customWidth="1"/>
    <col min="15884" max="15885" width="3.125" style="286"/>
    <col min="15886" max="15886" width="3.5" style="286" bestFit="1" customWidth="1"/>
    <col min="15887" max="15887" width="3.125" style="286"/>
    <col min="15888" max="15888" width="3.25" style="286" bestFit="1" customWidth="1"/>
    <col min="15889" max="15890" width="3.125" style="286"/>
    <col min="15891" max="15891" width="3.5" style="286" bestFit="1" customWidth="1"/>
    <col min="15892" max="15892" width="3.125" style="286"/>
    <col min="15893" max="15893" width="3.25" style="286" bestFit="1" customWidth="1"/>
    <col min="15894" max="15894" width="3.125" style="286"/>
    <col min="15895" max="15895" width="3.25" style="286" bestFit="1" customWidth="1"/>
    <col min="15896" max="15896" width="3.125" style="286"/>
    <col min="15897" max="15897" width="3.5" style="286" bestFit="1" customWidth="1"/>
    <col min="15898" max="15898" width="3.125" style="286"/>
    <col min="15899" max="15899" width="3.5" style="286" bestFit="1" customWidth="1"/>
    <col min="15900" max="15900" width="3.125" style="286"/>
    <col min="15901" max="15901" width="4.5" style="286" bestFit="1" customWidth="1"/>
    <col min="15902" max="15902" width="3.125" style="286"/>
    <col min="15903" max="15903" width="3.5" style="286" bestFit="1" customWidth="1"/>
    <col min="15904" max="16130" width="3.125" style="286"/>
    <col min="16131" max="16131" width="3.5" style="286" bestFit="1" customWidth="1"/>
    <col min="16132" max="16134" width="3.125" style="286"/>
    <col min="16135" max="16135" width="3.5" style="286" bestFit="1" customWidth="1"/>
    <col min="16136" max="16136" width="3.125" style="286"/>
    <col min="16137" max="16137" width="4.5" style="286" bestFit="1" customWidth="1"/>
    <col min="16138" max="16138" width="3.125" style="286"/>
    <col min="16139" max="16139" width="3.5" style="286" bestFit="1" customWidth="1"/>
    <col min="16140" max="16141" width="3.125" style="286"/>
    <col min="16142" max="16142" width="3.5" style="286" bestFit="1" customWidth="1"/>
    <col min="16143" max="16143" width="3.125" style="286"/>
    <col min="16144" max="16144" width="3.25" style="286" bestFit="1" customWidth="1"/>
    <col min="16145" max="16146" width="3.125" style="286"/>
    <col min="16147" max="16147" width="3.5" style="286" bestFit="1" customWidth="1"/>
    <col min="16148" max="16148" width="3.125" style="286"/>
    <col min="16149" max="16149" width="3.25" style="286" bestFit="1" customWidth="1"/>
    <col min="16150" max="16150" width="3.125" style="286"/>
    <col min="16151" max="16151" width="3.25" style="286" bestFit="1" customWidth="1"/>
    <col min="16152" max="16152" width="3.125" style="286"/>
    <col min="16153" max="16153" width="3.5" style="286" bestFit="1" customWidth="1"/>
    <col min="16154" max="16154" width="3.125" style="286"/>
    <col min="16155" max="16155" width="3.5" style="286" bestFit="1" customWidth="1"/>
    <col min="16156" max="16156" width="3.125" style="286"/>
    <col min="16157" max="16157" width="4.5" style="286" bestFit="1" customWidth="1"/>
    <col min="16158" max="16158" width="3.125" style="286"/>
    <col min="16159" max="16159" width="3.5" style="286" bestFit="1" customWidth="1"/>
    <col min="16160" max="16384" width="3.125" style="286"/>
  </cols>
  <sheetData>
    <row r="1" spans="1:32" ht="13.5">
      <c r="A1" s="1176" t="s">
        <v>4602</v>
      </c>
      <c r="B1" s="1176"/>
      <c r="C1" s="1176"/>
      <c r="D1" s="1176"/>
    </row>
    <row r="2" spans="1:32" s="42" customFormat="1" ht="18.75" customHeight="1">
      <c r="A2" s="1271" t="s">
        <v>1203</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row>
    <row r="3" spans="1:32" ht="18.75" customHeight="1">
      <c r="AE3" s="315"/>
      <c r="AF3" s="315" t="s">
        <v>959</v>
      </c>
    </row>
    <row r="4" spans="1:32" ht="18.75" customHeight="1">
      <c r="A4" s="1262" t="s">
        <v>1204</v>
      </c>
      <c r="B4" s="1262"/>
      <c r="C4" s="1263"/>
      <c r="D4" s="1263"/>
      <c r="E4" s="1272" t="s">
        <v>1205</v>
      </c>
      <c r="F4" s="1273"/>
      <c r="G4" s="1273"/>
      <c r="H4" s="1273"/>
      <c r="I4" s="1263" t="s">
        <v>640</v>
      </c>
      <c r="J4" s="1263"/>
      <c r="K4" s="1263"/>
      <c r="L4" s="1263"/>
      <c r="M4" s="1273" t="s">
        <v>1206</v>
      </c>
      <c r="N4" s="1273"/>
      <c r="O4" s="1273"/>
      <c r="P4" s="1273"/>
      <c r="Q4" s="1274"/>
      <c r="R4" s="1263" t="s">
        <v>960</v>
      </c>
      <c r="S4" s="1263"/>
      <c r="T4" s="1263"/>
      <c r="U4" s="1263"/>
      <c r="V4" s="1263"/>
      <c r="W4" s="1260" t="s">
        <v>1207</v>
      </c>
      <c r="X4" s="1261"/>
      <c r="Y4" s="1261"/>
      <c r="Z4" s="1261"/>
      <c r="AA4" s="1261"/>
      <c r="AB4" s="1261"/>
      <c r="AC4" s="1261"/>
      <c r="AD4" s="1261"/>
      <c r="AE4" s="1261"/>
      <c r="AF4" s="1261"/>
    </row>
    <row r="5" spans="1:32" ht="18.75" customHeight="1">
      <c r="A5" s="1262"/>
      <c r="B5" s="1262"/>
      <c r="C5" s="1263"/>
      <c r="D5" s="1263"/>
      <c r="E5" s="1275"/>
      <c r="F5" s="1276"/>
      <c r="G5" s="1276"/>
      <c r="H5" s="1276"/>
      <c r="I5" s="1263"/>
      <c r="J5" s="1263"/>
      <c r="K5" s="1263"/>
      <c r="L5" s="1263"/>
      <c r="M5" s="1276"/>
      <c r="N5" s="1276"/>
      <c r="O5" s="1276"/>
      <c r="P5" s="1276"/>
      <c r="Q5" s="1282"/>
      <c r="R5" s="1263"/>
      <c r="S5" s="1263"/>
      <c r="T5" s="1263"/>
      <c r="U5" s="1263"/>
      <c r="V5" s="1263"/>
      <c r="W5" s="1263" t="s">
        <v>1208</v>
      </c>
      <c r="X5" s="1263"/>
      <c r="Y5" s="1263"/>
      <c r="Z5" s="1263"/>
      <c r="AA5" s="1263"/>
      <c r="AB5" s="1263" t="s">
        <v>405</v>
      </c>
      <c r="AC5" s="1263"/>
      <c r="AD5" s="1263"/>
      <c r="AE5" s="1263"/>
      <c r="AF5" s="1260"/>
    </row>
    <row r="6" spans="1:32" s="315" customFormat="1" ht="13.5">
      <c r="D6" s="441"/>
      <c r="E6" s="1279" t="s">
        <v>1209</v>
      </c>
      <c r="F6" s="1277"/>
      <c r="G6" s="1277"/>
      <c r="H6" s="1277"/>
      <c r="I6" s="1277" t="s">
        <v>646</v>
      </c>
      <c r="J6" s="1277"/>
      <c r="K6" s="1277"/>
      <c r="L6" s="1277"/>
      <c r="M6" s="1277" t="s">
        <v>1210</v>
      </c>
      <c r="N6" s="1277"/>
      <c r="O6" s="1277"/>
      <c r="P6" s="1277"/>
      <c r="Q6" s="1277"/>
      <c r="R6" s="1277" t="s">
        <v>963</v>
      </c>
      <c r="S6" s="1277"/>
      <c r="T6" s="1277"/>
      <c r="U6" s="1277"/>
      <c r="V6" s="1277"/>
      <c r="W6" s="1289" t="s">
        <v>1211</v>
      </c>
      <c r="X6" s="1289"/>
      <c r="Y6" s="1289"/>
      <c r="Z6" s="1289"/>
      <c r="AA6" s="1289"/>
      <c r="AB6" s="1277" t="s">
        <v>560</v>
      </c>
      <c r="AC6" s="1277"/>
      <c r="AD6" s="1277"/>
      <c r="AE6" s="1277"/>
      <c r="AF6" s="1277"/>
    </row>
    <row r="7" spans="1:32" ht="18.75" customHeight="1">
      <c r="A7" s="1289" t="s">
        <v>965</v>
      </c>
      <c r="B7" s="1289"/>
      <c r="C7" s="286">
        <v>2</v>
      </c>
      <c r="D7" s="442" t="s">
        <v>1113</v>
      </c>
      <c r="E7" s="1545">
        <v>43025</v>
      </c>
      <c r="F7" s="1546"/>
      <c r="G7" s="1546"/>
      <c r="H7" s="1546"/>
      <c r="I7" s="1547">
        <v>13588</v>
      </c>
      <c r="J7" s="1547"/>
      <c r="K7" s="1547"/>
      <c r="L7" s="1547"/>
      <c r="M7" s="1657">
        <v>7.8</v>
      </c>
      <c r="N7" s="1657"/>
      <c r="O7" s="1657"/>
      <c r="P7" s="1657"/>
      <c r="Q7" s="1657"/>
      <c r="R7" s="1657">
        <v>5516</v>
      </c>
      <c r="S7" s="1657"/>
      <c r="T7" s="1657"/>
      <c r="U7" s="1657"/>
      <c r="V7" s="1657"/>
      <c r="W7" s="1657">
        <v>58.8</v>
      </c>
      <c r="X7" s="1657"/>
      <c r="Y7" s="1657"/>
      <c r="Z7" s="1657"/>
      <c r="AA7" s="1657"/>
      <c r="AB7" s="1657">
        <v>5.8</v>
      </c>
      <c r="AC7" s="1657"/>
      <c r="AD7" s="1657"/>
      <c r="AE7" s="1657"/>
      <c r="AF7" s="1657"/>
    </row>
    <row r="8" spans="1:32" ht="11.25" customHeight="1">
      <c r="D8" s="442"/>
      <c r="E8" s="1545"/>
      <c r="F8" s="1546"/>
      <c r="G8" s="1546"/>
      <c r="H8" s="1546"/>
      <c r="I8" s="1547"/>
      <c r="J8" s="1547"/>
      <c r="K8" s="1547"/>
      <c r="L8" s="1547"/>
      <c r="M8" s="1657"/>
      <c r="N8" s="1657"/>
      <c r="O8" s="1657"/>
      <c r="P8" s="1657"/>
      <c r="Q8" s="1657"/>
      <c r="R8" s="1657"/>
      <c r="S8" s="1657"/>
      <c r="T8" s="1657"/>
      <c r="U8" s="1657"/>
      <c r="V8" s="1657"/>
      <c r="W8" s="1657"/>
      <c r="X8" s="1657"/>
      <c r="Y8" s="1657"/>
      <c r="Z8" s="1657"/>
      <c r="AA8" s="1657"/>
      <c r="AB8" s="1657"/>
      <c r="AC8" s="1657"/>
      <c r="AD8" s="1657"/>
      <c r="AE8" s="1657"/>
      <c r="AF8" s="1657"/>
    </row>
    <row r="9" spans="1:32" ht="18.75" customHeight="1">
      <c r="C9" s="286">
        <v>7</v>
      </c>
      <c r="D9" s="442"/>
      <c r="E9" s="1545">
        <v>45472</v>
      </c>
      <c r="F9" s="1546"/>
      <c r="G9" s="1546"/>
      <c r="H9" s="1546"/>
      <c r="I9" s="1547">
        <v>15614</v>
      </c>
      <c r="J9" s="1547"/>
      <c r="K9" s="1547"/>
      <c r="L9" s="1547"/>
      <c r="M9" s="1657">
        <v>7.6</v>
      </c>
      <c r="N9" s="1657"/>
      <c r="O9" s="1657"/>
      <c r="P9" s="1657"/>
      <c r="Q9" s="1657"/>
      <c r="R9" s="1657">
        <v>5967.5</v>
      </c>
      <c r="S9" s="1657"/>
      <c r="T9" s="1657"/>
      <c r="U9" s="1657"/>
      <c r="V9" s="1657"/>
      <c r="W9" s="1657">
        <v>56.5</v>
      </c>
      <c r="X9" s="1657"/>
      <c r="Y9" s="1657"/>
      <c r="Z9" s="1657"/>
      <c r="AA9" s="1657"/>
      <c r="AB9" s="1657">
        <v>5.7</v>
      </c>
      <c r="AC9" s="1657"/>
      <c r="AD9" s="1657"/>
      <c r="AE9" s="1657"/>
      <c r="AF9" s="1657"/>
    </row>
    <row r="10" spans="1:32" ht="11.25" customHeight="1">
      <c r="D10" s="442"/>
      <c r="E10" s="1545"/>
      <c r="F10" s="1546"/>
      <c r="G10" s="1546"/>
      <c r="H10" s="1546"/>
      <c r="I10" s="1547"/>
      <c r="J10" s="1547"/>
      <c r="K10" s="1547"/>
      <c r="L10" s="1547"/>
      <c r="M10" s="1657"/>
      <c r="N10" s="1657"/>
      <c r="O10" s="1657"/>
      <c r="P10" s="1657"/>
      <c r="Q10" s="1657"/>
      <c r="R10" s="1657"/>
      <c r="S10" s="1657"/>
      <c r="T10" s="1657"/>
      <c r="U10" s="1657"/>
      <c r="V10" s="1657"/>
      <c r="W10" s="1657"/>
      <c r="X10" s="1657"/>
      <c r="Y10" s="1657"/>
      <c r="Z10" s="1657"/>
      <c r="AA10" s="1657"/>
      <c r="AB10" s="1657"/>
      <c r="AC10" s="1657"/>
      <c r="AD10" s="1657"/>
      <c r="AE10" s="1657"/>
      <c r="AF10" s="1657"/>
    </row>
    <row r="11" spans="1:32" ht="18.75" customHeight="1">
      <c r="C11" s="286">
        <v>12</v>
      </c>
      <c r="D11" s="442"/>
      <c r="E11" s="1545">
        <v>51495</v>
      </c>
      <c r="F11" s="1546"/>
      <c r="G11" s="1546"/>
      <c r="H11" s="1546"/>
      <c r="I11" s="1547">
        <v>18307</v>
      </c>
      <c r="J11" s="1547"/>
      <c r="K11" s="1547"/>
      <c r="L11" s="1547"/>
      <c r="M11" s="1657">
        <v>8.3000000000000007</v>
      </c>
      <c r="N11" s="1657"/>
      <c r="O11" s="1657"/>
      <c r="P11" s="1657"/>
      <c r="Q11" s="1657"/>
      <c r="R11" s="1657">
        <v>6181.9</v>
      </c>
      <c r="S11" s="1657"/>
      <c r="T11" s="1657"/>
      <c r="U11" s="1657"/>
      <c r="V11" s="1657"/>
      <c r="W11" s="1657">
        <v>61.9</v>
      </c>
      <c r="X11" s="1657"/>
      <c r="Y11" s="1657"/>
      <c r="Z11" s="1657"/>
      <c r="AA11" s="1657"/>
      <c r="AB11" s="1657">
        <v>6.2</v>
      </c>
      <c r="AC11" s="1657"/>
      <c r="AD11" s="1657"/>
      <c r="AE11" s="1657"/>
      <c r="AF11" s="1657"/>
    </row>
    <row r="12" spans="1:32" ht="11.25" customHeight="1">
      <c r="D12" s="442"/>
      <c r="E12" s="1545"/>
      <c r="F12" s="1546"/>
      <c r="G12" s="1546"/>
      <c r="H12" s="1546"/>
      <c r="I12" s="1547"/>
      <c r="J12" s="1547"/>
      <c r="K12" s="1547"/>
      <c r="L12" s="1547"/>
      <c r="M12" s="1657"/>
      <c r="N12" s="1657"/>
      <c r="O12" s="1657"/>
      <c r="P12" s="1657"/>
      <c r="Q12" s="1657"/>
      <c r="R12" s="1657"/>
      <c r="S12" s="1657"/>
      <c r="T12" s="1657"/>
      <c r="U12" s="1657"/>
      <c r="V12" s="1657"/>
      <c r="W12" s="1657"/>
      <c r="X12" s="1657"/>
      <c r="Y12" s="1657"/>
      <c r="Z12" s="1657"/>
      <c r="AA12" s="1657"/>
      <c r="AB12" s="1657"/>
      <c r="AC12" s="1657"/>
      <c r="AD12" s="1657"/>
      <c r="AE12" s="1657"/>
      <c r="AF12" s="1657"/>
    </row>
    <row r="13" spans="1:32" ht="18.75" customHeight="1">
      <c r="C13" s="286">
        <v>17</v>
      </c>
      <c r="D13" s="442"/>
      <c r="E13" s="1545">
        <v>51734</v>
      </c>
      <c r="F13" s="1546"/>
      <c r="G13" s="1546"/>
      <c r="H13" s="1546"/>
      <c r="I13" s="1547">
        <v>19307</v>
      </c>
      <c r="J13" s="1547"/>
      <c r="K13" s="1547"/>
      <c r="L13" s="1547"/>
      <c r="M13" s="1657">
        <v>8.4</v>
      </c>
      <c r="N13" s="1657"/>
      <c r="O13" s="1657"/>
      <c r="P13" s="1657"/>
      <c r="Q13" s="1657"/>
      <c r="R13" s="1657">
        <v>6195.7</v>
      </c>
      <c r="S13" s="1657"/>
      <c r="T13" s="1657"/>
      <c r="U13" s="1657"/>
      <c r="V13" s="1657"/>
      <c r="W13" s="1657">
        <v>61</v>
      </c>
      <c r="X13" s="1657"/>
      <c r="Y13" s="1657"/>
      <c r="Z13" s="1657"/>
      <c r="AA13" s="1657"/>
      <c r="AB13" s="1657">
        <v>4.3</v>
      </c>
      <c r="AC13" s="1657"/>
      <c r="AD13" s="1657"/>
      <c r="AE13" s="1657"/>
      <c r="AF13" s="1657"/>
    </row>
    <row r="14" spans="1:32" ht="11.25" customHeight="1">
      <c r="D14" s="442"/>
      <c r="E14" s="1545"/>
      <c r="F14" s="1546"/>
      <c r="G14" s="1546"/>
      <c r="H14" s="1546"/>
      <c r="I14" s="1547"/>
      <c r="J14" s="1547"/>
      <c r="K14" s="1547"/>
      <c r="L14" s="1547"/>
      <c r="M14" s="1657"/>
      <c r="N14" s="1657"/>
      <c r="O14" s="1657"/>
      <c r="P14" s="1657"/>
      <c r="Q14" s="1657"/>
      <c r="R14" s="1657"/>
      <c r="S14" s="1657"/>
      <c r="T14" s="1657"/>
      <c r="U14" s="1657"/>
      <c r="V14" s="1657"/>
      <c r="W14" s="1657"/>
      <c r="X14" s="1657"/>
      <c r="Y14" s="1657"/>
      <c r="Z14" s="1657"/>
      <c r="AA14" s="1657"/>
      <c r="AB14" s="1657"/>
      <c r="AC14" s="1657"/>
      <c r="AD14" s="1657"/>
      <c r="AE14" s="1657"/>
      <c r="AF14" s="1657"/>
    </row>
    <row r="15" spans="1:32" ht="18.75" customHeight="1">
      <c r="C15" s="286">
        <v>22</v>
      </c>
      <c r="D15" s="442"/>
      <c r="E15" s="1545">
        <v>52828</v>
      </c>
      <c r="F15" s="1546"/>
      <c r="G15" s="1546"/>
      <c r="H15" s="1546"/>
      <c r="I15" s="1547">
        <v>20669</v>
      </c>
      <c r="J15" s="1547"/>
      <c r="K15" s="1547"/>
      <c r="L15" s="1547"/>
      <c r="M15" s="1657">
        <v>8.5399999999999991</v>
      </c>
      <c r="N15" s="1657"/>
      <c r="O15" s="1657"/>
      <c r="P15" s="1657"/>
      <c r="Q15" s="1657"/>
      <c r="R15" s="1657">
        <v>6185.9</v>
      </c>
      <c r="S15" s="1657"/>
      <c r="T15" s="1657"/>
      <c r="U15" s="1657"/>
      <c r="V15" s="1657"/>
      <c r="W15" s="1657">
        <v>63.2</v>
      </c>
      <c r="X15" s="1657"/>
      <c r="Y15" s="1657"/>
      <c r="Z15" s="1657"/>
      <c r="AA15" s="1657"/>
      <c r="AB15" s="1657">
        <v>4.4000000000000004</v>
      </c>
      <c r="AC15" s="1657"/>
      <c r="AD15" s="1657"/>
      <c r="AE15" s="1657"/>
      <c r="AF15" s="1657"/>
    </row>
    <row r="16" spans="1:32" ht="11.25" customHeight="1">
      <c r="D16" s="442"/>
      <c r="E16" s="1545"/>
      <c r="F16" s="1546"/>
      <c r="G16" s="1546"/>
      <c r="H16" s="1546"/>
      <c r="I16" s="1547"/>
      <c r="J16" s="1547"/>
      <c r="K16" s="1547"/>
      <c r="L16" s="1547"/>
      <c r="M16" s="1657"/>
      <c r="N16" s="1657"/>
      <c r="O16" s="1657"/>
      <c r="P16" s="1657"/>
      <c r="Q16" s="1657"/>
      <c r="R16" s="1657"/>
      <c r="S16" s="1657"/>
      <c r="T16" s="1657"/>
      <c r="U16" s="1657"/>
      <c r="V16" s="1657"/>
      <c r="W16" s="1657"/>
      <c r="X16" s="1657"/>
      <c r="Y16" s="1657"/>
      <c r="Z16" s="1657"/>
      <c r="AA16" s="1657"/>
      <c r="AB16" s="1657"/>
      <c r="AC16" s="1657"/>
      <c r="AD16" s="1657"/>
      <c r="AE16" s="1657"/>
      <c r="AF16" s="1657"/>
    </row>
    <row r="17" spans="1:32" ht="18.75" customHeight="1">
      <c r="C17" s="286">
        <v>27</v>
      </c>
      <c r="D17" s="442"/>
      <c r="E17" s="1545">
        <v>53104</v>
      </c>
      <c r="F17" s="1546"/>
      <c r="G17" s="1546"/>
      <c r="H17" s="1546"/>
      <c r="I17" s="1547">
        <v>21854</v>
      </c>
      <c r="J17" s="1547"/>
      <c r="K17" s="1547"/>
      <c r="L17" s="1547"/>
      <c r="M17" s="1657">
        <v>8.6999999999999993</v>
      </c>
      <c r="N17" s="1657"/>
      <c r="O17" s="1657"/>
      <c r="P17" s="1657"/>
      <c r="Q17" s="1657"/>
      <c r="R17" s="1657">
        <v>6118</v>
      </c>
      <c r="S17" s="1657"/>
      <c r="T17" s="1657"/>
      <c r="U17" s="1657"/>
      <c r="V17" s="1657"/>
      <c r="W17" s="1657">
        <v>65.8</v>
      </c>
      <c r="X17" s="1657"/>
      <c r="Y17" s="1657"/>
      <c r="Z17" s="1657"/>
      <c r="AA17" s="1657"/>
      <c r="AB17" s="1657">
        <v>4.5</v>
      </c>
      <c r="AC17" s="1657"/>
      <c r="AD17" s="1657"/>
      <c r="AE17" s="1657"/>
      <c r="AF17" s="1657"/>
    </row>
    <row r="18" spans="1:32" ht="11.25" customHeight="1">
      <c r="D18" s="442"/>
      <c r="E18" s="1545"/>
      <c r="F18" s="1546"/>
      <c r="G18" s="1546"/>
      <c r="H18" s="1546"/>
      <c r="I18" s="1547"/>
      <c r="J18" s="1547"/>
      <c r="K18" s="1547"/>
      <c r="L18" s="1547"/>
      <c r="M18" s="1657"/>
      <c r="N18" s="1657"/>
      <c r="O18" s="1657"/>
      <c r="P18" s="1657"/>
      <c r="Q18" s="1657"/>
      <c r="R18" s="1657"/>
      <c r="S18" s="1657"/>
      <c r="T18" s="1657"/>
      <c r="U18" s="1657"/>
      <c r="V18" s="1657"/>
      <c r="W18" s="1657"/>
      <c r="X18" s="1657"/>
      <c r="Y18" s="1657"/>
      <c r="Z18" s="1657"/>
      <c r="AA18" s="1657"/>
      <c r="AB18" s="1657"/>
      <c r="AC18" s="1657"/>
      <c r="AD18" s="1657"/>
      <c r="AE18" s="1657"/>
      <c r="AF18" s="1657"/>
    </row>
    <row r="19" spans="1:32" ht="18.75" customHeight="1">
      <c r="A19" s="1289" t="s">
        <v>1212</v>
      </c>
      <c r="B19" s="1289"/>
      <c r="C19" s="286">
        <v>2</v>
      </c>
      <c r="D19" s="442"/>
      <c r="E19" s="1545">
        <v>55074</v>
      </c>
      <c r="F19" s="1546"/>
      <c r="G19" s="1546"/>
      <c r="H19" s="1546"/>
      <c r="I19" s="1547">
        <v>23837</v>
      </c>
      <c r="J19" s="1547"/>
      <c r="K19" s="1547"/>
      <c r="L19" s="1547"/>
      <c r="M19" s="1657">
        <v>9.1999999999999993</v>
      </c>
      <c r="N19" s="1657"/>
      <c r="O19" s="1657"/>
      <c r="P19" s="1657"/>
      <c r="Q19" s="1657"/>
      <c r="R19" s="1657">
        <v>5960.4</v>
      </c>
      <c r="S19" s="1657"/>
      <c r="T19" s="1657"/>
      <c r="U19" s="1657"/>
      <c r="V19" s="1657"/>
      <c r="W19" s="1657">
        <v>68.5</v>
      </c>
      <c r="X19" s="1657"/>
      <c r="Y19" s="1657"/>
      <c r="Z19" s="1657"/>
      <c r="AA19" s="1657"/>
      <c r="AB19" s="1657">
        <v>4.8</v>
      </c>
      <c r="AC19" s="1657"/>
      <c r="AD19" s="1657"/>
      <c r="AE19" s="1657"/>
      <c r="AF19" s="1657"/>
    </row>
    <row r="20" spans="1:32" ht="11.25" customHeight="1">
      <c r="A20" s="328"/>
      <c r="B20" s="328"/>
      <c r="C20" s="328"/>
      <c r="D20" s="404"/>
      <c r="E20" s="328"/>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row>
    <row r="21" spans="1:32" ht="13.5">
      <c r="A21" s="403" t="s">
        <v>1213</v>
      </c>
      <c r="B21" s="430"/>
      <c r="C21" s="430"/>
      <c r="D21" s="430"/>
      <c r="E21" s="430"/>
      <c r="F21" s="430"/>
      <c r="G21" s="430"/>
      <c r="H21" s="430"/>
      <c r="I21" s="430"/>
      <c r="J21" s="430"/>
      <c r="K21" s="430"/>
      <c r="L21" s="430"/>
      <c r="M21" s="430"/>
      <c r="N21" s="430"/>
      <c r="O21" s="430"/>
      <c r="P21" s="430"/>
      <c r="Q21" s="430"/>
      <c r="R21" s="430"/>
      <c r="S21" s="430"/>
      <c r="T21" s="430"/>
      <c r="U21" s="430"/>
      <c r="V21" s="430"/>
      <c r="W21" s="430"/>
      <c r="X21" s="317"/>
      <c r="Y21" s="317"/>
      <c r="Z21" s="317"/>
      <c r="AB21" s="314"/>
      <c r="AE21" s="315"/>
      <c r="AF21" s="308" t="s">
        <v>967</v>
      </c>
    </row>
    <row r="22" spans="1:32" ht="13.5">
      <c r="A22" s="65" t="s">
        <v>4682</v>
      </c>
      <c r="B22" s="9"/>
      <c r="C22" s="9"/>
      <c r="D22" s="9"/>
      <c r="E22" s="9"/>
      <c r="F22" s="9"/>
      <c r="G22" s="9"/>
      <c r="H22" s="9"/>
      <c r="I22" s="9"/>
      <c r="J22" s="9"/>
      <c r="K22" s="9"/>
      <c r="L22" s="9"/>
      <c r="M22" s="9"/>
      <c r="N22" s="9"/>
      <c r="O22" s="9"/>
      <c r="P22" s="9"/>
      <c r="Q22" s="9"/>
      <c r="R22" s="9"/>
      <c r="S22" s="9"/>
      <c r="T22" s="9"/>
      <c r="U22" s="9"/>
      <c r="V22" s="9"/>
      <c r="W22" s="9"/>
      <c r="X22" s="318"/>
      <c r="Y22" s="318"/>
      <c r="Z22" s="318"/>
    </row>
    <row r="23" spans="1:32" ht="18.75" customHeight="1">
      <c r="A23" s="318"/>
      <c r="B23" s="318"/>
      <c r="C23" s="318"/>
      <c r="D23" s="318"/>
      <c r="E23" s="318"/>
      <c r="F23" s="318"/>
      <c r="G23" s="318"/>
      <c r="H23" s="318"/>
      <c r="I23" s="318"/>
      <c r="J23" s="318"/>
      <c r="K23" s="318"/>
      <c r="L23" s="318"/>
      <c r="M23" s="318"/>
      <c r="N23" s="318"/>
      <c r="O23" s="318"/>
      <c r="P23" s="318"/>
      <c r="Q23" s="318"/>
      <c r="R23" s="318"/>
      <c r="S23" s="318"/>
      <c r="T23" s="318"/>
      <c r="U23" s="318"/>
      <c r="V23" s="318"/>
      <c r="W23" s="318"/>
      <c r="X23" s="318"/>
      <c r="Y23" s="318"/>
      <c r="Z23" s="318"/>
    </row>
    <row r="24" spans="1:32" s="42" customFormat="1" ht="18.75" customHeight="1">
      <c r="A24" s="1271" t="s">
        <v>1214</v>
      </c>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row>
    <row r="25" spans="1:32" ht="18.75" customHeight="1">
      <c r="AC25" s="315"/>
      <c r="AD25" s="315"/>
      <c r="AE25" s="315"/>
      <c r="AF25" s="315" t="s">
        <v>1215</v>
      </c>
    </row>
    <row r="26" spans="1:32" ht="18.75" customHeight="1">
      <c r="A26" s="1262" t="s">
        <v>1216</v>
      </c>
      <c r="B26" s="1262"/>
      <c r="C26" s="1263"/>
      <c r="D26" s="1263"/>
      <c r="E26" s="1272" t="s">
        <v>641</v>
      </c>
      <c r="F26" s="1273"/>
      <c r="G26" s="1273"/>
      <c r="H26" s="1273"/>
      <c r="I26" s="1273"/>
      <c r="J26" s="1274"/>
      <c r="K26" s="1263" t="s">
        <v>1217</v>
      </c>
      <c r="L26" s="1263"/>
      <c r="M26" s="1263"/>
      <c r="N26" s="1263"/>
      <c r="O26" s="1263"/>
      <c r="P26" s="1263"/>
      <c r="Q26" s="1263"/>
      <c r="R26" s="1263"/>
      <c r="S26" s="1263"/>
      <c r="T26" s="1263"/>
      <c r="U26" s="1263"/>
      <c r="V26" s="1263"/>
      <c r="W26" s="1263"/>
      <c r="X26" s="1263"/>
      <c r="Y26" s="1263"/>
      <c r="Z26" s="1263"/>
      <c r="AA26" s="1658" t="s">
        <v>1218</v>
      </c>
      <c r="AB26" s="1658"/>
      <c r="AC26" s="1658"/>
      <c r="AD26" s="1658"/>
      <c r="AE26" s="1658"/>
      <c r="AF26" s="1659"/>
    </row>
    <row r="27" spans="1:32" ht="18.75" customHeight="1">
      <c r="A27" s="1262"/>
      <c r="B27" s="1262"/>
      <c r="C27" s="1263"/>
      <c r="D27" s="1263"/>
      <c r="E27" s="1275"/>
      <c r="F27" s="1276"/>
      <c r="G27" s="1276"/>
      <c r="H27" s="1276"/>
      <c r="I27" s="1276"/>
      <c r="J27" s="1282"/>
      <c r="K27" s="1263" t="s">
        <v>1219</v>
      </c>
      <c r="L27" s="1263"/>
      <c r="M27" s="1263"/>
      <c r="N27" s="1263"/>
      <c r="O27" s="1263"/>
      <c r="P27" s="1263"/>
      <c r="Q27" s="1263" t="s">
        <v>644</v>
      </c>
      <c r="R27" s="1263"/>
      <c r="S27" s="1263"/>
      <c r="T27" s="1263"/>
      <c r="U27" s="1263"/>
      <c r="V27" s="1263" t="s">
        <v>645</v>
      </c>
      <c r="W27" s="1263"/>
      <c r="X27" s="1263"/>
      <c r="Y27" s="1263"/>
      <c r="Z27" s="1263"/>
      <c r="AA27" s="1658"/>
      <c r="AB27" s="1658"/>
      <c r="AC27" s="1658"/>
      <c r="AD27" s="1658"/>
      <c r="AE27" s="1658"/>
      <c r="AF27" s="1659"/>
    </row>
    <row r="28" spans="1:32" s="315" customFormat="1" ht="18.75" customHeight="1">
      <c r="D28" s="441"/>
      <c r="E28" s="1279" t="s">
        <v>646</v>
      </c>
      <c r="F28" s="1277"/>
      <c r="G28" s="1277"/>
      <c r="H28" s="1277"/>
      <c r="I28" s="1277"/>
      <c r="J28" s="1277"/>
      <c r="K28" s="1277" t="s">
        <v>435</v>
      </c>
      <c r="L28" s="1277"/>
      <c r="M28" s="1277"/>
      <c r="N28" s="1277"/>
      <c r="O28" s="1277"/>
      <c r="P28" s="1277"/>
      <c r="Q28" s="1277" t="s">
        <v>435</v>
      </c>
      <c r="R28" s="1277"/>
      <c r="S28" s="1277"/>
      <c r="T28" s="1277"/>
      <c r="U28" s="1277"/>
      <c r="V28" s="1277" t="s">
        <v>435</v>
      </c>
      <c r="W28" s="1277"/>
      <c r="X28" s="1277"/>
      <c r="Y28" s="1277"/>
      <c r="Z28" s="1277"/>
      <c r="AA28" s="1277" t="s">
        <v>560</v>
      </c>
      <c r="AB28" s="1277"/>
      <c r="AC28" s="1277"/>
      <c r="AD28" s="1277"/>
      <c r="AE28" s="1277"/>
      <c r="AF28" s="1277"/>
    </row>
    <row r="29" spans="1:32" ht="18.75" customHeight="1">
      <c r="A29" s="1201" t="s">
        <v>4683</v>
      </c>
      <c r="B29" s="1201"/>
      <c r="C29" s="1201"/>
      <c r="D29" s="1281"/>
      <c r="E29" s="1565">
        <v>33563</v>
      </c>
      <c r="F29" s="1661"/>
      <c r="G29" s="1661"/>
      <c r="H29" s="1661"/>
      <c r="I29" s="1661"/>
      <c r="J29" s="1661"/>
      <c r="K29" s="1661">
        <f>SUM(Q29:Z29)</f>
        <v>80361</v>
      </c>
      <c r="L29" s="1661"/>
      <c r="M29" s="1661"/>
      <c r="N29" s="1661"/>
      <c r="O29" s="1661"/>
      <c r="P29" s="1661"/>
      <c r="Q29" s="1662">
        <v>40294</v>
      </c>
      <c r="R29" s="1662"/>
      <c r="S29" s="1662"/>
      <c r="T29" s="1662"/>
      <c r="U29" s="1662"/>
      <c r="V29" s="1661">
        <v>40067</v>
      </c>
      <c r="W29" s="1661"/>
      <c r="X29" s="1661"/>
      <c r="Y29" s="1661"/>
      <c r="Z29" s="1661"/>
      <c r="AA29" s="1660">
        <f t="shared" ref="AA29:AA47" si="0">K29/$K$29*100</f>
        <v>100</v>
      </c>
      <c r="AB29" s="1660"/>
      <c r="AC29" s="1660"/>
      <c r="AD29" s="1660"/>
      <c r="AE29" s="1660"/>
      <c r="AF29" s="1660"/>
    </row>
    <row r="30" spans="1:32" ht="11.25" customHeight="1">
      <c r="A30" s="285"/>
      <c r="B30" s="285"/>
      <c r="C30" s="285"/>
      <c r="D30" s="311"/>
      <c r="E30" s="585"/>
      <c r="F30" s="512"/>
      <c r="G30" s="512"/>
      <c r="H30" s="512"/>
      <c r="I30" s="512"/>
      <c r="J30" s="512"/>
      <c r="K30" s="512"/>
      <c r="L30" s="512"/>
      <c r="M30" s="512"/>
      <c r="N30" s="512"/>
      <c r="O30" s="512"/>
      <c r="P30" s="512"/>
      <c r="Q30" s="382"/>
      <c r="R30" s="382"/>
      <c r="S30" s="382"/>
      <c r="T30" s="382"/>
      <c r="U30" s="382"/>
      <c r="V30" s="512"/>
      <c r="W30" s="512"/>
      <c r="X30" s="512"/>
      <c r="Y30" s="512"/>
      <c r="Z30" s="512"/>
      <c r="AA30" s="586"/>
      <c r="AB30" s="586"/>
      <c r="AC30" s="586"/>
      <c r="AD30" s="586"/>
      <c r="AE30" s="586"/>
      <c r="AF30" s="586"/>
    </row>
    <row r="31" spans="1:32" ht="18.75" customHeight="1">
      <c r="A31" s="1201" t="s">
        <v>1220</v>
      </c>
      <c r="B31" s="1201"/>
      <c r="C31" s="1201"/>
      <c r="D31" s="1281"/>
      <c r="E31" s="1565">
        <v>9733</v>
      </c>
      <c r="F31" s="1661"/>
      <c r="G31" s="1661"/>
      <c r="H31" s="1661"/>
      <c r="I31" s="1661"/>
      <c r="J31" s="1661"/>
      <c r="K31" s="1661">
        <f t="shared" ref="K31:K47" si="1">SUM(Q31:W31)</f>
        <v>22090</v>
      </c>
      <c r="L31" s="1661"/>
      <c r="M31" s="1661"/>
      <c r="N31" s="1661"/>
      <c r="O31" s="1661"/>
      <c r="P31" s="1661"/>
      <c r="Q31" s="1662">
        <v>11002</v>
      </c>
      <c r="R31" s="1662"/>
      <c r="S31" s="1662"/>
      <c r="T31" s="1662"/>
      <c r="U31" s="1662"/>
      <c r="V31" s="1661">
        <v>11088</v>
      </c>
      <c r="W31" s="1661"/>
      <c r="X31" s="1661"/>
      <c r="Y31" s="1661"/>
      <c r="Z31" s="1661"/>
      <c r="AA31" s="1660">
        <f t="shared" si="0"/>
        <v>27.488458331777853</v>
      </c>
      <c r="AB31" s="1660"/>
      <c r="AC31" s="1660"/>
      <c r="AD31" s="1660"/>
      <c r="AE31" s="1660"/>
      <c r="AF31" s="1660"/>
    </row>
    <row r="32" spans="1:32" ht="11.25" customHeight="1">
      <c r="A32" s="285"/>
      <c r="B32" s="285"/>
      <c r="C32" s="285"/>
      <c r="D32" s="311"/>
      <c r="E32" s="585"/>
      <c r="F32" s="512"/>
      <c r="G32" s="512"/>
      <c r="H32" s="512"/>
      <c r="I32" s="512"/>
      <c r="J32" s="512"/>
      <c r="K32" s="512"/>
      <c r="L32" s="512"/>
      <c r="M32" s="512"/>
      <c r="N32" s="512"/>
      <c r="O32" s="512"/>
      <c r="P32" s="512"/>
      <c r="Q32" s="382"/>
      <c r="R32" s="382"/>
      <c r="S32" s="382"/>
      <c r="T32" s="382"/>
      <c r="U32" s="382"/>
      <c r="V32" s="512"/>
      <c r="W32" s="512"/>
      <c r="X32" s="512"/>
      <c r="Y32" s="512"/>
      <c r="Z32" s="512"/>
      <c r="AA32" s="586"/>
      <c r="AB32" s="586"/>
      <c r="AC32" s="586"/>
      <c r="AD32" s="586"/>
      <c r="AE32" s="586"/>
      <c r="AF32" s="586"/>
    </row>
    <row r="33" spans="1:32" ht="18.75" customHeight="1">
      <c r="A33" s="1201" t="s">
        <v>1221</v>
      </c>
      <c r="B33" s="1201"/>
      <c r="C33" s="1201"/>
      <c r="D33" s="1281"/>
      <c r="E33" s="1565">
        <v>6784</v>
      </c>
      <c r="F33" s="1661"/>
      <c r="G33" s="1661"/>
      <c r="H33" s="1661"/>
      <c r="I33" s="1661"/>
      <c r="J33" s="1661"/>
      <c r="K33" s="1661">
        <f t="shared" si="1"/>
        <v>17070</v>
      </c>
      <c r="L33" s="1661"/>
      <c r="M33" s="1661"/>
      <c r="N33" s="1661"/>
      <c r="O33" s="1661"/>
      <c r="P33" s="1661"/>
      <c r="Q33" s="1662">
        <v>8464</v>
      </c>
      <c r="R33" s="1662"/>
      <c r="S33" s="1662"/>
      <c r="T33" s="1662"/>
      <c r="U33" s="1662"/>
      <c r="V33" s="1661">
        <v>8606</v>
      </c>
      <c r="W33" s="1661"/>
      <c r="X33" s="1661"/>
      <c r="Y33" s="1661"/>
      <c r="Z33" s="1661"/>
      <c r="AA33" s="1660">
        <f t="shared" si="0"/>
        <v>21.24164706760742</v>
      </c>
      <c r="AB33" s="1660"/>
      <c r="AC33" s="1660"/>
      <c r="AD33" s="1660"/>
      <c r="AE33" s="1660"/>
      <c r="AF33" s="1660"/>
    </row>
    <row r="34" spans="1:32" ht="11.25" customHeight="1">
      <c r="A34" s="285"/>
      <c r="B34" s="285"/>
      <c r="C34" s="285"/>
      <c r="D34" s="311"/>
      <c r="E34" s="585"/>
      <c r="F34" s="512"/>
      <c r="G34" s="512"/>
      <c r="H34" s="512"/>
      <c r="I34" s="512"/>
      <c r="J34" s="512"/>
      <c r="K34" s="512"/>
      <c r="L34" s="512"/>
      <c r="M34" s="512"/>
      <c r="N34" s="512"/>
      <c r="O34" s="512"/>
      <c r="P34" s="512"/>
      <c r="Q34" s="382"/>
      <c r="R34" s="382"/>
      <c r="S34" s="382"/>
      <c r="T34" s="382"/>
      <c r="U34" s="382"/>
      <c r="V34" s="512"/>
      <c r="W34" s="512"/>
      <c r="X34" s="512"/>
      <c r="Y34" s="512"/>
      <c r="Z34" s="512"/>
      <c r="AA34" s="586"/>
      <c r="AB34" s="586"/>
      <c r="AC34" s="586"/>
      <c r="AD34" s="586"/>
      <c r="AE34" s="586"/>
      <c r="AF34" s="586"/>
    </row>
    <row r="35" spans="1:32" ht="18.75" customHeight="1">
      <c r="A35" s="1201" t="s">
        <v>1222</v>
      </c>
      <c r="B35" s="1201"/>
      <c r="C35" s="1201"/>
      <c r="D35" s="1281"/>
      <c r="E35" s="1565">
        <v>8517</v>
      </c>
      <c r="F35" s="1661"/>
      <c r="G35" s="1661"/>
      <c r="H35" s="1661"/>
      <c r="I35" s="1661"/>
      <c r="J35" s="1661"/>
      <c r="K35" s="1661">
        <f t="shared" si="1"/>
        <v>20487</v>
      </c>
      <c r="L35" s="1661"/>
      <c r="M35" s="1661"/>
      <c r="N35" s="1661"/>
      <c r="O35" s="1661"/>
      <c r="P35" s="1661"/>
      <c r="Q35" s="1662">
        <v>10504</v>
      </c>
      <c r="R35" s="1662"/>
      <c r="S35" s="1662"/>
      <c r="T35" s="1662"/>
      <c r="U35" s="1662"/>
      <c r="V35" s="1661">
        <v>9983</v>
      </c>
      <c r="W35" s="1661"/>
      <c r="X35" s="1661"/>
      <c r="Y35" s="1661"/>
      <c r="Z35" s="1661"/>
      <c r="AA35" s="1660">
        <f t="shared" si="0"/>
        <v>25.493709635270839</v>
      </c>
      <c r="AB35" s="1660"/>
      <c r="AC35" s="1660"/>
      <c r="AD35" s="1660"/>
      <c r="AE35" s="1660"/>
      <c r="AF35" s="1660"/>
    </row>
    <row r="36" spans="1:32" ht="11.25" customHeight="1">
      <c r="A36" s="285"/>
      <c r="B36" s="285"/>
      <c r="C36" s="285"/>
      <c r="D36" s="311"/>
      <c r="E36" s="585"/>
      <c r="F36" s="512"/>
      <c r="G36" s="512"/>
      <c r="H36" s="512"/>
      <c r="I36" s="512"/>
      <c r="J36" s="512"/>
      <c r="K36" s="512"/>
      <c r="L36" s="512"/>
      <c r="M36" s="512"/>
      <c r="N36" s="512"/>
      <c r="O36" s="512"/>
      <c r="P36" s="512"/>
      <c r="Q36" s="382"/>
      <c r="R36" s="382"/>
      <c r="S36" s="382"/>
      <c r="T36" s="382"/>
      <c r="U36" s="382"/>
      <c r="V36" s="512"/>
      <c r="W36" s="512"/>
      <c r="X36" s="512"/>
      <c r="Y36" s="512"/>
      <c r="Z36" s="512"/>
      <c r="AA36" s="586"/>
      <c r="AB36" s="586"/>
      <c r="AC36" s="586"/>
      <c r="AD36" s="586"/>
      <c r="AE36" s="586"/>
      <c r="AF36" s="586"/>
    </row>
    <row r="37" spans="1:32" ht="18.75" customHeight="1">
      <c r="A37" s="1201" t="s">
        <v>1223</v>
      </c>
      <c r="B37" s="1201"/>
      <c r="C37" s="1201"/>
      <c r="D37" s="1281"/>
      <c r="E37" s="1565">
        <v>2663</v>
      </c>
      <c r="F37" s="1661"/>
      <c r="G37" s="1661"/>
      <c r="H37" s="1661"/>
      <c r="I37" s="1661"/>
      <c r="J37" s="1661"/>
      <c r="K37" s="1661">
        <f t="shared" si="1"/>
        <v>7026</v>
      </c>
      <c r="L37" s="1661"/>
      <c r="M37" s="1661"/>
      <c r="N37" s="1661"/>
      <c r="O37" s="1661"/>
      <c r="P37" s="1661"/>
      <c r="Q37" s="1662">
        <v>3447</v>
      </c>
      <c r="R37" s="1662"/>
      <c r="S37" s="1662"/>
      <c r="T37" s="1662"/>
      <c r="U37" s="1662"/>
      <c r="V37" s="1661">
        <v>3579</v>
      </c>
      <c r="W37" s="1661"/>
      <c r="X37" s="1661"/>
      <c r="Y37" s="1661"/>
      <c r="Z37" s="1661"/>
      <c r="AA37" s="1660">
        <f t="shared" si="0"/>
        <v>8.7430470004106482</v>
      </c>
      <c r="AB37" s="1660"/>
      <c r="AC37" s="1660"/>
      <c r="AD37" s="1660"/>
      <c r="AE37" s="1660"/>
      <c r="AF37" s="1660"/>
    </row>
    <row r="38" spans="1:32" ht="11.25" customHeight="1">
      <c r="A38" s="285"/>
      <c r="B38" s="285"/>
      <c r="C38" s="285"/>
      <c r="D38" s="311"/>
      <c r="E38" s="585"/>
      <c r="F38" s="512"/>
      <c r="G38" s="512"/>
      <c r="H38" s="512"/>
      <c r="I38" s="512"/>
      <c r="J38" s="512"/>
      <c r="K38" s="512"/>
      <c r="L38" s="512"/>
      <c r="M38" s="512"/>
      <c r="N38" s="512"/>
      <c r="O38" s="512"/>
      <c r="P38" s="512"/>
      <c r="Q38" s="382"/>
      <c r="R38" s="382"/>
      <c r="S38" s="382"/>
      <c r="T38" s="382"/>
      <c r="U38" s="382"/>
      <c r="V38" s="512"/>
      <c r="W38" s="512"/>
      <c r="X38" s="512"/>
      <c r="Y38" s="512"/>
      <c r="Z38" s="512"/>
      <c r="AA38" s="586"/>
      <c r="AB38" s="586"/>
      <c r="AC38" s="586"/>
      <c r="AD38" s="586"/>
      <c r="AE38" s="586"/>
      <c r="AF38" s="586"/>
    </row>
    <row r="39" spans="1:32" ht="18.75" customHeight="1">
      <c r="A39" s="1201" t="s">
        <v>1224</v>
      </c>
      <c r="B39" s="1201"/>
      <c r="C39" s="1201"/>
      <c r="D39" s="1281"/>
      <c r="E39" s="1565">
        <v>838</v>
      </c>
      <c r="F39" s="1661"/>
      <c r="G39" s="1661"/>
      <c r="H39" s="1661"/>
      <c r="I39" s="1661"/>
      <c r="J39" s="1661"/>
      <c r="K39" s="1661">
        <f t="shared" si="1"/>
        <v>2099</v>
      </c>
      <c r="L39" s="1661"/>
      <c r="M39" s="1661"/>
      <c r="N39" s="1661"/>
      <c r="O39" s="1661"/>
      <c r="P39" s="1661"/>
      <c r="Q39" s="1662">
        <v>1023</v>
      </c>
      <c r="R39" s="1662"/>
      <c r="S39" s="1662"/>
      <c r="T39" s="1662"/>
      <c r="U39" s="1662"/>
      <c r="V39" s="1661">
        <v>1076</v>
      </c>
      <c r="W39" s="1661"/>
      <c r="X39" s="1661"/>
      <c r="Y39" s="1661"/>
      <c r="Z39" s="1661"/>
      <c r="AA39" s="1660">
        <f t="shared" si="0"/>
        <v>2.6119635146401863</v>
      </c>
      <c r="AB39" s="1660"/>
      <c r="AC39" s="1660"/>
      <c r="AD39" s="1660"/>
      <c r="AE39" s="1660"/>
      <c r="AF39" s="1660"/>
    </row>
    <row r="40" spans="1:32" ht="11.25" customHeight="1">
      <c r="A40" s="285"/>
      <c r="B40" s="285"/>
      <c r="C40" s="285"/>
      <c r="D40" s="311"/>
      <c r="E40" s="585"/>
      <c r="F40" s="512"/>
      <c r="G40" s="512"/>
      <c r="H40" s="512"/>
      <c r="I40" s="512"/>
      <c r="J40" s="512"/>
      <c r="K40" s="512"/>
      <c r="L40" s="512"/>
      <c r="M40" s="512"/>
      <c r="N40" s="512"/>
      <c r="O40" s="512"/>
      <c r="P40" s="512"/>
      <c r="Q40" s="382"/>
      <c r="R40" s="382"/>
      <c r="S40" s="382"/>
      <c r="T40" s="382"/>
      <c r="U40" s="382"/>
      <c r="V40" s="512"/>
      <c r="W40" s="512"/>
      <c r="X40" s="512"/>
      <c r="Y40" s="512"/>
      <c r="Z40" s="512"/>
      <c r="AA40" s="586"/>
      <c r="AB40" s="586"/>
      <c r="AC40" s="586"/>
      <c r="AD40" s="586"/>
      <c r="AE40" s="586"/>
      <c r="AF40" s="586"/>
    </row>
    <row r="41" spans="1:32" ht="18.75" customHeight="1">
      <c r="A41" s="1201" t="s">
        <v>1225</v>
      </c>
      <c r="B41" s="1201"/>
      <c r="C41" s="1201"/>
      <c r="D41" s="1281"/>
      <c r="E41" s="1565">
        <v>772</v>
      </c>
      <c r="F41" s="1661"/>
      <c r="G41" s="1661"/>
      <c r="H41" s="1661"/>
      <c r="I41" s="1661"/>
      <c r="J41" s="1661"/>
      <c r="K41" s="1661">
        <f t="shared" si="1"/>
        <v>1762</v>
      </c>
      <c r="L41" s="1661"/>
      <c r="M41" s="1661"/>
      <c r="N41" s="1661"/>
      <c r="O41" s="1661"/>
      <c r="P41" s="1661"/>
      <c r="Q41" s="1662">
        <v>892</v>
      </c>
      <c r="R41" s="1662"/>
      <c r="S41" s="1662"/>
      <c r="T41" s="1662"/>
      <c r="U41" s="1662"/>
      <c r="V41" s="1661">
        <v>870</v>
      </c>
      <c r="W41" s="1661"/>
      <c r="X41" s="1661"/>
      <c r="Y41" s="1661"/>
      <c r="Z41" s="1661"/>
      <c r="AA41" s="1660">
        <f t="shared" si="0"/>
        <v>2.1926058660295418</v>
      </c>
      <c r="AB41" s="1660"/>
      <c r="AC41" s="1660"/>
      <c r="AD41" s="1660"/>
      <c r="AE41" s="1660"/>
      <c r="AF41" s="1660"/>
    </row>
    <row r="42" spans="1:32" ht="11.25" customHeight="1">
      <c r="A42" s="285"/>
      <c r="B42" s="285"/>
      <c r="C42" s="285"/>
      <c r="D42" s="311"/>
      <c r="E42" s="585"/>
      <c r="F42" s="512"/>
      <c r="G42" s="512"/>
      <c r="H42" s="512"/>
      <c r="I42" s="512"/>
      <c r="J42" s="512"/>
      <c r="K42" s="512"/>
      <c r="L42" s="512"/>
      <c r="M42" s="512"/>
      <c r="N42" s="512"/>
      <c r="O42" s="512"/>
      <c r="P42" s="512"/>
      <c r="Q42" s="382"/>
      <c r="R42" s="382"/>
      <c r="S42" s="382"/>
      <c r="T42" s="382"/>
      <c r="U42" s="382"/>
      <c r="V42" s="512"/>
      <c r="W42" s="512"/>
      <c r="X42" s="512"/>
      <c r="Y42" s="512"/>
      <c r="Z42" s="512"/>
      <c r="AA42" s="586"/>
      <c r="AB42" s="586"/>
      <c r="AC42" s="586"/>
      <c r="AD42" s="586"/>
      <c r="AE42" s="586"/>
      <c r="AF42" s="586"/>
    </row>
    <row r="43" spans="1:32" ht="18.75" customHeight="1">
      <c r="A43" s="1201" t="s">
        <v>1226</v>
      </c>
      <c r="B43" s="1201"/>
      <c r="C43" s="1201"/>
      <c r="D43" s="1281"/>
      <c r="E43" s="1565">
        <v>727</v>
      </c>
      <c r="F43" s="1661"/>
      <c r="G43" s="1661"/>
      <c r="H43" s="1661"/>
      <c r="I43" s="1661"/>
      <c r="J43" s="1661"/>
      <c r="K43" s="1661">
        <f t="shared" si="1"/>
        <v>1683</v>
      </c>
      <c r="L43" s="1661"/>
      <c r="M43" s="1661"/>
      <c r="N43" s="1661"/>
      <c r="O43" s="1661"/>
      <c r="P43" s="1661"/>
      <c r="Q43" s="1662">
        <v>830</v>
      </c>
      <c r="R43" s="1662"/>
      <c r="S43" s="1662"/>
      <c r="T43" s="1662"/>
      <c r="U43" s="1662"/>
      <c r="V43" s="1661">
        <v>853</v>
      </c>
      <c r="W43" s="1661"/>
      <c r="X43" s="1661"/>
      <c r="Y43" s="1661"/>
      <c r="Z43" s="1661"/>
      <c r="AA43" s="1660">
        <f t="shared" si="0"/>
        <v>2.094299473625266</v>
      </c>
      <c r="AB43" s="1660"/>
      <c r="AC43" s="1660"/>
      <c r="AD43" s="1660"/>
      <c r="AE43" s="1660"/>
      <c r="AF43" s="1660"/>
    </row>
    <row r="44" spans="1:32" ht="11.25" customHeight="1">
      <c r="A44" s="285"/>
      <c r="B44" s="285"/>
      <c r="C44" s="285"/>
      <c r="D44" s="311"/>
      <c r="E44" s="585"/>
      <c r="F44" s="512"/>
      <c r="G44" s="512"/>
      <c r="H44" s="512"/>
      <c r="I44" s="512"/>
      <c r="J44" s="512"/>
      <c r="K44" s="512"/>
      <c r="L44" s="512"/>
      <c r="M44" s="512"/>
      <c r="N44" s="512"/>
      <c r="O44" s="512"/>
      <c r="P44" s="512"/>
      <c r="Q44" s="382"/>
      <c r="R44" s="382"/>
      <c r="S44" s="382"/>
      <c r="T44" s="382"/>
      <c r="U44" s="382"/>
      <c r="V44" s="512"/>
      <c r="W44" s="512"/>
      <c r="X44" s="512"/>
      <c r="Y44" s="512"/>
      <c r="Z44" s="512"/>
      <c r="AA44" s="586"/>
      <c r="AB44" s="586"/>
      <c r="AC44" s="586"/>
      <c r="AD44" s="586"/>
      <c r="AE44" s="586"/>
      <c r="AF44" s="586"/>
    </row>
    <row r="45" spans="1:32" ht="18.75" customHeight="1">
      <c r="A45" s="1201" t="s">
        <v>490</v>
      </c>
      <c r="B45" s="1201"/>
      <c r="C45" s="1201"/>
      <c r="D45" s="1281"/>
      <c r="E45" s="1565">
        <v>2823</v>
      </c>
      <c r="F45" s="1661"/>
      <c r="G45" s="1661"/>
      <c r="H45" s="1661"/>
      <c r="I45" s="1661"/>
      <c r="J45" s="1661"/>
      <c r="K45" s="1661">
        <f t="shared" si="1"/>
        <v>6523</v>
      </c>
      <c r="L45" s="1661"/>
      <c r="M45" s="1661"/>
      <c r="N45" s="1661"/>
      <c r="O45" s="1661"/>
      <c r="P45" s="1661"/>
      <c r="Q45" s="1662">
        <v>3348</v>
      </c>
      <c r="R45" s="1662"/>
      <c r="S45" s="1662"/>
      <c r="T45" s="1662"/>
      <c r="U45" s="1662"/>
      <c r="V45" s="1661">
        <v>3175</v>
      </c>
      <c r="W45" s="1661"/>
      <c r="X45" s="1661"/>
      <c r="Y45" s="1661"/>
      <c r="Z45" s="1661"/>
      <c r="AA45" s="1660">
        <f t="shared" si="0"/>
        <v>8.1171214892796257</v>
      </c>
      <c r="AB45" s="1660"/>
      <c r="AC45" s="1660"/>
      <c r="AD45" s="1660"/>
      <c r="AE45" s="1660"/>
      <c r="AF45" s="1660"/>
    </row>
    <row r="46" spans="1:32" ht="11.25" customHeight="1">
      <c r="A46" s="285"/>
      <c r="B46" s="285"/>
      <c r="C46" s="285"/>
      <c r="D46" s="311"/>
      <c r="E46" s="585"/>
      <c r="F46" s="512"/>
      <c r="G46" s="512"/>
      <c r="H46" s="512"/>
      <c r="I46" s="512"/>
      <c r="J46" s="512"/>
      <c r="K46" s="512"/>
      <c r="L46" s="512"/>
      <c r="M46" s="512"/>
      <c r="N46" s="512"/>
      <c r="O46" s="512"/>
      <c r="P46" s="512"/>
      <c r="Q46" s="382"/>
      <c r="R46" s="382"/>
      <c r="S46" s="382"/>
      <c r="T46" s="382"/>
      <c r="U46" s="382"/>
      <c r="V46" s="512"/>
      <c r="W46" s="512"/>
      <c r="X46" s="512"/>
      <c r="Y46" s="512"/>
      <c r="Z46" s="512"/>
      <c r="AA46" s="586"/>
      <c r="AB46" s="586"/>
      <c r="AC46" s="586"/>
      <c r="AD46" s="586"/>
      <c r="AE46" s="586"/>
      <c r="AF46" s="586"/>
    </row>
    <row r="47" spans="1:32" ht="18.75" customHeight="1">
      <c r="A47" s="1201" t="s">
        <v>1227</v>
      </c>
      <c r="B47" s="1201"/>
      <c r="C47" s="1201"/>
      <c r="D47" s="1281"/>
      <c r="E47" s="1565">
        <v>706</v>
      </c>
      <c r="F47" s="1661"/>
      <c r="G47" s="1661"/>
      <c r="H47" s="1661"/>
      <c r="I47" s="1661"/>
      <c r="J47" s="1661"/>
      <c r="K47" s="1661">
        <f t="shared" si="1"/>
        <v>1621</v>
      </c>
      <c r="L47" s="1661"/>
      <c r="M47" s="1661"/>
      <c r="N47" s="1661"/>
      <c r="O47" s="1661"/>
      <c r="P47" s="1661"/>
      <c r="Q47" s="1662">
        <v>784</v>
      </c>
      <c r="R47" s="1662"/>
      <c r="S47" s="1662"/>
      <c r="T47" s="1662"/>
      <c r="U47" s="1662"/>
      <c r="V47" s="1661">
        <v>837</v>
      </c>
      <c r="W47" s="1661"/>
      <c r="X47" s="1661"/>
      <c r="Y47" s="1661"/>
      <c r="Z47" s="1661"/>
      <c r="AA47" s="1660">
        <f t="shared" si="0"/>
        <v>2.0171476213586192</v>
      </c>
      <c r="AB47" s="1660"/>
      <c r="AC47" s="1660"/>
      <c r="AD47" s="1660"/>
      <c r="AE47" s="1660"/>
      <c r="AF47" s="1660"/>
    </row>
    <row r="48" spans="1:32" ht="11.25" customHeight="1">
      <c r="A48" s="328"/>
      <c r="B48" s="328"/>
      <c r="C48" s="328"/>
      <c r="D48" s="404"/>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row>
    <row r="49" spans="1:32" ht="18.75" customHeight="1">
      <c r="AB49" s="314"/>
      <c r="AC49" s="315"/>
      <c r="AD49" s="315"/>
      <c r="AE49" s="315"/>
      <c r="AF49" s="308" t="s">
        <v>1202</v>
      </c>
    </row>
    <row r="50" spans="1:32" ht="18.75" customHeight="1">
      <c r="V50" s="315"/>
      <c r="AA50" s="315"/>
      <c r="AB50" s="315"/>
      <c r="AC50" s="315"/>
      <c r="AD50" s="315"/>
      <c r="AE50" s="315"/>
    </row>
    <row r="51" spans="1:32" s="42" customFormat="1" ht="18.75" customHeight="1">
      <c r="A51" s="1271" t="s">
        <v>1228</v>
      </c>
      <c r="B51" s="1271"/>
      <c r="C51" s="1271"/>
      <c r="D51" s="1271"/>
      <c r="E51" s="1271"/>
      <c r="F51" s="1271"/>
      <c r="G51" s="1271"/>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c r="AD51" s="1271"/>
      <c r="AE51" s="1271"/>
      <c r="AF51" s="1271"/>
    </row>
    <row r="52" spans="1:32" ht="18.75" customHeight="1">
      <c r="AC52" s="315"/>
      <c r="AD52" s="315"/>
      <c r="AE52" s="315"/>
      <c r="AF52" s="315" t="s">
        <v>1229</v>
      </c>
    </row>
    <row r="53" spans="1:32" s="405" customFormat="1" ht="18.75" customHeight="1">
      <c r="A53" s="1663" t="s">
        <v>1230</v>
      </c>
      <c r="B53" s="1268"/>
      <c r="C53" s="1268"/>
      <c r="D53" s="1268" t="s">
        <v>464</v>
      </c>
      <c r="E53" s="1268"/>
      <c r="F53" s="1268" t="s">
        <v>1231</v>
      </c>
      <c r="G53" s="1268"/>
      <c r="H53" s="1268"/>
      <c r="I53" s="1268" t="s">
        <v>1232</v>
      </c>
      <c r="J53" s="1268"/>
      <c r="K53" s="1268" t="s">
        <v>1233</v>
      </c>
      <c r="L53" s="1268"/>
      <c r="M53" s="1268"/>
      <c r="N53" s="1268" t="s">
        <v>1234</v>
      </c>
      <c r="O53" s="1268"/>
      <c r="P53" s="1268" t="s">
        <v>1235</v>
      </c>
      <c r="Q53" s="1268"/>
      <c r="R53" s="1268"/>
      <c r="S53" s="1268" t="s">
        <v>1236</v>
      </c>
      <c r="T53" s="1268"/>
      <c r="U53" s="1268" t="s">
        <v>1237</v>
      </c>
      <c r="V53" s="1268"/>
      <c r="W53" s="1268" t="s">
        <v>1238</v>
      </c>
      <c r="X53" s="1268"/>
      <c r="Y53" s="1268" t="s">
        <v>1239</v>
      </c>
      <c r="Z53" s="1268"/>
      <c r="AA53" s="1268" t="s">
        <v>1240</v>
      </c>
      <c r="AB53" s="1268"/>
      <c r="AC53" s="1268" t="s">
        <v>1241</v>
      </c>
      <c r="AD53" s="1268"/>
      <c r="AE53" s="1268" t="s">
        <v>1242</v>
      </c>
      <c r="AF53" s="1664"/>
    </row>
    <row r="54" spans="1:32" ht="18.75" customHeight="1">
      <c r="C54" s="442"/>
      <c r="D54" s="1279" t="s">
        <v>435</v>
      </c>
      <c r="E54" s="1277"/>
      <c r="F54" s="1277" t="s">
        <v>435</v>
      </c>
      <c r="G54" s="1277"/>
      <c r="H54" s="1277"/>
      <c r="I54" s="1277" t="s">
        <v>435</v>
      </c>
      <c r="J54" s="1277"/>
      <c r="K54" s="1277" t="s">
        <v>435</v>
      </c>
      <c r="L54" s="1277"/>
      <c r="M54" s="1277"/>
      <c r="N54" s="1277" t="s">
        <v>435</v>
      </c>
      <c r="O54" s="1277"/>
      <c r="P54" s="1277" t="s">
        <v>435</v>
      </c>
      <c r="Q54" s="1277"/>
      <c r="R54" s="1277"/>
      <c r="S54" s="1277" t="s">
        <v>435</v>
      </c>
      <c r="T54" s="1277"/>
      <c r="U54" s="1277" t="s">
        <v>435</v>
      </c>
      <c r="V54" s="1277"/>
      <c r="W54" s="1277" t="s">
        <v>435</v>
      </c>
      <c r="X54" s="1277"/>
      <c r="Y54" s="1277" t="s">
        <v>435</v>
      </c>
      <c r="Z54" s="1277"/>
      <c r="AA54" s="1277" t="s">
        <v>435</v>
      </c>
      <c r="AB54" s="1277"/>
      <c r="AC54" s="1277" t="s">
        <v>435</v>
      </c>
      <c r="AD54" s="1277"/>
      <c r="AE54" s="1277" t="s">
        <v>435</v>
      </c>
      <c r="AF54" s="1277"/>
    </row>
    <row r="55" spans="1:32" ht="18.75" customHeight="1">
      <c r="A55" s="1201" t="s">
        <v>464</v>
      </c>
      <c r="B55" s="1201"/>
      <c r="C55" s="1281"/>
      <c r="D55" s="1332">
        <v>929</v>
      </c>
      <c r="E55" s="1289"/>
      <c r="F55" s="1289">
        <v>84</v>
      </c>
      <c r="G55" s="1289"/>
      <c r="H55" s="1289"/>
      <c r="I55" s="1289">
        <v>200</v>
      </c>
      <c r="J55" s="1289"/>
      <c r="K55" s="1289">
        <v>135</v>
      </c>
      <c r="L55" s="1289"/>
      <c r="M55" s="1289"/>
      <c r="N55" s="1289">
        <v>16</v>
      </c>
      <c r="O55" s="1289"/>
      <c r="P55" s="1289">
        <v>27</v>
      </c>
      <c r="Q55" s="1289"/>
      <c r="R55" s="1289"/>
      <c r="S55" s="1289">
        <v>112</v>
      </c>
      <c r="T55" s="1289"/>
      <c r="U55" s="1289">
        <v>1</v>
      </c>
      <c r="V55" s="1289"/>
      <c r="W55" s="1289">
        <v>10</v>
      </c>
      <c r="X55" s="1289"/>
      <c r="Y55" s="1202">
        <v>34</v>
      </c>
      <c r="Z55" s="1202"/>
      <c r="AA55" s="1202">
        <v>48</v>
      </c>
      <c r="AB55" s="1202"/>
      <c r="AC55" s="1289">
        <v>147</v>
      </c>
      <c r="AD55" s="1289"/>
      <c r="AE55" s="1289">
        <v>104</v>
      </c>
      <c r="AF55" s="1289"/>
    </row>
    <row r="56" spans="1:32" ht="18.75" customHeight="1">
      <c r="A56" s="1201" t="s">
        <v>644</v>
      </c>
      <c r="B56" s="1201"/>
      <c r="C56" s="1281"/>
      <c r="D56" s="1332">
        <v>461</v>
      </c>
      <c r="E56" s="1289"/>
      <c r="F56" s="1289">
        <v>34</v>
      </c>
      <c r="G56" s="1289"/>
      <c r="H56" s="1289"/>
      <c r="I56" s="1289">
        <v>81</v>
      </c>
      <c r="J56" s="1289"/>
      <c r="K56" s="1289">
        <v>36</v>
      </c>
      <c r="L56" s="1289"/>
      <c r="M56" s="1289"/>
      <c r="N56" s="1202">
        <v>4</v>
      </c>
      <c r="O56" s="1202"/>
      <c r="P56" s="1202">
        <v>15</v>
      </c>
      <c r="Q56" s="1202"/>
      <c r="R56" s="1202"/>
      <c r="S56" s="1289">
        <v>85</v>
      </c>
      <c r="T56" s="1289"/>
      <c r="U56" s="1289">
        <v>1</v>
      </c>
      <c r="V56" s="1289"/>
      <c r="W56" s="1202">
        <v>7</v>
      </c>
      <c r="X56" s="1202"/>
      <c r="Y56" s="1202">
        <v>23</v>
      </c>
      <c r="Z56" s="1202"/>
      <c r="AA56" s="1202">
        <v>25</v>
      </c>
      <c r="AB56" s="1202"/>
      <c r="AC56" s="1202">
        <v>76</v>
      </c>
      <c r="AD56" s="1202"/>
      <c r="AE56" s="1202">
        <v>66</v>
      </c>
      <c r="AF56" s="1202"/>
    </row>
    <row r="57" spans="1:32" ht="18.75" customHeight="1">
      <c r="A57" s="1201" t="s">
        <v>645</v>
      </c>
      <c r="B57" s="1201"/>
      <c r="C57" s="1281"/>
      <c r="D57" s="1332">
        <v>468</v>
      </c>
      <c r="E57" s="1289"/>
      <c r="F57" s="1289">
        <v>50</v>
      </c>
      <c r="G57" s="1289"/>
      <c r="H57" s="1289"/>
      <c r="I57" s="1289">
        <v>119</v>
      </c>
      <c r="J57" s="1289"/>
      <c r="K57" s="1289">
        <v>99</v>
      </c>
      <c r="L57" s="1289"/>
      <c r="M57" s="1289"/>
      <c r="N57" s="1289">
        <v>12</v>
      </c>
      <c r="O57" s="1289"/>
      <c r="P57" s="1289">
        <v>12</v>
      </c>
      <c r="Q57" s="1289"/>
      <c r="R57" s="1289"/>
      <c r="S57" s="1289">
        <v>27</v>
      </c>
      <c r="T57" s="1289"/>
      <c r="U57" s="1289" t="s">
        <v>786</v>
      </c>
      <c r="V57" s="1289"/>
      <c r="W57" s="1289">
        <v>3</v>
      </c>
      <c r="X57" s="1289"/>
      <c r="Y57" s="1202">
        <v>11</v>
      </c>
      <c r="Z57" s="1202"/>
      <c r="AA57" s="1202">
        <v>23</v>
      </c>
      <c r="AB57" s="1202"/>
      <c r="AC57" s="1289">
        <v>71</v>
      </c>
      <c r="AD57" s="1289"/>
      <c r="AE57" s="1289">
        <v>38</v>
      </c>
      <c r="AF57" s="1289"/>
    </row>
    <row r="58" spans="1:32" ht="18.75" customHeight="1">
      <c r="A58" s="328"/>
      <c r="B58" s="328"/>
      <c r="C58" s="404"/>
      <c r="D58" s="328"/>
      <c r="E58" s="328"/>
      <c r="F58" s="328"/>
      <c r="G58" s="328"/>
      <c r="I58" s="328"/>
      <c r="K58" s="328"/>
      <c r="L58" s="328"/>
      <c r="M58" s="328"/>
      <c r="N58" s="328"/>
      <c r="O58" s="328"/>
      <c r="P58" s="328"/>
      <c r="Q58" s="328"/>
      <c r="R58" s="328"/>
      <c r="S58" s="328"/>
      <c r="T58" s="328"/>
      <c r="U58" s="328"/>
      <c r="V58" s="328"/>
      <c r="W58" s="328"/>
      <c r="X58" s="328"/>
      <c r="Y58" s="328"/>
      <c r="Z58" s="328"/>
      <c r="AA58" s="328"/>
      <c r="AB58" s="328"/>
      <c r="AC58" s="328"/>
      <c r="AD58" s="328"/>
      <c r="AE58" s="328"/>
      <c r="AF58" s="328"/>
    </row>
    <row r="59" spans="1:32" ht="13.5">
      <c r="A59" s="314" t="s">
        <v>1243</v>
      </c>
      <c r="B59" s="314"/>
      <c r="C59" s="314"/>
      <c r="D59" s="314"/>
      <c r="E59" s="314"/>
      <c r="F59" s="314"/>
      <c r="G59" s="314"/>
      <c r="H59" s="314"/>
      <c r="I59" s="314"/>
      <c r="J59" s="314"/>
      <c r="K59" s="314"/>
      <c r="L59" s="314"/>
      <c r="M59" s="458"/>
      <c r="N59" s="458"/>
      <c r="O59" s="458"/>
      <c r="P59" s="458"/>
      <c r="AC59" s="315"/>
      <c r="AD59" s="315"/>
      <c r="AE59" s="315"/>
      <c r="AF59" s="315" t="s">
        <v>1202</v>
      </c>
    </row>
  </sheetData>
  <mergeCells count="239">
    <mergeCell ref="U57:V57"/>
    <mergeCell ref="W57:X57"/>
    <mergeCell ref="Y57:Z57"/>
    <mergeCell ref="AA57:AB57"/>
    <mergeCell ref="AC57:AD57"/>
    <mergeCell ref="AE57:AF57"/>
    <mergeCell ref="AC56:AD56"/>
    <mergeCell ref="AE56:AF56"/>
    <mergeCell ref="A57:C57"/>
    <mergeCell ref="D57:E57"/>
    <mergeCell ref="F57:H57"/>
    <mergeCell ref="I57:J57"/>
    <mergeCell ref="K57:M57"/>
    <mergeCell ref="N57:O57"/>
    <mergeCell ref="P57:R57"/>
    <mergeCell ref="S57:T57"/>
    <mergeCell ref="P56:R56"/>
    <mergeCell ref="S56:T56"/>
    <mergeCell ref="U56:V56"/>
    <mergeCell ref="W56:X56"/>
    <mergeCell ref="Y56:Z56"/>
    <mergeCell ref="AA56:AB56"/>
    <mergeCell ref="A56:C56"/>
    <mergeCell ref="D56:E56"/>
    <mergeCell ref="F56:H56"/>
    <mergeCell ref="I56:J56"/>
    <mergeCell ref="K56:M56"/>
    <mergeCell ref="N56:O56"/>
    <mergeCell ref="U55:V55"/>
    <mergeCell ref="W55:X55"/>
    <mergeCell ref="Y55:Z55"/>
    <mergeCell ref="AA55:AB55"/>
    <mergeCell ref="AC55:AD55"/>
    <mergeCell ref="D54:E54"/>
    <mergeCell ref="F54:H54"/>
    <mergeCell ref="I54:J54"/>
    <mergeCell ref="K54:M54"/>
    <mergeCell ref="N54:O54"/>
    <mergeCell ref="AE55:AF55"/>
    <mergeCell ref="AC54:AD54"/>
    <mergeCell ref="AE54:AF54"/>
    <mergeCell ref="A55:C55"/>
    <mergeCell ref="D55:E55"/>
    <mergeCell ref="F55:H55"/>
    <mergeCell ref="I55:J55"/>
    <mergeCell ref="K55:M55"/>
    <mergeCell ref="N55:O55"/>
    <mergeCell ref="P55:R55"/>
    <mergeCell ref="S55:T55"/>
    <mergeCell ref="P54:R54"/>
    <mergeCell ref="S54:T54"/>
    <mergeCell ref="U54:V54"/>
    <mergeCell ref="W54:X54"/>
    <mergeCell ref="Y54:Z54"/>
    <mergeCell ref="AA54:AB54"/>
    <mergeCell ref="A51:AF51"/>
    <mergeCell ref="A53:C53"/>
    <mergeCell ref="D53:E53"/>
    <mergeCell ref="F53:H53"/>
    <mergeCell ref="I53:J53"/>
    <mergeCell ref="K53:M53"/>
    <mergeCell ref="N53:O53"/>
    <mergeCell ref="P53:R53"/>
    <mergeCell ref="S53:T53"/>
    <mergeCell ref="U53:V53"/>
    <mergeCell ref="W53:X53"/>
    <mergeCell ref="Y53:Z53"/>
    <mergeCell ref="AA53:AB53"/>
    <mergeCell ref="AC53:AD53"/>
    <mergeCell ref="AE53:AF53"/>
    <mergeCell ref="A47:D47"/>
    <mergeCell ref="E47:J47"/>
    <mergeCell ref="K47:P47"/>
    <mergeCell ref="Q47:U47"/>
    <mergeCell ref="V47:Z47"/>
    <mergeCell ref="AA47:AF47"/>
    <mergeCell ref="A45:D45"/>
    <mergeCell ref="E45:J45"/>
    <mergeCell ref="K45:P45"/>
    <mergeCell ref="Q45:U45"/>
    <mergeCell ref="V45:Z45"/>
    <mergeCell ref="AA45:AF45"/>
    <mergeCell ref="A43:D43"/>
    <mergeCell ref="E43:J43"/>
    <mergeCell ref="K43:P43"/>
    <mergeCell ref="Q43:U43"/>
    <mergeCell ref="V43:Z43"/>
    <mergeCell ref="AA43:AF43"/>
    <mergeCell ref="A41:D41"/>
    <mergeCell ref="E41:J41"/>
    <mergeCell ref="K41:P41"/>
    <mergeCell ref="Q41:U41"/>
    <mergeCell ref="V41:Z41"/>
    <mergeCell ref="AA41:AF41"/>
    <mergeCell ref="A39:D39"/>
    <mergeCell ref="E39:J39"/>
    <mergeCell ref="K39:P39"/>
    <mergeCell ref="Q39:U39"/>
    <mergeCell ref="V39:Z39"/>
    <mergeCell ref="AA39:AF39"/>
    <mergeCell ref="A37:D37"/>
    <mergeCell ref="E37:J37"/>
    <mergeCell ref="K37:P37"/>
    <mergeCell ref="Q37:U37"/>
    <mergeCell ref="V37:Z37"/>
    <mergeCell ref="AA37:AF37"/>
    <mergeCell ref="A35:D35"/>
    <mergeCell ref="E35:J35"/>
    <mergeCell ref="K35:P35"/>
    <mergeCell ref="Q35:U35"/>
    <mergeCell ref="V35:Z35"/>
    <mergeCell ref="AA35:AF35"/>
    <mergeCell ref="A33:D33"/>
    <mergeCell ref="E33:J33"/>
    <mergeCell ref="K33:P33"/>
    <mergeCell ref="Q33:U33"/>
    <mergeCell ref="V33:Z33"/>
    <mergeCell ref="AA33:AF33"/>
    <mergeCell ref="AA29:AF29"/>
    <mergeCell ref="A31:D31"/>
    <mergeCell ref="E31:J31"/>
    <mergeCell ref="K31:P31"/>
    <mergeCell ref="Q31:U31"/>
    <mergeCell ref="V31:Z31"/>
    <mergeCell ref="AA31:AF31"/>
    <mergeCell ref="E28:J28"/>
    <mergeCell ref="K28:P28"/>
    <mergeCell ref="Q28:U28"/>
    <mergeCell ref="V28:Z28"/>
    <mergeCell ref="AA28:AF28"/>
    <mergeCell ref="A29:D29"/>
    <mergeCell ref="E29:J29"/>
    <mergeCell ref="K29:P29"/>
    <mergeCell ref="Q29:U29"/>
    <mergeCell ref="V29:Z29"/>
    <mergeCell ref="AB19:AF19"/>
    <mergeCell ref="A24:AF24"/>
    <mergeCell ref="A26:D27"/>
    <mergeCell ref="E26:J27"/>
    <mergeCell ref="K26:Z26"/>
    <mergeCell ref="AA26:AF27"/>
    <mergeCell ref="K27:P27"/>
    <mergeCell ref="Q27:U27"/>
    <mergeCell ref="V27:Z27"/>
    <mergeCell ref="A19:B19"/>
    <mergeCell ref="E19:H19"/>
    <mergeCell ref="I19:L19"/>
    <mergeCell ref="M19:Q19"/>
    <mergeCell ref="R19:V19"/>
    <mergeCell ref="W19:AA19"/>
    <mergeCell ref="E18:H18"/>
    <mergeCell ref="I18:L18"/>
    <mergeCell ref="M18:Q18"/>
    <mergeCell ref="R18:V18"/>
    <mergeCell ref="W18:AA18"/>
    <mergeCell ref="AB18:AF18"/>
    <mergeCell ref="E17:H17"/>
    <mergeCell ref="I17:L17"/>
    <mergeCell ref="M17:Q17"/>
    <mergeCell ref="R17:V17"/>
    <mergeCell ref="W17:AA17"/>
    <mergeCell ref="AB17:AF17"/>
    <mergeCell ref="E16:H16"/>
    <mergeCell ref="I16:L16"/>
    <mergeCell ref="M16:Q16"/>
    <mergeCell ref="R16:V16"/>
    <mergeCell ref="W16:AA16"/>
    <mergeCell ref="AB16:AF16"/>
    <mergeCell ref="E15:H15"/>
    <mergeCell ref="I15:L15"/>
    <mergeCell ref="M15:Q15"/>
    <mergeCell ref="R15:V15"/>
    <mergeCell ref="W15:AA15"/>
    <mergeCell ref="AB15:AF15"/>
    <mergeCell ref="E14:H14"/>
    <mergeCell ref="I14:L14"/>
    <mergeCell ref="M14:Q14"/>
    <mergeCell ref="R14:V14"/>
    <mergeCell ref="W14:AA14"/>
    <mergeCell ref="AB14:AF14"/>
    <mergeCell ref="E13:H13"/>
    <mergeCell ref="I13:L13"/>
    <mergeCell ref="M13:Q13"/>
    <mergeCell ref="R13:V13"/>
    <mergeCell ref="W13:AA13"/>
    <mergeCell ref="AB13:AF13"/>
    <mergeCell ref="E12:H12"/>
    <mergeCell ref="I12:L12"/>
    <mergeCell ref="M12:Q12"/>
    <mergeCell ref="R12:V12"/>
    <mergeCell ref="W12:AA12"/>
    <mergeCell ref="AB12:AF12"/>
    <mergeCell ref="E11:H11"/>
    <mergeCell ref="I11:L11"/>
    <mergeCell ref="M11:Q11"/>
    <mergeCell ref="R11:V11"/>
    <mergeCell ref="W11:AA11"/>
    <mergeCell ref="AB11:AF11"/>
    <mergeCell ref="E10:H10"/>
    <mergeCell ref="I10:L10"/>
    <mergeCell ref="M10:Q10"/>
    <mergeCell ref="R10:V10"/>
    <mergeCell ref="W10:AA10"/>
    <mergeCell ref="AB10:AF10"/>
    <mergeCell ref="E9:H9"/>
    <mergeCell ref="I9:L9"/>
    <mergeCell ref="M9:Q9"/>
    <mergeCell ref="R9:V9"/>
    <mergeCell ref="W9:AA9"/>
    <mergeCell ref="AB9:AF9"/>
    <mergeCell ref="AB7:AF7"/>
    <mergeCell ref="E8:H8"/>
    <mergeCell ref="I8:L8"/>
    <mergeCell ref="M8:Q8"/>
    <mergeCell ref="R8:V8"/>
    <mergeCell ref="W8:AA8"/>
    <mergeCell ref="AB8:AF8"/>
    <mergeCell ref="A7:B7"/>
    <mergeCell ref="E7:H7"/>
    <mergeCell ref="I7:L7"/>
    <mergeCell ref="M7:Q7"/>
    <mergeCell ref="R7:V7"/>
    <mergeCell ref="W7:AA7"/>
    <mergeCell ref="A1:D1"/>
    <mergeCell ref="E6:H6"/>
    <mergeCell ref="I6:L6"/>
    <mergeCell ref="M6:Q6"/>
    <mergeCell ref="R6:V6"/>
    <mergeCell ref="W6:AA6"/>
    <mergeCell ref="AB6:AF6"/>
    <mergeCell ref="A2:AF2"/>
    <mergeCell ref="A4:D5"/>
    <mergeCell ref="E4:H5"/>
    <mergeCell ref="I4:L5"/>
    <mergeCell ref="M4:Q5"/>
    <mergeCell ref="R4:V5"/>
    <mergeCell ref="W4:AF4"/>
    <mergeCell ref="W5:AA5"/>
    <mergeCell ref="AB5:AF5"/>
  </mergeCells>
  <phoneticPr fontId="4"/>
  <hyperlinks>
    <hyperlink ref="A1" location="P2細目次!A1" display="目次に戻る" xr:uid="{4275DAD1-75FE-4DD1-9469-FA0A399FAEF2}"/>
  </hyperlinks>
  <pageMargins left="0.70866141732283472" right="0.70866141732283472" top="0.74803149606299213" bottom="0.74803149606299213" header="0.31496062992125984" footer="0.31496062992125984"/>
  <pageSetup paperSize="9" scale="83" firstPageNumber="0" orientation="portrait" r:id="rId1"/>
  <headerFooter differentFirst="1" scaleWithDoc="0">
    <oddFooter>&amp;C- &amp;P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C4B96-4F05-4D02-A404-B6FA025AF2CF}">
  <sheetPr codeName="Sheet32">
    <tabColor theme="0"/>
    <pageSetUpPr fitToPage="1"/>
  </sheetPr>
  <dimension ref="A1:AN41"/>
  <sheetViews>
    <sheetView zoomScaleNormal="100" zoomScaleSheetLayoutView="100" workbookViewId="0">
      <selection activeCell="AL2" sqref="AL2:AR2"/>
    </sheetView>
  </sheetViews>
  <sheetFormatPr defaultColWidth="3.125" defaultRowHeight="22.5" customHeight="1"/>
  <cols>
    <col min="1" max="36" width="2.625" style="286" customWidth="1"/>
    <col min="37" max="256" width="3.125" style="286"/>
    <col min="257" max="292" width="2.625" style="286" customWidth="1"/>
    <col min="293" max="512" width="3.125" style="286"/>
    <col min="513" max="548" width="2.625" style="286" customWidth="1"/>
    <col min="549" max="768" width="3.125" style="286"/>
    <col min="769" max="804" width="2.625" style="286" customWidth="1"/>
    <col min="805" max="1024" width="3.125" style="286"/>
    <col min="1025" max="1060" width="2.625" style="286" customWidth="1"/>
    <col min="1061" max="1280" width="3.125" style="286"/>
    <col min="1281" max="1316" width="2.625" style="286" customWidth="1"/>
    <col min="1317" max="1536" width="3.125" style="286"/>
    <col min="1537" max="1572" width="2.625" style="286" customWidth="1"/>
    <col min="1573" max="1792" width="3.125" style="286"/>
    <col min="1793" max="1828" width="2.625" style="286" customWidth="1"/>
    <col min="1829" max="2048" width="3.125" style="286"/>
    <col min="2049" max="2084" width="2.625" style="286" customWidth="1"/>
    <col min="2085" max="2304" width="3.125" style="286"/>
    <col min="2305" max="2340" width="2.625" style="286" customWidth="1"/>
    <col min="2341" max="2560" width="3.125" style="286"/>
    <col min="2561" max="2596" width="2.625" style="286" customWidth="1"/>
    <col min="2597" max="2816" width="3.125" style="286"/>
    <col min="2817" max="2852" width="2.625" style="286" customWidth="1"/>
    <col min="2853" max="3072" width="3.125" style="286"/>
    <col min="3073" max="3108" width="2.625" style="286" customWidth="1"/>
    <col min="3109" max="3328" width="3.125" style="286"/>
    <col min="3329" max="3364" width="2.625" style="286" customWidth="1"/>
    <col min="3365" max="3584" width="3.125" style="286"/>
    <col min="3585" max="3620" width="2.625" style="286" customWidth="1"/>
    <col min="3621" max="3840" width="3.125" style="286"/>
    <col min="3841" max="3876" width="2.625" style="286" customWidth="1"/>
    <col min="3877" max="4096" width="3.125" style="286"/>
    <col min="4097" max="4132" width="2.625" style="286" customWidth="1"/>
    <col min="4133" max="4352" width="3.125" style="286"/>
    <col min="4353" max="4388" width="2.625" style="286" customWidth="1"/>
    <col min="4389" max="4608" width="3.125" style="286"/>
    <col min="4609" max="4644" width="2.625" style="286" customWidth="1"/>
    <col min="4645" max="4864" width="3.125" style="286"/>
    <col min="4865" max="4900" width="2.625" style="286" customWidth="1"/>
    <col min="4901" max="5120" width="3.125" style="286"/>
    <col min="5121" max="5156" width="2.625" style="286" customWidth="1"/>
    <col min="5157" max="5376" width="3.125" style="286"/>
    <col min="5377" max="5412" width="2.625" style="286" customWidth="1"/>
    <col min="5413" max="5632" width="3.125" style="286"/>
    <col min="5633" max="5668" width="2.625" style="286" customWidth="1"/>
    <col min="5669" max="5888" width="3.125" style="286"/>
    <col min="5889" max="5924" width="2.625" style="286" customWidth="1"/>
    <col min="5925" max="6144" width="3.125" style="286"/>
    <col min="6145" max="6180" width="2.625" style="286" customWidth="1"/>
    <col min="6181" max="6400" width="3.125" style="286"/>
    <col min="6401" max="6436" width="2.625" style="286" customWidth="1"/>
    <col min="6437" max="6656" width="3.125" style="286"/>
    <col min="6657" max="6692" width="2.625" style="286" customWidth="1"/>
    <col min="6693" max="6912" width="3.125" style="286"/>
    <col min="6913" max="6948" width="2.625" style="286" customWidth="1"/>
    <col min="6949" max="7168" width="3.125" style="286"/>
    <col min="7169" max="7204" width="2.625" style="286" customWidth="1"/>
    <col min="7205" max="7424" width="3.125" style="286"/>
    <col min="7425" max="7460" width="2.625" style="286" customWidth="1"/>
    <col min="7461" max="7680" width="3.125" style="286"/>
    <col min="7681" max="7716" width="2.625" style="286" customWidth="1"/>
    <col min="7717" max="7936" width="3.125" style="286"/>
    <col min="7937" max="7972" width="2.625" style="286" customWidth="1"/>
    <col min="7973" max="8192" width="3.125" style="286"/>
    <col min="8193" max="8228" width="2.625" style="286" customWidth="1"/>
    <col min="8229" max="8448" width="3.125" style="286"/>
    <col min="8449" max="8484" width="2.625" style="286" customWidth="1"/>
    <col min="8485" max="8704" width="3.125" style="286"/>
    <col min="8705" max="8740" width="2.625" style="286" customWidth="1"/>
    <col min="8741" max="8960" width="3.125" style="286"/>
    <col min="8961" max="8996" width="2.625" style="286" customWidth="1"/>
    <col min="8997" max="9216" width="3.125" style="286"/>
    <col min="9217" max="9252" width="2.625" style="286" customWidth="1"/>
    <col min="9253" max="9472" width="3.125" style="286"/>
    <col min="9473" max="9508" width="2.625" style="286" customWidth="1"/>
    <col min="9509" max="9728" width="3.125" style="286"/>
    <col min="9729" max="9764" width="2.625" style="286" customWidth="1"/>
    <col min="9765" max="9984" width="3.125" style="286"/>
    <col min="9985" max="10020" width="2.625" style="286" customWidth="1"/>
    <col min="10021" max="10240" width="3.125" style="286"/>
    <col min="10241" max="10276" width="2.625" style="286" customWidth="1"/>
    <col min="10277" max="10496" width="3.125" style="286"/>
    <col min="10497" max="10532" width="2.625" style="286" customWidth="1"/>
    <col min="10533" max="10752" width="3.125" style="286"/>
    <col min="10753" max="10788" width="2.625" style="286" customWidth="1"/>
    <col min="10789" max="11008" width="3.125" style="286"/>
    <col min="11009" max="11044" width="2.625" style="286" customWidth="1"/>
    <col min="11045" max="11264" width="3.125" style="286"/>
    <col min="11265" max="11300" width="2.625" style="286" customWidth="1"/>
    <col min="11301" max="11520" width="3.125" style="286"/>
    <col min="11521" max="11556" width="2.625" style="286" customWidth="1"/>
    <col min="11557" max="11776" width="3.125" style="286"/>
    <col min="11777" max="11812" width="2.625" style="286" customWidth="1"/>
    <col min="11813" max="12032" width="3.125" style="286"/>
    <col min="12033" max="12068" width="2.625" style="286" customWidth="1"/>
    <col min="12069" max="12288" width="3.125" style="286"/>
    <col min="12289" max="12324" width="2.625" style="286" customWidth="1"/>
    <col min="12325" max="12544" width="3.125" style="286"/>
    <col min="12545" max="12580" width="2.625" style="286" customWidth="1"/>
    <col min="12581" max="12800" width="3.125" style="286"/>
    <col min="12801" max="12836" width="2.625" style="286" customWidth="1"/>
    <col min="12837" max="13056" width="3.125" style="286"/>
    <col min="13057" max="13092" width="2.625" style="286" customWidth="1"/>
    <col min="13093" max="13312" width="3.125" style="286"/>
    <col min="13313" max="13348" width="2.625" style="286" customWidth="1"/>
    <col min="13349" max="13568" width="3.125" style="286"/>
    <col min="13569" max="13604" width="2.625" style="286" customWidth="1"/>
    <col min="13605" max="13824" width="3.125" style="286"/>
    <col min="13825" max="13860" width="2.625" style="286" customWidth="1"/>
    <col min="13861" max="14080" width="3.125" style="286"/>
    <col min="14081" max="14116" width="2.625" style="286" customWidth="1"/>
    <col min="14117" max="14336" width="3.125" style="286"/>
    <col min="14337" max="14372" width="2.625" style="286" customWidth="1"/>
    <col min="14373" max="14592" width="3.125" style="286"/>
    <col min="14593" max="14628" width="2.625" style="286" customWidth="1"/>
    <col min="14629" max="14848" width="3.125" style="286"/>
    <col min="14849" max="14884" width="2.625" style="286" customWidth="1"/>
    <col min="14885" max="15104" width="3.125" style="286"/>
    <col min="15105" max="15140" width="2.625" style="286" customWidth="1"/>
    <col min="15141" max="15360" width="3.125" style="286"/>
    <col min="15361" max="15396" width="2.625" style="286" customWidth="1"/>
    <col min="15397" max="15616" width="3.125" style="286"/>
    <col min="15617" max="15652" width="2.625" style="286" customWidth="1"/>
    <col min="15653" max="15872" width="3.125" style="286"/>
    <col min="15873" max="15908" width="2.625" style="286" customWidth="1"/>
    <col min="15909" max="16128" width="3.125" style="286"/>
    <col min="16129" max="16164" width="2.625" style="286" customWidth="1"/>
    <col min="16165" max="16384" width="3.125" style="286"/>
  </cols>
  <sheetData>
    <row r="1" spans="1:37" ht="13.5">
      <c r="A1" s="1176" t="s">
        <v>4602</v>
      </c>
      <c r="B1" s="1176"/>
      <c r="C1" s="1176"/>
      <c r="D1" s="1176"/>
    </row>
    <row r="2" spans="1:37" ht="22.5" customHeight="1">
      <c r="A2" s="1666" t="s">
        <v>1244</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row>
    <row r="3" spans="1:37" ht="22.5" customHeight="1">
      <c r="A3" s="1666"/>
      <c r="B3" s="1666"/>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c r="AH3" s="1666"/>
      <c r="AI3" s="1666"/>
      <c r="AJ3" s="1666"/>
      <c r="AK3" s="1666"/>
    </row>
    <row r="4" spans="1:37" ht="22.5" customHeight="1">
      <c r="P4" s="407"/>
      <c r="Q4" s="407"/>
      <c r="R4" s="407"/>
      <c r="S4" s="407"/>
      <c r="T4" s="315"/>
      <c r="U4" s="315"/>
      <c r="Y4" s="407"/>
      <c r="Z4" s="315"/>
      <c r="AA4" s="315"/>
      <c r="AK4" s="315" t="s">
        <v>1245</v>
      </c>
    </row>
    <row r="5" spans="1:37" ht="22.5" customHeight="1">
      <c r="A5" s="1274" t="s">
        <v>1246</v>
      </c>
      <c r="B5" s="1198"/>
      <c r="C5" s="1198"/>
      <c r="D5" s="1198"/>
      <c r="E5" s="1198"/>
      <c r="F5" s="1198"/>
      <c r="G5" s="1198"/>
      <c r="H5" s="1198"/>
      <c r="I5" s="1198"/>
      <c r="J5" s="1272" t="s">
        <v>448</v>
      </c>
      <c r="K5" s="1273"/>
      <c r="L5" s="1273"/>
      <c r="M5" s="1273"/>
      <c r="N5" s="1274"/>
      <c r="O5" s="1485" t="s">
        <v>1247</v>
      </c>
      <c r="P5" s="1486"/>
      <c r="Q5" s="1486"/>
      <c r="R5" s="1486"/>
      <c r="S5" s="1494"/>
      <c r="T5" s="1667" t="s">
        <v>1248</v>
      </c>
      <c r="U5" s="1667"/>
      <c r="V5" s="1667"/>
      <c r="W5" s="1667" t="s">
        <v>1249</v>
      </c>
      <c r="X5" s="1667"/>
      <c r="Y5" s="1667"/>
      <c r="Z5" s="1667" t="s">
        <v>1250</v>
      </c>
      <c r="AA5" s="1667"/>
      <c r="AB5" s="1667"/>
      <c r="AC5" s="1667" t="s">
        <v>1251</v>
      </c>
      <c r="AD5" s="1667"/>
      <c r="AE5" s="1667"/>
      <c r="AF5" s="1667" t="s">
        <v>1252</v>
      </c>
      <c r="AG5" s="1667"/>
      <c r="AH5" s="1667"/>
      <c r="AI5" s="1667" t="s">
        <v>1253</v>
      </c>
      <c r="AJ5" s="1667"/>
      <c r="AK5" s="1669"/>
    </row>
    <row r="6" spans="1:37" ht="22.5" customHeight="1">
      <c r="A6" s="1282"/>
      <c r="B6" s="1200"/>
      <c r="C6" s="1200"/>
      <c r="D6" s="1200"/>
      <c r="E6" s="1200"/>
      <c r="F6" s="1200"/>
      <c r="G6" s="1200"/>
      <c r="H6" s="1200"/>
      <c r="I6" s="1200"/>
      <c r="J6" s="1275"/>
      <c r="K6" s="1276"/>
      <c r="L6" s="1276"/>
      <c r="M6" s="1276"/>
      <c r="N6" s="1282"/>
      <c r="O6" s="1487"/>
      <c r="P6" s="1295"/>
      <c r="Q6" s="1295"/>
      <c r="R6" s="1295"/>
      <c r="S6" s="1495"/>
      <c r="T6" s="1668"/>
      <c r="U6" s="1668"/>
      <c r="V6" s="1668"/>
      <c r="W6" s="1668"/>
      <c r="X6" s="1668"/>
      <c r="Y6" s="1668"/>
      <c r="Z6" s="1668"/>
      <c r="AA6" s="1668"/>
      <c r="AB6" s="1668"/>
      <c r="AC6" s="1668"/>
      <c r="AD6" s="1668"/>
      <c r="AE6" s="1668"/>
      <c r="AF6" s="1668"/>
      <c r="AG6" s="1668"/>
      <c r="AH6" s="1668"/>
      <c r="AI6" s="1668"/>
      <c r="AJ6" s="1668"/>
      <c r="AK6" s="1670"/>
    </row>
    <row r="7" spans="1:37" ht="22.5" customHeight="1">
      <c r="I7" s="442"/>
      <c r="J7" s="1287"/>
      <c r="K7" s="1288"/>
      <c r="L7" s="1288"/>
      <c r="M7" s="1288"/>
      <c r="N7" s="1288"/>
      <c r="O7" s="1288"/>
      <c r="P7" s="1288"/>
      <c r="Q7" s="1288"/>
      <c r="R7" s="1288"/>
      <c r="S7" s="1288"/>
    </row>
    <row r="8" spans="1:37" ht="22.5" customHeight="1">
      <c r="A8" s="1684" t="s">
        <v>4586</v>
      </c>
      <c r="B8" s="1685"/>
      <c r="C8" s="1685"/>
      <c r="D8" s="1685"/>
      <c r="E8" s="1685"/>
      <c r="F8" s="1685"/>
      <c r="G8" s="1685"/>
      <c r="H8" s="1685"/>
      <c r="I8" s="1686"/>
      <c r="J8" s="1420"/>
      <c r="K8" s="1202"/>
      <c r="L8" s="1202"/>
      <c r="M8" s="1202"/>
      <c r="N8" s="1202"/>
      <c r="O8" s="1202"/>
      <c r="P8" s="1202"/>
      <c r="Q8" s="1202"/>
      <c r="R8" s="1202"/>
      <c r="S8" s="1202"/>
    </row>
    <row r="9" spans="1:37" ht="11.25" customHeight="1">
      <c r="A9" s="1685"/>
      <c r="B9" s="1685"/>
      <c r="C9" s="1685"/>
      <c r="D9" s="1685"/>
      <c r="E9" s="1685"/>
      <c r="F9" s="1685"/>
      <c r="G9" s="1685"/>
      <c r="H9" s="1685"/>
      <c r="I9" s="1686"/>
      <c r="J9" s="1420"/>
      <c r="K9" s="1202"/>
      <c r="L9" s="1202"/>
      <c r="M9" s="1202"/>
      <c r="N9" s="1202"/>
      <c r="O9" s="1202"/>
      <c r="P9" s="1202"/>
      <c r="Q9" s="1202"/>
      <c r="R9" s="1202"/>
      <c r="S9" s="1202"/>
    </row>
    <row r="10" spans="1:37" ht="22.5" customHeight="1">
      <c r="F10" s="1296" t="s">
        <v>4585</v>
      </c>
      <c r="G10" s="1296"/>
      <c r="H10" s="1296"/>
      <c r="I10" s="1515"/>
      <c r="J10" s="1671">
        <v>15755</v>
      </c>
      <c r="K10" s="1672"/>
      <c r="L10" s="1672"/>
      <c r="M10" s="1672"/>
      <c r="N10" s="1672"/>
      <c r="O10" s="1625">
        <v>4029</v>
      </c>
      <c r="P10" s="1625"/>
      <c r="Q10" s="1625"/>
      <c r="R10" s="1625"/>
      <c r="S10" s="1625"/>
      <c r="T10" s="1665">
        <v>6981</v>
      </c>
      <c r="U10" s="1665"/>
      <c r="V10" s="1665"/>
      <c r="W10" s="1665">
        <v>3024</v>
      </c>
      <c r="X10" s="1665"/>
      <c r="Y10" s="1665"/>
      <c r="Z10" s="1665">
        <v>1055</v>
      </c>
      <c r="AA10" s="1665"/>
      <c r="AB10" s="1665"/>
      <c r="AC10" s="1665">
        <v>387</v>
      </c>
      <c r="AD10" s="1665"/>
      <c r="AE10" s="1665"/>
      <c r="AF10" s="1593">
        <v>203</v>
      </c>
      <c r="AG10" s="1593"/>
      <c r="AH10" s="1593"/>
      <c r="AI10" s="1593">
        <v>76</v>
      </c>
      <c r="AJ10" s="1593"/>
      <c r="AK10" s="1593"/>
    </row>
    <row r="11" spans="1:37" ht="11.25" customHeight="1">
      <c r="C11" s="322"/>
      <c r="D11" s="322"/>
      <c r="E11" s="322"/>
      <c r="F11" s="322"/>
      <c r="G11" s="242"/>
      <c r="H11" s="242"/>
      <c r="I11" s="243"/>
      <c r="J11" s="1671"/>
      <c r="K11" s="1672"/>
      <c r="L11" s="1672"/>
      <c r="M11" s="1672"/>
      <c r="N11" s="1672"/>
      <c r="O11" s="1625"/>
      <c r="P11" s="1625"/>
      <c r="Q11" s="1625"/>
      <c r="R11" s="1625"/>
      <c r="S11" s="1625"/>
      <c r="T11" s="1665"/>
      <c r="U11" s="1665"/>
      <c r="V11" s="1665"/>
      <c r="W11" s="1665"/>
      <c r="X11" s="1665"/>
      <c r="Y11" s="1665"/>
      <c r="Z11" s="1665"/>
      <c r="AA11" s="1665"/>
      <c r="AB11" s="1665"/>
      <c r="AC11" s="1665"/>
      <c r="AD11" s="1665"/>
      <c r="AE11" s="1665"/>
      <c r="AF11" s="1593"/>
      <c r="AG11" s="1593"/>
      <c r="AH11" s="1593"/>
      <c r="AI11" s="1593"/>
      <c r="AJ11" s="1593"/>
      <c r="AK11" s="1593"/>
    </row>
    <row r="12" spans="1:37" ht="22.5" customHeight="1">
      <c r="F12" s="1296" t="s">
        <v>4584</v>
      </c>
      <c r="G12" s="1296"/>
      <c r="H12" s="1296"/>
      <c r="I12" s="1515"/>
      <c r="J12" s="1671">
        <v>34992</v>
      </c>
      <c r="K12" s="1672"/>
      <c r="L12" s="1672"/>
      <c r="M12" s="1672"/>
      <c r="N12" s="1672"/>
      <c r="O12" s="1625">
        <v>4029</v>
      </c>
      <c r="P12" s="1625"/>
      <c r="Q12" s="1625"/>
      <c r="R12" s="1625"/>
      <c r="S12" s="1625"/>
      <c r="T12" s="1665">
        <v>13962</v>
      </c>
      <c r="U12" s="1665"/>
      <c r="V12" s="1665"/>
      <c r="W12" s="1665">
        <v>9072</v>
      </c>
      <c r="X12" s="1665"/>
      <c r="Y12" s="1665"/>
      <c r="Z12" s="1665">
        <v>4220</v>
      </c>
      <c r="AA12" s="1665"/>
      <c r="AB12" s="1665"/>
      <c r="AC12" s="1665">
        <v>1935</v>
      </c>
      <c r="AD12" s="1665"/>
      <c r="AE12" s="1665"/>
      <c r="AF12" s="1593">
        <v>1218</v>
      </c>
      <c r="AG12" s="1593"/>
      <c r="AH12" s="1593"/>
      <c r="AI12" s="1593">
        <v>556</v>
      </c>
      <c r="AJ12" s="1593"/>
      <c r="AK12" s="1593"/>
    </row>
    <row r="13" spans="1:37" ht="11.25" customHeight="1">
      <c r="G13" s="1593"/>
      <c r="H13" s="1593"/>
      <c r="I13" s="446"/>
      <c r="J13" s="1671"/>
      <c r="K13" s="1672"/>
      <c r="L13" s="1672"/>
      <c r="M13" s="1672"/>
      <c r="N13" s="1672"/>
      <c r="O13" s="1625"/>
      <c r="P13" s="1625"/>
      <c r="Q13" s="1625"/>
      <c r="R13" s="1625"/>
      <c r="S13" s="1625"/>
      <c r="T13" s="1665"/>
      <c r="U13" s="1665"/>
      <c r="V13" s="1665"/>
      <c r="W13" s="1665"/>
      <c r="X13" s="1665"/>
      <c r="Y13" s="1665"/>
      <c r="Z13" s="1665"/>
      <c r="AA13" s="1665"/>
      <c r="AB13" s="1665"/>
      <c r="AC13" s="1665"/>
      <c r="AD13" s="1665"/>
      <c r="AE13" s="1665"/>
      <c r="AF13" s="1593"/>
      <c r="AG13" s="1593"/>
      <c r="AH13" s="1593"/>
      <c r="AI13" s="1593"/>
      <c r="AJ13" s="1593"/>
      <c r="AK13" s="1593"/>
    </row>
    <row r="14" spans="1:37" ht="22.5" customHeight="1">
      <c r="A14" s="1296" t="s">
        <v>1256</v>
      </c>
      <c r="B14" s="1296"/>
      <c r="C14" s="1296"/>
      <c r="D14" s="1296"/>
      <c r="E14" s="1296"/>
      <c r="F14" s="1296"/>
      <c r="G14" s="1296"/>
      <c r="H14" s="1296"/>
      <c r="I14" s="1515"/>
      <c r="J14" s="1671">
        <v>23386</v>
      </c>
      <c r="K14" s="1672"/>
      <c r="L14" s="1672"/>
      <c r="M14" s="1672"/>
      <c r="N14" s="1672"/>
      <c r="O14" s="1625">
        <v>4029</v>
      </c>
      <c r="P14" s="1625"/>
      <c r="Q14" s="1625"/>
      <c r="R14" s="1625"/>
      <c r="S14" s="1625"/>
      <c r="T14" s="1665">
        <v>11588</v>
      </c>
      <c r="U14" s="1665"/>
      <c r="V14" s="1665"/>
      <c r="W14" s="1665">
        <v>5062</v>
      </c>
      <c r="X14" s="1665"/>
      <c r="Y14" s="1665"/>
      <c r="Z14" s="1665">
        <v>1677</v>
      </c>
      <c r="AA14" s="1665"/>
      <c r="AB14" s="1665"/>
      <c r="AC14" s="1665">
        <v>566</v>
      </c>
      <c r="AD14" s="1665"/>
      <c r="AE14" s="1665"/>
      <c r="AF14" s="1593">
        <v>328</v>
      </c>
      <c r="AG14" s="1593"/>
      <c r="AH14" s="1593"/>
      <c r="AI14" s="1593">
        <v>136</v>
      </c>
      <c r="AJ14" s="1593"/>
      <c r="AK14" s="1593"/>
    </row>
    <row r="15" spans="1:37" ht="11.25" customHeight="1">
      <c r="A15" s="328"/>
      <c r="B15" s="328"/>
      <c r="C15" s="328"/>
      <c r="D15" s="328"/>
      <c r="E15" s="328"/>
      <c r="F15" s="328"/>
      <c r="G15" s="328"/>
      <c r="H15" s="328"/>
      <c r="I15" s="404"/>
      <c r="J15" s="1352"/>
      <c r="K15" s="1314"/>
      <c r="L15" s="1314"/>
      <c r="M15" s="1314"/>
      <c r="N15" s="1314"/>
      <c r="O15" s="1314"/>
      <c r="P15" s="1314"/>
      <c r="Q15" s="1314"/>
      <c r="R15" s="1314"/>
      <c r="S15" s="1314"/>
      <c r="T15" s="328"/>
      <c r="U15" s="328"/>
      <c r="V15" s="328"/>
      <c r="W15" s="328"/>
      <c r="X15" s="328"/>
      <c r="Y15" s="328"/>
      <c r="Z15" s="328"/>
      <c r="AA15" s="328"/>
      <c r="AB15" s="328"/>
      <c r="AC15" s="328"/>
      <c r="AD15" s="328"/>
      <c r="AE15" s="328"/>
      <c r="AF15" s="328"/>
      <c r="AG15" s="328"/>
      <c r="AH15" s="328"/>
      <c r="AI15" s="328"/>
      <c r="AJ15" s="328"/>
      <c r="AK15" s="328"/>
    </row>
    <row r="16" spans="1:37" ht="22.5" customHeight="1">
      <c r="S16" s="308"/>
      <c r="T16" s="308"/>
      <c r="U16" s="308"/>
      <c r="V16" s="308"/>
      <c r="W16" s="308"/>
      <c r="X16" s="308"/>
      <c r="Y16" s="308"/>
      <c r="Z16" s="308"/>
      <c r="AA16" s="308"/>
      <c r="AB16" s="315"/>
      <c r="AC16" s="315"/>
      <c r="AD16" s="315"/>
      <c r="AE16" s="315"/>
      <c r="AK16" s="315" t="s">
        <v>1202</v>
      </c>
    </row>
    <row r="17" spans="1:40" ht="22.5" customHeight="1">
      <c r="S17" s="315"/>
      <c r="T17" s="315"/>
      <c r="U17" s="315"/>
      <c r="V17" s="315"/>
      <c r="W17" s="315"/>
      <c r="X17" s="315"/>
      <c r="Y17" s="315"/>
      <c r="Z17" s="315"/>
      <c r="AA17" s="315"/>
      <c r="AB17" s="315"/>
      <c r="AC17" s="315"/>
      <c r="AD17" s="315"/>
      <c r="AE17" s="315"/>
      <c r="AK17" s="315"/>
    </row>
    <row r="18" spans="1:40" ht="22.5" customHeight="1">
      <c r="S18" s="315"/>
      <c r="T18" s="315"/>
      <c r="U18" s="315"/>
      <c r="V18" s="315"/>
      <c r="W18" s="315"/>
      <c r="X18" s="315"/>
      <c r="Y18" s="315"/>
      <c r="Z18" s="315"/>
      <c r="AA18" s="315"/>
      <c r="AB18" s="315"/>
      <c r="AC18" s="315"/>
      <c r="AD18" s="315"/>
      <c r="AE18" s="315"/>
      <c r="AK18" s="315"/>
    </row>
    <row r="20" spans="1:40" ht="22.5" customHeight="1">
      <c r="A20" s="1677" t="s">
        <v>1257</v>
      </c>
      <c r="B20" s="1677"/>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40" ht="22.5" customHeight="1">
      <c r="A21" s="167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40" ht="22.5" customHeight="1">
      <c r="A22" s="37"/>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K22" s="315" t="s">
        <v>1245</v>
      </c>
    </row>
    <row r="23" spans="1:40" ht="22.5" customHeight="1">
      <c r="A23" s="1273" t="s">
        <v>1258</v>
      </c>
      <c r="B23" s="1273"/>
      <c r="C23" s="1273"/>
      <c r="D23" s="1273"/>
      <c r="E23" s="1273"/>
      <c r="F23" s="1273"/>
      <c r="G23" s="1274"/>
      <c r="H23" s="1260" t="s">
        <v>1259</v>
      </c>
      <c r="I23" s="1260"/>
      <c r="J23" s="1260"/>
      <c r="K23" s="1260"/>
      <c r="L23" s="1260"/>
      <c r="M23" s="1260"/>
      <c r="N23" s="1260"/>
      <c r="O23" s="1260"/>
      <c r="P23" s="1260"/>
      <c r="Q23" s="1260"/>
      <c r="R23" s="1260"/>
      <c r="S23" s="1260"/>
      <c r="T23" s="1260"/>
      <c r="U23" s="1260"/>
      <c r="V23" s="1260"/>
      <c r="W23" s="1260" t="s">
        <v>1260</v>
      </c>
      <c r="X23" s="1260"/>
      <c r="Y23" s="1260"/>
      <c r="Z23" s="1260"/>
      <c r="AA23" s="1260"/>
      <c r="AB23" s="1260"/>
      <c r="AC23" s="1260"/>
      <c r="AD23" s="1260"/>
      <c r="AE23" s="1260"/>
      <c r="AF23" s="1260"/>
      <c r="AG23" s="1260"/>
      <c r="AH23" s="1260"/>
      <c r="AI23" s="1260"/>
      <c r="AJ23" s="1260"/>
      <c r="AK23" s="1260"/>
    </row>
    <row r="24" spans="1:40" ht="22.5" customHeight="1">
      <c r="A24" s="1201"/>
      <c r="B24" s="1201"/>
      <c r="C24" s="1201"/>
      <c r="D24" s="1201"/>
      <c r="E24" s="1201"/>
      <c r="F24" s="1201"/>
      <c r="G24" s="1281"/>
      <c r="H24" s="1272" t="s">
        <v>464</v>
      </c>
      <c r="I24" s="1273"/>
      <c r="J24" s="1274"/>
      <c r="K24" s="1676" t="s">
        <v>1261</v>
      </c>
      <c r="L24" s="1676"/>
      <c r="M24" s="1676"/>
      <c r="N24" s="1673" t="s">
        <v>1262</v>
      </c>
      <c r="O24" s="1674"/>
      <c r="P24" s="1674"/>
      <c r="Q24" s="1673" t="s">
        <v>1263</v>
      </c>
      <c r="R24" s="1674"/>
      <c r="S24" s="1674"/>
      <c r="T24" s="1675" t="s">
        <v>1264</v>
      </c>
      <c r="U24" s="1675"/>
      <c r="V24" s="1675"/>
      <c r="W24" s="1272" t="s">
        <v>464</v>
      </c>
      <c r="X24" s="1273"/>
      <c r="Y24" s="1274"/>
      <c r="Z24" s="1676" t="s">
        <v>1261</v>
      </c>
      <c r="AA24" s="1676"/>
      <c r="AB24" s="1676"/>
      <c r="AC24" s="1673" t="s">
        <v>1262</v>
      </c>
      <c r="AD24" s="1674"/>
      <c r="AE24" s="1674"/>
      <c r="AF24" s="1673" t="s">
        <v>1263</v>
      </c>
      <c r="AG24" s="1674"/>
      <c r="AH24" s="1674"/>
      <c r="AI24" s="1675" t="s">
        <v>1264</v>
      </c>
      <c r="AJ24" s="1675"/>
      <c r="AK24" s="1678"/>
    </row>
    <row r="25" spans="1:40" ht="22.5" customHeight="1">
      <c r="A25" s="1276"/>
      <c r="B25" s="1276"/>
      <c r="C25" s="1276"/>
      <c r="D25" s="1276"/>
      <c r="E25" s="1276"/>
      <c r="F25" s="1276"/>
      <c r="G25" s="1282"/>
      <c r="H25" s="1275"/>
      <c r="I25" s="1276"/>
      <c r="J25" s="1282"/>
      <c r="K25" s="1676"/>
      <c r="L25" s="1676"/>
      <c r="M25" s="1676"/>
      <c r="N25" s="1674"/>
      <c r="O25" s="1674"/>
      <c r="P25" s="1674"/>
      <c r="Q25" s="1674"/>
      <c r="R25" s="1674"/>
      <c r="S25" s="1674"/>
      <c r="T25" s="1675"/>
      <c r="U25" s="1675"/>
      <c r="V25" s="1675"/>
      <c r="W25" s="1275"/>
      <c r="X25" s="1276"/>
      <c r="Y25" s="1282"/>
      <c r="Z25" s="1676"/>
      <c r="AA25" s="1676"/>
      <c r="AB25" s="1676"/>
      <c r="AC25" s="1674"/>
      <c r="AD25" s="1674"/>
      <c r="AE25" s="1674"/>
      <c r="AF25" s="1674"/>
      <c r="AG25" s="1674"/>
      <c r="AH25" s="1674"/>
      <c r="AI25" s="1675"/>
      <c r="AJ25" s="1675"/>
      <c r="AK25" s="1678"/>
    </row>
    <row r="26" spans="1:40" ht="22.5" customHeight="1">
      <c r="A26" s="285"/>
      <c r="B26" s="285"/>
      <c r="C26" s="285"/>
      <c r="D26" s="285"/>
      <c r="E26" s="285"/>
      <c r="F26" s="285"/>
      <c r="G26" s="311"/>
      <c r="H26" s="285"/>
      <c r="I26" s="285"/>
      <c r="J26" s="285"/>
      <c r="K26" s="361"/>
      <c r="L26" s="361"/>
      <c r="M26" s="361"/>
      <c r="N26" s="39"/>
      <c r="O26" s="39"/>
      <c r="P26" s="39"/>
      <c r="Q26" s="39"/>
      <c r="R26" s="39"/>
      <c r="S26" s="39"/>
      <c r="T26" s="39"/>
      <c r="U26" s="39"/>
      <c r="V26" s="39"/>
      <c r="W26" s="39"/>
      <c r="X26" s="39"/>
      <c r="Y26" s="39"/>
      <c r="Z26" s="39"/>
      <c r="AA26" s="39"/>
      <c r="AB26" s="39"/>
      <c r="AC26" s="39"/>
      <c r="AD26" s="39"/>
      <c r="AE26" s="39"/>
      <c r="AF26" s="39"/>
    </row>
    <row r="27" spans="1:40" ht="22.5" customHeight="1">
      <c r="A27" s="1296" t="s">
        <v>1119</v>
      </c>
      <c r="B27" s="1296"/>
      <c r="C27" s="1296"/>
      <c r="D27" s="1296"/>
      <c r="E27" s="1296"/>
      <c r="F27" s="1296"/>
      <c r="G27" s="1515"/>
      <c r="H27" s="1505">
        <v>47</v>
      </c>
      <c r="I27" s="1506"/>
      <c r="J27" s="1506"/>
      <c r="K27" s="1506">
        <v>4</v>
      </c>
      <c r="L27" s="1506"/>
      <c r="M27" s="1506"/>
      <c r="N27" s="1506">
        <v>16</v>
      </c>
      <c r="O27" s="1506"/>
      <c r="P27" s="1506"/>
      <c r="Q27" s="1506">
        <v>8</v>
      </c>
      <c r="R27" s="1506"/>
      <c r="S27" s="1506"/>
      <c r="T27" s="1506">
        <v>19</v>
      </c>
      <c r="U27" s="1506"/>
      <c r="V27" s="1506"/>
      <c r="W27" s="1506">
        <v>2798</v>
      </c>
      <c r="X27" s="1506"/>
      <c r="Y27" s="1506"/>
      <c r="Z27" s="1506">
        <v>7</v>
      </c>
      <c r="AA27" s="1506"/>
      <c r="AB27" s="1506"/>
      <c r="AC27" s="1506">
        <v>230</v>
      </c>
      <c r="AD27" s="1506"/>
      <c r="AE27" s="1506"/>
      <c r="AF27" s="1506">
        <v>307</v>
      </c>
      <c r="AG27" s="1506"/>
      <c r="AH27" s="1506"/>
      <c r="AI27" s="1506">
        <v>2254</v>
      </c>
      <c r="AJ27" s="1506"/>
      <c r="AK27" s="1506"/>
    </row>
    <row r="28" spans="1:40" ht="22.5" customHeight="1">
      <c r="A28" s="1296"/>
      <c r="B28" s="1296"/>
      <c r="C28" s="1296"/>
      <c r="D28" s="1296"/>
      <c r="E28" s="1296"/>
      <c r="F28" s="1296"/>
      <c r="G28" s="1515"/>
      <c r="H28" s="1505"/>
      <c r="I28" s="1506"/>
      <c r="J28" s="1506"/>
      <c r="K28" s="1506"/>
      <c r="L28" s="1506"/>
      <c r="M28" s="1506"/>
      <c r="N28" s="1506"/>
      <c r="O28" s="1506"/>
      <c r="P28" s="1506"/>
      <c r="Q28" s="1506"/>
      <c r="R28" s="1506"/>
      <c r="S28" s="1506"/>
      <c r="T28" s="1506"/>
      <c r="U28" s="1506"/>
      <c r="V28" s="1506"/>
      <c r="W28" s="1506"/>
      <c r="X28" s="1506"/>
      <c r="Y28" s="1506"/>
      <c r="Z28" s="1506"/>
      <c r="AA28" s="1506"/>
      <c r="AB28" s="1506"/>
      <c r="AC28" s="1506"/>
      <c r="AD28" s="1506"/>
      <c r="AE28" s="1506"/>
      <c r="AF28" s="1506"/>
      <c r="AG28" s="1506"/>
      <c r="AH28" s="1506"/>
      <c r="AI28" s="1506"/>
      <c r="AJ28" s="1506"/>
      <c r="AK28" s="1506"/>
      <c r="AN28" s="346"/>
    </row>
    <row r="29" spans="1:40" ht="22.5" customHeight="1">
      <c r="A29" s="1300" t="s">
        <v>1265</v>
      </c>
      <c r="B29" s="1300"/>
      <c r="C29" s="1300"/>
      <c r="D29" s="1300"/>
      <c r="E29" s="1300"/>
      <c r="F29" s="1300"/>
      <c r="G29" s="1682"/>
      <c r="H29" s="1505">
        <v>11</v>
      </c>
      <c r="I29" s="1683"/>
      <c r="J29" s="1683"/>
      <c r="K29" s="1681" t="s">
        <v>649</v>
      </c>
      <c r="L29" s="1681"/>
      <c r="M29" s="1681"/>
      <c r="N29" s="1681">
        <v>4</v>
      </c>
      <c r="O29" s="1681"/>
      <c r="P29" s="1681"/>
      <c r="Q29" s="1681">
        <v>3</v>
      </c>
      <c r="R29" s="1681"/>
      <c r="S29" s="1681"/>
      <c r="T29" s="1681">
        <v>4</v>
      </c>
      <c r="U29" s="1681"/>
      <c r="V29" s="1681"/>
      <c r="W29" s="1681">
        <v>639</v>
      </c>
      <c r="X29" s="1681"/>
      <c r="Y29" s="1681"/>
      <c r="Z29" s="1681" t="s">
        <v>649</v>
      </c>
      <c r="AA29" s="1681"/>
      <c r="AB29" s="1681"/>
      <c r="AC29" s="1681">
        <v>73</v>
      </c>
      <c r="AD29" s="1681"/>
      <c r="AE29" s="1681"/>
      <c r="AF29" s="1681">
        <v>113</v>
      </c>
      <c r="AG29" s="1681"/>
      <c r="AH29" s="1681"/>
      <c r="AI29" s="1681">
        <v>453</v>
      </c>
      <c r="AJ29" s="1681"/>
      <c r="AK29" s="1681"/>
    </row>
    <row r="30" spans="1:40" ht="22.5" customHeight="1">
      <c r="A30" s="1296"/>
      <c r="B30" s="1296"/>
      <c r="C30" s="1296"/>
      <c r="D30" s="1296"/>
      <c r="E30" s="1296"/>
      <c r="F30" s="1296"/>
      <c r="G30" s="1515"/>
      <c r="H30" s="1679"/>
      <c r="I30" s="1680"/>
      <c r="J30" s="1680"/>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506"/>
      <c r="AJ30" s="1506"/>
      <c r="AK30" s="1506"/>
    </row>
    <row r="31" spans="1:40" ht="22.5" customHeight="1">
      <c r="A31" s="1300" t="s">
        <v>1266</v>
      </c>
      <c r="B31" s="1300"/>
      <c r="C31" s="1300"/>
      <c r="D31" s="1300"/>
      <c r="E31" s="1300"/>
      <c r="F31" s="1300"/>
      <c r="G31" s="1682"/>
      <c r="H31" s="1505">
        <v>7</v>
      </c>
      <c r="I31" s="1683"/>
      <c r="J31" s="1683"/>
      <c r="K31" s="1681">
        <v>1</v>
      </c>
      <c r="L31" s="1681"/>
      <c r="M31" s="1681"/>
      <c r="N31" s="1681">
        <v>1</v>
      </c>
      <c r="O31" s="1681"/>
      <c r="P31" s="1681"/>
      <c r="Q31" s="1681" t="s">
        <v>649</v>
      </c>
      <c r="R31" s="1681"/>
      <c r="S31" s="1681"/>
      <c r="T31" s="1681">
        <v>5</v>
      </c>
      <c r="U31" s="1681"/>
      <c r="V31" s="1681"/>
      <c r="W31" s="1681">
        <v>1135</v>
      </c>
      <c r="X31" s="1681"/>
      <c r="Y31" s="1681"/>
      <c r="Z31" s="1681">
        <v>1</v>
      </c>
      <c r="AA31" s="1681"/>
      <c r="AB31" s="1681"/>
      <c r="AC31" s="1681">
        <v>23</v>
      </c>
      <c r="AD31" s="1681"/>
      <c r="AE31" s="1681"/>
      <c r="AF31" s="1681" t="s">
        <v>649</v>
      </c>
      <c r="AG31" s="1681"/>
      <c r="AH31" s="1681"/>
      <c r="AI31" s="1681">
        <v>1111</v>
      </c>
      <c r="AJ31" s="1681"/>
      <c r="AK31" s="1681"/>
    </row>
    <row r="32" spans="1:40" ht="22.5" customHeight="1">
      <c r="A32" s="1296"/>
      <c r="B32" s="1296"/>
      <c r="C32" s="1296"/>
      <c r="D32" s="1296"/>
      <c r="E32" s="1296"/>
      <c r="F32" s="1296"/>
      <c r="G32" s="1515"/>
      <c r="H32" s="1505"/>
      <c r="I32" s="1683"/>
      <c r="J32" s="1683"/>
      <c r="K32" s="1506"/>
      <c r="L32" s="1506"/>
      <c r="M32" s="1506"/>
      <c r="N32" s="1506"/>
      <c r="O32" s="1506"/>
      <c r="P32" s="1506"/>
      <c r="Q32" s="1506"/>
      <c r="R32" s="1506"/>
      <c r="S32" s="1506"/>
      <c r="T32" s="1506"/>
      <c r="U32" s="1506"/>
      <c r="V32" s="1506"/>
      <c r="W32" s="1506"/>
      <c r="X32" s="1506"/>
      <c r="Y32" s="1506"/>
      <c r="Z32" s="1506"/>
      <c r="AA32" s="1506"/>
      <c r="AB32" s="1506"/>
      <c r="AC32" s="1506"/>
      <c r="AD32" s="1506"/>
      <c r="AE32" s="1506"/>
      <c r="AF32" s="1506"/>
      <c r="AG32" s="1506"/>
      <c r="AH32" s="1506"/>
      <c r="AI32" s="1506"/>
      <c r="AJ32" s="1506"/>
      <c r="AK32" s="1506"/>
    </row>
    <row r="33" spans="1:37" ht="22.5" customHeight="1">
      <c r="A33" s="1296" t="s">
        <v>1267</v>
      </c>
      <c r="B33" s="1296"/>
      <c r="C33" s="1296"/>
      <c r="D33" s="1296"/>
      <c r="E33" s="1296"/>
      <c r="F33" s="1296"/>
      <c r="G33" s="1515"/>
      <c r="H33" s="1505">
        <v>27</v>
      </c>
      <c r="I33" s="1683"/>
      <c r="J33" s="1683"/>
      <c r="K33" s="1681">
        <v>1</v>
      </c>
      <c r="L33" s="1681"/>
      <c r="M33" s="1681"/>
      <c r="N33" s="1506">
        <v>11</v>
      </c>
      <c r="O33" s="1506"/>
      <c r="P33" s="1506"/>
      <c r="Q33" s="1506">
        <v>5</v>
      </c>
      <c r="R33" s="1506"/>
      <c r="S33" s="1506"/>
      <c r="T33" s="1506">
        <v>10</v>
      </c>
      <c r="U33" s="1506"/>
      <c r="V33" s="1506"/>
      <c r="W33" s="1506">
        <v>1022</v>
      </c>
      <c r="X33" s="1506"/>
      <c r="Y33" s="1506"/>
      <c r="Z33" s="1681">
        <v>4</v>
      </c>
      <c r="AA33" s="1681"/>
      <c r="AB33" s="1681"/>
      <c r="AC33" s="1506">
        <v>134</v>
      </c>
      <c r="AD33" s="1506"/>
      <c r="AE33" s="1506"/>
      <c r="AF33" s="1506">
        <v>194</v>
      </c>
      <c r="AG33" s="1506"/>
      <c r="AH33" s="1506"/>
      <c r="AI33" s="1506">
        <v>690</v>
      </c>
      <c r="AJ33" s="1506"/>
      <c r="AK33" s="1506"/>
    </row>
    <row r="34" spans="1:37" ht="22.5" customHeight="1">
      <c r="A34" s="1296"/>
      <c r="B34" s="1296"/>
      <c r="C34" s="1296"/>
      <c r="D34" s="1296"/>
      <c r="E34" s="1296"/>
      <c r="F34" s="1296"/>
      <c r="G34" s="1515"/>
      <c r="H34" s="1679"/>
      <c r="I34" s="1680"/>
      <c r="J34" s="1680"/>
      <c r="K34" s="1506"/>
      <c r="L34" s="1506"/>
      <c r="M34" s="1506"/>
      <c r="N34" s="1506"/>
      <c r="O34" s="1506"/>
      <c r="P34" s="1506"/>
      <c r="Q34" s="1506"/>
      <c r="R34" s="1506"/>
      <c r="S34" s="1506"/>
      <c r="T34" s="1506"/>
      <c r="U34" s="1506"/>
      <c r="V34" s="1506"/>
      <c r="W34" s="1506"/>
      <c r="X34" s="1506"/>
      <c r="Y34" s="1506"/>
      <c r="Z34" s="1506"/>
      <c r="AA34" s="1506"/>
      <c r="AB34" s="1506"/>
      <c r="AC34" s="1506"/>
      <c r="AD34" s="1506"/>
      <c r="AE34" s="1506"/>
      <c r="AF34" s="1506"/>
      <c r="AG34" s="1506"/>
      <c r="AH34" s="1506"/>
      <c r="AI34" s="1506"/>
      <c r="AJ34" s="1506"/>
      <c r="AK34" s="1506"/>
    </row>
    <row r="35" spans="1:37" ht="22.5" customHeight="1">
      <c r="A35" s="1300" t="s">
        <v>1268</v>
      </c>
      <c r="B35" s="1300"/>
      <c r="C35" s="1300"/>
      <c r="D35" s="1300"/>
      <c r="E35" s="1300"/>
      <c r="F35" s="1300"/>
      <c r="G35" s="1682"/>
      <c r="H35" s="1679" t="s">
        <v>1269</v>
      </c>
      <c r="I35" s="1680"/>
      <c r="J35" s="1680"/>
      <c r="K35" s="1681" t="s">
        <v>649</v>
      </c>
      <c r="L35" s="1681"/>
      <c r="M35" s="1681"/>
      <c r="N35" s="1681" t="s">
        <v>649</v>
      </c>
      <c r="O35" s="1681"/>
      <c r="P35" s="1681"/>
      <c r="Q35" s="1681" t="s">
        <v>649</v>
      </c>
      <c r="R35" s="1681"/>
      <c r="S35" s="1681"/>
      <c r="T35" s="1681" t="s">
        <v>649</v>
      </c>
      <c r="U35" s="1681"/>
      <c r="V35" s="1681"/>
      <c r="W35" s="1681" t="s">
        <v>649</v>
      </c>
      <c r="X35" s="1681"/>
      <c r="Y35" s="1681"/>
      <c r="Z35" s="1681" t="s">
        <v>649</v>
      </c>
      <c r="AA35" s="1681"/>
      <c r="AB35" s="1681"/>
      <c r="AC35" s="1681" t="s">
        <v>649</v>
      </c>
      <c r="AD35" s="1681"/>
      <c r="AE35" s="1681"/>
      <c r="AF35" s="1681" t="s">
        <v>649</v>
      </c>
      <c r="AG35" s="1681"/>
      <c r="AH35" s="1681"/>
      <c r="AI35" s="1681" t="s">
        <v>649</v>
      </c>
      <c r="AJ35" s="1681"/>
      <c r="AK35" s="1681"/>
    </row>
    <row r="36" spans="1:37" ht="22.5" customHeight="1">
      <c r="A36" s="1296"/>
      <c r="B36" s="1296"/>
      <c r="C36" s="1296"/>
      <c r="D36" s="1296"/>
      <c r="E36" s="1296"/>
      <c r="F36" s="1296"/>
      <c r="G36" s="1515"/>
      <c r="H36" s="1679"/>
      <c r="I36" s="1680"/>
      <c r="J36" s="1680"/>
      <c r="K36" s="1506"/>
      <c r="L36" s="1506"/>
      <c r="M36" s="1506"/>
      <c r="N36" s="1506"/>
      <c r="O36" s="1506"/>
      <c r="P36" s="1506"/>
      <c r="Q36" s="1506"/>
      <c r="R36" s="1506"/>
      <c r="S36" s="1506"/>
      <c r="T36" s="1506"/>
      <c r="U36" s="1506"/>
      <c r="V36" s="1506"/>
      <c r="W36" s="1506"/>
      <c r="X36" s="1506"/>
      <c r="Y36" s="1506"/>
      <c r="Z36" s="1506"/>
      <c r="AA36" s="1506"/>
      <c r="AB36" s="1506"/>
      <c r="AC36" s="1506"/>
      <c r="AD36" s="1506"/>
      <c r="AE36" s="1506"/>
      <c r="AF36" s="1506"/>
      <c r="AG36" s="1506"/>
      <c r="AH36" s="1506"/>
      <c r="AI36" s="1506"/>
      <c r="AJ36" s="1506"/>
      <c r="AK36" s="1506"/>
    </row>
    <row r="37" spans="1:37" ht="22.5" customHeight="1">
      <c r="A37" s="1296" t="s">
        <v>1270</v>
      </c>
      <c r="B37" s="1296"/>
      <c r="C37" s="1296"/>
      <c r="D37" s="1296"/>
      <c r="E37" s="1296"/>
      <c r="F37" s="1296"/>
      <c r="G37" s="1515"/>
      <c r="H37" s="1679" t="s">
        <v>1269</v>
      </c>
      <c r="I37" s="1680"/>
      <c r="J37" s="1680"/>
      <c r="K37" s="1681" t="s">
        <v>649</v>
      </c>
      <c r="L37" s="1681"/>
      <c r="M37" s="1681"/>
      <c r="N37" s="1681" t="s">
        <v>649</v>
      </c>
      <c r="O37" s="1681"/>
      <c r="P37" s="1681"/>
      <c r="Q37" s="1681" t="s">
        <v>649</v>
      </c>
      <c r="R37" s="1681"/>
      <c r="S37" s="1681"/>
      <c r="T37" s="1681" t="s">
        <v>649</v>
      </c>
      <c r="U37" s="1681"/>
      <c r="V37" s="1681"/>
      <c r="W37" s="1681" t="s">
        <v>649</v>
      </c>
      <c r="X37" s="1681"/>
      <c r="Y37" s="1681"/>
      <c r="Z37" s="1681" t="s">
        <v>649</v>
      </c>
      <c r="AA37" s="1681"/>
      <c r="AB37" s="1681"/>
      <c r="AC37" s="1681" t="s">
        <v>649</v>
      </c>
      <c r="AD37" s="1681"/>
      <c r="AE37" s="1681"/>
      <c r="AF37" s="1681" t="s">
        <v>649</v>
      </c>
      <c r="AG37" s="1681"/>
      <c r="AH37" s="1681"/>
      <c r="AI37" s="1681" t="s">
        <v>649</v>
      </c>
      <c r="AJ37" s="1681"/>
      <c r="AK37" s="1681"/>
    </row>
    <row r="38" spans="1:37" ht="22.5" customHeight="1">
      <c r="A38" s="1296"/>
      <c r="B38" s="1296"/>
      <c r="C38" s="1296"/>
      <c r="D38" s="1296"/>
      <c r="E38" s="1296"/>
      <c r="F38" s="1296"/>
      <c r="G38" s="1515"/>
      <c r="H38" s="1679"/>
      <c r="I38" s="1680"/>
      <c r="J38" s="1680"/>
      <c r="K38" s="1506"/>
      <c r="L38" s="1506"/>
      <c r="M38" s="1506"/>
      <c r="N38" s="1506"/>
      <c r="O38" s="1506"/>
      <c r="P38" s="1506"/>
      <c r="Q38" s="1506"/>
      <c r="R38" s="1506"/>
      <c r="S38" s="1506"/>
      <c r="T38" s="1506"/>
      <c r="U38" s="1506"/>
      <c r="V38" s="1506"/>
      <c r="W38" s="1506"/>
      <c r="X38" s="1506"/>
      <c r="Y38" s="1506"/>
      <c r="Z38" s="1506"/>
      <c r="AA38" s="1506"/>
      <c r="AB38" s="1506"/>
      <c r="AC38" s="1506"/>
      <c r="AD38" s="1506"/>
      <c r="AE38" s="1506"/>
      <c r="AF38" s="1506"/>
      <c r="AG38" s="1506"/>
      <c r="AH38" s="1506"/>
      <c r="AI38" s="1506"/>
      <c r="AJ38" s="1506"/>
      <c r="AK38" s="1506"/>
    </row>
    <row r="39" spans="1:37" ht="22.5" customHeight="1">
      <c r="A39" s="1296" t="s">
        <v>1242</v>
      </c>
      <c r="B39" s="1296"/>
      <c r="C39" s="1296"/>
      <c r="D39" s="1296"/>
      <c r="E39" s="1296"/>
      <c r="F39" s="1296"/>
      <c r="G39" s="1515"/>
      <c r="H39" s="1505">
        <v>2</v>
      </c>
      <c r="I39" s="1683"/>
      <c r="J39" s="1683"/>
      <c r="K39" s="1681">
        <v>2</v>
      </c>
      <c r="L39" s="1681"/>
      <c r="M39" s="1681"/>
      <c r="N39" s="1681" t="s">
        <v>649</v>
      </c>
      <c r="O39" s="1681"/>
      <c r="P39" s="1681"/>
      <c r="Q39" s="1681" t="s">
        <v>649</v>
      </c>
      <c r="R39" s="1681"/>
      <c r="S39" s="1681"/>
      <c r="T39" s="1681" t="s">
        <v>649</v>
      </c>
      <c r="U39" s="1681"/>
      <c r="V39" s="1681"/>
      <c r="W39" s="1681">
        <v>2</v>
      </c>
      <c r="X39" s="1681"/>
      <c r="Y39" s="1681"/>
      <c r="Z39" s="1681">
        <v>2</v>
      </c>
      <c r="AA39" s="1681"/>
      <c r="AB39" s="1681"/>
      <c r="AC39" s="1681" t="s">
        <v>649</v>
      </c>
      <c r="AD39" s="1681"/>
      <c r="AE39" s="1681"/>
      <c r="AF39" s="1681" t="s">
        <v>649</v>
      </c>
      <c r="AG39" s="1681"/>
      <c r="AH39" s="1681"/>
      <c r="AI39" s="1681" t="s">
        <v>649</v>
      </c>
      <c r="AJ39" s="1681"/>
      <c r="AK39" s="1681"/>
    </row>
    <row r="40" spans="1:37" ht="22.5" customHeight="1">
      <c r="A40" s="328"/>
      <c r="B40" s="328"/>
      <c r="C40" s="328"/>
      <c r="D40" s="328"/>
      <c r="E40" s="328"/>
      <c r="F40" s="328"/>
      <c r="G40" s="328"/>
      <c r="H40" s="356"/>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row>
    <row r="41" spans="1:37" ht="13.5">
      <c r="S41" s="308"/>
      <c r="T41" s="308"/>
      <c r="U41" s="308"/>
      <c r="V41" s="308"/>
      <c r="W41" s="308"/>
      <c r="X41" s="308"/>
      <c r="Y41" s="308"/>
      <c r="Z41" s="308"/>
      <c r="AA41" s="308"/>
      <c r="AB41" s="308"/>
      <c r="AC41" s="308"/>
      <c r="AD41" s="308"/>
      <c r="AE41" s="308"/>
      <c r="AG41" s="315"/>
      <c r="AK41" s="308" t="s">
        <v>1202</v>
      </c>
    </row>
  </sheetData>
  <mergeCells count="221">
    <mergeCell ref="A8:I9"/>
    <mergeCell ref="W39:Y39"/>
    <mergeCell ref="Z39:AB39"/>
    <mergeCell ref="AC39:AE39"/>
    <mergeCell ref="AF39:AH39"/>
    <mergeCell ref="AI39:AK39"/>
    <mergeCell ref="A39:G39"/>
    <mergeCell ref="H39:J39"/>
    <mergeCell ref="K39:M39"/>
    <mergeCell ref="N39:P39"/>
    <mergeCell ref="Q39:S39"/>
    <mergeCell ref="T39:V39"/>
    <mergeCell ref="T38:V38"/>
    <mergeCell ref="W38:Y38"/>
    <mergeCell ref="Z38:AB38"/>
    <mergeCell ref="AC38:AE38"/>
    <mergeCell ref="AF38:AH38"/>
    <mergeCell ref="AI38:AK38"/>
    <mergeCell ref="W37:Y37"/>
    <mergeCell ref="Z37:AB37"/>
    <mergeCell ref="AC37:AE37"/>
    <mergeCell ref="AF37:AH37"/>
    <mergeCell ref="AI37:AK37"/>
    <mergeCell ref="A38:G38"/>
    <mergeCell ref="H38:J38"/>
    <mergeCell ref="K38:M38"/>
    <mergeCell ref="N38:P38"/>
    <mergeCell ref="Q38:S38"/>
    <mergeCell ref="A37:G37"/>
    <mergeCell ref="H37:J37"/>
    <mergeCell ref="K37:M37"/>
    <mergeCell ref="N37:P37"/>
    <mergeCell ref="Q37:S37"/>
    <mergeCell ref="T37:V37"/>
    <mergeCell ref="T36:V36"/>
    <mergeCell ref="W36:Y36"/>
    <mergeCell ref="Z36:AB36"/>
    <mergeCell ref="AC36:AE36"/>
    <mergeCell ref="AF36:AH36"/>
    <mergeCell ref="AI36:AK36"/>
    <mergeCell ref="W35:Y35"/>
    <mergeCell ref="Z35:AB35"/>
    <mergeCell ref="AC35:AE35"/>
    <mergeCell ref="AF35:AH35"/>
    <mergeCell ref="AI35:AK35"/>
    <mergeCell ref="T35:V35"/>
    <mergeCell ref="A36:G36"/>
    <mergeCell ref="H36:J36"/>
    <mergeCell ref="K36:M36"/>
    <mergeCell ref="N36:P36"/>
    <mergeCell ref="Q36:S36"/>
    <mergeCell ref="A35:G35"/>
    <mergeCell ref="H35:J35"/>
    <mergeCell ref="K35:M35"/>
    <mergeCell ref="N35:P35"/>
    <mergeCell ref="Q35:S35"/>
    <mergeCell ref="T34:V34"/>
    <mergeCell ref="W34:Y34"/>
    <mergeCell ref="Z34:AB34"/>
    <mergeCell ref="AC34:AE34"/>
    <mergeCell ref="AF34:AH34"/>
    <mergeCell ref="AI34:AK34"/>
    <mergeCell ref="W33:Y33"/>
    <mergeCell ref="Z33:AB33"/>
    <mergeCell ref="AC33:AE33"/>
    <mergeCell ref="AF33:AH33"/>
    <mergeCell ref="AI33:AK33"/>
    <mergeCell ref="T33:V33"/>
    <mergeCell ref="A34:G34"/>
    <mergeCell ref="H34:J34"/>
    <mergeCell ref="K34:M34"/>
    <mergeCell ref="N34:P34"/>
    <mergeCell ref="Q34:S34"/>
    <mergeCell ref="A33:G33"/>
    <mergeCell ref="H33:J33"/>
    <mergeCell ref="K33:M33"/>
    <mergeCell ref="N33:P33"/>
    <mergeCell ref="Q33:S33"/>
    <mergeCell ref="AF29:AH29"/>
    <mergeCell ref="AI29:AK29"/>
    <mergeCell ref="A32:G32"/>
    <mergeCell ref="H32:J32"/>
    <mergeCell ref="K32:M32"/>
    <mergeCell ref="N32:P32"/>
    <mergeCell ref="Q32:S32"/>
    <mergeCell ref="A31:G31"/>
    <mergeCell ref="H31:J31"/>
    <mergeCell ref="K31:M31"/>
    <mergeCell ref="N31:P31"/>
    <mergeCell ref="Q31:S31"/>
    <mergeCell ref="T32:V32"/>
    <mergeCell ref="W32:Y32"/>
    <mergeCell ref="Z32:AB32"/>
    <mergeCell ref="AC32:AE32"/>
    <mergeCell ref="AF32:AH32"/>
    <mergeCell ref="AI32:AK32"/>
    <mergeCell ref="W31:Y31"/>
    <mergeCell ref="Z31:AB31"/>
    <mergeCell ref="AC31:AE31"/>
    <mergeCell ref="AF31:AH31"/>
    <mergeCell ref="AI31:AK31"/>
    <mergeCell ref="T31:V31"/>
    <mergeCell ref="A30:G30"/>
    <mergeCell ref="H30:J30"/>
    <mergeCell ref="K30:M30"/>
    <mergeCell ref="N30:P30"/>
    <mergeCell ref="Q30:S30"/>
    <mergeCell ref="Z28:AB28"/>
    <mergeCell ref="AC28:AE28"/>
    <mergeCell ref="AF28:AH28"/>
    <mergeCell ref="AI28:AK28"/>
    <mergeCell ref="A29:G29"/>
    <mergeCell ref="H29:J29"/>
    <mergeCell ref="K29:M29"/>
    <mergeCell ref="N29:P29"/>
    <mergeCell ref="Q29:S29"/>
    <mergeCell ref="T29:V29"/>
    <mergeCell ref="T30:V30"/>
    <mergeCell ref="W30:Y30"/>
    <mergeCell ref="Z30:AB30"/>
    <mergeCell ref="AC30:AE30"/>
    <mergeCell ref="AF30:AH30"/>
    <mergeCell ref="AI30:AK30"/>
    <mergeCell ref="W29:Y29"/>
    <mergeCell ref="Z29:AB29"/>
    <mergeCell ref="AC29:AE29"/>
    <mergeCell ref="AC27:AE27"/>
    <mergeCell ref="AF27:AH27"/>
    <mergeCell ref="AI27:AK27"/>
    <mergeCell ref="A28:G28"/>
    <mergeCell ref="H28:J28"/>
    <mergeCell ref="K28:M28"/>
    <mergeCell ref="N28:P28"/>
    <mergeCell ref="Q28:S28"/>
    <mergeCell ref="T28:V28"/>
    <mergeCell ref="W28:Y28"/>
    <mergeCell ref="A27:G27"/>
    <mergeCell ref="H27:J27"/>
    <mergeCell ref="K27:M27"/>
    <mergeCell ref="N27:P27"/>
    <mergeCell ref="Q27:S27"/>
    <mergeCell ref="T27:V27"/>
    <mergeCell ref="W27:Y27"/>
    <mergeCell ref="Z27:AB27"/>
    <mergeCell ref="N24:P25"/>
    <mergeCell ref="Q24:S25"/>
    <mergeCell ref="T24:V25"/>
    <mergeCell ref="W24:Y25"/>
    <mergeCell ref="Z24:AB25"/>
    <mergeCell ref="J15:N15"/>
    <mergeCell ref="O15:S15"/>
    <mergeCell ref="A20:AK21"/>
    <mergeCell ref="A23:G25"/>
    <mergeCell ref="H23:V23"/>
    <mergeCell ref="W23:AK23"/>
    <mergeCell ref="H24:J25"/>
    <mergeCell ref="K24:M25"/>
    <mergeCell ref="AF24:AH25"/>
    <mergeCell ref="AI24:AK25"/>
    <mergeCell ref="AC24:AE25"/>
    <mergeCell ref="T10:V10"/>
    <mergeCell ref="W10:Y10"/>
    <mergeCell ref="AC13:AE13"/>
    <mergeCell ref="AF13:AH13"/>
    <mergeCell ref="AI13:AK13"/>
    <mergeCell ref="A14:I14"/>
    <mergeCell ref="J14:N14"/>
    <mergeCell ref="O14:S14"/>
    <mergeCell ref="T14:V14"/>
    <mergeCell ref="W14:Y14"/>
    <mergeCell ref="Z14:AB14"/>
    <mergeCell ref="AC14:AE14"/>
    <mergeCell ref="G13:H13"/>
    <mergeCell ref="J13:N13"/>
    <mergeCell ref="O13:S13"/>
    <mergeCell ref="T13:V13"/>
    <mergeCell ref="W13:Y13"/>
    <mergeCell ref="Z13:AB13"/>
    <mergeCell ref="AF14:AH14"/>
    <mergeCell ref="AI14:AK14"/>
    <mergeCell ref="F12:I12"/>
    <mergeCell ref="AI11:AK11"/>
    <mergeCell ref="J12:N12"/>
    <mergeCell ref="O12:S12"/>
    <mergeCell ref="T12:V12"/>
    <mergeCell ref="W12:Y12"/>
    <mergeCell ref="Z12:AB12"/>
    <mergeCell ref="AC12:AE12"/>
    <mergeCell ref="AF12:AH12"/>
    <mergeCell ref="AI12:AK12"/>
    <mergeCell ref="J11:N11"/>
    <mergeCell ref="O11:S11"/>
    <mergeCell ref="T11:V11"/>
    <mergeCell ref="W11:Y11"/>
    <mergeCell ref="Z11:AB11"/>
    <mergeCell ref="AC11:AE11"/>
    <mergeCell ref="AF11:AH11"/>
    <mergeCell ref="Z10:AB10"/>
    <mergeCell ref="A1:D1"/>
    <mergeCell ref="F10:I10"/>
    <mergeCell ref="J7:N7"/>
    <mergeCell ref="O7:S7"/>
    <mergeCell ref="J8:N8"/>
    <mergeCell ref="O8:S8"/>
    <mergeCell ref="J9:N9"/>
    <mergeCell ref="O9:S9"/>
    <mergeCell ref="A2:AK3"/>
    <mergeCell ref="A5:I6"/>
    <mergeCell ref="J5:N6"/>
    <mergeCell ref="O5:S6"/>
    <mergeCell ref="T5:V6"/>
    <mergeCell ref="W5:Y6"/>
    <mergeCell ref="Z5:AB6"/>
    <mergeCell ref="AC5:AE6"/>
    <mergeCell ref="AF5:AH6"/>
    <mergeCell ref="AI5:AK6"/>
    <mergeCell ref="AC10:AE10"/>
    <mergeCell ref="AF10:AH10"/>
    <mergeCell ref="AI10:AK10"/>
    <mergeCell ref="J10:N10"/>
    <mergeCell ref="O10:S10"/>
  </mergeCells>
  <phoneticPr fontId="4"/>
  <hyperlinks>
    <hyperlink ref="A1" location="P2細目次!A1" display="目次に戻る" xr:uid="{6275223B-4E29-4497-83EA-7E93565442E5}"/>
  </hyperlinks>
  <pageMargins left="0.70866141732283472" right="0.70866141732283472" top="0.74803149606299213" bottom="0.74803149606299213" header="0.31496062992125984" footer="0.31496062992125984"/>
  <pageSetup paperSize="9" scale="91" firstPageNumber="0" orientation="portrait" r:id="rId1"/>
  <headerFooter differentFirst="1" scaleWithDoc="0">
    <oddFooter>&amp;C- &amp;P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077B5-2F56-4EC3-ACD1-938083C1E6B8}">
  <sheetPr codeName="Sheet33">
    <tabColor theme="0"/>
    <pageSetUpPr fitToPage="1"/>
  </sheetPr>
  <dimension ref="A1:AP80"/>
  <sheetViews>
    <sheetView zoomScaleNormal="100" zoomScaleSheetLayoutView="100" workbookViewId="0">
      <selection activeCell="AL2" sqref="AL2:AR2"/>
    </sheetView>
  </sheetViews>
  <sheetFormatPr defaultColWidth="3.125" defaultRowHeight="22.5" customHeight="1"/>
  <cols>
    <col min="1" max="37" width="3.125" style="587"/>
    <col min="38" max="42" width="3.125" style="69"/>
    <col min="43" max="16384" width="3.125" style="587"/>
  </cols>
  <sheetData>
    <row r="1" spans="1:42" ht="13.5">
      <c r="A1" s="1176" t="s">
        <v>4602</v>
      </c>
      <c r="B1" s="1176"/>
      <c r="C1" s="1176"/>
      <c r="D1" s="1176"/>
    </row>
    <row r="2" spans="1:42" s="589" customFormat="1" ht="22.5" customHeight="1">
      <c r="A2" s="1691" t="s">
        <v>1271</v>
      </c>
      <c r="B2" s="1691"/>
      <c r="C2" s="1691"/>
      <c r="D2" s="1691"/>
      <c r="E2" s="1691"/>
      <c r="F2" s="1691"/>
      <c r="G2" s="1691"/>
      <c r="H2" s="1691"/>
      <c r="I2" s="1691"/>
      <c r="J2" s="1691"/>
      <c r="K2" s="1691"/>
      <c r="L2" s="1691"/>
      <c r="M2" s="1691"/>
      <c r="N2" s="1691"/>
      <c r="O2" s="1691"/>
      <c r="P2" s="1691"/>
      <c r="Q2" s="1691"/>
      <c r="R2" s="1691"/>
      <c r="S2" s="1691"/>
      <c r="T2" s="1691"/>
      <c r="U2" s="1691"/>
      <c r="V2" s="1691"/>
      <c r="W2" s="1691"/>
      <c r="X2" s="1691"/>
      <c r="Y2" s="1691"/>
      <c r="Z2" s="1691"/>
      <c r="AA2" s="1691"/>
      <c r="AB2" s="1691"/>
      <c r="AC2" s="1691"/>
      <c r="AD2" s="1691"/>
      <c r="AE2" s="1691"/>
      <c r="AF2" s="1691"/>
      <c r="AG2" s="1691"/>
      <c r="AH2" s="1691"/>
      <c r="AI2" s="1691"/>
      <c r="AJ2" s="1691"/>
      <c r="AK2" s="1691"/>
      <c r="AL2" s="588"/>
      <c r="AM2" s="588"/>
      <c r="AN2" s="588"/>
      <c r="AO2" s="588"/>
      <c r="AP2" s="588"/>
    </row>
    <row r="3" spans="1:42" ht="13.5"/>
    <row r="4" spans="1:42" ht="22.5" customHeight="1">
      <c r="A4" s="1692" t="s">
        <v>1272</v>
      </c>
      <c r="B4" s="1692"/>
      <c r="C4" s="1692"/>
      <c r="D4" s="1692"/>
      <c r="E4" s="1692"/>
      <c r="F4" s="1692"/>
      <c r="G4" s="1692"/>
      <c r="H4" s="1692"/>
      <c r="I4" s="1692"/>
      <c r="J4" s="1692"/>
      <c r="K4" s="1692"/>
      <c r="L4" s="1692"/>
      <c r="M4" s="1693"/>
      <c r="N4" s="1697" t="s">
        <v>1273</v>
      </c>
      <c r="O4" s="1698"/>
      <c r="P4" s="1698"/>
      <c r="Q4" s="1698"/>
      <c r="R4" s="1698"/>
      <c r="S4" s="1699"/>
      <c r="T4" s="1706" t="s">
        <v>1274</v>
      </c>
      <c r="U4" s="1707"/>
      <c r="V4" s="1707"/>
      <c r="W4" s="1707"/>
      <c r="X4" s="1707"/>
      <c r="Y4" s="1708"/>
      <c r="Z4" s="1715" t="s">
        <v>1275</v>
      </c>
      <c r="AA4" s="1716"/>
      <c r="AB4" s="1716"/>
      <c r="AC4" s="1716"/>
      <c r="AD4" s="1716"/>
      <c r="AE4" s="1716"/>
      <c r="AF4" s="1716"/>
      <c r="AG4" s="1716"/>
      <c r="AH4" s="1716"/>
      <c r="AI4" s="1716"/>
      <c r="AJ4" s="1716"/>
      <c r="AK4" s="1717"/>
      <c r="AL4" s="590"/>
      <c r="AM4" s="590"/>
      <c r="AN4" s="590"/>
      <c r="AO4" s="587"/>
      <c r="AP4" s="587"/>
    </row>
    <row r="5" spans="1:42" ht="22.5" customHeight="1">
      <c r="A5" s="1585"/>
      <c r="B5" s="1585"/>
      <c r="C5" s="1585"/>
      <c r="D5" s="1585"/>
      <c r="E5" s="1585"/>
      <c r="F5" s="1585"/>
      <c r="G5" s="1585"/>
      <c r="H5" s="1585"/>
      <c r="I5" s="1585"/>
      <c r="J5" s="1585"/>
      <c r="K5" s="1585"/>
      <c r="L5" s="1585"/>
      <c r="M5" s="1694"/>
      <c r="N5" s="1700"/>
      <c r="O5" s="1701"/>
      <c r="P5" s="1701"/>
      <c r="Q5" s="1701"/>
      <c r="R5" s="1701"/>
      <c r="S5" s="1702"/>
      <c r="T5" s="1709"/>
      <c r="U5" s="1710"/>
      <c r="V5" s="1710"/>
      <c r="W5" s="1710"/>
      <c r="X5" s="1710"/>
      <c r="Y5" s="1711"/>
      <c r="Z5" s="1716" t="s">
        <v>1276</v>
      </c>
      <c r="AA5" s="1716"/>
      <c r="AB5" s="1716"/>
      <c r="AC5" s="1716"/>
      <c r="AD5" s="1716"/>
      <c r="AE5" s="1716"/>
      <c r="AF5" s="1718" t="s">
        <v>1277</v>
      </c>
      <c r="AG5" s="1718"/>
      <c r="AH5" s="1718"/>
      <c r="AI5" s="1718"/>
      <c r="AJ5" s="1718"/>
      <c r="AK5" s="1719"/>
      <c r="AL5" s="587"/>
      <c r="AM5" s="587"/>
      <c r="AN5" s="587"/>
      <c r="AO5" s="587"/>
      <c r="AP5" s="587"/>
    </row>
    <row r="6" spans="1:42" ht="22.5" customHeight="1">
      <c r="A6" s="1695"/>
      <c r="B6" s="1695"/>
      <c r="C6" s="1695"/>
      <c r="D6" s="1695"/>
      <c r="E6" s="1695"/>
      <c r="F6" s="1695"/>
      <c r="G6" s="1695"/>
      <c r="H6" s="1695"/>
      <c r="I6" s="1695"/>
      <c r="J6" s="1695"/>
      <c r="K6" s="1695"/>
      <c r="L6" s="1695"/>
      <c r="M6" s="1696"/>
      <c r="N6" s="1703"/>
      <c r="O6" s="1704"/>
      <c r="P6" s="1704"/>
      <c r="Q6" s="1704"/>
      <c r="R6" s="1704"/>
      <c r="S6" s="1705"/>
      <c r="T6" s="1712"/>
      <c r="U6" s="1713"/>
      <c r="V6" s="1713"/>
      <c r="W6" s="1713"/>
      <c r="X6" s="1713"/>
      <c r="Y6" s="1714"/>
      <c r="Z6" s="1716"/>
      <c r="AA6" s="1716"/>
      <c r="AB6" s="1716"/>
      <c r="AC6" s="1716"/>
      <c r="AD6" s="1716"/>
      <c r="AE6" s="1716"/>
      <c r="AF6" s="1718"/>
      <c r="AG6" s="1718"/>
      <c r="AH6" s="1718"/>
      <c r="AI6" s="1718"/>
      <c r="AJ6" s="1718"/>
      <c r="AK6" s="1719"/>
      <c r="AL6" s="587"/>
      <c r="AM6" s="587"/>
      <c r="AN6" s="587"/>
      <c r="AO6" s="587"/>
      <c r="AP6" s="587"/>
    </row>
    <row r="7" spans="1:42" ht="7.5" customHeight="1">
      <c r="A7" s="536"/>
      <c r="B7" s="536"/>
      <c r="C7" s="536"/>
      <c r="D7" s="536"/>
      <c r="E7" s="536"/>
      <c r="F7" s="536"/>
      <c r="G7" s="536"/>
      <c r="H7" s="536"/>
      <c r="I7" s="536"/>
      <c r="J7" s="536"/>
      <c r="K7" s="536"/>
      <c r="L7" s="536"/>
      <c r="M7" s="536"/>
      <c r="N7" s="591"/>
      <c r="O7" s="592"/>
      <c r="P7" s="592"/>
      <c r="Q7" s="592"/>
      <c r="R7" s="592"/>
      <c r="S7" s="592"/>
      <c r="T7" s="593"/>
      <c r="U7" s="593"/>
      <c r="V7" s="593"/>
      <c r="W7" s="593"/>
      <c r="X7" s="593"/>
      <c r="Y7" s="593"/>
      <c r="Z7" s="593"/>
      <c r="AA7" s="593"/>
      <c r="AB7" s="593"/>
      <c r="AC7" s="593"/>
      <c r="AD7" s="593"/>
      <c r="AE7" s="593"/>
      <c r="AF7" s="594"/>
      <c r="AG7" s="594"/>
      <c r="AH7" s="594"/>
      <c r="AI7" s="594"/>
      <c r="AJ7" s="594"/>
      <c r="AK7" s="594"/>
      <c r="AL7" s="587"/>
      <c r="AM7" s="587"/>
      <c r="AN7" s="587"/>
      <c r="AO7" s="587"/>
      <c r="AP7" s="587"/>
    </row>
    <row r="8" spans="1:42" ht="18.75" customHeight="1">
      <c r="A8" s="1720" t="s">
        <v>1278</v>
      </c>
      <c r="B8" s="1720"/>
      <c r="C8" s="1720"/>
      <c r="D8" s="1720"/>
      <c r="E8" s="1720"/>
      <c r="F8" s="1720"/>
      <c r="G8" s="1720"/>
      <c r="H8" s="1720"/>
      <c r="I8" s="1720"/>
      <c r="J8" s="1720"/>
      <c r="K8" s="1720"/>
      <c r="L8" s="1720"/>
      <c r="M8" s="1721"/>
      <c r="N8" s="1722">
        <v>33516</v>
      </c>
      <c r="O8" s="1665"/>
      <c r="P8" s="1665"/>
      <c r="Q8" s="1665"/>
      <c r="R8" s="1665"/>
      <c r="S8" s="1665"/>
      <c r="T8" s="1665">
        <v>77563</v>
      </c>
      <c r="U8" s="1665"/>
      <c r="V8" s="1665"/>
      <c r="W8" s="1665"/>
      <c r="X8" s="1665"/>
      <c r="Y8" s="1665"/>
      <c r="Z8" s="1665">
        <v>2284</v>
      </c>
      <c r="AA8" s="1665"/>
      <c r="AB8" s="1665"/>
      <c r="AC8" s="1665"/>
      <c r="AD8" s="1665"/>
      <c r="AE8" s="1665"/>
      <c r="AF8" s="1665">
        <v>9031</v>
      </c>
      <c r="AG8" s="1665"/>
      <c r="AH8" s="1665"/>
      <c r="AI8" s="1665"/>
      <c r="AJ8" s="1665"/>
      <c r="AK8" s="1665"/>
      <c r="AL8" s="587"/>
      <c r="AM8" s="587"/>
      <c r="AN8" s="587"/>
      <c r="AO8" s="587"/>
      <c r="AP8" s="587"/>
    </row>
    <row r="9" spans="1:42" ht="7.5" customHeight="1">
      <c r="A9" s="595"/>
      <c r="B9" s="595"/>
      <c r="C9" s="595"/>
      <c r="D9" s="595"/>
      <c r="E9" s="595"/>
      <c r="F9" s="595"/>
      <c r="G9" s="595"/>
      <c r="H9" s="595"/>
      <c r="I9" s="595"/>
      <c r="J9" s="595"/>
      <c r="K9" s="595"/>
      <c r="L9" s="595"/>
      <c r="M9" s="596"/>
      <c r="N9" s="1722"/>
      <c r="O9" s="1665"/>
      <c r="P9" s="1665"/>
      <c r="Q9" s="1665"/>
      <c r="R9" s="1665"/>
      <c r="S9" s="1665"/>
      <c r="T9" s="1665"/>
      <c r="U9" s="1665"/>
      <c r="V9" s="1665"/>
      <c r="W9" s="1665"/>
      <c r="X9" s="1665"/>
      <c r="Y9" s="1665"/>
      <c r="Z9" s="1665"/>
      <c r="AA9" s="1665"/>
      <c r="AB9" s="1665"/>
      <c r="AC9" s="1665"/>
      <c r="AD9" s="1665"/>
      <c r="AE9" s="1665"/>
      <c r="AF9" s="1665"/>
      <c r="AG9" s="1665"/>
      <c r="AH9" s="1665"/>
      <c r="AI9" s="1665"/>
      <c r="AJ9" s="1665"/>
      <c r="AK9" s="1665"/>
      <c r="AL9" s="587"/>
      <c r="AM9" s="587"/>
      <c r="AN9" s="587"/>
      <c r="AO9" s="587"/>
      <c r="AP9" s="587"/>
    </row>
    <row r="10" spans="1:42" ht="18.75" customHeight="1">
      <c r="A10" s="527"/>
      <c r="B10" s="1720" t="s">
        <v>1279</v>
      </c>
      <c r="C10" s="1720"/>
      <c r="D10" s="1720"/>
      <c r="E10" s="1720"/>
      <c r="F10" s="1720"/>
      <c r="G10" s="1720"/>
      <c r="H10" s="1720"/>
      <c r="I10" s="1720"/>
      <c r="J10" s="1720"/>
      <c r="K10" s="1720"/>
      <c r="L10" s="1720"/>
      <c r="M10" s="1721"/>
      <c r="N10" s="1722">
        <v>22800</v>
      </c>
      <c r="O10" s="1665"/>
      <c r="P10" s="1665"/>
      <c r="Q10" s="1665"/>
      <c r="R10" s="1665"/>
      <c r="S10" s="1665"/>
      <c r="T10" s="1665">
        <v>66340</v>
      </c>
      <c r="U10" s="1665"/>
      <c r="V10" s="1665"/>
      <c r="W10" s="1665"/>
      <c r="X10" s="1665"/>
      <c r="Y10" s="1665"/>
      <c r="Z10" s="1665">
        <v>2275</v>
      </c>
      <c r="AA10" s="1665"/>
      <c r="AB10" s="1665"/>
      <c r="AC10" s="1665"/>
      <c r="AD10" s="1665"/>
      <c r="AE10" s="1665"/>
      <c r="AF10" s="1665">
        <v>8984</v>
      </c>
      <c r="AG10" s="1665"/>
      <c r="AH10" s="1665"/>
      <c r="AI10" s="1665"/>
      <c r="AJ10" s="1665"/>
      <c r="AK10" s="1665"/>
      <c r="AL10" s="587"/>
      <c r="AM10" s="587"/>
      <c r="AN10" s="587"/>
      <c r="AO10" s="587"/>
      <c r="AP10" s="587"/>
    </row>
    <row r="11" spans="1:42" ht="7.5" customHeight="1">
      <c r="A11" s="527"/>
      <c r="B11" s="595"/>
      <c r="C11" s="595"/>
      <c r="D11" s="595"/>
      <c r="E11" s="595"/>
      <c r="F11" s="595"/>
      <c r="G11" s="595"/>
      <c r="H11" s="595"/>
      <c r="I11" s="595"/>
      <c r="J11" s="595"/>
      <c r="K11" s="595"/>
      <c r="L11" s="595"/>
      <c r="M11" s="596"/>
      <c r="N11" s="1722"/>
      <c r="O11" s="1665"/>
      <c r="P11" s="1665"/>
      <c r="Q11" s="1665"/>
      <c r="R11" s="1665"/>
      <c r="S11" s="1665"/>
      <c r="T11" s="1665"/>
      <c r="U11" s="1665"/>
      <c r="V11" s="1665"/>
      <c r="W11" s="1665"/>
      <c r="X11" s="1665"/>
      <c r="Y11" s="1665"/>
      <c r="Z11" s="1665"/>
      <c r="AA11" s="1665"/>
      <c r="AB11" s="1665"/>
      <c r="AC11" s="1665"/>
      <c r="AD11" s="1665"/>
      <c r="AE11" s="1665"/>
      <c r="AF11" s="1665"/>
      <c r="AG11" s="1665"/>
      <c r="AH11" s="1665"/>
      <c r="AI11" s="1665"/>
      <c r="AJ11" s="1665"/>
      <c r="AK11" s="1665"/>
      <c r="AL11" s="587"/>
      <c r="AM11" s="587"/>
      <c r="AN11" s="587"/>
      <c r="AO11" s="587"/>
      <c r="AP11" s="587"/>
    </row>
    <row r="12" spans="1:42" ht="18.75" customHeight="1">
      <c r="A12" s="527"/>
      <c r="B12" s="597"/>
      <c r="C12" s="1720" t="s">
        <v>1280</v>
      </c>
      <c r="D12" s="1720"/>
      <c r="E12" s="1720"/>
      <c r="F12" s="1720"/>
      <c r="G12" s="1720"/>
      <c r="H12" s="1720"/>
      <c r="I12" s="1720"/>
      <c r="J12" s="1720"/>
      <c r="K12" s="1720"/>
      <c r="L12" s="1720"/>
      <c r="M12" s="1721"/>
      <c r="N12" s="1722">
        <v>20634</v>
      </c>
      <c r="O12" s="1665"/>
      <c r="P12" s="1665"/>
      <c r="Q12" s="1665"/>
      <c r="R12" s="1665"/>
      <c r="S12" s="1665"/>
      <c r="T12" s="1665">
        <v>57735</v>
      </c>
      <c r="U12" s="1665"/>
      <c r="V12" s="1665"/>
      <c r="W12" s="1665"/>
      <c r="X12" s="1665"/>
      <c r="Y12" s="1665"/>
      <c r="Z12" s="1665">
        <v>2082</v>
      </c>
      <c r="AA12" s="1665"/>
      <c r="AB12" s="1665"/>
      <c r="AC12" s="1665"/>
      <c r="AD12" s="1665"/>
      <c r="AE12" s="1665"/>
      <c r="AF12" s="1665">
        <v>7977</v>
      </c>
      <c r="AG12" s="1665"/>
      <c r="AH12" s="1665"/>
      <c r="AI12" s="1665"/>
      <c r="AJ12" s="1665"/>
      <c r="AK12" s="1665"/>
      <c r="AL12" s="587"/>
      <c r="AM12" s="587"/>
      <c r="AN12" s="587"/>
      <c r="AO12" s="587"/>
      <c r="AP12" s="587"/>
    </row>
    <row r="13" spans="1:42" ht="7.5" customHeight="1">
      <c r="A13" s="527"/>
      <c r="B13" s="597"/>
      <c r="C13" s="595"/>
      <c r="D13" s="595"/>
      <c r="E13" s="595"/>
      <c r="F13" s="595"/>
      <c r="G13" s="595"/>
      <c r="H13" s="595"/>
      <c r="I13" s="595"/>
      <c r="J13" s="595"/>
      <c r="K13" s="595"/>
      <c r="L13" s="595"/>
      <c r="M13" s="596"/>
      <c r="N13" s="1722"/>
      <c r="O13" s="1665"/>
      <c r="P13" s="1665"/>
      <c r="Q13" s="1665"/>
      <c r="R13" s="1665"/>
      <c r="S13" s="1665"/>
      <c r="T13" s="1665"/>
      <c r="U13" s="1665"/>
      <c r="V13" s="1665"/>
      <c r="W13" s="1665"/>
      <c r="X13" s="1665"/>
      <c r="Y13" s="1665"/>
      <c r="Z13" s="1665"/>
      <c r="AA13" s="1665"/>
      <c r="AB13" s="1665"/>
      <c r="AC13" s="1665"/>
      <c r="AD13" s="1665"/>
      <c r="AE13" s="1665"/>
      <c r="AF13" s="1665"/>
      <c r="AG13" s="1665"/>
      <c r="AH13" s="1665"/>
      <c r="AI13" s="1665"/>
      <c r="AJ13" s="1665"/>
      <c r="AK13" s="1665"/>
      <c r="AL13" s="587"/>
      <c r="AM13" s="587"/>
      <c r="AN13" s="587"/>
      <c r="AO13" s="587"/>
      <c r="AP13" s="587"/>
    </row>
    <row r="14" spans="1:42" ht="18.75" customHeight="1">
      <c r="A14" s="527"/>
      <c r="B14" s="597"/>
      <c r="C14" s="598"/>
      <c r="D14" s="1720" t="s">
        <v>1281</v>
      </c>
      <c r="E14" s="1720"/>
      <c r="F14" s="1720"/>
      <c r="G14" s="1720"/>
      <c r="H14" s="1720"/>
      <c r="I14" s="1720"/>
      <c r="J14" s="1720"/>
      <c r="K14" s="1720"/>
      <c r="L14" s="1720"/>
      <c r="M14" s="1721"/>
      <c r="N14" s="1722">
        <v>7776</v>
      </c>
      <c r="O14" s="1665"/>
      <c r="P14" s="1665"/>
      <c r="Q14" s="1665"/>
      <c r="R14" s="1665"/>
      <c r="S14" s="1665"/>
      <c r="T14" s="1665">
        <v>15552</v>
      </c>
      <c r="U14" s="1665"/>
      <c r="V14" s="1665"/>
      <c r="W14" s="1665"/>
      <c r="X14" s="1665"/>
      <c r="Y14" s="1665"/>
      <c r="Z14" s="1665" t="s">
        <v>1282</v>
      </c>
      <c r="AA14" s="1665"/>
      <c r="AB14" s="1665"/>
      <c r="AC14" s="1665"/>
      <c r="AD14" s="1665"/>
      <c r="AE14" s="1665"/>
      <c r="AF14" s="1665" t="s">
        <v>1282</v>
      </c>
      <c r="AG14" s="1665"/>
      <c r="AH14" s="1665"/>
      <c r="AI14" s="1665"/>
      <c r="AJ14" s="1665"/>
      <c r="AK14" s="1665"/>
      <c r="AL14" s="587"/>
      <c r="AM14" s="587"/>
      <c r="AN14" s="587"/>
      <c r="AO14" s="587"/>
      <c r="AP14" s="587"/>
    </row>
    <row r="15" spans="1:42" ht="7.5" customHeight="1">
      <c r="A15" s="527"/>
      <c r="B15" s="597"/>
      <c r="C15" s="598"/>
      <c r="D15" s="595"/>
      <c r="E15" s="595"/>
      <c r="F15" s="595"/>
      <c r="G15" s="595"/>
      <c r="H15" s="595"/>
      <c r="I15" s="595"/>
      <c r="J15" s="595"/>
      <c r="K15" s="595"/>
      <c r="L15" s="595"/>
      <c r="M15" s="596"/>
      <c r="N15" s="1722"/>
      <c r="O15" s="1665"/>
      <c r="P15" s="1665"/>
      <c r="Q15" s="1665"/>
      <c r="R15" s="1665"/>
      <c r="S15" s="1665"/>
      <c r="T15" s="1665"/>
      <c r="U15" s="1665"/>
      <c r="V15" s="1665"/>
      <c r="W15" s="1665"/>
      <c r="X15" s="1665"/>
      <c r="Y15" s="1665"/>
      <c r="Z15" s="1665"/>
      <c r="AA15" s="1665"/>
      <c r="AB15" s="1665"/>
      <c r="AC15" s="1665"/>
      <c r="AD15" s="1665"/>
      <c r="AE15" s="1665"/>
      <c r="AF15" s="1665"/>
      <c r="AG15" s="1665"/>
      <c r="AH15" s="1665"/>
      <c r="AI15" s="1665"/>
      <c r="AJ15" s="1665"/>
      <c r="AK15" s="1665"/>
      <c r="AL15" s="587"/>
      <c r="AM15" s="587"/>
      <c r="AN15" s="587"/>
      <c r="AO15" s="587"/>
      <c r="AP15" s="587"/>
    </row>
    <row r="16" spans="1:42" ht="18.75" customHeight="1">
      <c r="A16" s="527"/>
      <c r="B16" s="597"/>
      <c r="C16" s="598"/>
      <c r="D16" s="1720" t="s">
        <v>1283</v>
      </c>
      <c r="E16" s="1720"/>
      <c r="F16" s="1720"/>
      <c r="G16" s="1720"/>
      <c r="H16" s="1720"/>
      <c r="I16" s="1720"/>
      <c r="J16" s="1720"/>
      <c r="K16" s="1720"/>
      <c r="L16" s="1720"/>
      <c r="M16" s="1721"/>
      <c r="N16" s="1722">
        <v>9562</v>
      </c>
      <c r="O16" s="1665"/>
      <c r="P16" s="1665"/>
      <c r="Q16" s="1665"/>
      <c r="R16" s="1665"/>
      <c r="S16" s="1665"/>
      <c r="T16" s="1665">
        <v>34472</v>
      </c>
      <c r="U16" s="1665"/>
      <c r="V16" s="1665"/>
      <c r="W16" s="1665"/>
      <c r="X16" s="1665"/>
      <c r="Y16" s="1665"/>
      <c r="Z16" s="1665">
        <v>1967</v>
      </c>
      <c r="AA16" s="1665"/>
      <c r="AB16" s="1665"/>
      <c r="AC16" s="1665"/>
      <c r="AD16" s="1665"/>
      <c r="AE16" s="1665"/>
      <c r="AF16" s="1665">
        <v>7634</v>
      </c>
      <c r="AG16" s="1665"/>
      <c r="AH16" s="1665"/>
      <c r="AI16" s="1665"/>
      <c r="AJ16" s="1665"/>
      <c r="AK16" s="1665"/>
      <c r="AL16" s="587"/>
      <c r="AM16" s="587"/>
      <c r="AN16" s="587"/>
      <c r="AO16" s="587"/>
      <c r="AP16" s="587"/>
    </row>
    <row r="17" spans="1:42" ht="7.5" customHeight="1">
      <c r="A17" s="527"/>
      <c r="B17" s="597"/>
      <c r="C17" s="598"/>
      <c r="D17" s="595"/>
      <c r="E17" s="595"/>
      <c r="F17" s="595"/>
      <c r="G17" s="595"/>
      <c r="H17" s="595"/>
      <c r="I17" s="595"/>
      <c r="J17" s="595"/>
      <c r="K17" s="595"/>
      <c r="L17" s="595"/>
      <c r="M17" s="596"/>
      <c r="N17" s="1722"/>
      <c r="O17" s="1665"/>
      <c r="P17" s="1665"/>
      <c r="Q17" s="1665"/>
      <c r="R17" s="1665"/>
      <c r="S17" s="1665"/>
      <c r="T17" s="1665"/>
      <c r="U17" s="1665"/>
      <c r="V17" s="1665"/>
      <c r="W17" s="1665"/>
      <c r="X17" s="1665"/>
      <c r="Y17" s="1665"/>
      <c r="Z17" s="1665"/>
      <c r="AA17" s="1665"/>
      <c r="AB17" s="1665"/>
      <c r="AC17" s="1665"/>
      <c r="AD17" s="1665"/>
      <c r="AE17" s="1665"/>
      <c r="AF17" s="1665"/>
      <c r="AG17" s="1665"/>
      <c r="AH17" s="1665"/>
      <c r="AI17" s="1665"/>
      <c r="AJ17" s="1665"/>
      <c r="AK17" s="1665"/>
      <c r="AL17" s="587"/>
      <c r="AM17" s="587"/>
      <c r="AN17" s="587"/>
      <c r="AO17" s="587"/>
      <c r="AP17" s="587"/>
    </row>
    <row r="18" spans="1:42" ht="18.75" customHeight="1">
      <c r="A18" s="527"/>
      <c r="B18" s="597"/>
      <c r="C18" s="598"/>
      <c r="D18" s="1720" t="s">
        <v>1284</v>
      </c>
      <c r="E18" s="1720"/>
      <c r="F18" s="1720"/>
      <c r="G18" s="1720"/>
      <c r="H18" s="1720"/>
      <c r="I18" s="1720"/>
      <c r="J18" s="1720"/>
      <c r="K18" s="1720"/>
      <c r="L18" s="1720"/>
      <c r="M18" s="1721"/>
      <c r="N18" s="1722">
        <v>589</v>
      </c>
      <c r="O18" s="1665"/>
      <c r="P18" s="1665"/>
      <c r="Q18" s="1665"/>
      <c r="R18" s="1665"/>
      <c r="S18" s="1665"/>
      <c r="T18" s="1665">
        <v>1336</v>
      </c>
      <c r="U18" s="1665"/>
      <c r="V18" s="1665"/>
      <c r="W18" s="1665"/>
      <c r="X18" s="1665"/>
      <c r="Y18" s="1665"/>
      <c r="Z18" s="1665">
        <v>4</v>
      </c>
      <c r="AA18" s="1665"/>
      <c r="AB18" s="1665"/>
      <c r="AC18" s="1665"/>
      <c r="AD18" s="1665"/>
      <c r="AE18" s="1665"/>
      <c r="AF18" s="1665">
        <v>15</v>
      </c>
      <c r="AG18" s="1665"/>
      <c r="AH18" s="1665"/>
      <c r="AI18" s="1665"/>
      <c r="AJ18" s="1665"/>
      <c r="AK18" s="1665"/>
      <c r="AL18" s="587"/>
      <c r="AM18" s="587"/>
      <c r="AN18" s="587"/>
      <c r="AO18" s="587"/>
      <c r="AP18" s="587"/>
    </row>
    <row r="19" spans="1:42" ht="7.5" customHeight="1">
      <c r="A19" s="527"/>
      <c r="B19" s="597"/>
      <c r="C19" s="598"/>
      <c r="D19" s="595"/>
      <c r="E19" s="595"/>
      <c r="F19" s="595"/>
      <c r="G19" s="595"/>
      <c r="H19" s="595"/>
      <c r="I19" s="595"/>
      <c r="J19" s="595"/>
      <c r="K19" s="595"/>
      <c r="L19" s="595"/>
      <c r="M19" s="596"/>
      <c r="N19" s="1722"/>
      <c r="O19" s="1665"/>
      <c r="P19" s="1665"/>
      <c r="Q19" s="1665"/>
      <c r="R19" s="1665"/>
      <c r="S19" s="1665"/>
      <c r="T19" s="1665"/>
      <c r="U19" s="1665"/>
      <c r="V19" s="1665"/>
      <c r="W19" s="1665"/>
      <c r="X19" s="1665"/>
      <c r="Y19" s="1665"/>
      <c r="Z19" s="1665"/>
      <c r="AA19" s="1665"/>
      <c r="AB19" s="1665"/>
      <c r="AC19" s="1665"/>
      <c r="AD19" s="1665"/>
      <c r="AE19" s="1665"/>
      <c r="AF19" s="1665"/>
      <c r="AG19" s="1665"/>
      <c r="AH19" s="1665"/>
      <c r="AI19" s="1665"/>
      <c r="AJ19" s="1665"/>
      <c r="AK19" s="1665"/>
      <c r="AL19" s="587"/>
      <c r="AM19" s="587"/>
      <c r="AN19" s="587"/>
      <c r="AO19" s="587"/>
      <c r="AP19" s="587"/>
    </row>
    <row r="20" spans="1:42" ht="18.75" customHeight="1">
      <c r="A20" s="527"/>
      <c r="B20" s="597"/>
      <c r="C20" s="598"/>
      <c r="D20" s="1720" t="s">
        <v>1285</v>
      </c>
      <c r="E20" s="1720"/>
      <c r="F20" s="1720"/>
      <c r="G20" s="1720"/>
      <c r="H20" s="1720"/>
      <c r="I20" s="1720"/>
      <c r="J20" s="1720"/>
      <c r="K20" s="1720"/>
      <c r="L20" s="1720"/>
      <c r="M20" s="1721"/>
      <c r="N20" s="1722">
        <v>2707</v>
      </c>
      <c r="O20" s="1665"/>
      <c r="P20" s="1665"/>
      <c r="Q20" s="1665"/>
      <c r="R20" s="1665"/>
      <c r="S20" s="1665"/>
      <c r="T20" s="1665">
        <v>6375</v>
      </c>
      <c r="U20" s="1665"/>
      <c r="V20" s="1665"/>
      <c r="W20" s="1665"/>
      <c r="X20" s="1665"/>
      <c r="Y20" s="1665"/>
      <c r="Z20" s="1665">
        <v>111</v>
      </c>
      <c r="AA20" s="1665"/>
      <c r="AB20" s="1665"/>
      <c r="AC20" s="1665"/>
      <c r="AD20" s="1665"/>
      <c r="AE20" s="1665"/>
      <c r="AF20" s="1665">
        <v>328</v>
      </c>
      <c r="AG20" s="1665"/>
      <c r="AH20" s="1665"/>
      <c r="AI20" s="1665"/>
      <c r="AJ20" s="1665"/>
      <c r="AK20" s="1665"/>
      <c r="AL20" s="587"/>
      <c r="AM20" s="587"/>
      <c r="AN20" s="587"/>
      <c r="AO20" s="587"/>
      <c r="AP20" s="587"/>
    </row>
    <row r="21" spans="1:42" ht="7.5" customHeight="1">
      <c r="A21" s="527"/>
      <c r="B21" s="597"/>
      <c r="C21" s="598"/>
      <c r="D21" s="595"/>
      <c r="E21" s="595"/>
      <c r="F21" s="595"/>
      <c r="G21" s="595"/>
      <c r="H21" s="595"/>
      <c r="I21" s="595"/>
      <c r="J21" s="595"/>
      <c r="K21" s="595"/>
      <c r="L21" s="595"/>
      <c r="M21" s="596"/>
      <c r="N21" s="1722"/>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c r="AK21" s="1665"/>
      <c r="AL21" s="587"/>
      <c r="AM21" s="587"/>
      <c r="AN21" s="587"/>
      <c r="AO21" s="587"/>
      <c r="AP21" s="587"/>
    </row>
    <row r="22" spans="1:42" ht="18.75" customHeight="1">
      <c r="A22" s="527"/>
      <c r="B22" s="597"/>
      <c r="C22" s="1720" t="s">
        <v>1286</v>
      </c>
      <c r="D22" s="1720"/>
      <c r="E22" s="1720"/>
      <c r="F22" s="1720"/>
      <c r="G22" s="1720"/>
      <c r="H22" s="1720"/>
      <c r="I22" s="1720"/>
      <c r="J22" s="1720"/>
      <c r="K22" s="1720"/>
      <c r="L22" s="1720"/>
      <c r="M22" s="1721"/>
      <c r="N22" s="1722">
        <v>2166</v>
      </c>
      <c r="O22" s="1665"/>
      <c r="P22" s="1665"/>
      <c r="Q22" s="1665"/>
      <c r="R22" s="1665"/>
      <c r="S22" s="1665"/>
      <c r="T22" s="1665">
        <v>8605</v>
      </c>
      <c r="U22" s="1665"/>
      <c r="V22" s="1665"/>
      <c r="W22" s="1665"/>
      <c r="X22" s="1665"/>
      <c r="Y22" s="1665"/>
      <c r="Z22" s="1665">
        <v>193</v>
      </c>
      <c r="AA22" s="1665"/>
      <c r="AB22" s="1665"/>
      <c r="AC22" s="1665"/>
      <c r="AD22" s="1665"/>
      <c r="AE22" s="1665"/>
      <c r="AF22" s="1665">
        <v>1007</v>
      </c>
      <c r="AG22" s="1665"/>
      <c r="AH22" s="1665"/>
      <c r="AI22" s="1665"/>
      <c r="AJ22" s="1665"/>
      <c r="AK22" s="1665"/>
      <c r="AL22" s="587"/>
      <c r="AM22" s="587"/>
      <c r="AN22" s="587"/>
      <c r="AO22" s="587"/>
      <c r="AP22" s="587"/>
    </row>
    <row r="23" spans="1:42" ht="7.5" customHeight="1">
      <c r="A23" s="527"/>
      <c r="B23" s="597"/>
      <c r="C23" s="595"/>
      <c r="D23" s="595"/>
      <c r="E23" s="595"/>
      <c r="F23" s="595"/>
      <c r="G23" s="595"/>
      <c r="H23" s="595"/>
      <c r="I23" s="595"/>
      <c r="J23" s="595"/>
      <c r="K23" s="595"/>
      <c r="L23" s="595"/>
      <c r="M23" s="596"/>
      <c r="N23" s="1722"/>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587"/>
      <c r="AM23" s="587"/>
      <c r="AN23" s="587"/>
      <c r="AO23" s="587"/>
      <c r="AP23" s="587"/>
    </row>
    <row r="24" spans="1:42" ht="18.75" customHeight="1">
      <c r="A24" s="527"/>
      <c r="B24" s="597"/>
      <c r="C24" s="598"/>
      <c r="D24" s="1720" t="s">
        <v>1287</v>
      </c>
      <c r="E24" s="1720"/>
      <c r="F24" s="1720"/>
      <c r="G24" s="1720"/>
      <c r="H24" s="1720"/>
      <c r="I24" s="1720"/>
      <c r="J24" s="1720"/>
      <c r="K24" s="1720"/>
      <c r="L24" s="1720"/>
      <c r="M24" s="1721"/>
      <c r="N24" s="1722">
        <v>63</v>
      </c>
      <c r="O24" s="1665"/>
      <c r="P24" s="1665"/>
      <c r="Q24" s="1665"/>
      <c r="R24" s="1665"/>
      <c r="S24" s="1665"/>
      <c r="T24" s="1665">
        <v>252</v>
      </c>
      <c r="U24" s="1665"/>
      <c r="V24" s="1665"/>
      <c r="W24" s="1665"/>
      <c r="X24" s="1665"/>
      <c r="Y24" s="1665"/>
      <c r="Z24" s="1665" t="s">
        <v>1282</v>
      </c>
      <c r="AA24" s="1665"/>
      <c r="AB24" s="1665"/>
      <c r="AC24" s="1665"/>
      <c r="AD24" s="1665"/>
      <c r="AE24" s="1665"/>
      <c r="AF24" s="1665" t="s">
        <v>1282</v>
      </c>
      <c r="AG24" s="1665"/>
      <c r="AH24" s="1665"/>
      <c r="AI24" s="1665"/>
      <c r="AJ24" s="1665"/>
      <c r="AK24" s="1665"/>
      <c r="AL24" s="587"/>
      <c r="AM24" s="587"/>
      <c r="AN24" s="587"/>
      <c r="AO24" s="587"/>
      <c r="AP24" s="587"/>
    </row>
    <row r="25" spans="1:42" ht="7.5" customHeight="1">
      <c r="A25" s="527"/>
      <c r="B25" s="597"/>
      <c r="C25" s="598"/>
      <c r="D25" s="595"/>
      <c r="E25" s="595"/>
      <c r="F25" s="595"/>
      <c r="G25" s="595"/>
      <c r="H25" s="595"/>
      <c r="I25" s="595"/>
      <c r="J25" s="595"/>
      <c r="K25" s="595"/>
      <c r="L25" s="595"/>
      <c r="M25" s="596"/>
      <c r="N25" s="1722"/>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587"/>
      <c r="AM25" s="587"/>
      <c r="AN25" s="587"/>
      <c r="AO25" s="587"/>
      <c r="AP25" s="587"/>
    </row>
    <row r="26" spans="1:42" ht="18.75" customHeight="1">
      <c r="A26" s="527"/>
      <c r="B26" s="597"/>
      <c r="C26" s="598"/>
      <c r="D26" s="598"/>
      <c r="E26" s="1723" t="s">
        <v>1288</v>
      </c>
      <c r="F26" s="1723"/>
      <c r="G26" s="1723"/>
      <c r="H26" s="1723"/>
      <c r="I26" s="1723"/>
      <c r="J26" s="1723"/>
      <c r="K26" s="1723"/>
      <c r="L26" s="1723"/>
      <c r="M26" s="1724"/>
      <c r="N26" s="1722">
        <v>49</v>
      </c>
      <c r="O26" s="1665"/>
      <c r="P26" s="1665"/>
      <c r="Q26" s="1665"/>
      <c r="R26" s="1665"/>
      <c r="S26" s="1665"/>
      <c r="T26" s="1665">
        <v>196</v>
      </c>
      <c r="U26" s="1665"/>
      <c r="V26" s="1665"/>
      <c r="W26" s="1665"/>
      <c r="X26" s="1665"/>
      <c r="Y26" s="1665"/>
      <c r="Z26" s="1665" t="s">
        <v>1282</v>
      </c>
      <c r="AA26" s="1665"/>
      <c r="AB26" s="1665"/>
      <c r="AC26" s="1665"/>
      <c r="AD26" s="1665"/>
      <c r="AE26" s="1665"/>
      <c r="AF26" s="1665" t="s">
        <v>1282</v>
      </c>
      <c r="AG26" s="1665"/>
      <c r="AH26" s="1665"/>
      <c r="AI26" s="1665"/>
      <c r="AJ26" s="1665"/>
      <c r="AK26" s="1665"/>
      <c r="AL26" s="587"/>
      <c r="AM26" s="587"/>
      <c r="AN26" s="587"/>
      <c r="AO26" s="587"/>
      <c r="AP26" s="587"/>
    </row>
    <row r="27" spans="1:42" ht="7.5" customHeight="1">
      <c r="A27" s="527"/>
      <c r="B27" s="597"/>
      <c r="C27" s="598"/>
      <c r="D27" s="598"/>
      <c r="E27" s="599"/>
      <c r="F27" s="599"/>
      <c r="G27" s="599"/>
      <c r="H27" s="599"/>
      <c r="I27" s="599"/>
      <c r="J27" s="599"/>
      <c r="K27" s="599"/>
      <c r="L27" s="599"/>
      <c r="M27" s="600"/>
      <c r="N27" s="1722"/>
      <c r="O27" s="1665"/>
      <c r="P27" s="1665"/>
      <c r="Q27" s="1665"/>
      <c r="R27" s="1665"/>
      <c r="S27" s="1665"/>
      <c r="T27" s="1665"/>
      <c r="U27" s="1665"/>
      <c r="V27" s="1665"/>
      <c r="W27" s="1665"/>
      <c r="X27" s="1665"/>
      <c r="Y27" s="1665"/>
      <c r="Z27" s="1665"/>
      <c r="AA27" s="1665"/>
      <c r="AB27" s="1665"/>
      <c r="AC27" s="1665"/>
      <c r="AD27" s="1665"/>
      <c r="AE27" s="1665"/>
      <c r="AF27" s="1665"/>
      <c r="AG27" s="1665"/>
      <c r="AH27" s="1665"/>
      <c r="AI27" s="1665"/>
      <c r="AJ27" s="1665"/>
      <c r="AK27" s="1665"/>
      <c r="AL27" s="587"/>
      <c r="AM27" s="587"/>
      <c r="AN27" s="587"/>
      <c r="AO27" s="587"/>
      <c r="AP27" s="587"/>
    </row>
    <row r="28" spans="1:42" ht="18.75" customHeight="1">
      <c r="A28" s="527"/>
      <c r="B28" s="597"/>
      <c r="C28" s="598"/>
      <c r="D28" s="598"/>
      <c r="E28" s="1723" t="s">
        <v>1289</v>
      </c>
      <c r="F28" s="1723"/>
      <c r="G28" s="1723"/>
      <c r="H28" s="1723"/>
      <c r="I28" s="1723"/>
      <c r="J28" s="1723"/>
      <c r="K28" s="1723"/>
      <c r="L28" s="1723"/>
      <c r="M28" s="1724"/>
      <c r="N28" s="1722">
        <v>14</v>
      </c>
      <c r="O28" s="1665"/>
      <c r="P28" s="1665"/>
      <c r="Q28" s="1665"/>
      <c r="R28" s="1665"/>
      <c r="S28" s="1665"/>
      <c r="T28" s="1665">
        <v>56</v>
      </c>
      <c r="U28" s="1665"/>
      <c r="V28" s="1665"/>
      <c r="W28" s="1665"/>
      <c r="X28" s="1665"/>
      <c r="Y28" s="1665"/>
      <c r="Z28" s="1665" t="s">
        <v>1282</v>
      </c>
      <c r="AA28" s="1665"/>
      <c r="AB28" s="1665"/>
      <c r="AC28" s="1665"/>
      <c r="AD28" s="1665"/>
      <c r="AE28" s="1665"/>
      <c r="AF28" s="1665" t="s">
        <v>1282</v>
      </c>
      <c r="AG28" s="1665"/>
      <c r="AH28" s="1665"/>
      <c r="AI28" s="1665"/>
      <c r="AJ28" s="1665"/>
      <c r="AK28" s="1665"/>
      <c r="AL28" s="587"/>
      <c r="AM28" s="587"/>
      <c r="AN28" s="587"/>
      <c r="AO28" s="587"/>
      <c r="AP28" s="587"/>
    </row>
    <row r="29" spans="1:42" ht="7.5" customHeight="1">
      <c r="A29" s="527"/>
      <c r="B29" s="597"/>
      <c r="C29" s="598"/>
      <c r="D29" s="598"/>
      <c r="E29" s="599"/>
      <c r="F29" s="599"/>
      <c r="G29" s="599"/>
      <c r="H29" s="599"/>
      <c r="I29" s="599"/>
      <c r="J29" s="599"/>
      <c r="K29" s="599"/>
      <c r="L29" s="599"/>
      <c r="M29" s="600"/>
      <c r="N29" s="1722"/>
      <c r="O29" s="1665"/>
      <c r="P29" s="1665"/>
      <c r="Q29" s="1665"/>
      <c r="R29" s="1665"/>
      <c r="S29" s="1665"/>
      <c r="T29" s="1665"/>
      <c r="U29" s="1665"/>
      <c r="V29" s="1665"/>
      <c r="W29" s="1665"/>
      <c r="X29" s="1665"/>
      <c r="Y29" s="1665"/>
      <c r="Z29" s="1665"/>
      <c r="AA29" s="1665"/>
      <c r="AB29" s="1665"/>
      <c r="AC29" s="1665"/>
      <c r="AD29" s="1665"/>
      <c r="AE29" s="1665"/>
      <c r="AF29" s="1665"/>
      <c r="AG29" s="1665"/>
      <c r="AH29" s="1665"/>
      <c r="AI29" s="1665"/>
      <c r="AJ29" s="1665"/>
      <c r="AK29" s="1665"/>
      <c r="AL29" s="587"/>
      <c r="AM29" s="587"/>
      <c r="AN29" s="587"/>
      <c r="AO29" s="587"/>
      <c r="AP29" s="587"/>
    </row>
    <row r="30" spans="1:42" ht="18.75" customHeight="1">
      <c r="A30" s="527"/>
      <c r="B30" s="597"/>
      <c r="C30" s="598"/>
      <c r="D30" s="1720" t="s">
        <v>1290</v>
      </c>
      <c r="E30" s="1720"/>
      <c r="F30" s="1720"/>
      <c r="G30" s="1720"/>
      <c r="H30" s="1720"/>
      <c r="I30" s="1720"/>
      <c r="J30" s="1720"/>
      <c r="K30" s="1720"/>
      <c r="L30" s="1720"/>
      <c r="M30" s="1721"/>
      <c r="N30" s="1722">
        <v>352</v>
      </c>
      <c r="O30" s="1665"/>
      <c r="P30" s="1665"/>
      <c r="Q30" s="1665"/>
      <c r="R30" s="1665"/>
      <c r="S30" s="1665"/>
      <c r="T30" s="1665">
        <v>1056</v>
      </c>
      <c r="U30" s="1665"/>
      <c r="V30" s="1665"/>
      <c r="W30" s="1665"/>
      <c r="X30" s="1665"/>
      <c r="Y30" s="1665"/>
      <c r="Z30" s="1665" t="s">
        <v>1282</v>
      </c>
      <c r="AA30" s="1665"/>
      <c r="AB30" s="1665"/>
      <c r="AC30" s="1665"/>
      <c r="AD30" s="1665"/>
      <c r="AE30" s="1665"/>
      <c r="AF30" s="1665" t="s">
        <v>1282</v>
      </c>
      <c r="AG30" s="1665"/>
      <c r="AH30" s="1665"/>
      <c r="AI30" s="1665"/>
      <c r="AJ30" s="1665"/>
      <c r="AK30" s="1665"/>
      <c r="AL30" s="587"/>
      <c r="AM30" s="587"/>
      <c r="AN30" s="587"/>
      <c r="AO30" s="587"/>
      <c r="AP30" s="587"/>
    </row>
    <row r="31" spans="1:42" ht="7.5" customHeight="1">
      <c r="A31" s="527"/>
      <c r="B31" s="597"/>
      <c r="C31" s="598"/>
      <c r="D31" s="595"/>
      <c r="E31" s="595"/>
      <c r="F31" s="595"/>
      <c r="G31" s="595"/>
      <c r="H31" s="595"/>
      <c r="I31" s="595"/>
      <c r="J31" s="595"/>
      <c r="K31" s="595"/>
      <c r="L31" s="595"/>
      <c r="M31" s="596"/>
      <c r="N31" s="1722"/>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587"/>
      <c r="AM31" s="587"/>
      <c r="AN31" s="587"/>
      <c r="AO31" s="587"/>
      <c r="AP31" s="587"/>
    </row>
    <row r="32" spans="1:42" ht="18.75" customHeight="1">
      <c r="A32" s="527"/>
      <c r="B32" s="597"/>
      <c r="C32" s="598"/>
      <c r="D32" s="598"/>
      <c r="E32" s="1723" t="s">
        <v>1288</v>
      </c>
      <c r="F32" s="1723"/>
      <c r="G32" s="1723"/>
      <c r="H32" s="1723"/>
      <c r="I32" s="1723"/>
      <c r="J32" s="1723"/>
      <c r="K32" s="1723"/>
      <c r="L32" s="1723"/>
      <c r="M32" s="1724"/>
      <c r="N32" s="1722">
        <v>249</v>
      </c>
      <c r="O32" s="1665"/>
      <c r="P32" s="1665"/>
      <c r="Q32" s="1665"/>
      <c r="R32" s="1665"/>
      <c r="S32" s="1665"/>
      <c r="T32" s="1665">
        <v>747</v>
      </c>
      <c r="U32" s="1665"/>
      <c r="V32" s="1665"/>
      <c r="W32" s="1665"/>
      <c r="X32" s="1665"/>
      <c r="Y32" s="1665"/>
      <c r="Z32" s="1665" t="s">
        <v>1282</v>
      </c>
      <c r="AA32" s="1665"/>
      <c r="AB32" s="1665"/>
      <c r="AC32" s="1665"/>
      <c r="AD32" s="1665"/>
      <c r="AE32" s="1665"/>
      <c r="AF32" s="1665" t="s">
        <v>1282</v>
      </c>
      <c r="AG32" s="1665"/>
      <c r="AH32" s="1665"/>
      <c r="AI32" s="1665"/>
      <c r="AJ32" s="1665"/>
      <c r="AK32" s="1665"/>
      <c r="AL32" s="587"/>
      <c r="AM32" s="587"/>
      <c r="AN32" s="587"/>
      <c r="AO32" s="587"/>
      <c r="AP32" s="587"/>
    </row>
    <row r="33" spans="1:42" ht="7.5" customHeight="1">
      <c r="A33" s="527"/>
      <c r="B33" s="597"/>
      <c r="C33" s="598"/>
      <c r="D33" s="598"/>
      <c r="E33" s="599"/>
      <c r="F33" s="599"/>
      <c r="G33" s="599"/>
      <c r="H33" s="599"/>
      <c r="I33" s="599"/>
      <c r="J33" s="599"/>
      <c r="K33" s="599"/>
      <c r="L33" s="599"/>
      <c r="M33" s="600"/>
      <c r="N33" s="1722"/>
      <c r="O33" s="1665"/>
      <c r="P33" s="1665"/>
      <c r="Q33" s="1665"/>
      <c r="R33" s="1665"/>
      <c r="S33" s="1665"/>
      <c r="T33" s="1665"/>
      <c r="U33" s="1665"/>
      <c r="V33" s="1665"/>
      <c r="W33" s="1665"/>
      <c r="X33" s="1665"/>
      <c r="Y33" s="1665"/>
      <c r="Z33" s="1665"/>
      <c r="AA33" s="1665"/>
      <c r="AB33" s="1665"/>
      <c r="AC33" s="1665"/>
      <c r="AD33" s="1665"/>
      <c r="AE33" s="1665"/>
      <c r="AF33" s="1665"/>
      <c r="AG33" s="1665"/>
      <c r="AH33" s="1665"/>
      <c r="AI33" s="1665"/>
      <c r="AJ33" s="1665"/>
      <c r="AK33" s="1665"/>
      <c r="AL33" s="587"/>
      <c r="AM33" s="587"/>
      <c r="AN33" s="587"/>
      <c r="AO33" s="587"/>
      <c r="AP33" s="587"/>
    </row>
    <row r="34" spans="1:42" ht="18.75" customHeight="1">
      <c r="A34" s="527"/>
      <c r="B34" s="597"/>
      <c r="C34" s="598"/>
      <c r="D34" s="598"/>
      <c r="E34" s="1723" t="s">
        <v>1289</v>
      </c>
      <c r="F34" s="1723"/>
      <c r="G34" s="1723"/>
      <c r="H34" s="1723"/>
      <c r="I34" s="1723"/>
      <c r="J34" s="1723"/>
      <c r="K34" s="1723"/>
      <c r="L34" s="1723"/>
      <c r="M34" s="1724"/>
      <c r="N34" s="1722">
        <v>103</v>
      </c>
      <c r="O34" s="1665"/>
      <c r="P34" s="1665"/>
      <c r="Q34" s="1665"/>
      <c r="R34" s="1665"/>
      <c r="S34" s="1665"/>
      <c r="T34" s="1665">
        <v>309</v>
      </c>
      <c r="U34" s="1665"/>
      <c r="V34" s="1665"/>
      <c r="W34" s="1665"/>
      <c r="X34" s="1665"/>
      <c r="Y34" s="1665"/>
      <c r="Z34" s="1665" t="s">
        <v>1282</v>
      </c>
      <c r="AA34" s="1665"/>
      <c r="AB34" s="1665"/>
      <c r="AC34" s="1665"/>
      <c r="AD34" s="1665"/>
      <c r="AE34" s="1665"/>
      <c r="AF34" s="1665" t="s">
        <v>1282</v>
      </c>
      <c r="AG34" s="1665"/>
      <c r="AH34" s="1665"/>
      <c r="AI34" s="1665"/>
      <c r="AJ34" s="1665"/>
      <c r="AK34" s="1665"/>
      <c r="AL34" s="587"/>
      <c r="AM34" s="587"/>
      <c r="AN34" s="587"/>
      <c r="AO34" s="587"/>
      <c r="AP34" s="587"/>
    </row>
    <row r="35" spans="1:42" ht="7.5" customHeight="1">
      <c r="A35" s="527"/>
      <c r="B35" s="597"/>
      <c r="C35" s="598"/>
      <c r="D35" s="598"/>
      <c r="E35" s="599"/>
      <c r="F35" s="599"/>
      <c r="G35" s="599"/>
      <c r="H35" s="599"/>
      <c r="I35" s="599"/>
      <c r="J35" s="599"/>
      <c r="K35" s="599"/>
      <c r="L35" s="599"/>
      <c r="M35" s="600"/>
      <c r="N35" s="1722"/>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587"/>
      <c r="AM35" s="587"/>
      <c r="AN35" s="587"/>
      <c r="AO35" s="587"/>
      <c r="AP35" s="587"/>
    </row>
    <row r="36" spans="1:42" ht="18.75" customHeight="1">
      <c r="A36" s="527"/>
      <c r="B36" s="597"/>
      <c r="C36" s="598"/>
      <c r="D36" s="1725" t="s">
        <v>1291</v>
      </c>
      <c r="E36" s="1725"/>
      <c r="F36" s="1725"/>
      <c r="G36" s="1725"/>
      <c r="H36" s="1725"/>
      <c r="I36" s="1725"/>
      <c r="J36" s="1725"/>
      <c r="K36" s="1725"/>
      <c r="L36" s="1725"/>
      <c r="M36" s="1726"/>
      <c r="N36" s="1722">
        <v>220</v>
      </c>
      <c r="O36" s="1665"/>
      <c r="P36" s="1665"/>
      <c r="Q36" s="1665"/>
      <c r="R36" s="1665"/>
      <c r="S36" s="1665"/>
      <c r="T36" s="1665">
        <v>1291</v>
      </c>
      <c r="U36" s="1665"/>
      <c r="V36" s="1665"/>
      <c r="W36" s="1665"/>
      <c r="X36" s="1665"/>
      <c r="Y36" s="1665"/>
      <c r="Z36" s="1665">
        <v>44</v>
      </c>
      <c r="AA36" s="1665"/>
      <c r="AB36" s="1665"/>
      <c r="AC36" s="1665"/>
      <c r="AD36" s="1665"/>
      <c r="AE36" s="1665"/>
      <c r="AF36" s="1665">
        <v>267</v>
      </c>
      <c r="AG36" s="1665"/>
      <c r="AH36" s="1665"/>
      <c r="AI36" s="1665"/>
      <c r="AJ36" s="1665"/>
      <c r="AK36" s="1665"/>
      <c r="AL36" s="587"/>
      <c r="AM36" s="587"/>
      <c r="AN36" s="587"/>
      <c r="AO36" s="587"/>
      <c r="AP36" s="587"/>
    </row>
    <row r="37" spans="1:42" ht="7.5" customHeight="1">
      <c r="A37" s="527"/>
      <c r="B37" s="597"/>
      <c r="C37" s="598"/>
      <c r="D37" s="536"/>
      <c r="E37" s="536"/>
      <c r="F37" s="536"/>
      <c r="G37" s="536"/>
      <c r="H37" s="536"/>
      <c r="I37" s="536"/>
      <c r="J37" s="536"/>
      <c r="K37" s="536"/>
      <c r="L37" s="536"/>
      <c r="M37" s="601"/>
      <c r="N37" s="1722"/>
      <c r="O37" s="1665"/>
      <c r="P37" s="1665"/>
      <c r="Q37" s="1665"/>
      <c r="R37" s="1665"/>
      <c r="S37" s="1665"/>
      <c r="T37" s="1665"/>
      <c r="U37" s="1665"/>
      <c r="V37" s="1665"/>
      <c r="W37" s="1665"/>
      <c r="X37" s="1665"/>
      <c r="Y37" s="1665"/>
      <c r="Z37" s="1665"/>
      <c r="AA37" s="1665"/>
      <c r="AB37" s="1665"/>
      <c r="AC37" s="1665"/>
      <c r="AD37" s="1665"/>
      <c r="AE37" s="1665"/>
      <c r="AF37" s="1665"/>
      <c r="AG37" s="1665"/>
      <c r="AH37" s="1665"/>
      <c r="AI37" s="1665"/>
      <c r="AJ37" s="1665"/>
      <c r="AK37" s="1665"/>
      <c r="AL37" s="587"/>
      <c r="AM37" s="587"/>
      <c r="AN37" s="587"/>
      <c r="AO37" s="587"/>
      <c r="AP37" s="587"/>
    </row>
    <row r="38" spans="1:42" ht="18.75" customHeight="1">
      <c r="A38" s="527"/>
      <c r="B38" s="597"/>
      <c r="C38" s="598"/>
      <c r="D38" s="598"/>
      <c r="E38" s="1727" t="s">
        <v>1292</v>
      </c>
      <c r="F38" s="1727"/>
      <c r="G38" s="1727"/>
      <c r="H38" s="1727"/>
      <c r="I38" s="1727"/>
      <c r="J38" s="1727"/>
      <c r="K38" s="1727"/>
      <c r="L38" s="1727"/>
      <c r="M38" s="1728"/>
      <c r="N38" s="1722">
        <v>155</v>
      </c>
      <c r="O38" s="1665"/>
      <c r="P38" s="1665"/>
      <c r="Q38" s="1665"/>
      <c r="R38" s="1665"/>
      <c r="S38" s="1665"/>
      <c r="T38" s="1665">
        <v>909</v>
      </c>
      <c r="U38" s="1665"/>
      <c r="V38" s="1665"/>
      <c r="W38" s="1665"/>
      <c r="X38" s="1665"/>
      <c r="Y38" s="1665"/>
      <c r="Z38" s="1665">
        <v>31</v>
      </c>
      <c r="AA38" s="1665"/>
      <c r="AB38" s="1665"/>
      <c r="AC38" s="1665"/>
      <c r="AD38" s="1665"/>
      <c r="AE38" s="1665"/>
      <c r="AF38" s="1665">
        <v>189</v>
      </c>
      <c r="AG38" s="1665"/>
      <c r="AH38" s="1665"/>
      <c r="AI38" s="1665"/>
      <c r="AJ38" s="1665"/>
      <c r="AK38" s="1665"/>
      <c r="AL38" s="587"/>
      <c r="AM38" s="587"/>
      <c r="AN38" s="587"/>
      <c r="AO38" s="587"/>
      <c r="AP38" s="587"/>
    </row>
    <row r="39" spans="1:42" ht="7.5" customHeight="1">
      <c r="A39" s="527"/>
      <c r="B39" s="597"/>
      <c r="C39" s="598"/>
      <c r="D39" s="598"/>
      <c r="E39" s="602"/>
      <c r="F39" s="602"/>
      <c r="G39" s="602"/>
      <c r="H39" s="602"/>
      <c r="I39" s="602"/>
      <c r="J39" s="602"/>
      <c r="K39" s="602"/>
      <c r="L39" s="602"/>
      <c r="M39" s="603"/>
      <c r="N39" s="1722"/>
      <c r="O39" s="1665"/>
      <c r="P39" s="1665"/>
      <c r="Q39" s="1665"/>
      <c r="R39" s="1665"/>
      <c r="S39" s="1665"/>
      <c r="T39" s="1665"/>
      <c r="U39" s="1665"/>
      <c r="V39" s="1665"/>
      <c r="W39" s="1665"/>
      <c r="X39" s="1665"/>
      <c r="Y39" s="1665"/>
      <c r="Z39" s="1665"/>
      <c r="AA39" s="1665"/>
      <c r="AB39" s="1665"/>
      <c r="AC39" s="1665"/>
      <c r="AD39" s="1665"/>
      <c r="AE39" s="1665"/>
      <c r="AF39" s="1665"/>
      <c r="AG39" s="1665"/>
      <c r="AH39" s="1665"/>
      <c r="AI39" s="1665"/>
      <c r="AJ39" s="1665"/>
      <c r="AK39" s="1665"/>
      <c r="AL39" s="587"/>
      <c r="AM39" s="587"/>
      <c r="AN39" s="587"/>
      <c r="AO39" s="587"/>
      <c r="AP39" s="587"/>
    </row>
    <row r="40" spans="1:42" ht="18.75" customHeight="1">
      <c r="A40" s="527"/>
      <c r="B40" s="597"/>
      <c r="C40" s="598"/>
      <c r="D40" s="598"/>
      <c r="E40" s="1727" t="s">
        <v>1293</v>
      </c>
      <c r="F40" s="1727"/>
      <c r="G40" s="1727"/>
      <c r="H40" s="1727"/>
      <c r="I40" s="1727"/>
      <c r="J40" s="1727"/>
      <c r="K40" s="1727"/>
      <c r="L40" s="1727"/>
      <c r="M40" s="1728"/>
      <c r="N40" s="1722">
        <v>65</v>
      </c>
      <c r="O40" s="1665"/>
      <c r="P40" s="1665"/>
      <c r="Q40" s="1665"/>
      <c r="R40" s="1665"/>
      <c r="S40" s="1665"/>
      <c r="T40" s="1665">
        <v>382</v>
      </c>
      <c r="U40" s="1665"/>
      <c r="V40" s="1665"/>
      <c r="W40" s="1665"/>
      <c r="X40" s="1665"/>
      <c r="Y40" s="1665"/>
      <c r="Z40" s="1665">
        <v>13</v>
      </c>
      <c r="AA40" s="1665"/>
      <c r="AB40" s="1665"/>
      <c r="AC40" s="1665"/>
      <c r="AD40" s="1665"/>
      <c r="AE40" s="1665"/>
      <c r="AF40" s="1665">
        <v>78</v>
      </c>
      <c r="AG40" s="1665"/>
      <c r="AH40" s="1665"/>
      <c r="AI40" s="1665"/>
      <c r="AJ40" s="1665"/>
      <c r="AK40" s="1665"/>
      <c r="AL40" s="587"/>
      <c r="AM40" s="587"/>
      <c r="AN40" s="587"/>
      <c r="AO40" s="587"/>
      <c r="AP40" s="587"/>
    </row>
    <row r="41" spans="1:42" ht="7.5" customHeight="1">
      <c r="A41" s="527"/>
      <c r="B41" s="597"/>
      <c r="C41" s="598"/>
      <c r="D41" s="598"/>
      <c r="E41" s="602"/>
      <c r="F41" s="602"/>
      <c r="G41" s="602"/>
      <c r="H41" s="602"/>
      <c r="I41" s="602"/>
      <c r="J41" s="602"/>
      <c r="K41" s="602"/>
      <c r="L41" s="602"/>
      <c r="M41" s="603"/>
      <c r="N41" s="1722"/>
      <c r="O41" s="1665"/>
      <c r="P41" s="1665"/>
      <c r="Q41" s="1665"/>
      <c r="R41" s="1665"/>
      <c r="S41" s="1665"/>
      <c r="T41" s="1665"/>
      <c r="U41" s="1665"/>
      <c r="V41" s="1665"/>
      <c r="W41" s="1665"/>
      <c r="X41" s="1665"/>
      <c r="Y41" s="1665"/>
      <c r="Z41" s="1665"/>
      <c r="AA41" s="1665"/>
      <c r="AB41" s="1665"/>
      <c r="AC41" s="1665"/>
      <c r="AD41" s="1665"/>
      <c r="AE41" s="1665"/>
      <c r="AF41" s="1665"/>
      <c r="AG41" s="1665"/>
      <c r="AH41" s="1665"/>
      <c r="AI41" s="1665"/>
      <c r="AJ41" s="1665"/>
      <c r="AK41" s="1665"/>
      <c r="AL41" s="587"/>
      <c r="AM41" s="587"/>
      <c r="AN41" s="587"/>
      <c r="AO41" s="587"/>
      <c r="AP41" s="587"/>
    </row>
    <row r="42" spans="1:42" ht="18.75" customHeight="1">
      <c r="A42" s="527"/>
      <c r="B42" s="597"/>
      <c r="C42" s="598"/>
      <c r="D42" s="1729" t="s">
        <v>4684</v>
      </c>
      <c r="E42" s="1729"/>
      <c r="F42" s="1729"/>
      <c r="G42" s="1729"/>
      <c r="H42" s="1729"/>
      <c r="I42" s="1729"/>
      <c r="J42" s="1729"/>
      <c r="K42" s="1729"/>
      <c r="L42" s="1729"/>
      <c r="M42" s="1730"/>
      <c r="N42" s="1722">
        <v>575</v>
      </c>
      <c r="O42" s="1665"/>
      <c r="P42" s="1665"/>
      <c r="Q42" s="1665"/>
      <c r="R42" s="1665"/>
      <c r="S42" s="1665"/>
      <c r="T42" s="1665">
        <v>2665</v>
      </c>
      <c r="U42" s="1665"/>
      <c r="V42" s="1665"/>
      <c r="W42" s="1665"/>
      <c r="X42" s="1665"/>
      <c r="Y42" s="1665"/>
      <c r="Z42" s="1665">
        <v>66</v>
      </c>
      <c r="AA42" s="1665"/>
      <c r="AB42" s="1665"/>
      <c r="AC42" s="1665"/>
      <c r="AD42" s="1665"/>
      <c r="AE42" s="1665"/>
      <c r="AF42" s="1665">
        <v>332</v>
      </c>
      <c r="AG42" s="1665"/>
      <c r="AH42" s="1665"/>
      <c r="AI42" s="1665"/>
      <c r="AJ42" s="1665"/>
      <c r="AK42" s="1665"/>
      <c r="AL42" s="587"/>
      <c r="AM42" s="587"/>
      <c r="AN42" s="587"/>
      <c r="AO42" s="587"/>
      <c r="AP42" s="587"/>
    </row>
    <row r="43" spans="1:42" ht="7.5" customHeight="1">
      <c r="A43" s="527"/>
      <c r="B43" s="597"/>
      <c r="C43" s="598"/>
      <c r="D43" s="598"/>
      <c r="E43" s="598"/>
      <c r="F43" s="598"/>
      <c r="G43" s="598"/>
      <c r="H43" s="598"/>
      <c r="I43" s="598"/>
      <c r="J43" s="598"/>
      <c r="K43" s="598"/>
      <c r="L43" s="598"/>
      <c r="M43" s="604"/>
      <c r="N43" s="1722"/>
      <c r="O43" s="1665"/>
      <c r="P43" s="1665"/>
      <c r="Q43" s="1665"/>
      <c r="R43" s="1665"/>
      <c r="S43" s="1665"/>
      <c r="T43" s="1665"/>
      <c r="U43" s="1665"/>
      <c r="V43" s="1665"/>
      <c r="W43" s="1665"/>
      <c r="X43" s="1665"/>
      <c r="Y43" s="1665"/>
      <c r="Z43" s="1665"/>
      <c r="AA43" s="1665"/>
      <c r="AB43" s="1665"/>
      <c r="AC43" s="1665"/>
      <c r="AD43" s="1665"/>
      <c r="AE43" s="1665"/>
      <c r="AF43" s="1665"/>
      <c r="AG43" s="1665"/>
      <c r="AH43" s="1665"/>
      <c r="AI43" s="1665"/>
      <c r="AJ43" s="1665"/>
      <c r="AK43" s="1665"/>
      <c r="AL43" s="587"/>
      <c r="AM43" s="587"/>
      <c r="AN43" s="587"/>
      <c r="AO43" s="587"/>
      <c r="AP43" s="587"/>
    </row>
    <row r="44" spans="1:42" ht="18.75" customHeight="1">
      <c r="A44" s="527"/>
      <c r="B44" s="597"/>
      <c r="C44" s="598"/>
      <c r="D44" s="598"/>
      <c r="E44" s="1723" t="s">
        <v>1292</v>
      </c>
      <c r="F44" s="1723"/>
      <c r="G44" s="1723"/>
      <c r="H44" s="1723"/>
      <c r="I44" s="1723"/>
      <c r="J44" s="1723"/>
      <c r="K44" s="1723"/>
      <c r="L44" s="1723"/>
      <c r="M44" s="1724"/>
      <c r="N44" s="1722">
        <v>403</v>
      </c>
      <c r="O44" s="1665"/>
      <c r="P44" s="1665"/>
      <c r="Q44" s="1665"/>
      <c r="R44" s="1665"/>
      <c r="S44" s="1665"/>
      <c r="T44" s="1665">
        <v>1857</v>
      </c>
      <c r="U44" s="1665"/>
      <c r="V44" s="1665"/>
      <c r="W44" s="1665"/>
      <c r="X44" s="1665"/>
      <c r="Y44" s="1665"/>
      <c r="Z44" s="1665">
        <v>44</v>
      </c>
      <c r="AA44" s="1665"/>
      <c r="AB44" s="1665"/>
      <c r="AC44" s="1665"/>
      <c r="AD44" s="1665"/>
      <c r="AE44" s="1665"/>
      <c r="AF44" s="1665">
        <v>217</v>
      </c>
      <c r="AG44" s="1665"/>
      <c r="AH44" s="1665"/>
      <c r="AI44" s="1665"/>
      <c r="AJ44" s="1665"/>
      <c r="AK44" s="1665"/>
      <c r="AL44" s="587"/>
      <c r="AM44" s="587"/>
      <c r="AN44" s="587"/>
      <c r="AO44" s="587"/>
      <c r="AP44" s="587"/>
    </row>
    <row r="45" spans="1:42" ht="7.5" customHeight="1">
      <c r="A45" s="527"/>
      <c r="B45" s="597"/>
      <c r="C45" s="598"/>
      <c r="D45" s="598"/>
      <c r="E45" s="599"/>
      <c r="F45" s="599"/>
      <c r="G45" s="599"/>
      <c r="H45" s="599"/>
      <c r="I45" s="599"/>
      <c r="J45" s="599"/>
      <c r="K45" s="599"/>
      <c r="L45" s="599"/>
      <c r="M45" s="600"/>
      <c r="N45" s="1722"/>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587"/>
      <c r="AM45" s="587"/>
      <c r="AN45" s="587"/>
      <c r="AO45" s="587"/>
      <c r="AP45" s="587"/>
    </row>
    <row r="46" spans="1:42" ht="18.75" customHeight="1">
      <c r="A46" s="527"/>
      <c r="B46" s="597"/>
      <c r="C46" s="598"/>
      <c r="D46" s="598"/>
      <c r="E46" s="1723" t="s">
        <v>1293</v>
      </c>
      <c r="F46" s="1723"/>
      <c r="G46" s="1723"/>
      <c r="H46" s="1723"/>
      <c r="I46" s="1723"/>
      <c r="J46" s="1723"/>
      <c r="K46" s="1723"/>
      <c r="L46" s="1723"/>
      <c r="M46" s="1724"/>
      <c r="N46" s="1722">
        <v>172</v>
      </c>
      <c r="O46" s="1665"/>
      <c r="P46" s="1665"/>
      <c r="Q46" s="1665"/>
      <c r="R46" s="1665"/>
      <c r="S46" s="1665"/>
      <c r="T46" s="1665">
        <v>808</v>
      </c>
      <c r="U46" s="1665"/>
      <c r="V46" s="1665"/>
      <c r="W46" s="1665"/>
      <c r="X46" s="1665"/>
      <c r="Y46" s="1665"/>
      <c r="Z46" s="1665">
        <v>22</v>
      </c>
      <c r="AA46" s="1665"/>
      <c r="AB46" s="1665"/>
      <c r="AC46" s="1665"/>
      <c r="AD46" s="1665"/>
      <c r="AE46" s="1665"/>
      <c r="AF46" s="1665">
        <v>115</v>
      </c>
      <c r="AG46" s="1665"/>
      <c r="AH46" s="1665"/>
      <c r="AI46" s="1665"/>
      <c r="AJ46" s="1665"/>
      <c r="AK46" s="1665"/>
      <c r="AL46" s="587"/>
      <c r="AM46" s="587"/>
      <c r="AN46" s="587"/>
      <c r="AO46" s="587"/>
      <c r="AP46" s="587"/>
    </row>
    <row r="47" spans="1:42" ht="7.5" customHeight="1">
      <c r="A47" s="527"/>
      <c r="B47" s="597"/>
      <c r="C47" s="598"/>
      <c r="D47" s="598"/>
      <c r="E47" s="599"/>
      <c r="F47" s="599"/>
      <c r="G47" s="599"/>
      <c r="H47" s="599"/>
      <c r="I47" s="599"/>
      <c r="J47" s="599"/>
      <c r="K47" s="599"/>
      <c r="L47" s="599"/>
      <c r="M47" s="600"/>
      <c r="N47" s="1722"/>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587"/>
      <c r="AM47" s="587"/>
      <c r="AN47" s="587"/>
      <c r="AO47" s="587"/>
      <c r="AP47" s="587"/>
    </row>
    <row r="48" spans="1:42" ht="18.75" customHeight="1">
      <c r="A48" s="527"/>
      <c r="B48" s="597"/>
      <c r="C48" s="598"/>
      <c r="D48" s="1731" t="s">
        <v>1294</v>
      </c>
      <c r="E48" s="1732"/>
      <c r="F48" s="1732"/>
      <c r="G48" s="1732"/>
      <c r="H48" s="1732"/>
      <c r="I48" s="1732"/>
      <c r="J48" s="1732"/>
      <c r="K48" s="1732"/>
      <c r="L48" s="1732"/>
      <c r="M48" s="1733"/>
      <c r="N48" s="1722">
        <v>58</v>
      </c>
      <c r="O48" s="1665"/>
      <c r="P48" s="1665"/>
      <c r="Q48" s="1665"/>
      <c r="R48" s="1665"/>
      <c r="S48" s="1665"/>
      <c r="T48" s="1665">
        <v>182</v>
      </c>
      <c r="U48" s="1665"/>
      <c r="V48" s="1665"/>
      <c r="W48" s="1665"/>
      <c r="X48" s="1665"/>
      <c r="Y48" s="1665"/>
      <c r="Z48" s="1665">
        <v>1</v>
      </c>
      <c r="AA48" s="1665"/>
      <c r="AB48" s="1665"/>
      <c r="AC48" s="1665"/>
      <c r="AD48" s="1665"/>
      <c r="AE48" s="1665"/>
      <c r="AF48" s="1665">
        <v>3</v>
      </c>
      <c r="AG48" s="1665"/>
      <c r="AH48" s="1665"/>
      <c r="AI48" s="1665"/>
      <c r="AJ48" s="1665"/>
      <c r="AK48" s="1665"/>
      <c r="AL48" s="587"/>
      <c r="AM48" s="587"/>
      <c r="AN48" s="587"/>
      <c r="AO48" s="587"/>
      <c r="AP48" s="587"/>
    </row>
    <row r="49" spans="1:42" ht="7.5" customHeight="1">
      <c r="A49" s="527"/>
      <c r="B49" s="597"/>
      <c r="C49" s="598"/>
      <c r="D49" s="266"/>
      <c r="E49" s="266"/>
      <c r="F49" s="266"/>
      <c r="G49" s="266"/>
      <c r="H49" s="266"/>
      <c r="I49" s="266"/>
      <c r="J49" s="266"/>
      <c r="K49" s="266"/>
      <c r="L49" s="266"/>
      <c r="M49" s="605"/>
      <c r="N49" s="1722"/>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587"/>
      <c r="AM49" s="587"/>
      <c r="AN49" s="587"/>
      <c r="AO49" s="587"/>
      <c r="AP49" s="587"/>
    </row>
    <row r="50" spans="1:42" ht="18.75" customHeight="1">
      <c r="A50" s="527"/>
      <c r="B50" s="597"/>
      <c r="C50" s="598"/>
      <c r="D50" s="1731" t="s">
        <v>1295</v>
      </c>
      <c r="E50" s="1731"/>
      <c r="F50" s="1731"/>
      <c r="G50" s="1731"/>
      <c r="H50" s="1731"/>
      <c r="I50" s="1731"/>
      <c r="J50" s="1731"/>
      <c r="K50" s="1731"/>
      <c r="L50" s="1731"/>
      <c r="M50" s="1734"/>
      <c r="N50" s="1722">
        <v>239</v>
      </c>
      <c r="O50" s="1665"/>
      <c r="P50" s="1665"/>
      <c r="Q50" s="1665"/>
      <c r="R50" s="1665"/>
      <c r="S50" s="1665"/>
      <c r="T50" s="1665">
        <v>1093</v>
      </c>
      <c r="U50" s="1665"/>
      <c r="V50" s="1665"/>
      <c r="W50" s="1665"/>
      <c r="X50" s="1665"/>
      <c r="Y50" s="1665"/>
      <c r="Z50" s="1665">
        <v>38</v>
      </c>
      <c r="AA50" s="1665"/>
      <c r="AB50" s="1665"/>
      <c r="AC50" s="1665"/>
      <c r="AD50" s="1665"/>
      <c r="AE50" s="1665"/>
      <c r="AF50" s="1665">
        <v>171</v>
      </c>
      <c r="AG50" s="1665"/>
      <c r="AH50" s="1665"/>
      <c r="AI50" s="1665"/>
      <c r="AJ50" s="1665"/>
      <c r="AK50" s="1665"/>
      <c r="AL50" s="587"/>
      <c r="AM50" s="587"/>
      <c r="AN50" s="587"/>
      <c r="AO50" s="587"/>
      <c r="AP50" s="587"/>
    </row>
    <row r="51" spans="1:42" ht="7.5" customHeight="1">
      <c r="A51" s="527"/>
      <c r="B51" s="597"/>
      <c r="C51" s="598"/>
      <c r="D51" s="266"/>
      <c r="E51" s="266"/>
      <c r="F51" s="266"/>
      <c r="G51" s="266"/>
      <c r="H51" s="266"/>
      <c r="I51" s="266"/>
      <c r="J51" s="266"/>
      <c r="K51" s="266"/>
      <c r="L51" s="266"/>
      <c r="M51" s="605"/>
      <c r="N51" s="1722"/>
      <c r="O51" s="1665"/>
      <c r="P51" s="1665"/>
      <c r="Q51" s="1665"/>
      <c r="R51" s="1665"/>
      <c r="S51" s="1665"/>
      <c r="T51" s="1665"/>
      <c r="U51" s="1665"/>
      <c r="V51" s="1665"/>
      <c r="W51" s="1665"/>
      <c r="X51" s="1665"/>
      <c r="Y51" s="1665"/>
      <c r="Z51" s="1665"/>
      <c r="AA51" s="1665"/>
      <c r="AB51" s="1665"/>
      <c r="AC51" s="1665"/>
      <c r="AD51" s="1665"/>
      <c r="AE51" s="1665"/>
      <c r="AF51" s="1665"/>
      <c r="AG51" s="1665"/>
      <c r="AH51" s="1665"/>
      <c r="AI51" s="1665"/>
      <c r="AJ51" s="1665"/>
      <c r="AK51" s="1665"/>
      <c r="AL51" s="587"/>
      <c r="AM51" s="587"/>
      <c r="AN51" s="587"/>
      <c r="AO51" s="587"/>
      <c r="AP51" s="587"/>
    </row>
    <row r="52" spans="1:42" ht="18.75" customHeight="1">
      <c r="A52" s="527"/>
      <c r="B52" s="597"/>
      <c r="C52" s="598"/>
      <c r="D52" s="1731" t="s">
        <v>1296</v>
      </c>
      <c r="E52" s="1731"/>
      <c r="F52" s="1731"/>
      <c r="G52" s="1731"/>
      <c r="H52" s="1731"/>
      <c r="I52" s="1731"/>
      <c r="J52" s="1731"/>
      <c r="K52" s="1731"/>
      <c r="L52" s="1731"/>
      <c r="M52" s="1734"/>
      <c r="N52" s="1722">
        <v>16</v>
      </c>
      <c r="O52" s="1665"/>
      <c r="P52" s="1665"/>
      <c r="Q52" s="1665"/>
      <c r="R52" s="1665"/>
      <c r="S52" s="1665"/>
      <c r="T52" s="1665">
        <v>77</v>
      </c>
      <c r="U52" s="1665"/>
      <c r="V52" s="1665"/>
      <c r="W52" s="1665"/>
      <c r="X52" s="1665"/>
      <c r="Y52" s="1665"/>
      <c r="Z52" s="1665" t="s">
        <v>1282</v>
      </c>
      <c r="AA52" s="1665"/>
      <c r="AB52" s="1665"/>
      <c r="AC52" s="1665"/>
      <c r="AD52" s="1665"/>
      <c r="AE52" s="1665"/>
      <c r="AF52" s="1665" t="s">
        <v>1282</v>
      </c>
      <c r="AG52" s="1665"/>
      <c r="AH52" s="1665"/>
      <c r="AI52" s="1665"/>
      <c r="AJ52" s="1665"/>
      <c r="AK52" s="1665"/>
      <c r="AL52" s="587"/>
      <c r="AM52" s="587"/>
      <c r="AN52" s="587"/>
      <c r="AO52" s="587"/>
      <c r="AP52" s="587"/>
    </row>
    <row r="53" spans="1:42" ht="7.5" customHeight="1">
      <c r="A53" s="527"/>
      <c r="B53" s="597"/>
      <c r="C53" s="598"/>
      <c r="D53" s="266"/>
      <c r="E53" s="266"/>
      <c r="F53" s="266"/>
      <c r="G53" s="266"/>
      <c r="H53" s="266"/>
      <c r="I53" s="266"/>
      <c r="J53" s="266"/>
      <c r="K53" s="266"/>
      <c r="L53" s="266"/>
      <c r="M53" s="605"/>
      <c r="N53" s="1722"/>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587"/>
      <c r="AM53" s="587"/>
      <c r="AN53" s="587"/>
      <c r="AO53" s="587"/>
      <c r="AP53" s="587"/>
    </row>
    <row r="54" spans="1:42" ht="18.75" customHeight="1">
      <c r="A54" s="527"/>
      <c r="B54" s="597"/>
      <c r="C54" s="598"/>
      <c r="E54" s="1689" t="s">
        <v>4640</v>
      </c>
      <c r="F54" s="1689"/>
      <c r="G54" s="1689"/>
      <c r="H54" s="1689"/>
      <c r="I54" s="1689"/>
      <c r="J54" s="1689"/>
      <c r="K54" s="1689"/>
      <c r="L54" s="1689"/>
      <c r="M54" s="1690"/>
      <c r="N54" s="1722">
        <v>11</v>
      </c>
      <c r="O54" s="1665"/>
      <c r="P54" s="1665"/>
      <c r="Q54" s="1665"/>
      <c r="R54" s="1665"/>
      <c r="S54" s="1665"/>
      <c r="T54" s="1665">
        <v>51</v>
      </c>
      <c r="U54" s="1665"/>
      <c r="V54" s="1665"/>
      <c r="W54" s="1665"/>
      <c r="X54" s="1665"/>
      <c r="Y54" s="1665"/>
      <c r="Z54" s="1665" t="s">
        <v>1282</v>
      </c>
      <c r="AA54" s="1665"/>
      <c r="AB54" s="1665"/>
      <c r="AC54" s="1665"/>
      <c r="AD54" s="1665"/>
      <c r="AE54" s="1665"/>
      <c r="AF54" s="1665" t="s">
        <v>1282</v>
      </c>
      <c r="AG54" s="1665"/>
      <c r="AH54" s="1665"/>
      <c r="AI54" s="1665"/>
      <c r="AJ54" s="1665"/>
      <c r="AK54" s="1665"/>
      <c r="AL54" s="587"/>
      <c r="AM54" s="587"/>
      <c r="AN54" s="587"/>
      <c r="AO54" s="587"/>
      <c r="AP54" s="587"/>
    </row>
    <row r="55" spans="1:42" ht="7.5" customHeight="1">
      <c r="A55" s="527"/>
      <c r="B55" s="597"/>
      <c r="C55" s="598"/>
      <c r="D55" s="598"/>
      <c r="E55" s="606"/>
      <c r="F55" s="606"/>
      <c r="G55" s="606"/>
      <c r="H55" s="606"/>
      <c r="I55" s="606"/>
      <c r="J55" s="606"/>
      <c r="K55" s="606"/>
      <c r="L55" s="606"/>
      <c r="M55" s="607"/>
      <c r="N55" s="1722"/>
      <c r="O55" s="1665"/>
      <c r="P55" s="1665"/>
      <c r="Q55" s="1665"/>
      <c r="R55" s="1665"/>
      <c r="S55" s="1665"/>
      <c r="T55" s="1665"/>
      <c r="U55" s="1665"/>
      <c r="V55" s="1665"/>
      <c r="W55" s="1665"/>
      <c r="X55" s="1665"/>
      <c r="Y55" s="1665"/>
      <c r="Z55" s="1665"/>
      <c r="AA55" s="1665"/>
      <c r="AB55" s="1665"/>
      <c r="AC55" s="1665"/>
      <c r="AD55" s="1665"/>
      <c r="AE55" s="1665"/>
      <c r="AF55" s="1665"/>
      <c r="AG55" s="1665"/>
      <c r="AH55" s="1665"/>
      <c r="AI55" s="1665"/>
      <c r="AJ55" s="1665"/>
      <c r="AK55" s="1665"/>
      <c r="AL55" s="587"/>
      <c r="AM55" s="587"/>
      <c r="AN55" s="587"/>
      <c r="AO55" s="587"/>
      <c r="AP55" s="587"/>
    </row>
    <row r="56" spans="1:42" ht="18.75" customHeight="1">
      <c r="A56" s="527"/>
      <c r="B56" s="597"/>
      <c r="C56" s="598"/>
      <c r="E56" s="1689" t="s">
        <v>4641</v>
      </c>
      <c r="F56" s="1689"/>
      <c r="G56" s="1689"/>
      <c r="H56" s="1689"/>
      <c r="I56" s="1689"/>
      <c r="J56" s="1689"/>
      <c r="K56" s="1689"/>
      <c r="L56" s="1689"/>
      <c r="M56" s="1690"/>
      <c r="N56" s="1722">
        <v>4</v>
      </c>
      <c r="O56" s="1665"/>
      <c r="P56" s="1665"/>
      <c r="Q56" s="1665"/>
      <c r="R56" s="1665"/>
      <c r="S56" s="1665"/>
      <c r="T56" s="1665">
        <v>19</v>
      </c>
      <c r="U56" s="1665"/>
      <c r="V56" s="1665"/>
      <c r="W56" s="1665"/>
      <c r="X56" s="1665"/>
      <c r="Y56" s="1665"/>
      <c r="Z56" s="1665" t="s">
        <v>1282</v>
      </c>
      <c r="AA56" s="1665"/>
      <c r="AB56" s="1665"/>
      <c r="AC56" s="1665"/>
      <c r="AD56" s="1665"/>
      <c r="AE56" s="1665"/>
      <c r="AF56" s="1665" t="s">
        <v>1282</v>
      </c>
      <c r="AG56" s="1665"/>
      <c r="AH56" s="1665"/>
      <c r="AI56" s="1665"/>
      <c r="AJ56" s="1665"/>
      <c r="AK56" s="1665"/>
      <c r="AL56" s="587"/>
      <c r="AM56" s="587"/>
      <c r="AN56" s="587"/>
      <c r="AO56" s="587"/>
      <c r="AP56" s="587"/>
    </row>
    <row r="57" spans="1:42" ht="7.5" customHeight="1">
      <c r="A57" s="527"/>
      <c r="B57" s="597"/>
      <c r="C57" s="598"/>
      <c r="D57" s="598"/>
      <c r="E57" s="606"/>
      <c r="F57" s="606"/>
      <c r="G57" s="606"/>
      <c r="H57" s="606"/>
      <c r="I57" s="606"/>
      <c r="J57" s="606"/>
      <c r="K57" s="606"/>
      <c r="L57" s="606"/>
      <c r="M57" s="607"/>
      <c r="N57" s="1722"/>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587"/>
      <c r="AM57" s="587"/>
      <c r="AN57" s="587"/>
      <c r="AO57" s="587"/>
      <c r="AP57" s="587"/>
    </row>
    <row r="58" spans="1:42" ht="18.75" customHeight="1">
      <c r="A58" s="527"/>
      <c r="B58" s="597"/>
      <c r="C58" s="598"/>
      <c r="D58" s="1687" t="s">
        <v>4685</v>
      </c>
      <c r="E58" s="1687"/>
      <c r="F58" s="1687"/>
      <c r="G58" s="1687"/>
      <c r="H58" s="1687"/>
      <c r="I58" s="1687"/>
      <c r="J58" s="1687"/>
      <c r="K58" s="1687"/>
      <c r="L58" s="1687"/>
      <c r="M58" s="1688"/>
      <c r="N58" s="1722">
        <v>60</v>
      </c>
      <c r="O58" s="1665"/>
      <c r="P58" s="1665"/>
      <c r="Q58" s="1665"/>
      <c r="R58" s="1665"/>
      <c r="S58" s="1665"/>
      <c r="T58" s="1665">
        <v>404</v>
      </c>
      <c r="U58" s="1665"/>
      <c r="V58" s="1665"/>
      <c r="W58" s="1665"/>
      <c r="X58" s="1665"/>
      <c r="Y58" s="1665"/>
      <c r="Z58" s="1665">
        <v>23</v>
      </c>
      <c r="AA58" s="1665"/>
      <c r="AB58" s="1665"/>
      <c r="AC58" s="1665"/>
      <c r="AD58" s="1665"/>
      <c r="AE58" s="1665"/>
      <c r="AF58" s="1665">
        <v>160</v>
      </c>
      <c r="AG58" s="1665"/>
      <c r="AH58" s="1665"/>
      <c r="AI58" s="1665"/>
      <c r="AJ58" s="1665"/>
      <c r="AK58" s="1665"/>
      <c r="AL58" s="587"/>
      <c r="AM58" s="587"/>
      <c r="AN58" s="587"/>
      <c r="AO58" s="587"/>
      <c r="AP58" s="587"/>
    </row>
    <row r="59" spans="1:42" ht="7.5" customHeight="1">
      <c r="A59" s="527"/>
      <c r="B59" s="597"/>
      <c r="C59" s="598"/>
      <c r="D59" s="598"/>
      <c r="E59" s="608"/>
      <c r="F59" s="608"/>
      <c r="G59" s="608"/>
      <c r="H59" s="608"/>
      <c r="I59" s="608"/>
      <c r="J59" s="608"/>
      <c r="K59" s="608"/>
      <c r="L59" s="608"/>
      <c r="M59" s="609"/>
      <c r="N59" s="1722"/>
      <c r="O59" s="1665"/>
      <c r="P59" s="1665"/>
      <c r="Q59" s="1665"/>
      <c r="R59" s="1665"/>
      <c r="S59" s="1665"/>
      <c r="T59" s="1665"/>
      <c r="U59" s="1665"/>
      <c r="V59" s="1665"/>
      <c r="W59" s="1665"/>
      <c r="X59" s="1665"/>
      <c r="Y59" s="1665"/>
      <c r="Z59" s="1665"/>
      <c r="AA59" s="1665"/>
      <c r="AB59" s="1665"/>
      <c r="AC59" s="1665"/>
      <c r="AD59" s="1665"/>
      <c r="AE59" s="1665"/>
      <c r="AF59" s="1665"/>
      <c r="AG59" s="1665"/>
      <c r="AH59" s="1665"/>
      <c r="AI59" s="1665"/>
      <c r="AJ59" s="1665"/>
      <c r="AK59" s="1665"/>
      <c r="AL59" s="587"/>
      <c r="AM59" s="587"/>
      <c r="AN59" s="587"/>
      <c r="AO59" s="587"/>
      <c r="AP59" s="587"/>
    </row>
    <row r="60" spans="1:42" ht="18.75" customHeight="1">
      <c r="A60" s="527"/>
      <c r="B60" s="597"/>
      <c r="C60" s="598"/>
      <c r="D60" s="598"/>
      <c r="E60" s="1735" t="s">
        <v>1297</v>
      </c>
      <c r="F60" s="1735"/>
      <c r="G60" s="1735"/>
      <c r="H60" s="1735"/>
      <c r="I60" s="1735"/>
      <c r="J60" s="1735"/>
      <c r="K60" s="1735"/>
      <c r="L60" s="1735"/>
      <c r="M60" s="1736"/>
      <c r="N60" s="1722">
        <v>45</v>
      </c>
      <c r="O60" s="1665"/>
      <c r="P60" s="1665"/>
      <c r="Q60" s="1665"/>
      <c r="R60" s="1665"/>
      <c r="S60" s="1665"/>
      <c r="T60" s="1665">
        <v>318</v>
      </c>
      <c r="U60" s="1665"/>
      <c r="V60" s="1665"/>
      <c r="W60" s="1665"/>
      <c r="X60" s="1665"/>
      <c r="Y60" s="1665"/>
      <c r="Z60" s="1665">
        <v>17</v>
      </c>
      <c r="AA60" s="1665"/>
      <c r="AB60" s="1665"/>
      <c r="AC60" s="1665"/>
      <c r="AD60" s="1665"/>
      <c r="AE60" s="1665"/>
      <c r="AF60" s="1665">
        <v>122</v>
      </c>
      <c r="AG60" s="1665"/>
      <c r="AH60" s="1665"/>
      <c r="AI60" s="1665"/>
      <c r="AJ60" s="1665"/>
      <c r="AK60" s="1665"/>
      <c r="AL60" s="587"/>
      <c r="AM60" s="587"/>
      <c r="AN60" s="587"/>
      <c r="AO60" s="587"/>
      <c r="AP60" s="587"/>
    </row>
    <row r="61" spans="1:42" ht="7.5" customHeight="1">
      <c r="A61" s="527"/>
      <c r="B61" s="597"/>
      <c r="C61" s="598"/>
      <c r="D61" s="598"/>
      <c r="E61" s="606"/>
      <c r="F61" s="606"/>
      <c r="G61" s="606"/>
      <c r="H61" s="606"/>
      <c r="I61" s="606"/>
      <c r="J61" s="606"/>
      <c r="K61" s="606"/>
      <c r="L61" s="606"/>
      <c r="M61" s="607"/>
      <c r="N61" s="1722"/>
      <c r="O61" s="1665"/>
      <c r="P61" s="1665"/>
      <c r="Q61" s="1665"/>
      <c r="R61" s="1665"/>
      <c r="S61" s="1665"/>
      <c r="T61" s="1665"/>
      <c r="U61" s="1665"/>
      <c r="V61" s="1665"/>
      <c r="W61" s="1665"/>
      <c r="X61" s="1665"/>
      <c r="Y61" s="1665"/>
      <c r="Z61" s="1665"/>
      <c r="AA61" s="1665"/>
      <c r="AB61" s="1665"/>
      <c r="AC61" s="1665"/>
      <c r="AD61" s="1665"/>
      <c r="AE61" s="1665"/>
      <c r="AF61" s="1665"/>
      <c r="AG61" s="1665"/>
      <c r="AH61" s="1665"/>
      <c r="AI61" s="1665"/>
      <c r="AJ61" s="1665"/>
      <c r="AK61" s="1665"/>
      <c r="AL61" s="587"/>
      <c r="AM61" s="587"/>
      <c r="AN61" s="587"/>
      <c r="AO61" s="587"/>
      <c r="AP61" s="587"/>
    </row>
    <row r="62" spans="1:42" ht="18.75" customHeight="1">
      <c r="A62" s="527"/>
      <c r="B62" s="597"/>
      <c r="C62" s="598"/>
      <c r="D62" s="598"/>
      <c r="E62" s="1735" t="s">
        <v>1298</v>
      </c>
      <c r="F62" s="1735"/>
      <c r="G62" s="1735"/>
      <c r="H62" s="1735"/>
      <c r="I62" s="1735"/>
      <c r="J62" s="1735"/>
      <c r="K62" s="1735"/>
      <c r="L62" s="1735"/>
      <c r="M62" s="1736"/>
      <c r="N62" s="1722">
        <v>15</v>
      </c>
      <c r="O62" s="1665"/>
      <c r="P62" s="1665"/>
      <c r="Q62" s="1665"/>
      <c r="R62" s="1665"/>
      <c r="S62" s="1665"/>
      <c r="T62" s="1665">
        <v>86</v>
      </c>
      <c r="U62" s="1665"/>
      <c r="V62" s="1665"/>
      <c r="W62" s="1665"/>
      <c r="X62" s="1665"/>
      <c r="Y62" s="1665"/>
      <c r="Z62" s="1665">
        <v>6</v>
      </c>
      <c r="AA62" s="1665"/>
      <c r="AB62" s="1665"/>
      <c r="AC62" s="1665"/>
      <c r="AD62" s="1665"/>
      <c r="AE62" s="1665"/>
      <c r="AF62" s="1665">
        <v>38</v>
      </c>
      <c r="AG62" s="1665"/>
      <c r="AH62" s="1665"/>
      <c r="AI62" s="1665"/>
      <c r="AJ62" s="1665"/>
      <c r="AK62" s="1665"/>
      <c r="AL62" s="587"/>
      <c r="AM62" s="587"/>
      <c r="AN62" s="587"/>
      <c r="AO62" s="587"/>
      <c r="AP62" s="587"/>
    </row>
    <row r="63" spans="1:42" ht="7.5" customHeight="1">
      <c r="A63" s="527"/>
      <c r="B63" s="597"/>
      <c r="C63" s="598"/>
      <c r="D63" s="598"/>
      <c r="E63" s="610"/>
      <c r="F63" s="610"/>
      <c r="G63" s="610"/>
      <c r="H63" s="610"/>
      <c r="I63" s="610"/>
      <c r="J63" s="610"/>
      <c r="K63" s="610"/>
      <c r="L63" s="610"/>
      <c r="M63" s="611"/>
      <c r="N63" s="1722"/>
      <c r="O63" s="1665"/>
      <c r="P63" s="1665"/>
      <c r="Q63" s="1665"/>
      <c r="R63" s="1665"/>
      <c r="S63" s="1665"/>
      <c r="T63" s="1665"/>
      <c r="U63" s="1665"/>
      <c r="V63" s="1665"/>
      <c r="W63" s="1665"/>
      <c r="X63" s="1665"/>
      <c r="Y63" s="1665"/>
      <c r="Z63" s="1665"/>
      <c r="AA63" s="1665"/>
      <c r="AB63" s="1665"/>
      <c r="AC63" s="1665"/>
      <c r="AD63" s="1665"/>
      <c r="AE63" s="1665"/>
      <c r="AF63" s="1665"/>
      <c r="AG63" s="1665"/>
      <c r="AH63" s="1665"/>
      <c r="AI63" s="1665"/>
      <c r="AJ63" s="1665"/>
      <c r="AK63" s="1665"/>
      <c r="AL63" s="587"/>
      <c r="AM63" s="587"/>
      <c r="AN63" s="587"/>
      <c r="AO63" s="587"/>
      <c r="AP63" s="587"/>
    </row>
    <row r="64" spans="1:42" ht="18.75" customHeight="1">
      <c r="A64" s="527"/>
      <c r="B64" s="597"/>
      <c r="C64" s="598"/>
      <c r="D64" s="1720" t="s">
        <v>1299</v>
      </c>
      <c r="E64" s="1720"/>
      <c r="F64" s="1720"/>
      <c r="G64" s="1720"/>
      <c r="H64" s="1720"/>
      <c r="I64" s="1720"/>
      <c r="J64" s="1720"/>
      <c r="K64" s="1720"/>
      <c r="L64" s="1720"/>
      <c r="M64" s="1721"/>
      <c r="N64" s="1722">
        <v>256</v>
      </c>
      <c r="O64" s="1665"/>
      <c r="P64" s="1665"/>
      <c r="Q64" s="1665"/>
      <c r="R64" s="1665"/>
      <c r="S64" s="1665"/>
      <c r="T64" s="1665">
        <v>532</v>
      </c>
      <c r="U64" s="1665"/>
      <c r="V64" s="1665"/>
      <c r="W64" s="1665"/>
      <c r="X64" s="1665"/>
      <c r="Y64" s="1665"/>
      <c r="Z64" s="1665" t="s">
        <v>1282</v>
      </c>
      <c r="AA64" s="1665"/>
      <c r="AB64" s="1665"/>
      <c r="AC64" s="1665"/>
      <c r="AD64" s="1665"/>
      <c r="AE64" s="1665"/>
      <c r="AF64" s="1665" t="s">
        <v>1282</v>
      </c>
      <c r="AG64" s="1665"/>
      <c r="AH64" s="1665"/>
      <c r="AI64" s="1665"/>
      <c r="AJ64" s="1665"/>
      <c r="AK64" s="1665"/>
      <c r="AL64" s="587"/>
      <c r="AM64" s="587"/>
      <c r="AN64" s="587"/>
      <c r="AO64" s="587"/>
      <c r="AP64" s="587"/>
    </row>
    <row r="65" spans="1:42" ht="7.5" customHeight="1">
      <c r="A65" s="527"/>
      <c r="B65" s="597"/>
      <c r="C65" s="598"/>
      <c r="D65" s="595"/>
      <c r="E65" s="595"/>
      <c r="F65" s="595"/>
      <c r="G65" s="595"/>
      <c r="H65" s="595"/>
      <c r="I65" s="595"/>
      <c r="J65" s="595"/>
      <c r="K65" s="595"/>
      <c r="L65" s="595"/>
      <c r="M65" s="596"/>
      <c r="N65" s="1722"/>
      <c r="O65" s="1665"/>
      <c r="P65" s="1665"/>
      <c r="Q65" s="1665"/>
      <c r="R65" s="1665"/>
      <c r="S65" s="1665"/>
      <c r="T65" s="1665"/>
      <c r="U65" s="1665"/>
      <c r="V65" s="1665"/>
      <c r="W65" s="1665"/>
      <c r="X65" s="1665"/>
      <c r="Y65" s="1665"/>
      <c r="Z65" s="1665"/>
      <c r="AA65" s="1665"/>
      <c r="AB65" s="1665"/>
      <c r="AC65" s="1665"/>
      <c r="AD65" s="1665"/>
      <c r="AE65" s="1665"/>
      <c r="AF65" s="1665"/>
      <c r="AG65" s="1665"/>
      <c r="AH65" s="1665"/>
      <c r="AI65" s="1665"/>
      <c r="AJ65" s="1665"/>
      <c r="AK65" s="1665"/>
      <c r="AL65" s="587"/>
      <c r="AM65" s="587"/>
      <c r="AN65" s="587"/>
      <c r="AO65" s="587"/>
      <c r="AP65" s="587"/>
    </row>
    <row r="66" spans="1:42" ht="18.75" customHeight="1">
      <c r="A66" s="527"/>
      <c r="B66" s="597"/>
      <c r="C66" s="598"/>
      <c r="D66" s="1720" t="s">
        <v>1300</v>
      </c>
      <c r="E66" s="1720"/>
      <c r="F66" s="1720"/>
      <c r="G66" s="1720"/>
      <c r="H66" s="1720"/>
      <c r="I66" s="1720"/>
      <c r="J66" s="1720"/>
      <c r="K66" s="1720"/>
      <c r="L66" s="1720"/>
      <c r="M66" s="1721"/>
      <c r="N66" s="1722">
        <v>327</v>
      </c>
      <c r="O66" s="1665"/>
      <c r="P66" s="1665"/>
      <c r="Q66" s="1665"/>
      <c r="R66" s="1665"/>
      <c r="S66" s="1665"/>
      <c r="T66" s="1665">
        <v>1053</v>
      </c>
      <c r="U66" s="1665"/>
      <c r="V66" s="1665"/>
      <c r="W66" s="1665"/>
      <c r="X66" s="1665"/>
      <c r="Y66" s="1665"/>
      <c r="Z66" s="1665">
        <v>21</v>
      </c>
      <c r="AA66" s="1665"/>
      <c r="AB66" s="1665"/>
      <c r="AC66" s="1665"/>
      <c r="AD66" s="1665"/>
      <c r="AE66" s="1665"/>
      <c r="AF66" s="1665">
        <v>74</v>
      </c>
      <c r="AG66" s="1665"/>
      <c r="AH66" s="1665"/>
      <c r="AI66" s="1665"/>
      <c r="AJ66" s="1665"/>
      <c r="AK66" s="1665"/>
      <c r="AL66" s="587"/>
      <c r="AM66" s="587"/>
      <c r="AN66" s="587"/>
      <c r="AO66" s="587"/>
      <c r="AP66" s="587"/>
    </row>
    <row r="67" spans="1:42" ht="7.5" customHeight="1">
      <c r="A67" s="527"/>
      <c r="B67" s="597"/>
      <c r="C67" s="598"/>
      <c r="D67" s="595"/>
      <c r="E67" s="595"/>
      <c r="F67" s="595"/>
      <c r="G67" s="595"/>
      <c r="H67" s="595"/>
      <c r="I67" s="595"/>
      <c r="J67" s="595"/>
      <c r="K67" s="595"/>
      <c r="L67" s="595"/>
      <c r="M67" s="596"/>
      <c r="N67" s="1722"/>
      <c r="O67" s="1665"/>
      <c r="P67" s="1665"/>
      <c r="Q67" s="1665"/>
      <c r="R67" s="1665"/>
      <c r="S67" s="1665"/>
      <c r="T67" s="1665"/>
      <c r="U67" s="1665"/>
      <c r="V67" s="1665"/>
      <c r="W67" s="1665"/>
      <c r="X67" s="1665"/>
      <c r="Y67" s="1665"/>
      <c r="Z67" s="1665"/>
      <c r="AA67" s="1665"/>
      <c r="AB67" s="1665"/>
      <c r="AC67" s="1665"/>
      <c r="AD67" s="1665"/>
      <c r="AE67" s="1665"/>
      <c r="AF67" s="1665"/>
      <c r="AG67" s="1665"/>
      <c r="AH67" s="1665"/>
      <c r="AI67" s="1665"/>
      <c r="AJ67" s="1665"/>
      <c r="AK67" s="1665"/>
      <c r="AL67" s="587"/>
      <c r="AM67" s="587"/>
      <c r="AN67" s="587"/>
      <c r="AO67" s="587"/>
      <c r="AP67" s="587"/>
    </row>
    <row r="68" spans="1:42" ht="18.75" customHeight="1">
      <c r="A68" s="527"/>
      <c r="B68" s="1720" t="s">
        <v>1301</v>
      </c>
      <c r="C68" s="1720"/>
      <c r="D68" s="1720"/>
      <c r="E68" s="1720"/>
      <c r="F68" s="1720"/>
      <c r="G68" s="1720"/>
      <c r="H68" s="1720"/>
      <c r="I68" s="1720"/>
      <c r="J68" s="1720"/>
      <c r="K68" s="1720"/>
      <c r="L68" s="1720"/>
      <c r="M68" s="1721"/>
      <c r="N68" s="1722">
        <v>269</v>
      </c>
      <c r="O68" s="1665"/>
      <c r="P68" s="1665"/>
      <c r="Q68" s="1665"/>
      <c r="R68" s="1665"/>
      <c r="S68" s="1665"/>
      <c r="T68" s="1665">
        <v>653</v>
      </c>
      <c r="U68" s="1665"/>
      <c r="V68" s="1665"/>
      <c r="W68" s="1665"/>
      <c r="X68" s="1665"/>
      <c r="Y68" s="1665"/>
      <c r="Z68" s="1665">
        <v>9</v>
      </c>
      <c r="AA68" s="1665"/>
      <c r="AB68" s="1665"/>
      <c r="AC68" s="1665"/>
      <c r="AD68" s="1665"/>
      <c r="AE68" s="1665"/>
      <c r="AF68" s="1665">
        <v>47</v>
      </c>
      <c r="AG68" s="1665"/>
      <c r="AH68" s="1665"/>
      <c r="AI68" s="1665"/>
      <c r="AJ68" s="1665"/>
      <c r="AK68" s="1665"/>
      <c r="AL68" s="587"/>
      <c r="AM68" s="587"/>
      <c r="AN68" s="587"/>
      <c r="AO68" s="587"/>
      <c r="AP68" s="587"/>
    </row>
    <row r="69" spans="1:42" ht="7.5" customHeight="1">
      <c r="A69" s="527"/>
      <c r="B69" s="595"/>
      <c r="C69" s="595"/>
      <c r="D69" s="595"/>
      <c r="E69" s="595"/>
      <c r="F69" s="595"/>
      <c r="G69" s="595"/>
      <c r="H69" s="595"/>
      <c r="I69" s="595"/>
      <c r="J69" s="595"/>
      <c r="K69" s="595"/>
      <c r="L69" s="595"/>
      <c r="M69" s="596"/>
      <c r="N69" s="1722"/>
      <c r="O69" s="1665"/>
      <c r="P69" s="1665"/>
      <c r="Q69" s="1665"/>
      <c r="R69" s="1665"/>
      <c r="S69" s="1665"/>
      <c r="T69" s="1665"/>
      <c r="U69" s="1665"/>
      <c r="V69" s="1665"/>
      <c r="W69" s="1665"/>
      <c r="X69" s="1665"/>
      <c r="Y69" s="1665"/>
      <c r="Z69" s="1665"/>
      <c r="AA69" s="1665"/>
      <c r="AB69" s="1665"/>
      <c r="AC69" s="1665"/>
      <c r="AD69" s="1665"/>
      <c r="AE69" s="1665"/>
      <c r="AF69" s="1665"/>
      <c r="AG69" s="1665"/>
      <c r="AH69" s="1665"/>
      <c r="AI69" s="1665"/>
      <c r="AJ69" s="1665"/>
      <c r="AK69" s="1665"/>
      <c r="AL69" s="587"/>
      <c r="AM69" s="587"/>
      <c r="AN69" s="587"/>
      <c r="AO69" s="587"/>
      <c r="AP69" s="587"/>
    </row>
    <row r="70" spans="1:42" ht="18.75" customHeight="1">
      <c r="A70" s="527"/>
      <c r="B70" s="1720" t="s">
        <v>1302</v>
      </c>
      <c r="C70" s="1720"/>
      <c r="D70" s="1720"/>
      <c r="E70" s="1720"/>
      <c r="F70" s="1720"/>
      <c r="G70" s="1720"/>
      <c r="H70" s="1720"/>
      <c r="I70" s="1720"/>
      <c r="J70" s="1720"/>
      <c r="K70" s="1720"/>
      <c r="L70" s="1720"/>
      <c r="M70" s="1721"/>
      <c r="N70" s="1722">
        <v>10376</v>
      </c>
      <c r="O70" s="1665"/>
      <c r="P70" s="1665"/>
      <c r="Q70" s="1665"/>
      <c r="R70" s="1665"/>
      <c r="S70" s="1665"/>
      <c r="T70" s="1665">
        <v>10376</v>
      </c>
      <c r="U70" s="1665"/>
      <c r="V70" s="1665"/>
      <c r="W70" s="1665"/>
      <c r="X70" s="1665"/>
      <c r="Y70" s="1665"/>
      <c r="Z70" s="1665" t="s">
        <v>1282</v>
      </c>
      <c r="AA70" s="1665"/>
      <c r="AB70" s="1665"/>
      <c r="AC70" s="1665"/>
      <c r="AD70" s="1665"/>
      <c r="AE70" s="1665"/>
      <c r="AF70" s="1665" t="s">
        <v>1282</v>
      </c>
      <c r="AG70" s="1665"/>
      <c r="AH70" s="1665"/>
      <c r="AI70" s="1665"/>
      <c r="AJ70" s="1665"/>
      <c r="AK70" s="1665"/>
      <c r="AL70" s="587"/>
      <c r="AM70" s="587"/>
      <c r="AN70" s="587"/>
      <c r="AO70" s="587"/>
      <c r="AP70" s="587"/>
    </row>
    <row r="71" spans="1:42" ht="7.5" customHeight="1">
      <c r="A71" s="527"/>
      <c r="B71" s="595"/>
      <c r="C71" s="595"/>
      <c r="D71" s="595"/>
      <c r="E71" s="595"/>
      <c r="F71" s="595"/>
      <c r="G71" s="595"/>
      <c r="H71" s="595"/>
      <c r="I71" s="595"/>
      <c r="J71" s="595"/>
      <c r="K71" s="595"/>
      <c r="L71" s="595"/>
      <c r="M71" s="596"/>
      <c r="N71" s="1722"/>
      <c r="O71" s="1665"/>
      <c r="P71" s="1665"/>
      <c r="Q71" s="1665"/>
      <c r="R71" s="1665"/>
      <c r="S71" s="1665"/>
      <c r="T71" s="1665"/>
      <c r="U71" s="1665"/>
      <c r="V71" s="1665"/>
      <c r="W71" s="1665"/>
      <c r="X71" s="1665"/>
      <c r="Y71" s="1665"/>
      <c r="Z71" s="1665"/>
      <c r="AA71" s="1665"/>
      <c r="AB71" s="1665"/>
      <c r="AC71" s="1665"/>
      <c r="AD71" s="1665"/>
      <c r="AE71" s="1665"/>
      <c r="AF71" s="1665"/>
      <c r="AG71" s="1665"/>
      <c r="AH71" s="1665"/>
      <c r="AI71" s="1665"/>
      <c r="AJ71" s="1665"/>
      <c r="AK71" s="1665"/>
      <c r="AL71" s="587"/>
      <c r="AM71" s="587"/>
      <c r="AN71" s="587"/>
      <c r="AO71" s="587"/>
      <c r="AP71" s="587"/>
    </row>
    <row r="72" spans="1:42" ht="18.75" customHeight="1">
      <c r="A72" s="527"/>
      <c r="B72" s="1737" t="s">
        <v>1303</v>
      </c>
      <c r="C72" s="1737"/>
      <c r="D72" s="1737"/>
      <c r="E72" s="1737"/>
      <c r="F72" s="1737"/>
      <c r="G72" s="1737"/>
      <c r="H72" s="1737"/>
      <c r="I72" s="1737"/>
      <c r="J72" s="1737"/>
      <c r="K72" s="1737"/>
      <c r="L72" s="1737"/>
      <c r="M72" s="1738"/>
      <c r="N72" s="1722">
        <v>71</v>
      </c>
      <c r="O72" s="1665"/>
      <c r="P72" s="1665"/>
      <c r="Q72" s="1665"/>
      <c r="R72" s="1665"/>
      <c r="S72" s="1665"/>
      <c r="T72" s="1665">
        <v>194</v>
      </c>
      <c r="U72" s="1665"/>
      <c r="V72" s="1665"/>
      <c r="W72" s="1665"/>
      <c r="X72" s="1665"/>
      <c r="Y72" s="1665"/>
      <c r="Z72" s="1665" t="s">
        <v>1282</v>
      </c>
      <c r="AA72" s="1665"/>
      <c r="AB72" s="1665"/>
      <c r="AC72" s="1665"/>
      <c r="AD72" s="1665"/>
      <c r="AE72" s="1665"/>
      <c r="AF72" s="1665" t="s">
        <v>1282</v>
      </c>
      <c r="AG72" s="1665"/>
      <c r="AH72" s="1665"/>
      <c r="AI72" s="1665"/>
      <c r="AJ72" s="1665"/>
      <c r="AK72" s="1665"/>
      <c r="AL72" s="587"/>
      <c r="AM72" s="587"/>
      <c r="AN72" s="587"/>
      <c r="AO72" s="587"/>
      <c r="AP72" s="587"/>
    </row>
    <row r="73" spans="1:42" ht="7.5" customHeight="1">
      <c r="A73" s="527"/>
      <c r="B73" s="612"/>
      <c r="C73" s="612"/>
      <c r="D73" s="612"/>
      <c r="E73" s="612"/>
      <c r="F73" s="612"/>
      <c r="G73" s="612"/>
      <c r="H73" s="612"/>
      <c r="I73" s="612"/>
      <c r="J73" s="612"/>
      <c r="K73" s="612"/>
      <c r="L73" s="612"/>
      <c r="M73" s="613"/>
      <c r="N73" s="1722"/>
      <c r="O73" s="1665"/>
      <c r="P73" s="1665"/>
      <c r="Q73" s="1665"/>
      <c r="R73" s="1665"/>
      <c r="S73" s="1665"/>
      <c r="T73" s="1665"/>
      <c r="U73" s="1665"/>
      <c r="V73" s="1665"/>
      <c r="W73" s="1665"/>
      <c r="X73" s="1665"/>
      <c r="Y73" s="1665"/>
      <c r="Z73" s="1665"/>
      <c r="AA73" s="1665"/>
      <c r="AB73" s="1665"/>
      <c r="AC73" s="1665"/>
      <c r="AD73" s="1665"/>
      <c r="AE73" s="1665"/>
      <c r="AF73" s="1665"/>
      <c r="AG73" s="1665"/>
      <c r="AH73" s="1665"/>
      <c r="AI73" s="1665"/>
      <c r="AJ73" s="1665"/>
      <c r="AK73" s="1665"/>
      <c r="AL73" s="587"/>
      <c r="AM73" s="587"/>
      <c r="AN73" s="587"/>
      <c r="AO73" s="587"/>
      <c r="AP73" s="587"/>
    </row>
    <row r="74" spans="1:42" ht="18.75" customHeight="1">
      <c r="A74" s="527"/>
      <c r="B74" s="1737" t="s">
        <v>1304</v>
      </c>
      <c r="C74" s="1737"/>
      <c r="D74" s="1737"/>
      <c r="E74" s="1737"/>
      <c r="F74" s="1737"/>
      <c r="G74" s="1737"/>
      <c r="H74" s="1737"/>
      <c r="I74" s="1737"/>
      <c r="J74" s="1737"/>
      <c r="K74" s="1737"/>
      <c r="L74" s="1737"/>
      <c r="M74" s="267"/>
      <c r="N74" s="1722">
        <v>363</v>
      </c>
      <c r="O74" s="1665"/>
      <c r="P74" s="1665"/>
      <c r="Q74" s="1665"/>
      <c r="R74" s="1665"/>
      <c r="S74" s="1665"/>
      <c r="T74" s="1665">
        <v>962</v>
      </c>
      <c r="U74" s="1665"/>
      <c r="V74" s="1665"/>
      <c r="W74" s="1665"/>
      <c r="X74" s="1665"/>
      <c r="Y74" s="1665"/>
      <c r="Z74" s="1665">
        <v>63</v>
      </c>
      <c r="AA74" s="1665"/>
      <c r="AB74" s="1665"/>
      <c r="AC74" s="1665"/>
      <c r="AD74" s="1665"/>
      <c r="AE74" s="1665"/>
      <c r="AF74" s="1665">
        <v>184</v>
      </c>
      <c r="AG74" s="1665"/>
      <c r="AH74" s="1665"/>
      <c r="AI74" s="1665"/>
      <c r="AJ74" s="1665"/>
      <c r="AK74" s="1665"/>
      <c r="AL74" s="587"/>
      <c r="AM74" s="587"/>
      <c r="AN74" s="587"/>
      <c r="AO74" s="587"/>
      <c r="AP74" s="587"/>
    </row>
    <row r="75" spans="1:42" ht="7.5" customHeight="1">
      <c r="A75" s="527"/>
      <c r="B75" s="612"/>
      <c r="C75" s="612"/>
      <c r="D75" s="612"/>
      <c r="E75" s="612"/>
      <c r="F75" s="612"/>
      <c r="G75" s="612"/>
      <c r="H75" s="612"/>
      <c r="I75" s="612"/>
      <c r="J75" s="612"/>
      <c r="K75" s="612"/>
      <c r="L75" s="612"/>
      <c r="M75" s="267"/>
      <c r="N75" s="1722"/>
      <c r="O75" s="1665"/>
      <c r="P75" s="1665"/>
      <c r="Q75" s="1665"/>
      <c r="R75" s="1665"/>
      <c r="S75" s="1665"/>
      <c r="T75" s="1665"/>
      <c r="U75" s="1665"/>
      <c r="V75" s="1665"/>
      <c r="W75" s="1665"/>
      <c r="X75" s="1665"/>
      <c r="Y75" s="1665"/>
      <c r="Z75" s="1665"/>
      <c r="AA75" s="1665"/>
      <c r="AB75" s="1665"/>
      <c r="AC75" s="1665"/>
      <c r="AD75" s="1665"/>
      <c r="AE75" s="1665"/>
      <c r="AF75" s="1665"/>
      <c r="AG75" s="1665"/>
      <c r="AH75" s="1665"/>
      <c r="AI75" s="1665"/>
      <c r="AJ75" s="1665"/>
      <c r="AK75" s="1665"/>
      <c r="AL75" s="587"/>
      <c r="AM75" s="587"/>
      <c r="AN75" s="587"/>
      <c r="AO75" s="587"/>
      <c r="AP75" s="587"/>
    </row>
    <row r="76" spans="1:42" ht="18.75" customHeight="1">
      <c r="A76" s="527"/>
      <c r="B76" s="1737" t="s">
        <v>1305</v>
      </c>
      <c r="C76" s="1737"/>
      <c r="D76" s="1737"/>
      <c r="E76" s="1737"/>
      <c r="F76" s="1737"/>
      <c r="G76" s="1737"/>
      <c r="H76" s="1737"/>
      <c r="I76" s="1737"/>
      <c r="J76" s="1737"/>
      <c r="K76" s="1737"/>
      <c r="L76" s="1737"/>
      <c r="M76" s="267"/>
      <c r="N76" s="1722">
        <v>40</v>
      </c>
      <c r="O76" s="1665"/>
      <c r="P76" s="1665"/>
      <c r="Q76" s="1665"/>
      <c r="R76" s="1665"/>
      <c r="S76" s="1665"/>
      <c r="T76" s="1665">
        <v>100</v>
      </c>
      <c r="U76" s="1665"/>
      <c r="V76" s="1665"/>
      <c r="W76" s="1665"/>
      <c r="X76" s="1665"/>
      <c r="Y76" s="1665"/>
      <c r="Z76" s="1665">
        <v>2</v>
      </c>
      <c r="AA76" s="1665"/>
      <c r="AB76" s="1665"/>
      <c r="AC76" s="1665"/>
      <c r="AD76" s="1665"/>
      <c r="AE76" s="1665"/>
      <c r="AF76" s="1665">
        <v>6</v>
      </c>
      <c r="AG76" s="1665"/>
      <c r="AH76" s="1665"/>
      <c r="AI76" s="1665"/>
      <c r="AJ76" s="1665"/>
      <c r="AK76" s="1665"/>
      <c r="AL76" s="587"/>
      <c r="AM76" s="587"/>
      <c r="AN76" s="587"/>
      <c r="AO76" s="587"/>
      <c r="AP76" s="587"/>
    </row>
    <row r="77" spans="1:42" ht="7.5" customHeight="1">
      <c r="A77" s="614"/>
      <c r="B77" s="614"/>
      <c r="C77" s="614"/>
      <c r="D77" s="614"/>
      <c r="E77" s="614"/>
      <c r="F77" s="614"/>
      <c r="G77" s="614"/>
      <c r="H77" s="614"/>
      <c r="I77" s="614"/>
      <c r="J77" s="614"/>
      <c r="K77" s="614"/>
      <c r="L77" s="614"/>
      <c r="M77" s="615"/>
      <c r="N77" s="616"/>
      <c r="O77" s="614"/>
      <c r="P77" s="614"/>
      <c r="Q77" s="614"/>
      <c r="R77" s="614"/>
      <c r="S77" s="614"/>
      <c r="T77" s="614"/>
      <c r="U77" s="614"/>
      <c r="V77" s="614"/>
      <c r="W77" s="614"/>
      <c r="X77" s="614"/>
      <c r="Y77" s="614"/>
      <c r="Z77" s="614"/>
      <c r="AA77" s="614"/>
      <c r="AB77" s="614"/>
      <c r="AC77" s="614"/>
      <c r="AD77" s="614"/>
      <c r="AE77" s="614"/>
      <c r="AF77" s="614"/>
      <c r="AG77" s="614"/>
      <c r="AH77" s="614"/>
      <c r="AI77" s="614"/>
      <c r="AJ77" s="614"/>
      <c r="AK77" s="614"/>
      <c r="AL77" s="587"/>
      <c r="AM77" s="587"/>
      <c r="AN77" s="587"/>
      <c r="AO77" s="587"/>
      <c r="AP77" s="587"/>
    </row>
    <row r="78" spans="1:42" ht="13.5">
      <c r="A78" s="587" t="s">
        <v>1306</v>
      </c>
      <c r="AL78" s="587"/>
      <c r="AM78" s="587"/>
      <c r="AN78" s="587"/>
      <c r="AO78" s="587"/>
      <c r="AP78" s="587"/>
    </row>
    <row r="79" spans="1:42" ht="13.5">
      <c r="A79" s="587" t="s">
        <v>1307</v>
      </c>
      <c r="AL79" s="587"/>
      <c r="AM79" s="587"/>
      <c r="AN79" s="587"/>
      <c r="AO79" s="587"/>
      <c r="AP79" s="587"/>
    </row>
    <row r="80" spans="1:42" ht="22.5" customHeight="1">
      <c r="AL80" s="587"/>
      <c r="AM80" s="587"/>
      <c r="AN80" s="587"/>
      <c r="AO80" s="587"/>
      <c r="AP80" s="587"/>
    </row>
  </sheetData>
  <mergeCells count="319">
    <mergeCell ref="B76:L76"/>
    <mergeCell ref="N76:S76"/>
    <mergeCell ref="T76:Y76"/>
    <mergeCell ref="Z76:AE76"/>
    <mergeCell ref="AF76:AK76"/>
    <mergeCell ref="B74:L74"/>
    <mergeCell ref="N74:S74"/>
    <mergeCell ref="T74:Y74"/>
    <mergeCell ref="Z74:AE74"/>
    <mergeCell ref="AF74:AK74"/>
    <mergeCell ref="N75:S75"/>
    <mergeCell ref="T75:Y75"/>
    <mergeCell ref="Z75:AE75"/>
    <mergeCell ref="AF75:AK75"/>
    <mergeCell ref="B72:M72"/>
    <mergeCell ref="N72:S72"/>
    <mergeCell ref="T72:Y72"/>
    <mergeCell ref="Z72:AE72"/>
    <mergeCell ref="AF72:AK72"/>
    <mergeCell ref="N73:S73"/>
    <mergeCell ref="T73:Y73"/>
    <mergeCell ref="Z73:AE73"/>
    <mergeCell ref="AF73:AK73"/>
    <mergeCell ref="B70:M70"/>
    <mergeCell ref="N70:S70"/>
    <mergeCell ref="T70:Y70"/>
    <mergeCell ref="Z70:AE70"/>
    <mergeCell ref="AF70:AK70"/>
    <mergeCell ref="N71:S71"/>
    <mergeCell ref="T71:Y71"/>
    <mergeCell ref="Z71:AE71"/>
    <mergeCell ref="AF71:AK71"/>
    <mergeCell ref="B68:M68"/>
    <mergeCell ref="N68:S68"/>
    <mergeCell ref="T68:Y68"/>
    <mergeCell ref="Z68:AE68"/>
    <mergeCell ref="AF68:AK68"/>
    <mergeCell ref="N69:S69"/>
    <mergeCell ref="T69:Y69"/>
    <mergeCell ref="Z69:AE69"/>
    <mergeCell ref="AF69:AK69"/>
    <mergeCell ref="D66:M66"/>
    <mergeCell ref="N66:S66"/>
    <mergeCell ref="T66:Y66"/>
    <mergeCell ref="Z66:AE66"/>
    <mergeCell ref="AF66:AK66"/>
    <mergeCell ref="N67:S67"/>
    <mergeCell ref="T67:Y67"/>
    <mergeCell ref="Z67:AE67"/>
    <mergeCell ref="AF67:AK67"/>
    <mergeCell ref="D64:M64"/>
    <mergeCell ref="N64:S64"/>
    <mergeCell ref="T64:Y64"/>
    <mergeCell ref="Z64:AE64"/>
    <mergeCell ref="AF64:AK64"/>
    <mergeCell ref="N65:S65"/>
    <mergeCell ref="T65:Y65"/>
    <mergeCell ref="Z65:AE65"/>
    <mergeCell ref="AF65:AK65"/>
    <mergeCell ref="E62:M62"/>
    <mergeCell ref="N62:S62"/>
    <mergeCell ref="T62:Y62"/>
    <mergeCell ref="Z62:AE62"/>
    <mergeCell ref="AF62:AK62"/>
    <mergeCell ref="N63:S63"/>
    <mergeCell ref="T63:Y63"/>
    <mergeCell ref="Z63:AE63"/>
    <mergeCell ref="AF63:AK63"/>
    <mergeCell ref="E60:M60"/>
    <mergeCell ref="N60:S60"/>
    <mergeCell ref="T60:Y60"/>
    <mergeCell ref="Z60:AE60"/>
    <mergeCell ref="AF60:AK60"/>
    <mergeCell ref="N61:S61"/>
    <mergeCell ref="T61:Y61"/>
    <mergeCell ref="Z61:AE61"/>
    <mergeCell ref="AF61:AK61"/>
    <mergeCell ref="N57:S57"/>
    <mergeCell ref="T57:Y57"/>
    <mergeCell ref="Z57:AE57"/>
    <mergeCell ref="AF57:AK57"/>
    <mergeCell ref="N58:S58"/>
    <mergeCell ref="T58:Y58"/>
    <mergeCell ref="Z58:AE58"/>
    <mergeCell ref="AF58:AK58"/>
    <mergeCell ref="N59:S59"/>
    <mergeCell ref="T59:Y59"/>
    <mergeCell ref="Z59:AE59"/>
    <mergeCell ref="AF59:AK59"/>
    <mergeCell ref="N54:S54"/>
    <mergeCell ref="T54:Y54"/>
    <mergeCell ref="Z54:AE54"/>
    <mergeCell ref="AF54:AK54"/>
    <mergeCell ref="N55:S55"/>
    <mergeCell ref="T55:Y55"/>
    <mergeCell ref="Z55:AE55"/>
    <mergeCell ref="AF55:AK55"/>
    <mergeCell ref="N56:S56"/>
    <mergeCell ref="T56:Y56"/>
    <mergeCell ref="Z56:AE56"/>
    <mergeCell ref="AF56:AK56"/>
    <mergeCell ref="D52:M52"/>
    <mergeCell ref="N52:S52"/>
    <mergeCell ref="T52:Y52"/>
    <mergeCell ref="Z52:AE52"/>
    <mergeCell ref="AF52:AK52"/>
    <mergeCell ref="N53:S53"/>
    <mergeCell ref="T53:Y53"/>
    <mergeCell ref="Z53:AE53"/>
    <mergeCell ref="AF53:AK53"/>
    <mergeCell ref="D50:M50"/>
    <mergeCell ref="N50:S50"/>
    <mergeCell ref="T50:Y50"/>
    <mergeCell ref="Z50:AE50"/>
    <mergeCell ref="AF50:AK50"/>
    <mergeCell ref="N51:S51"/>
    <mergeCell ref="T51:Y51"/>
    <mergeCell ref="Z51:AE51"/>
    <mergeCell ref="AF51:AK51"/>
    <mergeCell ref="D48:M48"/>
    <mergeCell ref="N48:S48"/>
    <mergeCell ref="T48:Y48"/>
    <mergeCell ref="Z48:AE48"/>
    <mergeCell ref="AF48:AK48"/>
    <mergeCell ref="N49:S49"/>
    <mergeCell ref="T49:Y49"/>
    <mergeCell ref="Z49:AE49"/>
    <mergeCell ref="AF49:AK49"/>
    <mergeCell ref="E46:M46"/>
    <mergeCell ref="N46:S46"/>
    <mergeCell ref="T46:Y46"/>
    <mergeCell ref="Z46:AE46"/>
    <mergeCell ref="AF46:AK46"/>
    <mergeCell ref="N47:S47"/>
    <mergeCell ref="T47:Y47"/>
    <mergeCell ref="Z47:AE47"/>
    <mergeCell ref="AF47:AK47"/>
    <mergeCell ref="E44:M44"/>
    <mergeCell ref="N44:S44"/>
    <mergeCell ref="T44:Y44"/>
    <mergeCell ref="Z44:AE44"/>
    <mergeCell ref="AF44:AK44"/>
    <mergeCell ref="N45:S45"/>
    <mergeCell ref="T45:Y45"/>
    <mergeCell ref="Z45:AE45"/>
    <mergeCell ref="AF45:AK45"/>
    <mergeCell ref="D42:M42"/>
    <mergeCell ref="N42:S42"/>
    <mergeCell ref="T42:Y42"/>
    <mergeCell ref="Z42:AE42"/>
    <mergeCell ref="AF42:AK42"/>
    <mergeCell ref="N43:S43"/>
    <mergeCell ref="T43:Y43"/>
    <mergeCell ref="Z43:AE43"/>
    <mergeCell ref="AF43:AK43"/>
    <mergeCell ref="E40:M40"/>
    <mergeCell ref="N40:S40"/>
    <mergeCell ref="T40:Y40"/>
    <mergeCell ref="Z40:AE40"/>
    <mergeCell ref="AF40:AK40"/>
    <mergeCell ref="N41:S41"/>
    <mergeCell ref="T41:Y41"/>
    <mergeCell ref="Z41:AE41"/>
    <mergeCell ref="AF41:AK41"/>
    <mergeCell ref="E38:M38"/>
    <mergeCell ref="N38:S38"/>
    <mergeCell ref="T38:Y38"/>
    <mergeCell ref="Z38:AE38"/>
    <mergeCell ref="AF38:AK38"/>
    <mergeCell ref="N39:S39"/>
    <mergeCell ref="T39:Y39"/>
    <mergeCell ref="Z39:AE39"/>
    <mergeCell ref="AF39:AK39"/>
    <mergeCell ref="D36:M36"/>
    <mergeCell ref="N36:S36"/>
    <mergeCell ref="T36:Y36"/>
    <mergeCell ref="Z36:AE36"/>
    <mergeCell ref="AF36:AK36"/>
    <mergeCell ref="N37:S37"/>
    <mergeCell ref="T37:Y37"/>
    <mergeCell ref="Z37:AE37"/>
    <mergeCell ref="AF37:AK37"/>
    <mergeCell ref="E34:M34"/>
    <mergeCell ref="N34:S34"/>
    <mergeCell ref="T34:Y34"/>
    <mergeCell ref="Z34:AE34"/>
    <mergeCell ref="AF34:AK34"/>
    <mergeCell ref="N35:S35"/>
    <mergeCell ref="T35:Y35"/>
    <mergeCell ref="Z35:AE35"/>
    <mergeCell ref="AF35:AK35"/>
    <mergeCell ref="E32:M32"/>
    <mergeCell ref="N32:S32"/>
    <mergeCell ref="T32:Y32"/>
    <mergeCell ref="Z32:AE32"/>
    <mergeCell ref="AF32:AK32"/>
    <mergeCell ref="N33:S33"/>
    <mergeCell ref="T33:Y33"/>
    <mergeCell ref="Z33:AE33"/>
    <mergeCell ref="AF33:AK33"/>
    <mergeCell ref="D30:M30"/>
    <mergeCell ref="N30:S30"/>
    <mergeCell ref="T30:Y30"/>
    <mergeCell ref="Z30:AE30"/>
    <mergeCell ref="AF30:AK30"/>
    <mergeCell ref="N31:S31"/>
    <mergeCell ref="T31:Y31"/>
    <mergeCell ref="Z31:AE31"/>
    <mergeCell ref="AF31:AK31"/>
    <mergeCell ref="E28:M28"/>
    <mergeCell ref="N28:S28"/>
    <mergeCell ref="T28:Y28"/>
    <mergeCell ref="Z28:AE28"/>
    <mergeCell ref="AF28:AK28"/>
    <mergeCell ref="N29:S29"/>
    <mergeCell ref="T29:Y29"/>
    <mergeCell ref="Z29:AE29"/>
    <mergeCell ref="AF29:AK29"/>
    <mergeCell ref="E26:M26"/>
    <mergeCell ref="N26:S26"/>
    <mergeCell ref="T26:Y26"/>
    <mergeCell ref="Z26:AE26"/>
    <mergeCell ref="AF26:AK26"/>
    <mergeCell ref="N27:S27"/>
    <mergeCell ref="T27:Y27"/>
    <mergeCell ref="Z27:AE27"/>
    <mergeCell ref="AF27:AK27"/>
    <mergeCell ref="D24:M24"/>
    <mergeCell ref="N24:S24"/>
    <mergeCell ref="T24:Y24"/>
    <mergeCell ref="Z24:AE24"/>
    <mergeCell ref="AF24:AK24"/>
    <mergeCell ref="N25:S25"/>
    <mergeCell ref="T25:Y25"/>
    <mergeCell ref="Z25:AE25"/>
    <mergeCell ref="AF25:AK25"/>
    <mergeCell ref="C22:M22"/>
    <mergeCell ref="N22:S22"/>
    <mergeCell ref="T22:Y22"/>
    <mergeCell ref="Z22:AE22"/>
    <mergeCell ref="AF22:AK22"/>
    <mergeCell ref="N23:S23"/>
    <mergeCell ref="T23:Y23"/>
    <mergeCell ref="Z23:AE23"/>
    <mergeCell ref="AF23:AK23"/>
    <mergeCell ref="D20:M20"/>
    <mergeCell ref="N20:S20"/>
    <mergeCell ref="T20:Y20"/>
    <mergeCell ref="Z20:AE20"/>
    <mergeCell ref="AF20:AK20"/>
    <mergeCell ref="N21:S21"/>
    <mergeCell ref="T21:Y21"/>
    <mergeCell ref="Z21:AE21"/>
    <mergeCell ref="AF21:AK21"/>
    <mergeCell ref="D18:M18"/>
    <mergeCell ref="N18:S18"/>
    <mergeCell ref="T18:Y18"/>
    <mergeCell ref="Z18:AE18"/>
    <mergeCell ref="AF18:AK18"/>
    <mergeCell ref="N19:S19"/>
    <mergeCell ref="T19:Y19"/>
    <mergeCell ref="Z19:AE19"/>
    <mergeCell ref="AF19:AK19"/>
    <mergeCell ref="D16:M16"/>
    <mergeCell ref="N16:S16"/>
    <mergeCell ref="T16:Y16"/>
    <mergeCell ref="Z16:AE16"/>
    <mergeCell ref="AF16:AK16"/>
    <mergeCell ref="N17:S17"/>
    <mergeCell ref="T17:Y17"/>
    <mergeCell ref="Z17:AE17"/>
    <mergeCell ref="AF17:AK17"/>
    <mergeCell ref="D14:M14"/>
    <mergeCell ref="N14:S14"/>
    <mergeCell ref="T14:Y14"/>
    <mergeCell ref="Z14:AE14"/>
    <mergeCell ref="AF14:AK14"/>
    <mergeCell ref="N15:S15"/>
    <mergeCell ref="T15:Y15"/>
    <mergeCell ref="Z15:AE15"/>
    <mergeCell ref="AF15:AK15"/>
    <mergeCell ref="N13:S13"/>
    <mergeCell ref="A1:D1"/>
    <mergeCell ref="A8:M8"/>
    <mergeCell ref="N8:S8"/>
    <mergeCell ref="T8:Y8"/>
    <mergeCell ref="Z8:AE8"/>
    <mergeCell ref="AF8:AK8"/>
    <mergeCell ref="N9:S9"/>
    <mergeCell ref="T9:Y9"/>
    <mergeCell ref="Z9:AE9"/>
    <mergeCell ref="AF9:AK9"/>
    <mergeCell ref="T13:Y13"/>
    <mergeCell ref="Z13:AE13"/>
    <mergeCell ref="AF13:AK13"/>
    <mergeCell ref="D58:M58"/>
    <mergeCell ref="E54:M54"/>
    <mergeCell ref="E56:M56"/>
    <mergeCell ref="A2:AK2"/>
    <mergeCell ref="A4:M6"/>
    <mergeCell ref="N4:S6"/>
    <mergeCell ref="T4:Y6"/>
    <mergeCell ref="Z4:AK4"/>
    <mergeCell ref="Z5:AE6"/>
    <mergeCell ref="AF5:AK6"/>
    <mergeCell ref="B10:M10"/>
    <mergeCell ref="N10:S10"/>
    <mergeCell ref="T10:Y10"/>
    <mergeCell ref="Z10:AE10"/>
    <mergeCell ref="AF10:AK10"/>
    <mergeCell ref="N11:S11"/>
    <mergeCell ref="T11:Y11"/>
    <mergeCell ref="Z11:AE11"/>
    <mergeCell ref="AF11:AK11"/>
    <mergeCell ref="C12:M12"/>
    <mergeCell ref="N12:S12"/>
    <mergeCell ref="T12:Y12"/>
    <mergeCell ref="Z12:AE12"/>
    <mergeCell ref="AF12:AK12"/>
  </mergeCells>
  <phoneticPr fontId="4"/>
  <hyperlinks>
    <hyperlink ref="A1" location="P2細目次!A1" display="目次に戻る" xr:uid="{8F14478F-83D4-495B-A470-6E6929FFBC1D}"/>
  </hyperlinks>
  <pageMargins left="0.70866141732283472" right="0.70866141732283472" top="0.74803149606299213" bottom="0.74803149606299213" header="0.31496062992125984" footer="0.31496062992125984"/>
  <pageSetup paperSize="9" scale="76" firstPageNumber="0" orientation="portrait" r:id="rId1"/>
  <headerFooter differentFirst="1" scaleWithDoc="0">
    <oddFooter>&amp;C- &amp;P -</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DED9E-73BC-4829-9AB9-713F2763D075}">
  <sheetPr codeName="Sheet34">
    <tabColor theme="0"/>
    <pageSetUpPr fitToPage="1"/>
  </sheetPr>
  <dimension ref="A1:AJ79"/>
  <sheetViews>
    <sheetView zoomScaleNormal="100" zoomScaleSheetLayoutView="100" workbookViewId="0">
      <selection activeCell="AL2" sqref="AL2:AR2"/>
    </sheetView>
  </sheetViews>
  <sheetFormatPr defaultColWidth="3.125" defaultRowHeight="22.5" customHeight="1"/>
  <cols>
    <col min="1" max="16384" width="3.125" style="587"/>
  </cols>
  <sheetData>
    <row r="1" spans="1:36" ht="13.5">
      <c r="A1" s="1176" t="s">
        <v>4602</v>
      </c>
      <c r="B1" s="1176"/>
      <c r="C1" s="1176"/>
      <c r="D1" s="1176"/>
      <c r="E1" s="1176"/>
    </row>
    <row r="2" spans="1:36" s="589" customFormat="1" ht="22.5" customHeight="1">
      <c r="A2" s="1739" t="s">
        <v>1308</v>
      </c>
      <c r="B2" s="1739"/>
      <c r="C2" s="1739"/>
      <c r="D2" s="1739"/>
      <c r="E2" s="1739"/>
      <c r="F2" s="1739"/>
      <c r="G2" s="1739"/>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row>
    <row r="3" spans="1:36" ht="13.5">
      <c r="H3" s="617"/>
      <c r="I3" s="617"/>
      <c r="J3" s="617"/>
      <c r="K3" s="617"/>
      <c r="L3" s="617"/>
      <c r="M3" s="286"/>
      <c r="N3" s="286"/>
      <c r="O3" s="286"/>
      <c r="P3" s="286"/>
      <c r="Q3" s="286"/>
      <c r="R3" s="286"/>
      <c r="S3" s="286"/>
      <c r="T3" s="286"/>
      <c r="U3" s="286"/>
      <c r="V3" s="286"/>
      <c r="W3" s="286"/>
      <c r="X3" s="286"/>
      <c r="Y3" s="286"/>
      <c r="Z3" s="286"/>
      <c r="AA3" s="286"/>
      <c r="AB3" s="286"/>
      <c r="AC3" s="286"/>
      <c r="AD3" s="286"/>
      <c r="AE3" s="286"/>
      <c r="AJ3" s="618" t="s">
        <v>1309</v>
      </c>
    </row>
    <row r="4" spans="1:36" ht="22.5" customHeight="1">
      <c r="A4" s="1740"/>
      <c r="B4" s="1740"/>
      <c r="C4" s="1740"/>
      <c r="D4" s="1740"/>
      <c r="E4" s="1740"/>
      <c r="F4" s="1741"/>
      <c r="G4" s="1742" t="s">
        <v>1310</v>
      </c>
      <c r="H4" s="1743"/>
      <c r="I4" s="1743"/>
      <c r="J4" s="1743"/>
      <c r="K4" s="1743"/>
      <c r="L4" s="1743"/>
      <c r="M4" s="1743"/>
      <c r="N4" s="1743"/>
      <c r="O4" s="1743"/>
      <c r="P4" s="1743"/>
      <c r="Q4" s="1743"/>
      <c r="R4" s="1743"/>
      <c r="S4" s="1743"/>
      <c r="T4" s="1743"/>
      <c r="U4" s="1743"/>
      <c r="V4" s="1743"/>
      <c r="W4" s="1743"/>
      <c r="X4" s="1743"/>
      <c r="Y4" s="1744" t="s">
        <v>1311</v>
      </c>
      <c r="Z4" s="1745"/>
      <c r="AA4" s="1745"/>
      <c r="AB4" s="1745"/>
      <c r="AC4" s="1745"/>
      <c r="AD4" s="1745"/>
      <c r="AE4" s="1745"/>
      <c r="AF4" s="1745"/>
      <c r="AG4" s="1745"/>
      <c r="AH4" s="1745"/>
      <c r="AI4" s="1745"/>
      <c r="AJ4" s="1746"/>
    </row>
    <row r="5" spans="1:36" ht="22.5" customHeight="1">
      <c r="A5" s="1747" t="s">
        <v>1312</v>
      </c>
      <c r="B5" s="1748"/>
      <c r="C5" s="1748"/>
      <c r="D5" s="1748"/>
      <c r="E5" s="1748"/>
      <c r="F5" s="1749"/>
      <c r="G5" s="1752" t="s">
        <v>1313</v>
      </c>
      <c r="H5" s="1752"/>
      <c r="I5" s="1752"/>
      <c r="J5" s="1752"/>
      <c r="K5" s="1752"/>
      <c r="L5" s="1752"/>
      <c r="M5" s="1753" t="s">
        <v>1314</v>
      </c>
      <c r="N5" s="1753"/>
      <c r="O5" s="1753"/>
      <c r="P5" s="1753"/>
      <c r="Q5" s="1753"/>
      <c r="R5" s="1753"/>
      <c r="S5" s="1754" t="s">
        <v>1315</v>
      </c>
      <c r="T5" s="1752"/>
      <c r="U5" s="1752"/>
      <c r="V5" s="1752"/>
      <c r="W5" s="1752"/>
      <c r="X5" s="1752"/>
      <c r="Y5" s="1752" t="s">
        <v>1313</v>
      </c>
      <c r="Z5" s="1752"/>
      <c r="AA5" s="1752"/>
      <c r="AB5" s="1752"/>
      <c r="AC5" s="1752"/>
      <c r="AD5" s="1752"/>
      <c r="AE5" s="1753" t="s">
        <v>1314</v>
      </c>
      <c r="AF5" s="1753"/>
      <c r="AG5" s="1753"/>
      <c r="AH5" s="1753"/>
      <c r="AI5" s="1753"/>
      <c r="AJ5" s="1755"/>
    </row>
    <row r="6" spans="1:36" ht="22.5" customHeight="1">
      <c r="A6" s="1750"/>
      <c r="B6" s="1750"/>
      <c r="C6" s="1750"/>
      <c r="D6" s="1750"/>
      <c r="E6" s="1750"/>
      <c r="F6" s="1751"/>
      <c r="G6" s="1752"/>
      <c r="H6" s="1752"/>
      <c r="I6" s="1752"/>
      <c r="J6" s="1752"/>
      <c r="K6" s="1752"/>
      <c r="L6" s="1752"/>
      <c r="M6" s="1753"/>
      <c r="N6" s="1753"/>
      <c r="O6" s="1753"/>
      <c r="P6" s="1753"/>
      <c r="Q6" s="1753"/>
      <c r="R6" s="1753"/>
      <c r="S6" s="1752"/>
      <c r="T6" s="1752"/>
      <c r="U6" s="1752"/>
      <c r="V6" s="1752"/>
      <c r="W6" s="1752"/>
      <c r="X6" s="1752"/>
      <c r="Y6" s="1752"/>
      <c r="Z6" s="1752"/>
      <c r="AA6" s="1752"/>
      <c r="AB6" s="1752"/>
      <c r="AC6" s="1752"/>
      <c r="AD6" s="1752"/>
      <c r="AE6" s="1753"/>
      <c r="AF6" s="1753"/>
      <c r="AG6" s="1753"/>
      <c r="AH6" s="1753"/>
      <c r="AI6" s="1753"/>
      <c r="AJ6" s="1755"/>
    </row>
    <row r="7" spans="1:36" ht="7.5" customHeight="1">
      <c r="A7" s="619"/>
      <c r="B7" s="619"/>
      <c r="C7" s="619"/>
      <c r="G7" s="618"/>
      <c r="H7" s="618"/>
      <c r="I7" s="618"/>
      <c r="J7" s="618"/>
      <c r="K7" s="618"/>
      <c r="L7" s="618"/>
      <c r="M7" s="618"/>
      <c r="N7" s="618"/>
      <c r="O7" s="618"/>
      <c r="P7" s="618"/>
      <c r="Q7" s="618"/>
      <c r="R7" s="618"/>
      <c r="S7" s="618"/>
      <c r="T7" s="618"/>
      <c r="U7" s="618"/>
      <c r="V7" s="618"/>
      <c r="W7" s="618"/>
      <c r="X7" s="618"/>
      <c r="Y7" s="618"/>
      <c r="Z7" s="618"/>
      <c r="AA7" s="618"/>
      <c r="AB7" s="618"/>
      <c r="AC7" s="618"/>
      <c r="AD7" s="618"/>
      <c r="AE7" s="618"/>
    </row>
    <row r="8" spans="1:36" ht="18.75" customHeight="1">
      <c r="A8" s="1665">
        <v>3032</v>
      </c>
      <c r="B8" s="1665"/>
      <c r="C8" s="1665"/>
      <c r="D8" s="1665"/>
      <c r="E8" s="1665"/>
      <c r="F8" s="1665"/>
      <c r="G8" s="1665">
        <v>6113</v>
      </c>
      <c r="H8" s="1665"/>
      <c r="I8" s="1665"/>
      <c r="J8" s="1665"/>
      <c r="K8" s="1665"/>
      <c r="L8" s="1665"/>
      <c r="M8" s="1665">
        <v>24052</v>
      </c>
      <c r="N8" s="1665"/>
      <c r="O8" s="1665"/>
      <c r="P8" s="1665"/>
      <c r="Q8" s="1665"/>
      <c r="R8" s="1665"/>
      <c r="S8" s="1665">
        <v>10323</v>
      </c>
      <c r="T8" s="1665"/>
      <c r="U8" s="1665"/>
      <c r="V8" s="1665"/>
      <c r="W8" s="1665"/>
      <c r="X8" s="1665"/>
      <c r="Y8" s="1665">
        <v>1301</v>
      </c>
      <c r="Z8" s="1665"/>
      <c r="AA8" s="1665"/>
      <c r="AB8" s="1665"/>
      <c r="AC8" s="1665"/>
      <c r="AD8" s="1665"/>
      <c r="AE8" s="1665">
        <v>6130</v>
      </c>
      <c r="AF8" s="1665"/>
      <c r="AG8" s="1665"/>
      <c r="AH8" s="1665"/>
      <c r="AI8" s="1665"/>
      <c r="AJ8" s="1665"/>
    </row>
    <row r="9" spans="1:36" ht="7.5" customHeight="1">
      <c r="A9" s="1665"/>
      <c r="B9" s="1665"/>
      <c r="C9" s="1665"/>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5"/>
      <c r="AB9" s="1665"/>
      <c r="AC9" s="1665"/>
      <c r="AD9" s="1665"/>
      <c r="AE9" s="1665"/>
      <c r="AF9" s="1665"/>
      <c r="AG9" s="1665"/>
      <c r="AH9" s="1665"/>
      <c r="AI9" s="1665"/>
      <c r="AJ9" s="1665"/>
    </row>
    <row r="10" spans="1:36" ht="18.75" customHeight="1">
      <c r="A10" s="1665">
        <v>3020</v>
      </c>
      <c r="B10" s="1665"/>
      <c r="C10" s="1665"/>
      <c r="D10" s="1665"/>
      <c r="E10" s="1665"/>
      <c r="F10" s="1665"/>
      <c r="G10" s="1665">
        <v>6091</v>
      </c>
      <c r="H10" s="1665"/>
      <c r="I10" s="1665"/>
      <c r="J10" s="1665"/>
      <c r="K10" s="1665"/>
      <c r="L10" s="1665"/>
      <c r="M10" s="1665">
        <v>23960</v>
      </c>
      <c r="N10" s="1665"/>
      <c r="O10" s="1665"/>
      <c r="P10" s="1665"/>
      <c r="Q10" s="1665"/>
      <c r="R10" s="1665"/>
      <c r="S10" s="1665">
        <v>10290</v>
      </c>
      <c r="T10" s="1665"/>
      <c r="U10" s="1665"/>
      <c r="V10" s="1665"/>
      <c r="W10" s="1665"/>
      <c r="X10" s="1665"/>
      <c r="Y10" s="1665">
        <v>1297</v>
      </c>
      <c r="Z10" s="1665"/>
      <c r="AA10" s="1665"/>
      <c r="AB10" s="1665"/>
      <c r="AC10" s="1665"/>
      <c r="AD10" s="1665"/>
      <c r="AE10" s="1665">
        <v>6108</v>
      </c>
      <c r="AF10" s="1665"/>
      <c r="AG10" s="1665"/>
      <c r="AH10" s="1665"/>
      <c r="AI10" s="1665"/>
      <c r="AJ10" s="1665"/>
    </row>
    <row r="11" spans="1:36" ht="7.5" customHeight="1">
      <c r="A11" s="1665"/>
      <c r="B11" s="1665"/>
      <c r="C11" s="1665"/>
      <c r="D11" s="1665"/>
      <c r="E11" s="1665"/>
      <c r="F11" s="1665"/>
      <c r="G11" s="1665"/>
      <c r="H11" s="1665"/>
      <c r="I11" s="1665"/>
      <c r="J11" s="1665"/>
      <c r="K11" s="1665"/>
      <c r="L11" s="1665"/>
      <c r="M11" s="1665"/>
      <c r="N11" s="1665"/>
      <c r="O11" s="1665"/>
      <c r="P11" s="1665"/>
      <c r="Q11" s="1665"/>
      <c r="R11" s="1665"/>
      <c r="S11" s="1665"/>
      <c r="T11" s="1665"/>
      <c r="U11" s="1665"/>
      <c r="V11" s="1665"/>
      <c r="W11" s="1665"/>
      <c r="X11" s="1665"/>
      <c r="Y11" s="1665"/>
      <c r="Z11" s="1665"/>
      <c r="AA11" s="1665"/>
      <c r="AB11" s="1665"/>
      <c r="AC11" s="1665"/>
      <c r="AD11" s="1665"/>
      <c r="AE11" s="1665"/>
      <c r="AF11" s="1665"/>
      <c r="AG11" s="1665"/>
      <c r="AH11" s="1665"/>
      <c r="AI11" s="1665"/>
      <c r="AJ11" s="1665"/>
    </row>
    <row r="12" spans="1:36" ht="18.75" customHeight="1">
      <c r="A12" s="1665">
        <v>2779</v>
      </c>
      <c r="B12" s="1665"/>
      <c r="C12" s="1665"/>
      <c r="D12" s="1665"/>
      <c r="E12" s="1665"/>
      <c r="F12" s="1665"/>
      <c r="G12" s="1665">
        <v>5357</v>
      </c>
      <c r="H12" s="1665"/>
      <c r="I12" s="1665"/>
      <c r="J12" s="1665"/>
      <c r="K12" s="1665"/>
      <c r="L12" s="1665"/>
      <c r="M12" s="1665">
        <v>20304</v>
      </c>
      <c r="N12" s="1665"/>
      <c r="O12" s="1665"/>
      <c r="P12" s="1665"/>
      <c r="Q12" s="1665"/>
      <c r="R12" s="1665"/>
      <c r="S12" s="1665">
        <v>9142</v>
      </c>
      <c r="T12" s="1665"/>
      <c r="U12" s="1665"/>
      <c r="V12" s="1665"/>
      <c r="W12" s="1665"/>
      <c r="X12" s="1665"/>
      <c r="Y12" s="1665" t="s">
        <v>1282</v>
      </c>
      <c r="Z12" s="1665"/>
      <c r="AA12" s="1665"/>
      <c r="AB12" s="1665"/>
      <c r="AC12" s="1665"/>
      <c r="AD12" s="1665"/>
      <c r="AE12" s="1665" t="s">
        <v>1282</v>
      </c>
      <c r="AF12" s="1665"/>
      <c r="AG12" s="1665"/>
      <c r="AH12" s="1665"/>
      <c r="AI12" s="1665"/>
      <c r="AJ12" s="1665"/>
    </row>
    <row r="13" spans="1:36" ht="7.5" customHeight="1">
      <c r="A13" s="1665"/>
      <c r="B13" s="1665"/>
      <c r="C13" s="1665"/>
      <c r="D13" s="1665"/>
      <c r="E13" s="1665"/>
      <c r="F13" s="1665"/>
      <c r="G13" s="1665"/>
      <c r="H13" s="1665"/>
      <c r="I13" s="1665"/>
      <c r="J13" s="1665"/>
      <c r="K13" s="1665"/>
      <c r="L13" s="1665"/>
      <c r="M13" s="1665"/>
      <c r="N13" s="1665"/>
      <c r="O13" s="1665"/>
      <c r="P13" s="1665"/>
      <c r="Q13" s="1665"/>
      <c r="R13" s="1665"/>
      <c r="S13" s="1665"/>
      <c r="T13" s="1665"/>
      <c r="U13" s="1665"/>
      <c r="V13" s="1665"/>
      <c r="W13" s="1665"/>
      <c r="X13" s="1665"/>
      <c r="Y13" s="1665"/>
      <c r="Z13" s="1665"/>
      <c r="AA13" s="1665"/>
      <c r="AB13" s="1665"/>
      <c r="AC13" s="1665"/>
      <c r="AD13" s="1665"/>
      <c r="AE13" s="1665"/>
      <c r="AF13" s="1665"/>
      <c r="AG13" s="1665"/>
      <c r="AH13" s="1665"/>
      <c r="AI13" s="1665"/>
      <c r="AJ13" s="1665"/>
    </row>
    <row r="14" spans="1:36" ht="18.75" customHeight="1">
      <c r="A14" s="1665" t="s">
        <v>1282</v>
      </c>
      <c r="B14" s="1665"/>
      <c r="C14" s="1665"/>
      <c r="D14" s="1665"/>
      <c r="E14" s="1665"/>
      <c r="F14" s="1665"/>
      <c r="G14" s="1665" t="s">
        <v>1282</v>
      </c>
      <c r="H14" s="1665"/>
      <c r="I14" s="1665"/>
      <c r="J14" s="1665"/>
      <c r="K14" s="1665"/>
      <c r="L14" s="1665"/>
      <c r="M14" s="1665" t="s">
        <v>1282</v>
      </c>
      <c r="N14" s="1665"/>
      <c r="O14" s="1665"/>
      <c r="P14" s="1665"/>
      <c r="Q14" s="1665"/>
      <c r="R14" s="1665"/>
      <c r="S14" s="1665" t="s">
        <v>1282</v>
      </c>
      <c r="T14" s="1665"/>
      <c r="U14" s="1665"/>
      <c r="V14" s="1665"/>
      <c r="W14" s="1665"/>
      <c r="X14" s="1665"/>
      <c r="Y14" s="1665" t="s">
        <v>1282</v>
      </c>
      <c r="Z14" s="1665"/>
      <c r="AA14" s="1665"/>
      <c r="AB14" s="1665"/>
      <c r="AC14" s="1665"/>
      <c r="AD14" s="1665"/>
      <c r="AE14" s="1665" t="s">
        <v>1282</v>
      </c>
      <c r="AF14" s="1665"/>
      <c r="AG14" s="1665"/>
      <c r="AH14" s="1665"/>
      <c r="AI14" s="1665"/>
      <c r="AJ14" s="1665"/>
    </row>
    <row r="15" spans="1:36" ht="7.5" customHeight="1">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c r="W15" s="1665"/>
      <c r="X15" s="1665"/>
      <c r="Y15" s="1665"/>
      <c r="Z15" s="1665"/>
      <c r="AA15" s="1665"/>
      <c r="AB15" s="1665"/>
      <c r="AC15" s="1665"/>
      <c r="AD15" s="1665"/>
      <c r="AE15" s="1665"/>
      <c r="AF15" s="1665"/>
      <c r="AG15" s="1665"/>
      <c r="AH15" s="1665"/>
      <c r="AI15" s="1665"/>
      <c r="AJ15" s="1665"/>
    </row>
    <row r="16" spans="1:36" ht="18.75" customHeight="1">
      <c r="A16" s="1665">
        <v>2644</v>
      </c>
      <c r="B16" s="1665"/>
      <c r="C16" s="1665"/>
      <c r="D16" s="1665"/>
      <c r="E16" s="1665"/>
      <c r="F16" s="1665"/>
      <c r="G16" s="1665">
        <v>4750</v>
      </c>
      <c r="H16" s="1665"/>
      <c r="I16" s="1665"/>
      <c r="J16" s="1665"/>
      <c r="K16" s="1665"/>
      <c r="L16" s="1665"/>
      <c r="M16" s="1665">
        <v>18570</v>
      </c>
      <c r="N16" s="1665"/>
      <c r="O16" s="1665"/>
      <c r="P16" s="1665"/>
      <c r="Q16" s="1665"/>
      <c r="R16" s="1665"/>
      <c r="S16" s="1665">
        <v>8180</v>
      </c>
      <c r="T16" s="1665"/>
      <c r="U16" s="1665"/>
      <c r="V16" s="1665"/>
      <c r="W16" s="1665"/>
      <c r="X16" s="1665"/>
      <c r="Y16" s="1665" t="s">
        <v>1282</v>
      </c>
      <c r="Z16" s="1665"/>
      <c r="AA16" s="1665"/>
      <c r="AB16" s="1665"/>
      <c r="AC16" s="1665"/>
      <c r="AD16" s="1665"/>
      <c r="AE16" s="1665" t="s">
        <v>1282</v>
      </c>
      <c r="AF16" s="1665"/>
      <c r="AG16" s="1665"/>
      <c r="AH16" s="1665"/>
      <c r="AI16" s="1665"/>
      <c r="AJ16" s="1665"/>
    </row>
    <row r="17" spans="1:36" ht="7.5" customHeight="1">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c r="W17" s="1665"/>
      <c r="X17" s="1665"/>
      <c r="Y17" s="1665"/>
      <c r="Z17" s="1665"/>
      <c r="AA17" s="1665"/>
      <c r="AB17" s="1665"/>
      <c r="AC17" s="1665"/>
      <c r="AD17" s="1665"/>
      <c r="AE17" s="1665"/>
      <c r="AF17" s="1665"/>
      <c r="AG17" s="1665"/>
      <c r="AH17" s="1665"/>
      <c r="AI17" s="1665"/>
      <c r="AJ17" s="1665"/>
    </row>
    <row r="18" spans="1:36" ht="18.75" customHeight="1">
      <c r="A18" s="1665">
        <v>4</v>
      </c>
      <c r="B18" s="1665"/>
      <c r="C18" s="1665"/>
      <c r="D18" s="1665"/>
      <c r="E18" s="1665"/>
      <c r="F18" s="1665"/>
      <c r="G18" s="1665">
        <v>55</v>
      </c>
      <c r="H18" s="1665"/>
      <c r="I18" s="1665"/>
      <c r="J18" s="1665"/>
      <c r="K18" s="1665"/>
      <c r="L18" s="1665"/>
      <c r="M18" s="1665">
        <v>155</v>
      </c>
      <c r="N18" s="1665"/>
      <c r="O18" s="1665"/>
      <c r="P18" s="1665"/>
      <c r="Q18" s="1665"/>
      <c r="R18" s="1665"/>
      <c r="S18" s="1665">
        <v>81</v>
      </c>
      <c r="T18" s="1665"/>
      <c r="U18" s="1665"/>
      <c r="V18" s="1665"/>
      <c r="W18" s="1665"/>
      <c r="X18" s="1665"/>
      <c r="Y18" s="1665" t="s">
        <v>1282</v>
      </c>
      <c r="Z18" s="1665"/>
      <c r="AA18" s="1665"/>
      <c r="AB18" s="1665"/>
      <c r="AC18" s="1665"/>
      <c r="AD18" s="1665"/>
      <c r="AE18" s="1665" t="s">
        <v>1282</v>
      </c>
      <c r="AF18" s="1665"/>
      <c r="AG18" s="1665"/>
      <c r="AH18" s="1665"/>
      <c r="AI18" s="1665"/>
      <c r="AJ18" s="1665"/>
    </row>
    <row r="19" spans="1:36" ht="7.5" customHeight="1">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c r="W19" s="1665"/>
      <c r="X19" s="1665"/>
      <c r="Y19" s="1665"/>
      <c r="Z19" s="1665"/>
      <c r="AA19" s="1665"/>
      <c r="AB19" s="1665"/>
      <c r="AC19" s="1665"/>
      <c r="AD19" s="1665"/>
      <c r="AE19" s="1665"/>
      <c r="AF19" s="1665"/>
      <c r="AG19" s="1665"/>
      <c r="AH19" s="1665"/>
      <c r="AI19" s="1665"/>
      <c r="AJ19" s="1665"/>
    </row>
    <row r="20" spans="1:36" ht="18.75" customHeight="1">
      <c r="A20" s="1665">
        <v>131</v>
      </c>
      <c r="B20" s="1665"/>
      <c r="C20" s="1665"/>
      <c r="D20" s="1665"/>
      <c r="E20" s="1665"/>
      <c r="F20" s="1665"/>
      <c r="G20" s="1665">
        <v>552</v>
      </c>
      <c r="H20" s="1665"/>
      <c r="I20" s="1665"/>
      <c r="J20" s="1665"/>
      <c r="K20" s="1665"/>
      <c r="L20" s="1665"/>
      <c r="M20" s="1665">
        <v>1579</v>
      </c>
      <c r="N20" s="1665"/>
      <c r="O20" s="1665"/>
      <c r="P20" s="1665"/>
      <c r="Q20" s="1665"/>
      <c r="R20" s="1665"/>
      <c r="S20" s="1665">
        <v>881</v>
      </c>
      <c r="T20" s="1665"/>
      <c r="U20" s="1665"/>
      <c r="V20" s="1665"/>
      <c r="W20" s="1665"/>
      <c r="X20" s="1665"/>
      <c r="Y20" s="1665" t="s">
        <v>1282</v>
      </c>
      <c r="Z20" s="1665"/>
      <c r="AA20" s="1665"/>
      <c r="AB20" s="1665"/>
      <c r="AC20" s="1665"/>
      <c r="AD20" s="1665"/>
      <c r="AE20" s="1665" t="s">
        <v>1282</v>
      </c>
      <c r="AF20" s="1665"/>
      <c r="AG20" s="1665"/>
      <c r="AH20" s="1665"/>
      <c r="AI20" s="1665"/>
      <c r="AJ20" s="1665"/>
    </row>
    <row r="21" spans="1:36" ht="7.5" customHeight="1">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row>
    <row r="22" spans="1:36" ht="18.75" customHeight="1">
      <c r="A22" s="1665">
        <v>241</v>
      </c>
      <c r="B22" s="1665"/>
      <c r="C22" s="1665"/>
      <c r="D22" s="1665"/>
      <c r="E22" s="1665"/>
      <c r="F22" s="1665"/>
      <c r="G22" s="1665">
        <v>734</v>
      </c>
      <c r="H22" s="1665"/>
      <c r="I22" s="1665"/>
      <c r="J22" s="1665"/>
      <c r="K22" s="1665"/>
      <c r="L22" s="1665"/>
      <c r="M22" s="1665">
        <v>3656</v>
      </c>
      <c r="N22" s="1665"/>
      <c r="O22" s="1665"/>
      <c r="P22" s="1665"/>
      <c r="Q22" s="1665"/>
      <c r="R22" s="1665"/>
      <c r="S22" s="1665">
        <v>1148</v>
      </c>
      <c r="T22" s="1665"/>
      <c r="U22" s="1665"/>
      <c r="V22" s="1665"/>
      <c r="W22" s="1665"/>
      <c r="X22" s="1665"/>
      <c r="Y22" s="1665">
        <v>1297</v>
      </c>
      <c r="Z22" s="1665"/>
      <c r="AA22" s="1665"/>
      <c r="AB22" s="1665"/>
      <c r="AC22" s="1665"/>
      <c r="AD22" s="1665"/>
      <c r="AE22" s="1665">
        <v>6108</v>
      </c>
      <c r="AF22" s="1665"/>
      <c r="AG22" s="1665"/>
      <c r="AH22" s="1665"/>
      <c r="AI22" s="1665"/>
      <c r="AJ22" s="1665"/>
    </row>
    <row r="23" spans="1:36" ht="7.5" customHeight="1">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row>
    <row r="24" spans="1:36" ht="18.75" customHeight="1">
      <c r="A24" s="1665" t="s">
        <v>1282</v>
      </c>
      <c r="B24" s="1665"/>
      <c r="C24" s="1665"/>
      <c r="D24" s="1665"/>
      <c r="E24" s="1665"/>
      <c r="F24" s="1665"/>
      <c r="G24" s="1665" t="s">
        <v>1282</v>
      </c>
      <c r="H24" s="1665"/>
      <c r="I24" s="1665"/>
      <c r="J24" s="1665"/>
      <c r="K24" s="1665"/>
      <c r="L24" s="1665"/>
      <c r="M24" s="1665" t="s">
        <v>1282</v>
      </c>
      <c r="N24" s="1665"/>
      <c r="O24" s="1665"/>
      <c r="P24" s="1665"/>
      <c r="Q24" s="1665"/>
      <c r="R24" s="1665"/>
      <c r="S24" s="1665" t="s">
        <v>1282</v>
      </c>
      <c r="T24" s="1665"/>
      <c r="U24" s="1665"/>
      <c r="V24" s="1665"/>
      <c r="W24" s="1665"/>
      <c r="X24" s="1665"/>
      <c r="Y24" s="1665" t="s">
        <v>1282</v>
      </c>
      <c r="Z24" s="1665"/>
      <c r="AA24" s="1665"/>
      <c r="AB24" s="1665"/>
      <c r="AC24" s="1665"/>
      <c r="AD24" s="1665"/>
      <c r="AE24" s="1665" t="s">
        <v>1282</v>
      </c>
      <c r="AF24" s="1665"/>
      <c r="AG24" s="1665"/>
      <c r="AH24" s="1665"/>
      <c r="AI24" s="1665"/>
      <c r="AJ24" s="1665"/>
    </row>
    <row r="25" spans="1:36" ht="7.5" customHeight="1">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row>
    <row r="26" spans="1:36" ht="18.75" customHeight="1">
      <c r="A26" s="1665" t="s">
        <v>1282</v>
      </c>
      <c r="B26" s="1665"/>
      <c r="C26" s="1665"/>
      <c r="D26" s="1665"/>
      <c r="E26" s="1665"/>
      <c r="F26" s="1665"/>
      <c r="G26" s="1665" t="s">
        <v>1282</v>
      </c>
      <c r="H26" s="1665"/>
      <c r="I26" s="1665"/>
      <c r="J26" s="1665"/>
      <c r="K26" s="1665"/>
      <c r="L26" s="1665"/>
      <c r="M26" s="1665" t="s">
        <v>1282</v>
      </c>
      <c r="N26" s="1665"/>
      <c r="O26" s="1665"/>
      <c r="P26" s="1665"/>
      <c r="Q26" s="1665"/>
      <c r="R26" s="1665"/>
      <c r="S26" s="1665" t="s">
        <v>1282</v>
      </c>
      <c r="T26" s="1665"/>
      <c r="U26" s="1665"/>
      <c r="V26" s="1665"/>
      <c r="W26" s="1665"/>
      <c r="X26" s="1665"/>
      <c r="Y26" s="1665" t="s">
        <v>1282</v>
      </c>
      <c r="Z26" s="1665"/>
      <c r="AA26" s="1665"/>
      <c r="AB26" s="1665"/>
      <c r="AC26" s="1665"/>
      <c r="AD26" s="1665"/>
      <c r="AE26" s="1665" t="s">
        <v>1282</v>
      </c>
      <c r="AF26" s="1665"/>
      <c r="AG26" s="1665"/>
      <c r="AH26" s="1665"/>
      <c r="AI26" s="1665"/>
      <c r="AJ26" s="1665"/>
    </row>
    <row r="27" spans="1:36" ht="7.5" customHeight="1">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c r="W27" s="1665"/>
      <c r="X27" s="1665"/>
      <c r="Y27" s="1665"/>
      <c r="Z27" s="1665"/>
      <c r="AA27" s="1665"/>
      <c r="AB27" s="1665"/>
      <c r="AC27" s="1665"/>
      <c r="AD27" s="1665"/>
      <c r="AE27" s="1665"/>
      <c r="AF27" s="1665"/>
      <c r="AG27" s="1665"/>
      <c r="AH27" s="1665"/>
      <c r="AI27" s="1665"/>
      <c r="AJ27" s="1665"/>
    </row>
    <row r="28" spans="1:36" ht="18.75" customHeight="1">
      <c r="A28" s="1665" t="s">
        <v>1282</v>
      </c>
      <c r="B28" s="1665"/>
      <c r="C28" s="1665"/>
      <c r="D28" s="1665"/>
      <c r="E28" s="1665"/>
      <c r="F28" s="1665"/>
      <c r="G28" s="1665" t="s">
        <v>1282</v>
      </c>
      <c r="H28" s="1665"/>
      <c r="I28" s="1665"/>
      <c r="J28" s="1665"/>
      <c r="K28" s="1665"/>
      <c r="L28" s="1665"/>
      <c r="M28" s="1665" t="s">
        <v>1282</v>
      </c>
      <c r="N28" s="1665"/>
      <c r="O28" s="1665"/>
      <c r="P28" s="1665"/>
      <c r="Q28" s="1665"/>
      <c r="R28" s="1665"/>
      <c r="S28" s="1665" t="s">
        <v>1282</v>
      </c>
      <c r="T28" s="1665"/>
      <c r="U28" s="1665"/>
      <c r="V28" s="1665"/>
      <c r="W28" s="1665"/>
      <c r="X28" s="1665"/>
      <c r="Y28" s="1665" t="s">
        <v>1282</v>
      </c>
      <c r="Z28" s="1665"/>
      <c r="AA28" s="1665"/>
      <c r="AB28" s="1665"/>
      <c r="AC28" s="1665"/>
      <c r="AD28" s="1665"/>
      <c r="AE28" s="1665" t="s">
        <v>1282</v>
      </c>
      <c r="AF28" s="1665"/>
      <c r="AG28" s="1665"/>
      <c r="AH28" s="1665"/>
      <c r="AI28" s="1665"/>
      <c r="AJ28" s="1665"/>
    </row>
    <row r="29" spans="1:36" ht="7.5" customHeight="1">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c r="W29" s="1665"/>
      <c r="X29" s="1665"/>
      <c r="Y29" s="1665"/>
      <c r="Z29" s="1665"/>
      <c r="AA29" s="1665"/>
      <c r="AB29" s="1665"/>
      <c r="AC29" s="1665"/>
      <c r="AD29" s="1665"/>
      <c r="AE29" s="1665"/>
      <c r="AF29" s="1665"/>
      <c r="AG29" s="1665"/>
      <c r="AH29" s="1665"/>
      <c r="AI29" s="1665"/>
      <c r="AJ29" s="1665"/>
    </row>
    <row r="30" spans="1:36" ht="18.75" customHeight="1">
      <c r="A30" s="1665" t="s">
        <v>1282</v>
      </c>
      <c r="B30" s="1665"/>
      <c r="C30" s="1665"/>
      <c r="D30" s="1665"/>
      <c r="E30" s="1665"/>
      <c r="F30" s="1665"/>
      <c r="G30" s="1665" t="s">
        <v>1282</v>
      </c>
      <c r="H30" s="1665"/>
      <c r="I30" s="1665"/>
      <c r="J30" s="1665"/>
      <c r="K30" s="1665"/>
      <c r="L30" s="1665"/>
      <c r="M30" s="1665" t="s">
        <v>1282</v>
      </c>
      <c r="N30" s="1665"/>
      <c r="O30" s="1665"/>
      <c r="P30" s="1665"/>
      <c r="Q30" s="1665"/>
      <c r="R30" s="1665"/>
      <c r="S30" s="1665" t="s">
        <v>1282</v>
      </c>
      <c r="T30" s="1665"/>
      <c r="U30" s="1665"/>
      <c r="V30" s="1665"/>
      <c r="W30" s="1665"/>
      <c r="X30" s="1665"/>
      <c r="Y30" s="1665" t="s">
        <v>1282</v>
      </c>
      <c r="Z30" s="1665"/>
      <c r="AA30" s="1665"/>
      <c r="AB30" s="1665"/>
      <c r="AC30" s="1665"/>
      <c r="AD30" s="1665"/>
      <c r="AE30" s="1665" t="s">
        <v>1282</v>
      </c>
      <c r="AF30" s="1665"/>
      <c r="AG30" s="1665"/>
      <c r="AH30" s="1665"/>
      <c r="AI30" s="1665"/>
      <c r="AJ30" s="1665"/>
    </row>
    <row r="31" spans="1:36" ht="7.5" customHeight="1">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row>
    <row r="32" spans="1:36" ht="18.75" customHeight="1">
      <c r="A32" s="1665" t="s">
        <v>1282</v>
      </c>
      <c r="B32" s="1665"/>
      <c r="C32" s="1665"/>
      <c r="D32" s="1665"/>
      <c r="E32" s="1665"/>
      <c r="F32" s="1665"/>
      <c r="G32" s="1665" t="s">
        <v>1282</v>
      </c>
      <c r="H32" s="1665"/>
      <c r="I32" s="1665"/>
      <c r="J32" s="1665"/>
      <c r="K32" s="1665"/>
      <c r="L32" s="1665"/>
      <c r="M32" s="1665" t="s">
        <v>1282</v>
      </c>
      <c r="N32" s="1665"/>
      <c r="O32" s="1665"/>
      <c r="P32" s="1665"/>
      <c r="Q32" s="1665"/>
      <c r="R32" s="1665"/>
      <c r="S32" s="1665" t="s">
        <v>1282</v>
      </c>
      <c r="T32" s="1665"/>
      <c r="U32" s="1665"/>
      <c r="V32" s="1665"/>
      <c r="W32" s="1665"/>
      <c r="X32" s="1665"/>
      <c r="Y32" s="1665" t="s">
        <v>1282</v>
      </c>
      <c r="Z32" s="1665"/>
      <c r="AA32" s="1665"/>
      <c r="AB32" s="1665"/>
      <c r="AC32" s="1665"/>
      <c r="AD32" s="1665"/>
      <c r="AE32" s="1665" t="s">
        <v>1282</v>
      </c>
      <c r="AF32" s="1665"/>
      <c r="AG32" s="1665"/>
      <c r="AH32" s="1665"/>
      <c r="AI32" s="1665"/>
      <c r="AJ32" s="1665"/>
    </row>
    <row r="33" spans="1:36" ht="7.5" customHeight="1">
      <c r="A33" s="1665"/>
      <c r="B33" s="1665"/>
      <c r="C33" s="1665"/>
      <c r="D33" s="1665"/>
      <c r="E33" s="1665"/>
      <c r="F33" s="1665"/>
      <c r="G33" s="1665"/>
      <c r="H33" s="1665"/>
      <c r="I33" s="1665"/>
      <c r="J33" s="1665"/>
      <c r="K33" s="1665"/>
      <c r="L33" s="1665"/>
      <c r="M33" s="1665"/>
      <c r="N33" s="1665"/>
      <c r="O33" s="1665"/>
      <c r="P33" s="1665"/>
      <c r="Q33" s="1665"/>
      <c r="R33" s="1665"/>
      <c r="S33" s="1665"/>
      <c r="T33" s="1665"/>
      <c r="U33" s="1665"/>
      <c r="V33" s="1665"/>
      <c r="W33" s="1665"/>
      <c r="X33" s="1665"/>
      <c r="Y33" s="1665"/>
      <c r="Z33" s="1665"/>
      <c r="AA33" s="1665"/>
      <c r="AB33" s="1665"/>
      <c r="AC33" s="1665"/>
      <c r="AD33" s="1665"/>
      <c r="AE33" s="1665"/>
      <c r="AF33" s="1665"/>
      <c r="AG33" s="1665"/>
      <c r="AH33" s="1665"/>
      <c r="AI33" s="1665"/>
      <c r="AJ33" s="1665"/>
    </row>
    <row r="34" spans="1:36" ht="18.75" customHeight="1">
      <c r="A34" s="1665" t="s">
        <v>1282</v>
      </c>
      <c r="B34" s="1665"/>
      <c r="C34" s="1665"/>
      <c r="D34" s="1665"/>
      <c r="E34" s="1665"/>
      <c r="F34" s="1665"/>
      <c r="G34" s="1665" t="s">
        <v>1282</v>
      </c>
      <c r="H34" s="1665"/>
      <c r="I34" s="1665"/>
      <c r="J34" s="1665"/>
      <c r="K34" s="1665"/>
      <c r="L34" s="1665"/>
      <c r="M34" s="1665" t="s">
        <v>1282</v>
      </c>
      <c r="N34" s="1665"/>
      <c r="O34" s="1665"/>
      <c r="P34" s="1665"/>
      <c r="Q34" s="1665"/>
      <c r="R34" s="1665"/>
      <c r="S34" s="1665" t="s">
        <v>1282</v>
      </c>
      <c r="T34" s="1665"/>
      <c r="U34" s="1665"/>
      <c r="V34" s="1665"/>
      <c r="W34" s="1665"/>
      <c r="X34" s="1665"/>
      <c r="Y34" s="1665" t="s">
        <v>1282</v>
      </c>
      <c r="Z34" s="1665"/>
      <c r="AA34" s="1665"/>
      <c r="AB34" s="1665"/>
      <c r="AC34" s="1665"/>
      <c r="AD34" s="1665"/>
      <c r="AE34" s="1665" t="s">
        <v>1282</v>
      </c>
      <c r="AF34" s="1665"/>
      <c r="AG34" s="1665"/>
      <c r="AH34" s="1665"/>
      <c r="AI34" s="1665"/>
      <c r="AJ34" s="1665"/>
    </row>
    <row r="35" spans="1:36" ht="7.5" customHeight="1">
      <c r="A35" s="1665"/>
      <c r="B35" s="1665"/>
      <c r="C35" s="1665"/>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row>
    <row r="36" spans="1:36" ht="18.75" customHeight="1">
      <c r="A36" s="1665">
        <v>56</v>
      </c>
      <c r="B36" s="1665"/>
      <c r="C36" s="1665"/>
      <c r="D36" s="1665"/>
      <c r="E36" s="1665"/>
      <c r="F36" s="1665"/>
      <c r="G36" s="1665">
        <v>147</v>
      </c>
      <c r="H36" s="1665"/>
      <c r="I36" s="1665"/>
      <c r="J36" s="1665"/>
      <c r="K36" s="1665"/>
      <c r="L36" s="1665"/>
      <c r="M36" s="1665">
        <v>890</v>
      </c>
      <c r="N36" s="1665"/>
      <c r="O36" s="1665"/>
      <c r="P36" s="1665"/>
      <c r="Q36" s="1665"/>
      <c r="R36" s="1665"/>
      <c r="S36" s="1665">
        <v>264</v>
      </c>
      <c r="T36" s="1665"/>
      <c r="U36" s="1665"/>
      <c r="V36" s="1665"/>
      <c r="W36" s="1665"/>
      <c r="X36" s="1665"/>
      <c r="Y36" s="1665">
        <v>220</v>
      </c>
      <c r="Z36" s="1665"/>
      <c r="AA36" s="1665"/>
      <c r="AB36" s="1665"/>
      <c r="AC36" s="1665"/>
      <c r="AD36" s="1665"/>
      <c r="AE36" s="1665">
        <v>1291</v>
      </c>
      <c r="AF36" s="1665"/>
      <c r="AG36" s="1665"/>
      <c r="AH36" s="1665"/>
      <c r="AI36" s="1665"/>
      <c r="AJ36" s="1665"/>
    </row>
    <row r="37" spans="1:36" ht="7.5" customHeight="1">
      <c r="A37" s="1665"/>
      <c r="B37" s="1665"/>
      <c r="C37" s="1665"/>
      <c r="D37" s="1665"/>
      <c r="E37" s="1665"/>
      <c r="F37" s="1665"/>
      <c r="G37" s="1665"/>
      <c r="H37" s="1665"/>
      <c r="I37" s="1665"/>
      <c r="J37" s="1665"/>
      <c r="K37" s="1665"/>
      <c r="L37" s="1665"/>
      <c r="M37" s="1665"/>
      <c r="N37" s="1665"/>
      <c r="O37" s="1665"/>
      <c r="P37" s="1665"/>
      <c r="Q37" s="1665"/>
      <c r="R37" s="1665"/>
      <c r="S37" s="1665"/>
      <c r="T37" s="1665"/>
      <c r="U37" s="1665"/>
      <c r="V37" s="1665"/>
      <c r="W37" s="1665"/>
      <c r="X37" s="1665"/>
      <c r="Y37" s="1665"/>
      <c r="Z37" s="1665"/>
      <c r="AA37" s="1665"/>
      <c r="AB37" s="1665"/>
      <c r="AC37" s="1665"/>
      <c r="AD37" s="1665"/>
      <c r="AE37" s="1665"/>
      <c r="AF37" s="1665"/>
      <c r="AG37" s="1665"/>
      <c r="AH37" s="1665"/>
      <c r="AI37" s="1665"/>
      <c r="AJ37" s="1665"/>
    </row>
    <row r="38" spans="1:36" ht="18.75" customHeight="1">
      <c r="A38" s="1665">
        <v>38</v>
      </c>
      <c r="B38" s="1665"/>
      <c r="C38" s="1665"/>
      <c r="D38" s="1665"/>
      <c r="E38" s="1665"/>
      <c r="F38" s="1665"/>
      <c r="G38" s="1665">
        <v>100</v>
      </c>
      <c r="H38" s="1665"/>
      <c r="I38" s="1665"/>
      <c r="J38" s="1665"/>
      <c r="K38" s="1665"/>
      <c r="L38" s="1665"/>
      <c r="M38" s="1665">
        <v>610</v>
      </c>
      <c r="N38" s="1665"/>
      <c r="O38" s="1665"/>
      <c r="P38" s="1665"/>
      <c r="Q38" s="1665"/>
      <c r="R38" s="1665"/>
      <c r="S38" s="1665">
        <v>183</v>
      </c>
      <c r="T38" s="1665"/>
      <c r="U38" s="1665"/>
      <c r="V38" s="1665"/>
      <c r="W38" s="1665"/>
      <c r="X38" s="1665"/>
      <c r="Y38" s="1665">
        <v>155</v>
      </c>
      <c r="Z38" s="1665"/>
      <c r="AA38" s="1665"/>
      <c r="AB38" s="1665"/>
      <c r="AC38" s="1665"/>
      <c r="AD38" s="1665"/>
      <c r="AE38" s="1665">
        <v>909</v>
      </c>
      <c r="AF38" s="1665"/>
      <c r="AG38" s="1665"/>
      <c r="AH38" s="1665"/>
      <c r="AI38" s="1665"/>
      <c r="AJ38" s="1665"/>
    </row>
    <row r="39" spans="1:36" ht="7.5" customHeight="1">
      <c r="A39" s="1665"/>
      <c r="B39" s="1665"/>
      <c r="C39" s="1665"/>
      <c r="D39" s="1665"/>
      <c r="E39" s="1665"/>
      <c r="F39" s="1665"/>
      <c r="G39" s="1665"/>
      <c r="H39" s="1665"/>
      <c r="I39" s="1665"/>
      <c r="J39" s="1665"/>
      <c r="K39" s="1665"/>
      <c r="L39" s="1665"/>
      <c r="M39" s="1665"/>
      <c r="N39" s="1665"/>
      <c r="O39" s="1665"/>
      <c r="P39" s="1665"/>
      <c r="Q39" s="1665"/>
      <c r="R39" s="1665"/>
      <c r="S39" s="1665"/>
      <c r="T39" s="1665"/>
      <c r="U39" s="1665"/>
      <c r="V39" s="1665"/>
      <c r="W39" s="1665"/>
      <c r="X39" s="1665"/>
      <c r="Y39" s="1665"/>
      <c r="Z39" s="1665"/>
      <c r="AA39" s="1665"/>
      <c r="AB39" s="1665"/>
      <c r="AC39" s="1665"/>
      <c r="AD39" s="1665"/>
      <c r="AE39" s="1665"/>
      <c r="AF39" s="1665"/>
      <c r="AG39" s="1665"/>
      <c r="AH39" s="1665"/>
      <c r="AI39" s="1665"/>
      <c r="AJ39" s="1665"/>
    </row>
    <row r="40" spans="1:36" ht="18.75" customHeight="1">
      <c r="A40" s="1665">
        <v>18</v>
      </c>
      <c r="B40" s="1665"/>
      <c r="C40" s="1665"/>
      <c r="D40" s="1665"/>
      <c r="E40" s="1665"/>
      <c r="F40" s="1665"/>
      <c r="G40" s="1665">
        <v>47</v>
      </c>
      <c r="H40" s="1665"/>
      <c r="I40" s="1665"/>
      <c r="J40" s="1665"/>
      <c r="K40" s="1665"/>
      <c r="L40" s="1665"/>
      <c r="M40" s="1665">
        <v>280</v>
      </c>
      <c r="N40" s="1665"/>
      <c r="O40" s="1665"/>
      <c r="P40" s="1665"/>
      <c r="Q40" s="1665"/>
      <c r="R40" s="1665"/>
      <c r="S40" s="1665">
        <v>81</v>
      </c>
      <c r="T40" s="1665"/>
      <c r="U40" s="1665"/>
      <c r="V40" s="1665"/>
      <c r="W40" s="1665"/>
      <c r="X40" s="1665"/>
      <c r="Y40" s="1665">
        <v>65</v>
      </c>
      <c r="Z40" s="1665"/>
      <c r="AA40" s="1665"/>
      <c r="AB40" s="1665"/>
      <c r="AC40" s="1665"/>
      <c r="AD40" s="1665"/>
      <c r="AE40" s="1665">
        <v>382</v>
      </c>
      <c r="AF40" s="1665"/>
      <c r="AG40" s="1665"/>
      <c r="AH40" s="1665"/>
      <c r="AI40" s="1665"/>
      <c r="AJ40" s="1665"/>
    </row>
    <row r="41" spans="1:36" ht="7.5" customHeight="1">
      <c r="A41" s="1665"/>
      <c r="B41" s="1665"/>
      <c r="C41" s="1665"/>
      <c r="D41" s="1665"/>
      <c r="E41" s="1665"/>
      <c r="F41" s="1665"/>
      <c r="G41" s="1665"/>
      <c r="H41" s="1665"/>
      <c r="I41" s="1665"/>
      <c r="J41" s="1665"/>
      <c r="K41" s="1665"/>
      <c r="L41" s="1665"/>
      <c r="M41" s="1665"/>
      <c r="N41" s="1665"/>
      <c r="O41" s="1665"/>
      <c r="P41" s="1665"/>
      <c r="Q41" s="1665"/>
      <c r="R41" s="1665"/>
      <c r="S41" s="1665"/>
      <c r="T41" s="1665"/>
      <c r="U41" s="1665"/>
      <c r="V41" s="1665"/>
      <c r="W41" s="1665"/>
      <c r="X41" s="1665"/>
      <c r="Y41" s="1665"/>
      <c r="Z41" s="1665"/>
      <c r="AA41" s="1665"/>
      <c r="AB41" s="1665"/>
      <c r="AC41" s="1665"/>
      <c r="AD41" s="1665"/>
      <c r="AE41" s="1665"/>
      <c r="AF41" s="1665"/>
      <c r="AG41" s="1665"/>
      <c r="AH41" s="1665"/>
      <c r="AI41" s="1665"/>
      <c r="AJ41" s="1665"/>
    </row>
    <row r="42" spans="1:36" ht="18.75" customHeight="1">
      <c r="A42" s="1665">
        <v>85</v>
      </c>
      <c r="B42" s="1665"/>
      <c r="C42" s="1665"/>
      <c r="D42" s="1665"/>
      <c r="E42" s="1665"/>
      <c r="F42" s="1665"/>
      <c r="G42" s="1665">
        <v>252</v>
      </c>
      <c r="H42" s="1665"/>
      <c r="I42" s="1665"/>
      <c r="J42" s="1665"/>
      <c r="K42" s="1665"/>
      <c r="L42" s="1665"/>
      <c r="M42" s="1665">
        <v>1250</v>
      </c>
      <c r="N42" s="1665"/>
      <c r="O42" s="1665"/>
      <c r="P42" s="1665"/>
      <c r="Q42" s="1665"/>
      <c r="R42" s="1665"/>
      <c r="S42" s="1665">
        <v>421</v>
      </c>
      <c r="T42" s="1665"/>
      <c r="U42" s="1665"/>
      <c r="V42" s="1665"/>
      <c r="W42" s="1665"/>
      <c r="X42" s="1665"/>
      <c r="Y42" s="1665">
        <v>575</v>
      </c>
      <c r="Z42" s="1665"/>
      <c r="AA42" s="1665"/>
      <c r="AB42" s="1665"/>
      <c r="AC42" s="1665"/>
      <c r="AD42" s="1665"/>
      <c r="AE42" s="1665">
        <v>2665</v>
      </c>
      <c r="AF42" s="1665"/>
      <c r="AG42" s="1665"/>
      <c r="AH42" s="1665"/>
      <c r="AI42" s="1665"/>
      <c r="AJ42" s="1665"/>
    </row>
    <row r="43" spans="1:36" ht="7.5" customHeight="1">
      <c r="A43" s="1665"/>
      <c r="B43" s="1665"/>
      <c r="C43" s="1665"/>
      <c r="D43" s="1665"/>
      <c r="E43" s="1665"/>
      <c r="F43" s="1665"/>
      <c r="G43" s="1665"/>
      <c r="H43" s="1665"/>
      <c r="I43" s="1665"/>
      <c r="J43" s="1665"/>
      <c r="K43" s="1665"/>
      <c r="L43" s="1665"/>
      <c r="M43" s="1665"/>
      <c r="N43" s="1665"/>
      <c r="O43" s="1665"/>
      <c r="P43" s="1665"/>
      <c r="Q43" s="1665"/>
      <c r="R43" s="1665"/>
      <c r="S43" s="1665"/>
      <c r="T43" s="1665"/>
      <c r="U43" s="1665"/>
      <c r="V43" s="1665"/>
      <c r="W43" s="1665"/>
      <c r="X43" s="1665"/>
      <c r="Y43" s="1665"/>
      <c r="Z43" s="1665"/>
      <c r="AA43" s="1665"/>
      <c r="AB43" s="1665"/>
      <c r="AC43" s="1665"/>
      <c r="AD43" s="1665"/>
      <c r="AE43" s="1665"/>
      <c r="AF43" s="1665"/>
      <c r="AG43" s="1665"/>
      <c r="AH43" s="1665"/>
      <c r="AI43" s="1665"/>
      <c r="AJ43" s="1665"/>
    </row>
    <row r="44" spans="1:36" ht="18.75" customHeight="1">
      <c r="A44" s="1665">
        <v>55</v>
      </c>
      <c r="B44" s="1665"/>
      <c r="C44" s="1665"/>
      <c r="D44" s="1665"/>
      <c r="E44" s="1665"/>
      <c r="F44" s="1665"/>
      <c r="G44" s="1665">
        <v>167</v>
      </c>
      <c r="H44" s="1665"/>
      <c r="I44" s="1665"/>
      <c r="J44" s="1665"/>
      <c r="K44" s="1665"/>
      <c r="L44" s="1665"/>
      <c r="M44" s="1665">
        <v>824</v>
      </c>
      <c r="N44" s="1665"/>
      <c r="O44" s="1665"/>
      <c r="P44" s="1665"/>
      <c r="Q44" s="1665"/>
      <c r="R44" s="1665"/>
      <c r="S44" s="1665">
        <v>274</v>
      </c>
      <c r="T44" s="1665"/>
      <c r="U44" s="1665"/>
      <c r="V44" s="1665"/>
      <c r="W44" s="1665"/>
      <c r="X44" s="1665"/>
      <c r="Y44" s="1665">
        <v>403</v>
      </c>
      <c r="Z44" s="1665"/>
      <c r="AA44" s="1665"/>
      <c r="AB44" s="1665"/>
      <c r="AC44" s="1665"/>
      <c r="AD44" s="1665"/>
      <c r="AE44" s="1665">
        <v>1857</v>
      </c>
      <c r="AF44" s="1665"/>
      <c r="AG44" s="1665"/>
      <c r="AH44" s="1665"/>
      <c r="AI44" s="1665"/>
      <c r="AJ44" s="1665"/>
    </row>
    <row r="45" spans="1:36" ht="7.5" customHeight="1">
      <c r="A45" s="1665"/>
      <c r="B45" s="1665"/>
      <c r="C45" s="1665"/>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row>
    <row r="46" spans="1:36" ht="18.75" customHeight="1">
      <c r="A46" s="1665">
        <v>30</v>
      </c>
      <c r="B46" s="1665"/>
      <c r="C46" s="1665"/>
      <c r="D46" s="1665"/>
      <c r="E46" s="1665"/>
      <c r="F46" s="1665"/>
      <c r="G46" s="1665">
        <v>85</v>
      </c>
      <c r="H46" s="1665"/>
      <c r="I46" s="1665"/>
      <c r="J46" s="1665"/>
      <c r="K46" s="1665"/>
      <c r="L46" s="1665"/>
      <c r="M46" s="1665">
        <v>426</v>
      </c>
      <c r="N46" s="1665"/>
      <c r="O46" s="1665"/>
      <c r="P46" s="1665"/>
      <c r="Q46" s="1665"/>
      <c r="R46" s="1665"/>
      <c r="S46" s="1665">
        <v>147</v>
      </c>
      <c r="T46" s="1665"/>
      <c r="U46" s="1665"/>
      <c r="V46" s="1665"/>
      <c r="W46" s="1665"/>
      <c r="X46" s="1665"/>
      <c r="Y46" s="1665">
        <v>172</v>
      </c>
      <c r="Z46" s="1665"/>
      <c r="AA46" s="1665"/>
      <c r="AB46" s="1665"/>
      <c r="AC46" s="1665"/>
      <c r="AD46" s="1665"/>
      <c r="AE46" s="1665">
        <v>808</v>
      </c>
      <c r="AF46" s="1665"/>
      <c r="AG46" s="1665"/>
      <c r="AH46" s="1665"/>
      <c r="AI46" s="1665"/>
      <c r="AJ46" s="1665"/>
    </row>
    <row r="47" spans="1:36" ht="7.5" customHeight="1">
      <c r="A47" s="1665"/>
      <c r="B47" s="1665"/>
      <c r="C47" s="1665"/>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row>
    <row r="48" spans="1:36" ht="18.75" customHeight="1">
      <c r="A48" s="1665">
        <v>1</v>
      </c>
      <c r="B48" s="1665"/>
      <c r="C48" s="1665"/>
      <c r="D48" s="1665"/>
      <c r="E48" s="1665"/>
      <c r="F48" s="1665"/>
      <c r="G48" s="1665">
        <v>10</v>
      </c>
      <c r="H48" s="1665"/>
      <c r="I48" s="1665"/>
      <c r="J48" s="1665"/>
      <c r="K48" s="1665"/>
      <c r="L48" s="1665"/>
      <c r="M48" s="1665">
        <v>33</v>
      </c>
      <c r="N48" s="1665"/>
      <c r="O48" s="1665"/>
      <c r="P48" s="1665"/>
      <c r="Q48" s="1665"/>
      <c r="R48" s="1665"/>
      <c r="S48" s="1665">
        <v>12</v>
      </c>
      <c r="T48" s="1665"/>
      <c r="U48" s="1665"/>
      <c r="V48" s="1665"/>
      <c r="W48" s="1665"/>
      <c r="X48" s="1665"/>
      <c r="Y48" s="1665" t="s">
        <v>1282</v>
      </c>
      <c r="Z48" s="1665"/>
      <c r="AA48" s="1665"/>
      <c r="AB48" s="1665"/>
      <c r="AC48" s="1665"/>
      <c r="AD48" s="1665"/>
      <c r="AE48" s="1665" t="s">
        <v>1282</v>
      </c>
      <c r="AF48" s="1665"/>
      <c r="AG48" s="1665"/>
      <c r="AH48" s="1665"/>
      <c r="AI48" s="1665"/>
      <c r="AJ48" s="1665"/>
    </row>
    <row r="49" spans="1:36" ht="7.5" customHeight="1">
      <c r="A49" s="1665"/>
      <c r="B49" s="1665"/>
      <c r="C49" s="1665"/>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row>
    <row r="50" spans="1:36" ht="18.75" customHeight="1">
      <c r="A50" s="1665">
        <v>43</v>
      </c>
      <c r="B50" s="1665"/>
      <c r="C50" s="1665"/>
      <c r="D50" s="1665"/>
      <c r="E50" s="1665"/>
      <c r="F50" s="1665"/>
      <c r="G50" s="1665">
        <v>155</v>
      </c>
      <c r="H50" s="1665"/>
      <c r="I50" s="1665"/>
      <c r="J50" s="1665"/>
      <c r="K50" s="1665"/>
      <c r="L50" s="1665"/>
      <c r="M50" s="1665">
        <v>715</v>
      </c>
      <c r="N50" s="1665"/>
      <c r="O50" s="1665"/>
      <c r="P50" s="1665"/>
      <c r="Q50" s="1665"/>
      <c r="R50" s="1665"/>
      <c r="S50" s="1665">
        <v>200</v>
      </c>
      <c r="T50" s="1665"/>
      <c r="U50" s="1665"/>
      <c r="V50" s="1665"/>
      <c r="W50" s="1665"/>
      <c r="X50" s="1665"/>
      <c r="Y50" s="1665">
        <v>202</v>
      </c>
      <c r="Z50" s="1665"/>
      <c r="AA50" s="1665"/>
      <c r="AB50" s="1665"/>
      <c r="AC50" s="1665"/>
      <c r="AD50" s="1665"/>
      <c r="AE50" s="1665">
        <v>916</v>
      </c>
      <c r="AF50" s="1665"/>
      <c r="AG50" s="1665"/>
      <c r="AH50" s="1665"/>
      <c r="AI50" s="1665"/>
      <c r="AJ50" s="1665"/>
    </row>
    <row r="51" spans="1:36" ht="7.5" customHeight="1">
      <c r="A51" s="1665"/>
      <c r="B51" s="1665"/>
      <c r="C51" s="1665"/>
      <c r="D51" s="1665"/>
      <c r="E51" s="1665"/>
      <c r="F51" s="1665"/>
      <c r="G51" s="1665"/>
      <c r="H51" s="1665"/>
      <c r="I51" s="1665"/>
      <c r="J51" s="1665"/>
      <c r="K51" s="1665"/>
      <c r="L51" s="1665"/>
      <c r="M51" s="1665"/>
      <c r="N51" s="1665"/>
      <c r="O51" s="1665"/>
      <c r="P51" s="1665"/>
      <c r="Q51" s="1665"/>
      <c r="R51" s="1665"/>
      <c r="S51" s="1665"/>
      <c r="T51" s="1665"/>
      <c r="U51" s="1665"/>
      <c r="V51" s="1665"/>
      <c r="W51" s="1665"/>
      <c r="X51" s="1665"/>
      <c r="Y51" s="1665"/>
      <c r="Z51" s="1665"/>
      <c r="AA51" s="1665"/>
      <c r="AB51" s="1665"/>
      <c r="AC51" s="1665"/>
      <c r="AD51" s="1665"/>
      <c r="AE51" s="1665"/>
      <c r="AF51" s="1665"/>
      <c r="AG51" s="1665"/>
      <c r="AH51" s="1665"/>
      <c r="AI51" s="1665"/>
      <c r="AJ51" s="1665"/>
    </row>
    <row r="52" spans="1:36" ht="18.75" customHeight="1">
      <c r="A52" s="1665" t="s">
        <v>1282</v>
      </c>
      <c r="B52" s="1665"/>
      <c r="C52" s="1665"/>
      <c r="D52" s="1665"/>
      <c r="E52" s="1665"/>
      <c r="F52" s="1665"/>
      <c r="G52" s="1665">
        <v>1</v>
      </c>
      <c r="H52" s="1665"/>
      <c r="I52" s="1665"/>
      <c r="J52" s="1665"/>
      <c r="K52" s="1665"/>
      <c r="L52" s="1665"/>
      <c r="M52" s="1665">
        <v>5</v>
      </c>
      <c r="N52" s="1665"/>
      <c r="O52" s="1665"/>
      <c r="P52" s="1665"/>
      <c r="Q52" s="1665"/>
      <c r="R52" s="1665"/>
      <c r="S52" s="1665">
        <v>1</v>
      </c>
      <c r="T52" s="1665"/>
      <c r="U52" s="1665"/>
      <c r="V52" s="1665"/>
      <c r="W52" s="1665"/>
      <c r="X52" s="1665"/>
      <c r="Y52" s="1665">
        <v>5</v>
      </c>
      <c r="Z52" s="1665"/>
      <c r="AA52" s="1665"/>
      <c r="AB52" s="1665"/>
      <c r="AC52" s="1665"/>
      <c r="AD52" s="1665"/>
      <c r="AE52" s="1665">
        <v>26</v>
      </c>
      <c r="AF52" s="1665"/>
      <c r="AG52" s="1665"/>
      <c r="AH52" s="1665"/>
      <c r="AI52" s="1665"/>
      <c r="AJ52" s="1665"/>
    </row>
    <row r="53" spans="1:36" ht="7.5" customHeight="1">
      <c r="A53" s="1665"/>
      <c r="B53" s="1665"/>
      <c r="C53" s="1665"/>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row>
    <row r="54" spans="1:36" ht="18.75" customHeight="1">
      <c r="A54" s="1665" t="s">
        <v>1282</v>
      </c>
      <c r="B54" s="1665"/>
      <c r="C54" s="1665"/>
      <c r="D54" s="1665"/>
      <c r="E54" s="1665"/>
      <c r="F54" s="1665"/>
      <c r="G54" s="1665">
        <v>1</v>
      </c>
      <c r="H54" s="1665"/>
      <c r="I54" s="1665"/>
      <c r="J54" s="1665"/>
      <c r="K54" s="1665"/>
      <c r="L54" s="1665"/>
      <c r="M54" s="1665">
        <v>5</v>
      </c>
      <c r="N54" s="1665"/>
      <c r="O54" s="1665"/>
      <c r="P54" s="1665"/>
      <c r="Q54" s="1665"/>
      <c r="R54" s="1665"/>
      <c r="S54" s="1665">
        <v>1</v>
      </c>
      <c r="T54" s="1665"/>
      <c r="U54" s="1665"/>
      <c r="V54" s="1665"/>
      <c r="W54" s="1665"/>
      <c r="X54" s="1665"/>
      <c r="Y54" s="1665">
        <v>2</v>
      </c>
      <c r="Z54" s="1665"/>
      <c r="AA54" s="1665"/>
      <c r="AB54" s="1665"/>
      <c r="AC54" s="1665"/>
      <c r="AD54" s="1665"/>
      <c r="AE54" s="1665">
        <v>9</v>
      </c>
      <c r="AF54" s="1665"/>
      <c r="AG54" s="1665"/>
      <c r="AH54" s="1665"/>
      <c r="AI54" s="1665"/>
      <c r="AJ54" s="1665"/>
    </row>
    <row r="55" spans="1:36" ht="7.5" customHeight="1">
      <c r="A55" s="1665"/>
      <c r="B55" s="1665"/>
      <c r="C55" s="1665"/>
      <c r="D55" s="1665"/>
      <c r="E55" s="1665"/>
      <c r="F55" s="1665"/>
      <c r="G55" s="1665"/>
      <c r="H55" s="1665"/>
      <c r="I55" s="1665"/>
      <c r="J55" s="1665"/>
      <c r="K55" s="1665"/>
      <c r="L55" s="1665"/>
      <c r="M55" s="1665"/>
      <c r="N55" s="1665"/>
      <c r="O55" s="1665"/>
      <c r="P55" s="1665"/>
      <c r="Q55" s="1665"/>
      <c r="R55" s="1665"/>
      <c r="S55" s="1665"/>
      <c r="T55" s="1665"/>
      <c r="U55" s="1665"/>
      <c r="V55" s="1665"/>
      <c r="W55" s="1665"/>
      <c r="X55" s="1665"/>
      <c r="Y55" s="1665"/>
      <c r="Z55" s="1665"/>
      <c r="AA55" s="1665"/>
      <c r="AB55" s="1665"/>
      <c r="AC55" s="1665"/>
      <c r="AD55" s="1665"/>
      <c r="AE55" s="1665"/>
      <c r="AF55" s="1665"/>
      <c r="AG55" s="1665"/>
      <c r="AH55" s="1665"/>
      <c r="AI55" s="1665"/>
      <c r="AJ55" s="1665"/>
    </row>
    <row r="56" spans="1:36" ht="18.75" customHeight="1">
      <c r="A56" s="1665" t="s">
        <v>1282</v>
      </c>
      <c r="B56" s="1665"/>
      <c r="C56" s="1665"/>
      <c r="D56" s="1665"/>
      <c r="E56" s="1665"/>
      <c r="F56" s="1665"/>
      <c r="G56" s="1665" t="s">
        <v>1282</v>
      </c>
      <c r="H56" s="1665"/>
      <c r="I56" s="1665"/>
      <c r="J56" s="1665"/>
      <c r="K56" s="1665"/>
      <c r="L56" s="1665"/>
      <c r="M56" s="1665" t="s">
        <v>1282</v>
      </c>
      <c r="N56" s="1665"/>
      <c r="O56" s="1665"/>
      <c r="P56" s="1665"/>
      <c r="Q56" s="1665"/>
      <c r="R56" s="1665"/>
      <c r="S56" s="1665" t="s">
        <v>1282</v>
      </c>
      <c r="T56" s="1665"/>
      <c r="U56" s="1665"/>
      <c r="V56" s="1665"/>
      <c r="W56" s="1665"/>
      <c r="X56" s="1665"/>
      <c r="Y56" s="1665">
        <v>2</v>
      </c>
      <c r="Z56" s="1665"/>
      <c r="AA56" s="1665"/>
      <c r="AB56" s="1665"/>
      <c r="AC56" s="1665"/>
      <c r="AD56" s="1665"/>
      <c r="AE56" s="1665">
        <v>10</v>
      </c>
      <c r="AF56" s="1665"/>
      <c r="AG56" s="1665"/>
      <c r="AH56" s="1665"/>
      <c r="AI56" s="1665"/>
      <c r="AJ56" s="1665"/>
    </row>
    <row r="57" spans="1:36" ht="7.5" customHeight="1">
      <c r="A57" s="1665"/>
      <c r="B57" s="1665"/>
      <c r="C57" s="1665"/>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row>
    <row r="58" spans="1:36" ht="18.75" customHeight="1">
      <c r="A58" s="1665">
        <v>33</v>
      </c>
      <c r="B58" s="1665"/>
      <c r="C58" s="1665"/>
      <c r="D58" s="1665"/>
      <c r="E58" s="1665"/>
      <c r="F58" s="1665"/>
      <c r="G58" s="1665">
        <v>51</v>
      </c>
      <c r="H58" s="1665"/>
      <c r="I58" s="1665"/>
      <c r="J58" s="1665"/>
      <c r="K58" s="1665"/>
      <c r="L58" s="1665"/>
      <c r="M58" s="1665">
        <v>346</v>
      </c>
      <c r="N58" s="1665"/>
      <c r="O58" s="1665"/>
      <c r="P58" s="1665"/>
      <c r="Q58" s="1665"/>
      <c r="R58" s="1665"/>
      <c r="S58" s="1665">
        <v>94</v>
      </c>
      <c r="T58" s="1665"/>
      <c r="U58" s="1665"/>
      <c r="V58" s="1665"/>
      <c r="W58" s="1665"/>
      <c r="X58" s="1665"/>
      <c r="Y58" s="1665">
        <v>60</v>
      </c>
      <c r="Z58" s="1665"/>
      <c r="AA58" s="1665"/>
      <c r="AB58" s="1665"/>
      <c r="AC58" s="1665"/>
      <c r="AD58" s="1665"/>
      <c r="AE58" s="1665">
        <v>404</v>
      </c>
      <c r="AF58" s="1665"/>
      <c r="AG58" s="1665"/>
      <c r="AH58" s="1665"/>
      <c r="AI58" s="1665"/>
      <c r="AJ58" s="1665"/>
    </row>
    <row r="59" spans="1:36" ht="7.5" customHeight="1">
      <c r="A59" s="1665"/>
      <c r="B59" s="1665"/>
      <c r="C59" s="1665"/>
      <c r="D59" s="1665"/>
      <c r="E59" s="1665"/>
      <c r="F59" s="1665"/>
      <c r="G59" s="1665"/>
      <c r="H59" s="1665"/>
      <c r="I59" s="1665"/>
      <c r="J59" s="1665"/>
      <c r="K59" s="1665"/>
      <c r="L59" s="1665"/>
      <c r="M59" s="1665"/>
      <c r="N59" s="1665"/>
      <c r="O59" s="1665"/>
      <c r="P59" s="1665"/>
      <c r="Q59" s="1665"/>
      <c r="R59" s="1665"/>
      <c r="S59" s="1665"/>
      <c r="T59" s="1665"/>
      <c r="U59" s="1665"/>
      <c r="V59" s="1665"/>
      <c r="W59" s="1665"/>
      <c r="X59" s="1665"/>
      <c r="Y59" s="1665"/>
      <c r="Z59" s="1665"/>
      <c r="AA59" s="1665"/>
      <c r="AB59" s="1665"/>
      <c r="AC59" s="1665"/>
      <c r="AD59" s="1665"/>
      <c r="AE59" s="1665"/>
      <c r="AF59" s="1665"/>
      <c r="AG59" s="1665"/>
      <c r="AH59" s="1665"/>
      <c r="AI59" s="1665"/>
      <c r="AJ59" s="1665"/>
    </row>
    <row r="60" spans="1:36" ht="18.75" customHeight="1">
      <c r="A60" s="1665">
        <v>25</v>
      </c>
      <c r="B60" s="1665"/>
      <c r="C60" s="1665"/>
      <c r="D60" s="1665"/>
      <c r="E60" s="1665"/>
      <c r="F60" s="1665"/>
      <c r="G60" s="1665">
        <v>39</v>
      </c>
      <c r="H60" s="1665"/>
      <c r="I60" s="1665"/>
      <c r="J60" s="1665"/>
      <c r="K60" s="1665"/>
      <c r="L60" s="1665"/>
      <c r="M60" s="1665">
        <v>275</v>
      </c>
      <c r="N60" s="1665"/>
      <c r="O60" s="1665"/>
      <c r="P60" s="1665"/>
      <c r="Q60" s="1665"/>
      <c r="R60" s="1665"/>
      <c r="S60" s="1665">
        <v>74</v>
      </c>
      <c r="T60" s="1665"/>
      <c r="U60" s="1665"/>
      <c r="V60" s="1665"/>
      <c r="W60" s="1665"/>
      <c r="X60" s="1665"/>
      <c r="Y60" s="1665">
        <v>45</v>
      </c>
      <c r="Z60" s="1665"/>
      <c r="AA60" s="1665"/>
      <c r="AB60" s="1665"/>
      <c r="AC60" s="1665"/>
      <c r="AD60" s="1665"/>
      <c r="AE60" s="1665">
        <v>318</v>
      </c>
      <c r="AF60" s="1665"/>
      <c r="AG60" s="1665"/>
      <c r="AH60" s="1665"/>
      <c r="AI60" s="1665"/>
      <c r="AJ60" s="1665"/>
    </row>
    <row r="61" spans="1:36" ht="7.5" customHeight="1">
      <c r="A61" s="1665"/>
      <c r="B61" s="1665"/>
      <c r="C61" s="1665"/>
      <c r="D61" s="1665"/>
      <c r="E61" s="1665"/>
      <c r="F61" s="1665"/>
      <c r="G61" s="1665"/>
      <c r="H61" s="1665"/>
      <c r="I61" s="1665"/>
      <c r="J61" s="1665"/>
      <c r="K61" s="1665"/>
      <c r="L61" s="1665"/>
      <c r="M61" s="1665"/>
      <c r="N61" s="1665"/>
      <c r="O61" s="1665"/>
      <c r="P61" s="1665"/>
      <c r="Q61" s="1665"/>
      <c r="R61" s="1665"/>
      <c r="S61" s="1665"/>
      <c r="T61" s="1665"/>
      <c r="U61" s="1665"/>
      <c r="V61" s="1665"/>
      <c r="W61" s="1665"/>
      <c r="X61" s="1665"/>
      <c r="Y61" s="1665"/>
      <c r="Z61" s="1665"/>
      <c r="AA61" s="1665"/>
      <c r="AB61" s="1665"/>
      <c r="AC61" s="1665"/>
      <c r="AD61" s="1665"/>
      <c r="AE61" s="1665"/>
      <c r="AF61" s="1665"/>
      <c r="AG61" s="1665"/>
      <c r="AH61" s="1665"/>
      <c r="AI61" s="1665"/>
      <c r="AJ61" s="1665"/>
    </row>
    <row r="62" spans="1:36" ht="18.75" customHeight="1">
      <c r="A62" s="1665">
        <v>8</v>
      </c>
      <c r="B62" s="1665"/>
      <c r="C62" s="1665"/>
      <c r="D62" s="1665"/>
      <c r="E62" s="1665"/>
      <c r="F62" s="1665"/>
      <c r="G62" s="1665">
        <v>12</v>
      </c>
      <c r="H62" s="1665"/>
      <c r="I62" s="1665"/>
      <c r="J62" s="1665"/>
      <c r="K62" s="1665"/>
      <c r="L62" s="1665"/>
      <c r="M62" s="1665">
        <v>71</v>
      </c>
      <c r="N62" s="1665"/>
      <c r="O62" s="1665"/>
      <c r="P62" s="1665"/>
      <c r="Q62" s="1665"/>
      <c r="R62" s="1665"/>
      <c r="S62" s="1665">
        <v>20</v>
      </c>
      <c r="T62" s="1665"/>
      <c r="U62" s="1665"/>
      <c r="V62" s="1665"/>
      <c r="W62" s="1665"/>
      <c r="X62" s="1665"/>
      <c r="Y62" s="1665">
        <v>15</v>
      </c>
      <c r="Z62" s="1665"/>
      <c r="AA62" s="1665"/>
      <c r="AB62" s="1665"/>
      <c r="AC62" s="1665"/>
      <c r="AD62" s="1665"/>
      <c r="AE62" s="1665">
        <v>86</v>
      </c>
      <c r="AF62" s="1665"/>
      <c r="AG62" s="1665"/>
      <c r="AH62" s="1665"/>
      <c r="AI62" s="1665"/>
      <c r="AJ62" s="1665"/>
    </row>
    <row r="63" spans="1:36" ht="7.5" customHeight="1">
      <c r="A63" s="1665"/>
      <c r="B63" s="1665"/>
      <c r="C63" s="1665"/>
      <c r="D63" s="1665"/>
      <c r="E63" s="1665"/>
      <c r="F63" s="1665"/>
      <c r="G63" s="1665"/>
      <c r="H63" s="1665"/>
      <c r="I63" s="1665"/>
      <c r="J63" s="1665"/>
      <c r="K63" s="1665"/>
      <c r="L63" s="1665"/>
      <c r="M63" s="1665"/>
      <c r="N63" s="1665"/>
      <c r="O63" s="1665"/>
      <c r="P63" s="1665"/>
      <c r="Q63" s="1665"/>
      <c r="R63" s="1665"/>
      <c r="S63" s="1665"/>
      <c r="T63" s="1665"/>
      <c r="U63" s="1665"/>
      <c r="V63" s="1665"/>
      <c r="W63" s="1665"/>
      <c r="X63" s="1665"/>
      <c r="Y63" s="1665"/>
      <c r="Z63" s="1665"/>
      <c r="AA63" s="1665"/>
      <c r="AB63" s="1665"/>
      <c r="AC63" s="1665"/>
      <c r="AD63" s="1665"/>
      <c r="AE63" s="1665"/>
      <c r="AF63" s="1665"/>
      <c r="AG63" s="1665"/>
      <c r="AH63" s="1665"/>
      <c r="AI63" s="1665"/>
      <c r="AJ63" s="1665"/>
    </row>
    <row r="64" spans="1:36" ht="18.75" customHeight="1">
      <c r="A64" s="1665" t="s">
        <v>1282</v>
      </c>
      <c r="B64" s="1665"/>
      <c r="C64" s="1665"/>
      <c r="D64" s="1665"/>
      <c r="E64" s="1665"/>
      <c r="F64" s="1665"/>
      <c r="G64" s="1665">
        <v>2</v>
      </c>
      <c r="H64" s="1665"/>
      <c r="I64" s="1665"/>
      <c r="J64" s="1665"/>
      <c r="K64" s="1665"/>
      <c r="L64" s="1665"/>
      <c r="M64" s="1665">
        <v>6</v>
      </c>
      <c r="N64" s="1665"/>
      <c r="O64" s="1665"/>
      <c r="P64" s="1665"/>
      <c r="Q64" s="1665"/>
      <c r="R64" s="1665"/>
      <c r="S64" s="1665">
        <v>4</v>
      </c>
      <c r="T64" s="1665"/>
      <c r="U64" s="1665"/>
      <c r="V64" s="1665"/>
      <c r="W64" s="1665"/>
      <c r="X64" s="1665"/>
      <c r="Y64" s="1665" t="s">
        <v>1282</v>
      </c>
      <c r="Z64" s="1665"/>
      <c r="AA64" s="1665"/>
      <c r="AB64" s="1665"/>
      <c r="AC64" s="1665"/>
      <c r="AD64" s="1665"/>
      <c r="AE64" s="1665" t="s">
        <v>1282</v>
      </c>
      <c r="AF64" s="1665"/>
      <c r="AG64" s="1665"/>
      <c r="AH64" s="1665"/>
      <c r="AI64" s="1665"/>
      <c r="AJ64" s="1665"/>
    </row>
    <row r="65" spans="1:36" ht="7.5" customHeight="1">
      <c r="A65" s="1665"/>
      <c r="B65" s="1665"/>
      <c r="C65" s="1665"/>
      <c r="D65" s="1665"/>
      <c r="E65" s="1665"/>
      <c r="F65" s="1665"/>
      <c r="G65" s="1665"/>
      <c r="H65" s="1665"/>
      <c r="I65" s="1665"/>
      <c r="J65" s="1665"/>
      <c r="K65" s="1665"/>
      <c r="L65" s="1665"/>
      <c r="M65" s="1665"/>
      <c r="N65" s="1665"/>
      <c r="O65" s="1665"/>
      <c r="P65" s="1665"/>
      <c r="Q65" s="1665"/>
      <c r="R65" s="1665"/>
      <c r="S65" s="1665"/>
      <c r="T65" s="1665"/>
      <c r="U65" s="1665"/>
      <c r="V65" s="1665"/>
      <c r="W65" s="1665"/>
      <c r="X65" s="1665"/>
      <c r="Y65" s="1665"/>
      <c r="Z65" s="1665"/>
      <c r="AA65" s="1665"/>
      <c r="AB65" s="1665"/>
      <c r="AC65" s="1665"/>
      <c r="AD65" s="1665"/>
      <c r="AE65" s="1665"/>
      <c r="AF65" s="1665"/>
      <c r="AG65" s="1665"/>
      <c r="AH65" s="1665"/>
      <c r="AI65" s="1665"/>
      <c r="AJ65" s="1665"/>
    </row>
    <row r="66" spans="1:36" ht="18.75" customHeight="1">
      <c r="A66" s="1665">
        <v>23</v>
      </c>
      <c r="B66" s="1665"/>
      <c r="C66" s="1665"/>
      <c r="D66" s="1665"/>
      <c r="E66" s="1665"/>
      <c r="F66" s="1665"/>
      <c r="G66" s="1665">
        <v>116</v>
      </c>
      <c r="H66" s="1665"/>
      <c r="I66" s="1665"/>
      <c r="J66" s="1665"/>
      <c r="K66" s="1665"/>
      <c r="L66" s="1665"/>
      <c r="M66" s="1665">
        <v>411</v>
      </c>
      <c r="N66" s="1665"/>
      <c r="O66" s="1665"/>
      <c r="P66" s="1665"/>
      <c r="Q66" s="1665"/>
      <c r="R66" s="1665"/>
      <c r="S66" s="1665">
        <v>152</v>
      </c>
      <c r="T66" s="1665"/>
      <c r="U66" s="1665"/>
      <c r="V66" s="1665"/>
      <c r="W66" s="1665"/>
      <c r="X66" s="1665"/>
      <c r="Y66" s="1665">
        <v>235</v>
      </c>
      <c r="Z66" s="1665"/>
      <c r="AA66" s="1665"/>
      <c r="AB66" s="1665"/>
      <c r="AC66" s="1665"/>
      <c r="AD66" s="1665"/>
      <c r="AE66" s="1665">
        <v>806</v>
      </c>
      <c r="AF66" s="1665"/>
      <c r="AG66" s="1665"/>
      <c r="AH66" s="1665"/>
      <c r="AI66" s="1665"/>
      <c r="AJ66" s="1665"/>
    </row>
    <row r="67" spans="1:36" ht="7.5" customHeight="1">
      <c r="A67" s="1665"/>
      <c r="B67" s="1665"/>
      <c r="C67" s="1665"/>
      <c r="D67" s="1665"/>
      <c r="E67" s="1665"/>
      <c r="F67" s="1665"/>
      <c r="G67" s="1665"/>
      <c r="H67" s="1665"/>
      <c r="I67" s="1665"/>
      <c r="J67" s="1665"/>
      <c r="K67" s="1665"/>
      <c r="L67" s="1665"/>
      <c r="M67" s="1665"/>
      <c r="N67" s="1665"/>
      <c r="O67" s="1665"/>
      <c r="P67" s="1665"/>
      <c r="Q67" s="1665"/>
      <c r="R67" s="1665"/>
      <c r="S67" s="1665"/>
      <c r="T67" s="1665"/>
      <c r="U67" s="1665"/>
      <c r="V67" s="1665"/>
      <c r="W67" s="1665"/>
      <c r="X67" s="1665"/>
      <c r="Y67" s="1665"/>
      <c r="Z67" s="1665"/>
      <c r="AA67" s="1665"/>
      <c r="AB67" s="1665"/>
      <c r="AC67" s="1665"/>
      <c r="AD67" s="1665"/>
      <c r="AE67" s="1665"/>
      <c r="AF67" s="1665"/>
      <c r="AG67" s="1665"/>
      <c r="AH67" s="1665"/>
      <c r="AI67" s="1665"/>
      <c r="AJ67" s="1665"/>
    </row>
    <row r="68" spans="1:36" ht="18.75" customHeight="1">
      <c r="A68" s="1665">
        <v>12</v>
      </c>
      <c r="B68" s="1665"/>
      <c r="C68" s="1665"/>
      <c r="D68" s="1665"/>
      <c r="E68" s="1665"/>
      <c r="F68" s="1665"/>
      <c r="G68" s="1665">
        <v>22</v>
      </c>
      <c r="H68" s="1665"/>
      <c r="I68" s="1665"/>
      <c r="J68" s="1665"/>
      <c r="K68" s="1665"/>
      <c r="L68" s="1665"/>
      <c r="M68" s="1665">
        <v>92</v>
      </c>
      <c r="N68" s="1665"/>
      <c r="O68" s="1665"/>
      <c r="P68" s="1665"/>
      <c r="Q68" s="1665"/>
      <c r="R68" s="1665"/>
      <c r="S68" s="1665">
        <v>33</v>
      </c>
      <c r="T68" s="1665"/>
      <c r="U68" s="1665"/>
      <c r="V68" s="1665"/>
      <c r="W68" s="1665"/>
      <c r="X68" s="1665"/>
      <c r="Y68" s="1665">
        <v>4</v>
      </c>
      <c r="Z68" s="1665"/>
      <c r="AA68" s="1665"/>
      <c r="AB68" s="1665"/>
      <c r="AC68" s="1665"/>
      <c r="AD68" s="1665"/>
      <c r="AE68" s="1665">
        <v>22</v>
      </c>
      <c r="AF68" s="1665"/>
      <c r="AG68" s="1665"/>
      <c r="AH68" s="1665"/>
      <c r="AI68" s="1665"/>
      <c r="AJ68" s="1665"/>
    </row>
    <row r="69" spans="1:36" ht="7.5" customHeight="1">
      <c r="A69" s="1665"/>
      <c r="B69" s="1665"/>
      <c r="C69" s="1665"/>
      <c r="D69" s="1665"/>
      <c r="E69" s="1665"/>
      <c r="F69" s="1665"/>
      <c r="G69" s="1665"/>
      <c r="H69" s="1665"/>
      <c r="I69" s="1665"/>
      <c r="J69" s="1665"/>
      <c r="K69" s="1665"/>
      <c r="L69" s="1665"/>
      <c r="M69" s="1665"/>
      <c r="N69" s="1665"/>
      <c r="O69" s="1665"/>
      <c r="P69" s="1665"/>
      <c r="Q69" s="1665"/>
      <c r="R69" s="1665"/>
      <c r="S69" s="1665"/>
      <c r="T69" s="1665"/>
      <c r="U69" s="1665"/>
      <c r="V69" s="1665"/>
      <c r="W69" s="1665"/>
      <c r="X69" s="1665"/>
      <c r="Y69" s="1665"/>
      <c r="Z69" s="1665"/>
      <c r="AA69" s="1665"/>
      <c r="AB69" s="1665"/>
      <c r="AC69" s="1665"/>
      <c r="AD69" s="1665"/>
      <c r="AE69" s="1665"/>
      <c r="AF69" s="1665"/>
      <c r="AG69" s="1665"/>
      <c r="AH69" s="1665"/>
      <c r="AI69" s="1665"/>
      <c r="AJ69" s="1665"/>
    </row>
    <row r="70" spans="1:36" ht="18.75" customHeight="1">
      <c r="A70" s="1665" t="s">
        <v>1282</v>
      </c>
      <c r="B70" s="1665"/>
      <c r="C70" s="1665"/>
      <c r="D70" s="1665"/>
      <c r="E70" s="1665"/>
      <c r="F70" s="1665"/>
      <c r="G70" s="1665" t="s">
        <v>1282</v>
      </c>
      <c r="H70" s="1665"/>
      <c r="I70" s="1665"/>
      <c r="J70" s="1665"/>
      <c r="K70" s="1665"/>
      <c r="L70" s="1665"/>
      <c r="M70" s="1665" t="s">
        <v>1282</v>
      </c>
      <c r="N70" s="1665"/>
      <c r="O70" s="1665"/>
      <c r="P70" s="1665"/>
      <c r="Q70" s="1665"/>
      <c r="R70" s="1665"/>
      <c r="S70" s="1665" t="s">
        <v>1282</v>
      </c>
      <c r="T70" s="1665"/>
      <c r="U70" s="1665"/>
      <c r="V70" s="1665"/>
      <c r="W70" s="1665"/>
      <c r="X70" s="1665"/>
      <c r="Y70" s="1665" t="s">
        <v>1282</v>
      </c>
      <c r="Z70" s="1665"/>
      <c r="AA70" s="1665"/>
      <c r="AB70" s="1665"/>
      <c r="AC70" s="1665"/>
      <c r="AD70" s="1665"/>
      <c r="AE70" s="1665" t="s">
        <v>1282</v>
      </c>
      <c r="AF70" s="1665"/>
      <c r="AG70" s="1665"/>
      <c r="AH70" s="1665"/>
      <c r="AI70" s="1665"/>
      <c r="AJ70" s="1665"/>
    </row>
    <row r="71" spans="1:36" ht="7.5" customHeight="1">
      <c r="A71" s="1665"/>
      <c r="B71" s="1665"/>
      <c r="C71" s="1665"/>
      <c r="D71" s="1665"/>
      <c r="E71" s="1665"/>
      <c r="F71" s="1665"/>
      <c r="G71" s="1665"/>
      <c r="H71" s="1665"/>
      <c r="I71" s="1665"/>
      <c r="J71" s="1665"/>
      <c r="K71" s="1665"/>
      <c r="L71" s="1665"/>
      <c r="M71" s="1665"/>
      <c r="N71" s="1665"/>
      <c r="O71" s="1665"/>
      <c r="P71" s="1665"/>
      <c r="Q71" s="1665"/>
      <c r="R71" s="1665"/>
      <c r="S71" s="1665"/>
      <c r="T71" s="1665"/>
      <c r="U71" s="1665"/>
      <c r="V71" s="1665"/>
      <c r="W71" s="1665"/>
      <c r="X71" s="1665"/>
      <c r="Y71" s="1665"/>
      <c r="Z71" s="1665"/>
      <c r="AA71" s="1665"/>
      <c r="AB71" s="1665"/>
      <c r="AC71" s="1665"/>
      <c r="AD71" s="1665"/>
      <c r="AE71" s="1665"/>
      <c r="AF71" s="1665"/>
      <c r="AG71" s="1665"/>
      <c r="AH71" s="1665"/>
      <c r="AI71" s="1665"/>
      <c r="AJ71" s="1665"/>
    </row>
    <row r="72" spans="1:36" ht="18.75" customHeight="1">
      <c r="A72" s="1665" t="s">
        <v>1282</v>
      </c>
      <c r="B72" s="1665"/>
      <c r="C72" s="1665"/>
      <c r="D72" s="1665"/>
      <c r="E72" s="1665"/>
      <c r="F72" s="1665"/>
      <c r="G72" s="1665" t="s">
        <v>1282</v>
      </c>
      <c r="H72" s="1665"/>
      <c r="I72" s="1665"/>
      <c r="J72" s="1665"/>
      <c r="K72" s="1665"/>
      <c r="L72" s="1665"/>
      <c r="M72" s="1665" t="s">
        <v>1282</v>
      </c>
      <c r="N72" s="1665"/>
      <c r="O72" s="1665"/>
      <c r="P72" s="1665"/>
      <c r="Q72" s="1665"/>
      <c r="R72" s="1665"/>
      <c r="S72" s="1665" t="s">
        <v>1282</v>
      </c>
      <c r="T72" s="1665"/>
      <c r="U72" s="1665"/>
      <c r="V72" s="1665"/>
      <c r="W72" s="1665"/>
      <c r="X72" s="1665"/>
      <c r="Y72" s="1665" t="s">
        <v>1282</v>
      </c>
      <c r="Z72" s="1665"/>
      <c r="AA72" s="1665"/>
      <c r="AB72" s="1665"/>
      <c r="AC72" s="1665"/>
      <c r="AD72" s="1665"/>
      <c r="AE72" s="1665" t="s">
        <v>1282</v>
      </c>
      <c r="AF72" s="1665"/>
      <c r="AG72" s="1665"/>
      <c r="AH72" s="1665"/>
      <c r="AI72" s="1665"/>
      <c r="AJ72" s="1665"/>
    </row>
    <row r="73" spans="1:36" ht="7.5" customHeight="1">
      <c r="A73" s="1665"/>
      <c r="B73" s="1665"/>
      <c r="C73" s="1665"/>
      <c r="D73" s="1665"/>
      <c r="E73" s="1665"/>
      <c r="F73" s="1665"/>
      <c r="G73" s="1665"/>
      <c r="H73" s="1665"/>
      <c r="I73" s="1665"/>
      <c r="J73" s="1665"/>
      <c r="K73" s="1665"/>
      <c r="L73" s="1665"/>
      <c r="M73" s="1665"/>
      <c r="N73" s="1665"/>
      <c r="O73" s="1665"/>
      <c r="P73" s="1665"/>
      <c r="Q73" s="1665"/>
      <c r="R73" s="1665"/>
      <c r="S73" s="1665"/>
      <c r="T73" s="1665"/>
      <c r="U73" s="1665"/>
      <c r="V73" s="1665"/>
      <c r="W73" s="1665"/>
      <c r="X73" s="1665"/>
      <c r="Y73" s="1665"/>
      <c r="Z73" s="1665"/>
      <c r="AA73" s="1665"/>
      <c r="AB73" s="1665"/>
      <c r="AC73" s="1665"/>
      <c r="AD73" s="1665"/>
      <c r="AE73" s="1665"/>
      <c r="AF73" s="1665"/>
      <c r="AG73" s="1665"/>
      <c r="AH73" s="1665"/>
      <c r="AI73" s="1665"/>
      <c r="AJ73" s="1665"/>
    </row>
    <row r="74" spans="1:36" ht="18.75" customHeight="1">
      <c r="A74" s="1665">
        <v>73</v>
      </c>
      <c r="B74" s="1665"/>
      <c r="C74" s="1665"/>
      <c r="D74" s="1665"/>
      <c r="E74" s="1665"/>
      <c r="F74" s="1665"/>
      <c r="G74" s="1665">
        <v>319</v>
      </c>
      <c r="H74" s="1665"/>
      <c r="I74" s="1665"/>
      <c r="J74" s="1665"/>
      <c r="K74" s="1665"/>
      <c r="L74" s="1665"/>
      <c r="M74" s="1665">
        <v>874</v>
      </c>
      <c r="N74" s="1665"/>
      <c r="O74" s="1665"/>
      <c r="P74" s="1665"/>
      <c r="Q74" s="1665"/>
      <c r="R74" s="1665"/>
      <c r="S74" s="1665">
        <v>508</v>
      </c>
      <c r="T74" s="1665"/>
      <c r="U74" s="1665"/>
      <c r="V74" s="1665"/>
      <c r="W74" s="1665"/>
      <c r="X74" s="1665"/>
      <c r="Y74" s="1665" t="s">
        <v>1282</v>
      </c>
      <c r="Z74" s="1665"/>
      <c r="AA74" s="1665"/>
      <c r="AB74" s="1665"/>
      <c r="AC74" s="1665"/>
      <c r="AD74" s="1665"/>
      <c r="AE74" s="1665" t="s">
        <v>1282</v>
      </c>
      <c r="AF74" s="1665"/>
      <c r="AG74" s="1665"/>
      <c r="AH74" s="1665"/>
      <c r="AI74" s="1665"/>
      <c r="AJ74" s="1665"/>
    </row>
    <row r="75" spans="1:36" ht="7.5" customHeight="1">
      <c r="A75" s="1665"/>
      <c r="B75" s="1665"/>
      <c r="C75" s="1665"/>
      <c r="D75" s="1665"/>
      <c r="E75" s="1665"/>
      <c r="F75" s="1665"/>
      <c r="G75" s="1665"/>
      <c r="H75" s="1665"/>
      <c r="I75" s="1665"/>
      <c r="J75" s="1665"/>
      <c r="K75" s="1665"/>
      <c r="L75" s="1665"/>
      <c r="M75" s="1665"/>
      <c r="N75" s="1665"/>
      <c r="O75" s="1665"/>
      <c r="P75" s="1665"/>
      <c r="Q75" s="1665"/>
      <c r="R75" s="1665"/>
      <c r="S75" s="1665"/>
      <c r="T75" s="1665"/>
      <c r="U75" s="1665"/>
      <c r="V75" s="1665"/>
      <c r="W75" s="1665"/>
      <c r="X75" s="1665"/>
      <c r="Y75" s="1665"/>
      <c r="Z75" s="1665"/>
      <c r="AA75" s="1665"/>
      <c r="AB75" s="1665"/>
      <c r="AC75" s="1665"/>
      <c r="AD75" s="1665"/>
      <c r="AE75" s="1665"/>
      <c r="AF75" s="1665"/>
      <c r="AG75" s="1665"/>
      <c r="AH75" s="1665"/>
      <c r="AI75" s="1665"/>
      <c r="AJ75" s="1665"/>
    </row>
    <row r="76" spans="1:36" ht="18.75" customHeight="1">
      <c r="A76" s="1665">
        <v>2</v>
      </c>
      <c r="B76" s="1665"/>
      <c r="C76" s="1665"/>
      <c r="D76" s="1665"/>
      <c r="E76" s="1665"/>
      <c r="F76" s="1665"/>
      <c r="G76" s="1665">
        <v>31</v>
      </c>
      <c r="H76" s="1665"/>
      <c r="I76" s="1665"/>
      <c r="J76" s="1665"/>
      <c r="K76" s="1665"/>
      <c r="L76" s="1665"/>
      <c r="M76" s="1665">
        <v>82</v>
      </c>
      <c r="N76" s="1665"/>
      <c r="O76" s="1665"/>
      <c r="P76" s="1665"/>
      <c r="Q76" s="1665"/>
      <c r="R76" s="1665"/>
      <c r="S76" s="1665">
        <v>47</v>
      </c>
      <c r="T76" s="1665"/>
      <c r="U76" s="1665"/>
      <c r="V76" s="1665"/>
      <c r="W76" s="1665"/>
      <c r="X76" s="1665"/>
      <c r="Y76" s="1665" t="s">
        <v>1282</v>
      </c>
      <c r="Z76" s="1665"/>
      <c r="AA76" s="1665"/>
      <c r="AB76" s="1665"/>
      <c r="AC76" s="1665"/>
      <c r="AD76" s="1665"/>
      <c r="AE76" s="1665" t="s">
        <v>1282</v>
      </c>
      <c r="AF76" s="1665"/>
      <c r="AG76" s="1665"/>
      <c r="AH76" s="1665"/>
      <c r="AI76" s="1665"/>
      <c r="AJ76" s="1665"/>
    </row>
    <row r="77" spans="1:36" ht="7.5" customHeight="1">
      <c r="A77" s="205"/>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row>
    <row r="78" spans="1:36" ht="13.5">
      <c r="Z78" s="620"/>
      <c r="AA78" s="620"/>
      <c r="AB78" s="620"/>
      <c r="AC78" s="620"/>
      <c r="AD78" s="620"/>
      <c r="AE78" s="620"/>
      <c r="AJ78" s="621" t="s">
        <v>1316</v>
      </c>
    </row>
    <row r="79" spans="1:36" ht="13.5"/>
  </sheetData>
  <mergeCells count="425">
    <mergeCell ref="A76:F76"/>
    <mergeCell ref="G76:L76"/>
    <mergeCell ref="M76:R76"/>
    <mergeCell ref="S76:X76"/>
    <mergeCell ref="Y76:AD76"/>
    <mergeCell ref="AE76:AJ76"/>
    <mergeCell ref="A75:F75"/>
    <mergeCell ref="G75:L75"/>
    <mergeCell ref="M75:R75"/>
    <mergeCell ref="S75:X75"/>
    <mergeCell ref="Y75:AD75"/>
    <mergeCell ref="AE75:AJ75"/>
    <mergeCell ref="A74:F74"/>
    <mergeCell ref="G74:L74"/>
    <mergeCell ref="M74:R74"/>
    <mergeCell ref="S74:X74"/>
    <mergeCell ref="Y74:AD74"/>
    <mergeCell ref="AE74:AJ74"/>
    <mergeCell ref="A73:F73"/>
    <mergeCell ref="G73:L73"/>
    <mergeCell ref="M73:R73"/>
    <mergeCell ref="S73:X73"/>
    <mergeCell ref="Y73:AD73"/>
    <mergeCell ref="AE73:AJ73"/>
    <mergeCell ref="A72:F72"/>
    <mergeCell ref="G72:L72"/>
    <mergeCell ref="M72:R72"/>
    <mergeCell ref="S72:X72"/>
    <mergeCell ref="Y72:AD72"/>
    <mergeCell ref="AE72:AJ72"/>
    <mergeCell ref="A71:F71"/>
    <mergeCell ref="G71:L71"/>
    <mergeCell ref="M71:R71"/>
    <mergeCell ref="S71:X71"/>
    <mergeCell ref="Y71:AD71"/>
    <mergeCell ref="AE71:AJ71"/>
    <mergeCell ref="A70:F70"/>
    <mergeCell ref="G70:L70"/>
    <mergeCell ref="M70:R70"/>
    <mergeCell ref="S70:X70"/>
    <mergeCell ref="Y70:AD70"/>
    <mergeCell ref="AE70:AJ70"/>
    <mergeCell ref="A69:F69"/>
    <mergeCell ref="G69:L69"/>
    <mergeCell ref="M69:R69"/>
    <mergeCell ref="S69:X69"/>
    <mergeCell ref="Y69:AD69"/>
    <mergeCell ref="AE69:AJ69"/>
    <mergeCell ref="A68:F68"/>
    <mergeCell ref="G68:L68"/>
    <mergeCell ref="M68:R68"/>
    <mergeCell ref="S68:X68"/>
    <mergeCell ref="Y68:AD68"/>
    <mergeCell ref="AE68:AJ68"/>
    <mergeCell ref="A67:F67"/>
    <mergeCell ref="G67:L67"/>
    <mergeCell ref="M67:R67"/>
    <mergeCell ref="S67:X67"/>
    <mergeCell ref="Y67:AD67"/>
    <mergeCell ref="AE67:AJ67"/>
    <mergeCell ref="A66:F66"/>
    <mergeCell ref="G66:L66"/>
    <mergeCell ref="M66:R66"/>
    <mergeCell ref="S66:X66"/>
    <mergeCell ref="Y66:AD66"/>
    <mergeCell ref="AE66:AJ66"/>
    <mergeCell ref="A65:F65"/>
    <mergeCell ref="G65:L65"/>
    <mergeCell ref="M65:R65"/>
    <mergeCell ref="S65:X65"/>
    <mergeCell ref="Y65:AD65"/>
    <mergeCell ref="AE65:AJ65"/>
    <mergeCell ref="A64:F64"/>
    <mergeCell ref="G64:L64"/>
    <mergeCell ref="M64:R64"/>
    <mergeCell ref="S64:X64"/>
    <mergeCell ref="Y64:AD64"/>
    <mergeCell ref="AE64:AJ64"/>
    <mergeCell ref="A63:F63"/>
    <mergeCell ref="G63:L63"/>
    <mergeCell ref="M63:R63"/>
    <mergeCell ref="S63:X63"/>
    <mergeCell ref="Y63:AD63"/>
    <mergeCell ref="AE63:AJ63"/>
    <mergeCell ref="A62:F62"/>
    <mergeCell ref="G62:L62"/>
    <mergeCell ref="M62:R62"/>
    <mergeCell ref="S62:X62"/>
    <mergeCell ref="Y62:AD62"/>
    <mergeCell ref="AE62:AJ62"/>
    <mergeCell ref="A61:F61"/>
    <mergeCell ref="G61:L61"/>
    <mergeCell ref="M61:R61"/>
    <mergeCell ref="S61:X61"/>
    <mergeCell ref="Y61:AD61"/>
    <mergeCell ref="AE61:AJ61"/>
    <mergeCell ref="A60:F60"/>
    <mergeCell ref="G60:L60"/>
    <mergeCell ref="M60:R60"/>
    <mergeCell ref="S60:X60"/>
    <mergeCell ref="Y60:AD60"/>
    <mergeCell ref="AE60:AJ60"/>
    <mergeCell ref="A59:F59"/>
    <mergeCell ref="G59:L59"/>
    <mergeCell ref="M59:R59"/>
    <mergeCell ref="S59:X59"/>
    <mergeCell ref="Y59:AD59"/>
    <mergeCell ref="AE59:AJ59"/>
    <mergeCell ref="A58:F58"/>
    <mergeCell ref="G58:L58"/>
    <mergeCell ref="M58:R58"/>
    <mergeCell ref="S58:X58"/>
    <mergeCell ref="Y58:AD58"/>
    <mergeCell ref="AE58:AJ58"/>
    <mergeCell ref="A57:F57"/>
    <mergeCell ref="G57:L57"/>
    <mergeCell ref="M57:R57"/>
    <mergeCell ref="S57:X57"/>
    <mergeCell ref="Y57:AD57"/>
    <mergeCell ref="AE57:AJ57"/>
    <mergeCell ref="A56:F56"/>
    <mergeCell ref="G56:L56"/>
    <mergeCell ref="M56:R56"/>
    <mergeCell ref="S56:X56"/>
    <mergeCell ref="Y56:AD56"/>
    <mergeCell ref="AE56:AJ56"/>
    <mergeCell ref="A55:F55"/>
    <mergeCell ref="G55:L55"/>
    <mergeCell ref="M55:R55"/>
    <mergeCell ref="S55:X55"/>
    <mergeCell ref="Y55:AD55"/>
    <mergeCell ref="AE55:AJ55"/>
    <mergeCell ref="A54:F54"/>
    <mergeCell ref="G54:L54"/>
    <mergeCell ref="M54:R54"/>
    <mergeCell ref="S54:X54"/>
    <mergeCell ref="Y54:AD54"/>
    <mergeCell ref="AE54:AJ54"/>
    <mergeCell ref="A53:F53"/>
    <mergeCell ref="G53:L53"/>
    <mergeCell ref="M53:R53"/>
    <mergeCell ref="S53:X53"/>
    <mergeCell ref="Y53:AD53"/>
    <mergeCell ref="AE53:AJ53"/>
    <mergeCell ref="A52:F52"/>
    <mergeCell ref="G52:L52"/>
    <mergeCell ref="M52:R52"/>
    <mergeCell ref="S52:X52"/>
    <mergeCell ref="Y52:AD52"/>
    <mergeCell ref="AE52:AJ52"/>
    <mergeCell ref="A51:F51"/>
    <mergeCell ref="G51:L51"/>
    <mergeCell ref="M51:R51"/>
    <mergeCell ref="S51:X51"/>
    <mergeCell ref="Y51:AD51"/>
    <mergeCell ref="AE51:AJ51"/>
    <mergeCell ref="A50:F50"/>
    <mergeCell ref="G50:L50"/>
    <mergeCell ref="M50:R50"/>
    <mergeCell ref="S50:X50"/>
    <mergeCell ref="Y50:AD50"/>
    <mergeCell ref="AE50:AJ50"/>
    <mergeCell ref="A49:F49"/>
    <mergeCell ref="G49:L49"/>
    <mergeCell ref="M49:R49"/>
    <mergeCell ref="S49:X49"/>
    <mergeCell ref="Y49:AD49"/>
    <mergeCell ref="AE49:AJ49"/>
    <mergeCell ref="A48:F48"/>
    <mergeCell ref="G48:L48"/>
    <mergeCell ref="M48:R48"/>
    <mergeCell ref="S48:X48"/>
    <mergeCell ref="Y48:AD48"/>
    <mergeCell ref="AE48:AJ48"/>
    <mergeCell ref="A47:F47"/>
    <mergeCell ref="G47:L47"/>
    <mergeCell ref="M47:R47"/>
    <mergeCell ref="S47:X47"/>
    <mergeCell ref="Y47:AD47"/>
    <mergeCell ref="AE47:AJ47"/>
    <mergeCell ref="A46:F46"/>
    <mergeCell ref="G46:L46"/>
    <mergeCell ref="M46:R46"/>
    <mergeCell ref="S46:X46"/>
    <mergeCell ref="Y46:AD46"/>
    <mergeCell ref="AE46:AJ46"/>
    <mergeCell ref="A45:F45"/>
    <mergeCell ref="G45:L45"/>
    <mergeCell ref="M45:R45"/>
    <mergeCell ref="S45:X45"/>
    <mergeCell ref="Y45:AD45"/>
    <mergeCell ref="AE45:AJ45"/>
    <mergeCell ref="A44:F44"/>
    <mergeCell ref="G44:L44"/>
    <mergeCell ref="M44:R44"/>
    <mergeCell ref="S44:X44"/>
    <mergeCell ref="Y44:AD44"/>
    <mergeCell ref="AE44:AJ44"/>
    <mergeCell ref="A43:F43"/>
    <mergeCell ref="G43:L43"/>
    <mergeCell ref="M43:R43"/>
    <mergeCell ref="S43:X43"/>
    <mergeCell ref="Y43:AD43"/>
    <mergeCell ref="AE43:AJ43"/>
    <mergeCell ref="A42:F42"/>
    <mergeCell ref="G42:L42"/>
    <mergeCell ref="M42:R42"/>
    <mergeCell ref="S42:X42"/>
    <mergeCell ref="Y42:AD42"/>
    <mergeCell ref="AE42:AJ42"/>
    <mergeCell ref="A41:F41"/>
    <mergeCell ref="G41:L41"/>
    <mergeCell ref="M41:R41"/>
    <mergeCell ref="S41:X41"/>
    <mergeCell ref="Y41:AD41"/>
    <mergeCell ref="AE41:AJ41"/>
    <mergeCell ref="A40:F40"/>
    <mergeCell ref="G40:L40"/>
    <mergeCell ref="M40:R40"/>
    <mergeCell ref="S40:X40"/>
    <mergeCell ref="Y40:AD40"/>
    <mergeCell ref="AE40:AJ40"/>
    <mergeCell ref="A39:F39"/>
    <mergeCell ref="G39:L39"/>
    <mergeCell ref="M39:R39"/>
    <mergeCell ref="S39:X39"/>
    <mergeCell ref="Y39:AD39"/>
    <mergeCell ref="AE39:AJ39"/>
    <mergeCell ref="A38:F38"/>
    <mergeCell ref="G38:L38"/>
    <mergeCell ref="M38:R38"/>
    <mergeCell ref="S38:X38"/>
    <mergeCell ref="Y38:AD38"/>
    <mergeCell ref="AE38:AJ38"/>
    <mergeCell ref="A37:F37"/>
    <mergeCell ref="G37:L37"/>
    <mergeCell ref="M37:R37"/>
    <mergeCell ref="S37:X37"/>
    <mergeCell ref="Y37:AD37"/>
    <mergeCell ref="AE37:AJ37"/>
    <mergeCell ref="A36:F36"/>
    <mergeCell ref="G36:L36"/>
    <mergeCell ref="M36:R36"/>
    <mergeCell ref="S36:X36"/>
    <mergeCell ref="Y36:AD36"/>
    <mergeCell ref="AE36:AJ36"/>
    <mergeCell ref="A35:F35"/>
    <mergeCell ref="G35:L35"/>
    <mergeCell ref="M35:R35"/>
    <mergeCell ref="S35:X35"/>
    <mergeCell ref="Y35:AD35"/>
    <mergeCell ref="AE35:AJ35"/>
    <mergeCell ref="A34:F34"/>
    <mergeCell ref="G34:L34"/>
    <mergeCell ref="M34:R34"/>
    <mergeCell ref="S34:X34"/>
    <mergeCell ref="Y34:AD34"/>
    <mergeCell ref="AE34:AJ34"/>
    <mergeCell ref="A33:F33"/>
    <mergeCell ref="G33:L33"/>
    <mergeCell ref="M33:R33"/>
    <mergeCell ref="S33:X33"/>
    <mergeCell ref="Y33:AD33"/>
    <mergeCell ref="AE33:AJ33"/>
    <mergeCell ref="A32:F32"/>
    <mergeCell ref="G32:L32"/>
    <mergeCell ref="M32:R32"/>
    <mergeCell ref="S32:X32"/>
    <mergeCell ref="Y32:AD32"/>
    <mergeCell ref="AE32:AJ32"/>
    <mergeCell ref="A31:F31"/>
    <mergeCell ref="G31:L31"/>
    <mergeCell ref="M31:R31"/>
    <mergeCell ref="S31:X31"/>
    <mergeCell ref="Y31:AD31"/>
    <mergeCell ref="AE31:AJ31"/>
    <mergeCell ref="A30:F30"/>
    <mergeCell ref="G30:L30"/>
    <mergeCell ref="M30:R30"/>
    <mergeCell ref="S30:X30"/>
    <mergeCell ref="Y30:AD30"/>
    <mergeCell ref="AE30:AJ30"/>
    <mergeCell ref="A29:F29"/>
    <mergeCell ref="G29:L29"/>
    <mergeCell ref="M29:R29"/>
    <mergeCell ref="S29:X29"/>
    <mergeCell ref="Y29:AD29"/>
    <mergeCell ref="AE29:AJ29"/>
    <mergeCell ref="A28:F28"/>
    <mergeCell ref="G28:L28"/>
    <mergeCell ref="M28:R28"/>
    <mergeCell ref="S28:X28"/>
    <mergeCell ref="Y28:AD28"/>
    <mergeCell ref="AE28:AJ28"/>
    <mergeCell ref="A27:F27"/>
    <mergeCell ref="G27:L27"/>
    <mergeCell ref="M27:R27"/>
    <mergeCell ref="S27:X27"/>
    <mergeCell ref="Y27:AD27"/>
    <mergeCell ref="AE27:AJ27"/>
    <mergeCell ref="A26:F26"/>
    <mergeCell ref="G26:L26"/>
    <mergeCell ref="M26:R26"/>
    <mergeCell ref="S26:X26"/>
    <mergeCell ref="Y26:AD26"/>
    <mergeCell ref="AE26:AJ26"/>
    <mergeCell ref="A25:F25"/>
    <mergeCell ref="G25:L25"/>
    <mergeCell ref="M25:R25"/>
    <mergeCell ref="S25:X25"/>
    <mergeCell ref="Y25:AD25"/>
    <mergeCell ref="AE25:AJ25"/>
    <mergeCell ref="A24:F24"/>
    <mergeCell ref="G24:L24"/>
    <mergeCell ref="M24:R24"/>
    <mergeCell ref="S24:X24"/>
    <mergeCell ref="Y24:AD24"/>
    <mergeCell ref="AE24:AJ24"/>
    <mergeCell ref="A23:F23"/>
    <mergeCell ref="G23:L23"/>
    <mergeCell ref="M23:R23"/>
    <mergeCell ref="S23:X23"/>
    <mergeCell ref="Y23:AD23"/>
    <mergeCell ref="AE23:AJ23"/>
    <mergeCell ref="A22:F22"/>
    <mergeCell ref="G22:L22"/>
    <mergeCell ref="M22:R22"/>
    <mergeCell ref="S22:X22"/>
    <mergeCell ref="Y22:AD22"/>
    <mergeCell ref="AE22:AJ22"/>
    <mergeCell ref="A21:F21"/>
    <mergeCell ref="G21:L21"/>
    <mergeCell ref="M21:R21"/>
    <mergeCell ref="S21:X21"/>
    <mergeCell ref="Y21:AD21"/>
    <mergeCell ref="AE21:AJ21"/>
    <mergeCell ref="A20:F20"/>
    <mergeCell ref="G20:L20"/>
    <mergeCell ref="M20:R20"/>
    <mergeCell ref="S20:X20"/>
    <mergeCell ref="Y20:AD20"/>
    <mergeCell ref="AE20:AJ20"/>
    <mergeCell ref="A19:F19"/>
    <mergeCell ref="G19:L19"/>
    <mergeCell ref="M19:R19"/>
    <mergeCell ref="S19:X19"/>
    <mergeCell ref="Y19:AD19"/>
    <mergeCell ref="AE19:AJ19"/>
    <mergeCell ref="A18:F18"/>
    <mergeCell ref="G18:L18"/>
    <mergeCell ref="M18:R18"/>
    <mergeCell ref="S18:X18"/>
    <mergeCell ref="Y18:AD18"/>
    <mergeCell ref="AE18:AJ18"/>
    <mergeCell ref="A17:F17"/>
    <mergeCell ref="G17:L17"/>
    <mergeCell ref="M17:R17"/>
    <mergeCell ref="S17:X17"/>
    <mergeCell ref="Y17:AD17"/>
    <mergeCell ref="AE17:AJ17"/>
    <mergeCell ref="A16:F16"/>
    <mergeCell ref="G16:L16"/>
    <mergeCell ref="M16:R16"/>
    <mergeCell ref="S16:X16"/>
    <mergeCell ref="Y16:AD16"/>
    <mergeCell ref="AE16:AJ16"/>
    <mergeCell ref="A15:F15"/>
    <mergeCell ref="G15:L15"/>
    <mergeCell ref="M15:R15"/>
    <mergeCell ref="S15:X15"/>
    <mergeCell ref="Y15:AD15"/>
    <mergeCell ref="AE15:AJ15"/>
    <mergeCell ref="A14:F14"/>
    <mergeCell ref="G14:L14"/>
    <mergeCell ref="M14:R14"/>
    <mergeCell ref="S14:X14"/>
    <mergeCell ref="Y14:AD14"/>
    <mergeCell ref="AE14:AJ14"/>
    <mergeCell ref="A13:F13"/>
    <mergeCell ref="G13:L13"/>
    <mergeCell ref="M13:R13"/>
    <mergeCell ref="S13:X13"/>
    <mergeCell ref="Y13:AD13"/>
    <mergeCell ref="AE13:AJ13"/>
    <mergeCell ref="A12:F12"/>
    <mergeCell ref="G12:L12"/>
    <mergeCell ref="M12:R12"/>
    <mergeCell ref="S12:X12"/>
    <mergeCell ref="Y12:AD12"/>
    <mergeCell ref="AE12:AJ12"/>
    <mergeCell ref="A11:F11"/>
    <mergeCell ref="G11:L11"/>
    <mergeCell ref="M11:R11"/>
    <mergeCell ref="S11:X11"/>
    <mergeCell ref="Y11:AD11"/>
    <mergeCell ref="AE11:AJ11"/>
    <mergeCell ref="A10:F10"/>
    <mergeCell ref="G10:L10"/>
    <mergeCell ref="M10:R10"/>
    <mergeCell ref="S10:X10"/>
    <mergeCell ref="Y10:AD10"/>
    <mergeCell ref="AE10:AJ10"/>
    <mergeCell ref="A9:F9"/>
    <mergeCell ref="G9:L9"/>
    <mergeCell ref="M9:R9"/>
    <mergeCell ref="S9:X9"/>
    <mergeCell ref="Y9:AD9"/>
    <mergeCell ref="AE9:AJ9"/>
    <mergeCell ref="A1:E1"/>
    <mergeCell ref="A8:F8"/>
    <mergeCell ref="G8:L8"/>
    <mergeCell ref="M8:R8"/>
    <mergeCell ref="S8:X8"/>
    <mergeCell ref="Y8:AD8"/>
    <mergeCell ref="AE8:AJ8"/>
    <mergeCell ref="A2:AJ2"/>
    <mergeCell ref="A4:F4"/>
    <mergeCell ref="G4:X4"/>
    <mergeCell ref="Y4:AJ4"/>
    <mergeCell ref="A5:F6"/>
    <mergeCell ref="G5:L6"/>
    <mergeCell ref="M5:R6"/>
    <mergeCell ref="S5:X6"/>
    <mergeCell ref="Y5:AD6"/>
    <mergeCell ref="AE5:AJ6"/>
  </mergeCells>
  <phoneticPr fontId="4"/>
  <hyperlinks>
    <hyperlink ref="A1" location="P2細目次!A1" display="目次に戻る" xr:uid="{70713A76-9009-42AD-A32C-28887B5F1302}"/>
  </hyperlinks>
  <pageMargins left="0.70866141732283472" right="0.70866141732283472" top="0.74803149606299213" bottom="0.74803149606299213" header="0.31496062992125984" footer="0.31496062992125984"/>
  <pageSetup paperSize="9" scale="76" firstPageNumber="0" orientation="portrait" r:id="rId1"/>
  <headerFooter differentFirst="1" scaleWithDoc="0">
    <oddFooter>&amp;C- &amp;P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94171-B11A-4D3B-9D82-835EF8146851}">
  <sheetPr codeName="Sheet35">
    <tabColor theme="0"/>
    <pageSetUpPr fitToPage="1"/>
  </sheetPr>
  <dimension ref="A1:AJ56"/>
  <sheetViews>
    <sheetView zoomScaleNormal="100" zoomScaleSheetLayoutView="100" workbookViewId="0">
      <selection activeCell="AL2" sqref="AL2:AR2"/>
    </sheetView>
  </sheetViews>
  <sheetFormatPr defaultColWidth="3.5" defaultRowHeight="28.5" customHeight="1"/>
  <cols>
    <col min="1" max="16384" width="3.5" style="286"/>
  </cols>
  <sheetData>
    <row r="1" spans="1:36" ht="13.5">
      <c r="A1" s="1176" t="s">
        <v>4602</v>
      </c>
      <c r="B1" s="1176"/>
      <c r="C1" s="1176"/>
      <c r="D1" s="1176"/>
    </row>
    <row r="2" spans="1:36" s="42" customFormat="1" ht="28.5" customHeight="1">
      <c r="A2" s="1423" t="s">
        <v>1317</v>
      </c>
      <c r="B2" s="1423"/>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row>
    <row r="3" spans="1:36" ht="13.5"/>
    <row r="4" spans="1:36" ht="28.5" customHeight="1">
      <c r="A4" s="1262" t="s">
        <v>1318</v>
      </c>
      <c r="B4" s="1263"/>
      <c r="C4" s="1263"/>
      <c r="D4" s="1263"/>
      <c r="E4" s="1263"/>
      <c r="F4" s="1263"/>
      <c r="G4" s="1263"/>
      <c r="H4" s="1263"/>
      <c r="I4" s="1263"/>
      <c r="J4" s="1260" t="s">
        <v>1319</v>
      </c>
      <c r="K4" s="1261"/>
      <c r="L4" s="1261"/>
      <c r="M4" s="1261"/>
      <c r="N4" s="1261"/>
      <c r="O4" s="1261"/>
      <c r="P4" s="1261"/>
      <c r="Q4" s="1261"/>
      <c r="R4" s="1261"/>
      <c r="S4" s="1261"/>
      <c r="T4" s="1261"/>
      <c r="U4" s="1261"/>
      <c r="V4" s="1261"/>
      <c r="W4" s="1261"/>
      <c r="X4" s="1261"/>
      <c r="Y4" s="1261"/>
      <c r="Z4" s="1261"/>
      <c r="AA4" s="1261"/>
      <c r="AB4" s="1261"/>
      <c r="AC4" s="1261"/>
      <c r="AD4" s="1262"/>
      <c r="AE4" s="1260"/>
      <c r="AF4" s="1261"/>
      <c r="AG4" s="1261"/>
      <c r="AH4" s="1261"/>
      <c r="AI4" s="1261"/>
      <c r="AJ4" s="1261"/>
    </row>
    <row r="5" spans="1:36" ht="28.5" customHeight="1">
      <c r="A5" s="1262"/>
      <c r="B5" s="1263"/>
      <c r="C5" s="1263"/>
      <c r="D5" s="1263"/>
      <c r="E5" s="1263"/>
      <c r="F5" s="1263"/>
      <c r="G5" s="1263"/>
      <c r="H5" s="1263"/>
      <c r="I5" s="1263"/>
      <c r="J5" s="1260" t="s">
        <v>448</v>
      </c>
      <c r="K5" s="1261"/>
      <c r="L5" s="1262"/>
      <c r="M5" s="1260" t="s">
        <v>1320</v>
      </c>
      <c r="N5" s="1261"/>
      <c r="O5" s="1262"/>
      <c r="P5" s="1260" t="s">
        <v>1321</v>
      </c>
      <c r="Q5" s="1261"/>
      <c r="R5" s="1262"/>
      <c r="S5" s="1659" t="s">
        <v>1322</v>
      </c>
      <c r="T5" s="1756"/>
      <c r="U5" s="1757"/>
      <c r="V5" s="1659" t="s">
        <v>1323</v>
      </c>
      <c r="W5" s="1756"/>
      <c r="X5" s="1757"/>
      <c r="Y5" s="1659" t="s">
        <v>1324</v>
      </c>
      <c r="Z5" s="1756"/>
      <c r="AA5" s="1757"/>
      <c r="AB5" s="1659" t="s">
        <v>1325</v>
      </c>
      <c r="AC5" s="1756"/>
      <c r="AD5" s="1757"/>
      <c r="AE5" s="1658" t="s">
        <v>448</v>
      </c>
      <c r="AF5" s="1658"/>
      <c r="AG5" s="1658"/>
      <c r="AH5" s="1658" t="s">
        <v>1320</v>
      </c>
      <c r="AI5" s="1658"/>
      <c r="AJ5" s="1659"/>
    </row>
    <row r="6" spans="1:36" ht="11.25" customHeight="1">
      <c r="A6" s="314"/>
      <c r="B6" s="314"/>
      <c r="C6" s="314"/>
      <c r="D6" s="314"/>
      <c r="E6" s="314"/>
      <c r="F6" s="314"/>
      <c r="G6" s="314"/>
      <c r="H6" s="314"/>
      <c r="I6" s="345"/>
    </row>
    <row r="7" spans="1:36" ht="28.5" customHeight="1">
      <c r="B7" s="1510" t="s">
        <v>1119</v>
      </c>
      <c r="C7" s="1510"/>
      <c r="D7" s="1510"/>
      <c r="E7" s="1510"/>
      <c r="F7" s="1510"/>
      <c r="G7" s="1510"/>
      <c r="H7" s="1510"/>
      <c r="I7" s="442"/>
      <c r="J7" s="1565">
        <f>SUM(J9,J16,J24,J54)</f>
        <v>38687</v>
      </c>
      <c r="K7" s="1566"/>
      <c r="L7" s="1566"/>
      <c r="M7" s="1758">
        <f>SUM(M9,M16,M24,M54)</f>
        <v>31939</v>
      </c>
      <c r="N7" s="1758"/>
      <c r="O7" s="1758"/>
      <c r="P7" s="1758">
        <f>SUM(P9,P16,P24,P54)</f>
        <v>1777</v>
      </c>
      <c r="Q7" s="1758"/>
      <c r="R7" s="1758"/>
      <c r="S7" s="1758">
        <f>SUM(S9,S16,S24,S54)</f>
        <v>625</v>
      </c>
      <c r="T7" s="1758"/>
      <c r="U7" s="1758"/>
      <c r="V7" s="1758">
        <f>SUM(V9,V16,V24,V54)</f>
        <v>2350</v>
      </c>
      <c r="W7" s="1758"/>
      <c r="X7" s="1758"/>
      <c r="Y7" s="1758">
        <f>SUM(Y9,Y16,Y24,Y54)</f>
        <v>869</v>
      </c>
      <c r="Z7" s="1758"/>
      <c r="AA7" s="1758"/>
      <c r="AB7" s="1758">
        <f>SUM(AB9,AB16,AB24,AB54)</f>
        <v>108</v>
      </c>
      <c r="AC7" s="1758"/>
      <c r="AD7" s="1758"/>
      <c r="AE7" s="1758">
        <f>SUM(AE9,AE16,AE24,AE54)</f>
        <v>22462</v>
      </c>
      <c r="AF7" s="1758"/>
      <c r="AG7" s="1758"/>
      <c r="AH7" s="1758">
        <f>SUM(AH9,AH16,AH24,AH54)</f>
        <v>17822</v>
      </c>
      <c r="AI7" s="1758"/>
      <c r="AJ7" s="1758"/>
    </row>
    <row r="8" spans="1:36" ht="11.25" customHeight="1">
      <c r="B8" s="341"/>
      <c r="C8" s="341"/>
      <c r="D8" s="341"/>
      <c r="E8" s="341"/>
      <c r="F8" s="341"/>
      <c r="G8" s="341"/>
      <c r="H8" s="341"/>
      <c r="I8" s="442"/>
      <c r="J8" s="585"/>
      <c r="K8" s="917"/>
      <c r="L8" s="917"/>
      <c r="M8" s="1103"/>
      <c r="N8" s="1103"/>
      <c r="O8" s="1103"/>
      <c r="P8" s="1103"/>
      <c r="Q8" s="1103"/>
      <c r="R8" s="1103"/>
      <c r="S8" s="1103"/>
      <c r="T8" s="1103"/>
      <c r="U8" s="1103"/>
      <c r="V8" s="1103"/>
      <c r="W8" s="1103"/>
      <c r="X8" s="1103"/>
      <c r="Y8" s="1103"/>
      <c r="Z8" s="1103"/>
      <c r="AA8" s="1103"/>
      <c r="AB8" s="1103"/>
      <c r="AC8" s="1103"/>
      <c r="AD8" s="1103"/>
      <c r="AE8" s="1103"/>
      <c r="AF8" s="1103"/>
      <c r="AG8" s="1103"/>
      <c r="AH8" s="1103"/>
      <c r="AI8" s="1103"/>
      <c r="AJ8" s="1103"/>
    </row>
    <row r="9" spans="1:36" ht="28.5" customHeight="1">
      <c r="B9" s="1296" t="s">
        <v>1326</v>
      </c>
      <c r="C9" s="1296"/>
      <c r="D9" s="1296"/>
      <c r="E9" s="1296"/>
      <c r="F9" s="1296"/>
      <c r="G9" s="1296"/>
      <c r="H9" s="1296"/>
      <c r="I9" s="442"/>
      <c r="J9" s="1565">
        <f>SUM(J11,J14)</f>
        <v>463</v>
      </c>
      <c r="K9" s="1566"/>
      <c r="L9" s="1566"/>
      <c r="M9" s="1566">
        <f>SUM(M11,M14)</f>
        <v>129</v>
      </c>
      <c r="N9" s="1566"/>
      <c r="O9" s="1566"/>
      <c r="P9" s="1566">
        <f>SUM(P11,P14)</f>
        <v>22</v>
      </c>
      <c r="Q9" s="1566"/>
      <c r="R9" s="1566"/>
      <c r="S9" s="1566">
        <f>SUM(S11,S14)</f>
        <v>22</v>
      </c>
      <c r="T9" s="1566"/>
      <c r="U9" s="1566"/>
      <c r="V9" s="1566">
        <f>SUM(V11,V14)</f>
        <v>179</v>
      </c>
      <c r="W9" s="1566"/>
      <c r="X9" s="1566"/>
      <c r="Y9" s="1566">
        <f>SUM(Y11,Y14)</f>
        <v>110</v>
      </c>
      <c r="Z9" s="1566"/>
      <c r="AA9" s="1566"/>
      <c r="AB9" s="1566" t="s">
        <v>786</v>
      </c>
      <c r="AC9" s="1566"/>
      <c r="AD9" s="1566"/>
      <c r="AE9" s="1566">
        <f>SUM(AE11,AE14)</f>
        <v>328</v>
      </c>
      <c r="AF9" s="1566"/>
      <c r="AG9" s="1566"/>
      <c r="AH9" s="1566">
        <f>SUM(AH11,AH14)</f>
        <v>94</v>
      </c>
      <c r="AI9" s="1566"/>
      <c r="AJ9" s="1566"/>
    </row>
    <row r="10" spans="1:36" ht="11.25" customHeight="1">
      <c r="B10" s="322"/>
      <c r="C10" s="322"/>
      <c r="D10" s="322"/>
      <c r="E10" s="322"/>
      <c r="F10" s="322"/>
      <c r="G10" s="322"/>
      <c r="H10" s="322"/>
      <c r="I10" s="442"/>
      <c r="J10" s="585"/>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row>
    <row r="11" spans="1:36" ht="28.5" customHeight="1">
      <c r="B11" s="1296" t="s">
        <v>1327</v>
      </c>
      <c r="C11" s="1296"/>
      <c r="D11" s="1296"/>
      <c r="E11" s="1296"/>
      <c r="F11" s="1296"/>
      <c r="G11" s="1296"/>
      <c r="H11" s="1296"/>
      <c r="I11" s="442"/>
      <c r="J11" s="1759">
        <v>462</v>
      </c>
      <c r="K11" s="1643"/>
      <c r="L11" s="1643"/>
      <c r="M11" s="1758">
        <v>128</v>
      </c>
      <c r="N11" s="1758"/>
      <c r="O11" s="1758"/>
      <c r="P11" s="1758">
        <v>22</v>
      </c>
      <c r="Q11" s="1758"/>
      <c r="R11" s="1758"/>
      <c r="S11" s="1758">
        <v>22</v>
      </c>
      <c r="T11" s="1758"/>
      <c r="U11" s="1758"/>
      <c r="V11" s="1758">
        <v>179</v>
      </c>
      <c r="W11" s="1758"/>
      <c r="X11" s="1758"/>
      <c r="Y11" s="1758">
        <v>110</v>
      </c>
      <c r="Z11" s="1758"/>
      <c r="AA11" s="1758"/>
      <c r="AB11" s="1760" t="s">
        <v>786</v>
      </c>
      <c r="AC11" s="1760"/>
      <c r="AD11" s="1760"/>
      <c r="AE11" s="1758">
        <v>327</v>
      </c>
      <c r="AF11" s="1758"/>
      <c r="AG11" s="1758"/>
      <c r="AH11" s="1758">
        <v>93</v>
      </c>
      <c r="AI11" s="1758"/>
      <c r="AJ11" s="1758"/>
    </row>
    <row r="12" spans="1:36" ht="11.25" customHeight="1">
      <c r="B12" s="322"/>
      <c r="C12" s="322"/>
      <c r="D12" s="322"/>
      <c r="E12" s="322"/>
      <c r="F12" s="322"/>
      <c r="G12" s="322"/>
      <c r="H12" s="322"/>
      <c r="I12" s="442"/>
      <c r="J12" s="839"/>
      <c r="K12" s="822"/>
      <c r="L12" s="822"/>
      <c r="M12" s="1103"/>
      <c r="N12" s="1103"/>
      <c r="O12" s="1103"/>
      <c r="P12" s="1103"/>
      <c r="Q12" s="1103"/>
      <c r="R12" s="1103"/>
      <c r="S12" s="1103"/>
      <c r="T12" s="1103"/>
      <c r="U12" s="1103"/>
      <c r="V12" s="1103"/>
      <c r="W12" s="1103"/>
      <c r="X12" s="1103"/>
      <c r="Y12" s="1103"/>
      <c r="Z12" s="1103"/>
      <c r="AA12" s="1103"/>
      <c r="AB12" s="1115"/>
      <c r="AC12" s="1115"/>
      <c r="AD12" s="1115"/>
      <c r="AE12" s="1103"/>
      <c r="AF12" s="1103"/>
      <c r="AG12" s="1103"/>
      <c r="AH12" s="1103"/>
      <c r="AI12" s="1103"/>
      <c r="AJ12" s="1103"/>
    </row>
    <row r="13" spans="1:36" ht="28.5" customHeight="1">
      <c r="B13" s="1296" t="s">
        <v>1328</v>
      </c>
      <c r="C13" s="1296"/>
      <c r="D13" s="1296"/>
      <c r="E13" s="1296"/>
      <c r="F13" s="1296"/>
      <c r="G13" s="1296"/>
      <c r="H13" s="1296"/>
      <c r="I13" s="442"/>
      <c r="J13" s="1759">
        <v>398</v>
      </c>
      <c r="K13" s="1643"/>
      <c r="L13" s="1643"/>
      <c r="M13" s="1758">
        <v>91</v>
      </c>
      <c r="N13" s="1758"/>
      <c r="O13" s="1758"/>
      <c r="P13" s="1760">
        <v>18</v>
      </c>
      <c r="Q13" s="1760"/>
      <c r="R13" s="1760"/>
      <c r="S13" s="1758">
        <v>15</v>
      </c>
      <c r="T13" s="1758"/>
      <c r="U13" s="1758"/>
      <c r="V13" s="1758">
        <v>170</v>
      </c>
      <c r="W13" s="1758"/>
      <c r="X13" s="1758"/>
      <c r="Y13" s="1758">
        <v>103</v>
      </c>
      <c r="Z13" s="1758"/>
      <c r="AA13" s="1758"/>
      <c r="AB13" s="1760" t="s">
        <v>786</v>
      </c>
      <c r="AC13" s="1760"/>
      <c r="AD13" s="1760"/>
      <c r="AE13" s="1758">
        <v>274</v>
      </c>
      <c r="AF13" s="1758"/>
      <c r="AG13" s="1758"/>
      <c r="AH13" s="1758">
        <v>63</v>
      </c>
      <c r="AI13" s="1758"/>
      <c r="AJ13" s="1758"/>
    </row>
    <row r="14" spans="1:36" ht="28.5" customHeight="1">
      <c r="B14" s="1296" t="s">
        <v>1329</v>
      </c>
      <c r="C14" s="1296"/>
      <c r="D14" s="1296"/>
      <c r="E14" s="1296"/>
      <c r="F14" s="1296"/>
      <c r="G14" s="1296"/>
      <c r="H14" s="1296"/>
      <c r="I14" s="442"/>
      <c r="J14" s="1759">
        <v>1</v>
      </c>
      <c r="K14" s="1643"/>
      <c r="L14" s="1643"/>
      <c r="M14" s="1760">
        <v>1</v>
      </c>
      <c r="N14" s="1760"/>
      <c r="O14" s="1760"/>
      <c r="P14" s="1760" t="s">
        <v>786</v>
      </c>
      <c r="Q14" s="1760"/>
      <c r="R14" s="1760"/>
      <c r="S14" s="1760" t="s">
        <v>786</v>
      </c>
      <c r="T14" s="1760"/>
      <c r="U14" s="1760"/>
      <c r="V14" s="1760" t="s">
        <v>786</v>
      </c>
      <c r="W14" s="1760"/>
      <c r="X14" s="1760"/>
      <c r="Y14" s="1760" t="s">
        <v>786</v>
      </c>
      <c r="Z14" s="1760"/>
      <c r="AA14" s="1760"/>
      <c r="AB14" s="1760" t="s">
        <v>786</v>
      </c>
      <c r="AC14" s="1760"/>
      <c r="AD14" s="1760"/>
      <c r="AE14" s="1760">
        <v>1</v>
      </c>
      <c r="AF14" s="1760"/>
      <c r="AG14" s="1760"/>
      <c r="AH14" s="1760">
        <v>1</v>
      </c>
      <c r="AI14" s="1760"/>
      <c r="AJ14" s="1760"/>
    </row>
    <row r="15" spans="1:36" ht="11.25" customHeight="1">
      <c r="B15" s="1296"/>
      <c r="C15" s="1296"/>
      <c r="D15" s="1296"/>
      <c r="E15" s="1296"/>
      <c r="F15" s="1296"/>
      <c r="G15" s="1296"/>
      <c r="H15" s="1296"/>
      <c r="I15" s="442"/>
      <c r="J15" s="1565"/>
      <c r="K15" s="1566"/>
      <c r="L15" s="1566"/>
      <c r="M15" s="1566"/>
      <c r="N15" s="1566"/>
      <c r="O15" s="1566"/>
      <c r="P15" s="1566"/>
      <c r="Q15" s="1566"/>
      <c r="R15" s="1566"/>
      <c r="S15" s="1566"/>
      <c r="T15" s="1566"/>
      <c r="U15" s="1566"/>
      <c r="V15" s="1566"/>
      <c r="W15" s="1566"/>
      <c r="X15" s="1566"/>
      <c r="Y15" s="1566"/>
      <c r="Z15" s="1566"/>
      <c r="AA15" s="1566"/>
      <c r="AB15" s="1566"/>
      <c r="AC15" s="1566"/>
      <c r="AD15" s="1566"/>
      <c r="AE15" s="1566"/>
      <c r="AF15" s="1566"/>
      <c r="AG15" s="1566"/>
      <c r="AH15" s="1566"/>
      <c r="AI15" s="1566"/>
      <c r="AJ15" s="1566"/>
    </row>
    <row r="16" spans="1:36" ht="28.5" customHeight="1">
      <c r="B16" s="1296" t="s">
        <v>1330</v>
      </c>
      <c r="C16" s="1296"/>
      <c r="D16" s="1296"/>
      <c r="E16" s="1296"/>
      <c r="F16" s="1296"/>
      <c r="G16" s="1296"/>
      <c r="H16" s="1296"/>
      <c r="I16" s="442"/>
      <c r="J16" s="1565">
        <f>SUM(J18:J22)</f>
        <v>10183</v>
      </c>
      <c r="K16" s="1566"/>
      <c r="L16" s="1566"/>
      <c r="M16" s="1566">
        <f>SUM(M18:M22)</f>
        <v>8264</v>
      </c>
      <c r="N16" s="1566"/>
      <c r="O16" s="1566"/>
      <c r="P16" s="1566">
        <f>SUM(P18:P22)</f>
        <v>722</v>
      </c>
      <c r="Q16" s="1566"/>
      <c r="R16" s="1566"/>
      <c r="S16" s="1566">
        <f>SUM(S18:S22)</f>
        <v>177</v>
      </c>
      <c r="T16" s="1566"/>
      <c r="U16" s="1566"/>
      <c r="V16" s="1566">
        <f>SUM(V18:V22)</f>
        <v>678</v>
      </c>
      <c r="W16" s="1566"/>
      <c r="X16" s="1566"/>
      <c r="Y16" s="1566">
        <f>SUM(Y18:Y22)</f>
        <v>197</v>
      </c>
      <c r="Z16" s="1566"/>
      <c r="AA16" s="1566"/>
      <c r="AB16" s="1566">
        <f>SUM(AB18:AB22)</f>
        <v>97</v>
      </c>
      <c r="AC16" s="1566"/>
      <c r="AD16" s="1566"/>
      <c r="AE16" s="1566">
        <f>SUM(AE18:AE22)</f>
        <v>7694</v>
      </c>
      <c r="AF16" s="1566"/>
      <c r="AG16" s="1566"/>
      <c r="AH16" s="1566">
        <f>SUM(AH18:AH22)</f>
        <v>6168</v>
      </c>
      <c r="AI16" s="1566"/>
      <c r="AJ16" s="1566"/>
    </row>
    <row r="17" spans="2:36" ht="11.25" customHeight="1">
      <c r="B17" s="322"/>
      <c r="C17" s="322"/>
      <c r="D17" s="322"/>
      <c r="E17" s="322"/>
      <c r="F17" s="322"/>
      <c r="G17" s="322"/>
      <c r="H17" s="322"/>
      <c r="I17" s="442"/>
      <c r="J17" s="585"/>
      <c r="K17" s="917"/>
      <c r="L17" s="917"/>
      <c r="M17" s="917"/>
      <c r="N17" s="917"/>
      <c r="O17" s="917"/>
      <c r="P17" s="917"/>
      <c r="Q17" s="917"/>
      <c r="R17" s="917"/>
      <c r="S17" s="917"/>
      <c r="T17" s="917"/>
      <c r="U17" s="917"/>
      <c r="V17" s="917"/>
      <c r="W17" s="917"/>
      <c r="X17" s="917"/>
      <c r="Y17" s="917"/>
      <c r="Z17" s="917"/>
      <c r="AA17" s="917"/>
      <c r="AB17" s="917"/>
      <c r="AC17" s="917"/>
      <c r="AD17" s="917"/>
      <c r="AE17" s="917"/>
      <c r="AF17" s="917"/>
      <c r="AG17" s="917"/>
      <c r="AH17" s="917"/>
      <c r="AI17" s="917"/>
      <c r="AJ17" s="917"/>
    </row>
    <row r="18" spans="2:36" ht="28.5" customHeight="1">
      <c r="B18" s="1761" t="s">
        <v>1331</v>
      </c>
      <c r="C18" s="1761"/>
      <c r="D18" s="1761"/>
      <c r="E18" s="1761"/>
      <c r="F18" s="1761"/>
      <c r="G18" s="1761"/>
      <c r="H18" s="1761"/>
      <c r="I18" s="442"/>
      <c r="J18" s="1762">
        <v>25</v>
      </c>
      <c r="K18" s="1758"/>
      <c r="L18" s="1758"/>
      <c r="M18" s="1758">
        <v>20</v>
      </c>
      <c r="N18" s="1758"/>
      <c r="O18" s="1758"/>
      <c r="P18" s="1758">
        <v>4</v>
      </c>
      <c r="Q18" s="1758"/>
      <c r="R18" s="1758"/>
      <c r="S18" s="1760" t="s">
        <v>1282</v>
      </c>
      <c r="T18" s="1760"/>
      <c r="U18" s="1760"/>
      <c r="V18" s="1760">
        <v>1</v>
      </c>
      <c r="W18" s="1760"/>
      <c r="X18" s="1760"/>
      <c r="Y18" s="1760" t="s">
        <v>1282</v>
      </c>
      <c r="Z18" s="1760"/>
      <c r="AA18" s="1760"/>
      <c r="AB18" s="1760" t="s">
        <v>1282</v>
      </c>
      <c r="AC18" s="1760"/>
      <c r="AD18" s="1760"/>
      <c r="AE18" s="1758">
        <v>22</v>
      </c>
      <c r="AF18" s="1758"/>
      <c r="AG18" s="1758"/>
      <c r="AH18" s="1758">
        <v>19</v>
      </c>
      <c r="AI18" s="1758"/>
      <c r="AJ18" s="1758"/>
    </row>
    <row r="19" spans="2:36" ht="11.25" customHeight="1">
      <c r="B19" s="361"/>
      <c r="C19" s="361"/>
      <c r="D19" s="361"/>
      <c r="E19" s="361"/>
      <c r="F19" s="361"/>
      <c r="G19" s="361"/>
      <c r="H19" s="361"/>
      <c r="I19" s="442"/>
      <c r="J19" s="1116"/>
      <c r="K19" s="1103"/>
      <c r="L19" s="1103"/>
      <c r="M19" s="1103"/>
      <c r="N19" s="1103"/>
      <c r="O19" s="1103"/>
      <c r="P19" s="1103"/>
      <c r="Q19" s="1103"/>
      <c r="R19" s="1103"/>
      <c r="S19" s="1115"/>
      <c r="T19" s="1115"/>
      <c r="U19" s="1115"/>
      <c r="V19" s="1115"/>
      <c r="W19" s="1115"/>
      <c r="X19" s="1115"/>
      <c r="Y19" s="1115"/>
      <c r="Z19" s="1115"/>
      <c r="AA19" s="1115"/>
      <c r="AB19" s="1115"/>
      <c r="AC19" s="1115"/>
      <c r="AD19" s="1115"/>
      <c r="AE19" s="1103"/>
      <c r="AF19" s="1103"/>
      <c r="AG19" s="1103"/>
      <c r="AH19" s="1103"/>
      <c r="AI19" s="1103"/>
      <c r="AJ19" s="1103"/>
    </row>
    <row r="20" spans="2:36" ht="28.5" customHeight="1">
      <c r="B20" s="1296" t="s">
        <v>1332</v>
      </c>
      <c r="C20" s="1296"/>
      <c r="D20" s="1296"/>
      <c r="E20" s="1296"/>
      <c r="F20" s="1296"/>
      <c r="G20" s="1296"/>
      <c r="H20" s="1296"/>
      <c r="I20" s="442"/>
      <c r="J20" s="1762">
        <v>2603</v>
      </c>
      <c r="K20" s="1758"/>
      <c r="L20" s="1758"/>
      <c r="M20" s="1758">
        <v>1505</v>
      </c>
      <c r="N20" s="1758"/>
      <c r="O20" s="1758"/>
      <c r="P20" s="1758">
        <v>355</v>
      </c>
      <c r="Q20" s="1758"/>
      <c r="R20" s="1758"/>
      <c r="S20" s="1758">
        <v>127</v>
      </c>
      <c r="T20" s="1758"/>
      <c r="U20" s="1758"/>
      <c r="V20" s="1758">
        <v>489</v>
      </c>
      <c r="W20" s="1758"/>
      <c r="X20" s="1758"/>
      <c r="Y20" s="1758">
        <v>113</v>
      </c>
      <c r="Z20" s="1758"/>
      <c r="AA20" s="1758"/>
      <c r="AB20" s="1760" t="s">
        <v>1282</v>
      </c>
      <c r="AC20" s="1760"/>
      <c r="AD20" s="1760"/>
      <c r="AE20" s="1758">
        <v>2243</v>
      </c>
      <c r="AF20" s="1758"/>
      <c r="AG20" s="1758"/>
      <c r="AH20" s="1758">
        <v>1268</v>
      </c>
      <c r="AI20" s="1758"/>
      <c r="AJ20" s="1758"/>
    </row>
    <row r="21" spans="2:36" ht="11.25" customHeight="1">
      <c r="B21" s="322"/>
      <c r="C21" s="322"/>
      <c r="D21" s="322"/>
      <c r="E21" s="322"/>
      <c r="F21" s="322"/>
      <c r="G21" s="322"/>
      <c r="H21" s="322"/>
      <c r="I21" s="442"/>
      <c r="J21" s="1116"/>
      <c r="K21" s="1103"/>
      <c r="L21" s="1103"/>
      <c r="M21" s="1103"/>
      <c r="N21" s="1103"/>
      <c r="O21" s="1103"/>
      <c r="P21" s="1103"/>
      <c r="Q21" s="1103"/>
      <c r="R21" s="1103"/>
      <c r="S21" s="1103"/>
      <c r="T21" s="1103"/>
      <c r="U21" s="1103"/>
      <c r="V21" s="1103"/>
      <c r="W21" s="1103"/>
      <c r="X21" s="1103"/>
      <c r="Y21" s="1103"/>
      <c r="Z21" s="1103"/>
      <c r="AA21" s="1103"/>
      <c r="AB21" s="1115"/>
      <c r="AC21" s="1115"/>
      <c r="AD21" s="1115"/>
      <c r="AE21" s="1103"/>
      <c r="AF21" s="1103"/>
      <c r="AG21" s="1103"/>
      <c r="AH21" s="1103"/>
      <c r="AI21" s="1103"/>
      <c r="AJ21" s="1103"/>
    </row>
    <row r="22" spans="2:36" ht="28.5" customHeight="1">
      <c r="B22" s="1296" t="s">
        <v>1333</v>
      </c>
      <c r="C22" s="1296"/>
      <c r="D22" s="1296"/>
      <c r="E22" s="1296"/>
      <c r="F22" s="1296"/>
      <c r="G22" s="1296"/>
      <c r="H22" s="1296"/>
      <c r="I22" s="442"/>
      <c r="J22" s="1762">
        <v>7555</v>
      </c>
      <c r="K22" s="1758"/>
      <c r="L22" s="1758"/>
      <c r="M22" s="1758">
        <v>6739</v>
      </c>
      <c r="N22" s="1758"/>
      <c r="O22" s="1758"/>
      <c r="P22" s="1758">
        <v>363</v>
      </c>
      <c r="Q22" s="1758"/>
      <c r="R22" s="1758"/>
      <c r="S22" s="1758">
        <v>50</v>
      </c>
      <c r="T22" s="1758"/>
      <c r="U22" s="1758"/>
      <c r="V22" s="1758">
        <v>188</v>
      </c>
      <c r="W22" s="1758"/>
      <c r="X22" s="1758"/>
      <c r="Y22" s="1758">
        <v>84</v>
      </c>
      <c r="Z22" s="1758"/>
      <c r="AA22" s="1758"/>
      <c r="AB22" s="1758">
        <v>97</v>
      </c>
      <c r="AC22" s="1758"/>
      <c r="AD22" s="1758"/>
      <c r="AE22" s="1758">
        <v>5429</v>
      </c>
      <c r="AF22" s="1758"/>
      <c r="AG22" s="1758"/>
      <c r="AH22" s="1758">
        <v>4881</v>
      </c>
      <c r="AI22" s="1758"/>
      <c r="AJ22" s="1758"/>
    </row>
    <row r="23" spans="2:36" ht="11.25" customHeight="1">
      <c r="B23" s="1296"/>
      <c r="C23" s="1296"/>
      <c r="D23" s="1296"/>
      <c r="E23" s="1296"/>
      <c r="F23" s="1296"/>
      <c r="G23" s="1296"/>
      <c r="H23" s="1296"/>
      <c r="I23" s="442"/>
      <c r="J23" s="1565"/>
      <c r="K23" s="1566"/>
      <c r="L23" s="1566"/>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row>
    <row r="24" spans="2:36" ht="28.5" customHeight="1">
      <c r="B24" s="1296" t="s">
        <v>1334</v>
      </c>
      <c r="C24" s="1296"/>
      <c r="D24" s="1296"/>
      <c r="E24" s="1296"/>
      <c r="F24" s="1296"/>
      <c r="G24" s="1296"/>
      <c r="H24" s="1296"/>
      <c r="I24" s="442"/>
      <c r="J24" s="1565">
        <f>SUM(J26:J52)</f>
        <v>26511</v>
      </c>
      <c r="K24" s="1566"/>
      <c r="L24" s="1566"/>
      <c r="M24" s="1566">
        <f>SUM(M26:M52)</f>
        <v>23017</v>
      </c>
      <c r="N24" s="1566"/>
      <c r="O24" s="1566"/>
      <c r="P24" s="1566">
        <f>SUM(P26:P52)</f>
        <v>1019</v>
      </c>
      <c r="Q24" s="1566"/>
      <c r="R24" s="1566"/>
      <c r="S24" s="1566">
        <f>SUM(S26:S52)</f>
        <v>418</v>
      </c>
      <c r="T24" s="1566"/>
      <c r="U24" s="1566"/>
      <c r="V24" s="1566">
        <f>SUM(V26:V52)</f>
        <v>1403</v>
      </c>
      <c r="W24" s="1566"/>
      <c r="X24" s="1566"/>
      <c r="Y24" s="1566">
        <f>SUM(Y26:Y52)</f>
        <v>535</v>
      </c>
      <c r="Z24" s="1566"/>
      <c r="AA24" s="1566"/>
      <c r="AB24" s="1566">
        <f>SUM(AB26:AB52)</f>
        <v>11</v>
      </c>
      <c r="AC24" s="1566"/>
      <c r="AD24" s="1566"/>
      <c r="AE24" s="1566">
        <f>SUM(AE26:AE52)</f>
        <v>13469</v>
      </c>
      <c r="AF24" s="1566"/>
      <c r="AG24" s="1566"/>
      <c r="AH24" s="1566">
        <f>SUM(AH26:AH52)</f>
        <v>11281</v>
      </c>
      <c r="AI24" s="1566"/>
      <c r="AJ24" s="1566"/>
    </row>
    <row r="25" spans="2:36" ht="11.25" customHeight="1">
      <c r="B25" s="322"/>
      <c r="C25" s="322"/>
      <c r="D25" s="322"/>
      <c r="E25" s="322"/>
      <c r="F25" s="322"/>
      <c r="G25" s="322"/>
      <c r="H25" s="322"/>
      <c r="I25" s="442"/>
      <c r="J25" s="585"/>
      <c r="K25" s="917"/>
      <c r="L25" s="917"/>
      <c r="M25" s="917"/>
      <c r="N25" s="917"/>
      <c r="O25" s="917"/>
      <c r="P25" s="917"/>
      <c r="Q25" s="917"/>
      <c r="R25" s="917"/>
      <c r="S25" s="917"/>
      <c r="T25" s="917"/>
      <c r="U25" s="917"/>
      <c r="V25" s="917"/>
      <c r="W25" s="917"/>
      <c r="X25" s="917"/>
      <c r="Y25" s="917"/>
      <c r="Z25" s="917"/>
      <c r="AA25" s="917"/>
      <c r="AB25" s="917"/>
      <c r="AC25" s="917"/>
      <c r="AD25" s="917"/>
      <c r="AE25" s="917"/>
      <c r="AF25" s="917"/>
      <c r="AG25" s="917"/>
      <c r="AH25" s="917"/>
      <c r="AI25" s="917"/>
      <c r="AJ25" s="917"/>
    </row>
    <row r="26" spans="2:36" ht="28.5" customHeight="1">
      <c r="B26" s="1761" t="s">
        <v>1335</v>
      </c>
      <c r="C26" s="1761"/>
      <c r="D26" s="1761"/>
      <c r="E26" s="1761"/>
      <c r="F26" s="1761"/>
      <c r="G26" s="1761"/>
      <c r="H26" s="1761"/>
      <c r="I26" s="442"/>
      <c r="J26" s="1762">
        <v>158</v>
      </c>
      <c r="K26" s="1758"/>
      <c r="L26" s="1758"/>
      <c r="M26" s="1758">
        <v>153</v>
      </c>
      <c r="N26" s="1758"/>
      <c r="O26" s="1758"/>
      <c r="P26" s="1758">
        <v>4</v>
      </c>
      <c r="Q26" s="1758"/>
      <c r="R26" s="1758"/>
      <c r="S26" s="1760" t="s">
        <v>1282</v>
      </c>
      <c r="T26" s="1760"/>
      <c r="U26" s="1760"/>
      <c r="V26" s="1760" t="s">
        <v>1282</v>
      </c>
      <c r="W26" s="1760"/>
      <c r="X26" s="1760"/>
      <c r="Y26" s="1760" t="s">
        <v>1282</v>
      </c>
      <c r="Z26" s="1760"/>
      <c r="AA26" s="1760"/>
      <c r="AB26" s="1760" t="s">
        <v>1282</v>
      </c>
      <c r="AC26" s="1760"/>
      <c r="AD26" s="1760"/>
      <c r="AE26" s="1758">
        <v>140</v>
      </c>
      <c r="AF26" s="1758"/>
      <c r="AG26" s="1758"/>
      <c r="AH26" s="1758">
        <v>137</v>
      </c>
      <c r="AI26" s="1758"/>
      <c r="AJ26" s="1758"/>
    </row>
    <row r="27" spans="2:36" ht="11.25" customHeight="1">
      <c r="B27" s="361"/>
      <c r="C27" s="361"/>
      <c r="D27" s="361"/>
      <c r="E27" s="361"/>
      <c r="F27" s="361"/>
      <c r="G27" s="361"/>
      <c r="H27" s="361"/>
      <c r="I27" s="442"/>
      <c r="J27" s="1116"/>
      <c r="K27" s="1103"/>
      <c r="L27" s="1103"/>
      <c r="M27" s="1103"/>
      <c r="N27" s="1103"/>
      <c r="O27" s="1103"/>
      <c r="P27" s="1103"/>
      <c r="Q27" s="1103"/>
      <c r="R27" s="1103"/>
      <c r="S27" s="1115"/>
      <c r="T27" s="1115"/>
      <c r="U27" s="1115"/>
      <c r="V27" s="1115"/>
      <c r="W27" s="1115"/>
      <c r="X27" s="1115"/>
      <c r="Y27" s="1115"/>
      <c r="Z27" s="1115"/>
      <c r="AA27" s="1115"/>
      <c r="AB27" s="1115"/>
      <c r="AC27" s="1115"/>
      <c r="AD27" s="1115"/>
      <c r="AE27" s="1103"/>
      <c r="AF27" s="1103"/>
      <c r="AG27" s="1103"/>
      <c r="AH27" s="1103"/>
      <c r="AI27" s="1103"/>
      <c r="AJ27" s="1103"/>
    </row>
    <row r="28" spans="2:36" ht="28.5" customHeight="1">
      <c r="B28" s="1761" t="s">
        <v>1336</v>
      </c>
      <c r="C28" s="1761"/>
      <c r="D28" s="1761"/>
      <c r="E28" s="1761"/>
      <c r="F28" s="1761"/>
      <c r="G28" s="1761"/>
      <c r="H28" s="1761"/>
      <c r="I28" s="442"/>
      <c r="J28" s="1762">
        <v>989</v>
      </c>
      <c r="K28" s="1758"/>
      <c r="L28" s="1758"/>
      <c r="M28" s="1758">
        <v>814</v>
      </c>
      <c r="N28" s="1758"/>
      <c r="O28" s="1758"/>
      <c r="P28" s="1758">
        <v>100</v>
      </c>
      <c r="Q28" s="1758"/>
      <c r="R28" s="1758"/>
      <c r="S28" s="1758">
        <v>2</v>
      </c>
      <c r="T28" s="1758"/>
      <c r="U28" s="1758"/>
      <c r="V28" s="1758">
        <v>65</v>
      </c>
      <c r="W28" s="1758"/>
      <c r="X28" s="1758"/>
      <c r="Y28" s="1758">
        <v>6</v>
      </c>
      <c r="Z28" s="1758"/>
      <c r="AA28" s="1758"/>
      <c r="AB28" s="1760" t="s">
        <v>1282</v>
      </c>
      <c r="AC28" s="1760"/>
      <c r="AD28" s="1760"/>
      <c r="AE28" s="1758">
        <v>752</v>
      </c>
      <c r="AF28" s="1758"/>
      <c r="AG28" s="1758"/>
      <c r="AH28" s="1758">
        <v>609</v>
      </c>
      <c r="AI28" s="1758"/>
      <c r="AJ28" s="1758"/>
    </row>
    <row r="29" spans="2:36" ht="11.25" customHeight="1">
      <c r="B29" s="361"/>
      <c r="C29" s="361"/>
      <c r="D29" s="361"/>
      <c r="E29" s="361"/>
      <c r="F29" s="361"/>
      <c r="G29" s="361"/>
      <c r="H29" s="361"/>
      <c r="I29" s="442"/>
      <c r="J29" s="1116"/>
      <c r="K29" s="1103"/>
      <c r="L29" s="1103"/>
      <c r="M29" s="1103"/>
      <c r="N29" s="1103"/>
      <c r="O29" s="1103"/>
      <c r="P29" s="1103"/>
      <c r="Q29" s="1103"/>
      <c r="R29" s="1103"/>
      <c r="S29" s="1103"/>
      <c r="T29" s="1103"/>
      <c r="U29" s="1103"/>
      <c r="V29" s="1103"/>
      <c r="W29" s="1103"/>
      <c r="X29" s="1103"/>
      <c r="Y29" s="1103"/>
      <c r="Z29" s="1103"/>
      <c r="AA29" s="1103"/>
      <c r="AB29" s="1115"/>
      <c r="AC29" s="1115"/>
      <c r="AD29" s="1115"/>
      <c r="AE29" s="1103"/>
      <c r="AF29" s="1103"/>
      <c r="AG29" s="1103"/>
      <c r="AH29" s="1103"/>
      <c r="AI29" s="1103"/>
      <c r="AJ29" s="1103"/>
    </row>
    <row r="30" spans="2:36" ht="28.5" customHeight="1">
      <c r="B30" s="1761" t="s">
        <v>1337</v>
      </c>
      <c r="C30" s="1761"/>
      <c r="D30" s="1761"/>
      <c r="E30" s="1761"/>
      <c r="F30" s="1761"/>
      <c r="G30" s="1761"/>
      <c r="H30" s="1761"/>
      <c r="I30" s="442"/>
      <c r="J30" s="1762">
        <v>2308</v>
      </c>
      <c r="K30" s="1758"/>
      <c r="L30" s="1758"/>
      <c r="M30" s="1758">
        <v>2187</v>
      </c>
      <c r="N30" s="1758"/>
      <c r="O30" s="1758"/>
      <c r="P30" s="1758">
        <v>46</v>
      </c>
      <c r="Q30" s="1758"/>
      <c r="R30" s="1758"/>
      <c r="S30" s="1758">
        <v>7</v>
      </c>
      <c r="T30" s="1758"/>
      <c r="U30" s="1758"/>
      <c r="V30" s="1758">
        <v>51</v>
      </c>
      <c r="W30" s="1758"/>
      <c r="X30" s="1758"/>
      <c r="Y30" s="1758">
        <v>6</v>
      </c>
      <c r="Z30" s="1758"/>
      <c r="AA30" s="1758"/>
      <c r="AB30" s="1760" t="s">
        <v>1282</v>
      </c>
      <c r="AC30" s="1760"/>
      <c r="AD30" s="1760"/>
      <c r="AE30" s="1758">
        <v>1944</v>
      </c>
      <c r="AF30" s="1758"/>
      <c r="AG30" s="1758"/>
      <c r="AH30" s="1758">
        <v>1844</v>
      </c>
      <c r="AI30" s="1758"/>
      <c r="AJ30" s="1758"/>
    </row>
    <row r="31" spans="2:36" ht="11.25" customHeight="1">
      <c r="B31" s="361"/>
      <c r="C31" s="361"/>
      <c r="D31" s="361"/>
      <c r="E31" s="361"/>
      <c r="F31" s="361"/>
      <c r="G31" s="361"/>
      <c r="H31" s="361"/>
      <c r="I31" s="442"/>
      <c r="J31" s="1116"/>
      <c r="K31" s="1103"/>
      <c r="L31" s="1103"/>
      <c r="M31" s="1103"/>
      <c r="N31" s="1103"/>
      <c r="O31" s="1103"/>
      <c r="P31" s="1103"/>
      <c r="Q31" s="1103"/>
      <c r="R31" s="1103"/>
      <c r="S31" s="1103"/>
      <c r="T31" s="1103"/>
      <c r="U31" s="1103"/>
      <c r="V31" s="1103"/>
      <c r="W31" s="1103"/>
      <c r="X31" s="1103"/>
      <c r="Y31" s="1103"/>
      <c r="Z31" s="1103"/>
      <c r="AA31" s="1103"/>
      <c r="AB31" s="1115"/>
      <c r="AC31" s="1115"/>
      <c r="AD31" s="1115"/>
      <c r="AE31" s="1103"/>
      <c r="AF31" s="1103"/>
      <c r="AG31" s="1103"/>
      <c r="AH31" s="1103"/>
      <c r="AI31" s="1103"/>
      <c r="AJ31" s="1103"/>
    </row>
    <row r="32" spans="2:36" ht="28.5" customHeight="1">
      <c r="B32" s="1761" t="s">
        <v>1338</v>
      </c>
      <c r="C32" s="1761"/>
      <c r="D32" s="1761"/>
      <c r="E32" s="1761"/>
      <c r="F32" s="1761"/>
      <c r="G32" s="1761"/>
      <c r="H32" s="1761"/>
      <c r="I32" s="442"/>
      <c r="J32" s="1762">
        <v>5667</v>
      </c>
      <c r="K32" s="1758"/>
      <c r="L32" s="1758"/>
      <c r="M32" s="1758">
        <v>4801</v>
      </c>
      <c r="N32" s="1758"/>
      <c r="O32" s="1758"/>
      <c r="P32" s="1758">
        <v>305</v>
      </c>
      <c r="Q32" s="1758"/>
      <c r="R32" s="1758"/>
      <c r="S32" s="1758">
        <v>101</v>
      </c>
      <c r="T32" s="1758"/>
      <c r="U32" s="1758"/>
      <c r="V32" s="1758">
        <v>262</v>
      </c>
      <c r="W32" s="1758"/>
      <c r="X32" s="1758"/>
      <c r="Y32" s="1758">
        <v>174</v>
      </c>
      <c r="Z32" s="1758"/>
      <c r="AA32" s="1758"/>
      <c r="AB32" s="1760" t="s">
        <v>1282</v>
      </c>
      <c r="AC32" s="1760"/>
      <c r="AD32" s="1760"/>
      <c r="AE32" s="1758">
        <v>2593</v>
      </c>
      <c r="AF32" s="1758"/>
      <c r="AG32" s="1758"/>
      <c r="AH32" s="1758">
        <v>2043</v>
      </c>
      <c r="AI32" s="1758"/>
      <c r="AJ32" s="1758"/>
    </row>
    <row r="33" spans="2:36" ht="11.25" customHeight="1">
      <c r="B33" s="361"/>
      <c r="C33" s="361"/>
      <c r="D33" s="361"/>
      <c r="E33" s="361"/>
      <c r="F33" s="361"/>
      <c r="G33" s="361"/>
      <c r="H33" s="361"/>
      <c r="I33" s="442"/>
      <c r="J33" s="1116"/>
      <c r="K33" s="1103"/>
      <c r="L33" s="1103"/>
      <c r="M33" s="1103"/>
      <c r="N33" s="1103"/>
      <c r="O33" s="1103"/>
      <c r="P33" s="1103"/>
      <c r="Q33" s="1103"/>
      <c r="R33" s="1103"/>
      <c r="S33" s="1103"/>
      <c r="T33" s="1103"/>
      <c r="U33" s="1103"/>
      <c r="V33" s="1103"/>
      <c r="W33" s="1103"/>
      <c r="X33" s="1103"/>
      <c r="Y33" s="1103"/>
      <c r="Z33" s="1103"/>
      <c r="AA33" s="1103"/>
      <c r="AB33" s="1115"/>
      <c r="AC33" s="1115"/>
      <c r="AD33" s="1115"/>
      <c r="AE33" s="1103"/>
      <c r="AF33" s="1103"/>
      <c r="AG33" s="1103"/>
      <c r="AH33" s="1103"/>
      <c r="AI33" s="1103"/>
      <c r="AJ33" s="1103"/>
    </row>
    <row r="34" spans="2:36" ht="28.5" customHeight="1">
      <c r="B34" s="1761" t="s">
        <v>1339</v>
      </c>
      <c r="C34" s="1761"/>
      <c r="D34" s="1761"/>
      <c r="E34" s="1761"/>
      <c r="F34" s="1761"/>
      <c r="G34" s="1761"/>
      <c r="H34" s="1761"/>
      <c r="I34" s="442"/>
      <c r="J34" s="1762">
        <v>779</v>
      </c>
      <c r="K34" s="1758"/>
      <c r="L34" s="1758"/>
      <c r="M34" s="1758">
        <v>741</v>
      </c>
      <c r="N34" s="1758"/>
      <c r="O34" s="1758"/>
      <c r="P34" s="1758">
        <v>17</v>
      </c>
      <c r="Q34" s="1758"/>
      <c r="R34" s="1758"/>
      <c r="S34" s="1758">
        <v>2</v>
      </c>
      <c r="T34" s="1758"/>
      <c r="U34" s="1758"/>
      <c r="V34" s="1758">
        <v>16</v>
      </c>
      <c r="W34" s="1758"/>
      <c r="X34" s="1758"/>
      <c r="Y34" s="1758">
        <v>1</v>
      </c>
      <c r="Z34" s="1758"/>
      <c r="AA34" s="1758"/>
      <c r="AB34" s="1760" t="s">
        <v>1282</v>
      </c>
      <c r="AC34" s="1760"/>
      <c r="AD34" s="1760"/>
      <c r="AE34" s="1758">
        <v>347</v>
      </c>
      <c r="AF34" s="1758"/>
      <c r="AG34" s="1758"/>
      <c r="AH34" s="1758">
        <v>321</v>
      </c>
      <c r="AI34" s="1758"/>
      <c r="AJ34" s="1758"/>
    </row>
    <row r="35" spans="2:36" ht="11.25" customHeight="1">
      <c r="B35" s="361"/>
      <c r="C35" s="361"/>
      <c r="D35" s="361"/>
      <c r="E35" s="361"/>
      <c r="F35" s="361"/>
      <c r="G35" s="361"/>
      <c r="H35" s="361"/>
      <c r="I35" s="442"/>
      <c r="J35" s="1116"/>
      <c r="K35" s="1103"/>
      <c r="L35" s="1103"/>
      <c r="M35" s="1103"/>
      <c r="N35" s="1103"/>
      <c r="O35" s="1103"/>
      <c r="P35" s="1103"/>
      <c r="Q35" s="1103"/>
      <c r="R35" s="1103"/>
      <c r="S35" s="1103"/>
      <c r="T35" s="1103"/>
      <c r="U35" s="1103"/>
      <c r="V35" s="1103"/>
      <c r="W35" s="1103"/>
      <c r="X35" s="1103"/>
      <c r="Y35" s="1103"/>
      <c r="Z35" s="1103"/>
      <c r="AA35" s="1103"/>
      <c r="AB35" s="1115"/>
      <c r="AC35" s="1115"/>
      <c r="AD35" s="1115"/>
      <c r="AE35" s="1103"/>
      <c r="AF35" s="1103"/>
      <c r="AG35" s="1103"/>
      <c r="AH35" s="1103"/>
      <c r="AI35" s="1103"/>
      <c r="AJ35" s="1103"/>
    </row>
    <row r="36" spans="2:36" ht="28.5" customHeight="1">
      <c r="B36" s="1761" t="s">
        <v>1340</v>
      </c>
      <c r="C36" s="1761"/>
      <c r="D36" s="1761"/>
      <c r="E36" s="1761"/>
      <c r="F36" s="1761"/>
      <c r="G36" s="1761"/>
      <c r="H36" s="1761"/>
      <c r="I36" s="442"/>
      <c r="J36" s="1762">
        <v>760</v>
      </c>
      <c r="K36" s="1758"/>
      <c r="L36" s="1758"/>
      <c r="M36" s="1758">
        <v>544</v>
      </c>
      <c r="N36" s="1758"/>
      <c r="O36" s="1758"/>
      <c r="P36" s="1758">
        <v>102</v>
      </c>
      <c r="Q36" s="1758"/>
      <c r="R36" s="1758"/>
      <c r="S36" s="1758">
        <v>14</v>
      </c>
      <c r="T36" s="1758"/>
      <c r="U36" s="1758"/>
      <c r="V36" s="1758">
        <v>72</v>
      </c>
      <c r="W36" s="1758"/>
      <c r="X36" s="1758"/>
      <c r="Y36" s="1758">
        <v>27</v>
      </c>
      <c r="Z36" s="1758"/>
      <c r="AA36" s="1758"/>
      <c r="AB36" s="1760" t="s">
        <v>1282</v>
      </c>
      <c r="AC36" s="1760"/>
      <c r="AD36" s="1760"/>
      <c r="AE36" s="1758">
        <v>521</v>
      </c>
      <c r="AF36" s="1758"/>
      <c r="AG36" s="1758"/>
      <c r="AH36" s="1758">
        <v>380</v>
      </c>
      <c r="AI36" s="1758"/>
      <c r="AJ36" s="1758"/>
    </row>
    <row r="37" spans="2:36" ht="11.25" customHeight="1">
      <c r="B37" s="361"/>
      <c r="C37" s="361"/>
      <c r="D37" s="361"/>
      <c r="E37" s="361"/>
      <c r="F37" s="361"/>
      <c r="G37" s="361"/>
      <c r="H37" s="361"/>
      <c r="I37" s="442"/>
      <c r="J37" s="1116"/>
      <c r="K37" s="1103"/>
      <c r="L37" s="1103"/>
      <c r="M37" s="1103"/>
      <c r="N37" s="1103"/>
      <c r="O37" s="1103"/>
      <c r="P37" s="1103"/>
      <c r="Q37" s="1103"/>
      <c r="R37" s="1103"/>
      <c r="S37" s="1103"/>
      <c r="T37" s="1103"/>
      <c r="U37" s="1103"/>
      <c r="V37" s="1103"/>
      <c r="W37" s="1103"/>
      <c r="X37" s="1103"/>
      <c r="Y37" s="1103"/>
      <c r="Z37" s="1103"/>
      <c r="AA37" s="1103"/>
      <c r="AB37" s="1115"/>
      <c r="AC37" s="1115"/>
      <c r="AD37" s="1115"/>
      <c r="AE37" s="1103"/>
      <c r="AF37" s="1103"/>
      <c r="AG37" s="1103"/>
      <c r="AH37" s="1103"/>
      <c r="AI37" s="1103"/>
      <c r="AJ37" s="1103"/>
    </row>
    <row r="38" spans="2:36" ht="28.5" customHeight="1">
      <c r="B38" s="1761" t="s">
        <v>1341</v>
      </c>
      <c r="C38" s="1761"/>
      <c r="D38" s="1761"/>
      <c r="E38" s="1761"/>
      <c r="F38" s="1761"/>
      <c r="G38" s="1761"/>
      <c r="H38" s="1761"/>
      <c r="I38" s="442"/>
      <c r="J38" s="1762">
        <v>1079</v>
      </c>
      <c r="K38" s="1758"/>
      <c r="L38" s="1758"/>
      <c r="M38" s="1758">
        <v>651</v>
      </c>
      <c r="N38" s="1758"/>
      <c r="O38" s="1758"/>
      <c r="P38" s="1758">
        <v>103</v>
      </c>
      <c r="Q38" s="1758"/>
      <c r="R38" s="1758"/>
      <c r="S38" s="1758">
        <v>49</v>
      </c>
      <c r="T38" s="1758"/>
      <c r="U38" s="1758"/>
      <c r="V38" s="1758">
        <v>228</v>
      </c>
      <c r="W38" s="1758"/>
      <c r="X38" s="1758"/>
      <c r="Y38" s="1758">
        <v>44</v>
      </c>
      <c r="Z38" s="1758"/>
      <c r="AA38" s="1758"/>
      <c r="AB38" s="1760" t="s">
        <v>1282</v>
      </c>
      <c r="AC38" s="1760"/>
      <c r="AD38" s="1760"/>
      <c r="AE38" s="1758">
        <v>710</v>
      </c>
      <c r="AF38" s="1758"/>
      <c r="AG38" s="1758"/>
      <c r="AH38" s="1758">
        <v>399</v>
      </c>
      <c r="AI38" s="1758"/>
      <c r="AJ38" s="1758"/>
    </row>
    <row r="39" spans="2:36" ht="11.25" customHeight="1">
      <c r="B39" s="361"/>
      <c r="C39" s="361"/>
      <c r="D39" s="361"/>
      <c r="E39" s="361"/>
      <c r="F39" s="361"/>
      <c r="G39" s="361"/>
      <c r="H39" s="361"/>
      <c r="I39" s="442"/>
      <c r="J39" s="1116"/>
      <c r="K39" s="1103"/>
      <c r="L39" s="1103"/>
      <c r="M39" s="1103"/>
      <c r="N39" s="1103"/>
      <c r="O39" s="1103"/>
      <c r="P39" s="1103"/>
      <c r="Q39" s="1103"/>
      <c r="R39" s="1103"/>
      <c r="S39" s="1103"/>
      <c r="T39" s="1103"/>
      <c r="U39" s="1103"/>
      <c r="V39" s="1103"/>
      <c r="W39" s="1103"/>
      <c r="X39" s="1103"/>
      <c r="Y39" s="1103"/>
      <c r="Z39" s="1103"/>
      <c r="AA39" s="1103"/>
      <c r="AB39" s="1115"/>
      <c r="AC39" s="1115"/>
      <c r="AD39" s="1115"/>
      <c r="AE39" s="1103"/>
      <c r="AF39" s="1103"/>
      <c r="AG39" s="1103"/>
      <c r="AH39" s="1103"/>
      <c r="AI39" s="1103"/>
      <c r="AJ39" s="1103"/>
    </row>
    <row r="40" spans="2:36" ht="28.5" customHeight="1">
      <c r="B40" s="1761" t="s">
        <v>1342</v>
      </c>
      <c r="C40" s="1761"/>
      <c r="D40" s="1761"/>
      <c r="E40" s="1761"/>
      <c r="F40" s="1761"/>
      <c r="G40" s="1761"/>
      <c r="H40" s="1761"/>
      <c r="I40" s="442"/>
      <c r="J40" s="1762">
        <v>2205</v>
      </c>
      <c r="K40" s="1758"/>
      <c r="L40" s="1758"/>
      <c r="M40" s="1758">
        <v>1785</v>
      </c>
      <c r="N40" s="1758"/>
      <c r="O40" s="1758"/>
      <c r="P40" s="1758">
        <v>52</v>
      </c>
      <c r="Q40" s="1758"/>
      <c r="R40" s="1758"/>
      <c r="S40" s="1758">
        <v>98</v>
      </c>
      <c r="T40" s="1758"/>
      <c r="U40" s="1758"/>
      <c r="V40" s="1758">
        <v>135</v>
      </c>
      <c r="W40" s="1758"/>
      <c r="X40" s="1758"/>
      <c r="Y40" s="1758">
        <v>123</v>
      </c>
      <c r="Z40" s="1758"/>
      <c r="AA40" s="1758"/>
      <c r="AB40" s="1760" t="s">
        <v>1282</v>
      </c>
      <c r="AC40" s="1760"/>
      <c r="AD40" s="1760"/>
      <c r="AE40" s="1758">
        <v>855</v>
      </c>
      <c r="AF40" s="1758"/>
      <c r="AG40" s="1758"/>
      <c r="AH40" s="1758">
        <v>638</v>
      </c>
      <c r="AI40" s="1758"/>
      <c r="AJ40" s="1758"/>
    </row>
    <row r="41" spans="2:36" ht="11.25" customHeight="1">
      <c r="B41" s="361"/>
      <c r="C41" s="361"/>
      <c r="D41" s="361"/>
      <c r="E41" s="361"/>
      <c r="F41" s="361"/>
      <c r="G41" s="361"/>
      <c r="H41" s="361"/>
      <c r="I41" s="442"/>
      <c r="J41" s="1116"/>
      <c r="K41" s="1103"/>
      <c r="L41" s="1103"/>
      <c r="M41" s="1103"/>
      <c r="N41" s="1103"/>
      <c r="O41" s="1103"/>
      <c r="P41" s="1103"/>
      <c r="Q41" s="1103"/>
      <c r="R41" s="1103"/>
      <c r="S41" s="1103"/>
      <c r="T41" s="1103"/>
      <c r="U41" s="1103"/>
      <c r="V41" s="1103"/>
      <c r="W41" s="1103"/>
      <c r="X41" s="1103"/>
      <c r="Y41" s="1103"/>
      <c r="Z41" s="1103"/>
      <c r="AA41" s="1103"/>
      <c r="AB41" s="1115"/>
      <c r="AC41" s="1115"/>
      <c r="AD41" s="1115"/>
      <c r="AE41" s="1103"/>
      <c r="AF41" s="1103"/>
      <c r="AG41" s="1103"/>
      <c r="AH41" s="1103"/>
      <c r="AI41" s="1103"/>
      <c r="AJ41" s="1103"/>
    </row>
    <row r="42" spans="2:36" ht="28.5" customHeight="1">
      <c r="B42" s="1761" t="s">
        <v>1343</v>
      </c>
      <c r="C42" s="1761"/>
      <c r="D42" s="1761"/>
      <c r="E42" s="1761"/>
      <c r="F42" s="1761"/>
      <c r="G42" s="1761"/>
      <c r="H42" s="1761"/>
      <c r="I42" s="442"/>
      <c r="J42" s="1762">
        <v>1689</v>
      </c>
      <c r="K42" s="1758"/>
      <c r="L42" s="1758"/>
      <c r="M42" s="1758">
        <v>1347</v>
      </c>
      <c r="N42" s="1758"/>
      <c r="O42" s="1758"/>
      <c r="P42" s="1758">
        <v>49</v>
      </c>
      <c r="Q42" s="1758"/>
      <c r="R42" s="1758"/>
      <c r="S42" s="1758">
        <v>47</v>
      </c>
      <c r="T42" s="1758"/>
      <c r="U42" s="1758"/>
      <c r="V42" s="1758">
        <v>174</v>
      </c>
      <c r="W42" s="1758"/>
      <c r="X42" s="1758"/>
      <c r="Y42" s="1758">
        <v>56</v>
      </c>
      <c r="Z42" s="1758"/>
      <c r="AA42" s="1758"/>
      <c r="AB42" s="1760">
        <v>2</v>
      </c>
      <c r="AC42" s="1760"/>
      <c r="AD42" s="1760"/>
      <c r="AE42" s="1758">
        <v>657</v>
      </c>
      <c r="AF42" s="1758"/>
      <c r="AG42" s="1758"/>
      <c r="AH42" s="1758">
        <v>496</v>
      </c>
      <c r="AI42" s="1758"/>
      <c r="AJ42" s="1758"/>
    </row>
    <row r="43" spans="2:36" ht="11.25" customHeight="1">
      <c r="B43" s="361"/>
      <c r="C43" s="361"/>
      <c r="D43" s="361"/>
      <c r="E43" s="361"/>
      <c r="F43" s="361"/>
      <c r="G43" s="361"/>
      <c r="H43" s="361"/>
      <c r="I43" s="442"/>
      <c r="J43" s="1116"/>
      <c r="K43" s="1103"/>
      <c r="L43" s="1103"/>
      <c r="M43" s="1103"/>
      <c r="N43" s="1103"/>
      <c r="O43" s="1103"/>
      <c r="P43" s="1103"/>
      <c r="Q43" s="1103"/>
      <c r="R43" s="1103"/>
      <c r="S43" s="1103"/>
      <c r="T43" s="1103"/>
      <c r="U43" s="1103"/>
      <c r="V43" s="1103"/>
      <c r="W43" s="1103"/>
      <c r="X43" s="1103"/>
      <c r="Y43" s="1103"/>
      <c r="Z43" s="1103"/>
      <c r="AA43" s="1103"/>
      <c r="AB43" s="1115"/>
      <c r="AC43" s="1115"/>
      <c r="AD43" s="1115"/>
      <c r="AE43" s="1103"/>
      <c r="AF43" s="1103"/>
      <c r="AG43" s="1103"/>
      <c r="AH43" s="1103"/>
      <c r="AI43" s="1103"/>
      <c r="AJ43" s="1103"/>
    </row>
    <row r="44" spans="2:36" ht="28.5" customHeight="1">
      <c r="B44" s="1761" t="s">
        <v>1344</v>
      </c>
      <c r="C44" s="1761"/>
      <c r="D44" s="1761"/>
      <c r="E44" s="1761"/>
      <c r="F44" s="1761"/>
      <c r="G44" s="1761"/>
      <c r="H44" s="1761"/>
      <c r="I44" s="442"/>
      <c r="J44" s="1762">
        <v>1938</v>
      </c>
      <c r="K44" s="1758"/>
      <c r="L44" s="1758"/>
      <c r="M44" s="1758">
        <v>1742</v>
      </c>
      <c r="N44" s="1758"/>
      <c r="O44" s="1758"/>
      <c r="P44" s="1758">
        <v>30</v>
      </c>
      <c r="Q44" s="1758"/>
      <c r="R44" s="1758"/>
      <c r="S44" s="1758">
        <v>23</v>
      </c>
      <c r="T44" s="1758"/>
      <c r="U44" s="1758"/>
      <c r="V44" s="1758">
        <v>125</v>
      </c>
      <c r="W44" s="1758"/>
      <c r="X44" s="1758"/>
      <c r="Y44" s="1758">
        <v>15</v>
      </c>
      <c r="Z44" s="1758"/>
      <c r="AA44" s="1758"/>
      <c r="AB44" s="1760" t="s">
        <v>1282</v>
      </c>
      <c r="AC44" s="1760"/>
      <c r="AD44" s="1760"/>
      <c r="AE44" s="1758">
        <v>947</v>
      </c>
      <c r="AF44" s="1758"/>
      <c r="AG44" s="1758"/>
      <c r="AH44" s="1758">
        <v>878</v>
      </c>
      <c r="AI44" s="1758"/>
      <c r="AJ44" s="1758"/>
    </row>
    <row r="45" spans="2:36" ht="11.25" customHeight="1">
      <c r="B45" s="361"/>
      <c r="C45" s="361"/>
      <c r="D45" s="361"/>
      <c r="E45" s="361"/>
      <c r="F45" s="361"/>
      <c r="G45" s="361"/>
      <c r="H45" s="361"/>
      <c r="I45" s="442"/>
      <c r="J45" s="1116"/>
      <c r="K45" s="1103"/>
      <c r="L45" s="1103"/>
      <c r="M45" s="1103"/>
      <c r="N45" s="1103"/>
      <c r="O45" s="1103"/>
      <c r="P45" s="1103"/>
      <c r="Q45" s="1103"/>
      <c r="R45" s="1103"/>
      <c r="S45" s="1103"/>
      <c r="T45" s="1103"/>
      <c r="U45" s="1103"/>
      <c r="V45" s="1103"/>
      <c r="W45" s="1103"/>
      <c r="X45" s="1103"/>
      <c r="Y45" s="1103"/>
      <c r="Z45" s="1103"/>
      <c r="AA45" s="1103"/>
      <c r="AB45" s="1115"/>
      <c r="AC45" s="1115"/>
      <c r="AD45" s="1115"/>
      <c r="AE45" s="1103"/>
      <c r="AF45" s="1103"/>
      <c r="AG45" s="1103"/>
      <c r="AH45" s="1103"/>
      <c r="AI45" s="1103"/>
      <c r="AJ45" s="1103"/>
    </row>
    <row r="46" spans="2:36" ht="28.5" customHeight="1">
      <c r="B46" s="1761" t="s">
        <v>1345</v>
      </c>
      <c r="C46" s="1761"/>
      <c r="D46" s="1761"/>
      <c r="E46" s="1761"/>
      <c r="F46" s="1761"/>
      <c r="G46" s="1761"/>
      <c r="H46" s="1761"/>
      <c r="I46" s="442"/>
      <c r="J46" s="1762">
        <v>4981</v>
      </c>
      <c r="K46" s="1758"/>
      <c r="L46" s="1758"/>
      <c r="M46" s="1758">
        <v>4732</v>
      </c>
      <c r="N46" s="1758"/>
      <c r="O46" s="1758"/>
      <c r="P46" s="1758">
        <v>81</v>
      </c>
      <c r="Q46" s="1758"/>
      <c r="R46" s="1758"/>
      <c r="S46" s="1758">
        <v>50</v>
      </c>
      <c r="T46" s="1758"/>
      <c r="U46" s="1758"/>
      <c r="V46" s="1758">
        <v>53</v>
      </c>
      <c r="W46" s="1758"/>
      <c r="X46" s="1758"/>
      <c r="Y46" s="1758">
        <v>43</v>
      </c>
      <c r="Z46" s="1758"/>
      <c r="AA46" s="1758"/>
      <c r="AB46" s="1760" t="s">
        <v>1282</v>
      </c>
      <c r="AC46" s="1760"/>
      <c r="AD46" s="1760"/>
      <c r="AE46" s="1758">
        <v>1339</v>
      </c>
      <c r="AF46" s="1758"/>
      <c r="AG46" s="1758"/>
      <c r="AH46" s="1758">
        <v>1192</v>
      </c>
      <c r="AI46" s="1758"/>
      <c r="AJ46" s="1758"/>
    </row>
    <row r="47" spans="2:36" ht="11.25" customHeight="1">
      <c r="B47" s="361"/>
      <c r="C47" s="361"/>
      <c r="D47" s="361"/>
      <c r="E47" s="361"/>
      <c r="F47" s="361"/>
      <c r="G47" s="361"/>
      <c r="H47" s="361"/>
      <c r="I47" s="442"/>
      <c r="J47" s="1116"/>
      <c r="K47" s="1103"/>
      <c r="L47" s="1103"/>
      <c r="M47" s="1103"/>
      <c r="N47" s="1103"/>
      <c r="O47" s="1103"/>
      <c r="P47" s="1103"/>
      <c r="Q47" s="1103"/>
      <c r="R47" s="1103"/>
      <c r="S47" s="1103"/>
      <c r="T47" s="1103"/>
      <c r="U47" s="1103"/>
      <c r="V47" s="1103"/>
      <c r="W47" s="1103"/>
      <c r="X47" s="1103"/>
      <c r="Y47" s="1103"/>
      <c r="Z47" s="1103"/>
      <c r="AA47" s="1103"/>
      <c r="AB47" s="1115"/>
      <c r="AC47" s="1115"/>
      <c r="AD47" s="1115"/>
      <c r="AE47" s="1103"/>
      <c r="AF47" s="1103"/>
      <c r="AG47" s="1103"/>
      <c r="AH47" s="1103"/>
      <c r="AI47" s="1103"/>
      <c r="AJ47" s="1103"/>
    </row>
    <row r="48" spans="2:36" ht="28.5" customHeight="1">
      <c r="B48" s="1761" t="s">
        <v>1346</v>
      </c>
      <c r="C48" s="1761"/>
      <c r="D48" s="1761"/>
      <c r="E48" s="1761"/>
      <c r="F48" s="1761"/>
      <c r="G48" s="1761"/>
      <c r="H48" s="1761"/>
      <c r="I48" s="442"/>
      <c r="J48" s="1762">
        <v>301</v>
      </c>
      <c r="K48" s="1758"/>
      <c r="L48" s="1758"/>
      <c r="M48" s="1758">
        <v>297</v>
      </c>
      <c r="N48" s="1758"/>
      <c r="O48" s="1758"/>
      <c r="P48" s="1760">
        <v>2</v>
      </c>
      <c r="Q48" s="1760"/>
      <c r="R48" s="1760"/>
      <c r="S48" s="1760" t="s">
        <v>1282</v>
      </c>
      <c r="T48" s="1760"/>
      <c r="U48" s="1760"/>
      <c r="V48" s="1760" t="s">
        <v>1282</v>
      </c>
      <c r="W48" s="1760"/>
      <c r="X48" s="1760"/>
      <c r="Y48" s="1760" t="s">
        <v>1282</v>
      </c>
      <c r="Z48" s="1760"/>
      <c r="AA48" s="1760"/>
      <c r="AB48" s="1760" t="s">
        <v>1282</v>
      </c>
      <c r="AC48" s="1760"/>
      <c r="AD48" s="1760"/>
      <c r="AE48" s="1758">
        <v>160</v>
      </c>
      <c r="AF48" s="1758"/>
      <c r="AG48" s="1758"/>
      <c r="AH48" s="1758">
        <v>157</v>
      </c>
      <c r="AI48" s="1758"/>
      <c r="AJ48" s="1758"/>
    </row>
    <row r="49" spans="1:36" ht="11.25" customHeight="1">
      <c r="B49" s="361"/>
      <c r="C49" s="361"/>
      <c r="D49" s="361"/>
      <c r="E49" s="361"/>
      <c r="F49" s="361"/>
      <c r="G49" s="361"/>
      <c r="H49" s="361"/>
      <c r="I49" s="442"/>
      <c r="J49" s="1116"/>
      <c r="K49" s="1103"/>
      <c r="L49" s="1103"/>
      <c r="M49" s="1103"/>
      <c r="N49" s="1103"/>
      <c r="O49" s="1103"/>
      <c r="P49" s="1115"/>
      <c r="Q49" s="1115"/>
      <c r="R49" s="1115"/>
      <c r="S49" s="1115"/>
      <c r="T49" s="1115"/>
      <c r="U49" s="1115"/>
      <c r="V49" s="1115"/>
      <c r="W49" s="1115"/>
      <c r="X49" s="1115"/>
      <c r="Y49" s="1115"/>
      <c r="Z49" s="1115"/>
      <c r="AA49" s="1115"/>
      <c r="AB49" s="1115"/>
      <c r="AC49" s="1115"/>
      <c r="AD49" s="1115"/>
      <c r="AE49" s="1103"/>
      <c r="AF49" s="1103"/>
      <c r="AG49" s="1103"/>
      <c r="AH49" s="1103"/>
      <c r="AI49" s="1103"/>
      <c r="AJ49" s="1103"/>
    </row>
    <row r="50" spans="1:36" ht="28.5" customHeight="1">
      <c r="B50" s="1761" t="s">
        <v>1347</v>
      </c>
      <c r="C50" s="1761"/>
      <c r="D50" s="1761"/>
      <c r="E50" s="1761"/>
      <c r="F50" s="1761"/>
      <c r="G50" s="1761"/>
      <c r="H50" s="1761"/>
      <c r="I50" s="442"/>
      <c r="J50" s="1762">
        <v>2271</v>
      </c>
      <c r="K50" s="1758"/>
      <c r="L50" s="1758"/>
      <c r="M50" s="1758">
        <v>1837</v>
      </c>
      <c r="N50" s="1758"/>
      <c r="O50" s="1758"/>
      <c r="P50" s="1758">
        <v>128</v>
      </c>
      <c r="Q50" s="1758"/>
      <c r="R50" s="1758"/>
      <c r="S50" s="1758">
        <v>25</v>
      </c>
      <c r="T50" s="1758"/>
      <c r="U50" s="1758"/>
      <c r="V50" s="1758">
        <v>222</v>
      </c>
      <c r="W50" s="1758"/>
      <c r="X50" s="1758"/>
      <c r="Y50" s="1758">
        <v>40</v>
      </c>
      <c r="Z50" s="1758"/>
      <c r="AA50" s="1758"/>
      <c r="AB50" s="1758">
        <v>9</v>
      </c>
      <c r="AC50" s="1758"/>
      <c r="AD50" s="1758"/>
      <c r="AE50" s="1758">
        <v>1497</v>
      </c>
      <c r="AF50" s="1758"/>
      <c r="AG50" s="1758"/>
      <c r="AH50" s="1758">
        <v>1180</v>
      </c>
      <c r="AI50" s="1758"/>
      <c r="AJ50" s="1758"/>
    </row>
    <row r="51" spans="1:36" ht="11.25" customHeight="1">
      <c r="B51" s="361"/>
      <c r="C51" s="361"/>
      <c r="D51" s="361"/>
      <c r="E51" s="361"/>
      <c r="F51" s="361"/>
      <c r="G51" s="361"/>
      <c r="H51" s="361"/>
      <c r="I51" s="442"/>
      <c r="J51" s="1116"/>
      <c r="K51" s="1103"/>
      <c r="L51" s="1103"/>
      <c r="M51" s="1103"/>
      <c r="N51" s="1103"/>
      <c r="O51" s="1103"/>
      <c r="P51" s="1103"/>
      <c r="Q51" s="1103"/>
      <c r="R51" s="1103"/>
      <c r="S51" s="1103"/>
      <c r="T51" s="1103"/>
      <c r="U51" s="1103"/>
      <c r="V51" s="1103"/>
      <c r="W51" s="1103"/>
      <c r="X51" s="1103"/>
      <c r="Y51" s="1103"/>
      <c r="Z51" s="1103"/>
      <c r="AA51" s="1103"/>
      <c r="AB51" s="1103"/>
      <c r="AC51" s="1103"/>
      <c r="AD51" s="1103"/>
      <c r="AE51" s="1103"/>
      <c r="AF51" s="1103"/>
      <c r="AG51" s="1103"/>
      <c r="AH51" s="1103"/>
      <c r="AI51" s="1103"/>
      <c r="AJ51" s="1103"/>
    </row>
    <row r="52" spans="1:36" ht="28.5" customHeight="1">
      <c r="B52" s="1761" t="s">
        <v>1348</v>
      </c>
      <c r="C52" s="1761"/>
      <c r="D52" s="1761"/>
      <c r="E52" s="1761"/>
      <c r="F52" s="1761"/>
      <c r="G52" s="1761"/>
      <c r="H52" s="1761"/>
      <c r="I52" s="442"/>
      <c r="J52" s="1762">
        <v>1386</v>
      </c>
      <c r="K52" s="1758"/>
      <c r="L52" s="1758"/>
      <c r="M52" s="1758">
        <v>1386</v>
      </c>
      <c r="N52" s="1758"/>
      <c r="O52" s="1758"/>
      <c r="P52" s="1760" t="s">
        <v>1282</v>
      </c>
      <c r="Q52" s="1760"/>
      <c r="R52" s="1760"/>
      <c r="S52" s="1760" t="s">
        <v>1282</v>
      </c>
      <c r="T52" s="1760"/>
      <c r="U52" s="1760"/>
      <c r="V52" s="1760" t="s">
        <v>1282</v>
      </c>
      <c r="W52" s="1760"/>
      <c r="X52" s="1760"/>
      <c r="Y52" s="1760" t="s">
        <v>1282</v>
      </c>
      <c r="Z52" s="1760"/>
      <c r="AA52" s="1760"/>
      <c r="AB52" s="1760" t="s">
        <v>1282</v>
      </c>
      <c r="AC52" s="1760"/>
      <c r="AD52" s="1760"/>
      <c r="AE52" s="1758">
        <v>1007</v>
      </c>
      <c r="AF52" s="1758"/>
      <c r="AG52" s="1758"/>
      <c r="AH52" s="1758">
        <v>1007</v>
      </c>
      <c r="AI52" s="1758"/>
      <c r="AJ52" s="1758"/>
    </row>
    <row r="53" spans="1:36" ht="11.25" customHeight="1">
      <c r="B53" s="1296"/>
      <c r="C53" s="1296"/>
      <c r="D53" s="1296"/>
      <c r="E53" s="1296"/>
      <c r="F53" s="1296"/>
      <c r="G53" s="1296"/>
      <c r="H53" s="1296"/>
      <c r="I53" s="442"/>
      <c r="J53" s="1420"/>
      <c r="K53" s="1202"/>
      <c r="L53" s="1202"/>
      <c r="M53" s="1202"/>
      <c r="N53" s="1202"/>
      <c r="O53" s="1202"/>
      <c r="P53" s="1202"/>
      <c r="Q53" s="1202"/>
      <c r="R53" s="1202"/>
      <c r="S53" s="1202"/>
      <c r="T53" s="1202"/>
      <c r="U53" s="1202"/>
      <c r="V53" s="1202"/>
      <c r="W53" s="1202"/>
      <c r="X53" s="1202"/>
      <c r="Y53" s="1202"/>
      <c r="Z53" s="1202"/>
      <c r="AA53" s="1202"/>
      <c r="AB53" s="1202"/>
      <c r="AC53" s="1202"/>
      <c r="AD53" s="1202"/>
      <c r="AE53" s="1202"/>
      <c r="AF53" s="1202"/>
      <c r="AG53" s="1202"/>
      <c r="AH53" s="1202"/>
      <c r="AI53" s="1202"/>
      <c r="AJ53" s="1202"/>
    </row>
    <row r="54" spans="1:36" ht="28.5" customHeight="1">
      <c r="B54" s="1296" t="s">
        <v>1349</v>
      </c>
      <c r="C54" s="1296"/>
      <c r="D54" s="1296"/>
      <c r="E54" s="1296"/>
      <c r="F54" s="1296"/>
      <c r="G54" s="1296"/>
      <c r="H54" s="1296"/>
      <c r="I54" s="442"/>
      <c r="J54" s="1762">
        <v>1530</v>
      </c>
      <c r="K54" s="1758"/>
      <c r="L54" s="1758"/>
      <c r="M54" s="1758">
        <v>529</v>
      </c>
      <c r="N54" s="1758"/>
      <c r="O54" s="1758"/>
      <c r="P54" s="1758">
        <v>14</v>
      </c>
      <c r="Q54" s="1758"/>
      <c r="R54" s="1758"/>
      <c r="S54" s="1758">
        <v>8</v>
      </c>
      <c r="T54" s="1758"/>
      <c r="U54" s="1758"/>
      <c r="V54" s="1758">
        <v>90</v>
      </c>
      <c r="W54" s="1758"/>
      <c r="X54" s="1758"/>
      <c r="Y54" s="1758">
        <v>27</v>
      </c>
      <c r="Z54" s="1758"/>
      <c r="AA54" s="1758"/>
      <c r="AB54" s="1760" t="s">
        <v>1282</v>
      </c>
      <c r="AC54" s="1760"/>
      <c r="AD54" s="1760"/>
      <c r="AE54" s="1758">
        <v>971</v>
      </c>
      <c r="AF54" s="1758"/>
      <c r="AG54" s="1758"/>
      <c r="AH54" s="1758">
        <v>279</v>
      </c>
      <c r="AI54" s="1758"/>
      <c r="AJ54" s="1758"/>
    </row>
    <row r="55" spans="1:36" ht="11.25" customHeight="1">
      <c r="A55" s="328"/>
      <c r="B55" s="328"/>
      <c r="C55" s="328"/>
      <c r="D55" s="328"/>
      <c r="E55" s="328"/>
      <c r="F55" s="328"/>
      <c r="G55" s="328"/>
      <c r="H55" s="328"/>
      <c r="I55" s="404"/>
      <c r="J55" s="356"/>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row>
    <row r="56" spans="1:36" ht="13.5">
      <c r="A56" s="314" t="s">
        <v>1350</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314"/>
      <c r="AH56" s="314"/>
    </row>
  </sheetData>
  <mergeCells count="294">
    <mergeCell ref="AH54:AJ54"/>
    <mergeCell ref="AB53:AD53"/>
    <mergeCell ref="AE53:AG53"/>
    <mergeCell ref="AH53:AJ53"/>
    <mergeCell ref="B54:H54"/>
    <mergeCell ref="J54:L54"/>
    <mergeCell ref="M54:O54"/>
    <mergeCell ref="P54:R54"/>
    <mergeCell ref="S54:U54"/>
    <mergeCell ref="V54:X54"/>
    <mergeCell ref="Y54:AA54"/>
    <mergeCell ref="B53:H53"/>
    <mergeCell ref="J53:L53"/>
    <mergeCell ref="M53:O53"/>
    <mergeCell ref="P53:R53"/>
    <mergeCell ref="S53:U53"/>
    <mergeCell ref="V53:X53"/>
    <mergeCell ref="Y53:AA53"/>
    <mergeCell ref="AB54:AD54"/>
    <mergeCell ref="AE54:AG54"/>
    <mergeCell ref="AH50:AJ50"/>
    <mergeCell ref="B52:H52"/>
    <mergeCell ref="J52:L52"/>
    <mergeCell ref="M52:O52"/>
    <mergeCell ref="P52:R52"/>
    <mergeCell ref="S52:U52"/>
    <mergeCell ref="V52:X52"/>
    <mergeCell ref="Y52:AA52"/>
    <mergeCell ref="AB52:AD52"/>
    <mergeCell ref="AE52:AG52"/>
    <mergeCell ref="AH52:AJ52"/>
    <mergeCell ref="B50:H50"/>
    <mergeCell ref="J50:L50"/>
    <mergeCell ref="M50:O50"/>
    <mergeCell ref="P50:R50"/>
    <mergeCell ref="S50:U50"/>
    <mergeCell ref="V50:X50"/>
    <mergeCell ref="Y50:AA50"/>
    <mergeCell ref="AB50:AD50"/>
    <mergeCell ref="AE50:AG50"/>
    <mergeCell ref="AH46:AJ46"/>
    <mergeCell ref="B48:H48"/>
    <mergeCell ref="J48:L48"/>
    <mergeCell ref="M48:O48"/>
    <mergeCell ref="P48:R48"/>
    <mergeCell ref="S48:U48"/>
    <mergeCell ref="V48:X48"/>
    <mergeCell ref="Y48:AA48"/>
    <mergeCell ref="AB48:AD48"/>
    <mergeCell ref="AE48:AG48"/>
    <mergeCell ref="AH48:AJ48"/>
    <mergeCell ref="B46:H46"/>
    <mergeCell ref="J46:L46"/>
    <mergeCell ref="M46:O46"/>
    <mergeCell ref="P46:R46"/>
    <mergeCell ref="S46:U46"/>
    <mergeCell ref="V46:X46"/>
    <mergeCell ref="Y46:AA46"/>
    <mergeCell ref="AB46:AD46"/>
    <mergeCell ref="AE46:AG46"/>
    <mergeCell ref="AH42:AJ42"/>
    <mergeCell ref="B44:H44"/>
    <mergeCell ref="J44:L44"/>
    <mergeCell ref="M44:O44"/>
    <mergeCell ref="P44:R44"/>
    <mergeCell ref="S44:U44"/>
    <mergeCell ref="V44:X44"/>
    <mergeCell ref="Y44:AA44"/>
    <mergeCell ref="AB44:AD44"/>
    <mergeCell ref="AE44:AG44"/>
    <mergeCell ref="AH44:AJ44"/>
    <mergeCell ref="B42:H42"/>
    <mergeCell ref="J42:L42"/>
    <mergeCell ref="M42:O42"/>
    <mergeCell ref="P42:R42"/>
    <mergeCell ref="S42:U42"/>
    <mergeCell ref="V42:X42"/>
    <mergeCell ref="Y42:AA42"/>
    <mergeCell ref="AB42:AD42"/>
    <mergeCell ref="AE42:AG42"/>
    <mergeCell ref="AH38:AJ38"/>
    <mergeCell ref="B40:H40"/>
    <mergeCell ref="J40:L40"/>
    <mergeCell ref="M40:O40"/>
    <mergeCell ref="P40:R40"/>
    <mergeCell ref="S40:U40"/>
    <mergeCell ref="V40:X40"/>
    <mergeCell ref="Y40:AA40"/>
    <mergeCell ref="AB40:AD40"/>
    <mergeCell ref="AE40:AG40"/>
    <mergeCell ref="AH40:AJ40"/>
    <mergeCell ref="B38:H38"/>
    <mergeCell ref="J38:L38"/>
    <mergeCell ref="M38:O38"/>
    <mergeCell ref="P38:R38"/>
    <mergeCell ref="S38:U38"/>
    <mergeCell ref="V38:X38"/>
    <mergeCell ref="Y38:AA38"/>
    <mergeCell ref="AB38:AD38"/>
    <mergeCell ref="AE38:AG38"/>
    <mergeCell ref="AH34:AJ34"/>
    <mergeCell ref="B36:H36"/>
    <mergeCell ref="J36:L36"/>
    <mergeCell ref="M36:O36"/>
    <mergeCell ref="P36:R36"/>
    <mergeCell ref="S36:U36"/>
    <mergeCell ref="V36:X36"/>
    <mergeCell ref="Y36:AA36"/>
    <mergeCell ref="AB36:AD36"/>
    <mergeCell ref="AE36:AG36"/>
    <mergeCell ref="AH36:AJ36"/>
    <mergeCell ref="B34:H34"/>
    <mergeCell ref="J34:L34"/>
    <mergeCell ref="M34:O34"/>
    <mergeCell ref="P34:R34"/>
    <mergeCell ref="S34:U34"/>
    <mergeCell ref="V34:X34"/>
    <mergeCell ref="Y34:AA34"/>
    <mergeCell ref="AB34:AD34"/>
    <mergeCell ref="AE34:AG34"/>
    <mergeCell ref="AH30:AJ30"/>
    <mergeCell ref="B32:H32"/>
    <mergeCell ref="J32:L32"/>
    <mergeCell ref="M32:O32"/>
    <mergeCell ref="P32:R32"/>
    <mergeCell ref="S32:U32"/>
    <mergeCell ref="V32:X32"/>
    <mergeCell ref="Y32:AA32"/>
    <mergeCell ref="AB32:AD32"/>
    <mergeCell ref="AE32:AG32"/>
    <mergeCell ref="AH32:AJ32"/>
    <mergeCell ref="B30:H30"/>
    <mergeCell ref="J30:L30"/>
    <mergeCell ref="M30:O30"/>
    <mergeCell ref="P30:R30"/>
    <mergeCell ref="S30:U30"/>
    <mergeCell ref="V30:X30"/>
    <mergeCell ref="Y30:AA30"/>
    <mergeCell ref="AB30:AD30"/>
    <mergeCell ref="AE30:AG30"/>
    <mergeCell ref="AH26:AJ26"/>
    <mergeCell ref="B28:H28"/>
    <mergeCell ref="J28:L28"/>
    <mergeCell ref="M28:O28"/>
    <mergeCell ref="P28:R28"/>
    <mergeCell ref="S28:U28"/>
    <mergeCell ref="V28:X28"/>
    <mergeCell ref="Y28:AA28"/>
    <mergeCell ref="AB28:AD28"/>
    <mergeCell ref="AE28:AG28"/>
    <mergeCell ref="AH28:AJ28"/>
    <mergeCell ref="B26:H26"/>
    <mergeCell ref="J26:L26"/>
    <mergeCell ref="M26:O26"/>
    <mergeCell ref="P26:R26"/>
    <mergeCell ref="S26:U26"/>
    <mergeCell ref="V26:X26"/>
    <mergeCell ref="Y26:AA26"/>
    <mergeCell ref="AB26:AD26"/>
    <mergeCell ref="AE26:AG26"/>
    <mergeCell ref="AH23:AJ23"/>
    <mergeCell ref="B24:H24"/>
    <mergeCell ref="J24:L24"/>
    <mergeCell ref="M24:O24"/>
    <mergeCell ref="P24:R24"/>
    <mergeCell ref="S24:U24"/>
    <mergeCell ref="V24:X24"/>
    <mergeCell ref="Y24:AA24"/>
    <mergeCell ref="AB24:AD24"/>
    <mergeCell ref="AE24:AG24"/>
    <mergeCell ref="AH24:AJ24"/>
    <mergeCell ref="B23:H23"/>
    <mergeCell ref="J23:L23"/>
    <mergeCell ref="M23:O23"/>
    <mergeCell ref="P23:R23"/>
    <mergeCell ref="S23:U23"/>
    <mergeCell ref="V23:X23"/>
    <mergeCell ref="Y23:AA23"/>
    <mergeCell ref="AB23:AD23"/>
    <mergeCell ref="AE23:AG23"/>
    <mergeCell ref="AH20:AJ20"/>
    <mergeCell ref="B22:H22"/>
    <mergeCell ref="J22:L22"/>
    <mergeCell ref="M22:O22"/>
    <mergeCell ref="P22:R22"/>
    <mergeCell ref="S22:U22"/>
    <mergeCell ref="V22:X22"/>
    <mergeCell ref="Y22:AA22"/>
    <mergeCell ref="AB22:AD22"/>
    <mergeCell ref="AE22:AG22"/>
    <mergeCell ref="AH22:AJ22"/>
    <mergeCell ref="B20:H20"/>
    <mergeCell ref="J20:L20"/>
    <mergeCell ref="M20:O20"/>
    <mergeCell ref="P20:R20"/>
    <mergeCell ref="S20:U20"/>
    <mergeCell ref="V20:X20"/>
    <mergeCell ref="Y20:AA20"/>
    <mergeCell ref="AB20:AD20"/>
    <mergeCell ref="AE20:AG20"/>
    <mergeCell ref="AH16:AJ16"/>
    <mergeCell ref="B18:H18"/>
    <mergeCell ref="J18:L18"/>
    <mergeCell ref="M18:O18"/>
    <mergeCell ref="P18:R18"/>
    <mergeCell ref="S18:U18"/>
    <mergeCell ref="V18:X18"/>
    <mergeCell ref="Y18:AA18"/>
    <mergeCell ref="AB18:AD18"/>
    <mergeCell ref="AE18:AG18"/>
    <mergeCell ref="AH18:AJ18"/>
    <mergeCell ref="B16:H16"/>
    <mergeCell ref="J16:L16"/>
    <mergeCell ref="M16:O16"/>
    <mergeCell ref="P16:R16"/>
    <mergeCell ref="S16:U16"/>
    <mergeCell ref="V16:X16"/>
    <mergeCell ref="Y16:AA16"/>
    <mergeCell ref="AB16:AD16"/>
    <mergeCell ref="AE16:AG16"/>
    <mergeCell ref="AH14:AJ14"/>
    <mergeCell ref="B15:H15"/>
    <mergeCell ref="J15:L15"/>
    <mergeCell ref="M15:O15"/>
    <mergeCell ref="P15:R15"/>
    <mergeCell ref="S15:U15"/>
    <mergeCell ref="V15:X15"/>
    <mergeCell ref="Y15:AA15"/>
    <mergeCell ref="AB15:AD15"/>
    <mergeCell ref="AE15:AG15"/>
    <mergeCell ref="AH15:AJ15"/>
    <mergeCell ref="B14:H14"/>
    <mergeCell ref="J14:L14"/>
    <mergeCell ref="M14:O14"/>
    <mergeCell ref="P14:R14"/>
    <mergeCell ref="S14:U14"/>
    <mergeCell ref="V14:X14"/>
    <mergeCell ref="Y14:AA14"/>
    <mergeCell ref="AB14:AD14"/>
    <mergeCell ref="AE14:AG14"/>
    <mergeCell ref="AH11:AJ11"/>
    <mergeCell ref="B13:H13"/>
    <mergeCell ref="J13:L13"/>
    <mergeCell ref="M13:O13"/>
    <mergeCell ref="P13:R13"/>
    <mergeCell ref="S13:U13"/>
    <mergeCell ref="V13:X13"/>
    <mergeCell ref="Y13:AA13"/>
    <mergeCell ref="AB13:AD13"/>
    <mergeCell ref="AE13:AG13"/>
    <mergeCell ref="AH13:AJ13"/>
    <mergeCell ref="B11:H11"/>
    <mergeCell ref="J11:L11"/>
    <mergeCell ref="M11:O11"/>
    <mergeCell ref="P11:R11"/>
    <mergeCell ref="S11:U11"/>
    <mergeCell ref="V11:X11"/>
    <mergeCell ref="Y11:AA11"/>
    <mergeCell ref="AB11:AD11"/>
    <mergeCell ref="AE11:AG11"/>
    <mergeCell ref="AH7:AJ7"/>
    <mergeCell ref="B9:H9"/>
    <mergeCell ref="J9:L9"/>
    <mergeCell ref="M9:O9"/>
    <mergeCell ref="P9:R9"/>
    <mergeCell ref="S9:U9"/>
    <mergeCell ref="V9:X9"/>
    <mergeCell ref="Y9:AA9"/>
    <mergeCell ref="AB9:AD9"/>
    <mergeCell ref="AE9:AG9"/>
    <mergeCell ref="AH9:AJ9"/>
    <mergeCell ref="B7:H7"/>
    <mergeCell ref="J7:L7"/>
    <mergeCell ref="M7:O7"/>
    <mergeCell ref="P7:R7"/>
    <mergeCell ref="S7:U7"/>
    <mergeCell ref="V7:X7"/>
    <mergeCell ref="Y7:AA7"/>
    <mergeCell ref="AB7:AD7"/>
    <mergeCell ref="AE7:AG7"/>
    <mergeCell ref="A1:D1"/>
    <mergeCell ref="A2:AJ2"/>
    <mergeCell ref="A4:I5"/>
    <mergeCell ref="J4:AD4"/>
    <mergeCell ref="AE4:AJ4"/>
    <mergeCell ref="J5:L5"/>
    <mergeCell ref="M5:O5"/>
    <mergeCell ref="P5:R5"/>
    <mergeCell ref="S5:U5"/>
    <mergeCell ref="V5:X5"/>
    <mergeCell ref="Y5:AA5"/>
    <mergeCell ref="AB5:AD5"/>
    <mergeCell ref="AE5:AG5"/>
    <mergeCell ref="AH5:AJ5"/>
  </mergeCells>
  <phoneticPr fontId="4"/>
  <hyperlinks>
    <hyperlink ref="A1" location="P2細目次!A1" display="目次に戻る" xr:uid="{410665E5-73EA-4E52-9635-857E501046B3}"/>
  </hyperlinks>
  <pageMargins left="0.70866141732283472" right="0.70866141732283472" top="0.74803149606299213" bottom="0.74803149606299213" header="0.31496062992125984" footer="0.31496062992125984"/>
  <pageSetup paperSize="9" scale="70" firstPageNumber="0" orientation="portrait" r:id="rId1"/>
  <headerFooter differentFirst="1" scaleWithDoc="0">
    <oddFooter>&amp;C- &amp;P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62A0-F767-4EDB-96CA-ACB6048294C6}">
  <sheetPr codeName="Sheet36">
    <tabColor theme="0"/>
    <pageSetUpPr fitToPage="1"/>
  </sheetPr>
  <dimension ref="A1:AJ56"/>
  <sheetViews>
    <sheetView zoomScaleNormal="100" zoomScaleSheetLayoutView="100" workbookViewId="0">
      <selection activeCell="AL2" sqref="AL2:AR2"/>
    </sheetView>
  </sheetViews>
  <sheetFormatPr defaultColWidth="3.5" defaultRowHeight="28.5" customHeight="1"/>
  <cols>
    <col min="1" max="16384" width="3.5" style="286"/>
  </cols>
  <sheetData>
    <row r="1" spans="1:36" ht="13.5">
      <c r="A1" s="1176" t="s">
        <v>4602</v>
      </c>
      <c r="B1" s="1176"/>
      <c r="C1" s="1176"/>
      <c r="D1" s="1176"/>
    </row>
    <row r="2" spans="1:36" s="42" customFormat="1" ht="28.5" customHeight="1">
      <c r="A2" s="1458" t="s">
        <v>1351</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row>
    <row r="3" spans="1:36" ht="13.5">
      <c r="AJ3" s="315" t="s">
        <v>1352</v>
      </c>
    </row>
    <row r="4" spans="1:36" ht="28.5" customHeight="1">
      <c r="A4" s="1261" t="s">
        <v>1353</v>
      </c>
      <c r="B4" s="1261"/>
      <c r="C4" s="1261"/>
      <c r="D4" s="1261"/>
      <c r="E4" s="1261"/>
      <c r="F4" s="1261"/>
      <c r="G4" s="1261"/>
      <c r="H4" s="1261"/>
      <c r="I4" s="1261"/>
      <c r="J4" s="1261"/>
      <c r="K4" s="1261"/>
      <c r="L4" s="1261"/>
      <c r="M4" s="1261"/>
      <c r="N4" s="1261"/>
      <c r="O4" s="1262"/>
      <c r="P4" s="1263" t="s">
        <v>645</v>
      </c>
      <c r="Q4" s="1263"/>
      <c r="R4" s="1263"/>
      <c r="S4" s="1263"/>
      <c r="T4" s="1263"/>
      <c r="U4" s="1263"/>
      <c r="V4" s="1263"/>
      <c r="W4" s="1263"/>
      <c r="X4" s="1263"/>
      <c r="Y4" s="1263"/>
      <c r="Z4" s="1263"/>
      <c r="AA4" s="1263"/>
      <c r="AB4" s="1263"/>
      <c r="AC4" s="1263"/>
      <c r="AD4" s="1263"/>
      <c r="AE4" s="1263"/>
      <c r="AF4" s="1263"/>
      <c r="AG4" s="1263"/>
      <c r="AH4" s="1263"/>
      <c r="AI4" s="1263"/>
      <c r="AJ4" s="1260"/>
    </row>
    <row r="5" spans="1:36" ht="28.5" customHeight="1">
      <c r="A5" s="1262" t="s">
        <v>1354</v>
      </c>
      <c r="B5" s="1263"/>
      <c r="C5" s="1263"/>
      <c r="D5" s="1658" t="s">
        <v>1355</v>
      </c>
      <c r="E5" s="1658"/>
      <c r="F5" s="1658"/>
      <c r="G5" s="1658" t="s">
        <v>1356</v>
      </c>
      <c r="H5" s="1658"/>
      <c r="I5" s="1658"/>
      <c r="J5" s="1658" t="s">
        <v>1324</v>
      </c>
      <c r="K5" s="1658"/>
      <c r="L5" s="1658"/>
      <c r="M5" s="1658" t="s">
        <v>1325</v>
      </c>
      <c r="N5" s="1658"/>
      <c r="O5" s="1658"/>
      <c r="P5" s="1658" t="s">
        <v>464</v>
      </c>
      <c r="Q5" s="1658"/>
      <c r="R5" s="1658"/>
      <c r="S5" s="1658" t="s">
        <v>1320</v>
      </c>
      <c r="T5" s="1658"/>
      <c r="U5" s="1658"/>
      <c r="V5" s="1658" t="s">
        <v>1354</v>
      </c>
      <c r="W5" s="1658"/>
      <c r="X5" s="1658"/>
      <c r="Y5" s="1658" t="s">
        <v>1355</v>
      </c>
      <c r="Z5" s="1658"/>
      <c r="AA5" s="1658"/>
      <c r="AB5" s="1658" t="s">
        <v>1356</v>
      </c>
      <c r="AC5" s="1658"/>
      <c r="AD5" s="1658"/>
      <c r="AE5" s="1658" t="s">
        <v>1324</v>
      </c>
      <c r="AF5" s="1658"/>
      <c r="AG5" s="1658"/>
      <c r="AH5" s="1658" t="s">
        <v>1325</v>
      </c>
      <c r="AI5" s="1658"/>
      <c r="AJ5" s="1659"/>
    </row>
    <row r="6" spans="1:36" ht="11.25" customHeight="1"/>
    <row r="7" spans="1:36" ht="28.5" customHeight="1">
      <c r="A7" s="1758">
        <f>SUM(A9,A16,A24,A54)</f>
        <v>1411</v>
      </c>
      <c r="B7" s="1758"/>
      <c r="C7" s="1758"/>
      <c r="D7" s="1758">
        <f>SUM(D9,D16,D24,D54)</f>
        <v>532</v>
      </c>
      <c r="E7" s="1758"/>
      <c r="F7" s="1758"/>
      <c r="G7" s="1758">
        <f>SUM(G9,G16,G24,G54)</f>
        <v>1766</v>
      </c>
      <c r="H7" s="1758"/>
      <c r="I7" s="1758"/>
      <c r="J7" s="1758">
        <f>SUM(J9,J16,J24,J54)</f>
        <v>212</v>
      </c>
      <c r="K7" s="1758"/>
      <c r="L7" s="1758"/>
      <c r="M7" s="1758">
        <f>SUM(M9,M16,M24,M54)</f>
        <v>9</v>
      </c>
      <c r="N7" s="1758"/>
      <c r="O7" s="1758"/>
      <c r="P7" s="1758">
        <f>SUM(P9,P16,P24,P54)</f>
        <v>16225</v>
      </c>
      <c r="Q7" s="1758"/>
      <c r="R7" s="1758"/>
      <c r="S7" s="1758">
        <f>SUM(S9,S16,S24,S54)</f>
        <v>14117</v>
      </c>
      <c r="T7" s="1758"/>
      <c r="U7" s="1758"/>
      <c r="V7" s="1758">
        <f>SUM(V9,V16,V24,V54)</f>
        <v>366</v>
      </c>
      <c r="W7" s="1758"/>
      <c r="X7" s="1758"/>
      <c r="Y7" s="1758">
        <f>SUM(Y9,Y16,Y24,Y54)</f>
        <v>93</v>
      </c>
      <c r="Z7" s="1758"/>
      <c r="AA7" s="1758"/>
      <c r="AB7" s="1758">
        <f>SUM(AB9,AB16,AB24,AB54)</f>
        <v>584</v>
      </c>
      <c r="AC7" s="1758"/>
      <c r="AD7" s="1758"/>
      <c r="AE7" s="1758">
        <f>SUM(AE9,AE16,AE24,AE54)</f>
        <v>657</v>
      </c>
      <c r="AF7" s="1758"/>
      <c r="AG7" s="1758"/>
      <c r="AH7" s="1758">
        <f>SUM(AH9,AH16,AH24,AH54)</f>
        <v>99</v>
      </c>
      <c r="AI7" s="1758"/>
      <c r="AJ7" s="1758"/>
    </row>
    <row r="8" spans="1:36" ht="11.25" customHeight="1">
      <c r="A8" s="1103"/>
      <c r="B8" s="1103"/>
      <c r="C8" s="1103"/>
      <c r="D8" s="1103"/>
      <c r="E8" s="1103"/>
      <c r="F8" s="1103"/>
      <c r="G8" s="1103"/>
      <c r="H8" s="1103"/>
      <c r="I8" s="1103"/>
      <c r="J8" s="1103"/>
      <c r="K8" s="1103"/>
      <c r="L8" s="1103"/>
      <c r="M8" s="1103"/>
      <c r="N8" s="1103"/>
      <c r="O8" s="1103"/>
      <c r="P8" s="1103"/>
      <c r="Q8" s="1103"/>
      <c r="R8" s="1103"/>
      <c r="S8" s="1103"/>
      <c r="T8" s="1103"/>
      <c r="U8" s="1103"/>
      <c r="V8" s="1103"/>
      <c r="W8" s="1103"/>
      <c r="X8" s="1103"/>
      <c r="Y8" s="1103"/>
      <c r="Z8" s="1103"/>
      <c r="AA8" s="1103"/>
      <c r="AB8" s="1103"/>
      <c r="AC8" s="1103"/>
      <c r="AD8" s="1103"/>
      <c r="AE8" s="1103"/>
      <c r="AF8" s="1103"/>
      <c r="AG8" s="1103"/>
      <c r="AH8" s="1103"/>
      <c r="AI8" s="1103"/>
      <c r="AJ8" s="1103"/>
    </row>
    <row r="9" spans="1:36" ht="28.5" customHeight="1">
      <c r="A9" s="1643">
        <f>SUM(A11,A14)</f>
        <v>17</v>
      </c>
      <c r="B9" s="1643"/>
      <c r="C9" s="1643"/>
      <c r="D9" s="1643">
        <f>SUM(D11,D14)</f>
        <v>21</v>
      </c>
      <c r="E9" s="1643"/>
      <c r="F9" s="1643"/>
      <c r="G9" s="1643">
        <f>SUM(G11,G14)</f>
        <v>160</v>
      </c>
      <c r="H9" s="1643"/>
      <c r="I9" s="1643"/>
      <c r="J9" s="1643">
        <f>SUM(J11,J14)</f>
        <v>35</v>
      </c>
      <c r="K9" s="1643"/>
      <c r="L9" s="1643"/>
      <c r="M9" s="1760" t="s">
        <v>1282</v>
      </c>
      <c r="N9" s="1760"/>
      <c r="O9" s="1760"/>
      <c r="P9" s="1643">
        <f>SUM(P11,P14)</f>
        <v>135</v>
      </c>
      <c r="Q9" s="1643"/>
      <c r="R9" s="1643"/>
      <c r="S9" s="1643">
        <f>SUM(S11,S14)</f>
        <v>35</v>
      </c>
      <c r="T9" s="1643"/>
      <c r="U9" s="1643"/>
      <c r="V9" s="1760">
        <f>SUM(V11,V14)</f>
        <v>5</v>
      </c>
      <c r="W9" s="1760"/>
      <c r="X9" s="1760"/>
      <c r="Y9" s="1760">
        <f>SUM(Y11,Y14)</f>
        <v>1</v>
      </c>
      <c r="Z9" s="1760"/>
      <c r="AA9" s="1760"/>
      <c r="AB9" s="1643">
        <f>SUM(AB11,AB14)</f>
        <v>19</v>
      </c>
      <c r="AC9" s="1643"/>
      <c r="AD9" s="1643"/>
      <c r="AE9" s="1643">
        <f>SUM(AE11,AE14)</f>
        <v>75</v>
      </c>
      <c r="AF9" s="1643"/>
      <c r="AG9" s="1643"/>
      <c r="AH9" s="1760" t="s">
        <v>1282</v>
      </c>
      <c r="AI9" s="1760"/>
      <c r="AJ9" s="1760"/>
    </row>
    <row r="10" spans="1:36" ht="11.25" customHeight="1">
      <c r="A10" s="822"/>
      <c r="B10" s="822"/>
      <c r="C10" s="822"/>
      <c r="D10" s="822"/>
      <c r="E10" s="822"/>
      <c r="F10" s="822"/>
      <c r="G10" s="822"/>
      <c r="H10" s="822"/>
      <c r="I10" s="822"/>
      <c r="J10" s="822"/>
      <c r="K10" s="822"/>
      <c r="L10" s="822"/>
      <c r="M10" s="1115"/>
      <c r="N10" s="1115"/>
      <c r="O10" s="1115"/>
      <c r="P10" s="822"/>
      <c r="Q10" s="822"/>
      <c r="R10" s="822"/>
      <c r="S10" s="822"/>
      <c r="T10" s="822"/>
      <c r="U10" s="822"/>
      <c r="V10" s="1115"/>
      <c r="W10" s="1115"/>
      <c r="X10" s="1115"/>
      <c r="Y10" s="1115"/>
      <c r="Z10" s="1115"/>
      <c r="AA10" s="1115"/>
      <c r="AB10" s="822"/>
      <c r="AC10" s="822"/>
      <c r="AD10" s="822"/>
      <c r="AE10" s="822"/>
      <c r="AF10" s="822"/>
      <c r="AG10" s="822"/>
      <c r="AH10" s="1115"/>
      <c r="AI10" s="1115"/>
      <c r="AJ10" s="1115"/>
    </row>
    <row r="11" spans="1:36" ht="28.5" customHeight="1">
      <c r="A11" s="1760">
        <v>17</v>
      </c>
      <c r="B11" s="1760"/>
      <c r="C11" s="1760"/>
      <c r="D11" s="1758">
        <v>21</v>
      </c>
      <c r="E11" s="1758"/>
      <c r="F11" s="1758"/>
      <c r="G11" s="1758">
        <v>160</v>
      </c>
      <c r="H11" s="1758"/>
      <c r="I11" s="1758"/>
      <c r="J11" s="1758">
        <v>35</v>
      </c>
      <c r="K11" s="1758"/>
      <c r="L11" s="1758"/>
      <c r="M11" s="1760" t="s">
        <v>1282</v>
      </c>
      <c r="N11" s="1760"/>
      <c r="O11" s="1760"/>
      <c r="P11" s="1758">
        <v>135</v>
      </c>
      <c r="Q11" s="1758"/>
      <c r="R11" s="1758"/>
      <c r="S11" s="1758">
        <v>35</v>
      </c>
      <c r="T11" s="1758"/>
      <c r="U11" s="1758"/>
      <c r="V11" s="1566">
        <v>5</v>
      </c>
      <c r="W11" s="1566"/>
      <c r="X11" s="1566"/>
      <c r="Y11" s="1566">
        <v>1</v>
      </c>
      <c r="Z11" s="1566"/>
      <c r="AA11" s="1566"/>
      <c r="AB11" s="1758">
        <v>19</v>
      </c>
      <c r="AC11" s="1758"/>
      <c r="AD11" s="1758"/>
      <c r="AE11" s="1758">
        <v>75</v>
      </c>
      <c r="AF11" s="1758"/>
      <c r="AG11" s="1758"/>
      <c r="AH11" s="1760" t="s">
        <v>1282</v>
      </c>
      <c r="AI11" s="1760"/>
      <c r="AJ11" s="1760"/>
    </row>
    <row r="12" spans="1:36" ht="11.25" customHeight="1">
      <c r="A12" s="1115"/>
      <c r="B12" s="1115"/>
      <c r="C12" s="1115"/>
      <c r="D12" s="1103"/>
      <c r="E12" s="1103"/>
      <c r="F12" s="1103"/>
      <c r="G12" s="1103"/>
      <c r="H12" s="1103"/>
      <c r="I12" s="1103"/>
      <c r="J12" s="1103"/>
      <c r="K12" s="1103"/>
      <c r="L12" s="1103"/>
      <c r="M12" s="1115"/>
      <c r="N12" s="1115"/>
      <c r="O12" s="1115"/>
      <c r="P12" s="1103"/>
      <c r="Q12" s="1103"/>
      <c r="R12" s="1103"/>
      <c r="S12" s="1103"/>
      <c r="T12" s="1103"/>
      <c r="U12" s="1103"/>
      <c r="V12" s="917"/>
      <c r="W12" s="917"/>
      <c r="X12" s="917"/>
      <c r="Y12" s="917"/>
      <c r="Z12" s="917"/>
      <c r="AA12" s="917"/>
      <c r="AB12" s="1103"/>
      <c r="AC12" s="1103"/>
      <c r="AD12" s="1103"/>
      <c r="AE12" s="1103"/>
      <c r="AF12" s="1103"/>
      <c r="AG12" s="1103"/>
      <c r="AH12" s="1115"/>
      <c r="AI12" s="1115"/>
      <c r="AJ12" s="1115"/>
    </row>
    <row r="13" spans="1:36" ht="28.5" customHeight="1">
      <c r="A13" s="1760">
        <v>13</v>
      </c>
      <c r="B13" s="1760"/>
      <c r="C13" s="1760"/>
      <c r="D13" s="1758">
        <v>15</v>
      </c>
      <c r="E13" s="1758"/>
      <c r="F13" s="1758"/>
      <c r="G13" s="1758">
        <v>151</v>
      </c>
      <c r="H13" s="1758"/>
      <c r="I13" s="1758"/>
      <c r="J13" s="1760">
        <v>31</v>
      </c>
      <c r="K13" s="1760"/>
      <c r="L13" s="1760"/>
      <c r="M13" s="1760" t="s">
        <v>1282</v>
      </c>
      <c r="N13" s="1760"/>
      <c r="O13" s="1760"/>
      <c r="P13" s="1758">
        <v>124</v>
      </c>
      <c r="Q13" s="1758"/>
      <c r="R13" s="1758"/>
      <c r="S13" s="1566">
        <v>28</v>
      </c>
      <c r="T13" s="1566"/>
      <c r="U13" s="1566"/>
      <c r="V13" s="1566">
        <v>5</v>
      </c>
      <c r="W13" s="1566"/>
      <c r="X13" s="1566"/>
      <c r="Y13" s="1566" t="s">
        <v>786</v>
      </c>
      <c r="Z13" s="1566"/>
      <c r="AA13" s="1566"/>
      <c r="AB13" s="1566">
        <v>19</v>
      </c>
      <c r="AC13" s="1566"/>
      <c r="AD13" s="1566"/>
      <c r="AE13" s="1758">
        <v>72</v>
      </c>
      <c r="AF13" s="1758"/>
      <c r="AG13" s="1758"/>
      <c r="AH13" s="1566" t="s">
        <v>786</v>
      </c>
      <c r="AI13" s="1566"/>
      <c r="AJ13" s="1566"/>
    </row>
    <row r="14" spans="1:36" ht="28.5" customHeight="1">
      <c r="A14" s="1760" t="s">
        <v>1282</v>
      </c>
      <c r="B14" s="1760"/>
      <c r="C14" s="1760"/>
      <c r="D14" s="1760" t="s">
        <v>1282</v>
      </c>
      <c r="E14" s="1760"/>
      <c r="F14" s="1760"/>
      <c r="G14" s="1760" t="s">
        <v>1282</v>
      </c>
      <c r="H14" s="1760"/>
      <c r="I14" s="1760"/>
      <c r="J14" s="1760" t="s">
        <v>1282</v>
      </c>
      <c r="K14" s="1760"/>
      <c r="L14" s="1760"/>
      <c r="M14" s="1760" t="s">
        <v>1282</v>
      </c>
      <c r="N14" s="1760"/>
      <c r="O14" s="1760"/>
      <c r="P14" s="1760" t="s">
        <v>1282</v>
      </c>
      <c r="Q14" s="1760"/>
      <c r="R14" s="1760"/>
      <c r="S14" s="1760" t="s">
        <v>1282</v>
      </c>
      <c r="T14" s="1760"/>
      <c r="U14" s="1760"/>
      <c r="V14" s="1760" t="s">
        <v>1282</v>
      </c>
      <c r="W14" s="1760"/>
      <c r="X14" s="1760"/>
      <c r="Y14" s="1760" t="s">
        <v>1282</v>
      </c>
      <c r="Z14" s="1760"/>
      <c r="AA14" s="1760"/>
      <c r="AB14" s="1760" t="s">
        <v>1282</v>
      </c>
      <c r="AC14" s="1760"/>
      <c r="AD14" s="1760"/>
      <c r="AE14" s="1760" t="s">
        <v>1282</v>
      </c>
      <c r="AF14" s="1760"/>
      <c r="AG14" s="1760"/>
      <c r="AH14" s="1760" t="s">
        <v>1282</v>
      </c>
      <c r="AI14" s="1760"/>
      <c r="AJ14" s="1760"/>
    </row>
    <row r="15" spans="1:36" ht="11.25" customHeight="1">
      <c r="A15" s="1566"/>
      <c r="B15" s="1566"/>
      <c r="C15" s="1566"/>
      <c r="D15" s="1566"/>
      <c r="E15" s="1566"/>
      <c r="F15" s="1566"/>
      <c r="G15" s="1566"/>
      <c r="H15" s="1566"/>
      <c r="I15" s="1566"/>
      <c r="J15" s="1566"/>
      <c r="K15" s="1566"/>
      <c r="L15" s="1566"/>
      <c r="M15" s="1566"/>
      <c r="N15" s="1566"/>
      <c r="O15" s="1566"/>
      <c r="P15" s="1566"/>
      <c r="Q15" s="1566"/>
      <c r="R15" s="1566"/>
      <c r="S15" s="1566"/>
      <c r="T15" s="1566"/>
      <c r="U15" s="1566"/>
      <c r="V15" s="1566"/>
      <c r="W15" s="1566"/>
      <c r="X15" s="1566"/>
      <c r="Y15" s="1566"/>
      <c r="Z15" s="1566"/>
      <c r="AA15" s="1566"/>
      <c r="AB15" s="1566"/>
      <c r="AC15" s="1566"/>
      <c r="AD15" s="1566"/>
      <c r="AE15" s="1566"/>
      <c r="AF15" s="1566"/>
      <c r="AG15" s="1566"/>
      <c r="AH15" s="1202"/>
      <c r="AI15" s="1202"/>
      <c r="AJ15" s="1202"/>
    </row>
    <row r="16" spans="1:36" ht="28.5" customHeight="1">
      <c r="A16" s="1643">
        <f>SUM(A18:A22)</f>
        <v>595</v>
      </c>
      <c r="B16" s="1643"/>
      <c r="C16" s="1643"/>
      <c r="D16" s="1643">
        <f>SUM(D18:D22)</f>
        <v>171</v>
      </c>
      <c r="E16" s="1643"/>
      <c r="F16" s="1643"/>
      <c r="G16" s="1643">
        <f>SUM(G18:G22)</f>
        <v>641</v>
      </c>
      <c r="H16" s="1643"/>
      <c r="I16" s="1643"/>
      <c r="J16" s="1643">
        <f>SUM(J18:J22)</f>
        <v>69</v>
      </c>
      <c r="K16" s="1643"/>
      <c r="L16" s="1643"/>
      <c r="M16" s="1643">
        <f>SUM(M18:M22)</f>
        <v>9</v>
      </c>
      <c r="N16" s="1643"/>
      <c r="O16" s="1643"/>
      <c r="P16" s="1643">
        <f>SUM(P18:P22)</f>
        <v>2489</v>
      </c>
      <c r="Q16" s="1643"/>
      <c r="R16" s="1643"/>
      <c r="S16" s="1643">
        <f>SUM(S18:S22)</f>
        <v>2096</v>
      </c>
      <c r="T16" s="1643"/>
      <c r="U16" s="1643"/>
      <c r="V16" s="1643">
        <f>SUM(V18:V22)</f>
        <v>127</v>
      </c>
      <c r="W16" s="1643"/>
      <c r="X16" s="1643"/>
      <c r="Y16" s="1643">
        <f>SUM(Y18:Y22)</f>
        <v>6</v>
      </c>
      <c r="Z16" s="1643"/>
      <c r="AA16" s="1643"/>
      <c r="AB16" s="1643">
        <f>SUM(AB18:AB22)</f>
        <v>37</v>
      </c>
      <c r="AC16" s="1643"/>
      <c r="AD16" s="1643"/>
      <c r="AE16" s="1643">
        <f>SUM(AE18:AE22)</f>
        <v>128</v>
      </c>
      <c r="AF16" s="1643"/>
      <c r="AG16" s="1643"/>
      <c r="AH16" s="1643">
        <f>SUM(AH18:AH22)</f>
        <v>88</v>
      </c>
      <c r="AI16" s="1643"/>
      <c r="AJ16" s="1643"/>
    </row>
    <row r="17" spans="1:36" ht="11.25" customHeight="1">
      <c r="A17" s="822"/>
      <c r="B17" s="822"/>
      <c r="C17" s="822"/>
      <c r="D17" s="822"/>
      <c r="E17" s="822"/>
      <c r="F17" s="822"/>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c r="AE17" s="822"/>
      <c r="AF17" s="822"/>
      <c r="AG17" s="822"/>
      <c r="AH17" s="822"/>
      <c r="AI17" s="822"/>
      <c r="AJ17" s="822"/>
    </row>
    <row r="18" spans="1:36" ht="28.5" customHeight="1">
      <c r="A18" s="1758">
        <v>2</v>
      </c>
      <c r="B18" s="1758"/>
      <c r="C18" s="1758"/>
      <c r="D18" s="1760" t="s">
        <v>1282</v>
      </c>
      <c r="E18" s="1760"/>
      <c r="F18" s="1760"/>
      <c r="G18" s="1760">
        <v>1</v>
      </c>
      <c r="H18" s="1760"/>
      <c r="I18" s="1760"/>
      <c r="J18" s="1760" t="s">
        <v>1282</v>
      </c>
      <c r="K18" s="1760"/>
      <c r="L18" s="1760"/>
      <c r="M18" s="1760" t="s">
        <v>1282</v>
      </c>
      <c r="N18" s="1760"/>
      <c r="O18" s="1760"/>
      <c r="P18" s="1758">
        <v>3</v>
      </c>
      <c r="Q18" s="1758"/>
      <c r="R18" s="1758"/>
      <c r="S18" s="1758">
        <v>1</v>
      </c>
      <c r="T18" s="1758"/>
      <c r="U18" s="1758"/>
      <c r="V18" s="1760">
        <v>2</v>
      </c>
      <c r="W18" s="1760"/>
      <c r="X18" s="1760"/>
      <c r="Y18" s="1760" t="s">
        <v>1282</v>
      </c>
      <c r="Z18" s="1760"/>
      <c r="AA18" s="1760"/>
      <c r="AB18" s="1760" t="s">
        <v>1282</v>
      </c>
      <c r="AC18" s="1760"/>
      <c r="AD18" s="1760"/>
      <c r="AE18" s="1760" t="s">
        <v>1282</v>
      </c>
      <c r="AF18" s="1760"/>
      <c r="AG18" s="1760"/>
      <c r="AH18" s="1760" t="s">
        <v>1282</v>
      </c>
      <c r="AI18" s="1760"/>
      <c r="AJ18" s="1760"/>
    </row>
    <row r="19" spans="1:36" ht="11.25" customHeight="1">
      <c r="A19" s="1103"/>
      <c r="B19" s="1103"/>
      <c r="C19" s="1103"/>
      <c r="D19" s="1115"/>
      <c r="E19" s="1115"/>
      <c r="F19" s="1115"/>
      <c r="G19" s="1115"/>
      <c r="H19" s="1115"/>
      <c r="I19" s="1115"/>
      <c r="J19" s="1115"/>
      <c r="K19" s="1115"/>
      <c r="L19" s="1115"/>
      <c r="M19" s="1115"/>
      <c r="N19" s="1115"/>
      <c r="O19" s="1115"/>
      <c r="P19" s="1103"/>
      <c r="Q19" s="1103"/>
      <c r="R19" s="1103"/>
      <c r="S19" s="1103"/>
      <c r="T19" s="1103"/>
      <c r="U19" s="1103"/>
      <c r="V19" s="1115"/>
      <c r="W19" s="1115"/>
      <c r="X19" s="1115"/>
      <c r="Y19" s="1115"/>
      <c r="Z19" s="1115"/>
      <c r="AA19" s="1115"/>
      <c r="AB19" s="1115"/>
      <c r="AC19" s="1115"/>
      <c r="AD19" s="1115"/>
      <c r="AE19" s="1115"/>
      <c r="AF19" s="1115"/>
      <c r="AG19" s="1115"/>
      <c r="AH19" s="1115"/>
      <c r="AI19" s="1115"/>
      <c r="AJ19" s="1115"/>
    </row>
    <row r="20" spans="1:36" ht="28.5" customHeight="1">
      <c r="A20" s="1758">
        <v>297</v>
      </c>
      <c r="B20" s="1758"/>
      <c r="C20" s="1758"/>
      <c r="D20" s="1758">
        <v>126</v>
      </c>
      <c r="E20" s="1758"/>
      <c r="F20" s="1758"/>
      <c r="G20" s="1758">
        <v>488</v>
      </c>
      <c r="H20" s="1758"/>
      <c r="I20" s="1758"/>
      <c r="J20" s="1758">
        <v>52</v>
      </c>
      <c r="K20" s="1758"/>
      <c r="L20" s="1758"/>
      <c r="M20" s="1760" t="s">
        <v>1282</v>
      </c>
      <c r="N20" s="1760"/>
      <c r="O20" s="1760"/>
      <c r="P20" s="1758">
        <v>360</v>
      </c>
      <c r="Q20" s="1758"/>
      <c r="R20" s="1758"/>
      <c r="S20" s="1758">
        <v>237</v>
      </c>
      <c r="T20" s="1758"/>
      <c r="U20" s="1758"/>
      <c r="V20" s="1758">
        <v>58</v>
      </c>
      <c r="W20" s="1758"/>
      <c r="X20" s="1758"/>
      <c r="Y20" s="1760">
        <v>1</v>
      </c>
      <c r="Z20" s="1760"/>
      <c r="AA20" s="1760"/>
      <c r="AB20" s="1758">
        <v>1</v>
      </c>
      <c r="AC20" s="1758"/>
      <c r="AD20" s="1758"/>
      <c r="AE20" s="1758">
        <v>61</v>
      </c>
      <c r="AF20" s="1758"/>
      <c r="AG20" s="1758"/>
      <c r="AH20" s="1760" t="s">
        <v>1282</v>
      </c>
      <c r="AI20" s="1760"/>
      <c r="AJ20" s="1760"/>
    </row>
    <row r="21" spans="1:36" ht="11.25" customHeight="1">
      <c r="A21" s="1103"/>
      <c r="B21" s="1103"/>
      <c r="C21" s="1103"/>
      <c r="D21" s="1103"/>
      <c r="E21" s="1103"/>
      <c r="F21" s="1103"/>
      <c r="G21" s="1103"/>
      <c r="H21" s="1103"/>
      <c r="I21" s="1103"/>
      <c r="J21" s="1103"/>
      <c r="K21" s="1103"/>
      <c r="L21" s="1103"/>
      <c r="M21" s="1115"/>
      <c r="N21" s="1115"/>
      <c r="O21" s="1115"/>
      <c r="P21" s="1103"/>
      <c r="Q21" s="1103"/>
      <c r="R21" s="1103"/>
      <c r="S21" s="1103"/>
      <c r="T21" s="1103"/>
      <c r="U21" s="1103"/>
      <c r="V21" s="1103"/>
      <c r="W21" s="1103"/>
      <c r="X21" s="1103"/>
      <c r="Y21" s="1115"/>
      <c r="Z21" s="1115"/>
      <c r="AA21" s="1115"/>
      <c r="AB21" s="1103"/>
      <c r="AC21" s="1103"/>
      <c r="AD21" s="1103"/>
      <c r="AE21" s="1103"/>
      <c r="AF21" s="1103"/>
      <c r="AG21" s="1103"/>
      <c r="AH21" s="1115"/>
      <c r="AI21" s="1115"/>
      <c r="AJ21" s="1115"/>
    </row>
    <row r="22" spans="1:36" ht="28.5" customHeight="1">
      <c r="A22" s="1758">
        <v>296</v>
      </c>
      <c r="B22" s="1758"/>
      <c r="C22" s="1758"/>
      <c r="D22" s="1758">
        <v>45</v>
      </c>
      <c r="E22" s="1758"/>
      <c r="F22" s="1758"/>
      <c r="G22" s="1758">
        <v>152</v>
      </c>
      <c r="H22" s="1758"/>
      <c r="I22" s="1758"/>
      <c r="J22" s="1758">
        <v>17</v>
      </c>
      <c r="K22" s="1758"/>
      <c r="L22" s="1758"/>
      <c r="M22" s="1758">
        <v>9</v>
      </c>
      <c r="N22" s="1758"/>
      <c r="O22" s="1758"/>
      <c r="P22" s="1758">
        <v>2126</v>
      </c>
      <c r="Q22" s="1758"/>
      <c r="R22" s="1758"/>
      <c r="S22" s="1758">
        <v>1858</v>
      </c>
      <c r="T22" s="1758"/>
      <c r="U22" s="1758"/>
      <c r="V22" s="1758">
        <v>67</v>
      </c>
      <c r="W22" s="1758"/>
      <c r="X22" s="1758"/>
      <c r="Y22" s="1758">
        <v>5</v>
      </c>
      <c r="Z22" s="1758"/>
      <c r="AA22" s="1758"/>
      <c r="AB22" s="1758">
        <v>36</v>
      </c>
      <c r="AC22" s="1758"/>
      <c r="AD22" s="1758"/>
      <c r="AE22" s="1758">
        <v>67</v>
      </c>
      <c r="AF22" s="1758"/>
      <c r="AG22" s="1758"/>
      <c r="AH22" s="1758">
        <v>88</v>
      </c>
      <c r="AI22" s="1758"/>
      <c r="AJ22" s="1758"/>
    </row>
    <row r="23" spans="1:36" ht="11.25" customHeight="1">
      <c r="A23" s="1566"/>
      <c r="B23" s="1566"/>
      <c r="C23" s="1566"/>
      <c r="D23" s="1566"/>
      <c r="E23" s="1566"/>
      <c r="F23" s="1566"/>
      <c r="G23" s="1566"/>
      <c r="H23" s="1566"/>
      <c r="I23" s="1566"/>
      <c r="J23" s="1566"/>
      <c r="K23" s="1566"/>
      <c r="L23" s="1566"/>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1202"/>
      <c r="AI23" s="1202"/>
      <c r="AJ23" s="1202"/>
    </row>
    <row r="24" spans="1:36" ht="28.5" customHeight="1">
      <c r="A24" s="1643">
        <f>SUM(A26:A52)</f>
        <v>788</v>
      </c>
      <c r="B24" s="1643"/>
      <c r="C24" s="1643"/>
      <c r="D24" s="1643">
        <f>SUM(D26:D52)</f>
        <v>332</v>
      </c>
      <c r="E24" s="1643"/>
      <c r="F24" s="1643"/>
      <c r="G24" s="1643">
        <f>SUM(G26:G52)</f>
        <v>916</v>
      </c>
      <c r="H24" s="1643"/>
      <c r="I24" s="1643"/>
      <c r="J24" s="1643">
        <f>SUM(J26:J52)</f>
        <v>100</v>
      </c>
      <c r="K24" s="1643"/>
      <c r="L24" s="1643"/>
      <c r="M24" s="1643" t="s">
        <v>1282</v>
      </c>
      <c r="N24" s="1643"/>
      <c r="O24" s="1643"/>
      <c r="P24" s="1643">
        <f>SUM(P26:P52)</f>
        <v>13042</v>
      </c>
      <c r="Q24" s="1643"/>
      <c r="R24" s="1643"/>
      <c r="S24" s="1643">
        <f>SUM(S26:S52)</f>
        <v>11736</v>
      </c>
      <c r="T24" s="1643"/>
      <c r="U24" s="1643"/>
      <c r="V24" s="1643">
        <f>SUM(V26:V52)</f>
        <v>231</v>
      </c>
      <c r="W24" s="1643"/>
      <c r="X24" s="1643"/>
      <c r="Y24" s="1643">
        <f>SUM(Y26:Y52)</f>
        <v>86</v>
      </c>
      <c r="Z24" s="1643"/>
      <c r="AA24" s="1643"/>
      <c r="AB24" s="1643">
        <f>SUM(AB26:AB52)</f>
        <v>487</v>
      </c>
      <c r="AC24" s="1643"/>
      <c r="AD24" s="1643"/>
      <c r="AE24" s="1643">
        <f>SUM(AE26:AE52)</f>
        <v>435</v>
      </c>
      <c r="AF24" s="1643"/>
      <c r="AG24" s="1643"/>
      <c r="AH24" s="1643">
        <f>SUM(AH26:AH52)</f>
        <v>11</v>
      </c>
      <c r="AI24" s="1643"/>
      <c r="AJ24" s="1643"/>
    </row>
    <row r="25" spans="1:36" ht="11.25" customHeight="1">
      <c r="A25" s="822"/>
      <c r="B25" s="822"/>
      <c r="C25" s="822"/>
      <c r="D25" s="822"/>
      <c r="E25" s="822"/>
      <c r="F25" s="822"/>
      <c r="G25" s="822"/>
      <c r="H25" s="822"/>
      <c r="I25" s="822"/>
      <c r="J25" s="822"/>
      <c r="K25" s="822"/>
      <c r="L25" s="822"/>
      <c r="M25" s="822"/>
      <c r="N25" s="822"/>
      <c r="O25" s="822"/>
      <c r="P25" s="822"/>
      <c r="Q25" s="822"/>
      <c r="R25" s="822"/>
      <c r="S25" s="822"/>
      <c r="T25" s="822"/>
      <c r="U25" s="822"/>
      <c r="V25" s="822"/>
      <c r="W25" s="822"/>
      <c r="X25" s="822"/>
      <c r="Y25" s="822"/>
      <c r="Z25" s="822"/>
      <c r="AA25" s="822"/>
      <c r="AB25" s="822"/>
      <c r="AC25" s="822"/>
      <c r="AD25" s="822"/>
      <c r="AE25" s="822"/>
      <c r="AF25" s="822"/>
      <c r="AG25" s="822"/>
      <c r="AH25" s="822"/>
      <c r="AI25" s="822"/>
      <c r="AJ25" s="822"/>
    </row>
    <row r="26" spans="1:36" ht="28.5" customHeight="1">
      <c r="A26" s="1758">
        <v>2</v>
      </c>
      <c r="B26" s="1758"/>
      <c r="C26" s="1758"/>
      <c r="D26" s="1760" t="s">
        <v>1282</v>
      </c>
      <c r="E26" s="1760"/>
      <c r="F26" s="1760"/>
      <c r="G26" s="1760" t="s">
        <v>1282</v>
      </c>
      <c r="H26" s="1760"/>
      <c r="I26" s="1760"/>
      <c r="J26" s="1760" t="s">
        <v>1282</v>
      </c>
      <c r="K26" s="1760"/>
      <c r="L26" s="1760"/>
      <c r="M26" s="1760" t="s">
        <v>1282</v>
      </c>
      <c r="N26" s="1760"/>
      <c r="O26" s="1760"/>
      <c r="P26" s="1758">
        <v>18</v>
      </c>
      <c r="Q26" s="1758"/>
      <c r="R26" s="1758"/>
      <c r="S26" s="1758">
        <v>16</v>
      </c>
      <c r="T26" s="1758"/>
      <c r="U26" s="1758"/>
      <c r="V26" s="1760">
        <v>2</v>
      </c>
      <c r="W26" s="1760"/>
      <c r="X26" s="1760"/>
      <c r="Y26" s="1760" t="s">
        <v>1282</v>
      </c>
      <c r="Z26" s="1760"/>
      <c r="AA26" s="1760"/>
      <c r="AB26" s="1760" t="s">
        <v>1282</v>
      </c>
      <c r="AC26" s="1760"/>
      <c r="AD26" s="1760"/>
      <c r="AE26" s="1760" t="s">
        <v>1282</v>
      </c>
      <c r="AF26" s="1760"/>
      <c r="AG26" s="1760"/>
      <c r="AH26" s="1760" t="s">
        <v>1282</v>
      </c>
      <c r="AI26" s="1760"/>
      <c r="AJ26" s="1760"/>
    </row>
    <row r="27" spans="1:36" ht="11.25" customHeight="1">
      <c r="A27" s="1103"/>
      <c r="B27" s="1103"/>
      <c r="C27" s="1103"/>
      <c r="D27" s="1115"/>
      <c r="E27" s="1115"/>
      <c r="F27" s="1115"/>
      <c r="G27" s="1115"/>
      <c r="H27" s="1115"/>
      <c r="I27" s="1115"/>
      <c r="J27" s="1115"/>
      <c r="K27" s="1115"/>
      <c r="L27" s="1115"/>
      <c r="M27" s="1115"/>
      <c r="N27" s="1115"/>
      <c r="O27" s="1115"/>
      <c r="P27" s="1103"/>
      <c r="Q27" s="1103"/>
      <c r="R27" s="1103"/>
      <c r="S27" s="1103"/>
      <c r="T27" s="1103"/>
      <c r="U27" s="1103"/>
      <c r="V27" s="1115"/>
      <c r="W27" s="1115"/>
      <c r="X27" s="1115"/>
      <c r="Y27" s="1115"/>
      <c r="Z27" s="1115"/>
      <c r="AA27" s="1115"/>
      <c r="AB27" s="1115"/>
      <c r="AC27" s="1115"/>
      <c r="AD27" s="1115"/>
      <c r="AE27" s="1115"/>
      <c r="AF27" s="1115"/>
      <c r="AG27" s="1115"/>
      <c r="AH27" s="1115"/>
      <c r="AI27" s="1115"/>
      <c r="AJ27" s="1115"/>
    </row>
    <row r="28" spans="1:36" ht="28.5" customHeight="1">
      <c r="A28" s="1758">
        <v>86</v>
      </c>
      <c r="B28" s="1758"/>
      <c r="C28" s="1758"/>
      <c r="D28" s="1758">
        <v>2</v>
      </c>
      <c r="E28" s="1758"/>
      <c r="F28" s="1758"/>
      <c r="G28" s="1758">
        <v>53</v>
      </c>
      <c r="H28" s="1758"/>
      <c r="I28" s="1758"/>
      <c r="J28" s="1760" t="s">
        <v>1282</v>
      </c>
      <c r="K28" s="1760"/>
      <c r="L28" s="1760"/>
      <c r="M28" s="1760" t="s">
        <v>1282</v>
      </c>
      <c r="N28" s="1760"/>
      <c r="O28" s="1760"/>
      <c r="P28" s="1758">
        <v>237</v>
      </c>
      <c r="Q28" s="1758"/>
      <c r="R28" s="1758"/>
      <c r="S28" s="1758">
        <v>205</v>
      </c>
      <c r="T28" s="1758"/>
      <c r="U28" s="1758"/>
      <c r="V28" s="1758">
        <v>14</v>
      </c>
      <c r="W28" s="1758"/>
      <c r="X28" s="1758"/>
      <c r="Y28" s="1760" t="s">
        <v>1282</v>
      </c>
      <c r="Z28" s="1760"/>
      <c r="AA28" s="1760"/>
      <c r="AB28" s="1758">
        <v>12</v>
      </c>
      <c r="AC28" s="1758"/>
      <c r="AD28" s="1758"/>
      <c r="AE28" s="1758">
        <v>6</v>
      </c>
      <c r="AF28" s="1758"/>
      <c r="AG28" s="1758"/>
      <c r="AH28" s="1760" t="s">
        <v>1282</v>
      </c>
      <c r="AI28" s="1760"/>
      <c r="AJ28" s="1760"/>
    </row>
    <row r="29" spans="1:36" ht="11.25" customHeight="1">
      <c r="A29" s="1103"/>
      <c r="B29" s="1103"/>
      <c r="C29" s="1103"/>
      <c r="D29" s="1103"/>
      <c r="E29" s="1103"/>
      <c r="F29" s="1103"/>
      <c r="G29" s="1103"/>
      <c r="H29" s="1103"/>
      <c r="I29" s="1103"/>
      <c r="J29" s="1115"/>
      <c r="K29" s="1115"/>
      <c r="L29" s="1115"/>
      <c r="M29" s="1115"/>
      <c r="N29" s="1115"/>
      <c r="O29" s="1115"/>
      <c r="P29" s="1103"/>
      <c r="Q29" s="1103"/>
      <c r="R29" s="1103"/>
      <c r="S29" s="1103"/>
      <c r="T29" s="1103"/>
      <c r="U29" s="1103"/>
      <c r="V29" s="1103"/>
      <c r="W29" s="1103"/>
      <c r="X29" s="1103"/>
      <c r="Y29" s="1115"/>
      <c r="Z29" s="1115"/>
      <c r="AA29" s="1115"/>
      <c r="AB29" s="1103"/>
      <c r="AC29" s="1103"/>
      <c r="AD29" s="1103"/>
      <c r="AE29" s="1103"/>
      <c r="AF29" s="1103"/>
      <c r="AG29" s="1103"/>
      <c r="AH29" s="1115"/>
      <c r="AI29" s="1115"/>
      <c r="AJ29" s="1115"/>
    </row>
    <row r="30" spans="1:36" ht="28.5" customHeight="1">
      <c r="A30" s="1758">
        <v>36</v>
      </c>
      <c r="B30" s="1758"/>
      <c r="C30" s="1758"/>
      <c r="D30" s="1758">
        <v>7</v>
      </c>
      <c r="E30" s="1758"/>
      <c r="F30" s="1758"/>
      <c r="G30" s="1758">
        <v>47</v>
      </c>
      <c r="H30" s="1758"/>
      <c r="I30" s="1758"/>
      <c r="J30" s="1760">
        <v>1</v>
      </c>
      <c r="K30" s="1760"/>
      <c r="L30" s="1760"/>
      <c r="M30" s="1760" t="s">
        <v>1282</v>
      </c>
      <c r="N30" s="1760"/>
      <c r="O30" s="1760"/>
      <c r="P30" s="1758">
        <v>364</v>
      </c>
      <c r="Q30" s="1758"/>
      <c r="R30" s="1758"/>
      <c r="S30" s="1758">
        <v>343</v>
      </c>
      <c r="T30" s="1758"/>
      <c r="U30" s="1758"/>
      <c r="V30" s="1758">
        <v>10</v>
      </c>
      <c r="W30" s="1758"/>
      <c r="X30" s="1758"/>
      <c r="Y30" s="1760" t="s">
        <v>1282</v>
      </c>
      <c r="Z30" s="1760"/>
      <c r="AA30" s="1760"/>
      <c r="AB30" s="1758">
        <v>4</v>
      </c>
      <c r="AC30" s="1758"/>
      <c r="AD30" s="1758"/>
      <c r="AE30" s="1758">
        <v>5</v>
      </c>
      <c r="AF30" s="1758"/>
      <c r="AG30" s="1758"/>
      <c r="AH30" s="1760" t="s">
        <v>1282</v>
      </c>
      <c r="AI30" s="1760"/>
      <c r="AJ30" s="1760"/>
    </row>
    <row r="31" spans="1:36" ht="11.25" customHeight="1">
      <c r="A31" s="1103"/>
      <c r="B31" s="1103"/>
      <c r="C31" s="1103"/>
      <c r="D31" s="1103"/>
      <c r="E31" s="1103"/>
      <c r="F31" s="1103"/>
      <c r="G31" s="1103"/>
      <c r="H31" s="1103"/>
      <c r="I31" s="1103"/>
      <c r="J31" s="1115"/>
      <c r="K31" s="1115"/>
      <c r="L31" s="1115"/>
      <c r="M31" s="1115"/>
      <c r="N31" s="1115"/>
      <c r="O31" s="1115"/>
      <c r="P31" s="1103"/>
      <c r="Q31" s="1103"/>
      <c r="R31" s="1103"/>
      <c r="S31" s="1103"/>
      <c r="T31" s="1103"/>
      <c r="U31" s="1103"/>
      <c r="V31" s="1103"/>
      <c r="W31" s="1103"/>
      <c r="X31" s="1103"/>
      <c r="Y31" s="1115"/>
      <c r="Z31" s="1115"/>
      <c r="AA31" s="1115"/>
      <c r="AB31" s="1103"/>
      <c r="AC31" s="1103"/>
      <c r="AD31" s="1103"/>
      <c r="AE31" s="1103"/>
      <c r="AF31" s="1103"/>
      <c r="AG31" s="1103"/>
      <c r="AH31" s="1115"/>
      <c r="AI31" s="1115"/>
      <c r="AJ31" s="1115"/>
    </row>
    <row r="32" spans="1:36" ht="28.5" customHeight="1">
      <c r="A32" s="1758">
        <v>238</v>
      </c>
      <c r="B32" s="1758"/>
      <c r="C32" s="1758"/>
      <c r="D32" s="1758">
        <v>81</v>
      </c>
      <c r="E32" s="1758"/>
      <c r="F32" s="1758"/>
      <c r="G32" s="1758">
        <v>191</v>
      </c>
      <c r="H32" s="1758"/>
      <c r="I32" s="1758"/>
      <c r="J32" s="1758">
        <v>33</v>
      </c>
      <c r="K32" s="1758"/>
      <c r="L32" s="1758"/>
      <c r="M32" s="1760" t="s">
        <v>1282</v>
      </c>
      <c r="N32" s="1760"/>
      <c r="O32" s="1760"/>
      <c r="P32" s="1758">
        <v>3074</v>
      </c>
      <c r="Q32" s="1758"/>
      <c r="R32" s="1758"/>
      <c r="S32" s="1758">
        <v>2758</v>
      </c>
      <c r="T32" s="1758"/>
      <c r="U32" s="1758"/>
      <c r="V32" s="1758">
        <v>67</v>
      </c>
      <c r="W32" s="1758"/>
      <c r="X32" s="1758"/>
      <c r="Y32" s="1760">
        <v>20</v>
      </c>
      <c r="Z32" s="1760"/>
      <c r="AA32" s="1760"/>
      <c r="AB32" s="1758">
        <v>71</v>
      </c>
      <c r="AC32" s="1758"/>
      <c r="AD32" s="1758"/>
      <c r="AE32" s="1758">
        <v>141</v>
      </c>
      <c r="AF32" s="1758"/>
      <c r="AG32" s="1758"/>
      <c r="AH32" s="1760" t="s">
        <v>1282</v>
      </c>
      <c r="AI32" s="1760"/>
      <c r="AJ32" s="1760"/>
    </row>
    <row r="33" spans="1:36" ht="11.25" customHeight="1">
      <c r="A33" s="1103"/>
      <c r="B33" s="1103"/>
      <c r="C33" s="1103"/>
      <c r="D33" s="1103"/>
      <c r="E33" s="1103"/>
      <c r="F33" s="1103"/>
      <c r="G33" s="1103"/>
      <c r="H33" s="1103"/>
      <c r="I33" s="1103"/>
      <c r="J33" s="1103"/>
      <c r="K33" s="1103"/>
      <c r="L33" s="1103"/>
      <c r="M33" s="1115"/>
      <c r="N33" s="1115"/>
      <c r="O33" s="1115"/>
      <c r="P33" s="1103"/>
      <c r="Q33" s="1103"/>
      <c r="R33" s="1103"/>
      <c r="S33" s="1103"/>
      <c r="T33" s="1103"/>
      <c r="U33" s="1103"/>
      <c r="V33" s="1103"/>
      <c r="W33" s="1103"/>
      <c r="X33" s="1103"/>
      <c r="Y33" s="1115"/>
      <c r="Z33" s="1115"/>
      <c r="AA33" s="1115"/>
      <c r="AB33" s="1103"/>
      <c r="AC33" s="1103"/>
      <c r="AD33" s="1103"/>
      <c r="AE33" s="1103"/>
      <c r="AF33" s="1103"/>
      <c r="AG33" s="1103"/>
      <c r="AH33" s="1115"/>
      <c r="AI33" s="1115"/>
      <c r="AJ33" s="1115"/>
    </row>
    <row r="34" spans="1:36" ht="28.5" customHeight="1">
      <c r="A34" s="1758">
        <v>14</v>
      </c>
      <c r="B34" s="1758"/>
      <c r="C34" s="1758"/>
      <c r="D34" s="1758">
        <v>2</v>
      </c>
      <c r="E34" s="1758"/>
      <c r="F34" s="1758"/>
      <c r="G34" s="1758">
        <v>9</v>
      </c>
      <c r="H34" s="1758"/>
      <c r="I34" s="1758"/>
      <c r="J34" s="1760" t="s">
        <v>1282</v>
      </c>
      <c r="K34" s="1760"/>
      <c r="L34" s="1760"/>
      <c r="M34" s="1760" t="s">
        <v>1282</v>
      </c>
      <c r="N34" s="1760"/>
      <c r="O34" s="1760"/>
      <c r="P34" s="1758">
        <v>432</v>
      </c>
      <c r="Q34" s="1758"/>
      <c r="R34" s="1758"/>
      <c r="S34" s="1758">
        <v>420</v>
      </c>
      <c r="T34" s="1758"/>
      <c r="U34" s="1758"/>
      <c r="V34" s="1758">
        <v>3</v>
      </c>
      <c r="W34" s="1758"/>
      <c r="X34" s="1758"/>
      <c r="Y34" s="1760" t="s">
        <v>786</v>
      </c>
      <c r="Z34" s="1760"/>
      <c r="AA34" s="1760"/>
      <c r="AB34" s="1758">
        <v>7</v>
      </c>
      <c r="AC34" s="1758"/>
      <c r="AD34" s="1758"/>
      <c r="AE34" s="1758">
        <v>1</v>
      </c>
      <c r="AF34" s="1758"/>
      <c r="AG34" s="1758"/>
      <c r="AH34" s="1760" t="s">
        <v>1282</v>
      </c>
      <c r="AI34" s="1760"/>
      <c r="AJ34" s="1760"/>
    </row>
    <row r="35" spans="1:36" ht="11.25" customHeight="1">
      <c r="A35" s="1103"/>
      <c r="B35" s="1103"/>
      <c r="C35" s="1103"/>
      <c r="D35" s="1103"/>
      <c r="E35" s="1103"/>
      <c r="F35" s="1103"/>
      <c r="G35" s="1103"/>
      <c r="H35" s="1103"/>
      <c r="I35" s="1103"/>
      <c r="J35" s="1115"/>
      <c r="K35" s="1115"/>
      <c r="L35" s="1115"/>
      <c r="M35" s="1115"/>
      <c r="N35" s="1115"/>
      <c r="O35" s="1115"/>
      <c r="P35" s="1103"/>
      <c r="Q35" s="1103"/>
      <c r="R35" s="1103"/>
      <c r="S35" s="1103"/>
      <c r="T35" s="1103"/>
      <c r="U35" s="1103"/>
      <c r="V35" s="1103"/>
      <c r="W35" s="1103"/>
      <c r="X35" s="1103"/>
      <c r="Y35" s="1115"/>
      <c r="Z35" s="1115"/>
      <c r="AA35" s="1115"/>
      <c r="AB35" s="1103"/>
      <c r="AC35" s="1103"/>
      <c r="AD35" s="1103"/>
      <c r="AE35" s="1103"/>
      <c r="AF35" s="1103"/>
      <c r="AG35" s="1103"/>
      <c r="AH35" s="1115"/>
      <c r="AI35" s="1115"/>
      <c r="AJ35" s="1115"/>
    </row>
    <row r="36" spans="1:36" ht="28.5" customHeight="1">
      <c r="A36" s="1758">
        <v>77</v>
      </c>
      <c r="B36" s="1758"/>
      <c r="C36" s="1758"/>
      <c r="D36" s="1758">
        <v>11</v>
      </c>
      <c r="E36" s="1758"/>
      <c r="F36" s="1758"/>
      <c r="G36" s="1758">
        <v>44</v>
      </c>
      <c r="H36" s="1758"/>
      <c r="I36" s="1758"/>
      <c r="J36" s="1760">
        <v>8</v>
      </c>
      <c r="K36" s="1760"/>
      <c r="L36" s="1760"/>
      <c r="M36" s="1760" t="s">
        <v>1282</v>
      </c>
      <c r="N36" s="1760"/>
      <c r="O36" s="1760"/>
      <c r="P36" s="1758">
        <v>239</v>
      </c>
      <c r="Q36" s="1758"/>
      <c r="R36" s="1758"/>
      <c r="S36" s="1758">
        <v>164</v>
      </c>
      <c r="T36" s="1758"/>
      <c r="U36" s="1758"/>
      <c r="V36" s="1758">
        <v>25</v>
      </c>
      <c r="W36" s="1758"/>
      <c r="X36" s="1758"/>
      <c r="Y36" s="1760">
        <v>3</v>
      </c>
      <c r="Z36" s="1760"/>
      <c r="AA36" s="1760"/>
      <c r="AB36" s="1758">
        <v>28</v>
      </c>
      <c r="AC36" s="1758"/>
      <c r="AD36" s="1758"/>
      <c r="AE36" s="1758">
        <v>19</v>
      </c>
      <c r="AF36" s="1758"/>
      <c r="AG36" s="1758"/>
      <c r="AH36" s="1760" t="s">
        <v>1282</v>
      </c>
      <c r="AI36" s="1760"/>
      <c r="AJ36" s="1760"/>
    </row>
    <row r="37" spans="1:36" ht="11.25" customHeight="1">
      <c r="A37" s="1103"/>
      <c r="B37" s="1103"/>
      <c r="C37" s="1103"/>
      <c r="D37" s="1103"/>
      <c r="E37" s="1103"/>
      <c r="F37" s="1103"/>
      <c r="G37" s="1103"/>
      <c r="H37" s="1103"/>
      <c r="I37" s="1103"/>
      <c r="J37" s="1115"/>
      <c r="K37" s="1115"/>
      <c r="L37" s="1115"/>
      <c r="M37" s="1115"/>
      <c r="N37" s="1115"/>
      <c r="O37" s="1115"/>
      <c r="P37" s="1103"/>
      <c r="Q37" s="1103"/>
      <c r="R37" s="1103"/>
      <c r="S37" s="1103"/>
      <c r="T37" s="1103"/>
      <c r="U37" s="1103"/>
      <c r="V37" s="1103"/>
      <c r="W37" s="1103"/>
      <c r="X37" s="1103"/>
      <c r="Y37" s="1115"/>
      <c r="Z37" s="1115"/>
      <c r="AA37" s="1115"/>
      <c r="AB37" s="1103"/>
      <c r="AC37" s="1103"/>
      <c r="AD37" s="1103"/>
      <c r="AE37" s="1103"/>
      <c r="AF37" s="1103"/>
      <c r="AG37" s="1103"/>
      <c r="AH37" s="1115"/>
      <c r="AI37" s="1115"/>
      <c r="AJ37" s="1115"/>
    </row>
    <row r="38" spans="1:36" ht="28.5" customHeight="1">
      <c r="A38" s="1758">
        <v>84</v>
      </c>
      <c r="B38" s="1758"/>
      <c r="C38" s="1758"/>
      <c r="D38" s="1758">
        <v>45</v>
      </c>
      <c r="E38" s="1758"/>
      <c r="F38" s="1758"/>
      <c r="G38" s="1758">
        <v>175</v>
      </c>
      <c r="H38" s="1758"/>
      <c r="I38" s="1758"/>
      <c r="J38" s="1758">
        <v>4</v>
      </c>
      <c r="K38" s="1758"/>
      <c r="L38" s="1758"/>
      <c r="M38" s="1760" t="s">
        <v>1282</v>
      </c>
      <c r="N38" s="1760"/>
      <c r="O38" s="1760"/>
      <c r="P38" s="1758">
        <v>369</v>
      </c>
      <c r="Q38" s="1758"/>
      <c r="R38" s="1758"/>
      <c r="S38" s="1758">
        <v>252</v>
      </c>
      <c r="T38" s="1758"/>
      <c r="U38" s="1758"/>
      <c r="V38" s="1758">
        <v>19</v>
      </c>
      <c r="W38" s="1758"/>
      <c r="X38" s="1758"/>
      <c r="Y38" s="1758">
        <v>4</v>
      </c>
      <c r="Z38" s="1758"/>
      <c r="AA38" s="1758"/>
      <c r="AB38" s="1758">
        <v>53</v>
      </c>
      <c r="AC38" s="1758"/>
      <c r="AD38" s="1758"/>
      <c r="AE38" s="1758">
        <v>40</v>
      </c>
      <c r="AF38" s="1758"/>
      <c r="AG38" s="1758"/>
      <c r="AH38" s="1760" t="s">
        <v>1282</v>
      </c>
      <c r="AI38" s="1760"/>
      <c r="AJ38" s="1760"/>
    </row>
    <row r="39" spans="1:36" ht="11.25" customHeight="1">
      <c r="A39" s="1103"/>
      <c r="B39" s="1103"/>
      <c r="C39" s="1103"/>
      <c r="D39" s="1103"/>
      <c r="E39" s="1103"/>
      <c r="F39" s="1103"/>
      <c r="G39" s="1103"/>
      <c r="H39" s="1103"/>
      <c r="I39" s="1103"/>
      <c r="J39" s="1103"/>
      <c r="K39" s="1103"/>
      <c r="L39" s="1103"/>
      <c r="M39" s="1115"/>
      <c r="N39" s="1115"/>
      <c r="O39" s="1115"/>
      <c r="P39" s="1103"/>
      <c r="Q39" s="1103"/>
      <c r="R39" s="1103"/>
      <c r="S39" s="1103"/>
      <c r="T39" s="1103"/>
      <c r="U39" s="1103"/>
      <c r="V39" s="1103"/>
      <c r="W39" s="1103"/>
      <c r="X39" s="1103"/>
      <c r="Y39" s="1103"/>
      <c r="Z39" s="1103"/>
      <c r="AA39" s="1103"/>
      <c r="AB39" s="1103"/>
      <c r="AC39" s="1103"/>
      <c r="AD39" s="1103"/>
      <c r="AE39" s="1103"/>
      <c r="AF39" s="1103"/>
      <c r="AG39" s="1103"/>
      <c r="AH39" s="1115"/>
      <c r="AI39" s="1115"/>
      <c r="AJ39" s="1115"/>
    </row>
    <row r="40" spans="1:36" ht="28.5" customHeight="1">
      <c r="A40" s="1758">
        <v>34</v>
      </c>
      <c r="B40" s="1758"/>
      <c r="C40" s="1758"/>
      <c r="D40" s="1758">
        <v>74</v>
      </c>
      <c r="E40" s="1758"/>
      <c r="F40" s="1758"/>
      <c r="G40" s="1758">
        <v>80</v>
      </c>
      <c r="H40" s="1758"/>
      <c r="I40" s="1758"/>
      <c r="J40" s="1758">
        <v>24</v>
      </c>
      <c r="K40" s="1758"/>
      <c r="L40" s="1758"/>
      <c r="M40" s="1760" t="s">
        <v>1282</v>
      </c>
      <c r="N40" s="1760"/>
      <c r="O40" s="1760"/>
      <c r="P40" s="1758">
        <v>1350</v>
      </c>
      <c r="Q40" s="1758"/>
      <c r="R40" s="1758"/>
      <c r="S40" s="1758">
        <v>1147</v>
      </c>
      <c r="T40" s="1758"/>
      <c r="U40" s="1758"/>
      <c r="V40" s="1758">
        <v>18</v>
      </c>
      <c r="W40" s="1758"/>
      <c r="X40" s="1758"/>
      <c r="Y40" s="1758">
        <v>24</v>
      </c>
      <c r="Z40" s="1758"/>
      <c r="AA40" s="1758"/>
      <c r="AB40" s="1758">
        <v>55</v>
      </c>
      <c r="AC40" s="1758"/>
      <c r="AD40" s="1758"/>
      <c r="AE40" s="1758">
        <v>99</v>
      </c>
      <c r="AF40" s="1758"/>
      <c r="AG40" s="1758"/>
      <c r="AH40" s="1760" t="s">
        <v>1282</v>
      </c>
      <c r="AI40" s="1760"/>
      <c r="AJ40" s="1760"/>
    </row>
    <row r="41" spans="1:36" ht="11.25" customHeight="1">
      <c r="A41" s="1103"/>
      <c r="B41" s="1103"/>
      <c r="C41" s="1103"/>
      <c r="D41" s="1103"/>
      <c r="E41" s="1103"/>
      <c r="F41" s="1103"/>
      <c r="G41" s="1103"/>
      <c r="H41" s="1103"/>
      <c r="I41" s="1103"/>
      <c r="J41" s="1103"/>
      <c r="K41" s="1103"/>
      <c r="L41" s="1103"/>
      <c r="M41" s="1115"/>
      <c r="N41" s="1115"/>
      <c r="O41" s="1115"/>
      <c r="P41" s="1103"/>
      <c r="Q41" s="1103"/>
      <c r="R41" s="1103"/>
      <c r="S41" s="1103"/>
      <c r="T41" s="1103"/>
      <c r="U41" s="1103"/>
      <c r="V41" s="1103"/>
      <c r="W41" s="1103"/>
      <c r="X41" s="1103"/>
      <c r="Y41" s="1103"/>
      <c r="Z41" s="1103"/>
      <c r="AA41" s="1103"/>
      <c r="AB41" s="1103"/>
      <c r="AC41" s="1103"/>
      <c r="AD41" s="1103"/>
      <c r="AE41" s="1103"/>
      <c r="AF41" s="1103"/>
      <c r="AG41" s="1103"/>
      <c r="AH41" s="1115"/>
      <c r="AI41" s="1115"/>
      <c r="AJ41" s="1115"/>
    </row>
    <row r="42" spans="1:36" ht="28.5" customHeight="1">
      <c r="A42" s="1758">
        <v>34</v>
      </c>
      <c r="B42" s="1758"/>
      <c r="C42" s="1758"/>
      <c r="D42" s="1758">
        <v>32</v>
      </c>
      <c r="E42" s="1758"/>
      <c r="F42" s="1758"/>
      <c r="G42" s="1758">
        <v>77</v>
      </c>
      <c r="H42" s="1758"/>
      <c r="I42" s="1758"/>
      <c r="J42" s="1758">
        <v>10</v>
      </c>
      <c r="K42" s="1758"/>
      <c r="L42" s="1758"/>
      <c r="M42" s="1760" t="s">
        <v>1282</v>
      </c>
      <c r="N42" s="1760"/>
      <c r="O42" s="1760"/>
      <c r="P42" s="1758">
        <v>1032</v>
      </c>
      <c r="Q42" s="1758"/>
      <c r="R42" s="1758"/>
      <c r="S42" s="1758">
        <v>851</v>
      </c>
      <c r="T42" s="1758"/>
      <c r="U42" s="1758"/>
      <c r="V42" s="1758">
        <v>15</v>
      </c>
      <c r="W42" s="1758"/>
      <c r="X42" s="1758"/>
      <c r="Y42" s="1758">
        <v>15</v>
      </c>
      <c r="Z42" s="1758"/>
      <c r="AA42" s="1758"/>
      <c r="AB42" s="1758">
        <v>97</v>
      </c>
      <c r="AC42" s="1758"/>
      <c r="AD42" s="1758"/>
      <c r="AE42" s="1758">
        <v>46</v>
      </c>
      <c r="AF42" s="1758"/>
      <c r="AG42" s="1758"/>
      <c r="AH42" s="1760">
        <v>2</v>
      </c>
      <c r="AI42" s="1760"/>
      <c r="AJ42" s="1760"/>
    </row>
    <row r="43" spans="1:36" ht="11.25" customHeight="1">
      <c r="A43" s="1103"/>
      <c r="B43" s="1103"/>
      <c r="C43" s="1103"/>
      <c r="D43" s="1103"/>
      <c r="E43" s="1103"/>
      <c r="F43" s="1103"/>
      <c r="G43" s="1103"/>
      <c r="H43" s="1103"/>
      <c r="I43" s="1103"/>
      <c r="J43" s="1103"/>
      <c r="K43" s="1103"/>
      <c r="L43" s="1103"/>
      <c r="M43" s="1115"/>
      <c r="N43" s="1115"/>
      <c r="O43" s="1115"/>
      <c r="P43" s="1103"/>
      <c r="Q43" s="1103"/>
      <c r="R43" s="1103"/>
      <c r="S43" s="1103"/>
      <c r="T43" s="1103"/>
      <c r="U43" s="1103"/>
      <c r="V43" s="1103"/>
      <c r="W43" s="1103"/>
      <c r="X43" s="1103"/>
      <c r="Y43" s="1103"/>
      <c r="Z43" s="1103"/>
      <c r="AA43" s="1103"/>
      <c r="AB43" s="1103"/>
      <c r="AC43" s="1103"/>
      <c r="AD43" s="1103"/>
      <c r="AE43" s="1103"/>
      <c r="AF43" s="1103"/>
      <c r="AG43" s="1103"/>
      <c r="AH43" s="1115"/>
      <c r="AI43" s="1115"/>
      <c r="AJ43" s="1115"/>
    </row>
    <row r="44" spans="1:36" ht="28.5" customHeight="1">
      <c r="A44" s="1758">
        <v>19</v>
      </c>
      <c r="B44" s="1758"/>
      <c r="C44" s="1758"/>
      <c r="D44" s="1758">
        <v>11</v>
      </c>
      <c r="E44" s="1758"/>
      <c r="F44" s="1758"/>
      <c r="G44" s="1758">
        <v>35</v>
      </c>
      <c r="H44" s="1758"/>
      <c r="I44" s="1758"/>
      <c r="J44" s="1758">
        <v>3</v>
      </c>
      <c r="K44" s="1758"/>
      <c r="L44" s="1758"/>
      <c r="M44" s="1760" t="s">
        <v>1282</v>
      </c>
      <c r="N44" s="1760"/>
      <c r="O44" s="1760"/>
      <c r="P44" s="1758">
        <v>991</v>
      </c>
      <c r="Q44" s="1758"/>
      <c r="R44" s="1758"/>
      <c r="S44" s="1758">
        <v>864</v>
      </c>
      <c r="T44" s="1758"/>
      <c r="U44" s="1758"/>
      <c r="V44" s="1758">
        <v>11</v>
      </c>
      <c r="W44" s="1758"/>
      <c r="X44" s="1758"/>
      <c r="Y44" s="1758">
        <v>12</v>
      </c>
      <c r="Z44" s="1758"/>
      <c r="AA44" s="1758"/>
      <c r="AB44" s="1758">
        <v>90</v>
      </c>
      <c r="AC44" s="1758"/>
      <c r="AD44" s="1758"/>
      <c r="AE44" s="1758">
        <v>12</v>
      </c>
      <c r="AF44" s="1758"/>
      <c r="AG44" s="1758"/>
      <c r="AH44" s="1760" t="s">
        <v>1282</v>
      </c>
      <c r="AI44" s="1760"/>
      <c r="AJ44" s="1760"/>
    </row>
    <row r="45" spans="1:36" ht="11.25" customHeight="1">
      <c r="A45" s="1103"/>
      <c r="B45" s="1103"/>
      <c r="C45" s="1103"/>
      <c r="D45" s="1103"/>
      <c r="E45" s="1103"/>
      <c r="F45" s="1103"/>
      <c r="G45" s="1103"/>
      <c r="H45" s="1103"/>
      <c r="I45" s="1103"/>
      <c r="J45" s="1103"/>
      <c r="K45" s="1103"/>
      <c r="L45" s="1103"/>
      <c r="M45" s="1115"/>
      <c r="N45" s="1115"/>
      <c r="O45" s="1115"/>
      <c r="P45" s="1103"/>
      <c r="Q45" s="1103"/>
      <c r="R45" s="1103"/>
      <c r="S45" s="1103"/>
      <c r="T45" s="1103"/>
      <c r="U45" s="1103"/>
      <c r="V45" s="1103"/>
      <c r="W45" s="1103"/>
      <c r="X45" s="1103"/>
      <c r="Y45" s="1103"/>
      <c r="Z45" s="1103"/>
      <c r="AA45" s="1103"/>
      <c r="AB45" s="1103"/>
      <c r="AC45" s="1103"/>
      <c r="AD45" s="1103"/>
      <c r="AE45" s="1103"/>
      <c r="AF45" s="1103"/>
      <c r="AG45" s="1103"/>
      <c r="AH45" s="1115"/>
      <c r="AI45" s="1115"/>
      <c r="AJ45" s="1115"/>
    </row>
    <row r="46" spans="1:36" ht="28.5" customHeight="1">
      <c r="A46" s="1758">
        <v>52</v>
      </c>
      <c r="B46" s="1758"/>
      <c r="C46" s="1758"/>
      <c r="D46" s="1760">
        <v>44</v>
      </c>
      <c r="E46" s="1760"/>
      <c r="F46" s="1760"/>
      <c r="G46" s="1760">
        <v>42</v>
      </c>
      <c r="H46" s="1760"/>
      <c r="I46" s="1760"/>
      <c r="J46" s="1760">
        <v>3</v>
      </c>
      <c r="K46" s="1760"/>
      <c r="L46" s="1760"/>
      <c r="M46" s="1760" t="s">
        <v>1282</v>
      </c>
      <c r="N46" s="1760"/>
      <c r="O46" s="1760"/>
      <c r="P46" s="1758">
        <v>3642</v>
      </c>
      <c r="Q46" s="1758"/>
      <c r="R46" s="1758"/>
      <c r="S46" s="1758">
        <v>3540</v>
      </c>
      <c r="T46" s="1758"/>
      <c r="U46" s="1758"/>
      <c r="V46" s="1760">
        <v>29</v>
      </c>
      <c r="W46" s="1760"/>
      <c r="X46" s="1760"/>
      <c r="Y46" s="1760">
        <v>6</v>
      </c>
      <c r="Z46" s="1760"/>
      <c r="AA46" s="1760"/>
      <c r="AB46" s="1760">
        <v>11</v>
      </c>
      <c r="AC46" s="1760"/>
      <c r="AD46" s="1760"/>
      <c r="AE46" s="1760">
        <v>40</v>
      </c>
      <c r="AF46" s="1760"/>
      <c r="AG46" s="1760"/>
      <c r="AH46" s="1760" t="s">
        <v>1282</v>
      </c>
      <c r="AI46" s="1760"/>
      <c r="AJ46" s="1760"/>
    </row>
    <row r="47" spans="1:36" ht="11.25" customHeight="1">
      <c r="A47" s="1103"/>
      <c r="B47" s="1103"/>
      <c r="C47" s="1103"/>
      <c r="D47" s="1115"/>
      <c r="E47" s="1115"/>
      <c r="F47" s="1115"/>
      <c r="G47" s="1115"/>
      <c r="H47" s="1115"/>
      <c r="I47" s="1115"/>
      <c r="J47" s="1115"/>
      <c r="K47" s="1115"/>
      <c r="L47" s="1115"/>
      <c r="M47" s="1115"/>
      <c r="N47" s="1115"/>
      <c r="O47" s="1115"/>
      <c r="P47" s="1103"/>
      <c r="Q47" s="1103"/>
      <c r="R47" s="1103"/>
      <c r="S47" s="1103"/>
      <c r="T47" s="1103"/>
      <c r="U47" s="1103"/>
      <c r="V47" s="1115"/>
      <c r="W47" s="1115"/>
      <c r="X47" s="1115"/>
      <c r="Y47" s="1115"/>
      <c r="Z47" s="1115"/>
      <c r="AA47" s="1115"/>
      <c r="AB47" s="1115"/>
      <c r="AC47" s="1115"/>
      <c r="AD47" s="1115"/>
      <c r="AE47" s="1115"/>
      <c r="AF47" s="1115"/>
      <c r="AG47" s="1115"/>
      <c r="AH47" s="1115"/>
      <c r="AI47" s="1115"/>
      <c r="AJ47" s="1115"/>
    </row>
    <row r="48" spans="1:36" ht="28.5" customHeight="1">
      <c r="A48" s="1760">
        <v>2</v>
      </c>
      <c r="B48" s="1760"/>
      <c r="C48" s="1760"/>
      <c r="D48" s="1760" t="s">
        <v>1282</v>
      </c>
      <c r="E48" s="1760"/>
      <c r="F48" s="1760"/>
      <c r="G48" s="1760" t="s">
        <v>1282</v>
      </c>
      <c r="H48" s="1760"/>
      <c r="I48" s="1760"/>
      <c r="J48" s="1760" t="s">
        <v>1282</v>
      </c>
      <c r="K48" s="1760"/>
      <c r="L48" s="1760"/>
      <c r="M48" s="1760" t="s">
        <v>1282</v>
      </c>
      <c r="N48" s="1760"/>
      <c r="O48" s="1760"/>
      <c r="P48" s="1758">
        <v>141</v>
      </c>
      <c r="Q48" s="1758"/>
      <c r="R48" s="1758"/>
      <c r="S48" s="1758">
        <v>140</v>
      </c>
      <c r="T48" s="1758"/>
      <c r="U48" s="1758"/>
      <c r="V48" s="1760" t="s">
        <v>1282</v>
      </c>
      <c r="W48" s="1760"/>
      <c r="X48" s="1760"/>
      <c r="Y48" s="1760" t="s">
        <v>1282</v>
      </c>
      <c r="Z48" s="1760"/>
      <c r="AA48" s="1760"/>
      <c r="AB48" s="1760" t="s">
        <v>1282</v>
      </c>
      <c r="AC48" s="1760"/>
      <c r="AD48" s="1760"/>
      <c r="AE48" s="1760" t="s">
        <v>1282</v>
      </c>
      <c r="AF48" s="1760"/>
      <c r="AG48" s="1760"/>
      <c r="AH48" s="1760" t="s">
        <v>1282</v>
      </c>
      <c r="AI48" s="1760"/>
      <c r="AJ48" s="1760"/>
    </row>
    <row r="49" spans="1:36" ht="11.25" customHeight="1">
      <c r="A49" s="1115"/>
      <c r="B49" s="1115"/>
      <c r="C49" s="1115"/>
      <c r="D49" s="1115"/>
      <c r="E49" s="1115"/>
      <c r="F49" s="1115"/>
      <c r="G49" s="1115"/>
      <c r="H49" s="1115"/>
      <c r="I49" s="1115"/>
      <c r="J49" s="1115"/>
      <c r="K49" s="1115"/>
      <c r="L49" s="1115"/>
      <c r="M49" s="1115"/>
      <c r="N49" s="1115"/>
      <c r="O49" s="1115"/>
      <c r="P49" s="1103"/>
      <c r="Q49" s="1103"/>
      <c r="R49" s="1103"/>
      <c r="S49" s="1103"/>
      <c r="T49" s="1103"/>
      <c r="U49" s="1103"/>
      <c r="V49" s="1115"/>
      <c r="W49" s="1115"/>
      <c r="X49" s="1115"/>
      <c r="Y49" s="1115"/>
      <c r="Z49" s="1115"/>
      <c r="AA49" s="1115"/>
      <c r="AB49" s="1115"/>
      <c r="AC49" s="1115"/>
      <c r="AD49" s="1115"/>
      <c r="AE49" s="1115"/>
      <c r="AF49" s="1115"/>
      <c r="AG49" s="1115"/>
      <c r="AH49" s="1115"/>
      <c r="AI49" s="1115"/>
      <c r="AJ49" s="1115"/>
    </row>
    <row r="50" spans="1:36" ht="28.5" customHeight="1">
      <c r="A50" s="1758">
        <v>110</v>
      </c>
      <c r="B50" s="1758"/>
      <c r="C50" s="1758"/>
      <c r="D50" s="1758">
        <v>23</v>
      </c>
      <c r="E50" s="1758"/>
      <c r="F50" s="1758"/>
      <c r="G50" s="1758">
        <v>163</v>
      </c>
      <c r="H50" s="1758"/>
      <c r="I50" s="1758"/>
      <c r="J50" s="1758">
        <v>14</v>
      </c>
      <c r="K50" s="1758"/>
      <c r="L50" s="1758"/>
      <c r="M50" s="1760" t="s">
        <v>1282</v>
      </c>
      <c r="N50" s="1760"/>
      <c r="O50" s="1760"/>
      <c r="P50" s="1758">
        <v>774</v>
      </c>
      <c r="Q50" s="1758"/>
      <c r="R50" s="1758"/>
      <c r="S50" s="1758">
        <v>657</v>
      </c>
      <c r="T50" s="1758"/>
      <c r="U50" s="1758"/>
      <c r="V50" s="1758">
        <v>18</v>
      </c>
      <c r="W50" s="1758"/>
      <c r="X50" s="1758"/>
      <c r="Y50" s="1758">
        <v>2</v>
      </c>
      <c r="Z50" s="1758"/>
      <c r="AA50" s="1758"/>
      <c r="AB50" s="1758">
        <v>59</v>
      </c>
      <c r="AC50" s="1758"/>
      <c r="AD50" s="1758"/>
      <c r="AE50" s="1758">
        <v>26</v>
      </c>
      <c r="AF50" s="1758"/>
      <c r="AG50" s="1758"/>
      <c r="AH50" s="1758">
        <v>9</v>
      </c>
      <c r="AI50" s="1758"/>
      <c r="AJ50" s="1758"/>
    </row>
    <row r="51" spans="1:36" ht="11.25" customHeight="1">
      <c r="A51" s="1103"/>
      <c r="B51" s="1103"/>
      <c r="C51" s="1103"/>
      <c r="D51" s="1103"/>
      <c r="E51" s="1103"/>
      <c r="F51" s="1103"/>
      <c r="G51" s="1103"/>
      <c r="H51" s="1103"/>
      <c r="I51" s="1103"/>
      <c r="J51" s="1103"/>
      <c r="K51" s="1103"/>
      <c r="L51" s="1103"/>
      <c r="M51" s="1115"/>
      <c r="N51" s="1115"/>
      <c r="O51" s="1115"/>
      <c r="P51" s="1103"/>
      <c r="Q51" s="1103"/>
      <c r="R51" s="1103"/>
      <c r="S51" s="1103"/>
      <c r="T51" s="1103"/>
      <c r="U51" s="1103"/>
      <c r="V51" s="1103"/>
      <c r="W51" s="1103"/>
      <c r="X51" s="1103"/>
      <c r="Y51" s="1103"/>
      <c r="Z51" s="1103"/>
      <c r="AA51" s="1103"/>
      <c r="AB51" s="1103"/>
      <c r="AC51" s="1103"/>
      <c r="AD51" s="1103"/>
      <c r="AE51" s="1103"/>
      <c r="AF51" s="1103"/>
      <c r="AG51" s="1103"/>
      <c r="AH51" s="1103"/>
      <c r="AI51" s="1103"/>
      <c r="AJ51" s="1103"/>
    </row>
    <row r="52" spans="1:36" ht="28.5" customHeight="1">
      <c r="A52" s="1760" t="s">
        <v>1282</v>
      </c>
      <c r="B52" s="1760"/>
      <c r="C52" s="1760"/>
      <c r="D52" s="1760" t="s">
        <v>1282</v>
      </c>
      <c r="E52" s="1760"/>
      <c r="F52" s="1760"/>
      <c r="G52" s="1760" t="s">
        <v>1282</v>
      </c>
      <c r="H52" s="1760"/>
      <c r="I52" s="1760"/>
      <c r="J52" s="1760" t="s">
        <v>1282</v>
      </c>
      <c r="K52" s="1760"/>
      <c r="L52" s="1760"/>
      <c r="M52" s="1760" t="s">
        <v>1282</v>
      </c>
      <c r="N52" s="1760"/>
      <c r="O52" s="1760"/>
      <c r="P52" s="1758">
        <v>379</v>
      </c>
      <c r="Q52" s="1758"/>
      <c r="R52" s="1758"/>
      <c r="S52" s="1758">
        <v>379</v>
      </c>
      <c r="T52" s="1758"/>
      <c r="U52" s="1758"/>
      <c r="V52" s="1760" t="s">
        <v>1282</v>
      </c>
      <c r="W52" s="1760"/>
      <c r="X52" s="1760"/>
      <c r="Y52" s="1760" t="s">
        <v>1282</v>
      </c>
      <c r="Z52" s="1760"/>
      <c r="AA52" s="1760"/>
      <c r="AB52" s="1760" t="s">
        <v>1282</v>
      </c>
      <c r="AC52" s="1760"/>
      <c r="AD52" s="1760"/>
      <c r="AE52" s="1760" t="s">
        <v>1282</v>
      </c>
      <c r="AF52" s="1760"/>
      <c r="AG52" s="1760"/>
      <c r="AH52" s="1760" t="s">
        <v>1282</v>
      </c>
      <c r="AI52" s="1760"/>
      <c r="AJ52" s="1760"/>
    </row>
    <row r="53" spans="1:36" ht="11.25" customHeight="1">
      <c r="A53" s="1202"/>
      <c r="B53" s="1202"/>
      <c r="C53" s="1202"/>
      <c r="D53" s="1202"/>
      <c r="E53" s="1202"/>
      <c r="F53" s="1202"/>
      <c r="G53" s="1202"/>
      <c r="H53" s="1202"/>
      <c r="I53" s="1202"/>
      <c r="J53" s="1202"/>
      <c r="K53" s="1202"/>
      <c r="L53" s="1202"/>
      <c r="M53" s="1202"/>
      <c r="N53" s="1202"/>
      <c r="O53" s="1202"/>
      <c r="P53" s="1202"/>
      <c r="Q53" s="1202"/>
      <c r="R53" s="1202"/>
      <c r="S53" s="1202"/>
      <c r="T53" s="1202"/>
      <c r="U53" s="1202"/>
      <c r="V53" s="1202"/>
      <c r="W53" s="1202"/>
      <c r="X53" s="1202"/>
      <c r="Y53" s="1202"/>
      <c r="Z53" s="1202"/>
      <c r="AA53" s="1202"/>
      <c r="AB53" s="1202"/>
      <c r="AC53" s="1202"/>
      <c r="AD53" s="1202"/>
      <c r="AE53" s="1202"/>
      <c r="AF53" s="1202"/>
      <c r="AG53" s="1202"/>
      <c r="AH53" s="1202"/>
      <c r="AI53" s="1202"/>
      <c r="AJ53" s="1202"/>
    </row>
    <row r="54" spans="1:36" ht="28.5" customHeight="1">
      <c r="A54" s="1758">
        <v>11</v>
      </c>
      <c r="B54" s="1758"/>
      <c r="C54" s="1758"/>
      <c r="D54" s="1758">
        <v>8</v>
      </c>
      <c r="E54" s="1758"/>
      <c r="F54" s="1758"/>
      <c r="G54" s="1758">
        <v>49</v>
      </c>
      <c r="H54" s="1758"/>
      <c r="I54" s="1758"/>
      <c r="J54" s="1758">
        <v>8</v>
      </c>
      <c r="K54" s="1758"/>
      <c r="L54" s="1758"/>
      <c r="M54" s="1760" t="s">
        <v>1282</v>
      </c>
      <c r="N54" s="1760"/>
      <c r="O54" s="1760"/>
      <c r="P54" s="1758">
        <v>559</v>
      </c>
      <c r="Q54" s="1758"/>
      <c r="R54" s="1758"/>
      <c r="S54" s="1758">
        <v>250</v>
      </c>
      <c r="T54" s="1758"/>
      <c r="U54" s="1758"/>
      <c r="V54" s="1760">
        <v>3</v>
      </c>
      <c r="W54" s="1760"/>
      <c r="X54" s="1760"/>
      <c r="Y54" s="1760" t="s">
        <v>786</v>
      </c>
      <c r="Z54" s="1760"/>
      <c r="AA54" s="1760"/>
      <c r="AB54" s="1758">
        <v>41</v>
      </c>
      <c r="AC54" s="1758"/>
      <c r="AD54" s="1758"/>
      <c r="AE54" s="1758">
        <v>19</v>
      </c>
      <c r="AF54" s="1758"/>
      <c r="AG54" s="1758"/>
      <c r="AH54" s="1760" t="s">
        <v>1282</v>
      </c>
      <c r="AI54" s="1760"/>
      <c r="AJ54" s="1760"/>
    </row>
    <row r="55" spans="1:36" ht="11.25" customHeight="1">
      <c r="A55" s="328"/>
      <c r="B55" s="328"/>
      <c r="C55" s="328"/>
      <c r="D55" s="328"/>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row>
    <row r="56" spans="1:36" ht="13.5">
      <c r="A56" s="1421"/>
      <c r="B56" s="1421"/>
      <c r="C56" s="1421"/>
      <c r="D56" s="1421"/>
      <c r="E56" s="1421"/>
      <c r="F56" s="1421"/>
      <c r="G56" s="1421"/>
      <c r="H56" s="1421"/>
      <c r="I56" s="1421"/>
      <c r="J56" s="1421"/>
      <c r="K56" s="458"/>
      <c r="L56" s="458"/>
      <c r="M56" s="458"/>
      <c r="N56" s="458"/>
      <c r="O56" s="458"/>
      <c r="Z56" s="314"/>
      <c r="AA56" s="314"/>
      <c r="AB56" s="314"/>
      <c r="AC56" s="314"/>
      <c r="AD56" s="314"/>
      <c r="AE56" s="314"/>
      <c r="AF56" s="314"/>
      <c r="AG56" s="314"/>
      <c r="AH56" s="314"/>
      <c r="AJ56" s="308" t="s">
        <v>1357</v>
      </c>
    </row>
  </sheetData>
  <mergeCells count="353">
    <mergeCell ref="AH54:AJ54"/>
    <mergeCell ref="AH53:AJ53"/>
    <mergeCell ref="A56:J56"/>
    <mergeCell ref="P54:R54"/>
    <mergeCell ref="S54:U54"/>
    <mergeCell ref="V54:X54"/>
    <mergeCell ref="Y54:AA54"/>
    <mergeCell ref="AB54:AD54"/>
    <mergeCell ref="AE54:AG54"/>
    <mergeCell ref="V53:X53"/>
    <mergeCell ref="Y53:AA53"/>
    <mergeCell ref="AB53:AD53"/>
    <mergeCell ref="AE53:AG53"/>
    <mergeCell ref="A54:C54"/>
    <mergeCell ref="D54:F54"/>
    <mergeCell ref="G54:I54"/>
    <mergeCell ref="J54:L54"/>
    <mergeCell ref="M54:O54"/>
    <mergeCell ref="A53:C53"/>
    <mergeCell ref="D53:F53"/>
    <mergeCell ref="G53:I53"/>
    <mergeCell ref="J53:L53"/>
    <mergeCell ref="M53:O53"/>
    <mergeCell ref="P53:R53"/>
    <mergeCell ref="S53:U53"/>
    <mergeCell ref="A50:C50"/>
    <mergeCell ref="D50:F50"/>
    <mergeCell ref="G50:I50"/>
    <mergeCell ref="J50:L50"/>
    <mergeCell ref="M50:O50"/>
    <mergeCell ref="AH50:AJ50"/>
    <mergeCell ref="A52:C52"/>
    <mergeCell ref="D52:F52"/>
    <mergeCell ref="G52:I52"/>
    <mergeCell ref="J52:L52"/>
    <mergeCell ref="M52:O52"/>
    <mergeCell ref="P52:R52"/>
    <mergeCell ref="S52:U52"/>
    <mergeCell ref="V52:X52"/>
    <mergeCell ref="Y52:AA52"/>
    <mergeCell ref="P50:R50"/>
    <mergeCell ref="S50:U50"/>
    <mergeCell ref="V50:X50"/>
    <mergeCell ref="Y50:AA50"/>
    <mergeCell ref="AB50:AD50"/>
    <mergeCell ref="AE50:AG50"/>
    <mergeCell ref="AB52:AD52"/>
    <mergeCell ref="AE52:AG52"/>
    <mergeCell ref="AH52:AJ52"/>
    <mergeCell ref="AB46:AD46"/>
    <mergeCell ref="AE46:AG46"/>
    <mergeCell ref="AH46:AJ46"/>
    <mergeCell ref="A48:C48"/>
    <mergeCell ref="D48:F48"/>
    <mergeCell ref="G48:I48"/>
    <mergeCell ref="J48:L48"/>
    <mergeCell ref="M48:O48"/>
    <mergeCell ref="P48:R48"/>
    <mergeCell ref="S48:U48"/>
    <mergeCell ref="V48:X48"/>
    <mergeCell ref="Y48:AA48"/>
    <mergeCell ref="AB48:AD48"/>
    <mergeCell ref="AE48:AG48"/>
    <mergeCell ref="AH48:AJ48"/>
    <mergeCell ref="A46:C46"/>
    <mergeCell ref="D46:F46"/>
    <mergeCell ref="G46:I46"/>
    <mergeCell ref="J46:L46"/>
    <mergeCell ref="M46:O46"/>
    <mergeCell ref="P46:R46"/>
    <mergeCell ref="S46:U46"/>
    <mergeCell ref="V46:X46"/>
    <mergeCell ref="Y46:AA46"/>
    <mergeCell ref="AB42:AD42"/>
    <mergeCell ref="AE42:AG42"/>
    <mergeCell ref="AH42:AJ42"/>
    <mergeCell ref="A44:C44"/>
    <mergeCell ref="D44:F44"/>
    <mergeCell ref="G44:I44"/>
    <mergeCell ref="J44:L44"/>
    <mergeCell ref="M44:O44"/>
    <mergeCell ref="AH44:AJ44"/>
    <mergeCell ref="P44:R44"/>
    <mergeCell ref="S44:U44"/>
    <mergeCell ref="V44:X44"/>
    <mergeCell ref="Y44:AA44"/>
    <mergeCell ref="AB44:AD44"/>
    <mergeCell ref="AE44:AG44"/>
    <mergeCell ref="A42:C42"/>
    <mergeCell ref="D42:F42"/>
    <mergeCell ref="G42:I42"/>
    <mergeCell ref="J42:L42"/>
    <mergeCell ref="M42:O42"/>
    <mergeCell ref="P42:R42"/>
    <mergeCell ref="S42:U42"/>
    <mergeCell ref="V42:X42"/>
    <mergeCell ref="Y42:AA42"/>
    <mergeCell ref="A38:C38"/>
    <mergeCell ref="D38:F38"/>
    <mergeCell ref="G38:I38"/>
    <mergeCell ref="J38:L38"/>
    <mergeCell ref="M38:O38"/>
    <mergeCell ref="AH38:AJ38"/>
    <mergeCell ref="A40:C40"/>
    <mergeCell ref="D40:F40"/>
    <mergeCell ref="G40:I40"/>
    <mergeCell ref="J40:L40"/>
    <mergeCell ref="M40:O40"/>
    <mergeCell ref="P40:R40"/>
    <mergeCell ref="S40:U40"/>
    <mergeCell ref="V40:X40"/>
    <mergeCell ref="Y40:AA40"/>
    <mergeCell ref="P38:R38"/>
    <mergeCell ref="S38:U38"/>
    <mergeCell ref="V38:X38"/>
    <mergeCell ref="Y38:AA38"/>
    <mergeCell ref="AB38:AD38"/>
    <mergeCell ref="AE38:AG38"/>
    <mergeCell ref="AB40:AD40"/>
    <mergeCell ref="AE40:AG40"/>
    <mergeCell ref="AH40:AJ40"/>
    <mergeCell ref="AB34:AD34"/>
    <mergeCell ref="AE34:AG34"/>
    <mergeCell ref="AH34:AJ34"/>
    <mergeCell ref="A36:C36"/>
    <mergeCell ref="D36:F36"/>
    <mergeCell ref="G36:I36"/>
    <mergeCell ref="J36:L36"/>
    <mergeCell ref="M36:O36"/>
    <mergeCell ref="P36:R36"/>
    <mergeCell ref="S36:U36"/>
    <mergeCell ref="V36:X36"/>
    <mergeCell ref="Y36:AA36"/>
    <mergeCell ref="AB36:AD36"/>
    <mergeCell ref="AE36:AG36"/>
    <mergeCell ref="AH36:AJ36"/>
    <mergeCell ref="A34:C34"/>
    <mergeCell ref="D34:F34"/>
    <mergeCell ref="G34:I34"/>
    <mergeCell ref="J34:L34"/>
    <mergeCell ref="M34:O34"/>
    <mergeCell ref="P34:R34"/>
    <mergeCell ref="S34:U34"/>
    <mergeCell ref="V34:X34"/>
    <mergeCell ref="Y34:AA34"/>
    <mergeCell ref="AB30:AD30"/>
    <mergeCell ref="AE30:AG30"/>
    <mergeCell ref="AH30:AJ30"/>
    <mergeCell ref="A32:C32"/>
    <mergeCell ref="D32:F32"/>
    <mergeCell ref="G32:I32"/>
    <mergeCell ref="J32:L32"/>
    <mergeCell ref="M32:O32"/>
    <mergeCell ref="AH32:AJ32"/>
    <mergeCell ref="P32:R32"/>
    <mergeCell ref="S32:U32"/>
    <mergeCell ref="V32:X32"/>
    <mergeCell ref="Y32:AA32"/>
    <mergeCell ref="AB32:AD32"/>
    <mergeCell ref="AE32:AG32"/>
    <mergeCell ref="A30:C30"/>
    <mergeCell ref="D30:F30"/>
    <mergeCell ref="G30:I30"/>
    <mergeCell ref="J30:L30"/>
    <mergeCell ref="M30:O30"/>
    <mergeCell ref="P30:R30"/>
    <mergeCell ref="S30:U30"/>
    <mergeCell ref="V30:X30"/>
    <mergeCell ref="Y30:AA30"/>
    <mergeCell ref="A26:C26"/>
    <mergeCell ref="D26:F26"/>
    <mergeCell ref="G26:I26"/>
    <mergeCell ref="J26:L26"/>
    <mergeCell ref="M26:O26"/>
    <mergeCell ref="AH26:AJ26"/>
    <mergeCell ref="A28:C28"/>
    <mergeCell ref="D28:F28"/>
    <mergeCell ref="G28:I28"/>
    <mergeCell ref="J28:L28"/>
    <mergeCell ref="M28:O28"/>
    <mergeCell ref="P28:R28"/>
    <mergeCell ref="S28:U28"/>
    <mergeCell ref="V28:X28"/>
    <mergeCell ref="Y28:AA28"/>
    <mergeCell ref="P26:R26"/>
    <mergeCell ref="S26:U26"/>
    <mergeCell ref="V26:X26"/>
    <mergeCell ref="Y26:AA26"/>
    <mergeCell ref="AB26:AD26"/>
    <mergeCell ref="AE26:AG26"/>
    <mergeCell ref="AB28:AD28"/>
    <mergeCell ref="AE28:AG28"/>
    <mergeCell ref="AH28:AJ28"/>
    <mergeCell ref="AB23:AD23"/>
    <mergeCell ref="AE23:AG23"/>
    <mergeCell ref="AH23:AJ23"/>
    <mergeCell ref="A24:C24"/>
    <mergeCell ref="D24:F24"/>
    <mergeCell ref="G24:I24"/>
    <mergeCell ref="J24:L24"/>
    <mergeCell ref="M24:O24"/>
    <mergeCell ref="P24:R24"/>
    <mergeCell ref="S24:U24"/>
    <mergeCell ref="V24:X24"/>
    <mergeCell ref="Y24:AA24"/>
    <mergeCell ref="AB24:AD24"/>
    <mergeCell ref="AE24:AG24"/>
    <mergeCell ref="AH24:AJ24"/>
    <mergeCell ref="A23:C23"/>
    <mergeCell ref="D23:F23"/>
    <mergeCell ref="G23:I23"/>
    <mergeCell ref="J23:L23"/>
    <mergeCell ref="M23:O23"/>
    <mergeCell ref="P23:R23"/>
    <mergeCell ref="S23:U23"/>
    <mergeCell ref="V23:X23"/>
    <mergeCell ref="Y23:AA23"/>
    <mergeCell ref="AB20:AD20"/>
    <mergeCell ref="AE20:AG20"/>
    <mergeCell ref="AH20:AJ20"/>
    <mergeCell ref="A22:C22"/>
    <mergeCell ref="D22:F22"/>
    <mergeCell ref="G22:I22"/>
    <mergeCell ref="J22:L22"/>
    <mergeCell ref="M22:O22"/>
    <mergeCell ref="AH22:AJ22"/>
    <mergeCell ref="P22:R22"/>
    <mergeCell ref="S22:U22"/>
    <mergeCell ref="V22:X22"/>
    <mergeCell ref="Y22:AA22"/>
    <mergeCell ref="AB22:AD22"/>
    <mergeCell ref="AE22:AG22"/>
    <mergeCell ref="A20:C20"/>
    <mergeCell ref="D20:F20"/>
    <mergeCell ref="G20:I20"/>
    <mergeCell ref="J20:L20"/>
    <mergeCell ref="M20:O20"/>
    <mergeCell ref="P20:R20"/>
    <mergeCell ref="S20:U20"/>
    <mergeCell ref="V20:X20"/>
    <mergeCell ref="Y20:AA20"/>
    <mergeCell ref="A16:C16"/>
    <mergeCell ref="D16:F16"/>
    <mergeCell ref="G16:I16"/>
    <mergeCell ref="J16:L16"/>
    <mergeCell ref="M16:O16"/>
    <mergeCell ref="AH16:AJ16"/>
    <mergeCell ref="A18:C18"/>
    <mergeCell ref="D18:F18"/>
    <mergeCell ref="G18:I18"/>
    <mergeCell ref="J18:L18"/>
    <mergeCell ref="M18:O18"/>
    <mergeCell ref="P18:R18"/>
    <mergeCell ref="S18:U18"/>
    <mergeCell ref="V18:X18"/>
    <mergeCell ref="Y18:AA18"/>
    <mergeCell ref="P16:R16"/>
    <mergeCell ref="S16:U16"/>
    <mergeCell ref="V16:X16"/>
    <mergeCell ref="Y16:AA16"/>
    <mergeCell ref="AB16:AD16"/>
    <mergeCell ref="AE16:AG16"/>
    <mergeCell ref="AB18:AD18"/>
    <mergeCell ref="AE18:AG18"/>
    <mergeCell ref="AH18:AJ18"/>
    <mergeCell ref="AB14:AD14"/>
    <mergeCell ref="AE14:AG14"/>
    <mergeCell ref="AH14:AJ14"/>
    <mergeCell ref="A15:C15"/>
    <mergeCell ref="D15:F15"/>
    <mergeCell ref="G15:I15"/>
    <mergeCell ref="J15:L15"/>
    <mergeCell ref="M15:O15"/>
    <mergeCell ref="P15:R15"/>
    <mergeCell ref="S15:U15"/>
    <mergeCell ref="V15:X15"/>
    <mergeCell ref="Y15:AA15"/>
    <mergeCell ref="AB15:AD15"/>
    <mergeCell ref="AE15:AG15"/>
    <mergeCell ref="AH15:AJ15"/>
    <mergeCell ref="A14:C14"/>
    <mergeCell ref="D14:F14"/>
    <mergeCell ref="G14:I14"/>
    <mergeCell ref="J14:L14"/>
    <mergeCell ref="M14:O14"/>
    <mergeCell ref="P14:R14"/>
    <mergeCell ref="S14:U14"/>
    <mergeCell ref="V14:X14"/>
    <mergeCell ref="Y14:AA14"/>
    <mergeCell ref="AB11:AD11"/>
    <mergeCell ref="AE11:AG11"/>
    <mergeCell ref="AH11:AJ11"/>
    <mergeCell ref="A13:C13"/>
    <mergeCell ref="D13:F13"/>
    <mergeCell ref="G13:I13"/>
    <mergeCell ref="J13:L13"/>
    <mergeCell ref="M13:O13"/>
    <mergeCell ref="AH13:AJ13"/>
    <mergeCell ref="P13:R13"/>
    <mergeCell ref="S13:U13"/>
    <mergeCell ref="V13:X13"/>
    <mergeCell ref="Y13:AA13"/>
    <mergeCell ref="AB13:AD13"/>
    <mergeCell ref="AE13:AG13"/>
    <mergeCell ref="A11:C11"/>
    <mergeCell ref="D11:F11"/>
    <mergeCell ref="G11:I11"/>
    <mergeCell ref="J11:L11"/>
    <mergeCell ref="M11:O11"/>
    <mergeCell ref="P11:R11"/>
    <mergeCell ref="S11:U11"/>
    <mergeCell ref="V11:X11"/>
    <mergeCell ref="Y11:AA11"/>
    <mergeCell ref="A7:C7"/>
    <mergeCell ref="D7:F7"/>
    <mergeCell ref="G7:I7"/>
    <mergeCell ref="J7:L7"/>
    <mergeCell ref="M7:O7"/>
    <mergeCell ref="AH7:AJ7"/>
    <mergeCell ref="A9:C9"/>
    <mergeCell ref="D9:F9"/>
    <mergeCell ref="G9:I9"/>
    <mergeCell ref="J9:L9"/>
    <mergeCell ref="M9:O9"/>
    <mergeCell ref="P9:R9"/>
    <mergeCell ref="S9:U9"/>
    <mergeCell ref="V9:X9"/>
    <mergeCell ref="Y9:AA9"/>
    <mergeCell ref="P7:R7"/>
    <mergeCell ref="S7:U7"/>
    <mergeCell ref="V7:X7"/>
    <mergeCell ref="Y7:AA7"/>
    <mergeCell ref="AB7:AD7"/>
    <mergeCell ref="AE7:AG7"/>
    <mergeCell ref="AB9:AD9"/>
    <mergeCell ref="AE9:AG9"/>
    <mergeCell ref="AH9:AJ9"/>
    <mergeCell ref="A1:D1"/>
    <mergeCell ref="A2:AJ2"/>
    <mergeCell ref="A4:O4"/>
    <mergeCell ref="P4:AJ4"/>
    <mergeCell ref="A5:C5"/>
    <mergeCell ref="D5:F5"/>
    <mergeCell ref="G5:I5"/>
    <mergeCell ref="J5:L5"/>
    <mergeCell ref="M5:O5"/>
    <mergeCell ref="P5:R5"/>
    <mergeCell ref="S5:U5"/>
    <mergeCell ref="V5:X5"/>
    <mergeCell ref="Y5:AA5"/>
    <mergeCell ref="AB5:AD5"/>
    <mergeCell ref="AE5:AG5"/>
    <mergeCell ref="AH5:AJ5"/>
  </mergeCells>
  <phoneticPr fontId="4"/>
  <hyperlinks>
    <hyperlink ref="A1" location="P2細目次!A1" display="目次に戻る" xr:uid="{A4F56B95-036A-44A6-8459-3BF89A015E03}"/>
  </hyperlinks>
  <pageMargins left="0.70866141732283472" right="0.70866141732283472" top="0.74803149606299213" bottom="0.74803149606299213" header="0.31496062992125984" footer="0.31496062992125984"/>
  <pageSetup paperSize="9" scale="70" firstPageNumber="0" orientation="portrait" r:id="rId1"/>
  <headerFooter differentFirst="1" scaleWithDoc="0">
    <oddFooter>&amp;C- &amp;P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92B07-C6FA-4EA2-B04F-41325E2C4C7B}">
  <sheetPr>
    <tabColor theme="0"/>
    <pageSetUpPr fitToPage="1"/>
  </sheetPr>
  <dimension ref="A1:AJ70"/>
  <sheetViews>
    <sheetView zoomScaleNormal="100" zoomScaleSheetLayoutView="100" workbookViewId="0">
      <selection activeCell="S54" sqref="S54:AH54"/>
    </sheetView>
  </sheetViews>
  <sheetFormatPr defaultColWidth="3.25" defaultRowHeight="18.75" customHeight="1"/>
  <cols>
    <col min="1" max="34" width="3.25" style="481"/>
    <col min="35" max="36" width="3.25" style="1121"/>
    <col min="37" max="16384" width="3.25" style="481"/>
  </cols>
  <sheetData>
    <row r="1" spans="1:36" ht="18.75" customHeight="1">
      <c r="A1" s="1161" t="s">
        <v>238</v>
      </c>
      <c r="B1" s="1161"/>
      <c r="C1" s="1161"/>
      <c r="D1" s="1161"/>
      <c r="E1" s="1161"/>
      <c r="F1" s="1161"/>
      <c r="G1" s="1161"/>
      <c r="H1" s="1161"/>
      <c r="I1" s="1161"/>
      <c r="J1" s="1161"/>
      <c r="K1" s="1161"/>
      <c r="L1" s="1161"/>
      <c r="M1" s="1161"/>
      <c r="N1" s="1161"/>
      <c r="O1" s="1161"/>
      <c r="P1" s="1161"/>
      <c r="Q1" s="1157"/>
      <c r="R1" s="1168"/>
      <c r="S1" s="1156" t="s">
        <v>328</v>
      </c>
      <c r="T1" s="1153"/>
      <c r="U1" s="1153"/>
      <c r="V1" s="1153"/>
      <c r="W1" s="1153"/>
      <c r="X1" s="1153"/>
      <c r="Y1" s="1153"/>
      <c r="Z1" s="1153"/>
      <c r="AA1" s="1153"/>
      <c r="AB1" s="1153"/>
      <c r="AC1" s="1153"/>
      <c r="AD1" s="1153"/>
      <c r="AE1" s="1153"/>
      <c r="AF1" s="1153"/>
      <c r="AG1" s="1153"/>
      <c r="AH1" s="1153"/>
      <c r="AI1" s="1154" t="s">
        <v>4836</v>
      </c>
      <c r="AJ1" s="1154"/>
    </row>
    <row r="2" spans="1:36" ht="18.75" customHeight="1">
      <c r="A2" s="1164" t="s">
        <v>4793</v>
      </c>
      <c r="B2" s="1164"/>
      <c r="C2" s="1164"/>
      <c r="D2" s="1164"/>
      <c r="E2" s="1164"/>
      <c r="F2" s="1164"/>
      <c r="G2" s="1164"/>
      <c r="H2" s="1164"/>
      <c r="I2" s="1164"/>
      <c r="J2" s="1164"/>
      <c r="K2" s="1164"/>
      <c r="L2" s="1164"/>
      <c r="M2" s="1164"/>
      <c r="N2" s="1164"/>
      <c r="O2" s="1164"/>
      <c r="P2" s="1164"/>
      <c r="Q2" s="1154" t="s">
        <v>4815</v>
      </c>
      <c r="R2" s="1155"/>
      <c r="S2" s="1156" t="s">
        <v>329</v>
      </c>
      <c r="T2" s="1153"/>
      <c r="U2" s="1153"/>
      <c r="V2" s="1153"/>
      <c r="W2" s="1153"/>
      <c r="X2" s="1153"/>
      <c r="Y2" s="1153"/>
      <c r="Z2" s="1153"/>
      <c r="AA2" s="1153"/>
      <c r="AB2" s="1153"/>
      <c r="AC2" s="1153"/>
      <c r="AD2" s="1153"/>
      <c r="AE2" s="1153"/>
      <c r="AF2" s="1153"/>
      <c r="AG2" s="1153"/>
      <c r="AH2" s="1153"/>
      <c r="AI2" s="1154" t="s">
        <v>4836</v>
      </c>
      <c r="AJ2" s="1154"/>
    </row>
    <row r="3" spans="1:36" ht="18.75" customHeight="1">
      <c r="A3" s="1153" t="s">
        <v>240</v>
      </c>
      <c r="B3" s="1153"/>
      <c r="C3" s="1153"/>
      <c r="D3" s="1153"/>
      <c r="E3" s="1153"/>
      <c r="F3" s="1153"/>
      <c r="G3" s="1153"/>
      <c r="H3" s="1153"/>
      <c r="I3" s="1153"/>
      <c r="J3" s="1153"/>
      <c r="K3" s="1153"/>
      <c r="L3" s="1153"/>
      <c r="M3" s="1153"/>
      <c r="N3" s="1153"/>
      <c r="O3" s="1153"/>
      <c r="P3" s="1153"/>
      <c r="Q3" s="1154" t="s">
        <v>4816</v>
      </c>
      <c r="R3" s="1155"/>
      <c r="S3" s="1156" t="s">
        <v>330</v>
      </c>
      <c r="T3" s="1153"/>
      <c r="U3" s="1153"/>
      <c r="V3" s="1153"/>
      <c r="W3" s="1153"/>
      <c r="X3" s="1153"/>
      <c r="Y3" s="1153"/>
      <c r="Z3" s="1153"/>
      <c r="AA3" s="1153"/>
      <c r="AB3" s="1153"/>
      <c r="AC3" s="1153"/>
      <c r="AD3" s="1153"/>
      <c r="AE3" s="1153"/>
      <c r="AF3" s="1153"/>
      <c r="AG3" s="1153"/>
      <c r="AH3" s="1153"/>
      <c r="AI3" s="1154" t="s">
        <v>4837</v>
      </c>
      <c r="AJ3" s="1154"/>
    </row>
    <row r="4" spans="1:36" ht="18.75" customHeight="1">
      <c r="A4" s="1153" t="s">
        <v>242</v>
      </c>
      <c r="B4" s="1153"/>
      <c r="C4" s="1153"/>
      <c r="D4" s="1153"/>
      <c r="E4" s="1153"/>
      <c r="F4" s="1153"/>
      <c r="G4" s="1153"/>
      <c r="H4" s="1153"/>
      <c r="I4" s="1153"/>
      <c r="J4" s="1153"/>
      <c r="K4" s="1153"/>
      <c r="L4" s="1153"/>
      <c r="M4" s="1153"/>
      <c r="N4" s="1153"/>
      <c r="O4" s="1153"/>
      <c r="P4" s="1153"/>
      <c r="Q4" s="1154" t="s">
        <v>4817</v>
      </c>
      <c r="R4" s="1155"/>
      <c r="S4" s="1156" t="s">
        <v>331</v>
      </c>
      <c r="T4" s="1153"/>
      <c r="U4" s="1153"/>
      <c r="V4" s="1153"/>
      <c r="W4" s="1153"/>
      <c r="X4" s="1153"/>
      <c r="Y4" s="1153"/>
      <c r="Z4" s="1153"/>
      <c r="AA4" s="1153"/>
      <c r="AB4" s="1153"/>
      <c r="AC4" s="1153"/>
      <c r="AD4" s="1153"/>
      <c r="AE4" s="1153"/>
      <c r="AF4" s="1153"/>
      <c r="AG4" s="1153"/>
      <c r="AH4" s="1153"/>
      <c r="AI4" s="1154" t="s">
        <v>4837</v>
      </c>
      <c r="AJ4" s="1154"/>
    </row>
    <row r="5" spans="1:36" ht="18.75" customHeight="1">
      <c r="A5" s="1153" t="s">
        <v>244</v>
      </c>
      <c r="B5" s="1153"/>
      <c r="C5" s="1153"/>
      <c r="D5" s="1153"/>
      <c r="E5" s="1153"/>
      <c r="F5" s="1153"/>
      <c r="G5" s="1153"/>
      <c r="H5" s="1153"/>
      <c r="I5" s="1153"/>
      <c r="J5" s="1153"/>
      <c r="K5" s="1153"/>
      <c r="L5" s="1153"/>
      <c r="M5" s="1153"/>
      <c r="N5" s="1153"/>
      <c r="O5" s="1153"/>
      <c r="P5" s="1153"/>
      <c r="Q5" s="1154" t="s">
        <v>4818</v>
      </c>
      <c r="R5" s="1155"/>
      <c r="S5" s="1156" t="s">
        <v>332</v>
      </c>
      <c r="T5" s="1153"/>
      <c r="U5" s="1153"/>
      <c r="V5" s="1153"/>
      <c r="W5" s="1153"/>
      <c r="X5" s="1153"/>
      <c r="Y5" s="1153"/>
      <c r="Z5" s="1153"/>
      <c r="AA5" s="1153"/>
      <c r="AB5" s="1153"/>
      <c r="AC5" s="1153"/>
      <c r="AD5" s="1153"/>
      <c r="AE5" s="1153"/>
      <c r="AF5" s="1153"/>
      <c r="AG5" s="1153"/>
      <c r="AH5" s="1153"/>
      <c r="AI5" s="1154" t="s">
        <v>4838</v>
      </c>
      <c r="AJ5" s="1154"/>
    </row>
    <row r="6" spans="1:36" ht="18.75" customHeight="1">
      <c r="A6" s="1153" t="s">
        <v>247</v>
      </c>
      <c r="B6" s="1153"/>
      <c r="C6" s="1153"/>
      <c r="D6" s="1153"/>
      <c r="E6" s="1153"/>
      <c r="F6" s="1153"/>
      <c r="G6" s="1153"/>
      <c r="H6" s="1153"/>
      <c r="I6" s="1153"/>
      <c r="J6" s="1153"/>
      <c r="K6" s="1153"/>
      <c r="L6" s="1153"/>
      <c r="M6" s="1153"/>
      <c r="N6" s="1153"/>
      <c r="O6" s="1153"/>
      <c r="P6" s="1153"/>
      <c r="Q6" s="1154" t="s">
        <v>4818</v>
      </c>
      <c r="R6" s="1155"/>
      <c r="S6" s="1156" t="s">
        <v>333</v>
      </c>
      <c r="T6" s="1153"/>
      <c r="U6" s="1153"/>
      <c r="V6" s="1153"/>
      <c r="W6" s="1153"/>
      <c r="X6" s="1153"/>
      <c r="Y6" s="1153"/>
      <c r="Z6" s="1153"/>
      <c r="AA6" s="1153"/>
      <c r="AB6" s="1153"/>
      <c r="AC6" s="1153"/>
      <c r="AD6" s="1153"/>
      <c r="AE6" s="1153"/>
      <c r="AF6" s="1153"/>
      <c r="AG6" s="1153"/>
      <c r="AH6" s="1153"/>
      <c r="AI6" s="1154" t="s">
        <v>4838</v>
      </c>
      <c r="AJ6" s="1154"/>
    </row>
    <row r="7" spans="1:36" ht="18.75" customHeight="1">
      <c r="A7" s="1153" t="s">
        <v>250</v>
      </c>
      <c r="B7" s="1153"/>
      <c r="C7" s="1153"/>
      <c r="D7" s="1153"/>
      <c r="E7" s="1153"/>
      <c r="F7" s="1153"/>
      <c r="G7" s="1153"/>
      <c r="H7" s="1153"/>
      <c r="I7" s="1153"/>
      <c r="J7" s="1153"/>
      <c r="K7" s="1153"/>
      <c r="L7" s="1153"/>
      <c r="M7" s="1153"/>
      <c r="N7" s="1153"/>
      <c r="O7" s="1153"/>
      <c r="P7" s="1153"/>
      <c r="Q7" s="1154" t="s">
        <v>4818</v>
      </c>
      <c r="R7" s="1155"/>
      <c r="S7" s="1156" t="s">
        <v>335</v>
      </c>
      <c r="T7" s="1153"/>
      <c r="U7" s="1153"/>
      <c r="V7" s="1153"/>
      <c r="W7" s="1153"/>
      <c r="X7" s="1153"/>
      <c r="Y7" s="1153"/>
      <c r="Z7" s="1153"/>
      <c r="AA7" s="1153"/>
      <c r="AB7" s="1153"/>
      <c r="AC7" s="1153"/>
      <c r="AD7" s="1153"/>
      <c r="AE7" s="1153"/>
      <c r="AF7" s="1153"/>
      <c r="AG7" s="1153"/>
      <c r="AH7" s="1153"/>
      <c r="AI7" s="1154" t="s">
        <v>4838</v>
      </c>
      <c r="AJ7" s="1154"/>
    </row>
    <row r="8" spans="1:36" ht="18.75" customHeight="1">
      <c r="A8" s="1157"/>
      <c r="B8" s="1157"/>
      <c r="C8" s="1157"/>
      <c r="D8" s="1157"/>
      <c r="E8" s="1157"/>
      <c r="F8" s="1157"/>
      <c r="G8" s="1157"/>
      <c r="H8" s="1157"/>
      <c r="I8" s="1157"/>
      <c r="J8" s="1157"/>
      <c r="K8" s="1157"/>
      <c r="L8" s="1157"/>
      <c r="M8" s="1157"/>
      <c r="N8" s="1157"/>
      <c r="O8" s="1157"/>
      <c r="P8" s="1157"/>
      <c r="Q8" s="1154"/>
      <c r="R8" s="1155"/>
      <c r="S8" s="1170"/>
      <c r="T8" s="1157"/>
      <c r="U8" s="1157"/>
      <c r="V8" s="1157"/>
      <c r="W8" s="1157"/>
      <c r="X8" s="1157"/>
      <c r="Y8" s="1157"/>
      <c r="Z8" s="1157"/>
      <c r="AA8" s="1157"/>
      <c r="AB8" s="1157"/>
      <c r="AC8" s="1157"/>
      <c r="AD8" s="1157"/>
      <c r="AE8" s="1157"/>
      <c r="AF8" s="1157"/>
      <c r="AG8" s="1157"/>
      <c r="AH8" s="1157"/>
      <c r="AI8" s="1157"/>
      <c r="AJ8" s="1157"/>
    </row>
    <row r="9" spans="1:36" ht="18.75" customHeight="1">
      <c r="A9" s="1161" t="s">
        <v>4952</v>
      </c>
      <c r="B9" s="1161"/>
      <c r="C9" s="1161"/>
      <c r="D9" s="1161"/>
      <c r="E9" s="1161"/>
      <c r="F9" s="1161"/>
      <c r="G9" s="1161"/>
      <c r="H9" s="1161"/>
      <c r="I9" s="1161"/>
      <c r="J9" s="1161"/>
      <c r="K9" s="1161"/>
      <c r="L9" s="1161"/>
      <c r="M9" s="1161"/>
      <c r="N9" s="1161"/>
      <c r="O9" s="1161"/>
      <c r="P9" s="1161"/>
      <c r="Q9" s="1157"/>
      <c r="R9" s="1168"/>
      <c r="S9" s="1169" t="s">
        <v>337</v>
      </c>
      <c r="T9" s="1161"/>
      <c r="U9" s="1161"/>
      <c r="V9" s="1161"/>
      <c r="W9" s="1161"/>
      <c r="X9" s="1161"/>
      <c r="Y9" s="1161"/>
      <c r="Z9" s="1161"/>
      <c r="AA9" s="1161"/>
      <c r="AB9" s="1161"/>
      <c r="AC9" s="1161"/>
      <c r="AD9" s="1161"/>
      <c r="AE9" s="1161"/>
      <c r="AF9" s="1161"/>
      <c r="AG9" s="1161"/>
      <c r="AH9" s="1161"/>
      <c r="AI9" s="1157"/>
      <c r="AJ9" s="1157"/>
    </row>
    <row r="10" spans="1:36" ht="18.75" customHeight="1">
      <c r="A10" s="1164" t="s">
        <v>4793</v>
      </c>
      <c r="B10" s="1164"/>
      <c r="C10" s="1164"/>
      <c r="D10" s="1164"/>
      <c r="E10" s="1164"/>
      <c r="F10" s="1164"/>
      <c r="G10" s="1164"/>
      <c r="H10" s="1164"/>
      <c r="I10" s="1164"/>
      <c r="J10" s="1164"/>
      <c r="K10" s="1164"/>
      <c r="L10" s="1164"/>
      <c r="M10" s="1164"/>
      <c r="N10" s="1164"/>
      <c r="O10" s="1164"/>
      <c r="P10" s="1164"/>
      <c r="Q10" s="1154" t="s">
        <v>4819</v>
      </c>
      <c r="R10" s="1155"/>
      <c r="S10" s="1163" t="s">
        <v>4793</v>
      </c>
      <c r="T10" s="1164"/>
      <c r="U10" s="1164"/>
      <c r="V10" s="1164"/>
      <c r="W10" s="1164"/>
      <c r="X10" s="1164"/>
      <c r="Y10" s="1164"/>
      <c r="Z10" s="1164"/>
      <c r="AA10" s="1164"/>
      <c r="AB10" s="1164"/>
      <c r="AC10" s="1164"/>
      <c r="AD10" s="1164"/>
      <c r="AE10" s="1164"/>
      <c r="AF10" s="1164"/>
      <c r="AG10" s="1164"/>
      <c r="AH10" s="1164"/>
      <c r="AI10" s="1154" t="s">
        <v>4839</v>
      </c>
      <c r="AJ10" s="1154"/>
    </row>
    <row r="11" spans="1:36" ht="18.75" customHeight="1">
      <c r="A11" s="1153" t="s">
        <v>253</v>
      </c>
      <c r="B11" s="1153"/>
      <c r="C11" s="1153"/>
      <c r="D11" s="1153"/>
      <c r="E11" s="1153"/>
      <c r="F11" s="1153"/>
      <c r="G11" s="1153"/>
      <c r="H11" s="1153"/>
      <c r="I11" s="1153"/>
      <c r="J11" s="1153"/>
      <c r="K11" s="1153"/>
      <c r="L11" s="1153"/>
      <c r="M11" s="1153"/>
      <c r="N11" s="1153"/>
      <c r="O11" s="1153"/>
      <c r="P11" s="1153"/>
      <c r="Q11" s="1154" t="s">
        <v>4820</v>
      </c>
      <c r="R11" s="1155"/>
      <c r="S11" s="1156" t="s">
        <v>339</v>
      </c>
      <c r="T11" s="1153"/>
      <c r="U11" s="1153"/>
      <c r="V11" s="1153"/>
      <c r="W11" s="1153"/>
      <c r="X11" s="1153"/>
      <c r="Y11" s="1153"/>
      <c r="Z11" s="1153"/>
      <c r="AA11" s="1153"/>
      <c r="AB11" s="1153"/>
      <c r="AC11" s="1153"/>
      <c r="AD11" s="1153"/>
      <c r="AE11" s="1153"/>
      <c r="AF11" s="1153"/>
      <c r="AG11" s="1153"/>
      <c r="AH11" s="1153"/>
      <c r="AI11" s="1154" t="s">
        <v>4840</v>
      </c>
      <c r="AJ11" s="1154"/>
    </row>
    <row r="12" spans="1:36" ht="18.75" customHeight="1">
      <c r="A12" s="1153" t="s">
        <v>256</v>
      </c>
      <c r="B12" s="1153"/>
      <c r="C12" s="1153"/>
      <c r="D12" s="1153"/>
      <c r="E12" s="1153"/>
      <c r="F12" s="1153"/>
      <c r="G12" s="1153"/>
      <c r="H12" s="1153"/>
      <c r="I12" s="1153"/>
      <c r="J12" s="1153"/>
      <c r="K12" s="1153"/>
      <c r="L12" s="1153"/>
      <c r="M12" s="1153"/>
      <c r="N12" s="1153"/>
      <c r="O12" s="1153"/>
      <c r="P12" s="1153"/>
      <c r="Q12" s="1154" t="s">
        <v>4820</v>
      </c>
      <c r="R12" s="1155"/>
      <c r="S12" s="1170"/>
      <c r="T12" s="1157"/>
      <c r="U12" s="1157"/>
      <c r="V12" s="1157"/>
      <c r="W12" s="1157"/>
      <c r="X12" s="1157"/>
      <c r="Y12" s="1157"/>
      <c r="Z12" s="1157"/>
      <c r="AA12" s="1157"/>
      <c r="AB12" s="1157"/>
      <c r="AC12" s="1157"/>
      <c r="AD12" s="1157"/>
      <c r="AE12" s="1157"/>
      <c r="AF12" s="1157"/>
      <c r="AG12" s="1157"/>
      <c r="AH12" s="1157"/>
      <c r="AI12" s="1157"/>
      <c r="AJ12" s="1157"/>
    </row>
    <row r="13" spans="1:36" ht="18.75" customHeight="1">
      <c r="A13" s="1153" t="s">
        <v>258</v>
      </c>
      <c r="B13" s="1153"/>
      <c r="C13" s="1153"/>
      <c r="D13" s="1153"/>
      <c r="E13" s="1153"/>
      <c r="F13" s="1153"/>
      <c r="G13" s="1153"/>
      <c r="H13" s="1153"/>
      <c r="I13" s="1153"/>
      <c r="J13" s="1153"/>
      <c r="K13" s="1153"/>
      <c r="L13" s="1153"/>
      <c r="M13" s="1153"/>
      <c r="N13" s="1153"/>
      <c r="O13" s="1153"/>
      <c r="P13" s="1153"/>
      <c r="Q13" s="1154" t="s">
        <v>4821</v>
      </c>
      <c r="R13" s="1155"/>
      <c r="S13" s="1169" t="s">
        <v>4954</v>
      </c>
      <c r="T13" s="1161"/>
      <c r="U13" s="1161"/>
      <c r="V13" s="1161"/>
      <c r="W13" s="1161"/>
      <c r="X13" s="1161"/>
      <c r="Y13" s="1161"/>
      <c r="Z13" s="1161"/>
      <c r="AA13" s="1161"/>
      <c r="AB13" s="1161"/>
      <c r="AC13" s="1161"/>
      <c r="AD13" s="1161"/>
      <c r="AE13" s="1161"/>
      <c r="AF13" s="1161"/>
      <c r="AG13" s="1161"/>
      <c r="AH13" s="1161"/>
      <c r="AI13" s="1157"/>
      <c r="AJ13" s="1157"/>
    </row>
    <row r="14" spans="1:36" ht="18.75" customHeight="1">
      <c r="A14" s="1153" t="s">
        <v>5017</v>
      </c>
      <c r="B14" s="1153"/>
      <c r="C14" s="1153"/>
      <c r="D14" s="1153"/>
      <c r="E14" s="1153"/>
      <c r="F14" s="1153"/>
      <c r="G14" s="1153"/>
      <c r="H14" s="1153"/>
      <c r="I14" s="1153"/>
      <c r="J14" s="1153"/>
      <c r="K14" s="1153"/>
      <c r="L14" s="1153"/>
      <c r="M14" s="1153"/>
      <c r="N14" s="1153"/>
      <c r="O14" s="1153"/>
      <c r="P14" s="1153"/>
      <c r="Q14" s="1154" t="s">
        <v>4821</v>
      </c>
      <c r="R14" s="1155"/>
      <c r="S14" s="1163" t="s">
        <v>4793</v>
      </c>
      <c r="T14" s="1164"/>
      <c r="U14" s="1164"/>
      <c r="V14" s="1164"/>
      <c r="W14" s="1164"/>
      <c r="X14" s="1164"/>
      <c r="Y14" s="1164"/>
      <c r="Z14" s="1164"/>
      <c r="AA14" s="1164"/>
      <c r="AB14" s="1164"/>
      <c r="AC14" s="1164"/>
      <c r="AD14" s="1164"/>
      <c r="AE14" s="1164"/>
      <c r="AF14" s="1164"/>
      <c r="AG14" s="1164"/>
      <c r="AH14" s="1164"/>
      <c r="AI14" s="1154" t="s">
        <v>4841</v>
      </c>
      <c r="AJ14" s="1154"/>
    </row>
    <row r="15" spans="1:36" ht="18.75" customHeight="1">
      <c r="A15" s="1157"/>
      <c r="B15" s="1157"/>
      <c r="C15" s="1157"/>
      <c r="D15" s="1157"/>
      <c r="E15" s="1157"/>
      <c r="F15" s="1157"/>
      <c r="G15" s="1157"/>
      <c r="H15" s="1157"/>
      <c r="I15" s="1157"/>
      <c r="J15" s="1157"/>
      <c r="K15" s="1157"/>
      <c r="L15" s="1157"/>
      <c r="M15" s="1157"/>
      <c r="N15" s="1157"/>
      <c r="O15" s="1157"/>
      <c r="P15" s="1157"/>
      <c r="Q15" s="1157"/>
      <c r="R15" s="1168"/>
      <c r="S15" s="1156" t="s">
        <v>343</v>
      </c>
      <c r="T15" s="1153"/>
      <c r="U15" s="1153"/>
      <c r="V15" s="1153"/>
      <c r="W15" s="1153"/>
      <c r="X15" s="1153"/>
      <c r="Y15" s="1153"/>
      <c r="Z15" s="1153"/>
      <c r="AA15" s="1153"/>
      <c r="AB15" s="1153"/>
      <c r="AC15" s="1153"/>
      <c r="AD15" s="1153"/>
      <c r="AE15" s="1153"/>
      <c r="AF15" s="1153"/>
      <c r="AG15" s="1153"/>
      <c r="AH15" s="1153"/>
      <c r="AI15" s="1172" t="s">
        <v>4842</v>
      </c>
      <c r="AJ15" s="1172"/>
    </row>
    <row r="16" spans="1:36" ht="18.75" customHeight="1">
      <c r="A16" s="1161" t="s">
        <v>4953</v>
      </c>
      <c r="B16" s="1161"/>
      <c r="C16" s="1161"/>
      <c r="D16" s="1161"/>
      <c r="E16" s="1161"/>
      <c r="F16" s="1161"/>
      <c r="G16" s="1161"/>
      <c r="H16" s="1161"/>
      <c r="I16" s="1161"/>
      <c r="J16" s="1161"/>
      <c r="K16" s="1161"/>
      <c r="L16" s="1161"/>
      <c r="M16" s="1161"/>
      <c r="N16" s="1161"/>
      <c r="O16" s="1161"/>
      <c r="P16" s="1161"/>
      <c r="Q16" s="1157"/>
      <c r="R16" s="1157"/>
      <c r="S16" s="1156" t="s">
        <v>345</v>
      </c>
      <c r="T16" s="1153"/>
      <c r="U16" s="1153"/>
      <c r="V16" s="1153"/>
      <c r="W16" s="1153"/>
      <c r="X16" s="1153"/>
      <c r="Y16" s="1153"/>
      <c r="Z16" s="1153"/>
      <c r="AA16" s="1153"/>
      <c r="AB16" s="1153"/>
      <c r="AC16" s="1153"/>
      <c r="AD16" s="1153"/>
      <c r="AE16" s="1153"/>
      <c r="AF16" s="1153"/>
      <c r="AG16" s="1153"/>
      <c r="AH16" s="1153"/>
      <c r="AI16" s="1172" t="s">
        <v>4842</v>
      </c>
      <c r="AJ16" s="1172"/>
    </row>
    <row r="17" spans="1:36" ht="18.75" customHeight="1">
      <c r="A17" s="1164" t="s">
        <v>4793</v>
      </c>
      <c r="B17" s="1164"/>
      <c r="C17" s="1164"/>
      <c r="D17" s="1164"/>
      <c r="E17" s="1164"/>
      <c r="F17" s="1164"/>
      <c r="G17" s="1164"/>
      <c r="H17" s="1164"/>
      <c r="I17" s="1164"/>
      <c r="J17" s="1164"/>
      <c r="K17" s="1164"/>
      <c r="L17" s="1164"/>
      <c r="M17" s="1164"/>
      <c r="N17" s="1164"/>
      <c r="O17" s="1164"/>
      <c r="P17" s="1164"/>
      <c r="Q17" s="1154" t="s">
        <v>4822</v>
      </c>
      <c r="R17" s="1155"/>
      <c r="S17" s="1156" t="s">
        <v>347</v>
      </c>
      <c r="T17" s="1153"/>
      <c r="U17" s="1153"/>
      <c r="V17" s="1153"/>
      <c r="W17" s="1153"/>
      <c r="X17" s="1153"/>
      <c r="Y17" s="1153"/>
      <c r="Z17" s="1153"/>
      <c r="AA17" s="1153"/>
      <c r="AB17" s="1153"/>
      <c r="AC17" s="1153"/>
      <c r="AD17" s="1153"/>
      <c r="AE17" s="1153"/>
      <c r="AF17" s="1153"/>
      <c r="AG17" s="1153"/>
      <c r="AH17" s="1153"/>
      <c r="AI17" s="1172" t="s">
        <v>4843</v>
      </c>
      <c r="AJ17" s="1172"/>
    </row>
    <row r="18" spans="1:36" ht="18.75" customHeight="1">
      <c r="A18" s="1153" t="s">
        <v>264</v>
      </c>
      <c r="B18" s="1153"/>
      <c r="C18" s="1153"/>
      <c r="D18" s="1153"/>
      <c r="E18" s="1153"/>
      <c r="F18" s="1153"/>
      <c r="G18" s="1153"/>
      <c r="H18" s="1153"/>
      <c r="I18" s="1153"/>
      <c r="J18" s="1153"/>
      <c r="K18" s="1153"/>
      <c r="L18" s="1153"/>
      <c r="M18" s="1153"/>
      <c r="N18" s="1153"/>
      <c r="O18" s="1153"/>
      <c r="P18" s="1153"/>
      <c r="Q18" s="1154" t="s">
        <v>4823</v>
      </c>
      <c r="R18" s="1154"/>
      <c r="S18" s="1156" t="s">
        <v>349</v>
      </c>
      <c r="T18" s="1153"/>
      <c r="U18" s="1153"/>
      <c r="V18" s="1153"/>
      <c r="W18" s="1153"/>
      <c r="X18" s="1153"/>
      <c r="Y18" s="1153"/>
      <c r="Z18" s="1153"/>
      <c r="AA18" s="1153"/>
      <c r="AB18" s="1153"/>
      <c r="AC18" s="1153"/>
      <c r="AD18" s="1153"/>
      <c r="AE18" s="1153"/>
      <c r="AF18" s="1153"/>
      <c r="AG18" s="1153"/>
      <c r="AH18" s="1153"/>
      <c r="AI18" s="1172" t="s">
        <v>4843</v>
      </c>
      <c r="AJ18" s="1172"/>
    </row>
    <row r="19" spans="1:36" ht="18.75" customHeight="1">
      <c r="A19" s="1153" t="s">
        <v>267</v>
      </c>
      <c r="B19" s="1153"/>
      <c r="C19" s="1153"/>
      <c r="D19" s="1153"/>
      <c r="E19" s="1153"/>
      <c r="F19" s="1153"/>
      <c r="G19" s="1153"/>
      <c r="H19" s="1153"/>
      <c r="I19" s="1153"/>
      <c r="J19" s="1153"/>
      <c r="K19" s="1153"/>
      <c r="L19" s="1153"/>
      <c r="M19" s="1153"/>
      <c r="N19" s="1153"/>
      <c r="O19" s="1153"/>
      <c r="P19" s="1153"/>
      <c r="Q19" s="1154" t="s">
        <v>4824</v>
      </c>
      <c r="R19" s="1154"/>
      <c r="S19" s="1156" t="s">
        <v>350</v>
      </c>
      <c r="T19" s="1153"/>
      <c r="U19" s="1153"/>
      <c r="V19" s="1153"/>
      <c r="W19" s="1153"/>
      <c r="X19" s="1153"/>
      <c r="Y19" s="1153"/>
      <c r="Z19" s="1153"/>
      <c r="AA19" s="1153"/>
      <c r="AB19" s="1153"/>
      <c r="AC19" s="1153"/>
      <c r="AD19" s="1153"/>
      <c r="AE19" s="1153"/>
      <c r="AF19" s="1153"/>
      <c r="AG19" s="1153"/>
      <c r="AH19" s="1153"/>
      <c r="AI19" s="1172" t="s">
        <v>4843</v>
      </c>
      <c r="AJ19" s="1172"/>
    </row>
    <row r="20" spans="1:36" ht="18.75" customHeight="1">
      <c r="A20" s="1153" t="s">
        <v>269</v>
      </c>
      <c r="B20" s="1153"/>
      <c r="C20" s="1153"/>
      <c r="D20" s="1153"/>
      <c r="E20" s="1153"/>
      <c r="F20" s="1153"/>
      <c r="G20" s="1153"/>
      <c r="H20" s="1153"/>
      <c r="I20" s="1153"/>
      <c r="J20" s="1153"/>
      <c r="K20" s="1153"/>
      <c r="L20" s="1153"/>
      <c r="M20" s="1153"/>
      <c r="N20" s="1153"/>
      <c r="O20" s="1153"/>
      <c r="P20" s="1153"/>
      <c r="Q20" s="1154" t="s">
        <v>4824</v>
      </c>
      <c r="R20" s="1154"/>
      <c r="S20" s="1156" t="s">
        <v>351</v>
      </c>
      <c r="T20" s="1153"/>
      <c r="U20" s="1153"/>
      <c r="V20" s="1153"/>
      <c r="W20" s="1153"/>
      <c r="X20" s="1153"/>
      <c r="Y20" s="1153"/>
      <c r="Z20" s="1153"/>
      <c r="AA20" s="1153"/>
      <c r="AB20" s="1153"/>
      <c r="AC20" s="1153"/>
      <c r="AD20" s="1153"/>
      <c r="AE20" s="1153"/>
      <c r="AF20" s="1153"/>
      <c r="AG20" s="1153"/>
      <c r="AH20" s="1153"/>
      <c r="AI20" s="1172" t="s">
        <v>4844</v>
      </c>
      <c r="AJ20" s="1172"/>
    </row>
    <row r="21" spans="1:36" ht="18.75" customHeight="1">
      <c r="A21" s="1153" t="s">
        <v>5018</v>
      </c>
      <c r="B21" s="1153"/>
      <c r="C21" s="1153"/>
      <c r="D21" s="1153"/>
      <c r="E21" s="1153"/>
      <c r="F21" s="1153"/>
      <c r="G21" s="1153"/>
      <c r="H21" s="1153"/>
      <c r="I21" s="1153"/>
      <c r="J21" s="1153"/>
      <c r="K21" s="1153"/>
      <c r="L21" s="1153"/>
      <c r="M21" s="1153"/>
      <c r="N21" s="1153"/>
      <c r="O21" s="1153"/>
      <c r="P21" s="1153"/>
      <c r="Q21" s="1154" t="s">
        <v>4825</v>
      </c>
      <c r="R21" s="1154"/>
      <c r="S21" s="1156" t="s">
        <v>5021</v>
      </c>
      <c r="T21" s="1153"/>
      <c r="U21" s="1153"/>
      <c r="V21" s="1153"/>
      <c r="W21" s="1153"/>
      <c r="X21" s="1153"/>
      <c r="Y21" s="1153"/>
      <c r="Z21" s="1153"/>
      <c r="AA21" s="1153"/>
      <c r="AB21" s="1153"/>
      <c r="AC21" s="1153"/>
      <c r="AD21" s="1153"/>
      <c r="AE21" s="1153"/>
      <c r="AF21" s="1153"/>
      <c r="AG21" s="1153"/>
      <c r="AH21" s="1153"/>
      <c r="AI21" s="1172" t="s">
        <v>4844</v>
      </c>
      <c r="AJ21" s="1172"/>
    </row>
    <row r="22" spans="1:36" ht="18.75" customHeight="1">
      <c r="A22" s="1153" t="s">
        <v>5019</v>
      </c>
      <c r="B22" s="1153"/>
      <c r="C22" s="1153"/>
      <c r="D22" s="1153"/>
      <c r="E22" s="1153"/>
      <c r="F22" s="1153"/>
      <c r="G22" s="1153"/>
      <c r="H22" s="1153"/>
      <c r="I22" s="1153"/>
      <c r="J22" s="1153"/>
      <c r="K22" s="1153"/>
      <c r="L22" s="1153"/>
      <c r="M22" s="1153"/>
      <c r="N22" s="1153"/>
      <c r="O22" s="1153"/>
      <c r="P22" s="1153"/>
      <c r="Q22" s="1154" t="s">
        <v>4825</v>
      </c>
      <c r="R22" s="1155"/>
      <c r="S22" s="1163" t="s">
        <v>266</v>
      </c>
      <c r="T22" s="1164"/>
      <c r="U22" s="1164"/>
      <c r="V22" s="1164"/>
      <c r="W22" s="1164"/>
      <c r="X22" s="1164"/>
      <c r="Y22" s="1164"/>
      <c r="Z22" s="1164"/>
      <c r="AA22" s="1164"/>
      <c r="AB22" s="1164"/>
      <c r="AC22" s="1164"/>
      <c r="AD22" s="1164"/>
      <c r="AE22" s="1164"/>
      <c r="AF22" s="1164"/>
      <c r="AG22" s="1164"/>
      <c r="AH22" s="1164"/>
      <c r="AI22" s="1172"/>
      <c r="AJ22" s="1172"/>
    </row>
    <row r="23" spans="1:36" ht="18.75" customHeight="1">
      <c r="A23" s="1164" t="s">
        <v>274</v>
      </c>
      <c r="B23" s="1164"/>
      <c r="C23" s="1164"/>
      <c r="D23" s="1164"/>
      <c r="E23" s="1164"/>
      <c r="F23" s="1164"/>
      <c r="G23" s="1164"/>
      <c r="H23" s="1164"/>
      <c r="I23" s="1164"/>
      <c r="J23" s="1164"/>
      <c r="K23" s="1164"/>
      <c r="L23" s="1164"/>
      <c r="M23" s="1164"/>
      <c r="N23" s="1164"/>
      <c r="O23" s="1164"/>
      <c r="P23" s="1164"/>
      <c r="Q23" s="1154"/>
      <c r="R23" s="1155"/>
      <c r="S23" s="1170"/>
      <c r="T23" s="1157"/>
      <c r="U23" s="1157"/>
      <c r="V23" s="1157"/>
      <c r="W23" s="1157"/>
      <c r="X23" s="1157"/>
      <c r="Y23" s="1157"/>
      <c r="Z23" s="1157"/>
      <c r="AA23" s="1157"/>
      <c r="AB23" s="1157"/>
      <c r="AC23" s="1157"/>
      <c r="AD23" s="1157"/>
      <c r="AE23" s="1157"/>
      <c r="AF23" s="1157"/>
      <c r="AG23" s="1157"/>
      <c r="AH23" s="1157"/>
      <c r="AI23" s="1173"/>
      <c r="AJ23" s="1173"/>
    </row>
    <row r="24" spans="1:36" ht="18.75" customHeight="1">
      <c r="A24" s="1153" t="s">
        <v>276</v>
      </c>
      <c r="B24" s="1153"/>
      <c r="C24" s="1153"/>
      <c r="D24" s="1153"/>
      <c r="E24" s="1153"/>
      <c r="F24" s="1153"/>
      <c r="G24" s="1153"/>
      <c r="H24" s="1153"/>
      <c r="I24" s="1153"/>
      <c r="J24" s="1153"/>
      <c r="K24" s="1153"/>
      <c r="L24" s="1153"/>
      <c r="M24" s="1153"/>
      <c r="N24" s="1153"/>
      <c r="O24" s="1153"/>
      <c r="P24" s="1153"/>
      <c r="Q24" s="1154" t="s">
        <v>4826</v>
      </c>
      <c r="R24" s="1154"/>
      <c r="S24" s="1169" t="s">
        <v>270</v>
      </c>
      <c r="T24" s="1161"/>
      <c r="U24" s="1161"/>
      <c r="V24" s="1161"/>
      <c r="W24" s="1161"/>
      <c r="X24" s="1161"/>
      <c r="Y24" s="1161"/>
      <c r="Z24" s="1161"/>
      <c r="AA24" s="1161"/>
      <c r="AB24" s="1161"/>
      <c r="AC24" s="1161"/>
      <c r="AD24" s="1161"/>
      <c r="AE24" s="1161"/>
      <c r="AF24" s="1161"/>
      <c r="AG24" s="1161"/>
      <c r="AH24" s="1161"/>
      <c r="AI24" s="1173"/>
      <c r="AJ24" s="1173"/>
    </row>
    <row r="25" spans="1:36" ht="18.75" customHeight="1">
      <c r="A25" s="1153" t="s">
        <v>278</v>
      </c>
      <c r="B25" s="1153"/>
      <c r="C25" s="1153"/>
      <c r="D25" s="1153"/>
      <c r="E25" s="1153"/>
      <c r="F25" s="1153"/>
      <c r="G25" s="1153"/>
      <c r="H25" s="1153"/>
      <c r="I25" s="1153"/>
      <c r="J25" s="1153"/>
      <c r="K25" s="1153"/>
      <c r="L25" s="1153"/>
      <c r="M25" s="1153"/>
      <c r="N25" s="1153"/>
      <c r="O25" s="1153"/>
      <c r="P25" s="1153"/>
      <c r="Q25" s="1154" t="s">
        <v>4826</v>
      </c>
      <c r="R25" s="1154"/>
      <c r="S25" s="1163" t="s">
        <v>4793</v>
      </c>
      <c r="T25" s="1164"/>
      <c r="U25" s="1164"/>
      <c r="V25" s="1164"/>
      <c r="W25" s="1164"/>
      <c r="X25" s="1164"/>
      <c r="Y25" s="1164"/>
      <c r="Z25" s="1164"/>
      <c r="AA25" s="1164"/>
      <c r="AB25" s="1164"/>
      <c r="AC25" s="1164"/>
      <c r="AD25" s="1164"/>
      <c r="AE25" s="1164"/>
      <c r="AF25" s="1164"/>
      <c r="AG25" s="1164"/>
      <c r="AH25" s="1164"/>
      <c r="AI25" s="1172" t="s">
        <v>4845</v>
      </c>
      <c r="AJ25" s="1172"/>
    </row>
    <row r="26" spans="1:36" ht="18.75" customHeight="1">
      <c r="A26" s="1153" t="s">
        <v>279</v>
      </c>
      <c r="B26" s="1153"/>
      <c r="C26" s="1153"/>
      <c r="D26" s="1153"/>
      <c r="E26" s="1153"/>
      <c r="F26" s="1153"/>
      <c r="G26" s="1153"/>
      <c r="H26" s="1153"/>
      <c r="I26" s="1153"/>
      <c r="J26" s="1153"/>
      <c r="K26" s="1153"/>
      <c r="L26" s="1153"/>
      <c r="M26" s="1153"/>
      <c r="N26" s="1153"/>
      <c r="O26" s="1153"/>
      <c r="P26" s="1153"/>
      <c r="Q26" s="1154" t="s">
        <v>4826</v>
      </c>
      <c r="R26" s="1154"/>
      <c r="S26" s="1156" t="s">
        <v>272</v>
      </c>
      <c r="T26" s="1153"/>
      <c r="U26" s="1153"/>
      <c r="V26" s="1153"/>
      <c r="W26" s="1153"/>
      <c r="X26" s="1153"/>
      <c r="Y26" s="1153"/>
      <c r="Z26" s="1153"/>
      <c r="AA26" s="1153"/>
      <c r="AB26" s="1153"/>
      <c r="AC26" s="1153"/>
      <c r="AD26" s="1153"/>
      <c r="AE26" s="1153"/>
      <c r="AF26" s="1153"/>
      <c r="AG26" s="1153"/>
      <c r="AH26" s="1153"/>
      <c r="AI26" s="1172" t="s">
        <v>4846</v>
      </c>
      <c r="AJ26" s="1172"/>
    </row>
    <row r="27" spans="1:36" ht="18.75" customHeight="1">
      <c r="A27" s="1153" t="s">
        <v>281</v>
      </c>
      <c r="B27" s="1153"/>
      <c r="C27" s="1153"/>
      <c r="D27" s="1153"/>
      <c r="E27" s="1153"/>
      <c r="F27" s="1153"/>
      <c r="G27" s="1153"/>
      <c r="H27" s="1153"/>
      <c r="I27" s="1153"/>
      <c r="J27" s="1153"/>
      <c r="K27" s="1153"/>
      <c r="L27" s="1153"/>
      <c r="M27" s="1153"/>
      <c r="N27" s="1153"/>
      <c r="O27" s="1153"/>
      <c r="P27" s="1153"/>
      <c r="Q27" s="1154" t="s">
        <v>4826</v>
      </c>
      <c r="R27" s="1154"/>
      <c r="S27" s="1156" t="s">
        <v>273</v>
      </c>
      <c r="T27" s="1153"/>
      <c r="U27" s="1153"/>
      <c r="V27" s="1153"/>
      <c r="W27" s="1153"/>
      <c r="X27" s="1153"/>
      <c r="Y27" s="1153"/>
      <c r="Z27" s="1153"/>
      <c r="AA27" s="1153"/>
      <c r="AB27" s="1153"/>
      <c r="AC27" s="1153"/>
      <c r="AD27" s="1153"/>
      <c r="AE27" s="1153"/>
      <c r="AF27" s="1153"/>
      <c r="AG27" s="1153"/>
      <c r="AH27" s="1153"/>
      <c r="AI27" s="1172" t="s">
        <v>4847</v>
      </c>
      <c r="AJ27" s="1172"/>
    </row>
    <row r="28" spans="1:36" ht="18.75" customHeight="1">
      <c r="A28" s="1153" t="s">
        <v>283</v>
      </c>
      <c r="B28" s="1153"/>
      <c r="C28" s="1153"/>
      <c r="D28" s="1153"/>
      <c r="E28" s="1153"/>
      <c r="F28" s="1153"/>
      <c r="G28" s="1153"/>
      <c r="H28" s="1153"/>
      <c r="I28" s="1153"/>
      <c r="J28" s="1153"/>
      <c r="K28" s="1153"/>
      <c r="L28" s="1153"/>
      <c r="M28" s="1153"/>
      <c r="N28" s="1153"/>
      <c r="O28" s="1153"/>
      <c r="P28" s="1153"/>
      <c r="Q28" s="1154" t="s">
        <v>4826</v>
      </c>
      <c r="R28" s="1154"/>
      <c r="S28" s="1156" t="s">
        <v>275</v>
      </c>
      <c r="T28" s="1153"/>
      <c r="U28" s="1153"/>
      <c r="V28" s="1153"/>
      <c r="W28" s="1153"/>
      <c r="X28" s="1153"/>
      <c r="Y28" s="1153"/>
      <c r="Z28" s="1153"/>
      <c r="AA28" s="1153"/>
      <c r="AB28" s="1153"/>
      <c r="AC28" s="1153"/>
      <c r="AD28" s="1153"/>
      <c r="AE28" s="1153"/>
      <c r="AF28" s="1153"/>
      <c r="AG28" s="1153"/>
      <c r="AH28" s="1153"/>
      <c r="AI28" s="1172" t="s">
        <v>4848</v>
      </c>
      <c r="AJ28" s="1172"/>
    </row>
    <row r="29" spans="1:36" ht="18.75" customHeight="1">
      <c r="A29" s="1153" t="s">
        <v>285</v>
      </c>
      <c r="B29" s="1153"/>
      <c r="C29" s="1153"/>
      <c r="D29" s="1153"/>
      <c r="E29" s="1153"/>
      <c r="F29" s="1153"/>
      <c r="G29" s="1153"/>
      <c r="H29" s="1153"/>
      <c r="I29" s="1153"/>
      <c r="J29" s="1153"/>
      <c r="K29" s="1153"/>
      <c r="L29" s="1153"/>
      <c r="M29" s="1153"/>
      <c r="N29" s="1153"/>
      <c r="O29" s="1153"/>
      <c r="P29" s="1153"/>
      <c r="Q29" s="1154" t="s">
        <v>4826</v>
      </c>
      <c r="R29" s="1154"/>
      <c r="S29" s="1171"/>
      <c r="T29" s="1150"/>
      <c r="U29" s="1150"/>
      <c r="V29" s="1150"/>
      <c r="W29" s="1150"/>
      <c r="X29" s="1150"/>
      <c r="Y29" s="1150"/>
      <c r="Z29" s="1150"/>
      <c r="AA29" s="1150"/>
      <c r="AB29" s="1150"/>
      <c r="AC29" s="1150"/>
      <c r="AD29" s="1150"/>
      <c r="AE29" s="1150"/>
      <c r="AF29" s="1150"/>
      <c r="AG29" s="1150"/>
      <c r="AH29" s="1150"/>
      <c r="AI29" s="1173"/>
      <c r="AJ29" s="1173"/>
    </row>
    <row r="30" spans="1:36" ht="18.75" customHeight="1">
      <c r="A30" s="1153" t="s">
        <v>287</v>
      </c>
      <c r="B30" s="1153"/>
      <c r="C30" s="1153"/>
      <c r="D30" s="1153"/>
      <c r="E30" s="1153"/>
      <c r="F30" s="1153"/>
      <c r="G30" s="1153"/>
      <c r="H30" s="1153"/>
      <c r="I30" s="1153"/>
      <c r="J30" s="1153"/>
      <c r="K30" s="1153"/>
      <c r="L30" s="1153"/>
      <c r="M30" s="1153"/>
      <c r="N30" s="1153"/>
      <c r="O30" s="1153"/>
      <c r="P30" s="1153"/>
      <c r="Q30" s="1154" t="s">
        <v>4827</v>
      </c>
      <c r="R30" s="1154"/>
      <c r="S30" s="1169" t="s">
        <v>4955</v>
      </c>
      <c r="T30" s="1161"/>
      <c r="U30" s="1161"/>
      <c r="V30" s="1161"/>
      <c r="W30" s="1161"/>
      <c r="X30" s="1161"/>
      <c r="Y30" s="1161"/>
      <c r="Z30" s="1161"/>
      <c r="AA30" s="1161"/>
      <c r="AB30" s="1161"/>
      <c r="AC30" s="1161"/>
      <c r="AD30" s="1161"/>
      <c r="AE30" s="1161"/>
      <c r="AF30" s="1161"/>
      <c r="AG30" s="1161"/>
      <c r="AH30" s="1161"/>
      <c r="AI30" s="1173"/>
      <c r="AJ30" s="1173"/>
    </row>
    <row r="31" spans="1:36" ht="18.75" customHeight="1">
      <c r="A31" s="1153" t="s">
        <v>289</v>
      </c>
      <c r="B31" s="1153"/>
      <c r="C31" s="1153"/>
      <c r="D31" s="1153"/>
      <c r="E31" s="1153"/>
      <c r="F31" s="1153"/>
      <c r="G31" s="1153"/>
      <c r="H31" s="1153"/>
      <c r="I31" s="1153"/>
      <c r="J31" s="1153"/>
      <c r="K31" s="1153"/>
      <c r="L31" s="1153"/>
      <c r="M31" s="1153"/>
      <c r="N31" s="1153"/>
      <c r="O31" s="1153"/>
      <c r="P31" s="1153"/>
      <c r="Q31" s="1154" t="s">
        <v>4827</v>
      </c>
      <c r="R31" s="1154"/>
      <c r="S31" s="1163" t="s">
        <v>4793</v>
      </c>
      <c r="T31" s="1164"/>
      <c r="U31" s="1164"/>
      <c r="V31" s="1164"/>
      <c r="W31" s="1164"/>
      <c r="X31" s="1164"/>
      <c r="Y31" s="1164"/>
      <c r="Z31" s="1164"/>
      <c r="AA31" s="1164"/>
      <c r="AB31" s="1164"/>
      <c r="AC31" s="1164"/>
      <c r="AD31" s="1164"/>
      <c r="AE31" s="1164"/>
      <c r="AF31" s="1164"/>
      <c r="AG31" s="1164"/>
      <c r="AH31" s="1164"/>
      <c r="AI31" s="1172" t="s">
        <v>4849</v>
      </c>
      <c r="AJ31" s="1172"/>
    </row>
    <row r="32" spans="1:36" ht="18.75" customHeight="1">
      <c r="A32" s="1153" t="s">
        <v>290</v>
      </c>
      <c r="B32" s="1153"/>
      <c r="C32" s="1153"/>
      <c r="D32" s="1153"/>
      <c r="E32" s="1153"/>
      <c r="F32" s="1153"/>
      <c r="G32" s="1153"/>
      <c r="H32" s="1153"/>
      <c r="I32" s="1153"/>
      <c r="J32" s="1153"/>
      <c r="K32" s="1153"/>
      <c r="L32" s="1153"/>
      <c r="M32" s="1153"/>
      <c r="N32" s="1153"/>
      <c r="O32" s="1153"/>
      <c r="P32" s="1153"/>
      <c r="Q32" s="1154" t="s">
        <v>4828</v>
      </c>
      <c r="R32" s="1154"/>
      <c r="S32" s="1156" t="s">
        <v>280</v>
      </c>
      <c r="T32" s="1153"/>
      <c r="U32" s="1153"/>
      <c r="V32" s="1153"/>
      <c r="W32" s="1153"/>
      <c r="X32" s="1153"/>
      <c r="Y32" s="1153"/>
      <c r="Z32" s="1153"/>
      <c r="AA32" s="1153"/>
      <c r="AB32" s="1153"/>
      <c r="AC32" s="1153"/>
      <c r="AD32" s="1153"/>
      <c r="AE32" s="1153"/>
      <c r="AF32" s="1153"/>
      <c r="AG32" s="1153"/>
      <c r="AH32" s="1153"/>
      <c r="AI32" s="1172" t="s">
        <v>4850</v>
      </c>
      <c r="AJ32" s="1172"/>
    </row>
    <row r="33" spans="1:36" ht="18.75" customHeight="1">
      <c r="A33" s="1153" t="s">
        <v>292</v>
      </c>
      <c r="B33" s="1153"/>
      <c r="C33" s="1153"/>
      <c r="D33" s="1153"/>
      <c r="E33" s="1153"/>
      <c r="F33" s="1153"/>
      <c r="G33" s="1153"/>
      <c r="H33" s="1153"/>
      <c r="I33" s="1153"/>
      <c r="J33" s="1153"/>
      <c r="K33" s="1153"/>
      <c r="L33" s="1153"/>
      <c r="M33" s="1153"/>
      <c r="N33" s="1153"/>
      <c r="O33" s="1153"/>
      <c r="P33" s="1153"/>
      <c r="Q33" s="1154" t="s">
        <v>4828</v>
      </c>
      <c r="R33" s="1154"/>
      <c r="S33" s="1156" t="s">
        <v>282</v>
      </c>
      <c r="T33" s="1153"/>
      <c r="U33" s="1153"/>
      <c r="V33" s="1153"/>
      <c r="W33" s="1153"/>
      <c r="X33" s="1153"/>
      <c r="Y33" s="1153"/>
      <c r="Z33" s="1153"/>
      <c r="AA33" s="1153"/>
      <c r="AB33" s="1153"/>
      <c r="AC33" s="1153"/>
      <c r="AD33" s="1153"/>
      <c r="AE33" s="1153"/>
      <c r="AF33" s="1153"/>
      <c r="AG33" s="1153"/>
      <c r="AH33" s="1153"/>
      <c r="AI33" s="1172" t="s">
        <v>4850</v>
      </c>
      <c r="AJ33" s="1172"/>
    </row>
    <row r="34" spans="1:36" ht="18.75" customHeight="1">
      <c r="A34" s="1153" t="s">
        <v>294</v>
      </c>
      <c r="B34" s="1153"/>
      <c r="C34" s="1153"/>
      <c r="D34" s="1153"/>
      <c r="E34" s="1153"/>
      <c r="F34" s="1153"/>
      <c r="G34" s="1153"/>
      <c r="H34" s="1153"/>
      <c r="I34" s="1153"/>
      <c r="J34" s="1153"/>
      <c r="K34" s="1153"/>
      <c r="L34" s="1153"/>
      <c r="M34" s="1153"/>
      <c r="N34" s="1153"/>
      <c r="O34" s="1153"/>
      <c r="P34" s="1153"/>
      <c r="Q34" s="1154" t="s">
        <v>4828</v>
      </c>
      <c r="R34" s="1154"/>
      <c r="S34" s="1156" t="s">
        <v>284</v>
      </c>
      <c r="T34" s="1153"/>
      <c r="U34" s="1153"/>
      <c r="V34" s="1153"/>
      <c r="W34" s="1153"/>
      <c r="X34" s="1153"/>
      <c r="Y34" s="1153"/>
      <c r="Z34" s="1153"/>
      <c r="AA34" s="1153"/>
      <c r="AB34" s="1153"/>
      <c r="AC34" s="1153"/>
      <c r="AD34" s="1153"/>
      <c r="AE34" s="1153"/>
      <c r="AF34" s="1153"/>
      <c r="AG34" s="1153"/>
      <c r="AH34" s="1153"/>
      <c r="AI34" s="1172" t="s">
        <v>4850</v>
      </c>
      <c r="AJ34" s="1172"/>
    </row>
    <row r="35" spans="1:36" ht="18.75" customHeight="1">
      <c r="A35" s="1153" t="s">
        <v>5020</v>
      </c>
      <c r="B35" s="1153"/>
      <c r="C35" s="1153"/>
      <c r="D35" s="1153"/>
      <c r="E35" s="1153"/>
      <c r="F35" s="1153"/>
      <c r="G35" s="1153"/>
      <c r="H35" s="1153"/>
      <c r="I35" s="1153"/>
      <c r="J35" s="1153"/>
      <c r="K35" s="1153"/>
      <c r="L35" s="1153"/>
      <c r="M35" s="1153"/>
      <c r="N35" s="1153"/>
      <c r="O35" s="1153"/>
      <c r="P35" s="1153"/>
      <c r="Q35" s="1154" t="s">
        <v>4829</v>
      </c>
      <c r="R35" s="1154"/>
      <c r="S35" s="1156" t="s">
        <v>286</v>
      </c>
      <c r="T35" s="1153"/>
      <c r="U35" s="1153"/>
      <c r="V35" s="1153"/>
      <c r="W35" s="1153"/>
      <c r="X35" s="1153"/>
      <c r="Y35" s="1153"/>
      <c r="Z35" s="1153"/>
      <c r="AA35" s="1153"/>
      <c r="AB35" s="1153"/>
      <c r="AC35" s="1153"/>
      <c r="AD35" s="1153"/>
      <c r="AE35" s="1153"/>
      <c r="AF35" s="1153"/>
      <c r="AG35" s="1153"/>
      <c r="AH35" s="1153"/>
      <c r="AI35" s="1172" t="s">
        <v>4851</v>
      </c>
      <c r="AJ35" s="1172"/>
    </row>
    <row r="36" spans="1:36" ht="18.75" customHeight="1">
      <c r="A36" s="1153" t="s">
        <v>298</v>
      </c>
      <c r="B36" s="1153"/>
      <c r="C36" s="1153"/>
      <c r="D36" s="1153"/>
      <c r="E36" s="1153"/>
      <c r="F36" s="1153"/>
      <c r="G36" s="1153"/>
      <c r="H36" s="1153"/>
      <c r="I36" s="1153"/>
      <c r="J36" s="1153"/>
      <c r="K36" s="1153"/>
      <c r="L36" s="1153"/>
      <c r="M36" s="1153"/>
      <c r="N36" s="1153"/>
      <c r="O36" s="1153"/>
      <c r="P36" s="1153"/>
      <c r="Q36" s="1154" t="s">
        <v>4829</v>
      </c>
      <c r="R36" s="1154"/>
      <c r="S36" s="1156" t="s">
        <v>288</v>
      </c>
      <c r="T36" s="1153"/>
      <c r="U36" s="1153"/>
      <c r="V36" s="1153"/>
      <c r="W36" s="1153"/>
      <c r="X36" s="1153"/>
      <c r="Y36" s="1153"/>
      <c r="Z36" s="1153"/>
      <c r="AA36" s="1153"/>
      <c r="AB36" s="1153"/>
      <c r="AC36" s="1153"/>
      <c r="AD36" s="1153"/>
      <c r="AE36" s="1153"/>
      <c r="AF36" s="1153"/>
      <c r="AG36" s="1153"/>
      <c r="AH36" s="1153"/>
      <c r="AI36" s="1172" t="s">
        <v>4851</v>
      </c>
      <c r="AJ36" s="1172"/>
    </row>
    <row r="37" spans="1:36" ht="18.75" customHeight="1">
      <c r="A37" s="1153" t="s">
        <v>299</v>
      </c>
      <c r="B37" s="1153"/>
      <c r="C37" s="1153"/>
      <c r="D37" s="1153"/>
      <c r="E37" s="1153"/>
      <c r="F37" s="1153"/>
      <c r="G37" s="1153"/>
      <c r="H37" s="1153"/>
      <c r="I37" s="1153"/>
      <c r="J37" s="1153"/>
      <c r="K37" s="1153"/>
      <c r="L37" s="1153"/>
      <c r="M37" s="1153"/>
      <c r="N37" s="1153"/>
      <c r="O37" s="1153"/>
      <c r="P37" s="1153"/>
      <c r="Q37" s="1154" t="s">
        <v>4829</v>
      </c>
      <c r="R37" s="1154"/>
      <c r="S37" s="1156" t="s">
        <v>5022</v>
      </c>
      <c r="T37" s="1153"/>
      <c r="U37" s="1153"/>
      <c r="V37" s="1153"/>
      <c r="W37" s="1153"/>
      <c r="X37" s="1153"/>
      <c r="Y37" s="1153"/>
      <c r="Z37" s="1153"/>
      <c r="AA37" s="1153"/>
      <c r="AB37" s="1153"/>
      <c r="AC37" s="1153"/>
      <c r="AD37" s="1153"/>
      <c r="AE37" s="1153"/>
      <c r="AF37" s="1153"/>
      <c r="AG37" s="1153"/>
      <c r="AH37" s="1153"/>
      <c r="AI37" s="1172" t="s">
        <v>4852</v>
      </c>
      <c r="AJ37" s="1172"/>
    </row>
    <row r="38" spans="1:36" ht="18.75" customHeight="1">
      <c r="A38" s="1153" t="s">
        <v>300</v>
      </c>
      <c r="B38" s="1153"/>
      <c r="C38" s="1153"/>
      <c r="D38" s="1153"/>
      <c r="E38" s="1153"/>
      <c r="F38" s="1153"/>
      <c r="G38" s="1153"/>
      <c r="H38" s="1153"/>
      <c r="I38" s="1153"/>
      <c r="J38" s="1153"/>
      <c r="K38" s="1153"/>
      <c r="L38" s="1153"/>
      <c r="M38" s="1153"/>
      <c r="N38" s="1153"/>
      <c r="O38" s="1153"/>
      <c r="P38" s="1153"/>
      <c r="Q38" s="1154" t="s">
        <v>4830</v>
      </c>
      <c r="R38" s="1154"/>
      <c r="S38" s="1163" t="s">
        <v>5023</v>
      </c>
      <c r="T38" s="1164"/>
      <c r="U38" s="1164"/>
      <c r="V38" s="1164"/>
      <c r="W38" s="1164"/>
      <c r="X38" s="1164"/>
      <c r="Y38" s="1164"/>
      <c r="Z38" s="1164"/>
      <c r="AA38" s="1164"/>
      <c r="AB38" s="1164"/>
      <c r="AC38" s="1164"/>
      <c r="AD38" s="1164"/>
      <c r="AE38" s="1164"/>
      <c r="AF38" s="1164"/>
      <c r="AG38" s="1164"/>
      <c r="AH38" s="1164"/>
      <c r="AI38" s="1172"/>
      <c r="AJ38" s="1172"/>
    </row>
    <row r="39" spans="1:36" ht="18.75" customHeight="1">
      <c r="A39" s="1153" t="s">
        <v>303</v>
      </c>
      <c r="B39" s="1153"/>
      <c r="C39" s="1153"/>
      <c r="D39" s="1153"/>
      <c r="E39" s="1153"/>
      <c r="F39" s="1153"/>
      <c r="G39" s="1153"/>
      <c r="H39" s="1153"/>
      <c r="I39" s="1153"/>
      <c r="J39" s="1153"/>
      <c r="K39" s="1153"/>
      <c r="L39" s="1153"/>
      <c r="M39" s="1153"/>
      <c r="N39" s="1153"/>
      <c r="O39" s="1153"/>
      <c r="P39" s="1153"/>
      <c r="Q39" s="1154" t="s">
        <v>4830</v>
      </c>
      <c r="R39" s="1154"/>
      <c r="S39" s="1156" t="s">
        <v>293</v>
      </c>
      <c r="T39" s="1153"/>
      <c r="U39" s="1153"/>
      <c r="V39" s="1153"/>
      <c r="W39" s="1153"/>
      <c r="X39" s="1153"/>
      <c r="Y39" s="1153"/>
      <c r="Z39" s="1153"/>
      <c r="AA39" s="1153"/>
      <c r="AB39" s="1153"/>
      <c r="AC39" s="1153"/>
      <c r="AD39" s="1153"/>
      <c r="AE39" s="1153"/>
      <c r="AF39" s="1153"/>
      <c r="AG39" s="1153"/>
      <c r="AH39" s="1153"/>
      <c r="AI39" s="1172" t="s">
        <v>4852</v>
      </c>
      <c r="AJ39" s="1172"/>
    </row>
    <row r="40" spans="1:36" ht="18.75" customHeight="1">
      <c r="A40" s="1153" t="s">
        <v>305</v>
      </c>
      <c r="B40" s="1153"/>
      <c r="C40" s="1153"/>
      <c r="D40" s="1153"/>
      <c r="E40" s="1153"/>
      <c r="F40" s="1153"/>
      <c r="G40" s="1153"/>
      <c r="H40" s="1153"/>
      <c r="I40" s="1153"/>
      <c r="J40" s="1153"/>
      <c r="K40" s="1153"/>
      <c r="L40" s="1153"/>
      <c r="M40" s="1153"/>
      <c r="N40" s="1153"/>
      <c r="O40" s="1153"/>
      <c r="P40" s="1153"/>
      <c r="Q40" s="1154" t="s">
        <v>4830</v>
      </c>
      <c r="R40" s="1154"/>
      <c r="S40" s="1163" t="s">
        <v>295</v>
      </c>
      <c r="T40" s="1164"/>
      <c r="U40" s="1164"/>
      <c r="V40" s="1164"/>
      <c r="W40" s="1164"/>
      <c r="X40" s="1164"/>
      <c r="Y40" s="1164"/>
      <c r="Z40" s="1164"/>
      <c r="AA40" s="1164"/>
      <c r="AB40" s="1164"/>
      <c r="AC40" s="1164"/>
      <c r="AD40" s="1164"/>
      <c r="AE40" s="1164"/>
      <c r="AF40" s="1164"/>
      <c r="AG40" s="1164"/>
      <c r="AH40" s="1164"/>
      <c r="AI40" s="1172"/>
      <c r="AJ40" s="1172"/>
    </row>
    <row r="41" spans="1:36" ht="18.75" customHeight="1">
      <c r="A41" s="1153" t="s">
        <v>306</v>
      </c>
      <c r="B41" s="1153"/>
      <c r="C41" s="1153"/>
      <c r="D41" s="1153"/>
      <c r="E41" s="1153"/>
      <c r="F41" s="1153"/>
      <c r="G41" s="1153"/>
      <c r="H41" s="1153"/>
      <c r="I41" s="1153"/>
      <c r="J41" s="1153"/>
      <c r="K41" s="1153"/>
      <c r="L41" s="1153"/>
      <c r="M41" s="1153"/>
      <c r="N41" s="1153"/>
      <c r="O41" s="1153"/>
      <c r="P41" s="1153"/>
      <c r="Q41" s="1154" t="s">
        <v>4831</v>
      </c>
      <c r="R41" s="1154"/>
      <c r="S41" s="1163" t="s">
        <v>297</v>
      </c>
      <c r="T41" s="1164"/>
      <c r="U41" s="1164"/>
      <c r="V41" s="1164"/>
      <c r="W41" s="1164"/>
      <c r="X41" s="1164"/>
      <c r="Y41" s="1164"/>
      <c r="Z41" s="1164"/>
      <c r="AA41" s="1164"/>
      <c r="AB41" s="1164"/>
      <c r="AC41" s="1164"/>
      <c r="AD41" s="1164"/>
      <c r="AE41" s="1164"/>
      <c r="AF41" s="1164"/>
      <c r="AG41" s="1164"/>
      <c r="AH41" s="1164"/>
      <c r="AI41" s="1172"/>
      <c r="AJ41" s="1172"/>
    </row>
    <row r="42" spans="1:36" ht="18.75" customHeight="1">
      <c r="A42" s="1153" t="s">
        <v>309</v>
      </c>
      <c r="B42" s="1153"/>
      <c r="C42" s="1153"/>
      <c r="D42" s="1153"/>
      <c r="E42" s="1153"/>
      <c r="F42" s="1153"/>
      <c r="G42" s="1153"/>
      <c r="H42" s="1153"/>
      <c r="I42" s="1153"/>
      <c r="J42" s="1153"/>
      <c r="K42" s="1153"/>
      <c r="L42" s="1153"/>
      <c r="M42" s="1153"/>
      <c r="N42" s="1153"/>
      <c r="O42" s="1153"/>
      <c r="P42" s="1153"/>
      <c r="Q42" s="1154" t="s">
        <v>4831</v>
      </c>
      <c r="R42" s="1154"/>
      <c r="S42" s="1156" t="s">
        <v>5024</v>
      </c>
      <c r="T42" s="1153"/>
      <c r="U42" s="1153"/>
      <c r="V42" s="1153"/>
      <c r="W42" s="1153"/>
      <c r="X42" s="1153"/>
      <c r="Y42" s="1153"/>
      <c r="Z42" s="1153"/>
      <c r="AA42" s="1153"/>
      <c r="AB42" s="1153"/>
      <c r="AC42" s="1153"/>
      <c r="AD42" s="1153"/>
      <c r="AE42" s="1153"/>
      <c r="AF42" s="1153"/>
      <c r="AG42" s="1153"/>
      <c r="AH42" s="1153"/>
      <c r="AI42" s="1172" t="s">
        <v>4853</v>
      </c>
      <c r="AJ42" s="1172"/>
    </row>
    <row r="43" spans="1:36" ht="18.75" customHeight="1">
      <c r="A43" s="1153" t="s">
        <v>5044</v>
      </c>
      <c r="B43" s="1153"/>
      <c r="C43" s="1153"/>
      <c r="D43" s="1153"/>
      <c r="E43" s="1153"/>
      <c r="F43" s="1153"/>
      <c r="G43" s="1153"/>
      <c r="H43" s="1153"/>
      <c r="I43" s="1153"/>
      <c r="J43" s="1153"/>
      <c r="K43" s="1153"/>
      <c r="L43" s="1153"/>
      <c r="M43" s="1153"/>
      <c r="N43" s="1153"/>
      <c r="O43" s="1153"/>
      <c r="P43" s="1153"/>
      <c r="Q43" s="1154" t="s">
        <v>4831</v>
      </c>
      <c r="R43" s="1154"/>
      <c r="S43" s="1163" t="s">
        <v>5025</v>
      </c>
      <c r="T43" s="1164"/>
      <c r="U43" s="1164"/>
      <c r="V43" s="1164"/>
      <c r="W43" s="1164"/>
      <c r="X43" s="1164"/>
      <c r="Y43" s="1164"/>
      <c r="Z43" s="1164"/>
      <c r="AA43" s="1164"/>
      <c r="AB43" s="1164"/>
      <c r="AC43" s="1164"/>
      <c r="AD43" s="1164"/>
      <c r="AE43" s="1164"/>
      <c r="AF43" s="1164"/>
      <c r="AG43" s="1164"/>
      <c r="AH43" s="1164"/>
      <c r="AI43" s="1172"/>
      <c r="AJ43" s="1172"/>
    </row>
    <row r="44" spans="1:36" ht="18.75" customHeight="1">
      <c r="A44" s="1157"/>
      <c r="B44" s="1157"/>
      <c r="C44" s="1157"/>
      <c r="D44" s="1157"/>
      <c r="E44" s="1157"/>
      <c r="F44" s="1157"/>
      <c r="G44" s="1157"/>
      <c r="H44" s="1157"/>
      <c r="I44" s="1157"/>
      <c r="J44" s="1157"/>
      <c r="K44" s="1157"/>
      <c r="L44" s="1157"/>
      <c r="M44" s="1157"/>
      <c r="N44" s="1157"/>
      <c r="O44" s="1157"/>
      <c r="P44" s="1157"/>
      <c r="Q44" s="1157"/>
      <c r="R44" s="1157"/>
      <c r="S44" s="1156" t="s">
        <v>302</v>
      </c>
      <c r="T44" s="1153"/>
      <c r="U44" s="1153"/>
      <c r="V44" s="1153"/>
      <c r="W44" s="1153"/>
      <c r="X44" s="1153"/>
      <c r="Y44" s="1153"/>
      <c r="Z44" s="1153"/>
      <c r="AA44" s="1153"/>
      <c r="AB44" s="1153"/>
      <c r="AC44" s="1153"/>
      <c r="AD44" s="1153"/>
      <c r="AE44" s="1153"/>
      <c r="AF44" s="1153"/>
      <c r="AG44" s="1153"/>
      <c r="AH44" s="1153"/>
      <c r="AI44" s="1172" t="s">
        <v>4853</v>
      </c>
      <c r="AJ44" s="1172"/>
    </row>
    <row r="45" spans="1:36" ht="18.75" customHeight="1">
      <c r="A45" s="1161" t="s">
        <v>4956</v>
      </c>
      <c r="B45" s="1161"/>
      <c r="C45" s="1161"/>
      <c r="D45" s="1161"/>
      <c r="E45" s="1161"/>
      <c r="F45" s="1161"/>
      <c r="G45" s="1161"/>
      <c r="H45" s="1161"/>
      <c r="I45" s="1161"/>
      <c r="J45" s="1161"/>
      <c r="K45" s="1161"/>
      <c r="L45" s="1161"/>
      <c r="M45" s="1161"/>
      <c r="N45" s="1161"/>
      <c r="O45" s="1161"/>
      <c r="P45" s="1161"/>
      <c r="Q45" s="1157"/>
      <c r="R45" s="1157"/>
      <c r="S45" s="1163" t="s">
        <v>304</v>
      </c>
      <c r="T45" s="1164"/>
      <c r="U45" s="1164"/>
      <c r="V45" s="1164"/>
      <c r="W45" s="1164"/>
      <c r="X45" s="1164"/>
      <c r="Y45" s="1164"/>
      <c r="Z45" s="1164"/>
      <c r="AA45" s="1164"/>
      <c r="AB45" s="1164"/>
      <c r="AC45" s="1164"/>
      <c r="AD45" s="1164"/>
      <c r="AE45" s="1164"/>
      <c r="AF45" s="1164"/>
      <c r="AG45" s="1164"/>
      <c r="AH45" s="1164"/>
      <c r="AI45" s="1172"/>
      <c r="AJ45" s="1172"/>
    </row>
    <row r="46" spans="1:36" ht="18.75" customHeight="1">
      <c r="A46" s="1164" t="s">
        <v>4793</v>
      </c>
      <c r="B46" s="1164"/>
      <c r="C46" s="1164"/>
      <c r="D46" s="1164"/>
      <c r="E46" s="1164"/>
      <c r="F46" s="1164"/>
      <c r="G46" s="1164"/>
      <c r="H46" s="1164"/>
      <c r="I46" s="1164"/>
      <c r="J46" s="1164"/>
      <c r="K46" s="1164"/>
      <c r="L46" s="1164"/>
      <c r="M46" s="1164"/>
      <c r="N46" s="1164"/>
      <c r="O46" s="1164"/>
      <c r="P46" s="1164"/>
      <c r="Q46" s="1154" t="s">
        <v>4832</v>
      </c>
      <c r="R46" s="1155"/>
      <c r="S46" s="1156" t="s">
        <v>5026</v>
      </c>
      <c r="T46" s="1153"/>
      <c r="U46" s="1153"/>
      <c r="V46" s="1153"/>
      <c r="W46" s="1153"/>
      <c r="X46" s="1153"/>
      <c r="Y46" s="1153"/>
      <c r="Z46" s="1153"/>
      <c r="AA46" s="1153"/>
      <c r="AB46" s="1153"/>
      <c r="AC46" s="1153"/>
      <c r="AD46" s="1153"/>
      <c r="AE46" s="1153"/>
      <c r="AF46" s="1153"/>
      <c r="AG46" s="1153"/>
      <c r="AH46" s="1153"/>
      <c r="AI46" s="1172" t="s">
        <v>4854</v>
      </c>
      <c r="AJ46" s="1172"/>
    </row>
    <row r="47" spans="1:36" ht="18.75" customHeight="1">
      <c r="A47" s="1153" t="s">
        <v>313</v>
      </c>
      <c r="B47" s="1153"/>
      <c r="C47" s="1153"/>
      <c r="D47" s="1153"/>
      <c r="E47" s="1153"/>
      <c r="F47" s="1153"/>
      <c r="G47" s="1153"/>
      <c r="H47" s="1153"/>
      <c r="I47" s="1153"/>
      <c r="J47" s="1153"/>
      <c r="K47" s="1153"/>
      <c r="L47" s="1153"/>
      <c r="M47" s="1153"/>
      <c r="N47" s="1153"/>
      <c r="O47" s="1153"/>
      <c r="P47" s="1153"/>
      <c r="Q47" s="1154" t="s">
        <v>4833</v>
      </c>
      <c r="R47" s="1154"/>
      <c r="S47" s="1163" t="s">
        <v>308</v>
      </c>
      <c r="T47" s="1164"/>
      <c r="U47" s="1164"/>
      <c r="V47" s="1164"/>
      <c r="W47" s="1164"/>
      <c r="X47" s="1164"/>
      <c r="Y47" s="1164"/>
      <c r="Z47" s="1164"/>
      <c r="AA47" s="1164"/>
      <c r="AB47" s="1164"/>
      <c r="AC47" s="1164"/>
      <c r="AD47" s="1164"/>
      <c r="AE47" s="1164"/>
      <c r="AF47" s="1164"/>
      <c r="AG47" s="1164"/>
      <c r="AH47" s="1164"/>
      <c r="AI47" s="1172"/>
      <c r="AJ47" s="1172"/>
    </row>
    <row r="48" spans="1:36" ht="18.75" customHeight="1">
      <c r="A48" s="1153" t="s">
        <v>316</v>
      </c>
      <c r="B48" s="1153"/>
      <c r="C48" s="1153"/>
      <c r="D48" s="1153"/>
      <c r="E48" s="1153"/>
      <c r="F48" s="1153"/>
      <c r="G48" s="1153"/>
      <c r="H48" s="1153"/>
      <c r="I48" s="1153"/>
      <c r="J48" s="1153"/>
      <c r="K48" s="1153"/>
      <c r="L48" s="1153"/>
      <c r="M48" s="1153"/>
      <c r="N48" s="1153"/>
      <c r="O48" s="1153"/>
      <c r="P48" s="1153"/>
      <c r="Q48" s="1154" t="s">
        <v>4833</v>
      </c>
      <c r="R48" s="1154"/>
      <c r="S48" s="1156" t="s">
        <v>310</v>
      </c>
      <c r="T48" s="1153"/>
      <c r="U48" s="1153"/>
      <c r="V48" s="1153"/>
      <c r="W48" s="1153"/>
      <c r="X48" s="1153"/>
      <c r="Y48" s="1153"/>
      <c r="Z48" s="1153"/>
      <c r="AA48" s="1153"/>
      <c r="AB48" s="1153"/>
      <c r="AC48" s="1153"/>
      <c r="AD48" s="1153"/>
      <c r="AE48" s="1153"/>
      <c r="AF48" s="1153"/>
      <c r="AG48" s="1153"/>
      <c r="AH48" s="1153"/>
      <c r="AI48" s="1172" t="s">
        <v>4854</v>
      </c>
      <c r="AJ48" s="1172"/>
    </row>
    <row r="49" spans="1:36" ht="18.75" customHeight="1">
      <c r="A49" s="1153" t="s">
        <v>318</v>
      </c>
      <c r="B49" s="1153"/>
      <c r="C49" s="1153"/>
      <c r="D49" s="1153"/>
      <c r="E49" s="1153"/>
      <c r="F49" s="1153"/>
      <c r="G49" s="1153"/>
      <c r="H49" s="1153"/>
      <c r="I49" s="1153"/>
      <c r="J49" s="1153"/>
      <c r="K49" s="1153"/>
      <c r="L49" s="1153"/>
      <c r="M49" s="1153"/>
      <c r="N49" s="1153"/>
      <c r="O49" s="1153"/>
      <c r="P49" s="1153"/>
      <c r="Q49" s="1154" t="s">
        <v>4834</v>
      </c>
      <c r="R49" s="1154"/>
      <c r="S49" s="1156" t="s">
        <v>5027</v>
      </c>
      <c r="T49" s="1153"/>
      <c r="U49" s="1153"/>
      <c r="V49" s="1153"/>
      <c r="W49" s="1153"/>
      <c r="X49" s="1153"/>
      <c r="Y49" s="1153"/>
      <c r="Z49" s="1153"/>
      <c r="AA49" s="1153"/>
      <c r="AB49" s="1153"/>
      <c r="AC49" s="1153"/>
      <c r="AD49" s="1153"/>
      <c r="AE49" s="1153"/>
      <c r="AF49" s="1153"/>
      <c r="AG49" s="1153"/>
      <c r="AH49" s="1153"/>
      <c r="AI49" s="1172" t="s">
        <v>4854</v>
      </c>
      <c r="AJ49" s="1172"/>
    </row>
    <row r="50" spans="1:36" ht="18.75" customHeight="1">
      <c r="A50" s="1153" t="s">
        <v>320</v>
      </c>
      <c r="B50" s="1153"/>
      <c r="C50" s="1153"/>
      <c r="D50" s="1153"/>
      <c r="E50" s="1153"/>
      <c r="F50" s="1153"/>
      <c r="G50" s="1153"/>
      <c r="H50" s="1153"/>
      <c r="I50" s="1153"/>
      <c r="J50" s="1153"/>
      <c r="K50" s="1153"/>
      <c r="L50" s="1153"/>
      <c r="M50" s="1153"/>
      <c r="N50" s="1153"/>
      <c r="O50" s="1153"/>
      <c r="P50" s="1153"/>
      <c r="Q50" s="1154" t="s">
        <v>4834</v>
      </c>
      <c r="R50" s="1154"/>
      <c r="S50" s="1156" t="s">
        <v>311</v>
      </c>
      <c r="T50" s="1153"/>
      <c r="U50" s="1153"/>
      <c r="V50" s="1153"/>
      <c r="W50" s="1153"/>
      <c r="X50" s="1153"/>
      <c r="Y50" s="1153"/>
      <c r="Z50" s="1153"/>
      <c r="AA50" s="1153"/>
      <c r="AB50" s="1153"/>
      <c r="AC50" s="1153"/>
      <c r="AD50" s="1153"/>
      <c r="AE50" s="1153"/>
      <c r="AF50" s="1153"/>
      <c r="AG50" s="1153"/>
      <c r="AH50" s="1153"/>
      <c r="AI50" s="1172" t="s">
        <v>4855</v>
      </c>
      <c r="AJ50" s="1172"/>
    </row>
    <row r="51" spans="1:36" ht="18.75" customHeight="1">
      <c r="A51" s="1153" t="s">
        <v>321</v>
      </c>
      <c r="B51" s="1153"/>
      <c r="C51" s="1153"/>
      <c r="D51" s="1153"/>
      <c r="E51" s="1153"/>
      <c r="F51" s="1153"/>
      <c r="G51" s="1153"/>
      <c r="H51" s="1153"/>
      <c r="I51" s="1153"/>
      <c r="J51" s="1153"/>
      <c r="K51" s="1153"/>
      <c r="L51" s="1153"/>
      <c r="M51" s="1153"/>
      <c r="N51" s="1153"/>
      <c r="O51" s="1153"/>
      <c r="P51" s="1153"/>
      <c r="Q51" s="1154" t="s">
        <v>4834</v>
      </c>
      <c r="R51" s="1154"/>
      <c r="S51" s="1156" t="s">
        <v>312</v>
      </c>
      <c r="T51" s="1153"/>
      <c r="U51" s="1153"/>
      <c r="V51" s="1153"/>
      <c r="W51" s="1153"/>
      <c r="X51" s="1153"/>
      <c r="Y51" s="1153"/>
      <c r="Z51" s="1153"/>
      <c r="AA51" s="1153"/>
      <c r="AB51" s="1153"/>
      <c r="AC51" s="1153"/>
      <c r="AD51" s="1153"/>
      <c r="AE51" s="1153"/>
      <c r="AF51" s="1153"/>
      <c r="AG51" s="1153"/>
      <c r="AH51" s="1153"/>
      <c r="AI51" s="1172" t="s">
        <v>4855</v>
      </c>
      <c r="AJ51" s="1172"/>
    </row>
    <row r="52" spans="1:36" ht="18.75" customHeight="1">
      <c r="A52" s="1153" t="s">
        <v>322</v>
      </c>
      <c r="B52" s="1153"/>
      <c r="C52" s="1153"/>
      <c r="D52" s="1153"/>
      <c r="E52" s="1153"/>
      <c r="F52" s="1153"/>
      <c r="G52" s="1153"/>
      <c r="H52" s="1153"/>
      <c r="I52" s="1153"/>
      <c r="J52" s="1153"/>
      <c r="K52" s="1153"/>
      <c r="L52" s="1153"/>
      <c r="M52" s="1153"/>
      <c r="N52" s="1153"/>
      <c r="O52" s="1153"/>
      <c r="P52" s="1153"/>
      <c r="Q52" s="1154" t="s">
        <v>4835</v>
      </c>
      <c r="R52" s="1154"/>
      <c r="S52" s="1156" t="s">
        <v>315</v>
      </c>
      <c r="T52" s="1153"/>
      <c r="U52" s="1153"/>
      <c r="V52" s="1153"/>
      <c r="W52" s="1153"/>
      <c r="X52" s="1153"/>
      <c r="Y52" s="1153"/>
      <c r="Z52" s="1153"/>
      <c r="AA52" s="1153"/>
      <c r="AB52" s="1153"/>
      <c r="AC52" s="1153"/>
      <c r="AD52" s="1153"/>
      <c r="AE52" s="1153"/>
      <c r="AF52" s="1153"/>
      <c r="AG52" s="1153"/>
      <c r="AH52" s="1153"/>
      <c r="AI52" s="1172" t="s">
        <v>4856</v>
      </c>
      <c r="AJ52" s="1172"/>
    </row>
    <row r="53" spans="1:36" ht="18.75" customHeight="1">
      <c r="A53" s="1153" t="s">
        <v>325</v>
      </c>
      <c r="B53" s="1153"/>
      <c r="C53" s="1153"/>
      <c r="D53" s="1153"/>
      <c r="E53" s="1153"/>
      <c r="F53" s="1153"/>
      <c r="G53" s="1153"/>
      <c r="H53" s="1153"/>
      <c r="I53" s="1153"/>
      <c r="J53" s="1153"/>
      <c r="K53" s="1153"/>
      <c r="L53" s="1153"/>
      <c r="M53" s="1153"/>
      <c r="N53" s="1153"/>
      <c r="O53" s="1153"/>
      <c r="P53" s="1153"/>
      <c r="Q53" s="1154" t="s">
        <v>4835</v>
      </c>
      <c r="R53" s="1154"/>
      <c r="S53" s="1156" t="s">
        <v>317</v>
      </c>
      <c r="T53" s="1153"/>
      <c r="U53" s="1153"/>
      <c r="V53" s="1153"/>
      <c r="W53" s="1153"/>
      <c r="X53" s="1153"/>
      <c r="Y53" s="1153"/>
      <c r="Z53" s="1153"/>
      <c r="AA53" s="1153"/>
      <c r="AB53" s="1153"/>
      <c r="AC53" s="1153"/>
      <c r="AD53" s="1153"/>
      <c r="AE53" s="1153"/>
      <c r="AF53" s="1153"/>
      <c r="AG53" s="1153"/>
      <c r="AH53" s="1153"/>
      <c r="AI53" s="1172" t="s">
        <v>4856</v>
      </c>
      <c r="AJ53" s="1172"/>
    </row>
    <row r="54" spans="1:36" ht="18.75" customHeight="1">
      <c r="A54" s="1153" t="s">
        <v>326</v>
      </c>
      <c r="B54" s="1153"/>
      <c r="C54" s="1153"/>
      <c r="D54" s="1153"/>
      <c r="E54" s="1153"/>
      <c r="F54" s="1153"/>
      <c r="G54" s="1153"/>
      <c r="H54" s="1153"/>
      <c r="I54" s="1153"/>
      <c r="J54" s="1153"/>
      <c r="K54" s="1153"/>
      <c r="L54" s="1153"/>
      <c r="M54" s="1153"/>
      <c r="N54" s="1153"/>
      <c r="O54" s="1153"/>
      <c r="P54" s="1153"/>
      <c r="Q54" s="1154" t="s">
        <v>4836</v>
      </c>
      <c r="R54" s="1154"/>
      <c r="S54" s="1156" t="s">
        <v>5028</v>
      </c>
      <c r="T54" s="1153"/>
      <c r="U54" s="1153"/>
      <c r="V54" s="1153"/>
      <c r="W54" s="1153"/>
      <c r="X54" s="1153"/>
      <c r="Y54" s="1153"/>
      <c r="Z54" s="1153"/>
      <c r="AA54" s="1153"/>
      <c r="AB54" s="1153"/>
      <c r="AC54" s="1153"/>
      <c r="AD54" s="1153"/>
      <c r="AE54" s="1153"/>
      <c r="AF54" s="1153"/>
      <c r="AG54" s="1153"/>
      <c r="AH54" s="1153"/>
      <c r="AI54" s="1172" t="s">
        <v>4856</v>
      </c>
      <c r="AJ54" s="1172"/>
    </row>
    <row r="70" spans="35:36" ht="18.75" customHeight="1">
      <c r="AI70" s="1173"/>
      <c r="AJ70" s="1173"/>
    </row>
  </sheetData>
  <mergeCells count="209">
    <mergeCell ref="AI70:AJ70"/>
    <mergeCell ref="AI25:AJ25"/>
    <mergeCell ref="S25:AH25"/>
    <mergeCell ref="AI31:AJ31"/>
    <mergeCell ref="S31:AH31"/>
    <mergeCell ref="AI37:AJ38"/>
    <mergeCell ref="AI39:AJ41"/>
    <mergeCell ref="AI46:AJ47"/>
    <mergeCell ref="A5:P5"/>
    <mergeCell ref="Q5:R5"/>
    <mergeCell ref="S26:AH26"/>
    <mergeCell ref="AI26:AJ26"/>
    <mergeCell ref="S21:AH21"/>
    <mergeCell ref="AI21:AJ22"/>
    <mergeCell ref="S23:AH23"/>
    <mergeCell ref="AI23:AJ23"/>
    <mergeCell ref="S24:AH24"/>
    <mergeCell ref="AI24:AJ24"/>
    <mergeCell ref="S22:AH22"/>
    <mergeCell ref="AI10:AJ10"/>
    <mergeCell ref="A22:P22"/>
    <mergeCell ref="S27:AH27"/>
    <mergeCell ref="AI27:AJ27"/>
    <mergeCell ref="A23:P23"/>
    <mergeCell ref="A1:P1"/>
    <mergeCell ref="Q1:R1"/>
    <mergeCell ref="A3:P3"/>
    <mergeCell ref="Q3:R3"/>
    <mergeCell ref="Q2:R2"/>
    <mergeCell ref="A2:P2"/>
    <mergeCell ref="Q8:R8"/>
    <mergeCell ref="A8:P8"/>
    <mergeCell ref="A21:P21"/>
    <mergeCell ref="Q21:R21"/>
    <mergeCell ref="A16:P16"/>
    <mergeCell ref="Q16:R16"/>
    <mergeCell ref="A18:P18"/>
    <mergeCell ref="Q18:R18"/>
    <mergeCell ref="A19:P19"/>
    <mergeCell ref="Q19:R19"/>
    <mergeCell ref="A20:P20"/>
    <mergeCell ref="Q20:R20"/>
    <mergeCell ref="Q10:R10"/>
    <mergeCell ref="A10:P10"/>
    <mergeCell ref="Q17:R17"/>
    <mergeCell ref="A17:P17"/>
    <mergeCell ref="A4:P4"/>
    <mergeCell ref="Q4:R4"/>
    <mergeCell ref="A24:P24"/>
    <mergeCell ref="Q24:R24"/>
    <mergeCell ref="Q22:R23"/>
    <mergeCell ref="A30:P30"/>
    <mergeCell ref="Q30:R30"/>
    <mergeCell ref="S36:AH36"/>
    <mergeCell ref="AI36:AJ36"/>
    <mergeCell ref="A31:P31"/>
    <mergeCell ref="Q31:R31"/>
    <mergeCell ref="AI29:AJ29"/>
    <mergeCell ref="A32:P32"/>
    <mergeCell ref="Q32:R32"/>
    <mergeCell ref="S35:AH35"/>
    <mergeCell ref="AI35:AJ35"/>
    <mergeCell ref="A25:P25"/>
    <mergeCell ref="Q25:R25"/>
    <mergeCell ref="S30:AH30"/>
    <mergeCell ref="AI30:AJ30"/>
    <mergeCell ref="A28:P28"/>
    <mergeCell ref="Q28:R28"/>
    <mergeCell ref="S34:AH34"/>
    <mergeCell ref="AI34:AJ34"/>
    <mergeCell ref="A29:P29"/>
    <mergeCell ref="Q29:R29"/>
    <mergeCell ref="A26:P26"/>
    <mergeCell ref="Q26:R26"/>
    <mergeCell ref="S32:AH32"/>
    <mergeCell ref="AI32:AJ32"/>
    <mergeCell ref="A27:P27"/>
    <mergeCell ref="Q27:R27"/>
    <mergeCell ref="S33:AH33"/>
    <mergeCell ref="AI33:AJ33"/>
    <mergeCell ref="S29:AH29"/>
    <mergeCell ref="S28:AH28"/>
    <mergeCell ref="AI28:AJ28"/>
    <mergeCell ref="A39:P39"/>
    <mergeCell ref="Q39:R39"/>
    <mergeCell ref="S45:AH45"/>
    <mergeCell ref="A33:P33"/>
    <mergeCell ref="Q33:R33"/>
    <mergeCell ref="S39:AH39"/>
    <mergeCell ref="A34:P34"/>
    <mergeCell ref="Q34:R34"/>
    <mergeCell ref="S40:AH40"/>
    <mergeCell ref="A35:P35"/>
    <mergeCell ref="Q35:R35"/>
    <mergeCell ref="S41:AH41"/>
    <mergeCell ref="S38:AH38"/>
    <mergeCell ref="A36:P36"/>
    <mergeCell ref="Q36:R36"/>
    <mergeCell ref="S42:AH42"/>
    <mergeCell ref="A37:P37"/>
    <mergeCell ref="Q37:R37"/>
    <mergeCell ref="S43:AH43"/>
    <mergeCell ref="A38:P38"/>
    <mergeCell ref="Q38:R38"/>
    <mergeCell ref="A40:P40"/>
    <mergeCell ref="S37:AH37"/>
    <mergeCell ref="Q40:R40"/>
    <mergeCell ref="A41:P41"/>
    <mergeCell ref="Q41:R41"/>
    <mergeCell ref="S47:AH47"/>
    <mergeCell ref="A42:P42"/>
    <mergeCell ref="Q42:R42"/>
    <mergeCell ref="A43:P43"/>
    <mergeCell ref="Q43:R43"/>
    <mergeCell ref="S44:AH44"/>
    <mergeCell ref="AI42:AJ43"/>
    <mergeCell ref="A44:P44"/>
    <mergeCell ref="Q44:R44"/>
    <mergeCell ref="A45:P45"/>
    <mergeCell ref="Q45:R45"/>
    <mergeCell ref="S48:AH48"/>
    <mergeCell ref="AI48:AJ48"/>
    <mergeCell ref="A47:P47"/>
    <mergeCell ref="Q47:R47"/>
    <mergeCell ref="Q46:R46"/>
    <mergeCell ref="A46:P46"/>
    <mergeCell ref="S46:AH46"/>
    <mergeCell ref="AI44:AJ45"/>
    <mergeCell ref="S52:AH52"/>
    <mergeCell ref="AI52:AJ52"/>
    <mergeCell ref="A48:P48"/>
    <mergeCell ref="Q48:R48"/>
    <mergeCell ref="S53:AH53"/>
    <mergeCell ref="AI53:AJ53"/>
    <mergeCell ref="A49:P49"/>
    <mergeCell ref="Q49:R49"/>
    <mergeCell ref="S51:AH51"/>
    <mergeCell ref="AI51:AJ51"/>
    <mergeCell ref="A50:P50"/>
    <mergeCell ref="Q50:R50"/>
    <mergeCell ref="A51:P51"/>
    <mergeCell ref="Q51:R51"/>
    <mergeCell ref="A52:P52"/>
    <mergeCell ref="Q52:R52"/>
    <mergeCell ref="S49:AH49"/>
    <mergeCell ref="AI49:AJ49"/>
    <mergeCell ref="S50:AH50"/>
    <mergeCell ref="AI50:AJ50"/>
    <mergeCell ref="S54:AH54"/>
    <mergeCell ref="AI54:AJ54"/>
    <mergeCell ref="A53:P53"/>
    <mergeCell ref="Q53:R53"/>
    <mergeCell ref="A54:P54"/>
    <mergeCell ref="Q54:R54"/>
    <mergeCell ref="S1:AH1"/>
    <mergeCell ref="AI1:AJ1"/>
    <mergeCell ref="S10:AH10"/>
    <mergeCell ref="S14:AH14"/>
    <mergeCell ref="AI14:AJ14"/>
    <mergeCell ref="S2:AH2"/>
    <mergeCell ref="AI2:AJ2"/>
    <mergeCell ref="S3:AH3"/>
    <mergeCell ref="AI3:AJ3"/>
    <mergeCell ref="S4:AH4"/>
    <mergeCell ref="AI4:AJ4"/>
    <mergeCell ref="S6:AH6"/>
    <mergeCell ref="AI6:AJ6"/>
    <mergeCell ref="S7:AH7"/>
    <mergeCell ref="AI7:AJ7"/>
    <mergeCell ref="S20:AH20"/>
    <mergeCell ref="AI20:AJ20"/>
    <mergeCell ref="S16:AH16"/>
    <mergeCell ref="S5:AH5"/>
    <mergeCell ref="AI5:AJ5"/>
    <mergeCell ref="Q9:R9"/>
    <mergeCell ref="A15:P15"/>
    <mergeCell ref="Q15:R15"/>
    <mergeCell ref="A13:P13"/>
    <mergeCell ref="Q13:R13"/>
    <mergeCell ref="A14:P14"/>
    <mergeCell ref="Q14:R14"/>
    <mergeCell ref="A9:P9"/>
    <mergeCell ref="A6:P6"/>
    <mergeCell ref="Q6:R6"/>
    <mergeCell ref="A7:P7"/>
    <mergeCell ref="Q7:R7"/>
    <mergeCell ref="S12:AH12"/>
    <mergeCell ref="AI12:AJ12"/>
    <mergeCell ref="S8:AH8"/>
    <mergeCell ref="AI8:AJ8"/>
    <mergeCell ref="S9:AH9"/>
    <mergeCell ref="AI9:AJ9"/>
    <mergeCell ref="S11:AH11"/>
    <mergeCell ref="AI11:AJ11"/>
    <mergeCell ref="S19:AH19"/>
    <mergeCell ref="AI19:AJ19"/>
    <mergeCell ref="S13:AH13"/>
    <mergeCell ref="AI13:AJ13"/>
    <mergeCell ref="S15:AH15"/>
    <mergeCell ref="AI15:AJ15"/>
    <mergeCell ref="A11:P11"/>
    <mergeCell ref="Q11:R11"/>
    <mergeCell ref="A12:P12"/>
    <mergeCell ref="Q12:R12"/>
    <mergeCell ref="AI16:AJ16"/>
    <mergeCell ref="S17:AH17"/>
    <mergeCell ref="AI17:AJ17"/>
    <mergeCell ref="S18:AH18"/>
    <mergeCell ref="AI18:AJ18"/>
  </mergeCells>
  <phoneticPr fontId="4"/>
  <hyperlinks>
    <hyperlink ref="Q2:R2" location="P83グラフ!A1" display="P83" xr:uid="{6B8A36DB-8E12-4958-B57B-2892F1D57061}"/>
    <hyperlink ref="Q3:R3" location="'P84'!A1" display="P84" xr:uid="{02DAE1BE-83D9-412C-9B6B-08FA96D0748E}"/>
    <hyperlink ref="Q4:R4" location="'P85'!A1" display="P85" xr:uid="{0B770526-874D-4ABE-AB13-17175A12E24D}"/>
    <hyperlink ref="Q5:R5" location="'P86'!A1" display="P86" xr:uid="{7F293492-22E0-442E-AB67-D2DC90B7C3C8}"/>
    <hyperlink ref="Q6:R7" location="'P86'!A1" display="P86" xr:uid="{17B0320C-C9EC-4169-87F1-0CD701F4A646}"/>
    <hyperlink ref="Q10:R10" location="P87グラフ!A1" display="P87" xr:uid="{DEA326F5-4D6A-4EE5-99A7-67E58A5D413D}"/>
    <hyperlink ref="Q11:R11" location="'P89'!A1" display="P89" xr:uid="{AA53C101-46B6-4CEA-AEE0-409EE29092BB}"/>
    <hyperlink ref="Q12:R12" location="'P89'!A1" display="P89" xr:uid="{B4E5806E-FE63-4879-810A-366A575BA512}"/>
    <hyperlink ref="Q13:R13" location="'P90'!A1" display="P90" xr:uid="{A6151DB9-3C1E-45E0-9CDE-F33C24116FD0}"/>
    <hyperlink ref="Q14:R14" location="'P90'!A1" display="P90" xr:uid="{D4DC4773-4899-49BE-994B-7AAE85268084}"/>
    <hyperlink ref="Q17:R17" location="P91グラフ!A1" display="P91" xr:uid="{A4348D8D-354F-4667-9761-61B5DDC8616B}"/>
    <hyperlink ref="Q18:R18" location="'P92'!A1" display="P92" xr:uid="{191306C3-EA35-40BB-9D4A-079F0E404FA0}"/>
    <hyperlink ref="Q19:R19" location="'P93'!A1" display="P93" xr:uid="{E4120C85-A15B-4CDD-88C0-78BDEA0B1569}"/>
    <hyperlink ref="Q20:R20" location="'P93'!A1" display="P93" xr:uid="{EE38C09B-8A41-4D83-825C-088566C9A411}"/>
    <hyperlink ref="Q21:R21" location="'P94'!A1" display="P94" xr:uid="{B9CE0A43-B9A0-483F-8680-545132A58B24}"/>
    <hyperlink ref="Q24:R24" location="'P95'!A1" display="P95" xr:uid="{B5B38805-4ED0-4C46-95F8-B05BE8125041}"/>
    <hyperlink ref="Q25:R29" location="'P95'!A1" display="P95" xr:uid="{3A5ED8A8-2295-4BCA-A699-F8ACB27CB584}"/>
    <hyperlink ref="Q30:R30" location="'P96'!A1" display="P96" xr:uid="{ECDDDC36-9AE3-44F2-A7B1-E4AD54BDBFDF}"/>
    <hyperlink ref="Q31:R31" location="'P96'!A1" display="P96" xr:uid="{0039512A-4144-410C-AF18-8A6AB54E74EC}"/>
    <hyperlink ref="Q32:R32" location="'P97'!A1" display="P97" xr:uid="{1C537CF8-463C-4843-A85B-6AFA55C9E26F}"/>
    <hyperlink ref="Q33:R34" location="'P97'!A1" display="P97" xr:uid="{6FE84AFD-0805-43B0-8E30-70BBA1251494}"/>
    <hyperlink ref="Q35:R35" location="'P98'!A1" display="P98" xr:uid="{D7C11280-281B-49B0-A06C-C0FEB1FA4EB1}"/>
    <hyperlink ref="Q36:R37" location="'P98'!A1" display="P98" xr:uid="{1843A675-94BB-4FFE-ACCD-CDC7707BEC6B}"/>
    <hyperlink ref="Q38:R38" location="'P99'!A1" display="P99" xr:uid="{FDAA7226-366A-4B73-95D9-888A211BBAE0}"/>
    <hyperlink ref="Q39:R40" location="'P99'!A1" display="P99" xr:uid="{D0006C20-A435-4777-95D5-4680E4EF74D1}"/>
    <hyperlink ref="Q41:R41" location="'P100'!A1" display="P100" xr:uid="{E9656491-047A-4AA3-9BF2-741F48A7C98A}"/>
    <hyperlink ref="Q42:R43" location="'P100'!A1" display="P100" xr:uid="{D4D127F8-FB98-466F-9768-8B08F3F479CB}"/>
    <hyperlink ref="Q46:R46" location="P101グラフ!A1" display="P101" xr:uid="{18FCCC07-DE84-4548-BB39-3852F1B7BA0A}"/>
    <hyperlink ref="Q47:R47" location="'P102'!A1" display="P102" xr:uid="{8100B21D-193B-4EC2-8DEC-968BC5AC81D3}"/>
    <hyperlink ref="Q48:R48" location="'P102'!A1" display="P102" xr:uid="{9005B39B-17C3-455D-A408-105E4B5B4A45}"/>
    <hyperlink ref="Q49:R49" location="'P103'!A1" display="P103" xr:uid="{E4B86B1E-90DC-47ED-9006-BD095D13C9F1}"/>
    <hyperlink ref="Q50:R51" location="'P103'!A1" display="P103" xr:uid="{61A66D23-E3DD-48FF-A99D-7A953690D21C}"/>
    <hyperlink ref="Q52:R52" location="'P104'!A1" display="P104" xr:uid="{995A81DD-245E-4562-B738-53F1C3135709}"/>
    <hyperlink ref="Q53:R53" location="'P104'!A1" display="P104" xr:uid="{57D32855-5930-45E5-977D-BD43304976BF}"/>
    <hyperlink ref="Q54:R54" location="'P105'!A1" display="P105" xr:uid="{FC400BA0-97CF-4290-B430-AFCFFE5E6186}"/>
    <hyperlink ref="AI1:AJ1" location="'P105'!A1" display="P105" xr:uid="{6E4B9F6B-B59B-42B4-AEA4-A19B02731D0E}"/>
    <hyperlink ref="AI2:AJ2" location="'P105'!A1" display="P105" xr:uid="{D7F81BAA-8EA7-4FBF-898B-F25A1107F8C1}"/>
    <hyperlink ref="AI3:AJ3" location="'P106'!A1" display="P106" xr:uid="{3AA8D35C-1EC2-4DFD-B010-BD399A3E511A}"/>
    <hyperlink ref="AI4:AJ4" location="'P106'!A1" display="P106" xr:uid="{405828A0-0F4A-4D23-BA5C-CAC7A5D53EDA}"/>
    <hyperlink ref="AI5:AJ5" location="'P107'!A1" display="P107" xr:uid="{B09D488A-A549-4ABB-804E-363F058CB343}"/>
    <hyperlink ref="AI6:AJ7" location="'P107'!A1" display="P107" xr:uid="{2E80EC7D-D86C-4920-B911-9563931CD7F7}"/>
    <hyperlink ref="AI10:AJ10" location="P108グラフ!A1" display="P108" xr:uid="{E0BB7508-2409-4321-B51E-A95EF029BB00}"/>
    <hyperlink ref="AI11:AJ11" location="'P109'!A1" display="P109" xr:uid="{EF5E191D-6DB5-4C2D-995D-266B3C869A6F}"/>
    <hyperlink ref="AI14:AJ14" location="P110グラフ!A1" display="P110" xr:uid="{66CA6CD6-28AF-4805-A1B9-3CCCBCF3A000}"/>
    <hyperlink ref="AI15:AJ15" location="'P111'!A1" display="P111" xr:uid="{B009B7DC-1BB3-45AA-A469-B08151FCD178}"/>
    <hyperlink ref="AI16:AJ16" location="'P111'!A1" display="P111" xr:uid="{ED17EEAE-C95D-40FD-BAC7-C7969459DB01}"/>
    <hyperlink ref="AI17:AJ17" location="'P112'!A1" display="P112" xr:uid="{1827D287-7885-4A73-860F-20CAD8507877}"/>
    <hyperlink ref="AI18:AJ19" location="'P112'!A1" display="P112" xr:uid="{DC4E33F5-01BD-427B-84B8-FE70998877BB}"/>
    <hyperlink ref="AI20:AJ20" location="'P113'!A1" display="P113" xr:uid="{348371A5-75E2-4149-90BE-F935EBECEDA9}"/>
    <hyperlink ref="AI21:AJ22" location="'P113'!A1" display="P113" xr:uid="{A0069BD8-A3E7-4DCE-BCE1-F65F54BD6CC2}"/>
    <hyperlink ref="AI25:AJ25" location="P114グラフ!A1" display="P114" xr:uid="{24EB55D3-6004-4C30-9EBC-EEDDFE8C3CCB}"/>
    <hyperlink ref="AI26:AJ26" location="'P115'!A1" display="P115" xr:uid="{F51922D4-3884-4FF2-8829-782BC3FE4A9F}"/>
    <hyperlink ref="AI27:AJ27" location="'P117'!A1" display="P117" xr:uid="{16AF66EE-2416-4666-A8A4-FB0E1A0367B8}"/>
    <hyperlink ref="AI28:AJ28" location="'P119'!A1" display="P119" xr:uid="{E6238734-D180-400F-AF1B-798070A3BEAA}"/>
    <hyperlink ref="AI31:AJ31" location="P120グラフ!A1" display="P120" xr:uid="{32E5EA40-3B03-4019-BDE6-DA1FCE549B11}"/>
    <hyperlink ref="AI32:AJ32" location="'P121'!A1" display="P121" xr:uid="{A63FF449-BCC2-456B-8779-79C6307CFFAB}"/>
    <hyperlink ref="AI33:AJ34" location="'P121'!A1" display="P121" xr:uid="{3F7DEC91-EF74-4653-B987-C839C14134E6}"/>
    <hyperlink ref="AI35:AJ35" location="'P122'!A1" display="P122" xr:uid="{59DC6690-8735-4F92-BCB3-4BD9515043C1}"/>
    <hyperlink ref="AI36:AJ36" location="'P122'!A1" display="P122" xr:uid="{7CBA620B-ADA8-4C53-ACDC-AD7D080BB718}"/>
    <hyperlink ref="AI37:AJ38" location="'P123'!A1" display="P123" xr:uid="{5C863C6F-B36D-4E6F-AC4D-4017B16D04C1}"/>
    <hyperlink ref="AI42:AJ43" location="'P124'!A1" display="P124" xr:uid="{3BC21361-28C4-4F63-AC65-744AE40DD085}"/>
    <hyperlink ref="AI44:AJ45" location="'P124'!A1" display="P124" xr:uid="{AFD406A6-295E-4F67-B661-21A2A9B415C0}"/>
    <hyperlink ref="AI46:AJ47" location="'P125'!A1" display="P125" xr:uid="{F8690C46-086D-4F2F-A217-6BE1302D5DAF}"/>
    <hyperlink ref="AI48:AJ48" location="'P125'!A1" display="P125" xr:uid="{1CA4005D-A334-40C7-83AF-496676D7C7B1}"/>
    <hyperlink ref="AI49:AJ49" location="'P125'!A1" display="P125" xr:uid="{3E9863FE-5E87-44A7-8FBC-B9B4A9A129A8}"/>
    <hyperlink ref="AI50:AJ50" location="'P126'!A1" display="P126" xr:uid="{B357178C-3A3F-47B6-AA9B-851E513512D7}"/>
    <hyperlink ref="AI51:AJ51" location="'P126'!A1" display="P126" xr:uid="{1083FE39-3E02-48EF-AD16-A9916042AD65}"/>
    <hyperlink ref="AI52:AJ52" location="'P127'!A1" display="P127" xr:uid="{91BDF628-C178-499B-B5E3-C51F97926019}"/>
    <hyperlink ref="AI53:AJ54" location="'P127'!A1" display="P127" xr:uid="{4ABDF427-25B8-4360-BA48-6D04AD78B56B}"/>
  </hyperlinks>
  <pageMargins left="0.70866141732283472" right="0.70866141732283472" top="0.74803149606299213" bottom="0.74803149606299213" header="0.31496062992125984" footer="0.31496062992125984"/>
  <pageSetup paperSize="9" scale="75" firstPageNumber="0" fitToHeight="0" orientation="portrait" r:id="rId1"/>
  <headerFooter differentFirst="1" scaleWithDoc="0">
    <oddFooter>&amp;C- &amp;P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94093-2605-4632-A7ED-B186C522328E}">
  <sheetPr codeName="Sheet37">
    <tabColor theme="0"/>
    <pageSetUpPr fitToPage="1"/>
  </sheetPr>
  <dimension ref="A1:AJ53"/>
  <sheetViews>
    <sheetView topLeftCell="A40" zoomScaleNormal="100" zoomScaleSheetLayoutView="100" workbookViewId="0">
      <selection activeCell="AL2" sqref="AL2:AR2"/>
    </sheetView>
  </sheetViews>
  <sheetFormatPr defaultColWidth="3.125" defaultRowHeight="20.25" customHeight="1"/>
  <cols>
    <col min="1" max="16384" width="3.125" style="286"/>
  </cols>
  <sheetData>
    <row r="1" spans="1:36" ht="13.5">
      <c r="A1" s="1176" t="s">
        <v>4602</v>
      </c>
      <c r="B1" s="1176"/>
      <c r="C1" s="1176"/>
      <c r="D1" s="1176"/>
    </row>
    <row r="2" spans="1:36" s="42" customFormat="1" ht="22.5" customHeight="1">
      <c r="A2" s="1423" t="s">
        <v>1358</v>
      </c>
      <c r="B2" s="1423"/>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c r="AI2" s="1423"/>
      <c r="AJ2" s="1423"/>
    </row>
    <row r="4" spans="1:36" ht="13.5"/>
    <row r="5" spans="1:36" ht="20.25" customHeight="1">
      <c r="A5" s="1273" t="s">
        <v>1359</v>
      </c>
      <c r="B5" s="1273"/>
      <c r="C5" s="1273"/>
      <c r="D5" s="1273"/>
      <c r="E5" s="1273"/>
      <c r="F5" s="1274"/>
      <c r="G5" s="1366" t="s">
        <v>1360</v>
      </c>
      <c r="H5" s="1366"/>
      <c r="I5" s="1366"/>
      <c r="J5" s="1366"/>
      <c r="K5" s="1366"/>
      <c r="L5" s="1366"/>
      <c r="M5" s="1366"/>
      <c r="N5" s="1366"/>
      <c r="O5" s="1366"/>
      <c r="P5" s="1366"/>
      <c r="Q5" s="1366"/>
      <c r="R5" s="1366"/>
      <c r="S5" s="1366"/>
      <c r="T5" s="1366"/>
      <c r="U5" s="1366"/>
      <c r="V5" s="1366"/>
      <c r="W5" s="1366"/>
      <c r="X5" s="1366"/>
      <c r="Y5" s="1366"/>
      <c r="Z5" s="1366"/>
      <c r="AA5" s="1366"/>
      <c r="AB5" s="1366"/>
      <c r="AC5" s="1366"/>
      <c r="AD5" s="1366"/>
      <c r="AE5" s="1366" t="s">
        <v>1361</v>
      </c>
      <c r="AF5" s="1366"/>
      <c r="AG5" s="1366"/>
      <c r="AH5" s="1366"/>
      <c r="AI5" s="1366"/>
      <c r="AJ5" s="1304"/>
    </row>
    <row r="6" spans="1:36" ht="20.25" customHeight="1">
      <c r="A6" s="1201"/>
      <c r="B6" s="1201"/>
      <c r="C6" s="1201"/>
      <c r="D6" s="1201"/>
      <c r="E6" s="1201"/>
      <c r="F6" s="1281"/>
      <c r="G6" s="1272" t="s">
        <v>464</v>
      </c>
      <c r="H6" s="1763"/>
      <c r="I6" s="1764"/>
      <c r="J6" s="1485" t="s">
        <v>1362</v>
      </c>
      <c r="K6" s="1486"/>
      <c r="L6" s="1494"/>
      <c r="M6" s="1485" t="s">
        <v>1363</v>
      </c>
      <c r="N6" s="1486"/>
      <c r="O6" s="1494"/>
      <c r="P6" s="1485" t="s">
        <v>1364</v>
      </c>
      <c r="Q6" s="1486"/>
      <c r="R6" s="1494"/>
      <c r="S6" s="1768" t="s">
        <v>1365</v>
      </c>
      <c r="T6" s="1769"/>
      <c r="U6" s="1769"/>
      <c r="V6" s="1769"/>
      <c r="W6" s="1769"/>
      <c r="X6" s="1769"/>
      <c r="Y6" s="1769"/>
      <c r="Z6" s="1769"/>
      <c r="AA6" s="1770"/>
      <c r="AB6" s="1272" t="s">
        <v>1366</v>
      </c>
      <c r="AC6" s="1273"/>
      <c r="AD6" s="1274"/>
      <c r="AE6" s="1263" t="s">
        <v>464</v>
      </c>
      <c r="AF6" s="1771"/>
      <c r="AG6" s="1771"/>
      <c r="AH6" s="1658" t="s">
        <v>1363</v>
      </c>
      <c r="AI6" s="1658"/>
      <c r="AJ6" s="1659"/>
    </row>
    <row r="7" spans="1:36" ht="20.25" customHeight="1">
      <c r="A7" s="1276"/>
      <c r="B7" s="1276"/>
      <c r="C7" s="1276"/>
      <c r="D7" s="1276"/>
      <c r="E7" s="1276"/>
      <c r="F7" s="1282"/>
      <c r="G7" s="1765"/>
      <c r="H7" s="1766"/>
      <c r="I7" s="1767"/>
      <c r="J7" s="1487"/>
      <c r="K7" s="1295"/>
      <c r="L7" s="1495"/>
      <c r="M7" s="1487"/>
      <c r="N7" s="1295"/>
      <c r="O7" s="1495"/>
      <c r="P7" s="1487"/>
      <c r="Q7" s="1295"/>
      <c r="R7" s="1495"/>
      <c r="S7" s="1659" t="s">
        <v>4686</v>
      </c>
      <c r="T7" s="1756"/>
      <c r="U7" s="1772" t="s">
        <v>1368</v>
      </c>
      <c r="V7" s="1773"/>
      <c r="W7" s="1773"/>
      <c r="X7" s="1774"/>
      <c r="Y7" s="1772" t="s">
        <v>1369</v>
      </c>
      <c r="Z7" s="1773"/>
      <c r="AA7" s="1774"/>
      <c r="AB7" s="1275"/>
      <c r="AC7" s="1276"/>
      <c r="AD7" s="1282"/>
      <c r="AE7" s="1771"/>
      <c r="AF7" s="1771"/>
      <c r="AG7" s="1771"/>
      <c r="AH7" s="1658"/>
      <c r="AI7" s="1658"/>
      <c r="AJ7" s="1659"/>
    </row>
    <row r="8" spans="1:36" ht="20.25" customHeight="1">
      <c r="F8" s="442"/>
    </row>
    <row r="9" spans="1:36" ht="20.25" customHeight="1">
      <c r="A9" s="1201" t="s">
        <v>448</v>
      </c>
      <c r="B9" s="1201"/>
      <c r="C9" s="1201"/>
      <c r="D9" s="1201"/>
      <c r="E9" s="1201"/>
      <c r="F9" s="442"/>
      <c r="G9" s="1565">
        <f>SUM(G11:G21)</f>
        <v>80715</v>
      </c>
      <c r="H9" s="1661"/>
      <c r="I9" s="1661"/>
      <c r="J9" s="1661">
        <f>SUM(J11:J21)</f>
        <v>30498</v>
      </c>
      <c r="K9" s="1661"/>
      <c r="L9" s="1661"/>
      <c r="M9" s="1661">
        <f>SUM(M11:M21)</f>
        <v>3370</v>
      </c>
      <c r="N9" s="1661"/>
      <c r="O9" s="1661"/>
      <c r="P9" s="1661">
        <f>SUM(P11:P21)</f>
        <v>19723</v>
      </c>
      <c r="Q9" s="1661"/>
      <c r="R9" s="1661"/>
      <c r="S9" s="1661">
        <f>SUM(S11:S21)</f>
        <v>24133</v>
      </c>
      <c r="T9" s="1661"/>
      <c r="U9" s="1661"/>
      <c r="V9" s="1661">
        <f>SUM(V11:V21)</f>
        <v>13855</v>
      </c>
      <c r="W9" s="1661"/>
      <c r="X9" s="1661"/>
      <c r="Y9" s="1661">
        <f>SUM(Y11:Y21)</f>
        <v>10029</v>
      </c>
      <c r="Z9" s="1661"/>
      <c r="AA9" s="1661"/>
      <c r="AB9" s="1661">
        <f>SUM(AB11:AB21)</f>
        <v>2991</v>
      </c>
      <c r="AC9" s="1661"/>
      <c r="AD9" s="1661"/>
      <c r="AE9" s="1661">
        <f>SUM(AE11:AE21)</f>
        <v>38687</v>
      </c>
      <c r="AF9" s="1661"/>
      <c r="AG9" s="1661"/>
      <c r="AH9" s="1661">
        <f>SUM(AH11:AH21)</f>
        <v>3370</v>
      </c>
      <c r="AI9" s="1661"/>
      <c r="AJ9" s="1661"/>
    </row>
    <row r="10" spans="1:36" ht="20.25" customHeight="1">
      <c r="A10" s="322"/>
      <c r="B10" s="322"/>
      <c r="C10" s="322"/>
      <c r="D10" s="322"/>
      <c r="E10" s="322"/>
      <c r="F10" s="442"/>
      <c r="G10" s="1565"/>
      <c r="H10" s="1661"/>
      <c r="I10" s="1661"/>
      <c r="J10" s="1661"/>
      <c r="K10" s="1661"/>
      <c r="L10" s="1661"/>
      <c r="M10" s="1661"/>
      <c r="N10" s="1661"/>
      <c r="O10" s="1661"/>
      <c r="P10" s="1661"/>
      <c r="Q10" s="1661"/>
      <c r="R10" s="1661"/>
      <c r="S10" s="1661"/>
      <c r="T10" s="1661"/>
      <c r="U10" s="1661"/>
      <c r="V10" s="1661"/>
      <c r="W10" s="1661"/>
      <c r="X10" s="1661"/>
      <c r="Y10" s="1661"/>
      <c r="Z10" s="1661"/>
      <c r="AA10" s="1661"/>
      <c r="AB10" s="1661"/>
      <c r="AC10" s="1661"/>
      <c r="AD10" s="1661"/>
      <c r="AE10" s="1775"/>
      <c r="AF10" s="1775"/>
      <c r="AG10" s="1775"/>
      <c r="AH10" s="1775"/>
      <c r="AI10" s="1775"/>
      <c r="AJ10" s="1775"/>
    </row>
    <row r="11" spans="1:36" ht="20.25" customHeight="1">
      <c r="A11" s="1300" t="s">
        <v>1370</v>
      </c>
      <c r="B11" s="1300"/>
      <c r="C11" s="1300"/>
      <c r="D11" s="1300"/>
      <c r="E11" s="1300"/>
      <c r="F11" s="442"/>
      <c r="G11" s="1565">
        <v>8693</v>
      </c>
      <c r="H11" s="1661"/>
      <c r="I11" s="1661"/>
      <c r="J11" s="1661">
        <v>3618</v>
      </c>
      <c r="K11" s="1661"/>
      <c r="L11" s="1661"/>
      <c r="M11" s="1661" t="s">
        <v>1282</v>
      </c>
      <c r="N11" s="1661"/>
      <c r="O11" s="1661"/>
      <c r="P11" s="1661">
        <v>4756</v>
      </c>
      <c r="Q11" s="1661"/>
      <c r="R11" s="1661"/>
      <c r="S11" s="1643">
        <v>127</v>
      </c>
      <c r="T11" s="1643"/>
      <c r="U11" s="1643"/>
      <c r="V11" s="1643">
        <v>75</v>
      </c>
      <c r="W11" s="1643"/>
      <c r="X11" s="1643"/>
      <c r="Y11" s="1661">
        <v>48</v>
      </c>
      <c r="Z11" s="1661"/>
      <c r="AA11" s="1661"/>
      <c r="AB11" s="1661">
        <v>192</v>
      </c>
      <c r="AC11" s="1661"/>
      <c r="AD11" s="1661"/>
      <c r="AE11" s="1776" t="s">
        <v>786</v>
      </c>
      <c r="AF11" s="1776"/>
      <c r="AG11" s="1776"/>
      <c r="AH11" s="1661" t="s">
        <v>1282</v>
      </c>
      <c r="AI11" s="1661"/>
      <c r="AJ11" s="1661"/>
    </row>
    <row r="12" spans="1:36" ht="20.25" customHeight="1">
      <c r="A12" s="1296" t="s">
        <v>1371</v>
      </c>
      <c r="B12" s="1296"/>
      <c r="C12" s="1296"/>
      <c r="D12" s="1296"/>
      <c r="E12" s="1296"/>
      <c r="F12" s="442" t="s">
        <v>1158</v>
      </c>
      <c r="G12" s="1565">
        <v>4179</v>
      </c>
      <c r="H12" s="1661"/>
      <c r="I12" s="1661"/>
      <c r="J12" s="1661">
        <v>83</v>
      </c>
      <c r="K12" s="1661"/>
      <c r="L12" s="1661"/>
      <c r="M12" s="1661">
        <v>10</v>
      </c>
      <c r="N12" s="1661"/>
      <c r="O12" s="1661"/>
      <c r="P12" s="1643">
        <v>1656</v>
      </c>
      <c r="Q12" s="1643"/>
      <c r="R12" s="1643"/>
      <c r="S12" s="1643">
        <v>2281</v>
      </c>
      <c r="T12" s="1643"/>
      <c r="U12" s="1643"/>
      <c r="V12" s="1643">
        <v>1578</v>
      </c>
      <c r="W12" s="1643"/>
      <c r="X12" s="1643"/>
      <c r="Y12" s="1643">
        <v>688</v>
      </c>
      <c r="Z12" s="1643"/>
      <c r="AA12" s="1643"/>
      <c r="AB12" s="1661">
        <v>149</v>
      </c>
      <c r="AC12" s="1661"/>
      <c r="AD12" s="1661"/>
      <c r="AE12" s="1775">
        <v>670</v>
      </c>
      <c r="AF12" s="1775"/>
      <c r="AG12" s="1775"/>
      <c r="AH12" s="1775">
        <v>10</v>
      </c>
      <c r="AI12" s="1775"/>
      <c r="AJ12" s="1775"/>
    </row>
    <row r="13" spans="1:36" ht="20.25" customHeight="1">
      <c r="A13" s="1296" t="s">
        <v>1372</v>
      </c>
      <c r="B13" s="1296"/>
      <c r="C13" s="1296"/>
      <c r="D13" s="1296"/>
      <c r="E13" s="1296"/>
      <c r="F13" s="442"/>
      <c r="G13" s="1565">
        <v>4344</v>
      </c>
      <c r="H13" s="1661"/>
      <c r="I13" s="1661"/>
      <c r="J13" s="1661">
        <v>374</v>
      </c>
      <c r="K13" s="1661"/>
      <c r="L13" s="1661"/>
      <c r="M13" s="1661">
        <v>41</v>
      </c>
      <c r="N13" s="1661"/>
      <c r="O13" s="1661"/>
      <c r="P13" s="1643">
        <v>1195</v>
      </c>
      <c r="Q13" s="1643"/>
      <c r="R13" s="1643"/>
      <c r="S13" s="1643">
        <v>2517</v>
      </c>
      <c r="T13" s="1643"/>
      <c r="U13" s="1643"/>
      <c r="V13" s="1643">
        <v>1155</v>
      </c>
      <c r="W13" s="1643"/>
      <c r="X13" s="1643"/>
      <c r="Y13" s="1643">
        <v>1340</v>
      </c>
      <c r="Z13" s="1643"/>
      <c r="AA13" s="1643"/>
      <c r="AB13" s="1661">
        <v>217</v>
      </c>
      <c r="AC13" s="1661"/>
      <c r="AD13" s="1661"/>
      <c r="AE13" s="1775">
        <v>2654</v>
      </c>
      <c r="AF13" s="1775"/>
      <c r="AG13" s="1775"/>
      <c r="AH13" s="1775">
        <v>41</v>
      </c>
      <c r="AI13" s="1775"/>
      <c r="AJ13" s="1775"/>
    </row>
    <row r="14" spans="1:36" ht="20.25" customHeight="1">
      <c r="A14" s="1296" t="s">
        <v>1373</v>
      </c>
      <c r="B14" s="1296"/>
      <c r="C14" s="1296"/>
      <c r="D14" s="1296"/>
      <c r="E14" s="1296"/>
      <c r="F14" s="442"/>
      <c r="G14" s="1565">
        <v>3573</v>
      </c>
      <c r="H14" s="1661"/>
      <c r="I14" s="1661"/>
      <c r="J14" s="1661">
        <v>560</v>
      </c>
      <c r="K14" s="1661"/>
      <c r="L14" s="1661"/>
      <c r="M14" s="1661">
        <v>79</v>
      </c>
      <c r="N14" s="1661"/>
      <c r="O14" s="1661"/>
      <c r="P14" s="1643">
        <v>839</v>
      </c>
      <c r="Q14" s="1643"/>
      <c r="R14" s="1643"/>
      <c r="S14" s="1643">
        <v>1828</v>
      </c>
      <c r="T14" s="1643"/>
      <c r="U14" s="1643"/>
      <c r="V14" s="1643">
        <v>1030</v>
      </c>
      <c r="W14" s="1643"/>
      <c r="X14" s="1643"/>
      <c r="Y14" s="1643">
        <v>780</v>
      </c>
      <c r="Z14" s="1643"/>
      <c r="AA14" s="1643"/>
      <c r="AB14" s="1661">
        <v>267</v>
      </c>
      <c r="AC14" s="1661"/>
      <c r="AD14" s="1661"/>
      <c r="AE14" s="1775">
        <v>2793</v>
      </c>
      <c r="AF14" s="1775"/>
      <c r="AG14" s="1775"/>
      <c r="AH14" s="1775">
        <v>79</v>
      </c>
      <c r="AI14" s="1775"/>
      <c r="AJ14" s="1775"/>
    </row>
    <row r="15" spans="1:36" ht="20.25" customHeight="1">
      <c r="A15" s="1296" t="s">
        <v>1374</v>
      </c>
      <c r="B15" s="1296"/>
      <c r="C15" s="1296"/>
      <c r="D15" s="1296"/>
      <c r="E15" s="1296"/>
      <c r="F15" s="442"/>
      <c r="G15" s="1759">
        <v>3975</v>
      </c>
      <c r="H15" s="1492"/>
      <c r="I15" s="1492"/>
      <c r="J15" s="1492">
        <v>744</v>
      </c>
      <c r="K15" s="1492"/>
      <c r="L15" s="1492"/>
      <c r="M15" s="1492">
        <v>132</v>
      </c>
      <c r="N15" s="1492"/>
      <c r="O15" s="1492"/>
      <c r="P15" s="1643">
        <v>945</v>
      </c>
      <c r="Q15" s="1643"/>
      <c r="R15" s="1643"/>
      <c r="S15" s="1643">
        <v>1978</v>
      </c>
      <c r="T15" s="1643"/>
      <c r="U15" s="1643"/>
      <c r="V15" s="1643">
        <v>1138</v>
      </c>
      <c r="W15" s="1643"/>
      <c r="X15" s="1643"/>
      <c r="Y15" s="1643">
        <v>826</v>
      </c>
      <c r="Z15" s="1643"/>
      <c r="AA15" s="1643"/>
      <c r="AB15" s="1492">
        <v>176</v>
      </c>
      <c r="AC15" s="1492"/>
      <c r="AD15" s="1492"/>
      <c r="AE15" s="1775">
        <v>3100</v>
      </c>
      <c r="AF15" s="1775"/>
      <c r="AG15" s="1775"/>
      <c r="AH15" s="1775">
        <v>132</v>
      </c>
      <c r="AI15" s="1775"/>
      <c r="AJ15" s="1775"/>
    </row>
    <row r="16" spans="1:36" ht="20.25" customHeight="1">
      <c r="A16" s="1296" t="s">
        <v>1375</v>
      </c>
      <c r="B16" s="1296"/>
      <c r="C16" s="1296"/>
      <c r="D16" s="1296"/>
      <c r="E16" s="1296"/>
      <c r="F16" s="442"/>
      <c r="G16" s="1759">
        <v>10350</v>
      </c>
      <c r="H16" s="1492"/>
      <c r="I16" s="1492"/>
      <c r="J16" s="1492">
        <v>1883</v>
      </c>
      <c r="K16" s="1492"/>
      <c r="L16" s="1492"/>
      <c r="M16" s="1492">
        <v>444</v>
      </c>
      <c r="N16" s="1492"/>
      <c r="O16" s="1492"/>
      <c r="P16" s="1643">
        <v>2657</v>
      </c>
      <c r="Q16" s="1643"/>
      <c r="R16" s="1643"/>
      <c r="S16" s="1643">
        <v>4886</v>
      </c>
      <c r="T16" s="1643"/>
      <c r="U16" s="1643"/>
      <c r="V16" s="1643">
        <v>2876</v>
      </c>
      <c r="W16" s="1643"/>
      <c r="X16" s="1643"/>
      <c r="Y16" s="1643">
        <v>1948</v>
      </c>
      <c r="Z16" s="1643"/>
      <c r="AA16" s="1643"/>
      <c r="AB16" s="1492">
        <v>480</v>
      </c>
      <c r="AC16" s="1492"/>
      <c r="AD16" s="1492"/>
      <c r="AE16" s="1775">
        <v>8150</v>
      </c>
      <c r="AF16" s="1775"/>
      <c r="AG16" s="1775"/>
      <c r="AH16" s="1775">
        <v>444</v>
      </c>
      <c r="AI16" s="1775"/>
      <c r="AJ16" s="1775"/>
    </row>
    <row r="17" spans="1:36" ht="20.25" customHeight="1">
      <c r="A17" s="1296" t="s">
        <v>1376</v>
      </c>
      <c r="B17" s="1296"/>
      <c r="C17" s="1296"/>
      <c r="D17" s="1296"/>
      <c r="E17" s="1296"/>
      <c r="F17" s="442"/>
      <c r="G17" s="1759">
        <v>10547</v>
      </c>
      <c r="H17" s="1492"/>
      <c r="I17" s="1492"/>
      <c r="J17" s="1492">
        <v>1784</v>
      </c>
      <c r="K17" s="1492"/>
      <c r="L17" s="1492"/>
      <c r="M17" s="1492">
        <v>591</v>
      </c>
      <c r="N17" s="1492"/>
      <c r="O17" s="1492"/>
      <c r="P17" s="1643">
        <v>3026</v>
      </c>
      <c r="Q17" s="1643"/>
      <c r="R17" s="1643"/>
      <c r="S17" s="1643">
        <v>4719</v>
      </c>
      <c r="T17" s="1643"/>
      <c r="U17" s="1643"/>
      <c r="V17" s="1643">
        <v>2755</v>
      </c>
      <c r="W17" s="1643"/>
      <c r="X17" s="1643"/>
      <c r="Y17" s="1643">
        <v>1925</v>
      </c>
      <c r="Z17" s="1643"/>
      <c r="AA17" s="1643"/>
      <c r="AB17" s="1492">
        <v>427</v>
      </c>
      <c r="AC17" s="1492"/>
      <c r="AD17" s="1492"/>
      <c r="AE17" s="1775">
        <v>8506</v>
      </c>
      <c r="AF17" s="1775"/>
      <c r="AG17" s="1775"/>
      <c r="AH17" s="1775">
        <v>591</v>
      </c>
      <c r="AI17" s="1775"/>
      <c r="AJ17" s="1775"/>
    </row>
    <row r="18" spans="1:36" ht="20.25" customHeight="1">
      <c r="A18" s="1296" t="s">
        <v>1377</v>
      </c>
      <c r="B18" s="1296"/>
      <c r="C18" s="1296"/>
      <c r="D18" s="1296"/>
      <c r="E18" s="1296"/>
      <c r="F18" s="442"/>
      <c r="G18" s="1759">
        <v>11852</v>
      </c>
      <c r="H18" s="1492"/>
      <c r="I18" s="1492"/>
      <c r="J18" s="1492">
        <v>3739</v>
      </c>
      <c r="K18" s="1492"/>
      <c r="L18" s="1492"/>
      <c r="M18" s="1492">
        <v>775</v>
      </c>
      <c r="N18" s="1492"/>
      <c r="O18" s="1492"/>
      <c r="P18" s="1643">
        <v>2788</v>
      </c>
      <c r="Q18" s="1643"/>
      <c r="R18" s="1643"/>
      <c r="S18" s="1643">
        <v>4190</v>
      </c>
      <c r="T18" s="1643"/>
      <c r="U18" s="1643"/>
      <c r="V18" s="1643">
        <v>2327</v>
      </c>
      <c r="W18" s="1643"/>
      <c r="X18" s="1643"/>
      <c r="Y18" s="1643">
        <v>1826</v>
      </c>
      <c r="Z18" s="1643"/>
      <c r="AA18" s="1643"/>
      <c r="AB18" s="1492">
        <v>360</v>
      </c>
      <c r="AC18" s="1492"/>
      <c r="AD18" s="1492"/>
      <c r="AE18" s="1775">
        <v>7910</v>
      </c>
      <c r="AF18" s="1775"/>
      <c r="AG18" s="1775"/>
      <c r="AH18" s="1775">
        <v>775</v>
      </c>
      <c r="AI18" s="1775"/>
      <c r="AJ18" s="1775"/>
    </row>
    <row r="19" spans="1:36" ht="20.25" customHeight="1">
      <c r="A19" s="1296" t="s">
        <v>1378</v>
      </c>
      <c r="B19" s="1296"/>
      <c r="C19" s="1296"/>
      <c r="D19" s="1296"/>
      <c r="E19" s="1296"/>
      <c r="F19" s="442"/>
      <c r="G19" s="1759">
        <v>12728</v>
      </c>
      <c r="H19" s="1492"/>
      <c r="I19" s="1492"/>
      <c r="J19" s="1492">
        <v>8433</v>
      </c>
      <c r="K19" s="1492"/>
      <c r="L19" s="1492"/>
      <c r="M19" s="1492">
        <v>903</v>
      </c>
      <c r="N19" s="1492"/>
      <c r="O19" s="1492"/>
      <c r="P19" s="1643">
        <v>1608</v>
      </c>
      <c r="Q19" s="1643"/>
      <c r="R19" s="1643"/>
      <c r="S19" s="1643">
        <v>1514</v>
      </c>
      <c r="T19" s="1643"/>
      <c r="U19" s="1643"/>
      <c r="V19" s="1643">
        <v>871</v>
      </c>
      <c r="W19" s="1643"/>
      <c r="X19" s="1643"/>
      <c r="Y19" s="1643">
        <v>608</v>
      </c>
      <c r="Z19" s="1643"/>
      <c r="AA19" s="1643"/>
      <c r="AB19" s="1492">
        <v>270</v>
      </c>
      <c r="AC19" s="1492"/>
      <c r="AD19" s="1492"/>
      <c r="AE19" s="1775">
        <v>4119</v>
      </c>
      <c r="AF19" s="1775"/>
      <c r="AG19" s="1775"/>
      <c r="AH19" s="1775">
        <v>903</v>
      </c>
      <c r="AI19" s="1775"/>
      <c r="AJ19" s="1775"/>
    </row>
    <row r="20" spans="1:36" ht="20.25" customHeight="1">
      <c r="A20" s="1300" t="s">
        <v>1379</v>
      </c>
      <c r="B20" s="1300"/>
      <c r="C20" s="1300"/>
      <c r="D20" s="1300"/>
      <c r="E20" s="1300"/>
      <c r="F20" s="442"/>
      <c r="G20" s="1565">
        <v>10168</v>
      </c>
      <c r="H20" s="1661"/>
      <c r="I20" s="1661"/>
      <c r="J20" s="1661">
        <v>9280</v>
      </c>
      <c r="K20" s="1661"/>
      <c r="L20" s="1661"/>
      <c r="M20" s="1661">
        <v>395</v>
      </c>
      <c r="N20" s="1661"/>
      <c r="O20" s="1661"/>
      <c r="P20" s="1643">
        <v>253</v>
      </c>
      <c r="Q20" s="1643"/>
      <c r="R20" s="1643"/>
      <c r="S20" s="1643">
        <v>93</v>
      </c>
      <c r="T20" s="1643"/>
      <c r="U20" s="1643"/>
      <c r="V20" s="1643">
        <v>50</v>
      </c>
      <c r="W20" s="1643"/>
      <c r="X20" s="1643"/>
      <c r="Y20" s="1643">
        <v>40</v>
      </c>
      <c r="Z20" s="1643"/>
      <c r="AA20" s="1643"/>
      <c r="AB20" s="1661">
        <v>147</v>
      </c>
      <c r="AC20" s="1661"/>
      <c r="AD20" s="1661"/>
      <c r="AE20" s="1775">
        <v>785</v>
      </c>
      <c r="AF20" s="1775"/>
      <c r="AG20" s="1775"/>
      <c r="AH20" s="1775">
        <v>395</v>
      </c>
      <c r="AI20" s="1775"/>
      <c r="AJ20" s="1775"/>
    </row>
    <row r="21" spans="1:36" ht="20.25" customHeight="1">
      <c r="A21" s="1300" t="s">
        <v>1366</v>
      </c>
      <c r="B21" s="1300"/>
      <c r="C21" s="1300"/>
      <c r="D21" s="1300"/>
      <c r="E21" s="1300"/>
      <c r="F21" s="442"/>
      <c r="G21" s="1565">
        <v>306</v>
      </c>
      <c r="H21" s="1661"/>
      <c r="I21" s="1661"/>
      <c r="J21" s="1661" t="s">
        <v>1282</v>
      </c>
      <c r="K21" s="1661"/>
      <c r="L21" s="1661"/>
      <c r="M21" s="1661" t="s">
        <v>1282</v>
      </c>
      <c r="N21" s="1661"/>
      <c r="O21" s="1661"/>
      <c r="P21" s="1643" t="s">
        <v>1282</v>
      </c>
      <c r="Q21" s="1643"/>
      <c r="R21" s="1643"/>
      <c r="S21" s="1643" t="s">
        <v>1282</v>
      </c>
      <c r="T21" s="1643"/>
      <c r="U21" s="1643"/>
      <c r="V21" s="1643" t="s">
        <v>1282</v>
      </c>
      <c r="W21" s="1643"/>
      <c r="X21" s="1643"/>
      <c r="Y21" s="1643" t="s">
        <v>1282</v>
      </c>
      <c r="Z21" s="1643"/>
      <c r="AA21" s="1643"/>
      <c r="AB21" s="1661">
        <v>306</v>
      </c>
      <c r="AC21" s="1661"/>
      <c r="AD21" s="1661"/>
      <c r="AE21" s="1643" t="s">
        <v>1282</v>
      </c>
      <c r="AF21" s="1643"/>
      <c r="AG21" s="1643"/>
      <c r="AH21" s="1643" t="s">
        <v>1282</v>
      </c>
      <c r="AI21" s="1643"/>
      <c r="AJ21" s="1643"/>
    </row>
    <row r="22" spans="1:36" ht="20.25" customHeight="1">
      <c r="A22" s="322"/>
      <c r="B22" s="322"/>
      <c r="C22" s="322"/>
      <c r="D22" s="322"/>
      <c r="E22" s="322"/>
      <c r="F22" s="442"/>
      <c r="G22" s="1565"/>
      <c r="H22" s="1661"/>
      <c r="I22" s="1661"/>
      <c r="J22" s="1661"/>
      <c r="K22" s="1661"/>
      <c r="L22" s="1661"/>
      <c r="M22" s="1661"/>
      <c r="N22" s="1661"/>
      <c r="O22" s="1661"/>
      <c r="P22" s="1661"/>
      <c r="Q22" s="1661"/>
      <c r="R22" s="1661"/>
      <c r="S22" s="1661"/>
      <c r="T22" s="1661"/>
      <c r="U22" s="1661"/>
      <c r="V22" s="1661"/>
      <c r="W22" s="1661"/>
      <c r="X22" s="1661"/>
      <c r="Y22" s="1661"/>
      <c r="Z22" s="1661"/>
      <c r="AA22" s="1661"/>
      <c r="AB22" s="1661"/>
      <c r="AC22" s="1661"/>
      <c r="AD22" s="1661"/>
      <c r="AE22" s="1775"/>
      <c r="AF22" s="1775"/>
      <c r="AG22" s="1775"/>
      <c r="AH22" s="1775"/>
      <c r="AI22" s="1775"/>
      <c r="AJ22" s="1775"/>
    </row>
    <row r="23" spans="1:36" ht="20.25" customHeight="1">
      <c r="A23" s="1201" t="s">
        <v>644</v>
      </c>
      <c r="B23" s="1201"/>
      <c r="C23" s="1201"/>
      <c r="D23" s="1201"/>
      <c r="E23" s="1201"/>
      <c r="F23" s="442"/>
      <c r="G23" s="1565">
        <f>SUM(G25:G35)</f>
        <v>40564</v>
      </c>
      <c r="H23" s="1661"/>
      <c r="I23" s="1661"/>
      <c r="J23" s="1661">
        <f>SUM(J25:J35)</f>
        <v>11686</v>
      </c>
      <c r="K23" s="1661"/>
      <c r="L23" s="1661"/>
      <c r="M23" s="1661">
        <f>SUM(M25:M35)</f>
        <v>1969</v>
      </c>
      <c r="N23" s="1661"/>
      <c r="O23" s="1661"/>
      <c r="P23" s="1661">
        <f>SUM(P25:P35)</f>
        <v>9747</v>
      </c>
      <c r="Q23" s="1661"/>
      <c r="R23" s="1661"/>
      <c r="S23" s="1661">
        <f>SUM(S25:S35)</f>
        <v>15188</v>
      </c>
      <c r="T23" s="1661"/>
      <c r="U23" s="1661"/>
      <c r="V23" s="1661">
        <f>SUM(V25:V35)</f>
        <v>8313</v>
      </c>
      <c r="W23" s="1661"/>
      <c r="X23" s="1661"/>
      <c r="Y23" s="1661">
        <f>SUM(Y25:Y35)</f>
        <v>6697</v>
      </c>
      <c r="Z23" s="1661"/>
      <c r="AA23" s="1661"/>
      <c r="AB23" s="1661">
        <f>SUM(AB25:AB35)</f>
        <v>1974</v>
      </c>
      <c r="AC23" s="1661"/>
      <c r="AD23" s="1661"/>
      <c r="AE23" s="1661">
        <f>SUM(AE25:AE35)</f>
        <v>22462</v>
      </c>
      <c r="AF23" s="1661"/>
      <c r="AG23" s="1661"/>
      <c r="AH23" s="1661">
        <f>SUM(AH25:AH35)</f>
        <v>1969</v>
      </c>
      <c r="AI23" s="1661"/>
      <c r="AJ23" s="1661"/>
    </row>
    <row r="24" spans="1:36" ht="20.25" customHeight="1">
      <c r="A24" s="322"/>
      <c r="B24" s="322"/>
      <c r="C24" s="322"/>
      <c r="D24" s="322"/>
      <c r="E24" s="322"/>
      <c r="F24" s="442"/>
      <c r="G24" s="1565"/>
      <c r="H24" s="1661"/>
      <c r="I24" s="1661"/>
      <c r="J24" s="1661"/>
      <c r="K24" s="1661"/>
      <c r="L24" s="1661"/>
      <c r="M24" s="1661"/>
      <c r="N24" s="1661"/>
      <c r="O24" s="1661"/>
      <c r="P24" s="1661"/>
      <c r="Q24" s="1661"/>
      <c r="R24" s="1661"/>
      <c r="S24" s="1661"/>
      <c r="T24" s="1661"/>
      <c r="U24" s="1661"/>
      <c r="V24" s="1661"/>
      <c r="W24" s="1661"/>
      <c r="X24" s="1661"/>
      <c r="Y24" s="1661"/>
      <c r="Z24" s="1661"/>
      <c r="AA24" s="1661"/>
      <c r="AB24" s="1661"/>
      <c r="AC24" s="1661"/>
      <c r="AD24" s="1661"/>
      <c r="AE24" s="1775"/>
      <c r="AF24" s="1775"/>
      <c r="AG24" s="1775"/>
      <c r="AH24" s="1775"/>
      <c r="AI24" s="1775"/>
      <c r="AJ24" s="1775"/>
    </row>
    <row r="25" spans="1:36" ht="20.25" customHeight="1">
      <c r="A25" s="1300" t="s">
        <v>1370</v>
      </c>
      <c r="B25" s="1300"/>
      <c r="C25" s="1300"/>
      <c r="D25" s="1300"/>
      <c r="E25" s="1300"/>
      <c r="F25" s="442"/>
      <c r="G25" s="1565">
        <v>4549</v>
      </c>
      <c r="H25" s="1661"/>
      <c r="I25" s="1661"/>
      <c r="J25" s="1661">
        <v>1918</v>
      </c>
      <c r="K25" s="1661"/>
      <c r="L25" s="1661"/>
      <c r="M25" s="1661" t="s">
        <v>1282</v>
      </c>
      <c r="N25" s="1661"/>
      <c r="O25" s="1661"/>
      <c r="P25" s="1661">
        <v>2464</v>
      </c>
      <c r="Q25" s="1661"/>
      <c r="R25" s="1661"/>
      <c r="S25" s="1643">
        <v>67</v>
      </c>
      <c r="T25" s="1643"/>
      <c r="U25" s="1643"/>
      <c r="V25" s="1643">
        <v>44</v>
      </c>
      <c r="W25" s="1643"/>
      <c r="X25" s="1643"/>
      <c r="Y25" s="1661">
        <v>21</v>
      </c>
      <c r="Z25" s="1661"/>
      <c r="AA25" s="1661"/>
      <c r="AB25" s="1661">
        <v>100</v>
      </c>
      <c r="AC25" s="1661"/>
      <c r="AD25" s="1661"/>
      <c r="AE25" s="1776" t="s">
        <v>786</v>
      </c>
      <c r="AF25" s="1776"/>
      <c r="AG25" s="1776"/>
      <c r="AH25" s="1661" t="s">
        <v>1282</v>
      </c>
      <c r="AI25" s="1661"/>
      <c r="AJ25" s="1661"/>
    </row>
    <row r="26" spans="1:36" ht="20.25" customHeight="1">
      <c r="A26" s="1296" t="s">
        <v>1371</v>
      </c>
      <c r="B26" s="1296"/>
      <c r="C26" s="1296"/>
      <c r="D26" s="1296"/>
      <c r="E26" s="1296"/>
      <c r="F26" s="442" t="s">
        <v>1158</v>
      </c>
      <c r="G26" s="1565">
        <v>2266</v>
      </c>
      <c r="H26" s="1661"/>
      <c r="I26" s="1661"/>
      <c r="J26" s="1661">
        <v>41</v>
      </c>
      <c r="K26" s="1661"/>
      <c r="L26" s="1661"/>
      <c r="M26" s="1661">
        <v>6</v>
      </c>
      <c r="N26" s="1661"/>
      <c r="O26" s="1661"/>
      <c r="P26" s="1643">
        <v>987</v>
      </c>
      <c r="Q26" s="1643"/>
      <c r="R26" s="1643"/>
      <c r="S26" s="1643">
        <v>1149</v>
      </c>
      <c r="T26" s="1643"/>
      <c r="U26" s="1643"/>
      <c r="V26" s="1643">
        <v>783</v>
      </c>
      <c r="W26" s="1643"/>
      <c r="X26" s="1643"/>
      <c r="Y26" s="1643">
        <v>357</v>
      </c>
      <c r="Z26" s="1643"/>
      <c r="AA26" s="1643"/>
      <c r="AB26" s="1643">
        <v>83</v>
      </c>
      <c r="AC26" s="1643"/>
      <c r="AD26" s="1643"/>
      <c r="AE26" s="1775">
        <v>342</v>
      </c>
      <c r="AF26" s="1775"/>
      <c r="AG26" s="1775"/>
      <c r="AH26" s="1775">
        <v>6</v>
      </c>
      <c r="AI26" s="1775"/>
      <c r="AJ26" s="1775"/>
    </row>
    <row r="27" spans="1:36" ht="20.25" customHeight="1">
      <c r="A27" s="1296" t="s">
        <v>1372</v>
      </c>
      <c r="B27" s="1296"/>
      <c r="C27" s="1296"/>
      <c r="D27" s="1296"/>
      <c r="E27" s="1296"/>
      <c r="F27" s="442"/>
      <c r="G27" s="1565">
        <v>2306</v>
      </c>
      <c r="H27" s="1661"/>
      <c r="I27" s="1661"/>
      <c r="J27" s="1661">
        <v>161</v>
      </c>
      <c r="K27" s="1661"/>
      <c r="L27" s="1661"/>
      <c r="M27" s="1661">
        <v>29</v>
      </c>
      <c r="N27" s="1661"/>
      <c r="O27" s="1661"/>
      <c r="P27" s="1643">
        <v>736</v>
      </c>
      <c r="Q27" s="1643"/>
      <c r="R27" s="1643"/>
      <c r="S27" s="1643">
        <v>1223</v>
      </c>
      <c r="T27" s="1643"/>
      <c r="U27" s="1643"/>
      <c r="V27" s="1643">
        <v>563</v>
      </c>
      <c r="W27" s="1643"/>
      <c r="X27" s="1643"/>
      <c r="Y27" s="1643">
        <v>645</v>
      </c>
      <c r="Z27" s="1643"/>
      <c r="AA27" s="1643"/>
      <c r="AB27" s="1643">
        <v>157</v>
      </c>
      <c r="AC27" s="1643"/>
      <c r="AD27" s="1643"/>
      <c r="AE27" s="1775">
        <v>1352</v>
      </c>
      <c r="AF27" s="1775"/>
      <c r="AG27" s="1775"/>
      <c r="AH27" s="1775">
        <v>29</v>
      </c>
      <c r="AI27" s="1775"/>
      <c r="AJ27" s="1775"/>
    </row>
    <row r="28" spans="1:36" ht="20.25" customHeight="1">
      <c r="A28" s="1296" t="s">
        <v>1373</v>
      </c>
      <c r="B28" s="1296"/>
      <c r="C28" s="1296"/>
      <c r="D28" s="1296"/>
      <c r="E28" s="1296"/>
      <c r="F28" s="442"/>
      <c r="G28" s="1565">
        <v>1918</v>
      </c>
      <c r="H28" s="1661"/>
      <c r="I28" s="1661"/>
      <c r="J28" s="1661">
        <v>205</v>
      </c>
      <c r="K28" s="1661"/>
      <c r="L28" s="1661"/>
      <c r="M28" s="1661">
        <v>48</v>
      </c>
      <c r="N28" s="1661"/>
      <c r="O28" s="1661"/>
      <c r="P28" s="1643">
        <v>464</v>
      </c>
      <c r="Q28" s="1643"/>
      <c r="R28" s="1643"/>
      <c r="S28" s="1643">
        <v>1007</v>
      </c>
      <c r="T28" s="1643"/>
      <c r="U28" s="1643"/>
      <c r="V28" s="1643">
        <v>587</v>
      </c>
      <c r="W28" s="1643"/>
      <c r="X28" s="1643"/>
      <c r="Y28" s="1643">
        <v>410</v>
      </c>
      <c r="Z28" s="1643"/>
      <c r="AA28" s="1643"/>
      <c r="AB28" s="1643">
        <v>194</v>
      </c>
      <c r="AC28" s="1643"/>
      <c r="AD28" s="1643"/>
      <c r="AE28" s="1775">
        <v>1567</v>
      </c>
      <c r="AF28" s="1775"/>
      <c r="AG28" s="1775"/>
      <c r="AH28" s="1775">
        <v>48</v>
      </c>
      <c r="AI28" s="1775"/>
      <c r="AJ28" s="1775"/>
    </row>
    <row r="29" spans="1:36" ht="20.25" customHeight="1">
      <c r="A29" s="1296" t="s">
        <v>1374</v>
      </c>
      <c r="B29" s="1296"/>
      <c r="C29" s="1296"/>
      <c r="D29" s="1296"/>
      <c r="E29" s="1296"/>
      <c r="F29" s="442"/>
      <c r="G29" s="1565">
        <v>2078</v>
      </c>
      <c r="H29" s="1661"/>
      <c r="I29" s="1661"/>
      <c r="J29" s="1661">
        <v>199</v>
      </c>
      <c r="K29" s="1661"/>
      <c r="L29" s="1661"/>
      <c r="M29" s="1661">
        <v>78</v>
      </c>
      <c r="N29" s="1661"/>
      <c r="O29" s="1661"/>
      <c r="P29" s="1643">
        <v>484</v>
      </c>
      <c r="Q29" s="1643"/>
      <c r="R29" s="1643"/>
      <c r="S29" s="1643">
        <v>1193</v>
      </c>
      <c r="T29" s="1643"/>
      <c r="U29" s="1643"/>
      <c r="V29" s="1643">
        <v>701</v>
      </c>
      <c r="W29" s="1643"/>
      <c r="X29" s="1643"/>
      <c r="Y29" s="1643">
        <v>482</v>
      </c>
      <c r="Z29" s="1643"/>
      <c r="AA29" s="1643"/>
      <c r="AB29" s="1643">
        <v>124</v>
      </c>
      <c r="AC29" s="1643"/>
      <c r="AD29" s="1643"/>
      <c r="AE29" s="1775">
        <v>1794</v>
      </c>
      <c r="AF29" s="1775"/>
      <c r="AG29" s="1775"/>
      <c r="AH29" s="1775">
        <v>78</v>
      </c>
      <c r="AI29" s="1775"/>
      <c r="AJ29" s="1775"/>
    </row>
    <row r="30" spans="1:36" ht="20.25" customHeight="1">
      <c r="A30" s="1296" t="s">
        <v>1375</v>
      </c>
      <c r="B30" s="1296"/>
      <c r="C30" s="1296"/>
      <c r="D30" s="1296"/>
      <c r="E30" s="1296"/>
      <c r="F30" s="442"/>
      <c r="G30" s="1759">
        <v>5368</v>
      </c>
      <c r="H30" s="1492"/>
      <c r="I30" s="1492"/>
      <c r="J30" s="1492">
        <v>423</v>
      </c>
      <c r="K30" s="1492"/>
      <c r="L30" s="1492"/>
      <c r="M30" s="1492">
        <v>251</v>
      </c>
      <c r="N30" s="1492"/>
      <c r="O30" s="1492"/>
      <c r="P30" s="1643">
        <v>1228</v>
      </c>
      <c r="Q30" s="1643"/>
      <c r="R30" s="1643"/>
      <c r="S30" s="1643">
        <v>3140</v>
      </c>
      <c r="T30" s="1643"/>
      <c r="U30" s="1643"/>
      <c r="V30" s="1643">
        <v>1767</v>
      </c>
      <c r="W30" s="1643"/>
      <c r="X30" s="1643"/>
      <c r="Y30" s="1643">
        <v>1329</v>
      </c>
      <c r="Z30" s="1643"/>
      <c r="AA30" s="1643"/>
      <c r="AB30" s="1643">
        <v>326</v>
      </c>
      <c r="AC30" s="1643"/>
      <c r="AD30" s="1643"/>
      <c r="AE30" s="1775">
        <v>4744</v>
      </c>
      <c r="AF30" s="1775"/>
      <c r="AG30" s="1775"/>
      <c r="AH30" s="1775">
        <v>251</v>
      </c>
      <c r="AI30" s="1775"/>
      <c r="AJ30" s="1775"/>
    </row>
    <row r="31" spans="1:36" ht="20.25" customHeight="1">
      <c r="A31" s="1296" t="s">
        <v>1376</v>
      </c>
      <c r="B31" s="1296"/>
      <c r="C31" s="1296"/>
      <c r="D31" s="1296"/>
      <c r="E31" s="1296"/>
      <c r="F31" s="442"/>
      <c r="G31" s="1759">
        <v>5349</v>
      </c>
      <c r="H31" s="1492"/>
      <c r="I31" s="1492"/>
      <c r="J31" s="1492">
        <v>444</v>
      </c>
      <c r="K31" s="1492"/>
      <c r="L31" s="1492"/>
      <c r="M31" s="1492">
        <v>347</v>
      </c>
      <c r="N31" s="1492"/>
      <c r="O31" s="1492"/>
      <c r="P31" s="1643">
        <v>1133</v>
      </c>
      <c r="Q31" s="1643"/>
      <c r="R31" s="1643"/>
      <c r="S31" s="1643">
        <v>3150</v>
      </c>
      <c r="T31" s="1643"/>
      <c r="U31" s="1643"/>
      <c r="V31" s="1643">
        <v>1667</v>
      </c>
      <c r="W31" s="1643"/>
      <c r="X31" s="1643"/>
      <c r="Y31" s="1643">
        <v>1451</v>
      </c>
      <c r="Z31" s="1643"/>
      <c r="AA31" s="1643"/>
      <c r="AB31" s="1643">
        <v>275</v>
      </c>
      <c r="AC31" s="1643"/>
      <c r="AD31" s="1643"/>
      <c r="AE31" s="1775">
        <v>4746</v>
      </c>
      <c r="AF31" s="1775"/>
      <c r="AG31" s="1775"/>
      <c r="AH31" s="1775">
        <v>347</v>
      </c>
      <c r="AI31" s="1775"/>
      <c r="AJ31" s="1775"/>
    </row>
    <row r="32" spans="1:36" ht="20.25" customHeight="1">
      <c r="A32" s="1296" t="s">
        <v>1377</v>
      </c>
      <c r="B32" s="1296"/>
      <c r="C32" s="1296"/>
      <c r="D32" s="1296"/>
      <c r="E32" s="1296"/>
      <c r="F32" s="442"/>
      <c r="G32" s="1759">
        <v>5999</v>
      </c>
      <c r="H32" s="1492"/>
      <c r="I32" s="1492"/>
      <c r="J32" s="1492">
        <v>1078</v>
      </c>
      <c r="K32" s="1492"/>
      <c r="L32" s="1492"/>
      <c r="M32" s="1492">
        <v>455</v>
      </c>
      <c r="N32" s="1492"/>
      <c r="O32" s="1492"/>
      <c r="P32" s="1643">
        <v>1187</v>
      </c>
      <c r="Q32" s="1643"/>
      <c r="R32" s="1643"/>
      <c r="S32" s="1643">
        <v>3040</v>
      </c>
      <c r="T32" s="1643"/>
      <c r="U32" s="1643"/>
      <c r="V32" s="1643">
        <v>1534</v>
      </c>
      <c r="W32" s="1643"/>
      <c r="X32" s="1643"/>
      <c r="Y32" s="1643">
        <v>1479</v>
      </c>
      <c r="Z32" s="1643"/>
      <c r="AA32" s="1643"/>
      <c r="AB32" s="1643">
        <v>239</v>
      </c>
      <c r="AC32" s="1643"/>
      <c r="AD32" s="1643"/>
      <c r="AE32" s="1775">
        <v>4792</v>
      </c>
      <c r="AF32" s="1775"/>
      <c r="AG32" s="1775"/>
      <c r="AH32" s="1775">
        <v>455</v>
      </c>
      <c r="AI32" s="1775"/>
      <c r="AJ32" s="1775"/>
    </row>
    <row r="33" spans="1:36" ht="20.25" customHeight="1">
      <c r="A33" s="1296" t="s">
        <v>1378</v>
      </c>
      <c r="B33" s="1296"/>
      <c r="C33" s="1296"/>
      <c r="D33" s="1296"/>
      <c r="E33" s="1296"/>
      <c r="F33" s="442"/>
      <c r="G33" s="1759">
        <v>6370</v>
      </c>
      <c r="H33" s="1492"/>
      <c r="I33" s="1492"/>
      <c r="J33" s="1492">
        <v>3647</v>
      </c>
      <c r="K33" s="1492"/>
      <c r="L33" s="1492"/>
      <c r="M33" s="1492">
        <v>527</v>
      </c>
      <c r="N33" s="1492"/>
      <c r="O33" s="1492"/>
      <c r="P33" s="1643">
        <v>897</v>
      </c>
      <c r="Q33" s="1643"/>
      <c r="R33" s="1643"/>
      <c r="S33" s="1643">
        <v>1154</v>
      </c>
      <c r="T33" s="1643"/>
      <c r="U33" s="1643"/>
      <c r="V33" s="1643">
        <v>635</v>
      </c>
      <c r="W33" s="1643"/>
      <c r="X33" s="1643"/>
      <c r="Y33" s="1643">
        <v>492</v>
      </c>
      <c r="Z33" s="1643"/>
      <c r="AA33" s="1643"/>
      <c r="AB33" s="1643">
        <v>145</v>
      </c>
      <c r="AC33" s="1643"/>
      <c r="AD33" s="1643"/>
      <c r="AE33" s="1775">
        <v>2634</v>
      </c>
      <c r="AF33" s="1775"/>
      <c r="AG33" s="1775"/>
      <c r="AH33" s="1775">
        <v>527</v>
      </c>
      <c r="AI33" s="1775"/>
      <c r="AJ33" s="1775"/>
    </row>
    <row r="34" spans="1:36" ht="20.25" customHeight="1">
      <c r="A34" s="1300" t="s">
        <v>1379</v>
      </c>
      <c r="B34" s="1300"/>
      <c r="C34" s="1300"/>
      <c r="D34" s="1300"/>
      <c r="E34" s="1300"/>
      <c r="F34" s="442"/>
      <c r="G34" s="1565">
        <v>4115</v>
      </c>
      <c r="H34" s="1661"/>
      <c r="I34" s="1661"/>
      <c r="J34" s="1661">
        <v>3570</v>
      </c>
      <c r="K34" s="1661"/>
      <c r="L34" s="1661"/>
      <c r="M34" s="1661">
        <v>228</v>
      </c>
      <c r="N34" s="1661"/>
      <c r="O34" s="1661"/>
      <c r="P34" s="1643">
        <v>167</v>
      </c>
      <c r="Q34" s="1643"/>
      <c r="R34" s="1643"/>
      <c r="S34" s="1643">
        <v>65</v>
      </c>
      <c r="T34" s="1643"/>
      <c r="U34" s="1643"/>
      <c r="V34" s="1643">
        <v>32</v>
      </c>
      <c r="W34" s="1643"/>
      <c r="X34" s="1643"/>
      <c r="Y34" s="1643">
        <v>31</v>
      </c>
      <c r="Z34" s="1643"/>
      <c r="AA34" s="1643"/>
      <c r="AB34" s="1643">
        <v>85</v>
      </c>
      <c r="AC34" s="1643"/>
      <c r="AD34" s="1643"/>
      <c r="AE34" s="1775">
        <v>491</v>
      </c>
      <c r="AF34" s="1775"/>
      <c r="AG34" s="1775"/>
      <c r="AH34" s="1775">
        <v>228</v>
      </c>
      <c r="AI34" s="1775"/>
      <c r="AJ34" s="1775"/>
    </row>
    <row r="35" spans="1:36" ht="20.25" customHeight="1">
      <c r="A35" s="1300" t="s">
        <v>1366</v>
      </c>
      <c r="B35" s="1300"/>
      <c r="C35" s="1300"/>
      <c r="D35" s="1300"/>
      <c r="E35" s="1300"/>
      <c r="F35" s="442"/>
      <c r="G35" s="1565">
        <v>246</v>
      </c>
      <c r="H35" s="1661"/>
      <c r="I35" s="1661"/>
      <c r="J35" s="1661" t="s">
        <v>1282</v>
      </c>
      <c r="K35" s="1661"/>
      <c r="L35" s="1661"/>
      <c r="M35" s="1661" t="s">
        <v>1282</v>
      </c>
      <c r="N35" s="1661"/>
      <c r="O35" s="1661"/>
      <c r="P35" s="1643" t="s">
        <v>1282</v>
      </c>
      <c r="Q35" s="1643"/>
      <c r="R35" s="1643"/>
      <c r="S35" s="1643" t="s">
        <v>1282</v>
      </c>
      <c r="T35" s="1643"/>
      <c r="U35" s="1643"/>
      <c r="V35" s="1643" t="s">
        <v>1282</v>
      </c>
      <c r="W35" s="1643"/>
      <c r="X35" s="1643"/>
      <c r="Y35" s="1643" t="s">
        <v>1282</v>
      </c>
      <c r="Z35" s="1643"/>
      <c r="AA35" s="1643"/>
      <c r="AB35" s="1643">
        <v>246</v>
      </c>
      <c r="AC35" s="1643"/>
      <c r="AD35" s="1643"/>
      <c r="AE35" s="1661" t="s">
        <v>1282</v>
      </c>
      <c r="AF35" s="1661"/>
      <c r="AG35" s="1661"/>
      <c r="AH35" s="1661" t="s">
        <v>1282</v>
      </c>
      <c r="AI35" s="1661"/>
      <c r="AJ35" s="1661"/>
    </row>
    <row r="36" spans="1:36" ht="20.25" customHeight="1">
      <c r="F36" s="442"/>
      <c r="G36" s="1565"/>
      <c r="H36" s="1661"/>
      <c r="I36" s="1661"/>
      <c r="J36" s="1661"/>
      <c r="K36" s="1661"/>
      <c r="L36" s="1661"/>
      <c r="M36" s="1661"/>
      <c r="N36" s="1661"/>
      <c r="O36" s="1661"/>
      <c r="P36" s="1661"/>
      <c r="Q36" s="1661"/>
      <c r="R36" s="1661"/>
      <c r="S36" s="1661"/>
      <c r="T36" s="1661"/>
      <c r="U36" s="1661"/>
      <c r="V36" s="1661"/>
      <c r="W36" s="1661"/>
      <c r="X36" s="1661"/>
      <c r="Y36" s="1661"/>
      <c r="Z36" s="1661"/>
      <c r="AA36" s="1661"/>
      <c r="AB36" s="1661"/>
      <c r="AC36" s="1661"/>
      <c r="AD36" s="1661"/>
      <c r="AE36" s="1202"/>
      <c r="AF36" s="1202"/>
      <c r="AG36" s="1202"/>
      <c r="AH36" s="1202"/>
      <c r="AI36" s="1202"/>
      <c r="AJ36" s="1202"/>
    </row>
    <row r="37" spans="1:36" ht="20.25" customHeight="1">
      <c r="A37" s="1201" t="s">
        <v>645</v>
      </c>
      <c r="B37" s="1201"/>
      <c r="C37" s="1201"/>
      <c r="D37" s="1201"/>
      <c r="E37" s="1201"/>
      <c r="F37" s="442"/>
      <c r="G37" s="1565">
        <f>SUM(G39:G49)</f>
        <v>40151</v>
      </c>
      <c r="H37" s="1661"/>
      <c r="I37" s="1661"/>
      <c r="J37" s="1661">
        <f>SUM(J39:J49)</f>
        <v>18812</v>
      </c>
      <c r="K37" s="1661"/>
      <c r="L37" s="1661"/>
      <c r="M37" s="1661">
        <f>SUM(M39:M49)</f>
        <v>1401</v>
      </c>
      <c r="N37" s="1661"/>
      <c r="O37" s="1661"/>
      <c r="P37" s="1661">
        <f>SUM(P39:P49)</f>
        <v>9976</v>
      </c>
      <c r="Q37" s="1661"/>
      <c r="R37" s="1661"/>
      <c r="S37" s="1661">
        <f>SUM(S39:S49)</f>
        <v>8945</v>
      </c>
      <c r="T37" s="1661"/>
      <c r="U37" s="1661"/>
      <c r="V37" s="1661">
        <f>SUM(V39:V49)</f>
        <v>5542</v>
      </c>
      <c r="W37" s="1661"/>
      <c r="X37" s="1661"/>
      <c r="Y37" s="1661">
        <f>SUM(Y39:Y49)</f>
        <v>3332</v>
      </c>
      <c r="Z37" s="1661"/>
      <c r="AA37" s="1661"/>
      <c r="AB37" s="1661">
        <f>SUM(AB39:AB49)</f>
        <v>1017</v>
      </c>
      <c r="AC37" s="1661"/>
      <c r="AD37" s="1661"/>
      <c r="AE37" s="1661">
        <f>SUM(AE39:AE49)</f>
        <v>16225</v>
      </c>
      <c r="AF37" s="1661"/>
      <c r="AG37" s="1661"/>
      <c r="AH37" s="1661">
        <f>SUM(AH39:AH49)</f>
        <v>1401</v>
      </c>
      <c r="AI37" s="1661"/>
      <c r="AJ37" s="1661"/>
    </row>
    <row r="38" spans="1:36" ht="20.25" customHeight="1">
      <c r="F38" s="442"/>
      <c r="G38" s="1565"/>
      <c r="H38" s="1661"/>
      <c r="I38" s="1661"/>
      <c r="J38" s="1661"/>
      <c r="K38" s="1661"/>
      <c r="L38" s="1661"/>
      <c r="M38" s="1661"/>
      <c r="N38" s="1661"/>
      <c r="O38" s="1661"/>
      <c r="P38" s="1661"/>
      <c r="Q38" s="1661"/>
      <c r="R38" s="1661"/>
      <c r="S38" s="1661"/>
      <c r="T38" s="1661"/>
      <c r="U38" s="1661"/>
      <c r="V38" s="1661"/>
      <c r="W38" s="1661"/>
      <c r="X38" s="1661"/>
      <c r="Y38" s="1661"/>
      <c r="Z38" s="1661"/>
      <c r="AA38" s="1661"/>
      <c r="AB38" s="1661"/>
      <c r="AC38" s="1661"/>
      <c r="AD38" s="1661"/>
      <c r="AE38" s="1202"/>
      <c r="AF38" s="1202"/>
      <c r="AG38" s="1202"/>
      <c r="AH38" s="1202"/>
      <c r="AI38" s="1202"/>
      <c r="AJ38" s="1202"/>
    </row>
    <row r="39" spans="1:36" ht="20.25" customHeight="1">
      <c r="A39" s="1300" t="s">
        <v>1370</v>
      </c>
      <c r="B39" s="1300"/>
      <c r="C39" s="1300"/>
      <c r="D39" s="1300"/>
      <c r="E39" s="1300"/>
      <c r="F39" s="442"/>
      <c r="G39" s="1565">
        <v>4144</v>
      </c>
      <c r="H39" s="1661"/>
      <c r="I39" s="1661"/>
      <c r="J39" s="1661">
        <v>1700</v>
      </c>
      <c r="K39" s="1661"/>
      <c r="L39" s="1661"/>
      <c r="M39" s="1661" t="s">
        <v>1282</v>
      </c>
      <c r="N39" s="1661"/>
      <c r="O39" s="1661"/>
      <c r="P39" s="1661">
        <v>2292</v>
      </c>
      <c r="Q39" s="1661"/>
      <c r="R39" s="1661"/>
      <c r="S39" s="1643">
        <v>60</v>
      </c>
      <c r="T39" s="1643"/>
      <c r="U39" s="1643"/>
      <c r="V39" s="1643">
        <v>31</v>
      </c>
      <c r="W39" s="1643"/>
      <c r="X39" s="1643"/>
      <c r="Y39" s="1661">
        <v>27</v>
      </c>
      <c r="Z39" s="1661"/>
      <c r="AA39" s="1661"/>
      <c r="AB39" s="1661">
        <v>92</v>
      </c>
      <c r="AC39" s="1661"/>
      <c r="AD39" s="1661"/>
      <c r="AE39" s="1661" t="s">
        <v>1282</v>
      </c>
      <c r="AF39" s="1661"/>
      <c r="AG39" s="1661"/>
      <c r="AH39" s="1661" t="s">
        <v>1282</v>
      </c>
      <c r="AI39" s="1661"/>
      <c r="AJ39" s="1661"/>
    </row>
    <row r="40" spans="1:36" ht="20.25" customHeight="1">
      <c r="A40" s="1296" t="s">
        <v>1371</v>
      </c>
      <c r="B40" s="1296"/>
      <c r="C40" s="1296"/>
      <c r="D40" s="1296"/>
      <c r="E40" s="1296"/>
      <c r="F40" s="442" t="s">
        <v>1158</v>
      </c>
      <c r="G40" s="1565">
        <v>1913</v>
      </c>
      <c r="H40" s="1661"/>
      <c r="I40" s="1661"/>
      <c r="J40" s="1661">
        <v>42</v>
      </c>
      <c r="K40" s="1661"/>
      <c r="L40" s="1661"/>
      <c r="M40" s="1661">
        <v>4</v>
      </c>
      <c r="N40" s="1661"/>
      <c r="O40" s="1661"/>
      <c r="P40" s="1643">
        <v>669</v>
      </c>
      <c r="Q40" s="1643"/>
      <c r="R40" s="1643"/>
      <c r="S40" s="1643">
        <v>1132</v>
      </c>
      <c r="T40" s="1643"/>
      <c r="U40" s="1643"/>
      <c r="V40" s="1643">
        <v>795</v>
      </c>
      <c r="W40" s="1643"/>
      <c r="X40" s="1643"/>
      <c r="Y40" s="1643">
        <v>331</v>
      </c>
      <c r="Z40" s="1643"/>
      <c r="AA40" s="1643"/>
      <c r="AB40" s="1643">
        <v>66</v>
      </c>
      <c r="AC40" s="1643"/>
      <c r="AD40" s="1643"/>
      <c r="AE40" s="1775">
        <v>328</v>
      </c>
      <c r="AF40" s="1775"/>
      <c r="AG40" s="1775"/>
      <c r="AH40" s="1775">
        <v>4</v>
      </c>
      <c r="AI40" s="1775"/>
      <c r="AJ40" s="1775"/>
    </row>
    <row r="41" spans="1:36" ht="20.25" customHeight="1">
      <c r="A41" s="1296" t="s">
        <v>1372</v>
      </c>
      <c r="B41" s="1296"/>
      <c r="C41" s="1296"/>
      <c r="D41" s="1296"/>
      <c r="E41" s="1296"/>
      <c r="F41" s="442"/>
      <c r="G41" s="1565">
        <v>2038</v>
      </c>
      <c r="H41" s="1661"/>
      <c r="I41" s="1661"/>
      <c r="J41" s="1661">
        <v>213</v>
      </c>
      <c r="K41" s="1661"/>
      <c r="L41" s="1661"/>
      <c r="M41" s="1661">
        <v>12</v>
      </c>
      <c r="N41" s="1661"/>
      <c r="O41" s="1661"/>
      <c r="P41" s="1643">
        <v>459</v>
      </c>
      <c r="Q41" s="1643"/>
      <c r="R41" s="1643"/>
      <c r="S41" s="1643">
        <v>1294</v>
      </c>
      <c r="T41" s="1643"/>
      <c r="U41" s="1643"/>
      <c r="V41" s="1643">
        <v>592</v>
      </c>
      <c r="W41" s="1643"/>
      <c r="X41" s="1643"/>
      <c r="Y41" s="1643">
        <v>695</v>
      </c>
      <c r="Z41" s="1643"/>
      <c r="AA41" s="1643"/>
      <c r="AB41" s="1643">
        <v>60</v>
      </c>
      <c r="AC41" s="1643"/>
      <c r="AD41" s="1643"/>
      <c r="AE41" s="1775">
        <v>1302</v>
      </c>
      <c r="AF41" s="1775"/>
      <c r="AG41" s="1775"/>
      <c r="AH41" s="1775">
        <v>12</v>
      </c>
      <c r="AI41" s="1775"/>
      <c r="AJ41" s="1775"/>
    </row>
    <row r="42" spans="1:36" ht="20.25" customHeight="1">
      <c r="A42" s="1296" t="s">
        <v>1373</v>
      </c>
      <c r="B42" s="1296"/>
      <c r="C42" s="1296"/>
      <c r="D42" s="1296"/>
      <c r="E42" s="1296"/>
      <c r="F42" s="442"/>
      <c r="G42" s="1565">
        <v>1655</v>
      </c>
      <c r="H42" s="1661"/>
      <c r="I42" s="1661"/>
      <c r="J42" s="1661">
        <v>355</v>
      </c>
      <c r="K42" s="1661"/>
      <c r="L42" s="1661"/>
      <c r="M42" s="1661">
        <v>31</v>
      </c>
      <c r="N42" s="1661"/>
      <c r="O42" s="1661"/>
      <c r="P42" s="1643">
        <v>375</v>
      </c>
      <c r="Q42" s="1643"/>
      <c r="R42" s="1643"/>
      <c r="S42" s="1643">
        <v>821</v>
      </c>
      <c r="T42" s="1643"/>
      <c r="U42" s="1643"/>
      <c r="V42" s="1643">
        <v>443</v>
      </c>
      <c r="W42" s="1643"/>
      <c r="X42" s="1643"/>
      <c r="Y42" s="1643">
        <v>370</v>
      </c>
      <c r="Z42" s="1643"/>
      <c r="AA42" s="1643"/>
      <c r="AB42" s="1643">
        <v>73</v>
      </c>
      <c r="AC42" s="1643"/>
      <c r="AD42" s="1643"/>
      <c r="AE42" s="1775">
        <v>1226</v>
      </c>
      <c r="AF42" s="1775"/>
      <c r="AG42" s="1775"/>
      <c r="AH42" s="1775">
        <v>31</v>
      </c>
      <c r="AI42" s="1775"/>
      <c r="AJ42" s="1775"/>
    </row>
    <row r="43" spans="1:36" ht="20.25" customHeight="1">
      <c r="A43" s="1296" t="s">
        <v>1374</v>
      </c>
      <c r="B43" s="1296"/>
      <c r="C43" s="1296"/>
      <c r="D43" s="1296"/>
      <c r="E43" s="1296"/>
      <c r="F43" s="442"/>
      <c r="G43" s="1565">
        <v>1897</v>
      </c>
      <c r="H43" s="1661"/>
      <c r="I43" s="1661"/>
      <c r="J43" s="1661">
        <v>545</v>
      </c>
      <c r="K43" s="1661"/>
      <c r="L43" s="1661"/>
      <c r="M43" s="1661">
        <v>54</v>
      </c>
      <c r="N43" s="1661"/>
      <c r="O43" s="1661"/>
      <c r="P43" s="1643">
        <v>461</v>
      </c>
      <c r="Q43" s="1643"/>
      <c r="R43" s="1643"/>
      <c r="S43" s="1643">
        <v>785</v>
      </c>
      <c r="T43" s="1643"/>
      <c r="U43" s="1643"/>
      <c r="V43" s="1643">
        <v>437</v>
      </c>
      <c r="W43" s="1643"/>
      <c r="X43" s="1643"/>
      <c r="Y43" s="1643">
        <v>344</v>
      </c>
      <c r="Z43" s="1643"/>
      <c r="AA43" s="1643"/>
      <c r="AB43" s="1643">
        <v>52</v>
      </c>
      <c r="AC43" s="1643"/>
      <c r="AD43" s="1643"/>
      <c r="AE43" s="1775">
        <v>1306</v>
      </c>
      <c r="AF43" s="1775"/>
      <c r="AG43" s="1775"/>
      <c r="AH43" s="1775">
        <v>54</v>
      </c>
      <c r="AI43" s="1775"/>
      <c r="AJ43" s="1775"/>
    </row>
    <row r="44" spans="1:36" ht="20.25" customHeight="1">
      <c r="A44" s="1296" t="s">
        <v>1375</v>
      </c>
      <c r="B44" s="1296"/>
      <c r="C44" s="1296"/>
      <c r="D44" s="1296"/>
      <c r="E44" s="1296"/>
      <c r="F44" s="442"/>
      <c r="G44" s="1759">
        <v>4982</v>
      </c>
      <c r="H44" s="1492"/>
      <c r="I44" s="1492"/>
      <c r="J44" s="1492">
        <v>1460</v>
      </c>
      <c r="K44" s="1492"/>
      <c r="L44" s="1492"/>
      <c r="M44" s="1492">
        <v>193</v>
      </c>
      <c r="N44" s="1492"/>
      <c r="O44" s="1492"/>
      <c r="P44" s="1643">
        <v>1429</v>
      </c>
      <c r="Q44" s="1643"/>
      <c r="R44" s="1643"/>
      <c r="S44" s="1643">
        <v>1746</v>
      </c>
      <c r="T44" s="1643"/>
      <c r="U44" s="1643"/>
      <c r="V44" s="1643">
        <v>1109</v>
      </c>
      <c r="W44" s="1643"/>
      <c r="X44" s="1643"/>
      <c r="Y44" s="1643">
        <v>619</v>
      </c>
      <c r="Z44" s="1643"/>
      <c r="AA44" s="1643"/>
      <c r="AB44" s="1643">
        <v>154</v>
      </c>
      <c r="AC44" s="1643"/>
      <c r="AD44" s="1643"/>
      <c r="AE44" s="1775">
        <v>3406</v>
      </c>
      <c r="AF44" s="1775"/>
      <c r="AG44" s="1775"/>
      <c r="AH44" s="1775">
        <v>193</v>
      </c>
      <c r="AI44" s="1775"/>
      <c r="AJ44" s="1775"/>
    </row>
    <row r="45" spans="1:36" ht="20.25" customHeight="1">
      <c r="A45" s="1296" t="s">
        <v>1376</v>
      </c>
      <c r="B45" s="1296"/>
      <c r="C45" s="1296"/>
      <c r="D45" s="1296"/>
      <c r="E45" s="1296"/>
      <c r="F45" s="442"/>
      <c r="G45" s="1759">
        <v>5198</v>
      </c>
      <c r="H45" s="1492"/>
      <c r="I45" s="1492"/>
      <c r="J45" s="1492">
        <v>1340</v>
      </c>
      <c r="K45" s="1492"/>
      <c r="L45" s="1492"/>
      <c r="M45" s="1492">
        <v>244</v>
      </c>
      <c r="N45" s="1492"/>
      <c r="O45" s="1492"/>
      <c r="P45" s="1643">
        <v>1893</v>
      </c>
      <c r="Q45" s="1643"/>
      <c r="R45" s="1643"/>
      <c r="S45" s="1643">
        <v>1569</v>
      </c>
      <c r="T45" s="1643"/>
      <c r="U45" s="1643"/>
      <c r="V45" s="1643">
        <v>1088</v>
      </c>
      <c r="W45" s="1643"/>
      <c r="X45" s="1643"/>
      <c r="Y45" s="1643">
        <v>474</v>
      </c>
      <c r="Z45" s="1643"/>
      <c r="AA45" s="1643"/>
      <c r="AB45" s="1643">
        <v>152</v>
      </c>
      <c r="AC45" s="1643"/>
      <c r="AD45" s="1643"/>
      <c r="AE45" s="1775">
        <v>3760</v>
      </c>
      <c r="AF45" s="1775"/>
      <c r="AG45" s="1775"/>
      <c r="AH45" s="1775">
        <v>244</v>
      </c>
      <c r="AI45" s="1775"/>
      <c r="AJ45" s="1775"/>
    </row>
    <row r="46" spans="1:36" ht="20.25" customHeight="1">
      <c r="A46" s="1296" t="s">
        <v>1377</v>
      </c>
      <c r="B46" s="1296"/>
      <c r="C46" s="1296"/>
      <c r="D46" s="1296"/>
      <c r="E46" s="1296"/>
      <c r="F46" s="442"/>
      <c r="G46" s="1759">
        <v>5853</v>
      </c>
      <c r="H46" s="1492"/>
      <c r="I46" s="1492"/>
      <c r="J46" s="1492">
        <v>2661</v>
      </c>
      <c r="K46" s="1492"/>
      <c r="L46" s="1492"/>
      <c r="M46" s="1492">
        <v>320</v>
      </c>
      <c r="N46" s="1492"/>
      <c r="O46" s="1492"/>
      <c r="P46" s="1643">
        <v>1601</v>
      </c>
      <c r="Q46" s="1643"/>
      <c r="R46" s="1643"/>
      <c r="S46" s="1643">
        <v>1150</v>
      </c>
      <c r="T46" s="1643"/>
      <c r="U46" s="1643"/>
      <c r="V46" s="1643">
        <v>793</v>
      </c>
      <c r="W46" s="1643"/>
      <c r="X46" s="1643"/>
      <c r="Y46" s="1643">
        <v>347</v>
      </c>
      <c r="Z46" s="1643"/>
      <c r="AA46" s="1643"/>
      <c r="AB46" s="1643">
        <v>121</v>
      </c>
      <c r="AC46" s="1643"/>
      <c r="AD46" s="1643"/>
      <c r="AE46" s="1775">
        <v>3118</v>
      </c>
      <c r="AF46" s="1775"/>
      <c r="AG46" s="1775"/>
      <c r="AH46" s="1775">
        <v>320</v>
      </c>
      <c r="AI46" s="1775"/>
      <c r="AJ46" s="1775"/>
    </row>
    <row r="47" spans="1:36" ht="20.25" customHeight="1">
      <c r="A47" s="1296" t="s">
        <v>1378</v>
      </c>
      <c r="B47" s="1296"/>
      <c r="C47" s="1296"/>
      <c r="D47" s="1296"/>
      <c r="E47" s="1296"/>
      <c r="F47" s="442"/>
      <c r="G47" s="1759">
        <v>6358</v>
      </c>
      <c r="H47" s="1492"/>
      <c r="I47" s="1492"/>
      <c r="J47" s="1492">
        <v>4786</v>
      </c>
      <c r="K47" s="1492"/>
      <c r="L47" s="1492"/>
      <c r="M47" s="1492">
        <v>376</v>
      </c>
      <c r="N47" s="1492"/>
      <c r="O47" s="1492"/>
      <c r="P47" s="1643">
        <v>711</v>
      </c>
      <c r="Q47" s="1643"/>
      <c r="R47" s="1643"/>
      <c r="S47" s="1643">
        <v>360</v>
      </c>
      <c r="T47" s="1643"/>
      <c r="U47" s="1643"/>
      <c r="V47" s="1643">
        <v>236</v>
      </c>
      <c r="W47" s="1643"/>
      <c r="X47" s="1643"/>
      <c r="Y47" s="1643">
        <v>116</v>
      </c>
      <c r="Z47" s="1643"/>
      <c r="AA47" s="1643"/>
      <c r="AB47" s="1643">
        <v>125</v>
      </c>
      <c r="AC47" s="1643"/>
      <c r="AD47" s="1643"/>
      <c r="AE47" s="1775">
        <v>1485</v>
      </c>
      <c r="AF47" s="1775"/>
      <c r="AG47" s="1775"/>
      <c r="AH47" s="1775">
        <v>376</v>
      </c>
      <c r="AI47" s="1775"/>
      <c r="AJ47" s="1775"/>
    </row>
    <row r="48" spans="1:36" ht="20.25" customHeight="1">
      <c r="A48" s="1300" t="s">
        <v>1379</v>
      </c>
      <c r="B48" s="1300"/>
      <c r="C48" s="1300"/>
      <c r="D48" s="1300"/>
      <c r="E48" s="1300"/>
      <c r="F48" s="442"/>
      <c r="G48" s="1565">
        <v>6053</v>
      </c>
      <c r="H48" s="1661"/>
      <c r="I48" s="1661"/>
      <c r="J48" s="1661">
        <v>5710</v>
      </c>
      <c r="K48" s="1661"/>
      <c r="L48" s="1661"/>
      <c r="M48" s="1661">
        <v>167</v>
      </c>
      <c r="N48" s="1661"/>
      <c r="O48" s="1661"/>
      <c r="P48" s="1643">
        <v>86</v>
      </c>
      <c r="Q48" s="1643"/>
      <c r="R48" s="1643"/>
      <c r="S48" s="1643">
        <v>28</v>
      </c>
      <c r="T48" s="1643"/>
      <c r="U48" s="1643"/>
      <c r="V48" s="1643">
        <v>18</v>
      </c>
      <c r="W48" s="1643"/>
      <c r="X48" s="1643"/>
      <c r="Y48" s="1643">
        <v>9</v>
      </c>
      <c r="Z48" s="1643"/>
      <c r="AA48" s="1643"/>
      <c r="AB48" s="1643">
        <v>62</v>
      </c>
      <c r="AC48" s="1643"/>
      <c r="AD48" s="1643"/>
      <c r="AE48" s="1775">
        <v>294</v>
      </c>
      <c r="AF48" s="1775"/>
      <c r="AG48" s="1775"/>
      <c r="AH48" s="1775">
        <v>167</v>
      </c>
      <c r="AI48" s="1775"/>
      <c r="AJ48" s="1775"/>
    </row>
    <row r="49" spans="1:36" ht="20.25" customHeight="1">
      <c r="A49" s="1300" t="s">
        <v>1366</v>
      </c>
      <c r="B49" s="1300"/>
      <c r="C49" s="1300"/>
      <c r="D49" s="1300"/>
      <c r="E49" s="1300"/>
      <c r="F49" s="442"/>
      <c r="G49" s="1565">
        <v>60</v>
      </c>
      <c r="H49" s="1661"/>
      <c r="I49" s="1661"/>
      <c r="J49" s="1661" t="s">
        <v>1282</v>
      </c>
      <c r="K49" s="1661"/>
      <c r="L49" s="1661"/>
      <c r="M49" s="1661" t="s">
        <v>1282</v>
      </c>
      <c r="N49" s="1661"/>
      <c r="O49" s="1661"/>
      <c r="P49" s="1643" t="s">
        <v>1282</v>
      </c>
      <c r="Q49" s="1643"/>
      <c r="R49" s="1643"/>
      <c r="S49" s="1643" t="s">
        <v>1282</v>
      </c>
      <c r="T49" s="1643"/>
      <c r="U49" s="1643"/>
      <c r="V49" s="1643" t="s">
        <v>1282</v>
      </c>
      <c r="W49" s="1643"/>
      <c r="X49" s="1643"/>
      <c r="Y49" s="1643" t="s">
        <v>1282</v>
      </c>
      <c r="Z49" s="1643"/>
      <c r="AA49" s="1643"/>
      <c r="AB49" s="1643">
        <v>60</v>
      </c>
      <c r="AC49" s="1643"/>
      <c r="AD49" s="1643"/>
      <c r="AE49" s="1643" t="s">
        <v>1282</v>
      </c>
      <c r="AF49" s="1643"/>
      <c r="AG49" s="1643"/>
      <c r="AH49" s="1643" t="s">
        <v>1282</v>
      </c>
      <c r="AI49" s="1643"/>
      <c r="AJ49" s="1643"/>
    </row>
    <row r="50" spans="1:36" ht="20.25" customHeight="1">
      <c r="A50" s="328"/>
      <c r="B50" s="328"/>
      <c r="C50" s="328"/>
      <c r="D50" s="328"/>
      <c r="E50" s="328"/>
      <c r="F50" s="404"/>
      <c r="G50" s="356"/>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row>
    <row r="51" spans="1:36" ht="13.5">
      <c r="A51" s="314" t="s">
        <v>1380</v>
      </c>
      <c r="B51" s="314"/>
      <c r="C51" s="314"/>
      <c r="D51" s="314"/>
      <c r="E51" s="314"/>
      <c r="F51" s="314"/>
      <c r="G51" s="314"/>
      <c r="H51" s="314"/>
      <c r="I51" s="314"/>
      <c r="J51" s="314"/>
      <c r="K51" s="314"/>
      <c r="L51" s="314"/>
      <c r="M51" s="314"/>
      <c r="N51" s="314"/>
      <c r="O51" s="314"/>
      <c r="P51" s="314"/>
      <c r="Q51" s="458"/>
      <c r="R51" s="458"/>
    </row>
    <row r="52" spans="1:36" ht="13.5">
      <c r="A52" s="286" t="s">
        <v>1381</v>
      </c>
    </row>
    <row r="53" spans="1:36" ht="13.5"/>
  </sheetData>
  <mergeCells count="462">
    <mergeCell ref="V49:X49"/>
    <mergeCell ref="Y49:AA49"/>
    <mergeCell ref="AB49:AD49"/>
    <mergeCell ref="AE49:AG49"/>
    <mergeCell ref="AH49:AJ49"/>
    <mergeCell ref="A49:E49"/>
    <mergeCell ref="G49:I49"/>
    <mergeCell ref="J49:L49"/>
    <mergeCell ref="M49:O49"/>
    <mergeCell ref="P49:R49"/>
    <mergeCell ref="S49:U49"/>
    <mergeCell ref="S48:U48"/>
    <mergeCell ref="V48:X48"/>
    <mergeCell ref="Y48:AA48"/>
    <mergeCell ref="AB48:AD48"/>
    <mergeCell ref="AE48:AG48"/>
    <mergeCell ref="AH48:AJ48"/>
    <mergeCell ref="V47:X47"/>
    <mergeCell ref="Y47:AA47"/>
    <mergeCell ref="AB47:AD47"/>
    <mergeCell ref="AE47:AG47"/>
    <mergeCell ref="AH47:AJ47"/>
    <mergeCell ref="S47:U47"/>
    <mergeCell ref="A48:E48"/>
    <mergeCell ref="G48:I48"/>
    <mergeCell ref="J48:L48"/>
    <mergeCell ref="M48:O48"/>
    <mergeCell ref="P48:R48"/>
    <mergeCell ref="A47:E47"/>
    <mergeCell ref="G47:I47"/>
    <mergeCell ref="J47:L47"/>
    <mergeCell ref="M47:O47"/>
    <mergeCell ref="P47:R47"/>
    <mergeCell ref="S46:U46"/>
    <mergeCell ref="V46:X46"/>
    <mergeCell ref="Y46:AA46"/>
    <mergeCell ref="AB46:AD46"/>
    <mergeCell ref="AE46:AG46"/>
    <mergeCell ref="AH46:AJ46"/>
    <mergeCell ref="V45:X45"/>
    <mergeCell ref="Y45:AA45"/>
    <mergeCell ref="AB45:AD45"/>
    <mergeCell ref="AE45:AG45"/>
    <mergeCell ref="AH45:AJ45"/>
    <mergeCell ref="S45:U45"/>
    <mergeCell ref="A46:E46"/>
    <mergeCell ref="G46:I46"/>
    <mergeCell ref="J46:L46"/>
    <mergeCell ref="M46:O46"/>
    <mergeCell ref="P46:R46"/>
    <mergeCell ref="A45:E45"/>
    <mergeCell ref="G45:I45"/>
    <mergeCell ref="J45:L45"/>
    <mergeCell ref="M45:O45"/>
    <mergeCell ref="P45:R45"/>
    <mergeCell ref="S44:U44"/>
    <mergeCell ref="V44:X44"/>
    <mergeCell ref="Y44:AA44"/>
    <mergeCell ref="AB44:AD44"/>
    <mergeCell ref="AE44:AG44"/>
    <mergeCell ref="AH44:AJ44"/>
    <mergeCell ref="V43:X43"/>
    <mergeCell ref="Y43:AA43"/>
    <mergeCell ref="AB43:AD43"/>
    <mergeCell ref="AE43:AG43"/>
    <mergeCell ref="AH43:AJ43"/>
    <mergeCell ref="S43:U43"/>
    <mergeCell ref="A44:E44"/>
    <mergeCell ref="G44:I44"/>
    <mergeCell ref="J44:L44"/>
    <mergeCell ref="M44:O44"/>
    <mergeCell ref="P44:R44"/>
    <mergeCell ref="A43:E43"/>
    <mergeCell ref="G43:I43"/>
    <mergeCell ref="J43:L43"/>
    <mergeCell ref="M43:O43"/>
    <mergeCell ref="P43:R43"/>
    <mergeCell ref="S42:U42"/>
    <mergeCell ref="V42:X42"/>
    <mergeCell ref="Y42:AA42"/>
    <mergeCell ref="AB42:AD42"/>
    <mergeCell ref="AE42:AG42"/>
    <mergeCell ref="AH42:AJ42"/>
    <mergeCell ref="V41:X41"/>
    <mergeCell ref="Y41:AA41"/>
    <mergeCell ref="AB41:AD41"/>
    <mergeCell ref="AE41:AG41"/>
    <mergeCell ref="AH41:AJ41"/>
    <mergeCell ref="S41:U41"/>
    <mergeCell ref="A42:E42"/>
    <mergeCell ref="G42:I42"/>
    <mergeCell ref="J42:L42"/>
    <mergeCell ref="M42:O42"/>
    <mergeCell ref="P42:R42"/>
    <mergeCell ref="A41:E41"/>
    <mergeCell ref="G41:I41"/>
    <mergeCell ref="J41:L41"/>
    <mergeCell ref="M41:O41"/>
    <mergeCell ref="P41:R41"/>
    <mergeCell ref="P38:R38"/>
    <mergeCell ref="S38:U38"/>
    <mergeCell ref="V38:X38"/>
    <mergeCell ref="S40:U40"/>
    <mergeCell ref="V40:X40"/>
    <mergeCell ref="Y40:AA40"/>
    <mergeCell ref="AB40:AD40"/>
    <mergeCell ref="AE40:AG40"/>
    <mergeCell ref="AH40:AJ40"/>
    <mergeCell ref="V39:X39"/>
    <mergeCell ref="Y39:AA39"/>
    <mergeCell ref="AB39:AD39"/>
    <mergeCell ref="AE39:AG39"/>
    <mergeCell ref="AH39:AJ39"/>
    <mergeCell ref="AH37:AJ37"/>
    <mergeCell ref="V36:X36"/>
    <mergeCell ref="Y36:AA36"/>
    <mergeCell ref="AB36:AD36"/>
    <mergeCell ref="AE36:AG36"/>
    <mergeCell ref="AH36:AJ36"/>
    <mergeCell ref="A40:E40"/>
    <mergeCell ref="G40:I40"/>
    <mergeCell ref="J40:L40"/>
    <mergeCell ref="M40:O40"/>
    <mergeCell ref="P40:R40"/>
    <mergeCell ref="Y38:AA38"/>
    <mergeCell ref="AB38:AD38"/>
    <mergeCell ref="AE38:AG38"/>
    <mergeCell ref="AH38:AJ38"/>
    <mergeCell ref="A39:E39"/>
    <mergeCell ref="G39:I39"/>
    <mergeCell ref="J39:L39"/>
    <mergeCell ref="M39:O39"/>
    <mergeCell ref="P39:R39"/>
    <mergeCell ref="S39:U39"/>
    <mergeCell ref="G38:I38"/>
    <mergeCell ref="J38:L38"/>
    <mergeCell ref="M38:O38"/>
    <mergeCell ref="A37:E37"/>
    <mergeCell ref="G37:I37"/>
    <mergeCell ref="J37:L37"/>
    <mergeCell ref="M37:O37"/>
    <mergeCell ref="P37:R37"/>
    <mergeCell ref="V35:X35"/>
    <mergeCell ref="Y35:AA35"/>
    <mergeCell ref="AB35:AD35"/>
    <mergeCell ref="AE35:AG35"/>
    <mergeCell ref="S37:U37"/>
    <mergeCell ref="V37:X37"/>
    <mergeCell ref="Y37:AA37"/>
    <mergeCell ref="AB37:AD37"/>
    <mergeCell ref="AE37:AG37"/>
    <mergeCell ref="AH35:AJ35"/>
    <mergeCell ref="G36:I36"/>
    <mergeCell ref="J36:L36"/>
    <mergeCell ref="M36:O36"/>
    <mergeCell ref="P36:R36"/>
    <mergeCell ref="S36:U36"/>
    <mergeCell ref="A35:E35"/>
    <mergeCell ref="G35:I35"/>
    <mergeCell ref="J35:L35"/>
    <mergeCell ref="M35:O35"/>
    <mergeCell ref="P35:R35"/>
    <mergeCell ref="S35:U35"/>
    <mergeCell ref="S34:U34"/>
    <mergeCell ref="V34:X34"/>
    <mergeCell ref="Y34:AA34"/>
    <mergeCell ref="AB34:AD34"/>
    <mergeCell ref="AE34:AG34"/>
    <mergeCell ref="AH34:AJ34"/>
    <mergeCell ref="V33:X33"/>
    <mergeCell ref="Y33:AA33"/>
    <mergeCell ref="AB33:AD33"/>
    <mergeCell ref="AE33:AG33"/>
    <mergeCell ref="AH33:AJ33"/>
    <mergeCell ref="S33:U33"/>
    <mergeCell ref="A34:E34"/>
    <mergeCell ref="G34:I34"/>
    <mergeCell ref="J34:L34"/>
    <mergeCell ref="M34:O34"/>
    <mergeCell ref="P34:R34"/>
    <mergeCell ref="A33:E33"/>
    <mergeCell ref="G33:I33"/>
    <mergeCell ref="J33:L33"/>
    <mergeCell ref="M33:O33"/>
    <mergeCell ref="P33:R33"/>
    <mergeCell ref="S32:U32"/>
    <mergeCell ref="V32:X32"/>
    <mergeCell ref="Y32:AA32"/>
    <mergeCell ref="AB32:AD32"/>
    <mergeCell ref="AE32:AG32"/>
    <mergeCell ref="AH32:AJ32"/>
    <mergeCell ref="V31:X31"/>
    <mergeCell ref="Y31:AA31"/>
    <mergeCell ref="AB31:AD31"/>
    <mergeCell ref="AE31:AG31"/>
    <mergeCell ref="AH31:AJ31"/>
    <mergeCell ref="S31:U31"/>
    <mergeCell ref="A32:E32"/>
    <mergeCell ref="G32:I32"/>
    <mergeCell ref="J32:L32"/>
    <mergeCell ref="M32:O32"/>
    <mergeCell ref="P32:R32"/>
    <mergeCell ref="A31:E31"/>
    <mergeCell ref="G31:I31"/>
    <mergeCell ref="J31:L31"/>
    <mergeCell ref="M31:O31"/>
    <mergeCell ref="P31:R31"/>
    <mergeCell ref="S30:U30"/>
    <mergeCell ref="V30:X30"/>
    <mergeCell ref="Y30:AA30"/>
    <mergeCell ref="AB30:AD30"/>
    <mergeCell ref="AE30:AG30"/>
    <mergeCell ref="AH30:AJ30"/>
    <mergeCell ref="V29:X29"/>
    <mergeCell ref="Y29:AA29"/>
    <mergeCell ref="AB29:AD29"/>
    <mergeCell ref="AE29:AG29"/>
    <mergeCell ref="AH29:AJ29"/>
    <mergeCell ref="S29:U29"/>
    <mergeCell ref="A30:E30"/>
    <mergeCell ref="G30:I30"/>
    <mergeCell ref="J30:L30"/>
    <mergeCell ref="M30:O30"/>
    <mergeCell ref="P30:R30"/>
    <mergeCell ref="A29:E29"/>
    <mergeCell ref="G29:I29"/>
    <mergeCell ref="J29:L29"/>
    <mergeCell ref="M29:O29"/>
    <mergeCell ref="P29:R29"/>
    <mergeCell ref="S28:U28"/>
    <mergeCell ref="V28:X28"/>
    <mergeCell ref="Y28:AA28"/>
    <mergeCell ref="AB28:AD28"/>
    <mergeCell ref="AE28:AG28"/>
    <mergeCell ref="AH28:AJ28"/>
    <mergeCell ref="V27:X27"/>
    <mergeCell ref="Y27:AA27"/>
    <mergeCell ref="AB27:AD27"/>
    <mergeCell ref="AE27:AG27"/>
    <mergeCell ref="AH27:AJ27"/>
    <mergeCell ref="S27:U27"/>
    <mergeCell ref="A28:E28"/>
    <mergeCell ref="G28:I28"/>
    <mergeCell ref="J28:L28"/>
    <mergeCell ref="M28:O28"/>
    <mergeCell ref="P28:R28"/>
    <mergeCell ref="A27:E27"/>
    <mergeCell ref="G27:I27"/>
    <mergeCell ref="J27:L27"/>
    <mergeCell ref="M27:O27"/>
    <mergeCell ref="P27:R27"/>
    <mergeCell ref="P24:R24"/>
    <mergeCell ref="S24:U24"/>
    <mergeCell ref="V24:X24"/>
    <mergeCell ref="S26:U26"/>
    <mergeCell ref="V26:X26"/>
    <mergeCell ref="Y26:AA26"/>
    <mergeCell ref="AB26:AD26"/>
    <mergeCell ref="AE26:AG26"/>
    <mergeCell ref="AH26:AJ26"/>
    <mergeCell ref="V25:X25"/>
    <mergeCell ref="Y25:AA25"/>
    <mergeCell ref="AB25:AD25"/>
    <mergeCell ref="AE25:AG25"/>
    <mergeCell ref="AH25:AJ25"/>
    <mergeCell ref="AH23:AJ23"/>
    <mergeCell ref="V22:X22"/>
    <mergeCell ref="Y22:AA22"/>
    <mergeCell ref="AB22:AD22"/>
    <mergeCell ref="AE22:AG22"/>
    <mergeCell ref="AH22:AJ22"/>
    <mergeCell ref="A26:E26"/>
    <mergeCell ref="G26:I26"/>
    <mergeCell ref="J26:L26"/>
    <mergeCell ref="M26:O26"/>
    <mergeCell ref="P26:R26"/>
    <mergeCell ref="Y24:AA24"/>
    <mergeCell ref="AB24:AD24"/>
    <mergeCell ref="AE24:AG24"/>
    <mergeCell ref="AH24:AJ24"/>
    <mergeCell ref="A25:E25"/>
    <mergeCell ref="G25:I25"/>
    <mergeCell ref="J25:L25"/>
    <mergeCell ref="M25:O25"/>
    <mergeCell ref="P25:R25"/>
    <mergeCell ref="S25:U25"/>
    <mergeCell ref="G24:I24"/>
    <mergeCell ref="J24:L24"/>
    <mergeCell ref="M24:O24"/>
    <mergeCell ref="A23:E23"/>
    <mergeCell ref="G23:I23"/>
    <mergeCell ref="J23:L23"/>
    <mergeCell ref="M23:O23"/>
    <mergeCell ref="P23:R23"/>
    <mergeCell ref="V21:X21"/>
    <mergeCell ref="Y21:AA21"/>
    <mergeCell ref="AB21:AD21"/>
    <mergeCell ref="AE21:AG21"/>
    <mergeCell ref="S23:U23"/>
    <mergeCell ref="V23:X23"/>
    <mergeCell ref="Y23:AA23"/>
    <mergeCell ref="AB23:AD23"/>
    <mergeCell ref="AE23:AG23"/>
    <mergeCell ref="AH21:AJ21"/>
    <mergeCell ref="G22:I22"/>
    <mergeCell ref="J22:L22"/>
    <mergeCell ref="M22:O22"/>
    <mergeCell ref="P22:R22"/>
    <mergeCell ref="S22:U22"/>
    <mergeCell ref="A21:E21"/>
    <mergeCell ref="G21:I21"/>
    <mergeCell ref="J21:L21"/>
    <mergeCell ref="M21:O21"/>
    <mergeCell ref="P21:R21"/>
    <mergeCell ref="S21:U21"/>
    <mergeCell ref="AH17:AJ17"/>
    <mergeCell ref="S17:U17"/>
    <mergeCell ref="A20:E20"/>
    <mergeCell ref="G20:I20"/>
    <mergeCell ref="J20:L20"/>
    <mergeCell ref="M20:O20"/>
    <mergeCell ref="P20:R20"/>
    <mergeCell ref="A19:E19"/>
    <mergeCell ref="G19:I19"/>
    <mergeCell ref="J19:L19"/>
    <mergeCell ref="M19:O19"/>
    <mergeCell ref="P19:R19"/>
    <mergeCell ref="S20:U20"/>
    <mergeCell ref="V20:X20"/>
    <mergeCell ref="Y20:AA20"/>
    <mergeCell ref="AB20:AD20"/>
    <mergeCell ref="AE20:AG20"/>
    <mergeCell ref="AH20:AJ20"/>
    <mergeCell ref="V19:X19"/>
    <mergeCell ref="Y19:AA19"/>
    <mergeCell ref="AB19:AD19"/>
    <mergeCell ref="AE19:AG19"/>
    <mergeCell ref="AH19:AJ19"/>
    <mergeCell ref="S19:U19"/>
    <mergeCell ref="AB15:AD15"/>
    <mergeCell ref="AE15:AG15"/>
    <mergeCell ref="AH15:AJ15"/>
    <mergeCell ref="S15:U15"/>
    <mergeCell ref="A18:E18"/>
    <mergeCell ref="G18:I18"/>
    <mergeCell ref="J18:L18"/>
    <mergeCell ref="M18:O18"/>
    <mergeCell ref="P18:R18"/>
    <mergeCell ref="A17:E17"/>
    <mergeCell ref="G17:I17"/>
    <mergeCell ref="J17:L17"/>
    <mergeCell ref="M17:O17"/>
    <mergeCell ref="P17:R17"/>
    <mergeCell ref="S18:U18"/>
    <mergeCell ref="V18:X18"/>
    <mergeCell ref="Y18:AA18"/>
    <mergeCell ref="AB18:AD18"/>
    <mergeCell ref="AE18:AG18"/>
    <mergeCell ref="AH18:AJ18"/>
    <mergeCell ref="V17:X17"/>
    <mergeCell ref="Y17:AA17"/>
    <mergeCell ref="AB17:AD17"/>
    <mergeCell ref="AE17:AG17"/>
    <mergeCell ref="V13:X13"/>
    <mergeCell ref="Y13:AA13"/>
    <mergeCell ref="AB13:AD13"/>
    <mergeCell ref="AE13:AG13"/>
    <mergeCell ref="AH13:AJ13"/>
    <mergeCell ref="S13:U13"/>
    <mergeCell ref="A16:E16"/>
    <mergeCell ref="G16:I16"/>
    <mergeCell ref="J16:L16"/>
    <mergeCell ref="M16:O16"/>
    <mergeCell ref="P16:R16"/>
    <mergeCell ref="A15:E15"/>
    <mergeCell ref="G15:I15"/>
    <mergeCell ref="J15:L15"/>
    <mergeCell ref="M15:O15"/>
    <mergeCell ref="P15:R15"/>
    <mergeCell ref="S16:U16"/>
    <mergeCell ref="V16:X16"/>
    <mergeCell ref="Y16:AA16"/>
    <mergeCell ref="AB16:AD16"/>
    <mergeCell ref="AE16:AG16"/>
    <mergeCell ref="AH16:AJ16"/>
    <mergeCell ref="V15:X15"/>
    <mergeCell ref="Y15:AA15"/>
    <mergeCell ref="AB12:AD12"/>
    <mergeCell ref="AE12:AG12"/>
    <mergeCell ref="AH12:AJ12"/>
    <mergeCell ref="V11:X11"/>
    <mergeCell ref="Y11:AA11"/>
    <mergeCell ref="AB11:AD11"/>
    <mergeCell ref="AE11:AG11"/>
    <mergeCell ref="AH11:AJ11"/>
    <mergeCell ref="A14:E14"/>
    <mergeCell ref="G14:I14"/>
    <mergeCell ref="J14:L14"/>
    <mergeCell ref="M14:O14"/>
    <mergeCell ref="P14:R14"/>
    <mergeCell ref="A13:E13"/>
    <mergeCell ref="G13:I13"/>
    <mergeCell ref="J13:L13"/>
    <mergeCell ref="M13:O13"/>
    <mergeCell ref="P13:R13"/>
    <mergeCell ref="S14:U14"/>
    <mergeCell ref="V14:X14"/>
    <mergeCell ref="Y14:AA14"/>
    <mergeCell ref="AB14:AD14"/>
    <mergeCell ref="AE14:AG14"/>
    <mergeCell ref="AH14:AJ14"/>
    <mergeCell ref="AB10:AD10"/>
    <mergeCell ref="AE10:AG10"/>
    <mergeCell ref="AH10:AJ10"/>
    <mergeCell ref="A11:E11"/>
    <mergeCell ref="G11:I11"/>
    <mergeCell ref="J11:L11"/>
    <mergeCell ref="M11:O11"/>
    <mergeCell ref="P11:R11"/>
    <mergeCell ref="S11:U11"/>
    <mergeCell ref="G10:I10"/>
    <mergeCell ref="J10:L10"/>
    <mergeCell ref="M10:O10"/>
    <mergeCell ref="P10:R10"/>
    <mergeCell ref="S10:U10"/>
    <mergeCell ref="V10:X10"/>
    <mergeCell ref="S7:T7"/>
    <mergeCell ref="U7:X7"/>
    <mergeCell ref="Y7:AA7"/>
    <mergeCell ref="A12:E12"/>
    <mergeCell ref="G12:I12"/>
    <mergeCell ref="J12:L12"/>
    <mergeCell ref="M12:O12"/>
    <mergeCell ref="P12:R12"/>
    <mergeCell ref="Y10:AA10"/>
    <mergeCell ref="S12:U12"/>
    <mergeCell ref="V12:X12"/>
    <mergeCell ref="Y12:AA12"/>
    <mergeCell ref="A1:D1"/>
    <mergeCell ref="A9:E9"/>
    <mergeCell ref="G9:I9"/>
    <mergeCell ref="J9:L9"/>
    <mergeCell ref="M9:O9"/>
    <mergeCell ref="P9:R9"/>
    <mergeCell ref="A2:AJ2"/>
    <mergeCell ref="A5:F7"/>
    <mergeCell ref="G5:AD5"/>
    <mergeCell ref="AE5:AJ5"/>
    <mergeCell ref="G6:I7"/>
    <mergeCell ref="J6:L7"/>
    <mergeCell ref="M6:O7"/>
    <mergeCell ref="P6:R7"/>
    <mergeCell ref="S6:AA6"/>
    <mergeCell ref="AB6:AD7"/>
    <mergeCell ref="S9:U9"/>
    <mergeCell ref="V9:X9"/>
    <mergeCell ref="Y9:AA9"/>
    <mergeCell ref="AB9:AD9"/>
    <mergeCell ref="AE9:AG9"/>
    <mergeCell ref="AH9:AJ9"/>
    <mergeCell ref="AE6:AG7"/>
    <mergeCell ref="AH6:AJ7"/>
  </mergeCells>
  <phoneticPr fontId="4"/>
  <hyperlinks>
    <hyperlink ref="A1" location="P2細目次!A1" display="目次に戻る" xr:uid="{86C3EF01-A397-47E8-9D13-F571F193EA49}"/>
  </hyperlinks>
  <pageMargins left="0.70866141732283472" right="0.70866141732283472" top="0.74803149606299213" bottom="0.74803149606299213" header="0.31496062992125984" footer="0.31496062992125984"/>
  <pageSetup paperSize="9" scale="78" firstPageNumber="0" orientation="portrait" r:id="rId1"/>
  <headerFooter differentFirst="1" scaleWithDoc="0">
    <oddFooter>&amp;C- &amp;P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DABA9-D9DC-40BD-998B-6FD243A8281D}">
  <sheetPr codeName="Sheet38">
    <tabColor theme="0"/>
    <pageSetUpPr fitToPage="1"/>
  </sheetPr>
  <dimension ref="A1:AJ53"/>
  <sheetViews>
    <sheetView topLeftCell="A43" zoomScaleNormal="100" zoomScaleSheetLayoutView="100" workbookViewId="0">
      <selection activeCell="AL2" sqref="AL2:AR2"/>
    </sheetView>
  </sheetViews>
  <sheetFormatPr defaultColWidth="3.125" defaultRowHeight="20.25" customHeight="1"/>
  <cols>
    <col min="1" max="16384" width="3.125" style="286"/>
  </cols>
  <sheetData>
    <row r="1" spans="1:36" ht="13.5">
      <c r="A1" s="1176" t="s">
        <v>4602</v>
      </c>
      <c r="B1" s="1176"/>
      <c r="C1" s="1176"/>
      <c r="D1" s="1176"/>
    </row>
    <row r="2" spans="1:36" s="42" customFormat="1" ht="22.5" customHeight="1">
      <c r="A2" s="1458" t="s">
        <v>1382</v>
      </c>
      <c r="B2" s="1458"/>
      <c r="C2" s="1458"/>
      <c r="D2" s="1782"/>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row>
    <row r="4" spans="1:36" ht="13.5">
      <c r="AJ4" s="315" t="s">
        <v>1352</v>
      </c>
    </row>
    <row r="5" spans="1:36" ht="20.25" customHeight="1">
      <c r="A5" s="1306" t="s">
        <v>1383</v>
      </c>
      <c r="B5" s="1366"/>
      <c r="C5" s="1366"/>
      <c r="D5" s="1366"/>
      <c r="E5" s="1366"/>
      <c r="F5" s="1366"/>
      <c r="G5" s="1366"/>
      <c r="H5" s="1366"/>
      <c r="I5" s="1366"/>
      <c r="J5" s="1366"/>
      <c r="K5" s="1366"/>
      <c r="L5" s="1366"/>
      <c r="M5" s="1366"/>
      <c r="N5" s="1366"/>
      <c r="O5" s="1366"/>
      <c r="P5" s="1366"/>
      <c r="Q5" s="1366" t="s">
        <v>1384</v>
      </c>
      <c r="R5" s="1366"/>
      <c r="S5" s="1366"/>
      <c r="T5" s="1366"/>
      <c r="U5" s="1366"/>
      <c r="V5" s="1366"/>
      <c r="W5" s="1366"/>
      <c r="X5" s="1366"/>
      <c r="Y5" s="1366"/>
      <c r="Z5" s="1366"/>
      <c r="AA5" s="1304" t="s">
        <v>1385</v>
      </c>
      <c r="AB5" s="1305"/>
      <c r="AC5" s="1305"/>
      <c r="AD5" s="1305"/>
      <c r="AE5" s="1305"/>
      <c r="AF5" s="1305"/>
      <c r="AG5" s="1305"/>
      <c r="AH5" s="1305"/>
      <c r="AI5" s="1305"/>
      <c r="AJ5" s="1305"/>
    </row>
    <row r="6" spans="1:36" ht="20.25" customHeight="1">
      <c r="A6" s="1757" t="s">
        <v>1386</v>
      </c>
      <c r="B6" s="1658"/>
      <c r="C6" s="1658"/>
      <c r="D6" s="1783" t="s">
        <v>1387</v>
      </c>
      <c r="E6" s="1783"/>
      <c r="F6" s="1783"/>
      <c r="G6" s="1783"/>
      <c r="H6" s="1783"/>
      <c r="I6" s="1783"/>
      <c r="J6" s="1783"/>
      <c r="K6" s="1783"/>
      <c r="L6" s="1783"/>
      <c r="M6" s="1783"/>
      <c r="N6" s="1658" t="s">
        <v>1366</v>
      </c>
      <c r="O6" s="1658"/>
      <c r="P6" s="1658"/>
      <c r="Q6" s="1771" t="s">
        <v>4664</v>
      </c>
      <c r="R6" s="1771"/>
      <c r="S6" s="1771"/>
      <c r="T6" s="1784"/>
      <c r="U6" s="1778" t="s">
        <v>1388</v>
      </c>
      <c r="V6" s="1778"/>
      <c r="W6" s="1778"/>
      <c r="X6" s="1778" t="s">
        <v>1389</v>
      </c>
      <c r="Y6" s="1198"/>
      <c r="Z6" s="1198"/>
      <c r="AA6" s="1777" t="s">
        <v>4664</v>
      </c>
      <c r="AB6" s="1777"/>
      <c r="AC6" s="1777"/>
      <c r="AD6" s="1777"/>
      <c r="AE6" s="1778" t="s">
        <v>1388</v>
      </c>
      <c r="AF6" s="1778"/>
      <c r="AG6" s="1778"/>
      <c r="AH6" s="1778" t="s">
        <v>1389</v>
      </c>
      <c r="AI6" s="1198"/>
      <c r="AJ6" s="1272"/>
    </row>
    <row r="7" spans="1:36" ht="20.25" customHeight="1">
      <c r="A7" s="1757"/>
      <c r="B7" s="1658"/>
      <c r="C7" s="1658"/>
      <c r="D7" s="1263" t="s">
        <v>1367</v>
      </c>
      <c r="E7" s="1263"/>
      <c r="F7" s="1263"/>
      <c r="G7" s="1263"/>
      <c r="H7" s="1780" t="s">
        <v>1390</v>
      </c>
      <c r="I7" s="1780"/>
      <c r="J7" s="1780"/>
      <c r="K7" s="1781" t="s">
        <v>1391</v>
      </c>
      <c r="L7" s="1781"/>
      <c r="M7" s="1781"/>
      <c r="N7" s="1658"/>
      <c r="O7" s="1658"/>
      <c r="P7" s="1658"/>
      <c r="Q7" s="1771"/>
      <c r="R7" s="1771"/>
      <c r="S7" s="1771"/>
      <c r="T7" s="1784"/>
      <c r="U7" s="1779"/>
      <c r="V7" s="1779"/>
      <c r="W7" s="1779"/>
      <c r="X7" s="1200"/>
      <c r="Y7" s="1200"/>
      <c r="Z7" s="1200"/>
      <c r="AA7" s="1777"/>
      <c r="AB7" s="1777"/>
      <c r="AC7" s="1777"/>
      <c r="AD7" s="1777"/>
      <c r="AE7" s="1779"/>
      <c r="AF7" s="1779"/>
      <c r="AG7" s="1779"/>
      <c r="AH7" s="1200"/>
      <c r="AI7" s="1200"/>
      <c r="AJ7" s="1275"/>
    </row>
    <row r="9" spans="1:36" ht="20.25" customHeight="1">
      <c r="A9" s="1661">
        <f>SUM(A11:A21)</f>
        <v>13283</v>
      </c>
      <c r="B9" s="1661"/>
      <c r="C9" s="1661"/>
      <c r="D9" s="1661">
        <f>SUM(D11:D21)</f>
        <v>21140</v>
      </c>
      <c r="E9" s="1661"/>
      <c r="F9" s="1661"/>
      <c r="G9" s="1661"/>
      <c r="H9" s="1661">
        <f>SUM(H11:H21)</f>
        <v>12158</v>
      </c>
      <c r="I9" s="1661"/>
      <c r="J9" s="1661"/>
      <c r="K9" s="1661">
        <f>SUM(K11:K21)</f>
        <v>8754</v>
      </c>
      <c r="L9" s="1661"/>
      <c r="M9" s="1661"/>
      <c r="N9" s="1661">
        <f>SUM(N11:N21)</f>
        <v>894</v>
      </c>
      <c r="O9" s="1661"/>
      <c r="P9" s="1661"/>
      <c r="Q9" s="1661">
        <f>SUM(Q11:Q21)</f>
        <v>72051</v>
      </c>
      <c r="R9" s="1661"/>
      <c r="S9" s="1661"/>
      <c r="T9" s="1661"/>
      <c r="U9" s="1661">
        <f>SUM(U11:U21)</f>
        <v>12219</v>
      </c>
      <c r="V9" s="1661"/>
      <c r="W9" s="1661"/>
      <c r="X9" s="1661">
        <f>SUM(Y11:Y21)</f>
        <v>0</v>
      </c>
      <c r="Y9" s="1661"/>
      <c r="Z9" s="1661"/>
      <c r="AA9" s="1661">
        <f>SUM(AC11:AC21)</f>
        <v>0</v>
      </c>
      <c r="AB9" s="1661"/>
      <c r="AC9" s="1661"/>
      <c r="AD9" s="1661"/>
      <c r="AE9" s="1661">
        <f>SUM(AF11:AF21)</f>
        <v>0</v>
      </c>
      <c r="AF9" s="1661"/>
      <c r="AG9" s="1661"/>
      <c r="AH9" s="1661">
        <f>SUM(AI11:AI21)</f>
        <v>0</v>
      </c>
      <c r="AI9" s="1661"/>
      <c r="AJ9" s="1661"/>
    </row>
    <row r="10" spans="1:36" ht="20.25" customHeight="1">
      <c r="A10" s="1661"/>
      <c r="B10" s="1661"/>
      <c r="C10" s="1661"/>
      <c r="D10" s="1661"/>
      <c r="E10" s="1661"/>
      <c r="F10" s="1661"/>
      <c r="G10" s="1661"/>
      <c r="H10" s="1661"/>
      <c r="I10" s="1661"/>
      <c r="J10" s="1661"/>
      <c r="K10" s="1661"/>
      <c r="L10" s="1661"/>
      <c r="M10" s="1661"/>
      <c r="N10" s="1661"/>
      <c r="O10" s="1661"/>
      <c r="P10" s="1661"/>
      <c r="Q10" s="1661"/>
      <c r="R10" s="1661"/>
      <c r="S10" s="1661"/>
      <c r="T10" s="1661"/>
      <c r="U10" s="1661"/>
      <c r="V10" s="1661"/>
      <c r="W10" s="1661"/>
      <c r="X10" s="1661"/>
      <c r="Y10" s="1661"/>
      <c r="Z10" s="1661"/>
      <c r="AA10" s="1661"/>
      <c r="AB10" s="1661"/>
      <c r="AC10" s="1661"/>
      <c r="AD10" s="1661"/>
      <c r="AE10" s="1661"/>
      <c r="AF10" s="1661"/>
      <c r="AG10" s="1661"/>
      <c r="AH10" s="1661"/>
      <c r="AI10" s="1661"/>
      <c r="AJ10" s="1661"/>
    </row>
    <row r="11" spans="1:36" ht="20.25" customHeight="1">
      <c r="A11" s="1661" t="s">
        <v>1282</v>
      </c>
      <c r="B11" s="1661"/>
      <c r="C11" s="1661"/>
      <c r="D11" s="1661" t="s">
        <v>786</v>
      </c>
      <c r="E11" s="1661"/>
      <c r="F11" s="1661"/>
      <c r="G11" s="1661"/>
      <c r="H11" s="1661" t="s">
        <v>1282</v>
      </c>
      <c r="I11" s="1661"/>
      <c r="J11" s="1661"/>
      <c r="K11" s="1661" t="s">
        <v>786</v>
      </c>
      <c r="L11" s="1661"/>
      <c r="M11" s="1661"/>
      <c r="N11" s="1661" t="s">
        <v>1282</v>
      </c>
      <c r="O11" s="1661"/>
      <c r="P11" s="1661"/>
      <c r="Q11" s="1661">
        <v>8768</v>
      </c>
      <c r="R11" s="1661"/>
      <c r="S11" s="1661"/>
      <c r="T11" s="1661"/>
      <c r="U11" s="1661">
        <v>113</v>
      </c>
      <c r="V11" s="1661"/>
      <c r="W11" s="1661"/>
      <c r="X11" s="1661">
        <v>85</v>
      </c>
      <c r="Y11" s="1661"/>
      <c r="Z11" s="1661"/>
      <c r="AA11" s="1661" t="s">
        <v>1282</v>
      </c>
      <c r="AB11" s="1661"/>
      <c r="AC11" s="1661"/>
      <c r="AD11" s="1661"/>
      <c r="AE11" s="1661" t="s">
        <v>1282</v>
      </c>
      <c r="AF11" s="1661"/>
      <c r="AG11" s="1661"/>
      <c r="AH11" s="1661" t="s">
        <v>1282</v>
      </c>
      <c r="AI11" s="1661"/>
      <c r="AJ11" s="1661"/>
    </row>
    <row r="12" spans="1:36" ht="20.25" customHeight="1">
      <c r="A12" s="1661">
        <v>305</v>
      </c>
      <c r="B12" s="1661"/>
      <c r="C12" s="1661"/>
      <c r="D12" s="1661">
        <v>347</v>
      </c>
      <c r="E12" s="1661"/>
      <c r="F12" s="1661"/>
      <c r="G12" s="1661"/>
      <c r="H12" s="1661">
        <v>215</v>
      </c>
      <c r="I12" s="1661"/>
      <c r="J12" s="1661"/>
      <c r="K12" s="1661">
        <v>128</v>
      </c>
      <c r="L12" s="1661"/>
      <c r="M12" s="1661"/>
      <c r="N12" s="1661">
        <v>8</v>
      </c>
      <c r="O12" s="1661"/>
      <c r="P12" s="1661"/>
      <c r="Q12" s="1661">
        <v>4550</v>
      </c>
      <c r="R12" s="1661"/>
      <c r="S12" s="1661"/>
      <c r="T12" s="1661"/>
      <c r="U12" s="1661">
        <v>1936</v>
      </c>
      <c r="V12" s="1661"/>
      <c r="W12" s="1661"/>
      <c r="X12" s="1661">
        <v>701</v>
      </c>
      <c r="Y12" s="1661"/>
      <c r="Z12" s="1661"/>
      <c r="AA12" s="1661">
        <v>599</v>
      </c>
      <c r="AB12" s="1661"/>
      <c r="AC12" s="1661"/>
      <c r="AD12" s="1661"/>
      <c r="AE12" s="1661">
        <v>211</v>
      </c>
      <c r="AF12" s="1661"/>
      <c r="AG12" s="1661"/>
      <c r="AH12" s="1661">
        <v>61</v>
      </c>
      <c r="AI12" s="1661"/>
      <c r="AJ12" s="1661"/>
    </row>
    <row r="13" spans="1:36" ht="20.25" customHeight="1">
      <c r="A13" s="1661">
        <v>891</v>
      </c>
      <c r="B13" s="1661"/>
      <c r="C13" s="1661"/>
      <c r="D13" s="1661">
        <v>1668</v>
      </c>
      <c r="E13" s="1661"/>
      <c r="F13" s="1661"/>
      <c r="G13" s="1661"/>
      <c r="H13" s="1661">
        <v>922</v>
      </c>
      <c r="I13" s="1661"/>
      <c r="J13" s="1661"/>
      <c r="K13" s="1661">
        <v>729</v>
      </c>
      <c r="L13" s="1661"/>
      <c r="M13" s="1661"/>
      <c r="N13" s="1661">
        <v>54</v>
      </c>
      <c r="O13" s="1661"/>
      <c r="P13" s="1661"/>
      <c r="Q13" s="1661">
        <v>3523</v>
      </c>
      <c r="R13" s="1661"/>
      <c r="S13" s="1661"/>
      <c r="T13" s="1661"/>
      <c r="U13" s="1661">
        <v>1095</v>
      </c>
      <c r="V13" s="1661"/>
      <c r="W13" s="1661"/>
      <c r="X13" s="1661">
        <v>579</v>
      </c>
      <c r="Y13" s="1661"/>
      <c r="Z13" s="1661"/>
      <c r="AA13" s="1661">
        <v>1884</v>
      </c>
      <c r="AB13" s="1661"/>
      <c r="AC13" s="1661"/>
      <c r="AD13" s="1661"/>
      <c r="AE13" s="1661">
        <v>674</v>
      </c>
      <c r="AF13" s="1661"/>
      <c r="AG13" s="1661"/>
      <c r="AH13" s="1661">
        <v>207</v>
      </c>
      <c r="AI13" s="1661"/>
      <c r="AJ13" s="1661"/>
    </row>
    <row r="14" spans="1:36" ht="20.25" customHeight="1">
      <c r="A14" s="1661">
        <v>821</v>
      </c>
      <c r="B14" s="1661"/>
      <c r="C14" s="1661"/>
      <c r="D14" s="1661">
        <v>1785</v>
      </c>
      <c r="E14" s="1661"/>
      <c r="F14" s="1661"/>
      <c r="G14" s="1661"/>
      <c r="H14" s="1661">
        <v>1020</v>
      </c>
      <c r="I14" s="1661"/>
      <c r="J14" s="1661"/>
      <c r="K14" s="1661">
        <v>748</v>
      </c>
      <c r="L14" s="1661"/>
      <c r="M14" s="1661"/>
      <c r="N14" s="1661">
        <v>108</v>
      </c>
      <c r="O14" s="1661"/>
      <c r="P14" s="1661"/>
      <c r="Q14" s="1661">
        <v>2662</v>
      </c>
      <c r="R14" s="1661"/>
      <c r="S14" s="1661"/>
      <c r="T14" s="1661"/>
      <c r="U14" s="1661">
        <v>755</v>
      </c>
      <c r="V14" s="1661"/>
      <c r="W14" s="1661"/>
      <c r="X14" s="1661">
        <v>144</v>
      </c>
      <c r="Y14" s="1661"/>
      <c r="Z14" s="1661"/>
      <c r="AA14" s="1661">
        <v>1889</v>
      </c>
      <c r="AB14" s="1661"/>
      <c r="AC14" s="1661"/>
      <c r="AD14" s="1661"/>
      <c r="AE14" s="1661">
        <v>733</v>
      </c>
      <c r="AF14" s="1661"/>
      <c r="AG14" s="1661"/>
      <c r="AH14" s="1661">
        <v>131</v>
      </c>
      <c r="AI14" s="1661"/>
      <c r="AJ14" s="1661"/>
    </row>
    <row r="15" spans="1:36" ht="20.25" customHeight="1">
      <c r="A15" s="1661">
        <v>941</v>
      </c>
      <c r="B15" s="1661"/>
      <c r="C15" s="1661"/>
      <c r="D15" s="1661">
        <v>1960</v>
      </c>
      <c r="E15" s="1661"/>
      <c r="F15" s="1661"/>
      <c r="G15" s="1661"/>
      <c r="H15" s="1661">
        <v>1131</v>
      </c>
      <c r="I15" s="1661"/>
      <c r="J15" s="1661"/>
      <c r="K15" s="1661">
        <v>815</v>
      </c>
      <c r="L15" s="1661"/>
      <c r="M15" s="1661"/>
      <c r="N15" s="1661">
        <v>67</v>
      </c>
      <c r="O15" s="1661"/>
      <c r="P15" s="1661"/>
      <c r="Q15" s="1661">
        <v>3015</v>
      </c>
      <c r="R15" s="1661"/>
      <c r="S15" s="1661"/>
      <c r="T15" s="1661"/>
      <c r="U15" s="1661">
        <v>855</v>
      </c>
      <c r="V15" s="1661"/>
      <c r="W15" s="1661"/>
      <c r="X15" s="1661">
        <v>149</v>
      </c>
      <c r="Y15" s="1661"/>
      <c r="Z15" s="1661"/>
      <c r="AA15" s="1661">
        <v>2150</v>
      </c>
      <c r="AB15" s="1661"/>
      <c r="AC15" s="1661"/>
      <c r="AD15" s="1661"/>
      <c r="AE15" s="1661">
        <v>848</v>
      </c>
      <c r="AF15" s="1661"/>
      <c r="AG15" s="1661"/>
      <c r="AH15" s="1661">
        <v>148</v>
      </c>
      <c r="AI15" s="1661"/>
      <c r="AJ15" s="1661"/>
    </row>
    <row r="16" spans="1:36" ht="20.25" customHeight="1">
      <c r="A16" s="1492">
        <v>2652</v>
      </c>
      <c r="B16" s="1492"/>
      <c r="C16" s="1492"/>
      <c r="D16" s="1492">
        <v>4873</v>
      </c>
      <c r="E16" s="1492"/>
      <c r="F16" s="1492"/>
      <c r="G16" s="1492"/>
      <c r="H16" s="1492">
        <v>2871</v>
      </c>
      <c r="I16" s="1492"/>
      <c r="J16" s="1492"/>
      <c r="K16" s="1492">
        <v>1940</v>
      </c>
      <c r="L16" s="1492"/>
      <c r="M16" s="1492"/>
      <c r="N16" s="1492">
        <v>181</v>
      </c>
      <c r="O16" s="1492"/>
      <c r="P16" s="1492"/>
      <c r="Q16" s="1492">
        <v>8410</v>
      </c>
      <c r="R16" s="1492"/>
      <c r="S16" s="1492"/>
      <c r="T16" s="1492"/>
      <c r="U16" s="1492">
        <v>2479</v>
      </c>
      <c r="V16" s="1492"/>
      <c r="W16" s="1492"/>
      <c r="X16" s="1492">
        <v>405</v>
      </c>
      <c r="Y16" s="1492"/>
      <c r="Z16" s="1492"/>
      <c r="AA16" s="1492">
        <v>6209</v>
      </c>
      <c r="AB16" s="1492"/>
      <c r="AC16" s="1492"/>
      <c r="AD16" s="1492"/>
      <c r="AE16" s="1492">
        <v>2469</v>
      </c>
      <c r="AF16" s="1492"/>
      <c r="AG16" s="1492"/>
      <c r="AH16" s="1492">
        <v>401</v>
      </c>
      <c r="AI16" s="1492"/>
      <c r="AJ16" s="1492"/>
    </row>
    <row r="17" spans="1:36" ht="20.25" customHeight="1">
      <c r="A17" s="1492">
        <v>3025</v>
      </c>
      <c r="B17" s="1492"/>
      <c r="C17" s="1492"/>
      <c r="D17" s="1492">
        <v>4716</v>
      </c>
      <c r="E17" s="1492"/>
      <c r="F17" s="1492"/>
      <c r="G17" s="1492"/>
      <c r="H17" s="1492">
        <v>2754</v>
      </c>
      <c r="I17" s="1492"/>
      <c r="J17" s="1492"/>
      <c r="K17" s="1492">
        <v>1923</v>
      </c>
      <c r="L17" s="1492"/>
      <c r="M17" s="1492"/>
      <c r="N17" s="1492">
        <v>174</v>
      </c>
      <c r="O17" s="1492"/>
      <c r="P17" s="1492"/>
      <c r="Q17" s="1492">
        <v>8539</v>
      </c>
      <c r="R17" s="1492"/>
      <c r="S17" s="1492"/>
      <c r="T17" s="1492"/>
      <c r="U17" s="1492">
        <v>2233</v>
      </c>
      <c r="V17" s="1492"/>
      <c r="W17" s="1492"/>
      <c r="X17" s="1492">
        <v>439</v>
      </c>
      <c r="Y17" s="1492"/>
      <c r="Z17" s="1492"/>
      <c r="AA17" s="1492">
        <v>6492</v>
      </c>
      <c r="AB17" s="1492"/>
      <c r="AC17" s="1492"/>
      <c r="AD17" s="1492"/>
      <c r="AE17" s="1492">
        <v>2224</v>
      </c>
      <c r="AF17" s="1492"/>
      <c r="AG17" s="1492"/>
      <c r="AH17" s="1492">
        <v>439</v>
      </c>
      <c r="AI17" s="1492"/>
      <c r="AJ17" s="1492"/>
    </row>
    <row r="18" spans="1:36" ht="20.25" customHeight="1">
      <c r="A18" s="1492">
        <v>2787</v>
      </c>
      <c r="B18" s="1492"/>
      <c r="C18" s="1492"/>
      <c r="D18" s="1492">
        <v>4186</v>
      </c>
      <c r="E18" s="1492"/>
      <c r="F18" s="1492"/>
      <c r="G18" s="1492"/>
      <c r="H18" s="1492">
        <v>2325</v>
      </c>
      <c r="I18" s="1492"/>
      <c r="J18" s="1492"/>
      <c r="K18" s="1492">
        <v>1824</v>
      </c>
      <c r="L18" s="1492"/>
      <c r="M18" s="1492"/>
      <c r="N18" s="1492">
        <v>162</v>
      </c>
      <c r="O18" s="1492"/>
      <c r="P18" s="1492"/>
      <c r="Q18" s="1492">
        <v>9916</v>
      </c>
      <c r="R18" s="1492"/>
      <c r="S18" s="1492"/>
      <c r="T18" s="1492"/>
      <c r="U18" s="1492">
        <v>1899</v>
      </c>
      <c r="V18" s="1492"/>
      <c r="W18" s="1492"/>
      <c r="X18" s="1492">
        <v>318</v>
      </c>
      <c r="Y18" s="1492"/>
      <c r="Z18" s="1492"/>
      <c r="AA18" s="1492">
        <v>5976</v>
      </c>
      <c r="AB18" s="1492"/>
      <c r="AC18" s="1492"/>
      <c r="AD18" s="1492"/>
      <c r="AE18" s="1492">
        <v>1897</v>
      </c>
      <c r="AF18" s="1492"/>
      <c r="AG18" s="1492"/>
      <c r="AH18" s="1492">
        <v>318</v>
      </c>
      <c r="AI18" s="1492"/>
      <c r="AJ18" s="1492"/>
    </row>
    <row r="19" spans="1:36" ht="20.25" customHeight="1">
      <c r="A19" s="1492">
        <v>1608</v>
      </c>
      <c r="B19" s="1492"/>
      <c r="C19" s="1492"/>
      <c r="D19" s="1492">
        <v>1512</v>
      </c>
      <c r="E19" s="1492"/>
      <c r="F19" s="1492"/>
      <c r="G19" s="1492"/>
      <c r="H19" s="1492">
        <v>870</v>
      </c>
      <c r="I19" s="1492"/>
      <c r="J19" s="1492"/>
      <c r="K19" s="1492">
        <v>607</v>
      </c>
      <c r="L19" s="1492"/>
      <c r="M19" s="1492"/>
      <c r="N19" s="1492">
        <v>96</v>
      </c>
      <c r="O19" s="1492"/>
      <c r="P19" s="1492"/>
      <c r="Q19" s="1492">
        <v>12213</v>
      </c>
      <c r="R19" s="1492"/>
      <c r="S19" s="1492"/>
      <c r="T19" s="1492"/>
      <c r="U19" s="1492">
        <v>806</v>
      </c>
      <c r="V19" s="1492"/>
      <c r="W19" s="1492"/>
      <c r="X19" s="1492">
        <v>158</v>
      </c>
      <c r="Y19" s="1492"/>
      <c r="Z19" s="1492"/>
      <c r="AA19" s="1492">
        <v>3605</v>
      </c>
      <c r="AB19" s="1492"/>
      <c r="AC19" s="1492"/>
      <c r="AD19" s="1492"/>
      <c r="AE19" s="1492">
        <v>805</v>
      </c>
      <c r="AF19" s="1492"/>
      <c r="AG19" s="1492"/>
      <c r="AH19" s="1492">
        <v>158</v>
      </c>
      <c r="AI19" s="1492"/>
      <c r="AJ19" s="1492"/>
    </row>
    <row r="20" spans="1:36" ht="20.25" customHeight="1">
      <c r="A20" s="1661">
        <v>253</v>
      </c>
      <c r="B20" s="1661"/>
      <c r="C20" s="1661"/>
      <c r="D20" s="1661">
        <v>93</v>
      </c>
      <c r="E20" s="1661"/>
      <c r="F20" s="1661"/>
      <c r="G20" s="1661"/>
      <c r="H20" s="1661">
        <v>50</v>
      </c>
      <c r="I20" s="1661"/>
      <c r="J20" s="1661"/>
      <c r="K20" s="1661">
        <v>40</v>
      </c>
      <c r="L20" s="1661"/>
      <c r="M20" s="1661"/>
      <c r="N20" s="1661">
        <v>44</v>
      </c>
      <c r="O20" s="1661"/>
      <c r="P20" s="1661"/>
      <c r="Q20" s="1661">
        <v>10149</v>
      </c>
      <c r="R20" s="1661"/>
      <c r="S20" s="1661"/>
      <c r="T20" s="1661"/>
      <c r="U20" s="1661">
        <v>48</v>
      </c>
      <c r="V20" s="1661"/>
      <c r="W20" s="1661"/>
      <c r="X20" s="1661">
        <v>23</v>
      </c>
      <c r="Y20" s="1661"/>
      <c r="Z20" s="1661"/>
      <c r="AA20" s="1661">
        <v>766</v>
      </c>
      <c r="AB20" s="1661"/>
      <c r="AC20" s="1661"/>
      <c r="AD20" s="1661"/>
      <c r="AE20" s="1661">
        <v>48</v>
      </c>
      <c r="AF20" s="1661"/>
      <c r="AG20" s="1661"/>
      <c r="AH20" s="1661">
        <v>23</v>
      </c>
      <c r="AI20" s="1661"/>
      <c r="AJ20" s="1661"/>
    </row>
    <row r="21" spans="1:36" ht="20.25" customHeight="1">
      <c r="A21" s="1661" t="s">
        <v>1282</v>
      </c>
      <c r="B21" s="1661"/>
      <c r="C21" s="1661"/>
      <c r="D21" s="1661" t="s">
        <v>1282</v>
      </c>
      <c r="E21" s="1661"/>
      <c r="F21" s="1661"/>
      <c r="G21" s="1661"/>
      <c r="H21" s="1661" t="s">
        <v>1282</v>
      </c>
      <c r="I21" s="1661"/>
      <c r="J21" s="1661"/>
      <c r="K21" s="1661" t="s">
        <v>1282</v>
      </c>
      <c r="L21" s="1661"/>
      <c r="M21" s="1661"/>
      <c r="N21" s="1661" t="s">
        <v>1282</v>
      </c>
      <c r="O21" s="1661"/>
      <c r="P21" s="1661"/>
      <c r="Q21" s="1661">
        <v>306</v>
      </c>
      <c r="R21" s="1661"/>
      <c r="S21" s="1661"/>
      <c r="T21" s="1661"/>
      <c r="U21" s="1661" t="s">
        <v>1282</v>
      </c>
      <c r="V21" s="1661"/>
      <c r="W21" s="1661"/>
      <c r="X21" s="1661" t="s">
        <v>1282</v>
      </c>
      <c r="Y21" s="1661"/>
      <c r="Z21" s="1661"/>
      <c r="AA21" s="1661" t="s">
        <v>1282</v>
      </c>
      <c r="AB21" s="1661"/>
      <c r="AC21" s="1661"/>
      <c r="AD21" s="1661"/>
      <c r="AE21" s="1661" t="s">
        <v>1282</v>
      </c>
      <c r="AF21" s="1661"/>
      <c r="AG21" s="1661"/>
      <c r="AH21" s="1661" t="s">
        <v>1282</v>
      </c>
      <c r="AI21" s="1661"/>
      <c r="AJ21" s="1661"/>
    </row>
    <row r="22" spans="1:36" ht="20.25" customHeight="1">
      <c r="A22" s="1661"/>
      <c r="B22" s="1661"/>
      <c r="C22" s="1661"/>
      <c r="D22" s="1202"/>
      <c r="E22" s="1202"/>
      <c r="F22" s="1202"/>
      <c r="G22" s="1202"/>
      <c r="H22" s="1202"/>
      <c r="I22" s="1202"/>
      <c r="J22" s="1202"/>
      <c r="K22" s="1202"/>
      <c r="L22" s="1202"/>
      <c r="M22" s="1202"/>
      <c r="N22" s="1202"/>
      <c r="O22" s="1202"/>
      <c r="P22" s="1202"/>
      <c r="Q22" s="1202"/>
      <c r="R22" s="1202"/>
      <c r="S22" s="1202"/>
      <c r="T22" s="1202"/>
      <c r="U22" s="1202"/>
      <c r="V22" s="1202"/>
      <c r="W22" s="1202"/>
      <c r="X22" s="1202"/>
      <c r="Y22" s="1202"/>
      <c r="Z22" s="1202"/>
      <c r="AA22" s="1661"/>
      <c r="AB22" s="1661"/>
      <c r="AC22" s="1661"/>
      <c r="AD22" s="1661"/>
      <c r="AE22" s="1202"/>
      <c r="AF22" s="1202"/>
      <c r="AG22" s="1202"/>
      <c r="AH22" s="1202"/>
      <c r="AI22" s="1202"/>
      <c r="AJ22" s="1202"/>
    </row>
    <row r="23" spans="1:36" ht="20.25" customHeight="1">
      <c r="A23" s="1661">
        <f>SUM(A25:A35)</f>
        <v>6231</v>
      </c>
      <c r="B23" s="1661"/>
      <c r="C23" s="1661"/>
      <c r="D23" s="1661">
        <f>SUM(D25:D35)</f>
        <v>13633</v>
      </c>
      <c r="E23" s="1661"/>
      <c r="F23" s="1661"/>
      <c r="G23" s="1661"/>
      <c r="H23" s="1661">
        <f>SUM(H25:H35)</f>
        <v>7462</v>
      </c>
      <c r="I23" s="1661"/>
      <c r="J23" s="1661"/>
      <c r="K23" s="1661">
        <f>SUM(K25:K35)</f>
        <v>6003</v>
      </c>
      <c r="L23" s="1661"/>
      <c r="M23" s="1661"/>
      <c r="N23" s="1661">
        <f>SUM(N25:N35)</f>
        <v>629</v>
      </c>
      <c r="O23" s="1661"/>
      <c r="P23" s="1661"/>
      <c r="Q23" s="1661">
        <f>SUM(Q25:Q35)</f>
        <v>35035</v>
      </c>
      <c r="R23" s="1661"/>
      <c r="S23" s="1661"/>
      <c r="T23" s="1661"/>
      <c r="U23" s="1661">
        <f>SUM(U25:U35)</f>
        <v>7286</v>
      </c>
      <c r="V23" s="1661"/>
      <c r="W23" s="1661"/>
      <c r="X23" s="1661">
        <f>SUM(Y25:Y35)</f>
        <v>0</v>
      </c>
      <c r="Y23" s="1661"/>
      <c r="Z23" s="1661"/>
      <c r="AA23" s="1661">
        <f>SUM(AC25:AC35)</f>
        <v>0</v>
      </c>
      <c r="AB23" s="1661"/>
      <c r="AC23" s="1661"/>
      <c r="AD23" s="1661"/>
      <c r="AE23" s="1661">
        <f>SUM(AF25:AF35)</f>
        <v>0</v>
      </c>
      <c r="AF23" s="1661"/>
      <c r="AG23" s="1661"/>
      <c r="AH23" s="1661">
        <f>SUM(AI25:AI35)</f>
        <v>0</v>
      </c>
      <c r="AI23" s="1661"/>
      <c r="AJ23" s="1661"/>
    </row>
    <row r="24" spans="1:36" ht="20.25" customHeight="1">
      <c r="A24" s="1661"/>
      <c r="B24" s="1661"/>
      <c r="C24" s="1661"/>
      <c r="D24" s="1661"/>
      <c r="E24" s="1661"/>
      <c r="F24" s="1661"/>
      <c r="G24" s="1661"/>
      <c r="H24" s="1661"/>
      <c r="I24" s="1661"/>
      <c r="J24" s="1661"/>
      <c r="K24" s="1661"/>
      <c r="L24" s="1661"/>
      <c r="M24" s="1661"/>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row>
    <row r="25" spans="1:36" ht="20.25" customHeight="1">
      <c r="A25" s="1661" t="s">
        <v>1282</v>
      </c>
      <c r="B25" s="1661"/>
      <c r="C25" s="1661"/>
      <c r="D25" s="1661" t="s">
        <v>786</v>
      </c>
      <c r="E25" s="1661"/>
      <c r="F25" s="1661"/>
      <c r="G25" s="1661"/>
      <c r="H25" s="1661" t="s">
        <v>1282</v>
      </c>
      <c r="I25" s="1661"/>
      <c r="J25" s="1661"/>
      <c r="K25" s="1661" t="s">
        <v>786</v>
      </c>
      <c r="L25" s="1661"/>
      <c r="M25" s="1661"/>
      <c r="N25" s="1661" t="s">
        <v>1282</v>
      </c>
      <c r="O25" s="1661"/>
      <c r="P25" s="1661"/>
      <c r="Q25" s="1661">
        <v>4595</v>
      </c>
      <c r="R25" s="1661"/>
      <c r="S25" s="1661"/>
      <c r="T25" s="1661"/>
      <c r="U25" s="1661">
        <v>58</v>
      </c>
      <c r="V25" s="1661"/>
      <c r="W25" s="1661"/>
      <c r="X25" s="1661">
        <v>53</v>
      </c>
      <c r="Y25" s="1661"/>
      <c r="Z25" s="1661"/>
      <c r="AA25" s="1661" t="s">
        <v>1282</v>
      </c>
      <c r="AB25" s="1661"/>
      <c r="AC25" s="1661"/>
      <c r="AD25" s="1661"/>
      <c r="AE25" s="1661" t="s">
        <v>1282</v>
      </c>
      <c r="AF25" s="1661"/>
      <c r="AG25" s="1661"/>
      <c r="AH25" s="1661" t="s">
        <v>1282</v>
      </c>
      <c r="AI25" s="1661"/>
      <c r="AJ25" s="1661"/>
    </row>
    <row r="26" spans="1:36" ht="20.25" customHeight="1">
      <c r="A26" s="1643">
        <v>167</v>
      </c>
      <c r="B26" s="1643"/>
      <c r="C26" s="1643"/>
      <c r="D26" s="1661">
        <v>164</v>
      </c>
      <c r="E26" s="1661"/>
      <c r="F26" s="1661"/>
      <c r="G26" s="1661"/>
      <c r="H26" s="1661">
        <v>102</v>
      </c>
      <c r="I26" s="1661"/>
      <c r="J26" s="1661"/>
      <c r="K26" s="1661">
        <v>59</v>
      </c>
      <c r="L26" s="1661"/>
      <c r="M26" s="1661"/>
      <c r="N26" s="1661">
        <v>5</v>
      </c>
      <c r="O26" s="1661"/>
      <c r="P26" s="1661"/>
      <c r="Q26" s="1661">
        <v>2658</v>
      </c>
      <c r="R26" s="1661"/>
      <c r="S26" s="1661"/>
      <c r="T26" s="1661"/>
      <c r="U26" s="1661">
        <v>1064</v>
      </c>
      <c r="V26" s="1661"/>
      <c r="W26" s="1661"/>
      <c r="X26" s="1661">
        <v>468</v>
      </c>
      <c r="Y26" s="1661"/>
      <c r="Z26" s="1661"/>
      <c r="AA26" s="1661">
        <v>340</v>
      </c>
      <c r="AB26" s="1661"/>
      <c r="AC26" s="1661"/>
      <c r="AD26" s="1661"/>
      <c r="AE26" s="1661">
        <v>112</v>
      </c>
      <c r="AF26" s="1661"/>
      <c r="AG26" s="1661"/>
      <c r="AH26" s="1661">
        <v>47</v>
      </c>
      <c r="AI26" s="1661"/>
      <c r="AJ26" s="1661"/>
    </row>
    <row r="27" spans="1:36" ht="20.25" customHeight="1">
      <c r="A27" s="1643">
        <v>516</v>
      </c>
      <c r="B27" s="1643"/>
      <c r="C27" s="1643"/>
      <c r="D27" s="1661">
        <v>767</v>
      </c>
      <c r="E27" s="1661"/>
      <c r="F27" s="1661"/>
      <c r="G27" s="1661"/>
      <c r="H27" s="1661">
        <v>451</v>
      </c>
      <c r="I27" s="1661"/>
      <c r="J27" s="1661"/>
      <c r="K27" s="1661">
        <v>303</v>
      </c>
      <c r="L27" s="1661"/>
      <c r="M27" s="1661"/>
      <c r="N27" s="1661">
        <v>40</v>
      </c>
      <c r="O27" s="1661"/>
      <c r="P27" s="1661"/>
      <c r="Q27" s="1661">
        <v>2261</v>
      </c>
      <c r="R27" s="1661"/>
      <c r="S27" s="1661"/>
      <c r="T27" s="1661"/>
      <c r="U27" s="1661">
        <v>713</v>
      </c>
      <c r="V27" s="1661"/>
      <c r="W27" s="1661"/>
      <c r="X27" s="1661">
        <v>450</v>
      </c>
      <c r="Y27" s="1661"/>
      <c r="Z27" s="1661"/>
      <c r="AA27" s="1661">
        <v>1153</v>
      </c>
      <c r="AB27" s="1661"/>
      <c r="AC27" s="1661"/>
      <c r="AD27" s="1661"/>
      <c r="AE27" s="1661">
        <v>404</v>
      </c>
      <c r="AF27" s="1661"/>
      <c r="AG27" s="1661"/>
      <c r="AH27" s="1661">
        <v>151</v>
      </c>
      <c r="AI27" s="1661"/>
      <c r="AJ27" s="1661"/>
    </row>
    <row r="28" spans="1:36" ht="20.25" customHeight="1">
      <c r="A28" s="1643">
        <v>457</v>
      </c>
      <c r="B28" s="1643"/>
      <c r="C28" s="1643"/>
      <c r="D28" s="1661">
        <v>978</v>
      </c>
      <c r="E28" s="1661"/>
      <c r="F28" s="1661"/>
      <c r="G28" s="1661"/>
      <c r="H28" s="1661">
        <v>580</v>
      </c>
      <c r="I28" s="1661"/>
      <c r="J28" s="1661"/>
      <c r="K28" s="1661">
        <v>388</v>
      </c>
      <c r="L28" s="1661"/>
      <c r="M28" s="1661"/>
      <c r="N28" s="1661">
        <v>84</v>
      </c>
      <c r="O28" s="1661"/>
      <c r="P28" s="1661"/>
      <c r="Q28" s="1661">
        <v>1436</v>
      </c>
      <c r="R28" s="1661"/>
      <c r="S28" s="1661"/>
      <c r="T28" s="1661"/>
      <c r="U28" s="1661">
        <v>429</v>
      </c>
      <c r="V28" s="1661"/>
      <c r="W28" s="1661"/>
      <c r="X28" s="1661">
        <v>86</v>
      </c>
      <c r="Y28" s="1661"/>
      <c r="Z28" s="1661"/>
      <c r="AA28" s="1661">
        <v>1091</v>
      </c>
      <c r="AB28" s="1661"/>
      <c r="AC28" s="1661"/>
      <c r="AD28" s="1661"/>
      <c r="AE28" s="1661">
        <v>414</v>
      </c>
      <c r="AF28" s="1661"/>
      <c r="AG28" s="1661"/>
      <c r="AH28" s="1661">
        <v>78</v>
      </c>
      <c r="AI28" s="1661"/>
      <c r="AJ28" s="1661"/>
    </row>
    <row r="29" spans="1:36" ht="20.25" customHeight="1">
      <c r="A29" s="1643">
        <v>482</v>
      </c>
      <c r="B29" s="1643"/>
      <c r="C29" s="1643"/>
      <c r="D29" s="1661">
        <v>1185</v>
      </c>
      <c r="E29" s="1661"/>
      <c r="F29" s="1661"/>
      <c r="G29" s="1661"/>
      <c r="H29" s="1661">
        <v>699</v>
      </c>
      <c r="I29" s="1661"/>
      <c r="J29" s="1661"/>
      <c r="K29" s="1661">
        <v>476</v>
      </c>
      <c r="L29" s="1661"/>
      <c r="M29" s="1661"/>
      <c r="N29" s="1661">
        <v>49</v>
      </c>
      <c r="O29" s="1661"/>
      <c r="P29" s="1661"/>
      <c r="Q29" s="1661">
        <v>1539</v>
      </c>
      <c r="R29" s="1661"/>
      <c r="S29" s="1661"/>
      <c r="T29" s="1661"/>
      <c r="U29" s="1661">
        <v>541</v>
      </c>
      <c r="V29" s="1661"/>
      <c r="W29" s="1661"/>
      <c r="X29" s="1661">
        <v>103</v>
      </c>
      <c r="Y29" s="1661"/>
      <c r="Z29" s="1661"/>
      <c r="AA29" s="1661">
        <v>1256</v>
      </c>
      <c r="AB29" s="1661"/>
      <c r="AC29" s="1661"/>
      <c r="AD29" s="1661"/>
      <c r="AE29" s="1661">
        <v>534</v>
      </c>
      <c r="AF29" s="1661"/>
      <c r="AG29" s="1661"/>
      <c r="AH29" s="1661">
        <v>103</v>
      </c>
      <c r="AI29" s="1661"/>
      <c r="AJ29" s="1661"/>
    </row>
    <row r="30" spans="1:36" ht="20.25" customHeight="1">
      <c r="A30" s="1643">
        <v>1226</v>
      </c>
      <c r="B30" s="1643"/>
      <c r="C30" s="1643"/>
      <c r="D30" s="1492">
        <v>3138</v>
      </c>
      <c r="E30" s="1492"/>
      <c r="F30" s="1492"/>
      <c r="G30" s="1492"/>
      <c r="H30" s="1492">
        <v>1766</v>
      </c>
      <c r="I30" s="1492"/>
      <c r="J30" s="1492"/>
      <c r="K30" s="1492">
        <v>1328</v>
      </c>
      <c r="L30" s="1492"/>
      <c r="M30" s="1492"/>
      <c r="N30" s="1492">
        <v>129</v>
      </c>
      <c r="O30" s="1492"/>
      <c r="P30" s="1492"/>
      <c r="Q30" s="1492">
        <v>4041</v>
      </c>
      <c r="R30" s="1492"/>
      <c r="S30" s="1492"/>
      <c r="T30" s="1492"/>
      <c r="U30" s="1492">
        <v>1470</v>
      </c>
      <c r="V30" s="1492"/>
      <c r="W30" s="1492"/>
      <c r="X30" s="1492">
        <v>299</v>
      </c>
      <c r="Y30" s="1492"/>
      <c r="Z30" s="1492"/>
      <c r="AA30" s="1492">
        <v>3413</v>
      </c>
      <c r="AB30" s="1492"/>
      <c r="AC30" s="1492"/>
      <c r="AD30" s="1492"/>
      <c r="AE30" s="1492">
        <v>1466</v>
      </c>
      <c r="AF30" s="1492"/>
      <c r="AG30" s="1492"/>
      <c r="AH30" s="1492">
        <v>297</v>
      </c>
      <c r="AI30" s="1492"/>
      <c r="AJ30" s="1492"/>
    </row>
    <row r="31" spans="1:36" ht="20.25" customHeight="1">
      <c r="A31" s="1643">
        <v>1133</v>
      </c>
      <c r="B31" s="1643"/>
      <c r="C31" s="1643"/>
      <c r="D31" s="1492">
        <v>3148</v>
      </c>
      <c r="E31" s="1492"/>
      <c r="F31" s="1492"/>
      <c r="G31" s="1492"/>
      <c r="H31" s="1492">
        <v>1666</v>
      </c>
      <c r="I31" s="1492"/>
      <c r="J31" s="1492"/>
      <c r="K31" s="1492">
        <v>1450</v>
      </c>
      <c r="L31" s="1492"/>
      <c r="M31" s="1492"/>
      <c r="N31" s="1492">
        <v>118</v>
      </c>
      <c r="O31" s="1492"/>
      <c r="P31" s="1492"/>
      <c r="Q31" s="1492">
        <v>3897</v>
      </c>
      <c r="R31" s="1492"/>
      <c r="S31" s="1492"/>
      <c r="T31" s="1492"/>
      <c r="U31" s="1492">
        <v>1331</v>
      </c>
      <c r="V31" s="1492"/>
      <c r="W31" s="1492"/>
      <c r="X31" s="1492">
        <v>335</v>
      </c>
      <c r="Y31" s="1492"/>
      <c r="Z31" s="1492"/>
      <c r="AA31" s="1492">
        <v>3293</v>
      </c>
      <c r="AB31" s="1492"/>
      <c r="AC31" s="1492"/>
      <c r="AD31" s="1492"/>
      <c r="AE31" s="1492">
        <v>1328</v>
      </c>
      <c r="AF31" s="1492"/>
      <c r="AG31" s="1492"/>
      <c r="AH31" s="1492">
        <v>335</v>
      </c>
      <c r="AI31" s="1492"/>
      <c r="AJ31" s="1492"/>
    </row>
    <row r="32" spans="1:36" ht="20.25" customHeight="1">
      <c r="A32" s="1643">
        <v>1186</v>
      </c>
      <c r="B32" s="1643"/>
      <c r="C32" s="1643"/>
      <c r="D32" s="1492">
        <v>3036</v>
      </c>
      <c r="E32" s="1492"/>
      <c r="F32" s="1492"/>
      <c r="G32" s="1492"/>
      <c r="H32" s="1492">
        <v>1532</v>
      </c>
      <c r="I32" s="1492"/>
      <c r="J32" s="1492"/>
      <c r="K32" s="1492">
        <v>1477</v>
      </c>
      <c r="L32" s="1492"/>
      <c r="M32" s="1492"/>
      <c r="N32" s="1492">
        <v>115</v>
      </c>
      <c r="O32" s="1492"/>
      <c r="P32" s="1492"/>
      <c r="Q32" s="1492">
        <v>4384</v>
      </c>
      <c r="R32" s="1492"/>
      <c r="S32" s="1492"/>
      <c r="T32" s="1492"/>
      <c r="U32" s="1492">
        <v>1140</v>
      </c>
      <c r="V32" s="1492"/>
      <c r="W32" s="1492"/>
      <c r="X32" s="1492">
        <v>258</v>
      </c>
      <c r="Y32" s="1492"/>
      <c r="Z32" s="1492"/>
      <c r="AA32" s="1492">
        <v>3180</v>
      </c>
      <c r="AB32" s="1492"/>
      <c r="AC32" s="1492"/>
      <c r="AD32" s="1492"/>
      <c r="AE32" s="1492">
        <v>1139</v>
      </c>
      <c r="AF32" s="1492"/>
      <c r="AG32" s="1492"/>
      <c r="AH32" s="1492">
        <v>258</v>
      </c>
      <c r="AI32" s="1492"/>
      <c r="AJ32" s="1492"/>
    </row>
    <row r="33" spans="1:36" ht="20.25" customHeight="1">
      <c r="A33" s="1643">
        <v>897</v>
      </c>
      <c r="B33" s="1643"/>
      <c r="C33" s="1643"/>
      <c r="D33" s="1492">
        <v>1152</v>
      </c>
      <c r="E33" s="1492"/>
      <c r="F33" s="1492"/>
      <c r="G33" s="1492"/>
      <c r="H33" s="1492">
        <v>634</v>
      </c>
      <c r="I33" s="1492"/>
      <c r="J33" s="1492"/>
      <c r="K33" s="1492">
        <v>491</v>
      </c>
      <c r="L33" s="1492"/>
      <c r="M33" s="1492"/>
      <c r="N33" s="1492">
        <v>58</v>
      </c>
      <c r="O33" s="1492"/>
      <c r="P33" s="1492"/>
      <c r="Q33" s="1492">
        <v>5873</v>
      </c>
      <c r="R33" s="1492"/>
      <c r="S33" s="1492"/>
      <c r="T33" s="1492"/>
      <c r="U33" s="1492">
        <v>507</v>
      </c>
      <c r="V33" s="1492"/>
      <c r="W33" s="1492"/>
      <c r="X33" s="1492">
        <v>123</v>
      </c>
      <c r="Y33" s="1492"/>
      <c r="Z33" s="1492"/>
      <c r="AA33" s="1492">
        <v>2138</v>
      </c>
      <c r="AB33" s="1492"/>
      <c r="AC33" s="1492"/>
      <c r="AD33" s="1492"/>
      <c r="AE33" s="1492">
        <v>506</v>
      </c>
      <c r="AF33" s="1492"/>
      <c r="AG33" s="1492"/>
      <c r="AH33" s="1492">
        <v>123</v>
      </c>
      <c r="AI33" s="1492"/>
      <c r="AJ33" s="1492"/>
    </row>
    <row r="34" spans="1:36" ht="20.25" customHeight="1">
      <c r="A34" s="1643">
        <v>167</v>
      </c>
      <c r="B34" s="1643"/>
      <c r="C34" s="1643"/>
      <c r="D34" s="1661">
        <v>65</v>
      </c>
      <c r="E34" s="1661"/>
      <c r="F34" s="1661"/>
      <c r="G34" s="1661"/>
      <c r="H34" s="1661">
        <v>32</v>
      </c>
      <c r="I34" s="1661"/>
      <c r="J34" s="1661"/>
      <c r="K34" s="1661">
        <v>31</v>
      </c>
      <c r="L34" s="1661"/>
      <c r="M34" s="1661"/>
      <c r="N34" s="1661">
        <v>31</v>
      </c>
      <c r="O34" s="1661"/>
      <c r="P34" s="1661"/>
      <c r="Q34" s="1661">
        <v>4105</v>
      </c>
      <c r="R34" s="1661"/>
      <c r="S34" s="1661"/>
      <c r="T34" s="1661"/>
      <c r="U34" s="1661">
        <v>33</v>
      </c>
      <c r="V34" s="1661"/>
      <c r="W34" s="1661"/>
      <c r="X34" s="1661">
        <v>20</v>
      </c>
      <c r="Y34" s="1661"/>
      <c r="Z34" s="1661"/>
      <c r="AA34" s="1661">
        <v>481</v>
      </c>
      <c r="AB34" s="1661"/>
      <c r="AC34" s="1661"/>
      <c r="AD34" s="1661"/>
      <c r="AE34" s="1661">
        <v>33</v>
      </c>
      <c r="AF34" s="1661"/>
      <c r="AG34" s="1661"/>
      <c r="AH34" s="1661">
        <v>20</v>
      </c>
      <c r="AI34" s="1661"/>
      <c r="AJ34" s="1661"/>
    </row>
    <row r="35" spans="1:36" ht="20.25" customHeight="1">
      <c r="A35" s="1643" t="s">
        <v>1282</v>
      </c>
      <c r="B35" s="1643"/>
      <c r="C35" s="1643"/>
      <c r="D35" s="1661" t="s">
        <v>1282</v>
      </c>
      <c r="E35" s="1661"/>
      <c r="F35" s="1661"/>
      <c r="G35" s="1661"/>
      <c r="H35" s="1661" t="s">
        <v>1282</v>
      </c>
      <c r="I35" s="1661"/>
      <c r="J35" s="1661"/>
      <c r="K35" s="1661" t="s">
        <v>1282</v>
      </c>
      <c r="L35" s="1661"/>
      <c r="M35" s="1661"/>
      <c r="N35" s="1661" t="s">
        <v>1282</v>
      </c>
      <c r="O35" s="1661"/>
      <c r="P35" s="1661"/>
      <c r="Q35" s="1661">
        <v>246</v>
      </c>
      <c r="R35" s="1661"/>
      <c r="S35" s="1661"/>
      <c r="T35" s="1661"/>
      <c r="U35" s="1661" t="s">
        <v>1282</v>
      </c>
      <c r="V35" s="1661"/>
      <c r="W35" s="1661"/>
      <c r="X35" s="1661" t="s">
        <v>1282</v>
      </c>
      <c r="Y35" s="1661"/>
      <c r="Z35" s="1661"/>
      <c r="AA35" s="1661" t="s">
        <v>1282</v>
      </c>
      <c r="AB35" s="1661"/>
      <c r="AC35" s="1661"/>
      <c r="AD35" s="1661"/>
      <c r="AE35" s="1661" t="s">
        <v>1282</v>
      </c>
      <c r="AF35" s="1661"/>
      <c r="AG35" s="1661"/>
      <c r="AH35" s="1661" t="s">
        <v>1282</v>
      </c>
      <c r="AI35" s="1661"/>
      <c r="AJ35" s="1661"/>
    </row>
    <row r="36" spans="1:36" ht="20.25" customHeight="1">
      <c r="A36" s="1661"/>
      <c r="B36" s="1661"/>
      <c r="C36" s="1661"/>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1661"/>
      <c r="AB36" s="1661"/>
      <c r="AC36" s="1661"/>
      <c r="AD36" s="1661"/>
      <c r="AE36" s="1661"/>
      <c r="AF36" s="1661"/>
      <c r="AG36" s="1661"/>
      <c r="AH36" s="1661"/>
      <c r="AI36" s="1661"/>
      <c r="AJ36" s="1661"/>
    </row>
    <row r="37" spans="1:36" ht="20.25" customHeight="1">
      <c r="A37" s="1661">
        <f>SUM(A39:A49)</f>
        <v>7052</v>
      </c>
      <c r="B37" s="1661"/>
      <c r="C37" s="1661"/>
      <c r="D37" s="1661">
        <f>SUM(D39:D49)</f>
        <v>7507</v>
      </c>
      <c r="E37" s="1661"/>
      <c r="F37" s="1661"/>
      <c r="G37" s="1661"/>
      <c r="H37" s="1661">
        <f>SUM(H39:H49)</f>
        <v>4696</v>
      </c>
      <c r="I37" s="1661"/>
      <c r="J37" s="1661"/>
      <c r="K37" s="1661">
        <f>SUM(K39:K49)</f>
        <v>2751</v>
      </c>
      <c r="L37" s="1661"/>
      <c r="M37" s="1661"/>
      <c r="N37" s="1661">
        <f>SUM(N39:N49)</f>
        <v>265</v>
      </c>
      <c r="O37" s="1661"/>
      <c r="P37" s="1661"/>
      <c r="Q37" s="1661">
        <f>SUM(Q39:Q49)</f>
        <v>37016</v>
      </c>
      <c r="R37" s="1661"/>
      <c r="S37" s="1661"/>
      <c r="T37" s="1661"/>
      <c r="U37" s="1661">
        <f>SUM(U39:U49)</f>
        <v>4933</v>
      </c>
      <c r="V37" s="1661"/>
      <c r="W37" s="1661"/>
      <c r="X37" s="1661">
        <f>SUM(Y39:Y49)</f>
        <v>0</v>
      </c>
      <c r="Y37" s="1661"/>
      <c r="Z37" s="1661"/>
      <c r="AA37" s="1661">
        <f>SUM(AC39:AC49)</f>
        <v>0</v>
      </c>
      <c r="AB37" s="1661"/>
      <c r="AC37" s="1661"/>
      <c r="AD37" s="1661"/>
      <c r="AE37" s="1661">
        <f>SUM(AF39:AF49)</f>
        <v>0</v>
      </c>
      <c r="AF37" s="1661"/>
      <c r="AG37" s="1661"/>
      <c r="AH37" s="1661">
        <f>SUM(AI39:AI49)</f>
        <v>0</v>
      </c>
      <c r="AI37" s="1661"/>
      <c r="AJ37" s="1661"/>
    </row>
    <row r="38" spans="1:36" ht="20.25" customHeight="1">
      <c r="A38" s="1661"/>
      <c r="B38" s="1661"/>
      <c r="C38" s="1661"/>
      <c r="D38" s="1661"/>
      <c r="E38" s="1661"/>
      <c r="F38" s="1661"/>
      <c r="G38" s="1661"/>
      <c r="H38" s="1661"/>
      <c r="I38" s="1661"/>
      <c r="J38" s="1661"/>
      <c r="K38" s="1661"/>
      <c r="L38" s="1661"/>
      <c r="M38" s="1661"/>
      <c r="N38" s="1661"/>
      <c r="O38" s="1661"/>
      <c r="P38" s="1661"/>
      <c r="Q38" s="1661"/>
      <c r="R38" s="1661"/>
      <c r="S38" s="1661"/>
      <c r="T38" s="1661"/>
      <c r="U38" s="1661"/>
      <c r="V38" s="1661"/>
      <c r="W38" s="1661"/>
      <c r="X38" s="1661"/>
      <c r="Y38" s="1661"/>
      <c r="Z38" s="1661"/>
      <c r="AA38" s="1661"/>
      <c r="AB38" s="1661"/>
      <c r="AC38" s="1661"/>
      <c r="AD38" s="1661"/>
      <c r="AE38" s="1661"/>
      <c r="AF38" s="1661"/>
      <c r="AG38" s="1661"/>
      <c r="AH38" s="1661"/>
      <c r="AI38" s="1661"/>
      <c r="AJ38" s="1661"/>
    </row>
    <row r="39" spans="1:36" ht="20.25" customHeight="1">
      <c r="A39" s="1661" t="s">
        <v>1282</v>
      </c>
      <c r="B39" s="1661"/>
      <c r="C39" s="1661"/>
      <c r="D39" s="1661" t="s">
        <v>1282</v>
      </c>
      <c r="E39" s="1661"/>
      <c r="F39" s="1661"/>
      <c r="G39" s="1661"/>
      <c r="H39" s="1661" t="s">
        <v>1282</v>
      </c>
      <c r="I39" s="1661"/>
      <c r="J39" s="1661"/>
      <c r="K39" s="1661" t="s">
        <v>1282</v>
      </c>
      <c r="L39" s="1661"/>
      <c r="M39" s="1661"/>
      <c r="N39" s="1661" t="s">
        <v>1282</v>
      </c>
      <c r="O39" s="1661"/>
      <c r="P39" s="1661"/>
      <c r="Q39" s="1661">
        <v>4173</v>
      </c>
      <c r="R39" s="1661"/>
      <c r="S39" s="1661"/>
      <c r="T39" s="1661"/>
      <c r="U39" s="1661">
        <v>55</v>
      </c>
      <c r="V39" s="1661"/>
      <c r="W39" s="1661"/>
      <c r="X39" s="1661">
        <v>32</v>
      </c>
      <c r="Y39" s="1661"/>
      <c r="Z39" s="1661"/>
      <c r="AA39" s="1661" t="s">
        <v>1282</v>
      </c>
      <c r="AB39" s="1661"/>
      <c r="AC39" s="1661"/>
      <c r="AD39" s="1661"/>
      <c r="AE39" s="1661" t="s">
        <v>1282</v>
      </c>
      <c r="AF39" s="1661"/>
      <c r="AG39" s="1661"/>
      <c r="AH39" s="1661" t="s">
        <v>1282</v>
      </c>
      <c r="AI39" s="1661"/>
      <c r="AJ39" s="1661"/>
    </row>
    <row r="40" spans="1:36" ht="20.25" customHeight="1">
      <c r="A40" s="1643">
        <v>138</v>
      </c>
      <c r="B40" s="1643"/>
      <c r="C40" s="1643"/>
      <c r="D40" s="1661">
        <v>183</v>
      </c>
      <c r="E40" s="1661"/>
      <c r="F40" s="1661"/>
      <c r="G40" s="1661"/>
      <c r="H40" s="1661">
        <v>113</v>
      </c>
      <c r="I40" s="1661"/>
      <c r="J40" s="1661"/>
      <c r="K40" s="1661">
        <v>69</v>
      </c>
      <c r="L40" s="1661"/>
      <c r="M40" s="1661"/>
      <c r="N40" s="1661">
        <v>3</v>
      </c>
      <c r="O40" s="1661"/>
      <c r="P40" s="1661"/>
      <c r="Q40" s="1661">
        <v>1892</v>
      </c>
      <c r="R40" s="1661"/>
      <c r="S40" s="1661"/>
      <c r="T40" s="1661"/>
      <c r="U40" s="1661">
        <v>872</v>
      </c>
      <c r="V40" s="1661"/>
      <c r="W40" s="1661"/>
      <c r="X40" s="1661">
        <v>233</v>
      </c>
      <c r="Y40" s="1661"/>
      <c r="Z40" s="1661"/>
      <c r="AA40" s="1661">
        <v>259</v>
      </c>
      <c r="AB40" s="1661"/>
      <c r="AC40" s="1661"/>
      <c r="AD40" s="1661"/>
      <c r="AE40" s="1661">
        <v>99</v>
      </c>
      <c r="AF40" s="1661"/>
      <c r="AG40" s="1661"/>
      <c r="AH40" s="1661">
        <v>14</v>
      </c>
      <c r="AI40" s="1661"/>
      <c r="AJ40" s="1661"/>
    </row>
    <row r="41" spans="1:36" ht="20.25" customHeight="1">
      <c r="A41" s="1643">
        <v>375</v>
      </c>
      <c r="B41" s="1643"/>
      <c r="C41" s="1643"/>
      <c r="D41" s="1661">
        <v>901</v>
      </c>
      <c r="E41" s="1661"/>
      <c r="F41" s="1661"/>
      <c r="G41" s="1661"/>
      <c r="H41" s="1661">
        <v>471</v>
      </c>
      <c r="I41" s="1661"/>
      <c r="J41" s="1661"/>
      <c r="K41" s="1661">
        <v>426</v>
      </c>
      <c r="L41" s="1661"/>
      <c r="M41" s="1661"/>
      <c r="N41" s="1661">
        <v>14</v>
      </c>
      <c r="O41" s="1661"/>
      <c r="P41" s="1661"/>
      <c r="Q41" s="1661">
        <v>1262</v>
      </c>
      <c r="R41" s="1661"/>
      <c r="S41" s="1661"/>
      <c r="T41" s="1661"/>
      <c r="U41" s="1661">
        <v>382</v>
      </c>
      <c r="V41" s="1661"/>
      <c r="W41" s="1661"/>
      <c r="X41" s="1661">
        <v>129</v>
      </c>
      <c r="Y41" s="1661"/>
      <c r="Z41" s="1661"/>
      <c r="AA41" s="1661">
        <v>731</v>
      </c>
      <c r="AB41" s="1661"/>
      <c r="AC41" s="1661"/>
      <c r="AD41" s="1661"/>
      <c r="AE41" s="1661">
        <v>270</v>
      </c>
      <c r="AF41" s="1661"/>
      <c r="AG41" s="1661"/>
      <c r="AH41" s="1661">
        <v>56</v>
      </c>
      <c r="AI41" s="1661"/>
      <c r="AJ41" s="1661"/>
    </row>
    <row r="42" spans="1:36" ht="20.25" customHeight="1">
      <c r="A42" s="1643">
        <v>364</v>
      </c>
      <c r="B42" s="1643"/>
      <c r="C42" s="1643"/>
      <c r="D42" s="1661">
        <v>807</v>
      </c>
      <c r="E42" s="1661"/>
      <c r="F42" s="1661"/>
      <c r="G42" s="1661"/>
      <c r="H42" s="1661">
        <v>440</v>
      </c>
      <c r="I42" s="1661"/>
      <c r="J42" s="1661"/>
      <c r="K42" s="1661">
        <v>360</v>
      </c>
      <c r="L42" s="1661"/>
      <c r="M42" s="1661"/>
      <c r="N42" s="1661">
        <v>24</v>
      </c>
      <c r="O42" s="1661"/>
      <c r="P42" s="1661"/>
      <c r="Q42" s="1661">
        <v>1226</v>
      </c>
      <c r="R42" s="1661"/>
      <c r="S42" s="1661"/>
      <c r="T42" s="1661"/>
      <c r="U42" s="1661">
        <v>326</v>
      </c>
      <c r="V42" s="1661"/>
      <c r="W42" s="1661"/>
      <c r="X42" s="1661">
        <v>58</v>
      </c>
      <c r="Y42" s="1661"/>
      <c r="Z42" s="1661"/>
      <c r="AA42" s="1661">
        <v>798</v>
      </c>
      <c r="AB42" s="1661"/>
      <c r="AC42" s="1661"/>
      <c r="AD42" s="1661"/>
      <c r="AE42" s="1661">
        <v>319</v>
      </c>
      <c r="AF42" s="1661"/>
      <c r="AG42" s="1661"/>
      <c r="AH42" s="1661">
        <v>53</v>
      </c>
      <c r="AI42" s="1661"/>
      <c r="AJ42" s="1661"/>
    </row>
    <row r="43" spans="1:36" ht="20.25" customHeight="1">
      <c r="A43" s="1643">
        <v>459</v>
      </c>
      <c r="B43" s="1643"/>
      <c r="C43" s="1643"/>
      <c r="D43" s="1661">
        <v>775</v>
      </c>
      <c r="E43" s="1661"/>
      <c r="F43" s="1661"/>
      <c r="G43" s="1661"/>
      <c r="H43" s="1661">
        <v>432</v>
      </c>
      <c r="I43" s="1661"/>
      <c r="J43" s="1661"/>
      <c r="K43" s="1661">
        <v>339</v>
      </c>
      <c r="L43" s="1661"/>
      <c r="M43" s="1661"/>
      <c r="N43" s="1661">
        <v>18</v>
      </c>
      <c r="O43" s="1661"/>
      <c r="P43" s="1661"/>
      <c r="Q43" s="1661">
        <v>1476</v>
      </c>
      <c r="R43" s="1661"/>
      <c r="S43" s="1661"/>
      <c r="T43" s="1661"/>
      <c r="U43" s="1661">
        <v>314</v>
      </c>
      <c r="V43" s="1661"/>
      <c r="W43" s="1661"/>
      <c r="X43" s="1661">
        <v>46</v>
      </c>
      <c r="Y43" s="1661"/>
      <c r="Z43" s="1661"/>
      <c r="AA43" s="1661">
        <v>894</v>
      </c>
      <c r="AB43" s="1661"/>
      <c r="AC43" s="1661"/>
      <c r="AD43" s="1661"/>
      <c r="AE43" s="1661">
        <v>314</v>
      </c>
      <c r="AF43" s="1661"/>
      <c r="AG43" s="1661"/>
      <c r="AH43" s="1661">
        <v>45</v>
      </c>
      <c r="AI43" s="1661"/>
      <c r="AJ43" s="1661"/>
    </row>
    <row r="44" spans="1:36" ht="20.25" customHeight="1">
      <c r="A44" s="1643">
        <v>1426</v>
      </c>
      <c r="B44" s="1643"/>
      <c r="C44" s="1643"/>
      <c r="D44" s="1492">
        <v>1735</v>
      </c>
      <c r="E44" s="1492"/>
      <c r="F44" s="1492"/>
      <c r="G44" s="1492"/>
      <c r="H44" s="1492">
        <v>1105</v>
      </c>
      <c r="I44" s="1492"/>
      <c r="J44" s="1492"/>
      <c r="K44" s="1492">
        <v>612</v>
      </c>
      <c r="L44" s="1492"/>
      <c r="M44" s="1492"/>
      <c r="N44" s="1492">
        <v>52</v>
      </c>
      <c r="O44" s="1492"/>
      <c r="P44" s="1492"/>
      <c r="Q44" s="1492">
        <v>4369</v>
      </c>
      <c r="R44" s="1492"/>
      <c r="S44" s="1492"/>
      <c r="T44" s="1492"/>
      <c r="U44" s="1492">
        <v>1009</v>
      </c>
      <c r="V44" s="1492"/>
      <c r="W44" s="1492"/>
      <c r="X44" s="1492">
        <v>106</v>
      </c>
      <c r="Y44" s="1492"/>
      <c r="Z44" s="1492"/>
      <c r="AA44" s="1492">
        <v>2796</v>
      </c>
      <c r="AB44" s="1492"/>
      <c r="AC44" s="1492"/>
      <c r="AD44" s="1492"/>
      <c r="AE44" s="1492">
        <v>1003</v>
      </c>
      <c r="AF44" s="1492"/>
      <c r="AG44" s="1492"/>
      <c r="AH44" s="1492">
        <v>104</v>
      </c>
      <c r="AI44" s="1492"/>
      <c r="AJ44" s="1492"/>
    </row>
    <row r="45" spans="1:36" ht="20.25" customHeight="1">
      <c r="A45" s="1643">
        <v>1892</v>
      </c>
      <c r="B45" s="1643"/>
      <c r="C45" s="1643"/>
      <c r="D45" s="1492">
        <v>1568</v>
      </c>
      <c r="E45" s="1492"/>
      <c r="F45" s="1492"/>
      <c r="G45" s="1492"/>
      <c r="H45" s="1492">
        <v>1088</v>
      </c>
      <c r="I45" s="1492"/>
      <c r="J45" s="1492"/>
      <c r="K45" s="1492">
        <v>473</v>
      </c>
      <c r="L45" s="1492"/>
      <c r="M45" s="1492"/>
      <c r="N45" s="1492">
        <v>56</v>
      </c>
      <c r="O45" s="1492"/>
      <c r="P45" s="1492"/>
      <c r="Q45" s="1492">
        <v>4642</v>
      </c>
      <c r="R45" s="1492"/>
      <c r="S45" s="1492"/>
      <c r="T45" s="1492"/>
      <c r="U45" s="1492">
        <v>902</v>
      </c>
      <c r="V45" s="1492"/>
      <c r="W45" s="1492"/>
      <c r="X45" s="1492">
        <v>104</v>
      </c>
      <c r="Y45" s="1492"/>
      <c r="Z45" s="1492"/>
      <c r="AA45" s="1492">
        <v>3199</v>
      </c>
      <c r="AB45" s="1492"/>
      <c r="AC45" s="1492"/>
      <c r="AD45" s="1492"/>
      <c r="AE45" s="1492">
        <v>896</v>
      </c>
      <c r="AF45" s="1492"/>
      <c r="AG45" s="1492"/>
      <c r="AH45" s="1492">
        <v>104</v>
      </c>
      <c r="AI45" s="1492"/>
      <c r="AJ45" s="1492"/>
    </row>
    <row r="46" spans="1:36" ht="20.25" customHeight="1">
      <c r="A46" s="1643">
        <v>1601</v>
      </c>
      <c r="B46" s="1643"/>
      <c r="C46" s="1643"/>
      <c r="D46" s="1492">
        <v>1150</v>
      </c>
      <c r="E46" s="1492"/>
      <c r="F46" s="1492"/>
      <c r="G46" s="1492"/>
      <c r="H46" s="1492">
        <v>793</v>
      </c>
      <c r="I46" s="1492"/>
      <c r="J46" s="1492"/>
      <c r="K46" s="1492">
        <v>347</v>
      </c>
      <c r="L46" s="1492"/>
      <c r="M46" s="1492"/>
      <c r="N46" s="1492">
        <v>47</v>
      </c>
      <c r="O46" s="1492"/>
      <c r="P46" s="1492"/>
      <c r="Q46" s="1492">
        <v>5532</v>
      </c>
      <c r="R46" s="1492"/>
      <c r="S46" s="1492"/>
      <c r="T46" s="1492"/>
      <c r="U46" s="1492">
        <v>759</v>
      </c>
      <c r="V46" s="1492"/>
      <c r="W46" s="1492"/>
      <c r="X46" s="1492">
        <v>60</v>
      </c>
      <c r="Y46" s="1492"/>
      <c r="Z46" s="1492"/>
      <c r="AA46" s="1492">
        <v>2796</v>
      </c>
      <c r="AB46" s="1492"/>
      <c r="AC46" s="1492"/>
      <c r="AD46" s="1492"/>
      <c r="AE46" s="1492">
        <v>758</v>
      </c>
      <c r="AF46" s="1492"/>
      <c r="AG46" s="1492"/>
      <c r="AH46" s="1492">
        <v>60</v>
      </c>
      <c r="AI46" s="1492"/>
      <c r="AJ46" s="1492"/>
    </row>
    <row r="47" spans="1:36" ht="20.25" customHeight="1">
      <c r="A47" s="1643">
        <v>711</v>
      </c>
      <c r="B47" s="1643"/>
      <c r="C47" s="1643"/>
      <c r="D47" s="1492">
        <v>360</v>
      </c>
      <c r="E47" s="1492"/>
      <c r="F47" s="1492"/>
      <c r="G47" s="1492"/>
      <c r="H47" s="1492">
        <v>236</v>
      </c>
      <c r="I47" s="1492"/>
      <c r="J47" s="1492"/>
      <c r="K47" s="1492">
        <v>116</v>
      </c>
      <c r="L47" s="1492"/>
      <c r="M47" s="1492"/>
      <c r="N47" s="1492">
        <v>38</v>
      </c>
      <c r="O47" s="1492"/>
      <c r="P47" s="1492"/>
      <c r="Q47" s="1492">
        <v>6340</v>
      </c>
      <c r="R47" s="1492"/>
      <c r="S47" s="1492"/>
      <c r="T47" s="1492"/>
      <c r="U47" s="1492">
        <v>299</v>
      </c>
      <c r="V47" s="1492"/>
      <c r="W47" s="1492"/>
      <c r="X47" s="1492">
        <v>35</v>
      </c>
      <c r="Y47" s="1492"/>
      <c r="Z47" s="1492"/>
      <c r="AA47" s="1492">
        <v>1467</v>
      </c>
      <c r="AB47" s="1492"/>
      <c r="AC47" s="1492"/>
      <c r="AD47" s="1492"/>
      <c r="AE47" s="1492">
        <v>299</v>
      </c>
      <c r="AF47" s="1492"/>
      <c r="AG47" s="1492"/>
      <c r="AH47" s="1492">
        <v>35</v>
      </c>
      <c r="AI47" s="1492"/>
      <c r="AJ47" s="1492"/>
    </row>
    <row r="48" spans="1:36" ht="20.25" customHeight="1">
      <c r="A48" s="1643">
        <v>86</v>
      </c>
      <c r="B48" s="1643"/>
      <c r="C48" s="1643"/>
      <c r="D48" s="1661">
        <v>28</v>
      </c>
      <c r="E48" s="1661"/>
      <c r="F48" s="1661"/>
      <c r="G48" s="1661"/>
      <c r="H48" s="1661">
        <v>18</v>
      </c>
      <c r="I48" s="1661"/>
      <c r="J48" s="1661"/>
      <c r="K48" s="1661">
        <v>9</v>
      </c>
      <c r="L48" s="1661"/>
      <c r="M48" s="1661"/>
      <c r="N48" s="1661">
        <v>13</v>
      </c>
      <c r="O48" s="1661"/>
      <c r="P48" s="1661"/>
      <c r="Q48" s="1661">
        <v>6044</v>
      </c>
      <c r="R48" s="1661"/>
      <c r="S48" s="1661"/>
      <c r="T48" s="1661"/>
      <c r="U48" s="1661">
        <v>15</v>
      </c>
      <c r="V48" s="1661"/>
      <c r="W48" s="1661"/>
      <c r="X48" s="1661">
        <v>3</v>
      </c>
      <c r="Y48" s="1661"/>
      <c r="Z48" s="1661"/>
      <c r="AA48" s="1661">
        <v>285</v>
      </c>
      <c r="AB48" s="1661"/>
      <c r="AC48" s="1661"/>
      <c r="AD48" s="1661"/>
      <c r="AE48" s="1661">
        <v>15</v>
      </c>
      <c r="AF48" s="1661"/>
      <c r="AG48" s="1661"/>
      <c r="AH48" s="1661">
        <v>3</v>
      </c>
      <c r="AI48" s="1661"/>
      <c r="AJ48" s="1661"/>
    </row>
    <row r="49" spans="1:36" ht="20.25" customHeight="1">
      <c r="A49" s="1643" t="s">
        <v>1282</v>
      </c>
      <c r="B49" s="1643"/>
      <c r="C49" s="1643"/>
      <c r="D49" s="1665" t="s">
        <v>1282</v>
      </c>
      <c r="E49" s="1661"/>
      <c r="F49" s="1661"/>
      <c r="G49" s="1661"/>
      <c r="H49" s="1661" t="s">
        <v>1282</v>
      </c>
      <c r="I49" s="1661"/>
      <c r="J49" s="1661"/>
      <c r="K49" s="1661" t="s">
        <v>1282</v>
      </c>
      <c r="L49" s="1661"/>
      <c r="M49" s="1661"/>
      <c r="N49" s="1661" t="s">
        <v>1282</v>
      </c>
      <c r="O49" s="1661"/>
      <c r="P49" s="1661"/>
      <c r="Q49" s="1661">
        <v>60</v>
      </c>
      <c r="R49" s="1661"/>
      <c r="S49" s="1661"/>
      <c r="T49" s="1661"/>
      <c r="U49" s="1661" t="s">
        <v>1282</v>
      </c>
      <c r="V49" s="1661"/>
      <c r="W49" s="1661"/>
      <c r="X49" s="1661" t="s">
        <v>1282</v>
      </c>
      <c r="Y49" s="1661"/>
      <c r="Z49" s="1661"/>
      <c r="AA49" s="1661" t="s">
        <v>1282</v>
      </c>
      <c r="AB49" s="1661"/>
      <c r="AC49" s="1661"/>
      <c r="AD49" s="1661"/>
      <c r="AE49" s="1661" t="s">
        <v>1282</v>
      </c>
      <c r="AF49" s="1661"/>
      <c r="AG49" s="1661"/>
      <c r="AH49" s="1661" t="s">
        <v>1282</v>
      </c>
      <c r="AI49" s="1661"/>
      <c r="AJ49" s="1661"/>
    </row>
    <row r="50" spans="1:36" ht="20.25" customHeight="1">
      <c r="A50" s="1314"/>
      <c r="B50" s="1314"/>
      <c r="C50" s="1314"/>
      <c r="D50" s="1314"/>
      <c r="E50" s="1314"/>
      <c r="F50" s="1314"/>
      <c r="G50" s="1314"/>
      <c r="H50" s="1314"/>
      <c r="I50" s="1314"/>
      <c r="J50" s="1314"/>
      <c r="K50" s="1314"/>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202"/>
      <c r="AI50" s="1202"/>
      <c r="AJ50" s="1202"/>
    </row>
    <row r="51" spans="1:36" ht="13.5" customHeight="1">
      <c r="A51" s="314" t="s">
        <v>1392</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314"/>
      <c r="AG51" s="314"/>
      <c r="AH51" s="314"/>
      <c r="AI51" s="314"/>
      <c r="AJ51" s="308" t="s">
        <v>1357</v>
      </c>
    </row>
    <row r="52" spans="1:36" ht="13.5">
      <c r="A52" s="286" t="s">
        <v>1393</v>
      </c>
    </row>
    <row r="53" spans="1:36" ht="13.5">
      <c r="A53" s="286" t="s">
        <v>4743</v>
      </c>
    </row>
  </sheetData>
  <mergeCells count="479">
    <mergeCell ref="A50:C50"/>
    <mergeCell ref="D50:G50"/>
    <mergeCell ref="H50:J50"/>
    <mergeCell ref="K50:M50"/>
    <mergeCell ref="N50:P50"/>
    <mergeCell ref="A49:C49"/>
    <mergeCell ref="D49:G49"/>
    <mergeCell ref="H49:J49"/>
    <mergeCell ref="K49:M49"/>
    <mergeCell ref="N49:P49"/>
    <mergeCell ref="Q50:T50"/>
    <mergeCell ref="U50:W50"/>
    <mergeCell ref="X50:Z50"/>
    <mergeCell ref="AA50:AD50"/>
    <mergeCell ref="AE50:AG50"/>
    <mergeCell ref="AH50:AJ50"/>
    <mergeCell ref="U49:W49"/>
    <mergeCell ref="X49:Z49"/>
    <mergeCell ref="AA49:AD49"/>
    <mergeCell ref="AE49:AG49"/>
    <mergeCell ref="AH49:AJ49"/>
    <mergeCell ref="Q49:T49"/>
    <mergeCell ref="Q48:T48"/>
    <mergeCell ref="U48:W48"/>
    <mergeCell ref="X48:Z48"/>
    <mergeCell ref="AA48:AD48"/>
    <mergeCell ref="AE48:AG48"/>
    <mergeCell ref="AH48:AJ48"/>
    <mergeCell ref="U47:W47"/>
    <mergeCell ref="X47:Z47"/>
    <mergeCell ref="AA47:AD47"/>
    <mergeCell ref="AE47:AG47"/>
    <mergeCell ref="AH47:AJ47"/>
    <mergeCell ref="Q47:T47"/>
    <mergeCell ref="A48:C48"/>
    <mergeCell ref="D48:G48"/>
    <mergeCell ref="H48:J48"/>
    <mergeCell ref="K48:M48"/>
    <mergeCell ref="N48:P48"/>
    <mergeCell ref="A47:C47"/>
    <mergeCell ref="D47:G47"/>
    <mergeCell ref="H47:J47"/>
    <mergeCell ref="K47:M47"/>
    <mergeCell ref="N47:P47"/>
    <mergeCell ref="Q46:T46"/>
    <mergeCell ref="U46:W46"/>
    <mergeCell ref="X46:Z46"/>
    <mergeCell ref="AA46:AD46"/>
    <mergeCell ref="AE46:AG46"/>
    <mergeCell ref="AH46:AJ46"/>
    <mergeCell ref="U45:W45"/>
    <mergeCell ref="X45:Z45"/>
    <mergeCell ref="AA45:AD45"/>
    <mergeCell ref="AE45:AG45"/>
    <mergeCell ref="AH45:AJ45"/>
    <mergeCell ref="Q45:T45"/>
    <mergeCell ref="A46:C46"/>
    <mergeCell ref="D46:G46"/>
    <mergeCell ref="H46:J46"/>
    <mergeCell ref="K46:M46"/>
    <mergeCell ref="N46:P46"/>
    <mergeCell ref="A45:C45"/>
    <mergeCell ref="D45:G45"/>
    <mergeCell ref="H45:J45"/>
    <mergeCell ref="K45:M45"/>
    <mergeCell ref="N45:P45"/>
    <mergeCell ref="Q44:T44"/>
    <mergeCell ref="U44:W44"/>
    <mergeCell ref="X44:Z44"/>
    <mergeCell ref="AA44:AD44"/>
    <mergeCell ref="AE44:AG44"/>
    <mergeCell ref="AH44:AJ44"/>
    <mergeCell ref="U43:W43"/>
    <mergeCell ref="X43:Z43"/>
    <mergeCell ref="AA43:AD43"/>
    <mergeCell ref="AE43:AG43"/>
    <mergeCell ref="AH43:AJ43"/>
    <mergeCell ref="Q43:T43"/>
    <mergeCell ref="A44:C44"/>
    <mergeCell ref="D44:G44"/>
    <mergeCell ref="H44:J44"/>
    <mergeCell ref="K44:M44"/>
    <mergeCell ref="N44:P44"/>
    <mergeCell ref="A43:C43"/>
    <mergeCell ref="D43:G43"/>
    <mergeCell ref="H43:J43"/>
    <mergeCell ref="K43:M43"/>
    <mergeCell ref="N43:P43"/>
    <mergeCell ref="Q42:T42"/>
    <mergeCell ref="U42:W42"/>
    <mergeCell ref="X42:Z42"/>
    <mergeCell ref="AA42:AD42"/>
    <mergeCell ref="AE42:AG42"/>
    <mergeCell ref="AH42:AJ42"/>
    <mergeCell ref="U41:W41"/>
    <mergeCell ref="X41:Z41"/>
    <mergeCell ref="AA41:AD41"/>
    <mergeCell ref="AE41:AG41"/>
    <mergeCell ref="AH41:AJ41"/>
    <mergeCell ref="Q41:T41"/>
    <mergeCell ref="A42:C42"/>
    <mergeCell ref="D42:G42"/>
    <mergeCell ref="H42:J42"/>
    <mergeCell ref="K42:M42"/>
    <mergeCell ref="N42:P42"/>
    <mergeCell ref="A41:C41"/>
    <mergeCell ref="D41:G41"/>
    <mergeCell ref="H41:J41"/>
    <mergeCell ref="K41:M41"/>
    <mergeCell ref="N41:P41"/>
    <mergeCell ref="Q40:T40"/>
    <mergeCell ref="U40:W40"/>
    <mergeCell ref="X40:Z40"/>
    <mergeCell ref="AA40:AD40"/>
    <mergeCell ref="AE40:AG40"/>
    <mergeCell ref="AH40:AJ40"/>
    <mergeCell ref="U39:W39"/>
    <mergeCell ref="X39:Z39"/>
    <mergeCell ref="AA39:AD39"/>
    <mergeCell ref="AE39:AG39"/>
    <mergeCell ref="AH39:AJ39"/>
    <mergeCell ref="Q39:T39"/>
    <mergeCell ref="A40:C40"/>
    <mergeCell ref="D40:G40"/>
    <mergeCell ref="H40:J40"/>
    <mergeCell ref="K40:M40"/>
    <mergeCell ref="N40:P40"/>
    <mergeCell ref="A39:C39"/>
    <mergeCell ref="D39:G39"/>
    <mergeCell ref="H39:J39"/>
    <mergeCell ref="K39:M39"/>
    <mergeCell ref="N39:P39"/>
    <mergeCell ref="Q38:T38"/>
    <mergeCell ref="U38:W38"/>
    <mergeCell ref="X38:Z38"/>
    <mergeCell ref="AA38:AD38"/>
    <mergeCell ref="AE38:AG38"/>
    <mergeCell ref="AH38:AJ38"/>
    <mergeCell ref="U37:W37"/>
    <mergeCell ref="X37:Z37"/>
    <mergeCell ref="AA37:AD37"/>
    <mergeCell ref="AE37:AG37"/>
    <mergeCell ref="AH37:AJ37"/>
    <mergeCell ref="Q37:T37"/>
    <mergeCell ref="A38:C38"/>
    <mergeCell ref="D38:G38"/>
    <mergeCell ref="H38:J38"/>
    <mergeCell ref="K38:M38"/>
    <mergeCell ref="N38:P38"/>
    <mergeCell ref="A37:C37"/>
    <mergeCell ref="D37:G37"/>
    <mergeCell ref="H37:J37"/>
    <mergeCell ref="K37:M37"/>
    <mergeCell ref="N37:P37"/>
    <mergeCell ref="Q36:T36"/>
    <mergeCell ref="U36:W36"/>
    <mergeCell ref="X36:Z36"/>
    <mergeCell ref="AA36:AD36"/>
    <mergeCell ref="AE36:AG36"/>
    <mergeCell ref="AH36:AJ36"/>
    <mergeCell ref="U35:W35"/>
    <mergeCell ref="X35:Z35"/>
    <mergeCell ref="AA35:AD35"/>
    <mergeCell ref="AE35:AG35"/>
    <mergeCell ref="AH35:AJ35"/>
    <mergeCell ref="Q35:T35"/>
    <mergeCell ref="A36:C36"/>
    <mergeCell ref="D36:G36"/>
    <mergeCell ref="H36:J36"/>
    <mergeCell ref="K36:M36"/>
    <mergeCell ref="N36:P36"/>
    <mergeCell ref="A35:C35"/>
    <mergeCell ref="D35:G35"/>
    <mergeCell ref="H35:J35"/>
    <mergeCell ref="K35:M35"/>
    <mergeCell ref="N35:P35"/>
    <mergeCell ref="Q34:T34"/>
    <mergeCell ref="U34:W34"/>
    <mergeCell ref="X34:Z34"/>
    <mergeCell ref="AA34:AD34"/>
    <mergeCell ref="AE34:AG34"/>
    <mergeCell ref="AH34:AJ34"/>
    <mergeCell ref="U33:W33"/>
    <mergeCell ref="X33:Z33"/>
    <mergeCell ref="AA33:AD33"/>
    <mergeCell ref="AE33:AG33"/>
    <mergeCell ref="AH33:AJ33"/>
    <mergeCell ref="Q33:T33"/>
    <mergeCell ref="A34:C34"/>
    <mergeCell ref="D34:G34"/>
    <mergeCell ref="H34:J34"/>
    <mergeCell ref="K34:M34"/>
    <mergeCell ref="N34:P34"/>
    <mergeCell ref="A33:C33"/>
    <mergeCell ref="D33:G33"/>
    <mergeCell ref="H33:J33"/>
    <mergeCell ref="K33:M33"/>
    <mergeCell ref="N33:P33"/>
    <mergeCell ref="Q32:T32"/>
    <mergeCell ref="U32:W32"/>
    <mergeCell ref="X32:Z32"/>
    <mergeCell ref="AA32:AD32"/>
    <mergeCell ref="AE32:AG32"/>
    <mergeCell ref="AH32:AJ32"/>
    <mergeCell ref="U31:W31"/>
    <mergeCell ref="X31:Z31"/>
    <mergeCell ref="AA31:AD31"/>
    <mergeCell ref="AE31:AG31"/>
    <mergeCell ref="AH31:AJ31"/>
    <mergeCell ref="Q31:T31"/>
    <mergeCell ref="A32:C32"/>
    <mergeCell ref="D32:G32"/>
    <mergeCell ref="H32:J32"/>
    <mergeCell ref="K32:M32"/>
    <mergeCell ref="N32:P32"/>
    <mergeCell ref="A31:C31"/>
    <mergeCell ref="D31:G31"/>
    <mergeCell ref="H31:J31"/>
    <mergeCell ref="K31:M31"/>
    <mergeCell ref="N31:P31"/>
    <mergeCell ref="Q30:T30"/>
    <mergeCell ref="U30:W30"/>
    <mergeCell ref="X30:Z30"/>
    <mergeCell ref="AA30:AD30"/>
    <mergeCell ref="AE30:AG30"/>
    <mergeCell ref="AH30:AJ30"/>
    <mergeCell ref="U29:W29"/>
    <mergeCell ref="X29:Z29"/>
    <mergeCell ref="AA29:AD29"/>
    <mergeCell ref="AE29:AG29"/>
    <mergeCell ref="AH29:AJ29"/>
    <mergeCell ref="Q29:T29"/>
    <mergeCell ref="A30:C30"/>
    <mergeCell ref="D30:G30"/>
    <mergeCell ref="H30:J30"/>
    <mergeCell ref="K30:M30"/>
    <mergeCell ref="N30:P30"/>
    <mergeCell ref="A29:C29"/>
    <mergeCell ref="D29:G29"/>
    <mergeCell ref="H29:J29"/>
    <mergeCell ref="K29:M29"/>
    <mergeCell ref="N29:P29"/>
    <mergeCell ref="Q28:T28"/>
    <mergeCell ref="U28:W28"/>
    <mergeCell ref="X28:Z28"/>
    <mergeCell ref="AA28:AD28"/>
    <mergeCell ref="AE28:AG28"/>
    <mergeCell ref="AH28:AJ28"/>
    <mergeCell ref="U27:W27"/>
    <mergeCell ref="X27:Z27"/>
    <mergeCell ref="AA27:AD27"/>
    <mergeCell ref="AE27:AG27"/>
    <mergeCell ref="AH27:AJ27"/>
    <mergeCell ref="Q27:T27"/>
    <mergeCell ref="A28:C28"/>
    <mergeCell ref="D28:G28"/>
    <mergeCell ref="H28:J28"/>
    <mergeCell ref="K28:M28"/>
    <mergeCell ref="N28:P28"/>
    <mergeCell ref="A27:C27"/>
    <mergeCell ref="D27:G27"/>
    <mergeCell ref="H27:J27"/>
    <mergeCell ref="K27:M27"/>
    <mergeCell ref="N27:P27"/>
    <mergeCell ref="Q26:T26"/>
    <mergeCell ref="U26:W26"/>
    <mergeCell ref="X26:Z26"/>
    <mergeCell ref="AA26:AD26"/>
    <mergeCell ref="AE26:AG26"/>
    <mergeCell ref="AH26:AJ26"/>
    <mergeCell ref="U25:W25"/>
    <mergeCell ref="X25:Z25"/>
    <mergeCell ref="AA25:AD25"/>
    <mergeCell ref="AE25:AG25"/>
    <mergeCell ref="AH25:AJ25"/>
    <mergeCell ref="Q25:T25"/>
    <mergeCell ref="A26:C26"/>
    <mergeCell ref="D26:G26"/>
    <mergeCell ref="H26:J26"/>
    <mergeCell ref="K26:M26"/>
    <mergeCell ref="N26:P26"/>
    <mergeCell ref="A25:C25"/>
    <mergeCell ref="D25:G25"/>
    <mergeCell ref="H25:J25"/>
    <mergeCell ref="K25:M25"/>
    <mergeCell ref="N25:P25"/>
    <mergeCell ref="Q24:T24"/>
    <mergeCell ref="U24:W24"/>
    <mergeCell ref="X24:Z24"/>
    <mergeCell ref="AA24:AD24"/>
    <mergeCell ref="AE24:AG24"/>
    <mergeCell ref="AH24:AJ24"/>
    <mergeCell ref="U23:W23"/>
    <mergeCell ref="X23:Z23"/>
    <mergeCell ref="AA23:AD23"/>
    <mergeCell ref="AE23:AG23"/>
    <mergeCell ref="AH23:AJ23"/>
    <mergeCell ref="Q23:T23"/>
    <mergeCell ref="A24:C24"/>
    <mergeCell ref="D24:G24"/>
    <mergeCell ref="H24:J24"/>
    <mergeCell ref="K24:M24"/>
    <mergeCell ref="N24:P24"/>
    <mergeCell ref="A23:C23"/>
    <mergeCell ref="D23:G23"/>
    <mergeCell ref="H23:J23"/>
    <mergeCell ref="K23:M23"/>
    <mergeCell ref="N23:P23"/>
    <mergeCell ref="Q22:T22"/>
    <mergeCell ref="U22:W22"/>
    <mergeCell ref="X22:Z22"/>
    <mergeCell ref="AA22:AD22"/>
    <mergeCell ref="AE22:AG22"/>
    <mergeCell ref="AH22:AJ22"/>
    <mergeCell ref="U21:W21"/>
    <mergeCell ref="X21:Z21"/>
    <mergeCell ref="AA21:AD21"/>
    <mergeCell ref="AE21:AG21"/>
    <mergeCell ref="AH21:AJ21"/>
    <mergeCell ref="Q21:T21"/>
    <mergeCell ref="A22:C22"/>
    <mergeCell ref="D22:G22"/>
    <mergeCell ref="H22:J22"/>
    <mergeCell ref="K22:M22"/>
    <mergeCell ref="N22:P22"/>
    <mergeCell ref="A21:C21"/>
    <mergeCell ref="D21:G21"/>
    <mergeCell ref="H21:J21"/>
    <mergeCell ref="K21:M21"/>
    <mergeCell ref="N21:P21"/>
    <mergeCell ref="Q20:T20"/>
    <mergeCell ref="U20:W20"/>
    <mergeCell ref="X20:Z20"/>
    <mergeCell ref="AA20:AD20"/>
    <mergeCell ref="AE20:AG20"/>
    <mergeCell ref="AH20:AJ20"/>
    <mergeCell ref="U19:W19"/>
    <mergeCell ref="X19:Z19"/>
    <mergeCell ref="AA19:AD19"/>
    <mergeCell ref="AE19:AG19"/>
    <mergeCell ref="AH19:AJ19"/>
    <mergeCell ref="Q19:T19"/>
    <mergeCell ref="A20:C20"/>
    <mergeCell ref="D20:G20"/>
    <mergeCell ref="H20:J20"/>
    <mergeCell ref="K20:M20"/>
    <mergeCell ref="N20:P20"/>
    <mergeCell ref="A19:C19"/>
    <mergeCell ref="D19:G19"/>
    <mergeCell ref="H19:J19"/>
    <mergeCell ref="K19:M19"/>
    <mergeCell ref="N19:P19"/>
    <mergeCell ref="Q18:T18"/>
    <mergeCell ref="U18:W18"/>
    <mergeCell ref="X18:Z18"/>
    <mergeCell ref="AA18:AD18"/>
    <mergeCell ref="AE18:AG18"/>
    <mergeCell ref="AH18:AJ18"/>
    <mergeCell ref="U17:W17"/>
    <mergeCell ref="X17:Z17"/>
    <mergeCell ref="AA17:AD17"/>
    <mergeCell ref="AE17:AG17"/>
    <mergeCell ref="AH17:AJ17"/>
    <mergeCell ref="Q17:T17"/>
    <mergeCell ref="A18:C18"/>
    <mergeCell ref="D18:G18"/>
    <mergeCell ref="H18:J18"/>
    <mergeCell ref="K18:M18"/>
    <mergeCell ref="N18:P18"/>
    <mergeCell ref="A17:C17"/>
    <mergeCell ref="D17:G17"/>
    <mergeCell ref="H17:J17"/>
    <mergeCell ref="K17:M17"/>
    <mergeCell ref="N17:P17"/>
    <mergeCell ref="Q16:T16"/>
    <mergeCell ref="U16:W16"/>
    <mergeCell ref="X16:Z16"/>
    <mergeCell ref="AA16:AD16"/>
    <mergeCell ref="AE16:AG16"/>
    <mergeCell ref="AH16:AJ16"/>
    <mergeCell ref="U15:W15"/>
    <mergeCell ref="X15:Z15"/>
    <mergeCell ref="AA15:AD15"/>
    <mergeCell ref="AE15:AG15"/>
    <mergeCell ref="AH15:AJ15"/>
    <mergeCell ref="Q15:T15"/>
    <mergeCell ref="A16:C16"/>
    <mergeCell ref="D16:G16"/>
    <mergeCell ref="H16:J16"/>
    <mergeCell ref="K16:M16"/>
    <mergeCell ref="N16:P16"/>
    <mergeCell ref="A15:C15"/>
    <mergeCell ref="D15:G15"/>
    <mergeCell ref="H15:J15"/>
    <mergeCell ref="K15:M15"/>
    <mergeCell ref="N15:P15"/>
    <mergeCell ref="Q14:T14"/>
    <mergeCell ref="U14:W14"/>
    <mergeCell ref="X14:Z14"/>
    <mergeCell ref="AA14:AD14"/>
    <mergeCell ref="AE14:AG14"/>
    <mergeCell ref="AH14:AJ14"/>
    <mergeCell ref="U13:W13"/>
    <mergeCell ref="X13:Z13"/>
    <mergeCell ref="AA13:AD13"/>
    <mergeCell ref="AE13:AG13"/>
    <mergeCell ref="AH13:AJ13"/>
    <mergeCell ref="Q13:T13"/>
    <mergeCell ref="A14:C14"/>
    <mergeCell ref="D14:G14"/>
    <mergeCell ref="H14:J14"/>
    <mergeCell ref="K14:M14"/>
    <mergeCell ref="N14:P14"/>
    <mergeCell ref="A13:C13"/>
    <mergeCell ref="D13:G13"/>
    <mergeCell ref="H13:J13"/>
    <mergeCell ref="K13:M13"/>
    <mergeCell ref="N13:P13"/>
    <mergeCell ref="Q12:T12"/>
    <mergeCell ref="U12:W12"/>
    <mergeCell ref="X12:Z12"/>
    <mergeCell ref="AA12:AD12"/>
    <mergeCell ref="AE12:AG12"/>
    <mergeCell ref="AH12:AJ12"/>
    <mergeCell ref="U11:W11"/>
    <mergeCell ref="X11:Z11"/>
    <mergeCell ref="AA11:AD11"/>
    <mergeCell ref="AE11:AG11"/>
    <mergeCell ref="AH11:AJ11"/>
    <mergeCell ref="Q11:T11"/>
    <mergeCell ref="A12:C12"/>
    <mergeCell ref="D12:G12"/>
    <mergeCell ref="H12:J12"/>
    <mergeCell ref="K12:M12"/>
    <mergeCell ref="N12:P12"/>
    <mergeCell ref="A11:C11"/>
    <mergeCell ref="D11:G11"/>
    <mergeCell ref="H11:J11"/>
    <mergeCell ref="K11:M11"/>
    <mergeCell ref="N11:P11"/>
    <mergeCell ref="Q10:T10"/>
    <mergeCell ref="U10:W10"/>
    <mergeCell ref="X10:Z10"/>
    <mergeCell ref="AA10:AD10"/>
    <mergeCell ref="AE10:AG10"/>
    <mergeCell ref="AH10:AJ10"/>
    <mergeCell ref="U9:W9"/>
    <mergeCell ref="X9:Z9"/>
    <mergeCell ref="AA9:AD9"/>
    <mergeCell ref="AE9:AG9"/>
    <mergeCell ref="AH9:AJ9"/>
    <mergeCell ref="Q9:T9"/>
    <mergeCell ref="A10:C10"/>
    <mergeCell ref="D10:G10"/>
    <mergeCell ref="H10:J10"/>
    <mergeCell ref="K10:M10"/>
    <mergeCell ref="N10:P10"/>
    <mergeCell ref="A9:C9"/>
    <mergeCell ref="D9:G9"/>
    <mergeCell ref="H9:J9"/>
    <mergeCell ref="K9:M9"/>
    <mergeCell ref="N9:P9"/>
    <mergeCell ref="A1:D1"/>
    <mergeCell ref="AA6:AD7"/>
    <mergeCell ref="AE6:AG7"/>
    <mergeCell ref="AH6:AJ7"/>
    <mergeCell ref="D7:G7"/>
    <mergeCell ref="H7:J7"/>
    <mergeCell ref="K7:M7"/>
    <mergeCell ref="A2:AI2"/>
    <mergeCell ref="A5:P5"/>
    <mergeCell ref="Q5:Z5"/>
    <mergeCell ref="AA5:AJ5"/>
    <mergeCell ref="A6:C7"/>
    <mergeCell ref="D6:M6"/>
    <mergeCell ref="N6:P7"/>
    <mergeCell ref="Q6:T7"/>
    <mergeCell ref="U6:W7"/>
    <mergeCell ref="X6:Z7"/>
  </mergeCells>
  <phoneticPr fontId="4"/>
  <hyperlinks>
    <hyperlink ref="A1" location="P2細目次!A1" display="目次に戻る" xr:uid="{DA0C4AEB-232B-43DA-8849-B66505E0F338}"/>
  </hyperlinks>
  <pageMargins left="0.70866141732283472" right="0.70866141732283472" top="0.74803149606299213" bottom="0.74803149606299213" header="0.31496062992125984" footer="0.31496062992125984"/>
  <pageSetup paperSize="9" scale="78" firstPageNumber="0" orientation="portrait" r:id="rId1"/>
  <headerFooter differentFirst="1" scaleWithDoc="0">
    <oddFooter>&amp;C- &amp;P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9DD8E-ADC5-4CE6-BAE8-0707A257CAE2}">
  <sheetPr codeName="Sheet39">
    <tabColor theme="0"/>
    <pageSetUpPr fitToPage="1"/>
  </sheetPr>
  <dimension ref="A1:AN41"/>
  <sheetViews>
    <sheetView zoomScaleNormal="100" zoomScaleSheetLayoutView="100" workbookViewId="0">
      <selection activeCell="AL2" sqref="AL2:AR2"/>
    </sheetView>
  </sheetViews>
  <sheetFormatPr defaultColWidth="2.625" defaultRowHeight="22.5" customHeight="1"/>
  <cols>
    <col min="1" max="16384" width="2.625" style="286"/>
  </cols>
  <sheetData>
    <row r="1" spans="1:34" ht="13.5">
      <c r="A1" s="1176" t="s">
        <v>4602</v>
      </c>
      <c r="B1" s="1176"/>
      <c r="C1" s="1176"/>
      <c r="D1" s="1176"/>
    </row>
    <row r="2" spans="1:34" s="42" customFormat="1" ht="22.5" customHeight="1">
      <c r="A2" s="1423" t="s">
        <v>1394</v>
      </c>
      <c r="B2" s="1423"/>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row>
    <row r="3" spans="1:34" s="42" customFormat="1" ht="22.5" customHeight="1">
      <c r="A3" s="1423" t="s">
        <v>1395</v>
      </c>
      <c r="B3" s="1423"/>
      <c r="C3" s="1423"/>
      <c r="D3" s="1423"/>
      <c r="E3" s="1423"/>
      <c r="F3" s="1423"/>
      <c r="G3" s="1423"/>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row>
    <row r="4" spans="1:34" ht="13.5"/>
    <row r="5" spans="1:34" ht="22.5" customHeight="1">
      <c r="A5" s="1785" t="s">
        <v>1396</v>
      </c>
      <c r="B5" s="1785"/>
      <c r="C5" s="1785"/>
      <c r="D5" s="1785"/>
      <c r="E5" s="1785"/>
      <c r="F5" s="1785"/>
      <c r="G5" s="1785"/>
      <c r="H5" s="1786"/>
      <c r="I5" s="1787" t="s">
        <v>1397</v>
      </c>
      <c r="J5" s="1788"/>
      <c r="K5" s="1789"/>
      <c r="L5" s="1787" t="s">
        <v>1398</v>
      </c>
      <c r="M5" s="1788"/>
      <c r="N5" s="1789"/>
      <c r="O5" s="1787" t="s">
        <v>1399</v>
      </c>
      <c r="P5" s="1788"/>
      <c r="Q5" s="1789"/>
      <c r="R5" s="1785" t="s">
        <v>1396</v>
      </c>
      <c r="S5" s="1785"/>
      <c r="T5" s="1785"/>
      <c r="U5" s="1785"/>
      <c r="V5" s="1785"/>
      <c r="W5" s="1785"/>
      <c r="X5" s="1785"/>
      <c r="Y5" s="1786"/>
      <c r="Z5" s="1787" t="s">
        <v>1397</v>
      </c>
      <c r="AA5" s="1788"/>
      <c r="AB5" s="1789"/>
      <c r="AC5" s="1787" t="s">
        <v>1398</v>
      </c>
      <c r="AD5" s="1788"/>
      <c r="AE5" s="1789"/>
      <c r="AF5" s="1787" t="s">
        <v>1399</v>
      </c>
      <c r="AG5" s="1788"/>
      <c r="AH5" s="1788"/>
    </row>
    <row r="6" spans="1:34" ht="22.5" customHeight="1">
      <c r="A6" s="622"/>
      <c r="B6" s="622"/>
      <c r="C6" s="622"/>
      <c r="D6" s="622"/>
      <c r="E6" s="622"/>
      <c r="F6" s="622"/>
      <c r="G6" s="622"/>
      <c r="H6" s="623"/>
      <c r="I6" s="624"/>
      <c r="J6" s="625"/>
      <c r="K6" s="625"/>
      <c r="L6" s="625"/>
      <c r="M6" s="625"/>
      <c r="N6" s="625"/>
      <c r="O6" s="625"/>
      <c r="P6" s="626"/>
      <c r="Q6" s="627"/>
      <c r="R6" s="628"/>
      <c r="S6" s="628"/>
      <c r="T6" s="628"/>
      <c r="U6" s="628"/>
      <c r="V6" s="628"/>
      <c r="W6" s="628"/>
      <c r="X6" s="628"/>
      <c r="Y6" s="623"/>
      <c r="Z6" s="625"/>
      <c r="AA6" s="625"/>
      <c r="AB6" s="625"/>
      <c r="AC6" s="625"/>
      <c r="AD6" s="625"/>
      <c r="AE6" s="625"/>
      <c r="AF6" s="625"/>
    </row>
    <row r="7" spans="1:34" ht="22.5" customHeight="1">
      <c r="A7" s="1795" t="s">
        <v>1400</v>
      </c>
      <c r="B7" s="1795"/>
      <c r="C7" s="1795"/>
      <c r="D7" s="1795"/>
      <c r="E7" s="1795"/>
      <c r="F7" s="1795"/>
      <c r="G7" s="1795"/>
      <c r="H7" s="1796"/>
      <c r="I7" s="1797">
        <v>43341</v>
      </c>
      <c r="J7" s="1798"/>
      <c r="K7" s="1798"/>
      <c r="L7" s="1798">
        <v>38687</v>
      </c>
      <c r="M7" s="1798"/>
      <c r="N7" s="1798"/>
      <c r="O7" s="1798">
        <v>4654</v>
      </c>
      <c r="P7" s="1798"/>
      <c r="Q7" s="1799"/>
      <c r="S7" s="1794" t="s">
        <v>1401</v>
      </c>
      <c r="T7" s="1794"/>
      <c r="U7" s="1794"/>
      <c r="V7" s="1794"/>
      <c r="W7" s="1794"/>
      <c r="X7" s="1794"/>
      <c r="Y7" s="629"/>
      <c r="Z7" s="1792">
        <v>48</v>
      </c>
      <c r="AA7" s="1790"/>
      <c r="AB7" s="1790"/>
      <c r="AC7" s="1790">
        <v>44</v>
      </c>
      <c r="AD7" s="1790"/>
      <c r="AE7" s="1790"/>
      <c r="AF7" s="1790">
        <v>4</v>
      </c>
      <c r="AG7" s="1790"/>
      <c r="AH7" s="1790"/>
    </row>
    <row r="8" spans="1:34" ht="22.5" customHeight="1">
      <c r="B8" s="1791" t="s">
        <v>1402</v>
      </c>
      <c r="C8" s="1791"/>
      <c r="D8" s="1791"/>
      <c r="E8" s="1791"/>
      <c r="F8" s="1791"/>
      <c r="G8" s="1791"/>
      <c r="H8" s="630"/>
      <c r="I8" s="1792">
        <v>18337</v>
      </c>
      <c r="J8" s="1790"/>
      <c r="K8" s="1790"/>
      <c r="L8" s="1790">
        <v>16653</v>
      </c>
      <c r="M8" s="1790"/>
      <c r="N8" s="1790"/>
      <c r="O8" s="1790">
        <v>1684</v>
      </c>
      <c r="P8" s="1790"/>
      <c r="Q8" s="1793"/>
      <c r="S8" s="1794" t="s">
        <v>1403</v>
      </c>
      <c r="T8" s="1794"/>
      <c r="U8" s="1794"/>
      <c r="V8" s="1794"/>
      <c r="W8" s="1794"/>
      <c r="X8" s="1794"/>
      <c r="Y8" s="629"/>
      <c r="Z8" s="1792">
        <v>21</v>
      </c>
      <c r="AA8" s="1790"/>
      <c r="AB8" s="1790"/>
      <c r="AC8" s="1790">
        <v>19</v>
      </c>
      <c r="AD8" s="1790"/>
      <c r="AE8" s="1790"/>
      <c r="AF8" s="1790">
        <v>2</v>
      </c>
      <c r="AG8" s="1790"/>
      <c r="AH8" s="1790"/>
    </row>
    <row r="9" spans="1:34" ht="22.5" customHeight="1">
      <c r="B9" s="1801" t="s">
        <v>1404</v>
      </c>
      <c r="C9" s="1801"/>
      <c r="D9" s="1801"/>
      <c r="E9" s="1801"/>
      <c r="F9" s="1801"/>
      <c r="G9" s="1801"/>
      <c r="H9" s="630"/>
      <c r="I9" s="1792">
        <v>3370</v>
      </c>
      <c r="J9" s="1790"/>
      <c r="K9" s="1790"/>
      <c r="L9" s="1790">
        <v>3370</v>
      </c>
      <c r="M9" s="1790"/>
      <c r="N9" s="1790"/>
      <c r="O9" s="1802" t="s">
        <v>1282</v>
      </c>
      <c r="P9" s="1802"/>
      <c r="Q9" s="1803"/>
      <c r="S9" s="1794" t="s">
        <v>1405</v>
      </c>
      <c r="T9" s="1794"/>
      <c r="U9" s="1794"/>
      <c r="V9" s="1794"/>
      <c r="W9" s="1794"/>
      <c r="X9" s="1794"/>
      <c r="Y9" s="629"/>
      <c r="Z9" s="1792">
        <v>35</v>
      </c>
      <c r="AA9" s="1790"/>
      <c r="AB9" s="1790"/>
      <c r="AC9" s="1790">
        <v>30</v>
      </c>
      <c r="AD9" s="1790"/>
      <c r="AE9" s="1790"/>
      <c r="AF9" s="1790">
        <v>5</v>
      </c>
      <c r="AG9" s="1790"/>
      <c r="AH9" s="1790"/>
    </row>
    <row r="10" spans="1:34" ht="22.5" customHeight="1">
      <c r="B10" s="1801" t="s">
        <v>1406</v>
      </c>
      <c r="C10" s="1801"/>
      <c r="D10" s="1801"/>
      <c r="E10" s="1801"/>
      <c r="F10" s="1801"/>
      <c r="G10" s="1801"/>
      <c r="H10" s="630"/>
      <c r="I10" s="1792">
        <v>14967</v>
      </c>
      <c r="J10" s="1790"/>
      <c r="K10" s="1790"/>
      <c r="L10" s="1790">
        <v>13283</v>
      </c>
      <c r="M10" s="1790"/>
      <c r="N10" s="1790"/>
      <c r="O10" s="1790">
        <v>1684</v>
      </c>
      <c r="P10" s="1790"/>
      <c r="Q10" s="1793"/>
      <c r="S10" s="1794" t="s">
        <v>1407</v>
      </c>
      <c r="T10" s="1794"/>
      <c r="U10" s="1794"/>
      <c r="V10" s="1794"/>
      <c r="W10" s="1794"/>
      <c r="X10" s="1794"/>
      <c r="Y10" s="629"/>
      <c r="Z10" s="1792">
        <v>106</v>
      </c>
      <c r="AA10" s="1790"/>
      <c r="AB10" s="1790"/>
      <c r="AC10" s="1790">
        <v>74</v>
      </c>
      <c r="AD10" s="1790"/>
      <c r="AE10" s="1790"/>
      <c r="AF10" s="1790">
        <v>32</v>
      </c>
      <c r="AG10" s="1790"/>
      <c r="AH10" s="1790"/>
    </row>
    <row r="11" spans="1:34" ht="22.5" customHeight="1">
      <c r="B11" s="1800" t="s">
        <v>1408</v>
      </c>
      <c r="C11" s="1800"/>
      <c r="D11" s="1800"/>
      <c r="E11" s="1800"/>
      <c r="F11" s="1800"/>
      <c r="G11" s="1800"/>
      <c r="H11" s="630"/>
      <c r="I11" s="1792">
        <v>24006</v>
      </c>
      <c r="J11" s="1790"/>
      <c r="K11" s="1790"/>
      <c r="L11" s="1790">
        <v>21140</v>
      </c>
      <c r="M11" s="1790"/>
      <c r="N11" s="1790"/>
      <c r="O11" s="1790">
        <v>2866</v>
      </c>
      <c r="P11" s="1790"/>
      <c r="Q11" s="1793"/>
      <c r="S11" s="1794" t="s">
        <v>1409</v>
      </c>
      <c r="T11" s="1794"/>
      <c r="U11" s="1794"/>
      <c r="V11" s="1794"/>
      <c r="W11" s="1794"/>
      <c r="X11" s="1794"/>
      <c r="Y11" s="631"/>
      <c r="Z11" s="1792">
        <v>22</v>
      </c>
      <c r="AA11" s="1790"/>
      <c r="AB11" s="1790"/>
      <c r="AC11" s="1790">
        <v>22</v>
      </c>
      <c r="AD11" s="1790"/>
      <c r="AE11" s="1790"/>
      <c r="AF11" s="1802" t="s">
        <v>786</v>
      </c>
      <c r="AG11" s="1802"/>
      <c r="AH11" s="1802"/>
    </row>
    <row r="12" spans="1:34" ht="22.5" customHeight="1">
      <c r="A12" s="625"/>
      <c r="B12" s="625"/>
      <c r="C12" s="625"/>
      <c r="D12" s="625"/>
      <c r="E12" s="625"/>
      <c r="F12" s="625"/>
      <c r="G12" s="625"/>
      <c r="H12" s="632"/>
      <c r="I12" s="1792"/>
      <c r="J12" s="1790"/>
      <c r="K12" s="1790"/>
      <c r="L12" s="1790"/>
      <c r="M12" s="1790"/>
      <c r="N12" s="1790"/>
      <c r="O12" s="1790"/>
      <c r="P12" s="1790"/>
      <c r="Q12" s="1793"/>
      <c r="S12" s="1794" t="s">
        <v>1410</v>
      </c>
      <c r="T12" s="1794"/>
      <c r="U12" s="1794"/>
      <c r="V12" s="1794"/>
      <c r="W12" s="1794"/>
      <c r="X12" s="1794"/>
      <c r="Y12" s="628"/>
      <c r="Z12" s="1792">
        <v>253</v>
      </c>
      <c r="AA12" s="1790"/>
      <c r="AB12" s="1790"/>
      <c r="AC12" s="1790">
        <v>185</v>
      </c>
      <c r="AD12" s="1790"/>
      <c r="AE12" s="1790"/>
      <c r="AF12" s="1790">
        <v>68</v>
      </c>
      <c r="AG12" s="1790"/>
      <c r="AH12" s="1790"/>
    </row>
    <row r="13" spans="1:34" ht="22.5" customHeight="1">
      <c r="A13" s="1804" t="s">
        <v>1411</v>
      </c>
      <c r="B13" s="1804"/>
      <c r="C13" s="1804"/>
      <c r="D13" s="1804"/>
      <c r="E13" s="1804"/>
      <c r="F13" s="1804"/>
      <c r="G13" s="1804"/>
      <c r="H13" s="1805"/>
      <c r="I13" s="1797">
        <v>13780</v>
      </c>
      <c r="J13" s="1798"/>
      <c r="K13" s="1798"/>
      <c r="L13" s="1798">
        <v>12158</v>
      </c>
      <c r="M13" s="1798"/>
      <c r="N13" s="1798"/>
      <c r="O13" s="1798">
        <v>1622</v>
      </c>
      <c r="P13" s="1798"/>
      <c r="Q13" s="1799"/>
      <c r="S13" s="1794" t="s">
        <v>1412</v>
      </c>
      <c r="T13" s="1794"/>
      <c r="U13" s="1794"/>
      <c r="V13" s="1794"/>
      <c r="W13" s="1794"/>
      <c r="X13" s="1794"/>
      <c r="Y13" s="628"/>
      <c r="Z13" s="1792">
        <v>182</v>
      </c>
      <c r="AA13" s="1790"/>
      <c r="AB13" s="1790"/>
      <c r="AC13" s="1790">
        <v>179</v>
      </c>
      <c r="AD13" s="1790"/>
      <c r="AE13" s="1790"/>
      <c r="AF13" s="1790">
        <v>3</v>
      </c>
      <c r="AG13" s="1790"/>
      <c r="AH13" s="1790"/>
    </row>
    <row r="14" spans="1:34" ht="22.5" customHeight="1">
      <c r="B14" s="1794" t="s">
        <v>1413</v>
      </c>
      <c r="C14" s="1794"/>
      <c r="D14" s="1794"/>
      <c r="E14" s="1794"/>
      <c r="F14" s="1794"/>
      <c r="G14" s="1794"/>
      <c r="H14" s="629"/>
      <c r="I14" s="1792">
        <f>SUM(I15:K23)</f>
        <v>386</v>
      </c>
      <c r="J14" s="1790"/>
      <c r="K14" s="1790"/>
      <c r="L14" s="1790">
        <f>SUM(L15:N23)</f>
        <v>314</v>
      </c>
      <c r="M14" s="1790"/>
      <c r="N14" s="1790"/>
      <c r="O14" s="1790">
        <f>SUM(O15:O23)</f>
        <v>72</v>
      </c>
      <c r="P14" s="1790"/>
      <c r="Q14" s="1793"/>
      <c r="S14" s="1794" t="s">
        <v>1414</v>
      </c>
      <c r="T14" s="1794"/>
      <c r="U14" s="1794"/>
      <c r="V14" s="1794"/>
      <c r="W14" s="1794"/>
      <c r="X14" s="1794"/>
      <c r="Y14" s="628"/>
      <c r="Z14" s="1792">
        <v>2038</v>
      </c>
      <c r="AA14" s="1790"/>
      <c r="AB14" s="1790"/>
      <c r="AC14" s="1790">
        <v>1987</v>
      </c>
      <c r="AD14" s="1790"/>
      <c r="AE14" s="1790"/>
      <c r="AF14" s="1790">
        <v>51</v>
      </c>
      <c r="AG14" s="1790"/>
      <c r="AH14" s="1790"/>
    </row>
    <row r="15" spans="1:34" ht="22.5" customHeight="1">
      <c r="B15" s="1794" t="s">
        <v>1415</v>
      </c>
      <c r="C15" s="1794"/>
      <c r="D15" s="1794"/>
      <c r="E15" s="1794"/>
      <c r="F15" s="1794"/>
      <c r="G15" s="1794"/>
      <c r="H15" s="629"/>
      <c r="I15" s="1792">
        <v>30</v>
      </c>
      <c r="J15" s="1790"/>
      <c r="K15" s="1790"/>
      <c r="L15" s="1790">
        <v>17</v>
      </c>
      <c r="M15" s="1790"/>
      <c r="N15" s="1790"/>
      <c r="O15" s="1790">
        <v>13</v>
      </c>
      <c r="P15" s="1790"/>
      <c r="Q15" s="1793"/>
      <c r="S15" s="1794" t="s">
        <v>1416</v>
      </c>
      <c r="T15" s="1794"/>
      <c r="U15" s="1794"/>
      <c r="V15" s="1794"/>
      <c r="W15" s="1794"/>
      <c r="X15" s="1794"/>
      <c r="Y15" s="629"/>
      <c r="Z15" s="1792">
        <v>56</v>
      </c>
      <c r="AA15" s="1790"/>
      <c r="AB15" s="1790"/>
      <c r="AC15" s="1790">
        <v>49</v>
      </c>
      <c r="AD15" s="1790"/>
      <c r="AE15" s="1790"/>
      <c r="AF15" s="1790">
        <v>7</v>
      </c>
      <c r="AG15" s="1790"/>
      <c r="AH15" s="1790"/>
    </row>
    <row r="16" spans="1:34" ht="22.5" customHeight="1">
      <c r="B16" s="1794" t="s">
        <v>1417</v>
      </c>
      <c r="C16" s="1794"/>
      <c r="D16" s="1794"/>
      <c r="E16" s="1794"/>
      <c r="F16" s="1794"/>
      <c r="G16" s="1794"/>
      <c r="H16" s="629"/>
      <c r="I16" s="1792">
        <v>24</v>
      </c>
      <c r="J16" s="1790"/>
      <c r="K16" s="1790"/>
      <c r="L16" s="1790">
        <v>15</v>
      </c>
      <c r="M16" s="1790"/>
      <c r="N16" s="1790"/>
      <c r="O16" s="1790">
        <v>9</v>
      </c>
      <c r="P16" s="1790"/>
      <c r="Q16" s="1793"/>
      <c r="S16" s="1794" t="s">
        <v>1418</v>
      </c>
      <c r="T16" s="1794"/>
      <c r="U16" s="1794"/>
      <c r="V16" s="1794"/>
      <c r="W16" s="1794"/>
      <c r="X16" s="1794"/>
      <c r="Y16" s="629"/>
      <c r="Z16" s="1792">
        <v>9</v>
      </c>
      <c r="AA16" s="1790"/>
      <c r="AB16" s="1790"/>
      <c r="AC16" s="1790">
        <v>5</v>
      </c>
      <c r="AD16" s="1790"/>
      <c r="AE16" s="1790"/>
      <c r="AF16" s="1790">
        <v>4</v>
      </c>
      <c r="AG16" s="1790"/>
      <c r="AH16" s="1790"/>
    </row>
    <row r="17" spans="1:40" ht="22.5" customHeight="1">
      <c r="B17" s="1794" t="s">
        <v>1419</v>
      </c>
      <c r="C17" s="1794"/>
      <c r="D17" s="1794"/>
      <c r="E17" s="1794"/>
      <c r="F17" s="1794"/>
      <c r="G17" s="1794"/>
      <c r="H17" s="629"/>
      <c r="I17" s="1792">
        <v>136</v>
      </c>
      <c r="J17" s="1790"/>
      <c r="K17" s="1790"/>
      <c r="L17" s="1790">
        <v>117</v>
      </c>
      <c r="M17" s="1790"/>
      <c r="N17" s="1790"/>
      <c r="O17" s="1790">
        <v>19</v>
      </c>
      <c r="P17" s="1790"/>
      <c r="Q17" s="1793"/>
      <c r="S17" s="1794" t="s">
        <v>1420</v>
      </c>
      <c r="T17" s="1794"/>
      <c r="U17" s="1794"/>
      <c r="V17" s="1794"/>
      <c r="W17" s="1794"/>
      <c r="X17" s="1794"/>
      <c r="Y17" s="629"/>
      <c r="Z17" s="1792">
        <v>69</v>
      </c>
      <c r="AA17" s="1790"/>
      <c r="AB17" s="1790"/>
      <c r="AC17" s="1790">
        <v>66</v>
      </c>
      <c r="AD17" s="1790"/>
      <c r="AE17" s="1790"/>
      <c r="AF17" s="1790">
        <v>3</v>
      </c>
      <c r="AG17" s="1790"/>
      <c r="AH17" s="1790"/>
    </row>
    <row r="18" spans="1:40" ht="22.5" customHeight="1">
      <c r="B18" s="1794" t="s">
        <v>1421</v>
      </c>
      <c r="C18" s="1794"/>
      <c r="D18" s="1794"/>
      <c r="E18" s="1794"/>
      <c r="F18" s="1794"/>
      <c r="G18" s="1794"/>
      <c r="H18" s="629"/>
      <c r="I18" s="1792">
        <v>18</v>
      </c>
      <c r="J18" s="1790"/>
      <c r="K18" s="1790"/>
      <c r="L18" s="1790">
        <v>18</v>
      </c>
      <c r="M18" s="1790"/>
      <c r="N18" s="1790"/>
      <c r="O18" s="1802" t="s">
        <v>786</v>
      </c>
      <c r="P18" s="1802"/>
      <c r="Q18" s="1803"/>
      <c r="S18" s="1794" t="s">
        <v>1422</v>
      </c>
      <c r="T18" s="1794"/>
      <c r="U18" s="1794"/>
      <c r="V18" s="1794"/>
      <c r="W18" s="1794"/>
      <c r="X18" s="1794"/>
      <c r="Y18" s="629"/>
      <c r="Z18" s="1792">
        <v>316</v>
      </c>
      <c r="AA18" s="1790"/>
      <c r="AB18" s="1790"/>
      <c r="AC18" s="1790">
        <v>242</v>
      </c>
      <c r="AD18" s="1790"/>
      <c r="AE18" s="1790"/>
      <c r="AF18" s="1790">
        <v>74</v>
      </c>
      <c r="AG18" s="1790"/>
      <c r="AH18" s="1790"/>
    </row>
    <row r="19" spans="1:40" ht="22.5" customHeight="1">
      <c r="B19" s="1794" t="s">
        <v>1423</v>
      </c>
      <c r="C19" s="1794"/>
      <c r="D19" s="1794"/>
      <c r="E19" s="1794"/>
      <c r="F19" s="1794"/>
      <c r="G19" s="1794"/>
      <c r="H19" s="629"/>
      <c r="I19" s="1792">
        <v>34</v>
      </c>
      <c r="J19" s="1790"/>
      <c r="K19" s="1790"/>
      <c r="L19" s="1790">
        <v>30</v>
      </c>
      <c r="M19" s="1790"/>
      <c r="N19" s="1790"/>
      <c r="O19" s="1790">
        <v>4</v>
      </c>
      <c r="P19" s="1790"/>
      <c r="Q19" s="1793"/>
      <c r="S19" s="1794" t="s">
        <v>1424</v>
      </c>
      <c r="T19" s="1794"/>
      <c r="U19" s="1794"/>
      <c r="V19" s="1794"/>
      <c r="W19" s="1794"/>
      <c r="X19" s="1794"/>
      <c r="Y19" s="629"/>
      <c r="Z19" s="1792">
        <v>153</v>
      </c>
      <c r="AA19" s="1790"/>
      <c r="AB19" s="1790"/>
      <c r="AC19" s="1790">
        <v>69</v>
      </c>
      <c r="AD19" s="1790"/>
      <c r="AE19" s="1790"/>
      <c r="AF19" s="1802">
        <v>84</v>
      </c>
      <c r="AG19" s="1802"/>
      <c r="AH19" s="1802"/>
    </row>
    <row r="20" spans="1:40" ht="22.5" customHeight="1">
      <c r="B20" s="1794" t="s">
        <v>1425</v>
      </c>
      <c r="C20" s="1794"/>
      <c r="D20" s="1794"/>
      <c r="E20" s="1794"/>
      <c r="F20" s="1794"/>
      <c r="G20" s="1794"/>
      <c r="H20" s="629"/>
      <c r="I20" s="1792">
        <v>18</v>
      </c>
      <c r="J20" s="1790"/>
      <c r="K20" s="1790"/>
      <c r="L20" s="1790">
        <v>9</v>
      </c>
      <c r="M20" s="1790"/>
      <c r="N20" s="1790"/>
      <c r="O20" s="1790">
        <v>9</v>
      </c>
      <c r="P20" s="1790"/>
      <c r="Q20" s="1793"/>
      <c r="S20" s="1794" t="s">
        <v>1426</v>
      </c>
      <c r="T20" s="1794"/>
      <c r="U20" s="1794"/>
      <c r="V20" s="1794"/>
      <c r="W20" s="1794"/>
      <c r="X20" s="1794"/>
      <c r="Y20" s="629"/>
      <c r="Z20" s="1792">
        <v>21</v>
      </c>
      <c r="AA20" s="1790"/>
      <c r="AB20" s="1790"/>
      <c r="AC20" s="1790">
        <v>20</v>
      </c>
      <c r="AD20" s="1790"/>
      <c r="AE20" s="1790"/>
      <c r="AF20" s="1802">
        <v>1</v>
      </c>
      <c r="AG20" s="1802"/>
      <c r="AH20" s="1802"/>
    </row>
    <row r="21" spans="1:40" ht="22.5" customHeight="1">
      <c r="B21" s="1794" t="s">
        <v>1427</v>
      </c>
      <c r="C21" s="1794"/>
      <c r="D21" s="1794"/>
      <c r="E21" s="1794"/>
      <c r="F21" s="1794"/>
      <c r="G21" s="1794"/>
      <c r="H21" s="629"/>
      <c r="I21" s="1792">
        <v>83</v>
      </c>
      <c r="J21" s="1790"/>
      <c r="K21" s="1790"/>
      <c r="L21" s="1790">
        <v>73</v>
      </c>
      <c r="M21" s="1790"/>
      <c r="N21" s="1790"/>
      <c r="O21" s="1790">
        <v>10</v>
      </c>
      <c r="P21" s="1790"/>
      <c r="Q21" s="1793"/>
      <c r="S21" s="1794" t="s">
        <v>1428</v>
      </c>
      <c r="T21" s="1794"/>
      <c r="U21" s="1794"/>
      <c r="V21" s="1794"/>
      <c r="W21" s="1794"/>
      <c r="X21" s="1794"/>
      <c r="Y21" s="629"/>
      <c r="Z21" s="1792">
        <v>20</v>
      </c>
      <c r="AA21" s="1790"/>
      <c r="AB21" s="1790"/>
      <c r="AC21" s="1790">
        <v>20</v>
      </c>
      <c r="AD21" s="1790"/>
      <c r="AE21" s="1790"/>
      <c r="AF21" s="1802" t="s">
        <v>1282</v>
      </c>
      <c r="AG21" s="1802"/>
      <c r="AH21" s="1802"/>
    </row>
    <row r="22" spans="1:40" ht="22.5" customHeight="1">
      <c r="B22" s="1794" t="s">
        <v>1429</v>
      </c>
      <c r="C22" s="1794"/>
      <c r="D22" s="1794"/>
      <c r="E22" s="1794"/>
      <c r="F22" s="1794"/>
      <c r="G22" s="1794"/>
      <c r="H22" s="629"/>
      <c r="I22" s="1792">
        <v>23</v>
      </c>
      <c r="J22" s="1790"/>
      <c r="K22" s="1790"/>
      <c r="L22" s="1790">
        <v>22</v>
      </c>
      <c r="M22" s="1790"/>
      <c r="N22" s="1790"/>
      <c r="O22" s="1790">
        <v>1</v>
      </c>
      <c r="P22" s="1790"/>
      <c r="Q22" s="1793"/>
      <c r="S22" s="1794" t="s">
        <v>1430</v>
      </c>
      <c r="T22" s="1794"/>
      <c r="U22" s="1794"/>
      <c r="V22" s="1794"/>
      <c r="W22" s="1794"/>
      <c r="X22" s="1794"/>
      <c r="Y22" s="629"/>
      <c r="Z22" s="1792">
        <v>19</v>
      </c>
      <c r="AA22" s="1790"/>
      <c r="AB22" s="1790"/>
      <c r="AC22" s="1790">
        <v>19</v>
      </c>
      <c r="AD22" s="1790"/>
      <c r="AE22" s="1790"/>
      <c r="AF22" s="1802" t="s">
        <v>1282</v>
      </c>
      <c r="AG22" s="1802"/>
      <c r="AH22" s="1802"/>
    </row>
    <row r="23" spans="1:40" ht="22.5" customHeight="1">
      <c r="B23" s="1794" t="s">
        <v>1431</v>
      </c>
      <c r="C23" s="1794"/>
      <c r="D23" s="1794"/>
      <c r="E23" s="1794"/>
      <c r="F23" s="1794"/>
      <c r="G23" s="1794"/>
      <c r="H23" s="629"/>
      <c r="I23" s="1792">
        <v>20</v>
      </c>
      <c r="J23" s="1790"/>
      <c r="K23" s="1790"/>
      <c r="L23" s="1790">
        <v>13</v>
      </c>
      <c r="M23" s="1790"/>
      <c r="N23" s="1790"/>
      <c r="O23" s="1802">
        <v>7</v>
      </c>
      <c r="P23" s="1802"/>
      <c r="Q23" s="1803"/>
      <c r="S23" s="1794" t="s">
        <v>1432</v>
      </c>
      <c r="T23" s="1794"/>
      <c r="U23" s="1794"/>
      <c r="V23" s="1794"/>
      <c r="W23" s="1794"/>
      <c r="X23" s="1794"/>
      <c r="Y23" s="629"/>
      <c r="Z23" s="1792">
        <v>33</v>
      </c>
      <c r="AA23" s="1790"/>
      <c r="AB23" s="1790"/>
      <c r="AC23" s="1790">
        <v>22</v>
      </c>
      <c r="AD23" s="1790"/>
      <c r="AE23" s="1790"/>
      <c r="AF23" s="1802">
        <v>11</v>
      </c>
      <c r="AG23" s="1802"/>
      <c r="AH23" s="1802"/>
    </row>
    <row r="24" spans="1:40" ht="22.5" customHeight="1">
      <c r="A24" s="628"/>
      <c r="B24" s="1794" t="s">
        <v>1433</v>
      </c>
      <c r="C24" s="1794"/>
      <c r="D24" s="1794"/>
      <c r="E24" s="1794"/>
      <c r="F24" s="1794"/>
      <c r="G24" s="1794"/>
      <c r="H24" s="629"/>
      <c r="I24" s="1792">
        <v>1135</v>
      </c>
      <c r="J24" s="1790"/>
      <c r="K24" s="1790"/>
      <c r="L24" s="1790">
        <v>880</v>
      </c>
      <c r="M24" s="1790"/>
      <c r="N24" s="1790"/>
      <c r="O24" s="1790">
        <v>255</v>
      </c>
      <c r="P24" s="1790"/>
      <c r="Q24" s="1793"/>
      <c r="S24" s="1794" t="s">
        <v>1434</v>
      </c>
      <c r="T24" s="1794"/>
      <c r="U24" s="1794"/>
      <c r="V24" s="1794"/>
      <c r="W24" s="1794"/>
      <c r="X24" s="1794"/>
      <c r="Y24" s="629"/>
      <c r="Z24" s="1792">
        <v>21</v>
      </c>
      <c r="AA24" s="1790"/>
      <c r="AB24" s="1790"/>
      <c r="AC24" s="1790">
        <v>21</v>
      </c>
      <c r="AD24" s="1790"/>
      <c r="AE24" s="1790"/>
      <c r="AF24" s="1802" t="s">
        <v>786</v>
      </c>
      <c r="AG24" s="1802"/>
      <c r="AH24" s="1802"/>
    </row>
    <row r="25" spans="1:40" ht="22.5" customHeight="1">
      <c r="A25" s="628"/>
      <c r="B25" s="1794" t="s">
        <v>1435</v>
      </c>
      <c r="C25" s="1794"/>
      <c r="D25" s="1794"/>
      <c r="E25" s="1794"/>
      <c r="F25" s="1794"/>
      <c r="G25" s="1794"/>
      <c r="H25" s="629"/>
      <c r="I25" s="1792">
        <v>35</v>
      </c>
      <c r="J25" s="1790"/>
      <c r="K25" s="1790"/>
      <c r="L25" s="1790">
        <v>31</v>
      </c>
      <c r="M25" s="1790"/>
      <c r="N25" s="1790"/>
      <c r="O25" s="1790">
        <v>4</v>
      </c>
      <c r="P25" s="1790"/>
      <c r="Q25" s="1793"/>
      <c r="S25" s="1794" t="s">
        <v>1436</v>
      </c>
      <c r="T25" s="1794"/>
      <c r="U25" s="1794"/>
      <c r="V25" s="1794"/>
      <c r="W25" s="1794"/>
      <c r="X25" s="1794"/>
      <c r="Y25" s="311"/>
      <c r="Z25" s="1420">
        <v>24</v>
      </c>
      <c r="AA25" s="1202"/>
      <c r="AB25" s="1202"/>
      <c r="AC25" s="1202">
        <v>24</v>
      </c>
      <c r="AD25" s="1202"/>
      <c r="AE25" s="1202"/>
      <c r="AF25" s="1802" t="s">
        <v>1282</v>
      </c>
      <c r="AG25" s="1802"/>
      <c r="AH25" s="1802"/>
    </row>
    <row r="26" spans="1:40" ht="22.5" customHeight="1">
      <c r="A26" s="628"/>
      <c r="B26" s="1794" t="s">
        <v>1437</v>
      </c>
      <c r="C26" s="1794"/>
      <c r="D26" s="1794"/>
      <c r="E26" s="1794"/>
      <c r="F26" s="1794"/>
      <c r="G26" s="1794"/>
      <c r="H26" s="629"/>
      <c r="I26" s="1792">
        <v>36</v>
      </c>
      <c r="J26" s="1790"/>
      <c r="K26" s="1790"/>
      <c r="L26" s="1790">
        <v>33</v>
      </c>
      <c r="M26" s="1790"/>
      <c r="N26" s="1790"/>
      <c r="O26" s="1790">
        <v>3</v>
      </c>
      <c r="P26" s="1790"/>
      <c r="Q26" s="1793"/>
      <c r="S26" s="1794" t="s">
        <v>1438</v>
      </c>
      <c r="T26" s="1794"/>
      <c r="U26" s="1794"/>
      <c r="V26" s="1794"/>
      <c r="W26" s="1794"/>
      <c r="X26" s="1794"/>
      <c r="Y26" s="629"/>
      <c r="Z26" s="1792">
        <v>37</v>
      </c>
      <c r="AA26" s="1790"/>
      <c r="AB26" s="1790"/>
      <c r="AC26" s="1790">
        <v>37</v>
      </c>
      <c r="AD26" s="1790"/>
      <c r="AE26" s="1790"/>
      <c r="AF26" s="1802" t="s">
        <v>1282</v>
      </c>
      <c r="AG26" s="1802"/>
      <c r="AH26" s="1802"/>
    </row>
    <row r="27" spans="1:40" ht="22.5" customHeight="1">
      <c r="A27" s="628"/>
      <c r="B27" s="1794" t="s">
        <v>1439</v>
      </c>
      <c r="C27" s="1794"/>
      <c r="D27" s="1794"/>
      <c r="E27" s="1794"/>
      <c r="F27" s="1794"/>
      <c r="G27" s="1794"/>
      <c r="H27" s="629"/>
      <c r="I27" s="1792">
        <v>175</v>
      </c>
      <c r="J27" s="1790"/>
      <c r="K27" s="1790"/>
      <c r="L27" s="1790">
        <v>158</v>
      </c>
      <c r="M27" s="1790"/>
      <c r="N27" s="1790"/>
      <c r="O27" s="1790">
        <v>17</v>
      </c>
      <c r="P27" s="1790"/>
      <c r="Q27" s="1793"/>
      <c r="S27" s="1807" t="s">
        <v>1440</v>
      </c>
      <c r="T27" s="1807"/>
      <c r="U27" s="1807"/>
      <c r="V27" s="1807"/>
      <c r="W27" s="1807"/>
      <c r="X27" s="1807"/>
      <c r="Y27" s="629"/>
      <c r="Z27" s="1792">
        <v>112</v>
      </c>
      <c r="AA27" s="1790"/>
      <c r="AB27" s="1790"/>
      <c r="AC27" s="1790">
        <v>97</v>
      </c>
      <c r="AD27" s="1790"/>
      <c r="AE27" s="1790"/>
      <c r="AF27" s="1790">
        <v>15</v>
      </c>
      <c r="AG27" s="1790"/>
      <c r="AH27" s="1790"/>
    </row>
    <row r="28" spans="1:40" ht="22.5" customHeight="1">
      <c r="A28" s="628"/>
      <c r="B28" s="1794" t="s">
        <v>1441</v>
      </c>
      <c r="C28" s="1794"/>
      <c r="D28" s="1794"/>
      <c r="E28" s="1794"/>
      <c r="F28" s="1794"/>
      <c r="G28" s="1794"/>
      <c r="H28" s="629"/>
      <c r="I28" s="1792">
        <v>2139</v>
      </c>
      <c r="J28" s="1790"/>
      <c r="K28" s="1790"/>
      <c r="L28" s="1790">
        <v>1776</v>
      </c>
      <c r="M28" s="1790"/>
      <c r="N28" s="1790"/>
      <c r="O28" s="1790">
        <v>363</v>
      </c>
      <c r="P28" s="1790"/>
      <c r="Q28" s="1793"/>
      <c r="S28" s="633"/>
      <c r="T28" s="1806"/>
      <c r="U28" s="1806"/>
      <c r="V28" s="634"/>
      <c r="W28" s="634"/>
      <c r="X28" s="634"/>
      <c r="Y28" s="629"/>
      <c r="Z28" s="635"/>
      <c r="AA28" s="636"/>
      <c r="AB28" s="636"/>
      <c r="AC28" s="636"/>
      <c r="AD28" s="636"/>
      <c r="AE28" s="636"/>
      <c r="AF28" s="636"/>
      <c r="AH28" s="633"/>
      <c r="AI28" s="633"/>
      <c r="AJ28" s="633"/>
      <c r="AK28" s="637"/>
      <c r="AL28" s="638"/>
      <c r="AM28" s="638"/>
      <c r="AN28" s="638"/>
    </row>
    <row r="29" spans="1:40" ht="22.5" customHeight="1">
      <c r="A29" s="628"/>
      <c r="B29" s="1794" t="s">
        <v>1442</v>
      </c>
      <c r="C29" s="1794"/>
      <c r="D29" s="1794"/>
      <c r="E29" s="1794"/>
      <c r="F29" s="1794"/>
      <c r="G29" s="1794"/>
      <c r="H29" s="629"/>
      <c r="I29" s="1792">
        <v>100</v>
      </c>
      <c r="J29" s="1790"/>
      <c r="K29" s="1790"/>
      <c r="L29" s="1790">
        <v>81</v>
      </c>
      <c r="M29" s="1790"/>
      <c r="N29" s="1790"/>
      <c r="O29" s="1790">
        <v>19</v>
      </c>
      <c r="P29" s="1790"/>
      <c r="Q29" s="1793"/>
      <c r="R29" s="1809" t="s">
        <v>1443</v>
      </c>
      <c r="S29" s="1804"/>
      <c r="T29" s="1804"/>
      <c r="U29" s="1804"/>
      <c r="V29" s="1804"/>
      <c r="W29" s="1804"/>
      <c r="X29" s="1804"/>
      <c r="Y29" s="1805"/>
      <c r="Z29" s="1810">
        <v>9981</v>
      </c>
      <c r="AA29" s="1808"/>
      <c r="AB29" s="1808"/>
      <c r="AC29" s="1808">
        <v>8754</v>
      </c>
      <c r="AD29" s="1808"/>
      <c r="AE29" s="1808"/>
      <c r="AF29" s="1808">
        <v>1227</v>
      </c>
      <c r="AG29" s="1808"/>
      <c r="AH29" s="1808"/>
      <c r="AI29" s="637"/>
      <c r="AJ29" s="637"/>
      <c r="AK29" s="637"/>
      <c r="AL29" s="638"/>
      <c r="AM29" s="638"/>
      <c r="AN29" s="638"/>
    </row>
    <row r="30" spans="1:40" ht="22.5" customHeight="1">
      <c r="A30" s="628"/>
      <c r="B30" s="1794" t="s">
        <v>1444</v>
      </c>
      <c r="C30" s="1794"/>
      <c r="D30" s="1794"/>
      <c r="E30" s="1794"/>
      <c r="F30" s="1794"/>
      <c r="G30" s="1794"/>
      <c r="H30" s="629"/>
      <c r="I30" s="1792">
        <v>2095</v>
      </c>
      <c r="J30" s="1790"/>
      <c r="K30" s="1790"/>
      <c r="L30" s="1790">
        <v>1881</v>
      </c>
      <c r="M30" s="1790"/>
      <c r="N30" s="1790"/>
      <c r="O30" s="1790">
        <v>214</v>
      </c>
      <c r="P30" s="1790"/>
      <c r="Q30" s="1793"/>
      <c r="S30" s="1794" t="s">
        <v>1445</v>
      </c>
      <c r="T30" s="1794"/>
      <c r="U30" s="1794"/>
      <c r="V30" s="1794"/>
      <c r="W30" s="1794"/>
      <c r="X30" s="1794"/>
      <c r="Y30" s="629"/>
      <c r="Z30" s="1792">
        <v>42</v>
      </c>
      <c r="AA30" s="1790"/>
      <c r="AB30" s="1790"/>
      <c r="AC30" s="1790">
        <v>40</v>
      </c>
      <c r="AD30" s="1790"/>
      <c r="AE30" s="1790"/>
      <c r="AF30" s="1790">
        <v>2</v>
      </c>
      <c r="AG30" s="1790"/>
      <c r="AH30" s="1790"/>
      <c r="AI30" s="637"/>
      <c r="AJ30" s="637"/>
      <c r="AK30" s="637"/>
      <c r="AL30" s="638"/>
      <c r="AM30" s="638"/>
      <c r="AN30" s="638"/>
    </row>
    <row r="31" spans="1:40" ht="22.5" customHeight="1">
      <c r="A31" s="628"/>
      <c r="B31" s="1794" t="s">
        <v>1446</v>
      </c>
      <c r="C31" s="1794"/>
      <c r="D31" s="1794"/>
      <c r="E31" s="1794"/>
      <c r="F31" s="1794"/>
      <c r="G31" s="1794"/>
      <c r="H31" s="629"/>
      <c r="I31" s="1792">
        <v>9</v>
      </c>
      <c r="J31" s="1790"/>
      <c r="K31" s="1790"/>
      <c r="L31" s="1790">
        <v>6</v>
      </c>
      <c r="M31" s="1790"/>
      <c r="N31" s="1790"/>
      <c r="O31" s="1790">
        <v>3</v>
      </c>
      <c r="P31" s="1790"/>
      <c r="Q31" s="1793"/>
      <c r="S31" s="1794" t="s">
        <v>1447</v>
      </c>
      <c r="T31" s="1794"/>
      <c r="U31" s="1794"/>
      <c r="V31" s="1794"/>
      <c r="W31" s="1794"/>
      <c r="X31" s="1794"/>
      <c r="Y31" s="631"/>
      <c r="Z31" s="1792">
        <v>21</v>
      </c>
      <c r="AA31" s="1790"/>
      <c r="AB31" s="1790"/>
      <c r="AC31" s="1790">
        <v>21</v>
      </c>
      <c r="AD31" s="1790"/>
      <c r="AE31" s="1790"/>
      <c r="AF31" s="1802" t="s">
        <v>786</v>
      </c>
      <c r="AG31" s="1802"/>
      <c r="AH31" s="1802"/>
      <c r="AI31" s="637"/>
      <c r="AJ31" s="637"/>
      <c r="AK31" s="637"/>
      <c r="AL31" s="638"/>
      <c r="AM31" s="638"/>
      <c r="AN31" s="638"/>
    </row>
    <row r="32" spans="1:40" ht="22.5" customHeight="1">
      <c r="A32" s="628"/>
      <c r="B32" s="1794" t="s">
        <v>1448</v>
      </c>
      <c r="C32" s="1794"/>
      <c r="D32" s="1794"/>
      <c r="E32" s="1794"/>
      <c r="F32" s="1794"/>
      <c r="G32" s="1794"/>
      <c r="H32" s="629"/>
      <c r="I32" s="1792">
        <v>18</v>
      </c>
      <c r="J32" s="1790"/>
      <c r="K32" s="1790"/>
      <c r="L32" s="1790">
        <v>15</v>
      </c>
      <c r="M32" s="1790"/>
      <c r="N32" s="1790"/>
      <c r="O32" s="1802">
        <v>3</v>
      </c>
      <c r="P32" s="1802"/>
      <c r="Q32" s="1803"/>
      <c r="S32" s="1794" t="s">
        <v>1449</v>
      </c>
      <c r="T32" s="1794"/>
      <c r="U32" s="1794"/>
      <c r="V32" s="1794"/>
      <c r="W32" s="1794"/>
      <c r="X32" s="1794"/>
      <c r="Y32" s="629"/>
      <c r="Z32" s="1792">
        <v>28</v>
      </c>
      <c r="AA32" s="1790"/>
      <c r="AB32" s="1790"/>
      <c r="AC32" s="1790">
        <v>27</v>
      </c>
      <c r="AD32" s="1790"/>
      <c r="AE32" s="1790"/>
      <c r="AF32" s="1790">
        <v>1</v>
      </c>
      <c r="AG32" s="1790"/>
      <c r="AH32" s="1790"/>
      <c r="AI32" s="637"/>
      <c r="AJ32" s="637"/>
      <c r="AK32" s="637"/>
      <c r="AL32" s="638"/>
      <c r="AM32" s="638"/>
      <c r="AN32" s="638"/>
    </row>
    <row r="33" spans="1:40" ht="22.5" customHeight="1">
      <c r="A33" s="628"/>
      <c r="B33" s="1794" t="s">
        <v>1450</v>
      </c>
      <c r="C33" s="1794"/>
      <c r="D33" s="1794"/>
      <c r="E33" s="1794"/>
      <c r="F33" s="1794"/>
      <c r="G33" s="1794"/>
      <c r="H33" s="629"/>
      <c r="I33" s="1792">
        <v>32</v>
      </c>
      <c r="J33" s="1790"/>
      <c r="K33" s="1790"/>
      <c r="L33" s="1790">
        <v>26</v>
      </c>
      <c r="M33" s="1790"/>
      <c r="N33" s="1790"/>
      <c r="O33" s="1790">
        <v>6</v>
      </c>
      <c r="P33" s="1790"/>
      <c r="Q33" s="1793"/>
      <c r="S33" s="1794" t="s">
        <v>1451</v>
      </c>
      <c r="T33" s="1794"/>
      <c r="U33" s="1794"/>
      <c r="V33" s="1794"/>
      <c r="W33" s="1794"/>
      <c r="X33" s="1794"/>
      <c r="Y33" s="629"/>
      <c r="Z33" s="1792">
        <v>76</v>
      </c>
      <c r="AA33" s="1790"/>
      <c r="AB33" s="1790"/>
      <c r="AC33" s="1790">
        <v>53</v>
      </c>
      <c r="AD33" s="1790"/>
      <c r="AE33" s="1790"/>
      <c r="AF33" s="1790">
        <v>23</v>
      </c>
      <c r="AG33" s="1790"/>
      <c r="AH33" s="1790"/>
      <c r="AJ33" s="637"/>
      <c r="AK33" s="628"/>
      <c r="AL33" s="638"/>
      <c r="AM33" s="638"/>
      <c r="AN33" s="638"/>
    </row>
    <row r="34" spans="1:40" ht="22.5" customHeight="1">
      <c r="A34" s="628"/>
      <c r="B34" s="1794" t="s">
        <v>1452</v>
      </c>
      <c r="C34" s="1794"/>
      <c r="D34" s="1794"/>
      <c r="E34" s="1794"/>
      <c r="F34" s="1794"/>
      <c r="G34" s="1794"/>
      <c r="H34" s="629"/>
      <c r="I34" s="1792">
        <v>13</v>
      </c>
      <c r="J34" s="1790"/>
      <c r="K34" s="1790"/>
      <c r="L34" s="1790">
        <v>7</v>
      </c>
      <c r="M34" s="1790"/>
      <c r="N34" s="1790"/>
      <c r="O34" s="1790">
        <v>6</v>
      </c>
      <c r="P34" s="1790"/>
      <c r="Q34" s="1793"/>
      <c r="S34" s="1794" t="s">
        <v>1453</v>
      </c>
      <c r="T34" s="1794"/>
      <c r="U34" s="1794"/>
      <c r="V34" s="1794"/>
      <c r="W34" s="1794"/>
      <c r="X34" s="1794"/>
      <c r="Y34" s="629"/>
      <c r="Z34" s="1792">
        <f>SUM(Z35,[2]P33!E27:E36,[2]P33!L6:L24)</f>
        <v>9438</v>
      </c>
      <c r="AA34" s="1790"/>
      <c r="AB34" s="1790"/>
      <c r="AC34" s="1790">
        <f>SUM(AC35,[2]P33!F27:F36,[2]P33!M6:M24)</f>
        <v>8296</v>
      </c>
      <c r="AD34" s="1790"/>
      <c r="AE34" s="1790"/>
      <c r="AF34" s="1790">
        <f>SUM(AF35,[2]P33!G27:G36,[2]P33!N6:N24)</f>
        <v>1142</v>
      </c>
      <c r="AG34" s="1790"/>
      <c r="AH34" s="1790"/>
      <c r="AJ34" s="637"/>
      <c r="AK34" s="637"/>
      <c r="AL34" s="638"/>
      <c r="AM34" s="638"/>
      <c r="AN34" s="638"/>
    </row>
    <row r="35" spans="1:40" ht="22.5" customHeight="1">
      <c r="A35" s="628"/>
      <c r="B35" s="1794" t="s">
        <v>1454</v>
      </c>
      <c r="C35" s="1794"/>
      <c r="D35" s="1794"/>
      <c r="E35" s="1794"/>
      <c r="F35" s="1794"/>
      <c r="G35" s="1794"/>
      <c r="H35" s="629"/>
      <c r="I35" s="1792">
        <v>22</v>
      </c>
      <c r="J35" s="1790"/>
      <c r="K35" s="1790"/>
      <c r="L35" s="1790">
        <v>15</v>
      </c>
      <c r="M35" s="1790"/>
      <c r="N35" s="1790"/>
      <c r="O35" s="1802">
        <v>7</v>
      </c>
      <c r="P35" s="1802"/>
      <c r="Q35" s="1803"/>
      <c r="T35" s="1794" t="s">
        <v>1455</v>
      </c>
      <c r="U35" s="1794"/>
      <c r="V35" s="1794"/>
      <c r="W35" s="1794"/>
      <c r="X35" s="1794"/>
      <c r="Y35" s="629"/>
      <c r="Z35" s="1792">
        <f>SUM(Z36:Z37,[2]P33!E6:E26)</f>
        <v>5070</v>
      </c>
      <c r="AA35" s="1790"/>
      <c r="AB35" s="1790"/>
      <c r="AC35" s="1790">
        <f>SUM(AC36:AC37,[2]P33!F6:F26)</f>
        <v>4342</v>
      </c>
      <c r="AD35" s="1790"/>
      <c r="AE35" s="1790"/>
      <c r="AF35" s="1790">
        <f>SUM(AF36:AF37,[2]P33!G6:G26)</f>
        <v>728</v>
      </c>
      <c r="AG35" s="1790"/>
      <c r="AH35" s="1790"/>
      <c r="AJ35" s="637"/>
      <c r="AK35" s="637"/>
      <c r="AL35" s="638"/>
      <c r="AM35" s="638"/>
      <c r="AN35" s="638"/>
    </row>
    <row r="36" spans="1:40" ht="22.5" customHeight="1">
      <c r="A36" s="628"/>
      <c r="B36" s="1794" t="s">
        <v>1456</v>
      </c>
      <c r="C36" s="1794"/>
      <c r="D36" s="1794"/>
      <c r="E36" s="1794"/>
      <c r="F36" s="1794"/>
      <c r="G36" s="1794"/>
      <c r="H36" s="629"/>
      <c r="I36" s="1792">
        <v>22</v>
      </c>
      <c r="J36" s="1790"/>
      <c r="K36" s="1790"/>
      <c r="L36" s="1790">
        <v>21</v>
      </c>
      <c r="M36" s="1790"/>
      <c r="N36" s="1790"/>
      <c r="O36" s="1802">
        <v>1</v>
      </c>
      <c r="P36" s="1802"/>
      <c r="Q36" s="1803"/>
      <c r="T36" s="1794" t="s">
        <v>1457</v>
      </c>
      <c r="U36" s="1794"/>
      <c r="V36" s="1794"/>
      <c r="W36" s="1794"/>
      <c r="X36" s="1794"/>
      <c r="Y36" s="629"/>
      <c r="Z36" s="1792">
        <v>625</v>
      </c>
      <c r="AA36" s="1790"/>
      <c r="AB36" s="1790"/>
      <c r="AC36" s="1790">
        <v>551</v>
      </c>
      <c r="AD36" s="1790"/>
      <c r="AE36" s="1790"/>
      <c r="AF36" s="1790">
        <v>74</v>
      </c>
      <c r="AG36" s="1790"/>
      <c r="AH36" s="1790"/>
      <c r="AI36" s="639"/>
      <c r="AJ36" s="639"/>
      <c r="AK36" s="637"/>
      <c r="AL36" s="638"/>
      <c r="AM36" s="638"/>
      <c r="AN36" s="638"/>
    </row>
    <row r="37" spans="1:40" ht="22.5" customHeight="1">
      <c r="A37" s="640"/>
      <c r="B37" s="1812" t="s">
        <v>1458</v>
      </c>
      <c r="C37" s="1812"/>
      <c r="D37" s="1812"/>
      <c r="E37" s="1812"/>
      <c r="F37" s="1812"/>
      <c r="G37" s="1812"/>
      <c r="H37" s="641"/>
      <c r="I37" s="1813">
        <v>3968</v>
      </c>
      <c r="J37" s="1811"/>
      <c r="K37" s="1811"/>
      <c r="L37" s="1811">
        <v>3683</v>
      </c>
      <c r="M37" s="1811"/>
      <c r="N37" s="1811"/>
      <c r="O37" s="1811">
        <v>285</v>
      </c>
      <c r="P37" s="1811"/>
      <c r="Q37" s="1814"/>
      <c r="R37" s="328"/>
      <c r="S37" s="328"/>
      <c r="T37" s="1812" t="s">
        <v>1459</v>
      </c>
      <c r="U37" s="1812"/>
      <c r="V37" s="1812"/>
      <c r="W37" s="1812"/>
      <c r="X37" s="1812"/>
      <c r="Y37" s="629"/>
      <c r="Z37" s="1813">
        <v>254</v>
      </c>
      <c r="AA37" s="1811"/>
      <c r="AB37" s="1811"/>
      <c r="AC37" s="1811">
        <v>252</v>
      </c>
      <c r="AD37" s="1811"/>
      <c r="AE37" s="1811"/>
      <c r="AF37" s="1811">
        <v>2</v>
      </c>
      <c r="AG37" s="1811"/>
      <c r="AH37" s="1811"/>
      <c r="AJ37" s="637"/>
      <c r="AK37" s="637"/>
      <c r="AL37" s="638"/>
      <c r="AM37" s="638"/>
      <c r="AN37" s="638"/>
    </row>
    <row r="38" spans="1:40" ht="13.5" customHeight="1">
      <c r="A38" s="642" t="s">
        <v>4687</v>
      </c>
      <c r="B38" s="642"/>
      <c r="C38" s="642"/>
      <c r="D38" s="642"/>
      <c r="E38" s="642"/>
      <c r="F38" s="642"/>
      <c r="G38" s="642"/>
      <c r="H38" s="642"/>
      <c r="I38" s="642"/>
      <c r="J38" s="642"/>
      <c r="K38" s="642"/>
      <c r="L38" s="642"/>
      <c r="M38" s="642"/>
      <c r="N38" s="642"/>
      <c r="O38" s="642"/>
      <c r="P38" s="642"/>
      <c r="Q38" s="642"/>
      <c r="R38" s="642"/>
      <c r="S38" s="642"/>
      <c r="T38" s="642"/>
      <c r="U38" s="642"/>
      <c r="V38" s="642"/>
      <c r="W38" s="642"/>
      <c r="X38" s="642"/>
      <c r="Y38" s="642"/>
      <c r="Z38" s="642"/>
      <c r="AA38" s="642"/>
      <c r="AB38" s="642"/>
      <c r="AC38" s="642"/>
      <c r="AD38" s="642"/>
      <c r="AE38" s="642"/>
      <c r="AF38" s="642"/>
      <c r="AG38" s="642"/>
      <c r="AH38" s="642"/>
    </row>
    <row r="39" spans="1:40" ht="13.5">
      <c r="A39" s="633" t="s">
        <v>1460</v>
      </c>
      <c r="B39" s="628"/>
      <c r="C39" s="628"/>
      <c r="D39" s="628"/>
      <c r="E39" s="628"/>
      <c r="F39" s="628"/>
      <c r="G39" s="628"/>
      <c r="H39" s="628"/>
      <c r="I39" s="638"/>
      <c r="J39" s="638"/>
      <c r="K39" s="638"/>
      <c r="L39" s="638"/>
      <c r="M39" s="638"/>
      <c r="N39" s="638"/>
      <c r="O39" s="638"/>
      <c r="P39" s="638"/>
      <c r="Q39" s="638"/>
    </row>
    <row r="40" spans="1:40" ht="13.5">
      <c r="A40" s="633" t="s">
        <v>1461</v>
      </c>
      <c r="B40" s="628"/>
      <c r="C40" s="628"/>
      <c r="D40" s="628"/>
      <c r="E40" s="628"/>
      <c r="F40" s="628"/>
      <c r="G40" s="628"/>
      <c r="H40" s="628"/>
      <c r="I40" s="638"/>
      <c r="J40" s="638"/>
      <c r="K40" s="638"/>
      <c r="L40" s="638"/>
      <c r="M40" s="638"/>
      <c r="N40" s="638"/>
      <c r="O40" s="638"/>
      <c r="P40" s="638"/>
      <c r="Q40" s="638"/>
    </row>
    <row r="41" spans="1:40" ht="22.5" customHeight="1">
      <c r="A41" s="628"/>
      <c r="B41" s="628"/>
      <c r="C41" s="628"/>
      <c r="D41" s="628"/>
      <c r="E41" s="628"/>
      <c r="F41" s="628"/>
      <c r="G41" s="628"/>
      <c r="H41" s="628"/>
      <c r="I41" s="638"/>
      <c r="J41" s="638"/>
      <c r="K41" s="638"/>
      <c r="L41" s="638"/>
      <c r="M41" s="638"/>
      <c r="N41" s="638"/>
      <c r="O41" s="638"/>
      <c r="P41" s="638"/>
      <c r="Q41" s="638"/>
    </row>
  </sheetData>
  <mergeCells count="255">
    <mergeCell ref="AC37:AE37"/>
    <mergeCell ref="AF37:AH37"/>
    <mergeCell ref="B37:G37"/>
    <mergeCell ref="I37:K37"/>
    <mergeCell ref="L37:N37"/>
    <mergeCell ref="O37:Q37"/>
    <mergeCell ref="T37:X37"/>
    <mergeCell ref="Z37:AB37"/>
    <mergeCell ref="AC35:AE35"/>
    <mergeCell ref="AF35:AH35"/>
    <mergeCell ref="B36:G36"/>
    <mergeCell ref="I36:K36"/>
    <mergeCell ref="L36:N36"/>
    <mergeCell ref="O36:Q36"/>
    <mergeCell ref="T36:X36"/>
    <mergeCell ref="Z36:AB36"/>
    <mergeCell ref="AC36:AE36"/>
    <mergeCell ref="AF36:AH36"/>
    <mergeCell ref="B35:G35"/>
    <mergeCell ref="I35:K35"/>
    <mergeCell ref="L35:N35"/>
    <mergeCell ref="O35:Q35"/>
    <mergeCell ref="T35:X35"/>
    <mergeCell ref="Z35:AB35"/>
    <mergeCell ref="AC33:AE33"/>
    <mergeCell ref="AF33:AH33"/>
    <mergeCell ref="B34:G34"/>
    <mergeCell ref="I34:K34"/>
    <mergeCell ref="L34:N34"/>
    <mergeCell ref="O34:Q34"/>
    <mergeCell ref="S34:X34"/>
    <mergeCell ref="Z34:AB34"/>
    <mergeCell ref="AC34:AE34"/>
    <mergeCell ref="AF34:AH34"/>
    <mergeCell ref="B33:G33"/>
    <mergeCell ref="I33:K33"/>
    <mergeCell ref="L33:N33"/>
    <mergeCell ref="O33:Q33"/>
    <mergeCell ref="S33:X33"/>
    <mergeCell ref="Z33:AB33"/>
    <mergeCell ref="AC31:AE31"/>
    <mergeCell ref="AF31:AH31"/>
    <mergeCell ref="B32:G32"/>
    <mergeCell ref="I32:K32"/>
    <mergeCell ref="L32:N32"/>
    <mergeCell ref="O32:Q32"/>
    <mergeCell ref="S32:X32"/>
    <mergeCell ref="Z32:AB32"/>
    <mergeCell ref="AC32:AE32"/>
    <mergeCell ref="AF32:AH32"/>
    <mergeCell ref="B31:G31"/>
    <mergeCell ref="I31:K31"/>
    <mergeCell ref="L31:N31"/>
    <mergeCell ref="O31:Q31"/>
    <mergeCell ref="S31:X31"/>
    <mergeCell ref="Z31:AB31"/>
    <mergeCell ref="AC29:AE29"/>
    <mergeCell ref="AF29:AH29"/>
    <mergeCell ref="B30:G30"/>
    <mergeCell ref="I30:K30"/>
    <mergeCell ref="L30:N30"/>
    <mergeCell ref="O30:Q30"/>
    <mergeCell ref="S30:X30"/>
    <mergeCell ref="Z30:AB30"/>
    <mergeCell ref="AC30:AE30"/>
    <mergeCell ref="AF30:AH30"/>
    <mergeCell ref="B29:G29"/>
    <mergeCell ref="I29:K29"/>
    <mergeCell ref="L29:N29"/>
    <mergeCell ref="O29:Q29"/>
    <mergeCell ref="R29:Y29"/>
    <mergeCell ref="Z29:AB29"/>
    <mergeCell ref="AC27:AE27"/>
    <mergeCell ref="AF27:AH27"/>
    <mergeCell ref="B28:G28"/>
    <mergeCell ref="I28:K28"/>
    <mergeCell ref="L28:N28"/>
    <mergeCell ref="O28:Q28"/>
    <mergeCell ref="T28:U28"/>
    <mergeCell ref="B27:G27"/>
    <mergeCell ref="I27:K27"/>
    <mergeCell ref="L27:N27"/>
    <mergeCell ref="O27:Q27"/>
    <mergeCell ref="S27:X27"/>
    <mergeCell ref="Z27:AB27"/>
    <mergeCell ref="AC25:AE25"/>
    <mergeCell ref="AF25:AH25"/>
    <mergeCell ref="B26:G26"/>
    <mergeCell ref="I26:K26"/>
    <mergeCell ref="L26:N26"/>
    <mergeCell ref="O26:Q26"/>
    <mergeCell ref="S26:X26"/>
    <mergeCell ref="Z26:AB26"/>
    <mergeCell ref="AC26:AE26"/>
    <mergeCell ref="AF26:AH26"/>
    <mergeCell ref="B25:G25"/>
    <mergeCell ref="I25:K25"/>
    <mergeCell ref="L25:N25"/>
    <mergeCell ref="O25:Q25"/>
    <mergeCell ref="S25:X25"/>
    <mergeCell ref="Z25:AB25"/>
    <mergeCell ref="AC23:AE23"/>
    <mergeCell ref="AF23:AH23"/>
    <mergeCell ref="B24:G24"/>
    <mergeCell ref="I24:K24"/>
    <mergeCell ref="L24:N24"/>
    <mergeCell ref="O24:Q24"/>
    <mergeCell ref="S24:X24"/>
    <mergeCell ref="Z24:AB24"/>
    <mergeCell ref="AC24:AE24"/>
    <mergeCell ref="AF24:AH24"/>
    <mergeCell ref="B23:G23"/>
    <mergeCell ref="I23:K23"/>
    <mergeCell ref="L23:N23"/>
    <mergeCell ref="O23:Q23"/>
    <mergeCell ref="S23:X23"/>
    <mergeCell ref="Z23:AB23"/>
    <mergeCell ref="AC21:AE21"/>
    <mergeCell ref="AF21:AH21"/>
    <mergeCell ref="B22:G22"/>
    <mergeCell ref="I22:K22"/>
    <mergeCell ref="L22:N22"/>
    <mergeCell ref="O22:Q22"/>
    <mergeCell ref="S22:X22"/>
    <mergeCell ref="Z22:AB22"/>
    <mergeCell ref="AC22:AE22"/>
    <mergeCell ref="AF22:AH22"/>
    <mergeCell ref="B21:G21"/>
    <mergeCell ref="I21:K21"/>
    <mergeCell ref="L21:N21"/>
    <mergeCell ref="O21:Q21"/>
    <mergeCell ref="S21:X21"/>
    <mergeCell ref="Z21:AB21"/>
    <mergeCell ref="AC19:AE19"/>
    <mergeCell ref="AF19:AH19"/>
    <mergeCell ref="B20:G20"/>
    <mergeCell ref="I20:K20"/>
    <mergeCell ref="L20:N20"/>
    <mergeCell ref="O20:Q20"/>
    <mergeCell ref="S20:X20"/>
    <mergeCell ref="Z20:AB20"/>
    <mergeCell ref="AC20:AE20"/>
    <mergeCell ref="AF20:AH20"/>
    <mergeCell ref="B19:G19"/>
    <mergeCell ref="I19:K19"/>
    <mergeCell ref="L19:N19"/>
    <mergeCell ref="O19:Q19"/>
    <mergeCell ref="S19:X19"/>
    <mergeCell ref="Z19:AB19"/>
    <mergeCell ref="AC17:AE17"/>
    <mergeCell ref="AF17:AH17"/>
    <mergeCell ref="B18:G18"/>
    <mergeCell ref="I18:K18"/>
    <mergeCell ref="L18:N18"/>
    <mergeCell ref="O18:Q18"/>
    <mergeCell ref="S18:X18"/>
    <mergeCell ref="Z18:AB18"/>
    <mergeCell ref="AC18:AE18"/>
    <mergeCell ref="AF18:AH18"/>
    <mergeCell ref="B17:G17"/>
    <mergeCell ref="I17:K17"/>
    <mergeCell ref="L17:N17"/>
    <mergeCell ref="O17:Q17"/>
    <mergeCell ref="S17:X17"/>
    <mergeCell ref="Z17:AB17"/>
    <mergeCell ref="AC15:AE15"/>
    <mergeCell ref="AF15:AH15"/>
    <mergeCell ref="B16:G16"/>
    <mergeCell ref="I16:K16"/>
    <mergeCell ref="L16:N16"/>
    <mergeCell ref="O16:Q16"/>
    <mergeCell ref="S16:X16"/>
    <mergeCell ref="Z16:AB16"/>
    <mergeCell ref="AC16:AE16"/>
    <mergeCell ref="AF16:AH16"/>
    <mergeCell ref="B15:G15"/>
    <mergeCell ref="I15:K15"/>
    <mergeCell ref="L15:N15"/>
    <mergeCell ref="O15:Q15"/>
    <mergeCell ref="S15:X15"/>
    <mergeCell ref="Z15:AB15"/>
    <mergeCell ref="B14:G14"/>
    <mergeCell ref="I14:K14"/>
    <mergeCell ref="L14:N14"/>
    <mergeCell ref="O14:Q14"/>
    <mergeCell ref="S14:X14"/>
    <mergeCell ref="Z14:AB14"/>
    <mergeCell ref="AC14:AE14"/>
    <mergeCell ref="AF14:AH14"/>
    <mergeCell ref="A13:H13"/>
    <mergeCell ref="I13:K13"/>
    <mergeCell ref="L13:N13"/>
    <mergeCell ref="O13:Q13"/>
    <mergeCell ref="S13:X13"/>
    <mergeCell ref="Z13:AB13"/>
    <mergeCell ref="I12:K12"/>
    <mergeCell ref="L12:N12"/>
    <mergeCell ref="O12:Q12"/>
    <mergeCell ref="S12:X12"/>
    <mergeCell ref="Z12:AB12"/>
    <mergeCell ref="AC12:AE12"/>
    <mergeCell ref="AF12:AH12"/>
    <mergeCell ref="AC13:AE13"/>
    <mergeCell ref="AF13:AH13"/>
    <mergeCell ref="B11:G11"/>
    <mergeCell ref="I11:K11"/>
    <mergeCell ref="L11:N11"/>
    <mergeCell ref="O11:Q11"/>
    <mergeCell ref="S11:X11"/>
    <mergeCell ref="Z11:AB11"/>
    <mergeCell ref="AC9:AE9"/>
    <mergeCell ref="AF9:AH9"/>
    <mergeCell ref="B10:G10"/>
    <mergeCell ref="I10:K10"/>
    <mergeCell ref="L10:N10"/>
    <mergeCell ref="O10:Q10"/>
    <mergeCell ref="S10:X10"/>
    <mergeCell ref="Z10:AB10"/>
    <mergeCell ref="AC10:AE10"/>
    <mergeCell ref="AF10:AH10"/>
    <mergeCell ref="B9:G9"/>
    <mergeCell ref="I9:K9"/>
    <mergeCell ref="L9:N9"/>
    <mergeCell ref="O9:Q9"/>
    <mergeCell ref="S9:X9"/>
    <mergeCell ref="Z9:AB9"/>
    <mergeCell ref="AC11:AE11"/>
    <mergeCell ref="AF11:AH11"/>
    <mergeCell ref="AC7:AE7"/>
    <mergeCell ref="AF7:AH7"/>
    <mergeCell ref="B8:G8"/>
    <mergeCell ref="I8:K8"/>
    <mergeCell ref="L8:N8"/>
    <mergeCell ref="O8:Q8"/>
    <mergeCell ref="S8:X8"/>
    <mergeCell ref="Z8:AB8"/>
    <mergeCell ref="AC8:AE8"/>
    <mergeCell ref="AF8:AH8"/>
    <mergeCell ref="A7:H7"/>
    <mergeCell ref="I7:K7"/>
    <mergeCell ref="L7:N7"/>
    <mergeCell ref="O7:Q7"/>
    <mergeCell ref="S7:X7"/>
    <mergeCell ref="Z7:AB7"/>
    <mergeCell ref="A1:D1"/>
    <mergeCell ref="A2:AH2"/>
    <mergeCell ref="A3:AH3"/>
    <mergeCell ref="A5:H5"/>
    <mergeCell ref="I5:K5"/>
    <mergeCell ref="L5:N5"/>
    <mergeCell ref="O5:Q5"/>
    <mergeCell ref="R5:Y5"/>
    <mergeCell ref="Z5:AB5"/>
    <mergeCell ref="AC5:AE5"/>
    <mergeCell ref="AF5:AH5"/>
  </mergeCells>
  <phoneticPr fontId="4"/>
  <hyperlinks>
    <hyperlink ref="A1" location="P2細目次!A1" display="目次に戻る" xr:uid="{2FB1D396-16B5-46DC-A213-FBA67631B23C}"/>
  </hyperlinks>
  <pageMargins left="0.70866141732283472" right="0.70866141732283472" top="0.74803149606299213" bottom="0.74803149606299213" header="0.31496062992125984" footer="0.31496062992125984"/>
  <pageSetup paperSize="9" scale="96" firstPageNumber="0" orientation="portrait" r:id="rId1"/>
  <headerFooter differentFirst="1" scaleWithDoc="0">
    <oddFooter>&amp;C- &amp;P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1FD87-BB02-4483-AB92-02A89CD35618}">
  <sheetPr codeName="Sheet40">
    <tabColor theme="0"/>
    <pageSetUpPr fitToPage="1"/>
  </sheetPr>
  <dimension ref="A1:AK40"/>
  <sheetViews>
    <sheetView zoomScaleNormal="100" zoomScaleSheetLayoutView="100" workbookViewId="0">
      <selection activeCell="AL2" sqref="AL2:AR2"/>
    </sheetView>
  </sheetViews>
  <sheetFormatPr defaultColWidth="2.625" defaultRowHeight="22.5" customHeight="1"/>
  <cols>
    <col min="1" max="16384" width="2.625" style="286"/>
  </cols>
  <sheetData>
    <row r="1" spans="1:36" ht="13.5">
      <c r="A1" s="1176" t="s">
        <v>4602</v>
      </c>
      <c r="B1" s="1176"/>
      <c r="C1" s="1176"/>
      <c r="D1" s="1176"/>
    </row>
    <row r="2" spans="1:36" s="42" customFormat="1" ht="22.5" customHeight="1">
      <c r="A2" s="1458" t="s">
        <v>1462</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row>
    <row r="3" spans="1:36" s="42" customFormat="1" ht="22.5" customHeight="1">
      <c r="A3" s="1458" t="s">
        <v>1463</v>
      </c>
      <c r="B3" s="1458"/>
      <c r="C3" s="1458"/>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row>
    <row r="4" spans="1:36" ht="13.5">
      <c r="AH4" s="315" t="s">
        <v>1464</v>
      </c>
    </row>
    <row r="5" spans="1:36" ht="22.5" customHeight="1">
      <c r="A5" s="1815" t="s">
        <v>1396</v>
      </c>
      <c r="B5" s="1815"/>
      <c r="C5" s="1815"/>
      <c r="D5" s="1815"/>
      <c r="E5" s="1815"/>
      <c r="F5" s="1815"/>
      <c r="G5" s="1815"/>
      <c r="H5" s="1785"/>
      <c r="I5" s="1787" t="s">
        <v>1397</v>
      </c>
      <c r="J5" s="1788"/>
      <c r="K5" s="1789"/>
      <c r="L5" s="1787" t="s">
        <v>1398</v>
      </c>
      <c r="M5" s="1788"/>
      <c r="N5" s="1789"/>
      <c r="O5" s="1787" t="s">
        <v>1399</v>
      </c>
      <c r="P5" s="1788"/>
      <c r="Q5" s="1789"/>
      <c r="R5" s="1786" t="s">
        <v>1396</v>
      </c>
      <c r="S5" s="1786"/>
      <c r="T5" s="1786"/>
      <c r="U5" s="1786"/>
      <c r="V5" s="1786"/>
      <c r="W5" s="1786"/>
      <c r="X5" s="1786"/>
      <c r="Y5" s="1786"/>
      <c r="Z5" s="1816" t="s">
        <v>1397</v>
      </c>
      <c r="AA5" s="1816"/>
      <c r="AB5" s="1816"/>
      <c r="AC5" s="1816" t="s">
        <v>1398</v>
      </c>
      <c r="AD5" s="1816"/>
      <c r="AE5" s="1816"/>
      <c r="AF5" s="1816" t="s">
        <v>1399</v>
      </c>
      <c r="AG5" s="1816"/>
      <c r="AH5" s="1787"/>
    </row>
    <row r="6" spans="1:36" ht="22.5" customHeight="1">
      <c r="A6" s="622"/>
      <c r="B6" s="622"/>
      <c r="C6" s="622"/>
      <c r="D6" s="628"/>
      <c r="E6" s="628"/>
      <c r="F6" s="628"/>
      <c r="G6" s="628"/>
      <c r="H6" s="631"/>
      <c r="I6" s="624"/>
      <c r="J6" s="625"/>
      <c r="K6" s="625"/>
      <c r="L6" s="625"/>
      <c r="M6" s="625"/>
      <c r="N6" s="625"/>
      <c r="O6" s="625"/>
      <c r="P6" s="626"/>
      <c r="Q6" s="627"/>
      <c r="R6" s="628"/>
      <c r="S6" s="628"/>
      <c r="T6" s="628"/>
      <c r="U6" s="628"/>
      <c r="V6" s="628"/>
      <c r="W6" s="628"/>
      <c r="X6" s="628"/>
      <c r="Y6" s="631"/>
      <c r="Z6" s="625"/>
      <c r="AA6" s="625"/>
      <c r="AB6" s="625"/>
      <c r="AC6" s="625"/>
      <c r="AD6" s="625"/>
      <c r="AE6" s="625"/>
      <c r="AF6" s="625"/>
    </row>
    <row r="7" spans="1:36" ht="22.5" customHeight="1">
      <c r="C7" s="1794" t="s">
        <v>1465</v>
      </c>
      <c r="D7" s="1794"/>
      <c r="E7" s="1794"/>
      <c r="F7" s="1794"/>
      <c r="G7" s="1794"/>
      <c r="H7" s="629"/>
      <c r="I7" s="1792">
        <v>421</v>
      </c>
      <c r="J7" s="1790"/>
      <c r="K7" s="1790"/>
      <c r="L7" s="1790">
        <v>407</v>
      </c>
      <c r="M7" s="1790"/>
      <c r="N7" s="1790"/>
      <c r="O7" s="1790">
        <v>14</v>
      </c>
      <c r="P7" s="1790"/>
      <c r="Q7" s="1793"/>
      <c r="R7" s="628"/>
      <c r="S7" s="628"/>
      <c r="T7" s="1794" t="s">
        <v>1466</v>
      </c>
      <c r="U7" s="1794"/>
      <c r="V7" s="1794"/>
      <c r="W7" s="1794"/>
      <c r="X7" s="1794"/>
      <c r="Y7" s="628"/>
      <c r="Z7" s="1792">
        <v>190</v>
      </c>
      <c r="AA7" s="1790"/>
      <c r="AB7" s="1790"/>
      <c r="AC7" s="1790">
        <v>147</v>
      </c>
      <c r="AD7" s="1790"/>
      <c r="AE7" s="1790"/>
      <c r="AF7" s="1790">
        <v>43</v>
      </c>
      <c r="AG7" s="1790"/>
      <c r="AH7" s="1790"/>
    </row>
    <row r="8" spans="1:36" ht="22.5" customHeight="1">
      <c r="C8" s="1794" t="s">
        <v>1467</v>
      </c>
      <c r="D8" s="1794"/>
      <c r="E8" s="1794"/>
      <c r="F8" s="1794"/>
      <c r="G8" s="1794"/>
      <c r="H8" s="629"/>
      <c r="I8" s="1792">
        <v>673</v>
      </c>
      <c r="J8" s="1790"/>
      <c r="K8" s="1790"/>
      <c r="L8" s="1790">
        <v>546</v>
      </c>
      <c r="M8" s="1790"/>
      <c r="N8" s="1790"/>
      <c r="O8" s="1790">
        <v>127</v>
      </c>
      <c r="P8" s="1790"/>
      <c r="Q8" s="1793"/>
      <c r="R8" s="628"/>
      <c r="S8" s="628"/>
      <c r="T8" s="1794" t="s">
        <v>1468</v>
      </c>
      <c r="U8" s="1794"/>
      <c r="V8" s="1794"/>
      <c r="W8" s="1794"/>
      <c r="X8" s="1794"/>
      <c r="Y8" s="628"/>
      <c r="Z8" s="1792">
        <v>85</v>
      </c>
      <c r="AA8" s="1790"/>
      <c r="AB8" s="1790"/>
      <c r="AC8" s="1790">
        <v>62</v>
      </c>
      <c r="AD8" s="1790"/>
      <c r="AE8" s="1790"/>
      <c r="AF8" s="1790">
        <v>23</v>
      </c>
      <c r="AG8" s="1790"/>
      <c r="AH8" s="1790"/>
    </row>
    <row r="9" spans="1:36" ht="22.5" customHeight="1">
      <c r="C9" s="1794" t="s">
        <v>1469</v>
      </c>
      <c r="D9" s="1794"/>
      <c r="E9" s="1794"/>
      <c r="F9" s="1794"/>
      <c r="G9" s="1794"/>
      <c r="H9" s="442"/>
      <c r="I9" s="1792">
        <v>275</v>
      </c>
      <c r="J9" s="1790"/>
      <c r="K9" s="1790"/>
      <c r="L9" s="1790">
        <v>198</v>
      </c>
      <c r="M9" s="1790"/>
      <c r="N9" s="1790"/>
      <c r="O9" s="1790">
        <v>77</v>
      </c>
      <c r="P9" s="1790"/>
      <c r="Q9" s="1793"/>
      <c r="R9" s="628"/>
      <c r="S9" s="628"/>
      <c r="T9" s="1794" t="s">
        <v>1470</v>
      </c>
      <c r="U9" s="1794"/>
      <c r="V9" s="1794"/>
      <c r="W9" s="1794"/>
      <c r="X9" s="1794"/>
      <c r="Y9" s="628"/>
      <c r="Z9" s="1792">
        <v>153</v>
      </c>
      <c r="AA9" s="1790"/>
      <c r="AB9" s="1790"/>
      <c r="AC9" s="1790">
        <v>143</v>
      </c>
      <c r="AD9" s="1790"/>
      <c r="AE9" s="1790"/>
      <c r="AF9" s="1790">
        <v>10</v>
      </c>
      <c r="AG9" s="1790"/>
      <c r="AH9" s="1790"/>
    </row>
    <row r="10" spans="1:36" ht="22.5" customHeight="1">
      <c r="C10" s="1794" t="s">
        <v>1471</v>
      </c>
      <c r="D10" s="1794"/>
      <c r="E10" s="1794"/>
      <c r="F10" s="1794"/>
      <c r="G10" s="1794"/>
      <c r="H10" s="442"/>
      <c r="I10" s="1792">
        <v>115</v>
      </c>
      <c r="J10" s="1790"/>
      <c r="K10" s="1790"/>
      <c r="L10" s="1790">
        <v>108</v>
      </c>
      <c r="M10" s="1790"/>
      <c r="N10" s="1790"/>
      <c r="O10" s="1790">
        <v>7</v>
      </c>
      <c r="P10" s="1790"/>
      <c r="Q10" s="1793"/>
      <c r="R10" s="628"/>
      <c r="S10" s="628"/>
      <c r="T10" s="1794" t="s">
        <v>1472</v>
      </c>
      <c r="U10" s="1794"/>
      <c r="V10" s="1794"/>
      <c r="W10" s="1794"/>
      <c r="X10" s="1794"/>
      <c r="Y10" s="629"/>
      <c r="Z10" s="1792">
        <v>84</v>
      </c>
      <c r="AA10" s="1790"/>
      <c r="AB10" s="1790"/>
      <c r="AC10" s="1790">
        <v>61</v>
      </c>
      <c r="AD10" s="1790"/>
      <c r="AE10" s="1790"/>
      <c r="AF10" s="1790">
        <v>23</v>
      </c>
      <c r="AG10" s="1790"/>
      <c r="AH10" s="1790"/>
    </row>
    <row r="11" spans="1:36" ht="22.5" customHeight="1">
      <c r="C11" s="1794" t="s">
        <v>1473</v>
      </c>
      <c r="D11" s="1794"/>
      <c r="E11" s="1794"/>
      <c r="F11" s="1794"/>
      <c r="G11" s="1794"/>
      <c r="H11" s="442"/>
      <c r="I11" s="1792">
        <v>31</v>
      </c>
      <c r="J11" s="1790"/>
      <c r="K11" s="1790"/>
      <c r="L11" s="1790">
        <v>31</v>
      </c>
      <c r="M11" s="1790"/>
      <c r="N11" s="1790"/>
      <c r="O11" s="1802" t="s">
        <v>786</v>
      </c>
      <c r="P11" s="1802"/>
      <c r="Q11" s="1803"/>
      <c r="R11" s="628"/>
      <c r="S11" s="628"/>
      <c r="T11" s="1794" t="s">
        <v>1474</v>
      </c>
      <c r="U11" s="1794"/>
      <c r="V11" s="1794"/>
      <c r="W11" s="1794"/>
      <c r="X11" s="1794"/>
      <c r="Y11" s="629"/>
      <c r="Z11" s="1792">
        <v>31</v>
      </c>
      <c r="AA11" s="1790"/>
      <c r="AB11" s="1790"/>
      <c r="AC11" s="1790">
        <v>20</v>
      </c>
      <c r="AD11" s="1790"/>
      <c r="AE11" s="1790"/>
      <c r="AF11" s="1790">
        <v>11</v>
      </c>
      <c r="AG11" s="1790"/>
      <c r="AH11" s="1790"/>
    </row>
    <row r="12" spans="1:36" ht="22.5" customHeight="1">
      <c r="C12" s="1794" t="s">
        <v>1475</v>
      </c>
      <c r="D12" s="1794"/>
      <c r="E12" s="1794"/>
      <c r="F12" s="1794"/>
      <c r="G12" s="1794"/>
      <c r="H12" s="442"/>
      <c r="I12" s="1420">
        <v>119</v>
      </c>
      <c r="J12" s="1202"/>
      <c r="K12" s="1202"/>
      <c r="L12" s="1202">
        <v>112</v>
      </c>
      <c r="M12" s="1202"/>
      <c r="N12" s="1202"/>
      <c r="O12" s="1202">
        <v>7</v>
      </c>
      <c r="P12" s="1202"/>
      <c r="Q12" s="1551"/>
      <c r="R12" s="628"/>
      <c r="S12" s="628"/>
      <c r="T12" s="1794" t="s">
        <v>1476</v>
      </c>
      <c r="U12" s="1794"/>
      <c r="V12" s="1794"/>
      <c r="W12" s="1794"/>
      <c r="X12" s="1794"/>
      <c r="Y12" s="629"/>
      <c r="Z12" s="1792">
        <v>132</v>
      </c>
      <c r="AA12" s="1790"/>
      <c r="AB12" s="1790"/>
      <c r="AC12" s="1790">
        <v>132</v>
      </c>
      <c r="AD12" s="1790"/>
      <c r="AE12" s="1790"/>
      <c r="AF12" s="1802" t="s">
        <v>786</v>
      </c>
      <c r="AG12" s="1802"/>
      <c r="AH12" s="1802"/>
    </row>
    <row r="13" spans="1:36" ht="22.5" customHeight="1">
      <c r="C13" s="1794" t="s">
        <v>1477</v>
      </c>
      <c r="D13" s="1794"/>
      <c r="E13" s="1794"/>
      <c r="F13" s="1794"/>
      <c r="G13" s="1794"/>
      <c r="H13" s="442"/>
      <c r="I13" s="1817">
        <v>176</v>
      </c>
      <c r="J13" s="1802"/>
      <c r="K13" s="1802"/>
      <c r="L13" s="1802">
        <v>169</v>
      </c>
      <c r="M13" s="1802"/>
      <c r="N13" s="1802"/>
      <c r="O13" s="1802">
        <v>7</v>
      </c>
      <c r="P13" s="1802"/>
      <c r="Q13" s="1803"/>
      <c r="R13" s="628"/>
      <c r="S13" s="628"/>
      <c r="T13" s="1794" t="s">
        <v>1478</v>
      </c>
      <c r="U13" s="1794"/>
      <c r="V13" s="1794"/>
      <c r="W13" s="1794"/>
      <c r="X13" s="1794"/>
      <c r="Y13" s="629"/>
      <c r="Z13" s="1792">
        <v>59</v>
      </c>
      <c r="AA13" s="1790"/>
      <c r="AB13" s="1790"/>
      <c r="AC13" s="1790">
        <v>55</v>
      </c>
      <c r="AD13" s="1790"/>
      <c r="AE13" s="1790"/>
      <c r="AF13" s="1802">
        <v>4</v>
      </c>
      <c r="AG13" s="1802"/>
      <c r="AH13" s="1802"/>
      <c r="AI13" s="639"/>
      <c r="AJ13" s="639"/>
    </row>
    <row r="14" spans="1:36" ht="22.5" customHeight="1">
      <c r="C14" s="1794" t="s">
        <v>1479</v>
      </c>
      <c r="D14" s="1794"/>
      <c r="E14" s="1794"/>
      <c r="F14" s="1794"/>
      <c r="G14" s="1794"/>
      <c r="H14" s="442"/>
      <c r="I14" s="1817">
        <v>42</v>
      </c>
      <c r="J14" s="1802"/>
      <c r="K14" s="1802"/>
      <c r="L14" s="1802">
        <v>32</v>
      </c>
      <c r="M14" s="1802"/>
      <c r="N14" s="1802"/>
      <c r="O14" s="1802">
        <v>10</v>
      </c>
      <c r="P14" s="1802"/>
      <c r="Q14" s="1803"/>
      <c r="R14" s="628"/>
      <c r="S14" s="628"/>
      <c r="T14" s="1794" t="s">
        <v>1480</v>
      </c>
      <c r="U14" s="1794"/>
      <c r="V14" s="1794"/>
      <c r="W14" s="1794"/>
      <c r="X14" s="1794"/>
      <c r="Y14" s="629"/>
      <c r="Z14" s="1792">
        <v>96</v>
      </c>
      <c r="AA14" s="1790"/>
      <c r="AB14" s="1790"/>
      <c r="AC14" s="1790">
        <v>87</v>
      </c>
      <c r="AD14" s="1790"/>
      <c r="AE14" s="1790"/>
      <c r="AF14" s="1802">
        <v>9</v>
      </c>
      <c r="AG14" s="1802"/>
      <c r="AH14" s="1802"/>
    </row>
    <row r="15" spans="1:36" ht="22.5" customHeight="1">
      <c r="C15" s="1794" t="s">
        <v>1481</v>
      </c>
      <c r="D15" s="1794"/>
      <c r="E15" s="1794"/>
      <c r="F15" s="1794"/>
      <c r="G15" s="1794"/>
      <c r="H15" s="442"/>
      <c r="I15" s="1817">
        <v>46</v>
      </c>
      <c r="J15" s="1802"/>
      <c r="K15" s="1802"/>
      <c r="L15" s="1802">
        <v>40</v>
      </c>
      <c r="M15" s="1802"/>
      <c r="N15" s="1802"/>
      <c r="O15" s="1802">
        <v>6</v>
      </c>
      <c r="P15" s="1802"/>
      <c r="Q15" s="1803"/>
      <c r="R15" s="285"/>
      <c r="S15" s="285"/>
      <c r="T15" s="1794" t="s">
        <v>1482</v>
      </c>
      <c r="U15" s="1794"/>
      <c r="V15" s="1794"/>
      <c r="W15" s="1794"/>
      <c r="X15" s="1794"/>
      <c r="Y15" s="629"/>
      <c r="Z15" s="1792">
        <v>91</v>
      </c>
      <c r="AA15" s="1790"/>
      <c r="AB15" s="1790"/>
      <c r="AC15" s="1790">
        <v>91</v>
      </c>
      <c r="AD15" s="1790"/>
      <c r="AE15" s="1790"/>
      <c r="AF15" s="1802" t="s">
        <v>786</v>
      </c>
      <c r="AG15" s="1802"/>
      <c r="AH15" s="1802"/>
    </row>
    <row r="16" spans="1:36" ht="22.5" customHeight="1">
      <c r="C16" s="1794" t="s">
        <v>1483</v>
      </c>
      <c r="D16" s="1794"/>
      <c r="E16" s="1794"/>
      <c r="F16" s="1794"/>
      <c r="G16" s="1794"/>
      <c r="H16" s="442"/>
      <c r="I16" s="1817">
        <v>129</v>
      </c>
      <c r="J16" s="1802"/>
      <c r="K16" s="1802"/>
      <c r="L16" s="1802">
        <v>70</v>
      </c>
      <c r="M16" s="1802"/>
      <c r="N16" s="1802"/>
      <c r="O16" s="1802">
        <v>59</v>
      </c>
      <c r="P16" s="1802"/>
      <c r="Q16" s="1803"/>
      <c r="R16" s="628"/>
      <c r="S16" s="628"/>
      <c r="T16" s="1794" t="s">
        <v>1484</v>
      </c>
      <c r="U16" s="1794"/>
      <c r="V16" s="1794"/>
      <c r="W16" s="1794"/>
      <c r="X16" s="1794"/>
      <c r="Y16" s="629"/>
      <c r="Z16" s="1792">
        <v>85</v>
      </c>
      <c r="AA16" s="1790"/>
      <c r="AB16" s="1790"/>
      <c r="AC16" s="1790">
        <v>81</v>
      </c>
      <c r="AD16" s="1790"/>
      <c r="AE16" s="1790"/>
      <c r="AF16" s="1790">
        <v>4</v>
      </c>
      <c r="AG16" s="1790"/>
      <c r="AH16" s="1790"/>
    </row>
    <row r="17" spans="1:37" ht="22.5" customHeight="1">
      <c r="C17" s="1794" t="s">
        <v>1485</v>
      </c>
      <c r="D17" s="1794"/>
      <c r="E17" s="1794"/>
      <c r="F17" s="1794"/>
      <c r="G17" s="1794"/>
      <c r="H17" s="442"/>
      <c r="I17" s="1817">
        <v>402</v>
      </c>
      <c r="J17" s="1802"/>
      <c r="K17" s="1802"/>
      <c r="L17" s="1802">
        <v>346</v>
      </c>
      <c r="M17" s="1802"/>
      <c r="N17" s="1802"/>
      <c r="O17" s="1802">
        <v>56</v>
      </c>
      <c r="P17" s="1802"/>
      <c r="Q17" s="1803"/>
      <c r="R17" s="628"/>
      <c r="S17" s="628"/>
      <c r="T17" s="1794" t="s">
        <v>1486</v>
      </c>
      <c r="U17" s="1794"/>
      <c r="V17" s="1794"/>
      <c r="W17" s="1794"/>
      <c r="X17" s="1794"/>
      <c r="Y17" s="629"/>
      <c r="Z17" s="1792">
        <v>33</v>
      </c>
      <c r="AA17" s="1790"/>
      <c r="AB17" s="1790"/>
      <c r="AC17" s="1790">
        <v>26</v>
      </c>
      <c r="AD17" s="1790"/>
      <c r="AE17" s="1790"/>
      <c r="AF17" s="1790">
        <v>7</v>
      </c>
      <c r="AG17" s="1790"/>
      <c r="AH17" s="1790"/>
    </row>
    <row r="18" spans="1:37" ht="22.5" customHeight="1">
      <c r="C18" s="1794" t="s">
        <v>1487</v>
      </c>
      <c r="D18" s="1794"/>
      <c r="E18" s="1794"/>
      <c r="F18" s="1794"/>
      <c r="G18" s="1794"/>
      <c r="H18" s="442"/>
      <c r="I18" s="1817">
        <v>118</v>
      </c>
      <c r="J18" s="1802"/>
      <c r="K18" s="1802"/>
      <c r="L18" s="1802">
        <v>103</v>
      </c>
      <c r="M18" s="1802"/>
      <c r="N18" s="1802"/>
      <c r="O18" s="1802">
        <v>15</v>
      </c>
      <c r="P18" s="1802"/>
      <c r="Q18" s="1803"/>
      <c r="R18" s="628"/>
      <c r="S18" s="628"/>
      <c r="T18" s="1794" t="s">
        <v>1488</v>
      </c>
      <c r="U18" s="1794"/>
      <c r="V18" s="1794"/>
      <c r="W18" s="1794"/>
      <c r="X18" s="1794"/>
      <c r="Y18" s="629"/>
      <c r="Z18" s="1792">
        <v>9</v>
      </c>
      <c r="AA18" s="1790"/>
      <c r="AB18" s="1790"/>
      <c r="AC18" s="1790">
        <v>7</v>
      </c>
      <c r="AD18" s="1790"/>
      <c r="AE18" s="1790"/>
      <c r="AF18" s="1802">
        <v>2</v>
      </c>
      <c r="AG18" s="1802"/>
      <c r="AH18" s="1802"/>
    </row>
    <row r="19" spans="1:37" ht="22.5" customHeight="1">
      <c r="C19" s="1794" t="s">
        <v>1489</v>
      </c>
      <c r="D19" s="1794"/>
      <c r="E19" s="1794"/>
      <c r="F19" s="1794"/>
      <c r="G19" s="1794"/>
      <c r="H19" s="442"/>
      <c r="I19" s="1817">
        <v>88</v>
      </c>
      <c r="J19" s="1802"/>
      <c r="K19" s="1802"/>
      <c r="L19" s="1802">
        <v>65</v>
      </c>
      <c r="M19" s="1802"/>
      <c r="N19" s="1802"/>
      <c r="O19" s="1802">
        <v>23</v>
      </c>
      <c r="P19" s="1802"/>
      <c r="Q19" s="1803"/>
      <c r="R19" s="628"/>
      <c r="S19" s="628"/>
      <c r="T19" s="1794" t="s">
        <v>1490</v>
      </c>
      <c r="U19" s="1794"/>
      <c r="V19" s="1794"/>
      <c r="W19" s="1794"/>
      <c r="X19" s="1794"/>
      <c r="Y19" s="629"/>
      <c r="Z19" s="1792">
        <v>213</v>
      </c>
      <c r="AA19" s="1790"/>
      <c r="AB19" s="1790"/>
      <c r="AC19" s="1790">
        <v>213</v>
      </c>
      <c r="AD19" s="1790"/>
      <c r="AE19" s="1790"/>
      <c r="AF19" s="1802" t="s">
        <v>1282</v>
      </c>
      <c r="AG19" s="1802"/>
      <c r="AH19" s="1802"/>
    </row>
    <row r="20" spans="1:37" ht="22.5" customHeight="1">
      <c r="C20" s="1794" t="s">
        <v>1491</v>
      </c>
      <c r="D20" s="1794"/>
      <c r="E20" s="1794"/>
      <c r="F20" s="1794"/>
      <c r="G20" s="1794"/>
      <c r="H20" s="442"/>
      <c r="I20" s="1817">
        <v>752</v>
      </c>
      <c r="J20" s="1802"/>
      <c r="K20" s="1802"/>
      <c r="L20" s="1802">
        <v>595</v>
      </c>
      <c r="M20" s="1802"/>
      <c r="N20" s="1802"/>
      <c r="O20" s="1802">
        <v>157</v>
      </c>
      <c r="P20" s="1802"/>
      <c r="Q20" s="1803"/>
      <c r="R20" s="637"/>
      <c r="S20" s="637"/>
      <c r="T20" s="1794" t="s">
        <v>1492</v>
      </c>
      <c r="U20" s="1794"/>
      <c r="V20" s="1794"/>
      <c r="W20" s="1794"/>
      <c r="X20" s="1794"/>
      <c r="Y20" s="629"/>
      <c r="Z20" s="1792">
        <v>61</v>
      </c>
      <c r="AA20" s="1790"/>
      <c r="AB20" s="1790"/>
      <c r="AC20" s="1790">
        <v>54</v>
      </c>
      <c r="AD20" s="1790"/>
      <c r="AE20" s="1790"/>
      <c r="AF20" s="1790">
        <v>7</v>
      </c>
      <c r="AG20" s="1790"/>
      <c r="AH20" s="1790"/>
      <c r="AI20" s="637"/>
      <c r="AJ20" s="637"/>
      <c r="AK20" s="637"/>
    </row>
    <row r="21" spans="1:37" ht="22.5" customHeight="1">
      <c r="C21" s="1794" t="s">
        <v>1493</v>
      </c>
      <c r="D21" s="1794"/>
      <c r="E21" s="1794"/>
      <c r="F21" s="1794"/>
      <c r="G21" s="1794"/>
      <c r="H21" s="442"/>
      <c r="I21" s="1817">
        <v>85</v>
      </c>
      <c r="J21" s="1802"/>
      <c r="K21" s="1802"/>
      <c r="L21" s="1802">
        <v>77</v>
      </c>
      <c r="M21" s="1802"/>
      <c r="N21" s="1802"/>
      <c r="O21" s="1802">
        <v>8</v>
      </c>
      <c r="P21" s="1802"/>
      <c r="Q21" s="1803"/>
      <c r="R21" s="643"/>
      <c r="S21" s="637"/>
      <c r="T21" s="1794" t="s">
        <v>1494</v>
      </c>
      <c r="U21" s="1794"/>
      <c r="V21" s="1794"/>
      <c r="W21" s="1794"/>
      <c r="X21" s="1794"/>
      <c r="Y21" s="629"/>
      <c r="Z21" s="1792">
        <v>185</v>
      </c>
      <c r="AA21" s="1790"/>
      <c r="AB21" s="1790"/>
      <c r="AC21" s="1790">
        <v>172</v>
      </c>
      <c r="AD21" s="1790"/>
      <c r="AE21" s="1790"/>
      <c r="AF21" s="1790">
        <v>13</v>
      </c>
      <c r="AG21" s="1790"/>
      <c r="AH21" s="1790"/>
      <c r="AI21" s="643"/>
      <c r="AJ21" s="637"/>
      <c r="AK21" s="637"/>
    </row>
    <row r="22" spans="1:37" ht="22.5" customHeight="1">
      <c r="C22" s="1794" t="s">
        <v>1495</v>
      </c>
      <c r="D22" s="1794"/>
      <c r="E22" s="1794"/>
      <c r="F22" s="1794"/>
      <c r="G22" s="1794"/>
      <c r="H22" s="442"/>
      <c r="I22" s="1817">
        <v>23</v>
      </c>
      <c r="J22" s="1802"/>
      <c r="K22" s="1802"/>
      <c r="L22" s="1802">
        <v>20</v>
      </c>
      <c r="M22" s="1802"/>
      <c r="N22" s="1802"/>
      <c r="O22" s="1802">
        <v>3</v>
      </c>
      <c r="P22" s="1802"/>
      <c r="Q22" s="1803"/>
      <c r="R22" s="643"/>
      <c r="S22" s="637"/>
      <c r="T22" s="1794" t="s">
        <v>1496</v>
      </c>
      <c r="U22" s="1794"/>
      <c r="V22" s="1794"/>
      <c r="W22" s="1794"/>
      <c r="X22" s="1794"/>
      <c r="Y22" s="629"/>
      <c r="Z22" s="1792">
        <v>403</v>
      </c>
      <c r="AA22" s="1790"/>
      <c r="AB22" s="1790"/>
      <c r="AC22" s="1790">
        <v>403</v>
      </c>
      <c r="AD22" s="1790"/>
      <c r="AE22" s="1790"/>
      <c r="AF22" s="1802" t="s">
        <v>1282</v>
      </c>
      <c r="AG22" s="1802"/>
      <c r="AH22" s="1802"/>
      <c r="AI22" s="643"/>
      <c r="AJ22" s="637"/>
      <c r="AK22" s="637"/>
    </row>
    <row r="23" spans="1:37" ht="22.5" customHeight="1">
      <c r="C23" s="1794" t="s">
        <v>1497</v>
      </c>
      <c r="D23" s="1794"/>
      <c r="E23" s="1794"/>
      <c r="F23" s="1794"/>
      <c r="G23" s="1794"/>
      <c r="H23" s="442"/>
      <c r="I23" s="1817">
        <v>153</v>
      </c>
      <c r="J23" s="1802"/>
      <c r="K23" s="1802"/>
      <c r="L23" s="1802">
        <v>122</v>
      </c>
      <c r="M23" s="1802"/>
      <c r="N23" s="1802"/>
      <c r="O23" s="1802">
        <v>31</v>
      </c>
      <c r="P23" s="1802"/>
      <c r="Q23" s="1803"/>
      <c r="R23" s="643"/>
      <c r="S23" s="643"/>
      <c r="T23" s="1794" t="s">
        <v>1498</v>
      </c>
      <c r="U23" s="1794"/>
      <c r="V23" s="1794"/>
      <c r="W23" s="1794"/>
      <c r="X23" s="1794"/>
      <c r="Y23" s="629"/>
      <c r="Z23" s="1792">
        <v>29</v>
      </c>
      <c r="AA23" s="1790"/>
      <c r="AB23" s="1790"/>
      <c r="AC23" s="1790">
        <v>29</v>
      </c>
      <c r="AD23" s="1790"/>
      <c r="AE23" s="1790"/>
      <c r="AF23" s="1802" t="s">
        <v>1282</v>
      </c>
      <c r="AG23" s="1802"/>
      <c r="AH23" s="1802"/>
      <c r="AI23" s="643"/>
      <c r="AJ23" s="637"/>
      <c r="AK23" s="637"/>
    </row>
    <row r="24" spans="1:37" ht="22.5" customHeight="1">
      <c r="C24" s="1794" t="s">
        <v>1499</v>
      </c>
      <c r="D24" s="1794"/>
      <c r="E24" s="1794"/>
      <c r="F24" s="1794"/>
      <c r="G24" s="1794"/>
      <c r="H24" s="442"/>
      <c r="I24" s="1817">
        <v>482</v>
      </c>
      <c r="J24" s="1802"/>
      <c r="K24" s="1802"/>
      <c r="L24" s="1802">
        <v>453</v>
      </c>
      <c r="M24" s="1802"/>
      <c r="N24" s="1802"/>
      <c r="O24" s="1802">
        <v>29</v>
      </c>
      <c r="P24" s="1802"/>
      <c r="Q24" s="1803"/>
      <c r="R24" s="643"/>
      <c r="S24" s="643"/>
      <c r="T24" s="1794" t="s">
        <v>1500</v>
      </c>
      <c r="U24" s="1794"/>
      <c r="V24" s="1794"/>
      <c r="W24" s="1794"/>
      <c r="X24" s="1794"/>
      <c r="Y24" s="631"/>
      <c r="Z24" s="1792">
        <v>20</v>
      </c>
      <c r="AA24" s="1790"/>
      <c r="AB24" s="1790"/>
      <c r="AC24" s="1790">
        <v>20</v>
      </c>
      <c r="AD24" s="1790"/>
      <c r="AE24" s="1790"/>
      <c r="AF24" s="1802" t="s">
        <v>1282</v>
      </c>
      <c r="AG24" s="1802"/>
      <c r="AH24" s="1802"/>
      <c r="AI24" s="643"/>
      <c r="AJ24" s="637"/>
      <c r="AK24" s="637"/>
    </row>
    <row r="25" spans="1:37" ht="22.5" customHeight="1">
      <c r="C25" s="1794" t="s">
        <v>1501</v>
      </c>
      <c r="D25" s="1794"/>
      <c r="E25" s="1794"/>
      <c r="F25" s="1794"/>
      <c r="G25" s="1794"/>
      <c r="H25" s="442"/>
      <c r="I25" s="1817">
        <v>36</v>
      </c>
      <c r="J25" s="1802"/>
      <c r="K25" s="1802"/>
      <c r="L25" s="1802">
        <v>26</v>
      </c>
      <c r="M25" s="1802"/>
      <c r="N25" s="1802"/>
      <c r="O25" s="1802">
        <v>10</v>
      </c>
      <c r="P25" s="1802"/>
      <c r="Q25" s="1803"/>
      <c r="R25" s="643"/>
      <c r="S25" s="643"/>
      <c r="T25" s="1818" t="s">
        <v>1440</v>
      </c>
      <c r="U25" s="1818"/>
      <c r="V25" s="1818"/>
      <c r="W25" s="1818"/>
      <c r="X25" s="1818"/>
      <c r="Y25" s="629"/>
      <c r="Z25" s="1792">
        <v>10</v>
      </c>
      <c r="AA25" s="1790"/>
      <c r="AB25" s="1790"/>
      <c r="AC25" s="1790">
        <v>9</v>
      </c>
      <c r="AD25" s="1790"/>
      <c r="AE25" s="1790"/>
      <c r="AF25" s="1802">
        <v>1</v>
      </c>
      <c r="AG25" s="1802"/>
      <c r="AH25" s="1802"/>
      <c r="AI25" s="643"/>
      <c r="AJ25" s="643"/>
      <c r="AK25" s="643"/>
    </row>
    <row r="26" spans="1:37" ht="22.5" customHeight="1">
      <c r="C26" s="1794" t="s">
        <v>1502</v>
      </c>
      <c r="D26" s="1794"/>
      <c r="E26" s="1794"/>
      <c r="F26" s="1794"/>
      <c r="G26" s="1794"/>
      <c r="H26" s="442"/>
      <c r="I26" s="1817">
        <v>10</v>
      </c>
      <c r="J26" s="1802"/>
      <c r="K26" s="1802"/>
      <c r="L26" s="1802">
        <v>8</v>
      </c>
      <c r="M26" s="1802"/>
      <c r="N26" s="1802"/>
      <c r="O26" s="1802">
        <v>2</v>
      </c>
      <c r="P26" s="1802"/>
      <c r="Q26" s="1803"/>
      <c r="R26" s="637"/>
      <c r="S26" s="1794" t="s">
        <v>1503</v>
      </c>
      <c r="T26" s="1794"/>
      <c r="U26" s="1794"/>
      <c r="V26" s="1794"/>
      <c r="W26" s="1794"/>
      <c r="X26" s="1794"/>
      <c r="Y26" s="629"/>
      <c r="Z26" s="1792">
        <v>246</v>
      </c>
      <c r="AA26" s="1790"/>
      <c r="AB26" s="1790"/>
      <c r="AC26" s="1790">
        <v>208</v>
      </c>
      <c r="AD26" s="1790"/>
      <c r="AE26" s="1790"/>
      <c r="AF26" s="1790">
        <v>38</v>
      </c>
      <c r="AG26" s="1790"/>
      <c r="AH26" s="1790"/>
      <c r="AI26" s="637"/>
      <c r="AJ26" s="637"/>
      <c r="AK26" s="637"/>
    </row>
    <row r="27" spans="1:37" ht="22.5" customHeight="1">
      <c r="C27" s="1794" t="s">
        <v>1504</v>
      </c>
      <c r="D27" s="1794"/>
      <c r="E27" s="1794"/>
      <c r="F27" s="1794"/>
      <c r="G27" s="1794"/>
      <c r="H27" s="442"/>
      <c r="I27" s="1817">
        <v>15</v>
      </c>
      <c r="J27" s="1802"/>
      <c r="K27" s="1802"/>
      <c r="L27" s="1802">
        <v>11</v>
      </c>
      <c r="M27" s="1802"/>
      <c r="N27" s="1802"/>
      <c r="O27" s="1802">
        <v>4</v>
      </c>
      <c r="P27" s="1802"/>
      <c r="Q27" s="1803"/>
      <c r="R27" s="643"/>
      <c r="S27" s="637"/>
      <c r="T27" s="1794" t="s">
        <v>1505</v>
      </c>
      <c r="U27" s="1794"/>
      <c r="V27" s="1794"/>
      <c r="W27" s="1794"/>
      <c r="X27" s="1794"/>
      <c r="Y27" s="629"/>
      <c r="Z27" s="1792">
        <v>86</v>
      </c>
      <c r="AA27" s="1790"/>
      <c r="AB27" s="1790"/>
      <c r="AC27" s="1790">
        <v>77</v>
      </c>
      <c r="AD27" s="1790"/>
      <c r="AE27" s="1790"/>
      <c r="AF27" s="1790">
        <v>9</v>
      </c>
      <c r="AG27" s="1790"/>
      <c r="AH27" s="1790"/>
    </row>
    <row r="28" spans="1:37" ht="22.5" customHeight="1">
      <c r="C28" s="1794" t="s">
        <v>1506</v>
      </c>
      <c r="D28" s="1794"/>
      <c r="E28" s="1794"/>
      <c r="F28" s="1794"/>
      <c r="G28" s="1794"/>
      <c r="H28" s="442"/>
      <c r="I28" s="1817">
        <v>475</v>
      </c>
      <c r="J28" s="1802"/>
      <c r="K28" s="1802"/>
      <c r="L28" s="1802">
        <v>309</v>
      </c>
      <c r="M28" s="1802"/>
      <c r="N28" s="1802"/>
      <c r="O28" s="1802">
        <v>166</v>
      </c>
      <c r="P28" s="1802"/>
      <c r="Q28" s="1803"/>
      <c r="R28" s="643"/>
      <c r="S28" s="643"/>
      <c r="T28" s="1794" t="s">
        <v>1507</v>
      </c>
      <c r="U28" s="1794"/>
      <c r="V28" s="1794"/>
      <c r="W28" s="1794"/>
      <c r="X28" s="1794"/>
      <c r="Y28" s="629"/>
      <c r="Z28" s="1792">
        <v>76</v>
      </c>
      <c r="AA28" s="1790"/>
      <c r="AB28" s="1790"/>
      <c r="AC28" s="1790">
        <v>66</v>
      </c>
      <c r="AD28" s="1790"/>
      <c r="AE28" s="1790"/>
      <c r="AF28" s="1790">
        <v>10</v>
      </c>
      <c r="AG28" s="1790"/>
      <c r="AH28" s="1790"/>
    </row>
    <row r="29" spans="1:37" ht="22.5" customHeight="1">
      <c r="C29" s="1794" t="s">
        <v>1508</v>
      </c>
      <c r="D29" s="1794"/>
      <c r="E29" s="1794"/>
      <c r="F29" s="1794"/>
      <c r="G29" s="1794"/>
      <c r="H29" s="442"/>
      <c r="I29" s="1817">
        <v>234</v>
      </c>
      <c r="J29" s="1802"/>
      <c r="K29" s="1802"/>
      <c r="L29" s="1802">
        <v>224</v>
      </c>
      <c r="M29" s="1802"/>
      <c r="N29" s="1802"/>
      <c r="O29" s="1802">
        <v>10</v>
      </c>
      <c r="P29" s="1802"/>
      <c r="Q29" s="1803"/>
      <c r="R29" s="643"/>
      <c r="S29" s="643"/>
      <c r="T29" s="1794" t="s">
        <v>1509</v>
      </c>
      <c r="U29" s="1794"/>
      <c r="V29" s="1794"/>
      <c r="W29" s="1794"/>
      <c r="X29" s="1794"/>
      <c r="Y29" s="644"/>
      <c r="Z29" s="1792">
        <v>34</v>
      </c>
      <c r="AA29" s="1790"/>
      <c r="AB29" s="1790"/>
      <c r="AC29" s="1790">
        <v>24</v>
      </c>
      <c r="AD29" s="1790"/>
      <c r="AE29" s="1790"/>
      <c r="AF29" s="1802">
        <v>10</v>
      </c>
      <c r="AG29" s="1802"/>
      <c r="AH29" s="1802"/>
    </row>
    <row r="30" spans="1:37" ht="22.5" customHeight="1">
      <c r="A30" s="628"/>
      <c r="B30" s="628"/>
      <c r="C30" s="1794" t="s">
        <v>1510</v>
      </c>
      <c r="D30" s="1794"/>
      <c r="E30" s="1794"/>
      <c r="F30" s="1794"/>
      <c r="G30" s="1794"/>
      <c r="H30" s="442"/>
      <c r="I30" s="1817">
        <v>105</v>
      </c>
      <c r="J30" s="1802"/>
      <c r="K30" s="1802"/>
      <c r="L30" s="1802">
        <v>73</v>
      </c>
      <c r="M30" s="1802"/>
      <c r="N30" s="1802"/>
      <c r="O30" s="1802">
        <v>32</v>
      </c>
      <c r="P30" s="1802"/>
      <c r="Q30" s="1803"/>
      <c r="S30" s="643"/>
      <c r="T30" s="1794" t="s">
        <v>1511</v>
      </c>
      <c r="U30" s="1794"/>
      <c r="V30" s="1794"/>
      <c r="W30" s="1794"/>
      <c r="X30" s="1794"/>
      <c r="Y30" s="629"/>
      <c r="Z30" s="1792">
        <v>17</v>
      </c>
      <c r="AA30" s="1790"/>
      <c r="AB30" s="1790"/>
      <c r="AC30" s="1790">
        <v>15</v>
      </c>
      <c r="AD30" s="1790"/>
      <c r="AE30" s="1790"/>
      <c r="AF30" s="1790">
        <v>2</v>
      </c>
      <c r="AG30" s="1790"/>
      <c r="AH30" s="1790"/>
    </row>
    <row r="31" spans="1:37" ht="22.5" customHeight="1">
      <c r="A31" s="628"/>
      <c r="B31" s="628"/>
      <c r="C31" s="1794" t="s">
        <v>1512</v>
      </c>
      <c r="D31" s="1794"/>
      <c r="E31" s="1794"/>
      <c r="F31" s="1794"/>
      <c r="G31" s="1794"/>
      <c r="H31" s="442"/>
      <c r="I31" s="1817">
        <v>34</v>
      </c>
      <c r="J31" s="1802"/>
      <c r="K31" s="1802"/>
      <c r="L31" s="1802">
        <v>27</v>
      </c>
      <c r="M31" s="1802"/>
      <c r="N31" s="1802"/>
      <c r="O31" s="1802">
        <v>7</v>
      </c>
      <c r="P31" s="1802"/>
      <c r="Q31" s="1803"/>
      <c r="S31" s="637"/>
      <c r="T31" s="1818" t="s">
        <v>1440</v>
      </c>
      <c r="U31" s="1818"/>
      <c r="V31" s="1818"/>
      <c r="W31" s="1818"/>
      <c r="X31" s="1818"/>
      <c r="Y31" s="644"/>
      <c r="Z31" s="1792">
        <v>33</v>
      </c>
      <c r="AA31" s="1790"/>
      <c r="AB31" s="1790"/>
      <c r="AC31" s="1790">
        <v>26</v>
      </c>
      <c r="AD31" s="1790"/>
      <c r="AE31" s="1790"/>
      <c r="AF31" s="1790">
        <v>7</v>
      </c>
      <c r="AG31" s="1790"/>
      <c r="AH31" s="1790"/>
    </row>
    <row r="32" spans="1:37" ht="22.5" customHeight="1">
      <c r="A32" s="628"/>
      <c r="B32" s="628"/>
      <c r="C32" s="1794" t="s">
        <v>1513</v>
      </c>
      <c r="D32" s="1794"/>
      <c r="E32" s="1794"/>
      <c r="F32" s="1794"/>
      <c r="G32" s="1794"/>
      <c r="H32" s="442"/>
      <c r="I32" s="1817">
        <v>1199</v>
      </c>
      <c r="J32" s="1802"/>
      <c r="K32" s="1802"/>
      <c r="L32" s="1802">
        <v>1194</v>
      </c>
      <c r="M32" s="1802"/>
      <c r="N32" s="1802"/>
      <c r="O32" s="1802">
        <v>5</v>
      </c>
      <c r="P32" s="1802"/>
      <c r="Q32" s="1803"/>
      <c r="S32" s="1794" t="s">
        <v>1514</v>
      </c>
      <c r="T32" s="1794"/>
      <c r="U32" s="1794"/>
      <c r="V32" s="1794"/>
      <c r="W32" s="1794"/>
      <c r="X32" s="1794"/>
      <c r="Y32" s="644"/>
      <c r="Z32" s="1792">
        <v>28</v>
      </c>
      <c r="AA32" s="1790"/>
      <c r="AB32" s="1790"/>
      <c r="AC32" s="1790">
        <v>22</v>
      </c>
      <c r="AD32" s="1790"/>
      <c r="AE32" s="1790"/>
      <c r="AF32" s="1790">
        <v>6</v>
      </c>
      <c r="AG32" s="1790"/>
      <c r="AH32" s="1790"/>
    </row>
    <row r="33" spans="1:34" ht="22.5" customHeight="1">
      <c r="A33" s="628"/>
      <c r="B33" s="628"/>
      <c r="C33" s="1794" t="s">
        <v>1515</v>
      </c>
      <c r="D33" s="1794"/>
      <c r="E33" s="1794"/>
      <c r="F33" s="1794"/>
      <c r="G33" s="1794"/>
      <c r="H33" s="442"/>
      <c r="I33" s="1817">
        <v>98</v>
      </c>
      <c r="J33" s="1802"/>
      <c r="K33" s="1802"/>
      <c r="L33" s="1802">
        <v>94</v>
      </c>
      <c r="M33" s="1802"/>
      <c r="N33" s="1802"/>
      <c r="O33" s="1802">
        <v>4</v>
      </c>
      <c r="P33" s="1802"/>
      <c r="Q33" s="1803"/>
      <c r="Y33" s="644"/>
      <c r="Z33" s="645"/>
      <c r="AA33" s="638"/>
      <c r="AB33" s="638"/>
      <c r="AC33" s="638"/>
      <c r="AD33" s="638"/>
      <c r="AE33" s="638"/>
      <c r="AF33" s="638"/>
      <c r="AG33" s="315"/>
      <c r="AH33" s="315"/>
    </row>
    <row r="34" spans="1:34" ht="22.5" customHeight="1">
      <c r="A34" s="628"/>
      <c r="B34" s="628"/>
      <c r="C34" s="1794" t="s">
        <v>1516</v>
      </c>
      <c r="D34" s="1794"/>
      <c r="E34" s="1794"/>
      <c r="F34" s="1794"/>
      <c r="G34" s="1794"/>
      <c r="H34" s="442"/>
      <c r="I34" s="1817">
        <v>157</v>
      </c>
      <c r="J34" s="1802"/>
      <c r="K34" s="1802"/>
      <c r="L34" s="1802">
        <v>152</v>
      </c>
      <c r="M34" s="1802"/>
      <c r="N34" s="1802"/>
      <c r="O34" s="1802">
        <v>5</v>
      </c>
      <c r="P34" s="1802"/>
      <c r="Q34" s="1803"/>
      <c r="S34" s="1807" t="s">
        <v>1517</v>
      </c>
      <c r="T34" s="1807"/>
      <c r="U34" s="1807"/>
      <c r="V34" s="1807"/>
      <c r="W34" s="1807"/>
      <c r="X34" s="1807"/>
      <c r="Y34" s="644"/>
      <c r="Z34" s="1817">
        <v>102</v>
      </c>
      <c r="AA34" s="1802"/>
      <c r="AB34" s="1802"/>
      <c r="AC34" s="1802">
        <v>87</v>
      </c>
      <c r="AD34" s="1802"/>
      <c r="AE34" s="1802"/>
      <c r="AF34" s="1802">
        <v>15</v>
      </c>
      <c r="AG34" s="1802"/>
      <c r="AH34" s="1802"/>
    </row>
    <row r="35" spans="1:34" ht="22.5" customHeight="1">
      <c r="C35" s="1794" t="s">
        <v>1518</v>
      </c>
      <c r="D35" s="1794"/>
      <c r="E35" s="1794"/>
      <c r="F35" s="1794"/>
      <c r="G35" s="1794"/>
      <c r="H35" s="442"/>
      <c r="I35" s="1817">
        <v>26</v>
      </c>
      <c r="J35" s="1802"/>
      <c r="K35" s="1802"/>
      <c r="L35" s="1802">
        <v>23</v>
      </c>
      <c r="M35" s="1802"/>
      <c r="N35" s="1802"/>
      <c r="O35" s="1802">
        <v>3</v>
      </c>
      <c r="P35" s="1802"/>
      <c r="Q35" s="1803"/>
      <c r="Y35" s="637"/>
      <c r="Z35" s="351"/>
    </row>
    <row r="36" spans="1:34" ht="22.5" customHeight="1">
      <c r="C36" s="1794" t="s">
        <v>1519</v>
      </c>
      <c r="D36" s="1794"/>
      <c r="E36" s="1794"/>
      <c r="F36" s="1794"/>
      <c r="G36" s="1794"/>
      <c r="H36" s="442"/>
      <c r="I36" s="1817">
        <v>41</v>
      </c>
      <c r="J36" s="1802"/>
      <c r="K36" s="1802"/>
      <c r="L36" s="1802">
        <v>28</v>
      </c>
      <c r="M36" s="1802"/>
      <c r="N36" s="1802"/>
      <c r="O36" s="1802">
        <v>13</v>
      </c>
      <c r="P36" s="1802"/>
      <c r="Q36" s="1803"/>
      <c r="Z36" s="351"/>
    </row>
    <row r="37" spans="1:34" ht="22.5" customHeight="1">
      <c r="A37" s="328"/>
      <c r="B37" s="328"/>
      <c r="C37" s="1812" t="s">
        <v>1520</v>
      </c>
      <c r="D37" s="1812"/>
      <c r="E37" s="1812"/>
      <c r="F37" s="1812"/>
      <c r="G37" s="1812"/>
      <c r="H37" s="404"/>
      <c r="I37" s="1819">
        <v>30</v>
      </c>
      <c r="J37" s="1820"/>
      <c r="K37" s="1820"/>
      <c r="L37" s="1820">
        <v>18</v>
      </c>
      <c r="M37" s="1820"/>
      <c r="N37" s="1820"/>
      <c r="O37" s="1820">
        <v>12</v>
      </c>
      <c r="P37" s="1820"/>
      <c r="Q37" s="1821"/>
      <c r="R37" s="328"/>
      <c r="S37" s="328"/>
      <c r="T37" s="328"/>
      <c r="U37" s="328"/>
      <c r="V37" s="328"/>
      <c r="W37" s="328"/>
      <c r="X37" s="328"/>
      <c r="Y37" s="328"/>
      <c r="Z37" s="356"/>
      <c r="AA37" s="328"/>
      <c r="AB37" s="328"/>
      <c r="AC37" s="328"/>
      <c r="AD37" s="328"/>
      <c r="AE37" s="328"/>
      <c r="AF37" s="328"/>
      <c r="AG37" s="328"/>
      <c r="AH37" s="328"/>
    </row>
    <row r="38" spans="1:34" ht="13.5">
      <c r="A38" s="286" t="s">
        <v>4688</v>
      </c>
      <c r="C38" s="637"/>
      <c r="D38" s="637"/>
      <c r="E38" s="637"/>
      <c r="F38" s="637"/>
      <c r="G38" s="637"/>
      <c r="H38" s="628"/>
      <c r="I38" s="638"/>
      <c r="J38" s="638"/>
      <c r="K38" s="638"/>
      <c r="L38" s="638"/>
      <c r="M38" s="638"/>
      <c r="N38" s="638"/>
      <c r="O38" s="638"/>
      <c r="P38" s="638"/>
      <c r="Q38" s="638"/>
      <c r="AE38" s="285"/>
      <c r="AH38" s="315" t="s">
        <v>1357</v>
      </c>
    </row>
    <row r="39" spans="1:34" ht="13.5">
      <c r="C39" s="637"/>
      <c r="D39" s="637"/>
      <c r="E39" s="637"/>
      <c r="F39" s="637"/>
      <c r="G39" s="637"/>
      <c r="H39" s="628"/>
      <c r="I39" s="638"/>
      <c r="J39" s="638"/>
      <c r="K39" s="638"/>
      <c r="L39" s="638"/>
      <c r="M39" s="638"/>
      <c r="N39" s="638"/>
      <c r="O39" s="638"/>
      <c r="P39" s="638"/>
      <c r="Q39" s="638"/>
    </row>
    <row r="40" spans="1:34" ht="13.5">
      <c r="C40" s="637"/>
      <c r="D40" s="637"/>
      <c r="E40" s="637"/>
      <c r="F40" s="637"/>
      <c r="G40" s="637"/>
      <c r="H40" s="628"/>
      <c r="I40" s="638"/>
      <c r="J40" s="638"/>
      <c r="K40" s="638"/>
      <c r="L40" s="638"/>
      <c r="M40" s="638"/>
      <c r="N40" s="638"/>
      <c r="O40" s="638"/>
      <c r="P40" s="638"/>
      <c r="Q40" s="638"/>
    </row>
  </sheetData>
  <mergeCells count="243">
    <mergeCell ref="C36:G36"/>
    <mergeCell ref="I36:K36"/>
    <mergeCell ref="L36:N36"/>
    <mergeCell ref="O36:Q36"/>
    <mergeCell ref="C37:G37"/>
    <mergeCell ref="I37:K37"/>
    <mergeCell ref="L37:N37"/>
    <mergeCell ref="O37:Q37"/>
    <mergeCell ref="S34:X34"/>
    <mergeCell ref="Z34:AB34"/>
    <mergeCell ref="AC34:AE34"/>
    <mergeCell ref="AF34:AH34"/>
    <mergeCell ref="C35:G35"/>
    <mergeCell ref="I35:K35"/>
    <mergeCell ref="L35:N35"/>
    <mergeCell ref="O35:Q35"/>
    <mergeCell ref="C33:G33"/>
    <mergeCell ref="I33:K33"/>
    <mergeCell ref="L33:N33"/>
    <mergeCell ref="O33:Q33"/>
    <mergeCell ref="C34:G34"/>
    <mergeCell ref="I34:K34"/>
    <mergeCell ref="L34:N34"/>
    <mergeCell ref="O34:Q34"/>
    <mergeCell ref="AC31:AE31"/>
    <mergeCell ref="AF31:AH31"/>
    <mergeCell ref="C32:G32"/>
    <mergeCell ref="I32:K32"/>
    <mergeCell ref="L32:N32"/>
    <mergeCell ref="O32:Q32"/>
    <mergeCell ref="S32:X32"/>
    <mergeCell ref="Z32:AB32"/>
    <mergeCell ref="AC32:AE32"/>
    <mergeCell ref="AF32:AH32"/>
    <mergeCell ref="C31:G31"/>
    <mergeCell ref="I31:K31"/>
    <mergeCell ref="L31:N31"/>
    <mergeCell ref="O31:Q31"/>
    <mergeCell ref="T31:X31"/>
    <mergeCell ref="Z31:AB31"/>
    <mergeCell ref="AC29:AE29"/>
    <mergeCell ref="AF29:AH29"/>
    <mergeCell ref="C30:G30"/>
    <mergeCell ref="I30:K30"/>
    <mergeCell ref="L30:N30"/>
    <mergeCell ref="O30:Q30"/>
    <mergeCell ref="T30:X30"/>
    <mergeCell ref="Z30:AB30"/>
    <mergeCell ref="AC30:AE30"/>
    <mergeCell ref="AF30:AH30"/>
    <mergeCell ref="C29:G29"/>
    <mergeCell ref="I29:K29"/>
    <mergeCell ref="L29:N29"/>
    <mergeCell ref="O29:Q29"/>
    <mergeCell ref="T29:X29"/>
    <mergeCell ref="Z29:AB29"/>
    <mergeCell ref="AC27:AE27"/>
    <mergeCell ref="AF27:AH27"/>
    <mergeCell ref="C28:G28"/>
    <mergeCell ref="I28:K28"/>
    <mergeCell ref="L28:N28"/>
    <mergeCell ref="O28:Q28"/>
    <mergeCell ref="T28:X28"/>
    <mergeCell ref="Z28:AB28"/>
    <mergeCell ref="AC28:AE28"/>
    <mergeCell ref="AF28:AH28"/>
    <mergeCell ref="C27:G27"/>
    <mergeCell ref="I27:K27"/>
    <mergeCell ref="L27:N27"/>
    <mergeCell ref="O27:Q27"/>
    <mergeCell ref="T27:X27"/>
    <mergeCell ref="Z27:AB27"/>
    <mergeCell ref="AC25:AE25"/>
    <mergeCell ref="AF25:AH25"/>
    <mergeCell ref="C26:G26"/>
    <mergeCell ref="I26:K26"/>
    <mergeCell ref="L26:N26"/>
    <mergeCell ref="O26:Q26"/>
    <mergeCell ref="S26:X26"/>
    <mergeCell ref="Z26:AB26"/>
    <mergeCell ref="AC26:AE26"/>
    <mergeCell ref="AF26:AH26"/>
    <mergeCell ref="C25:G25"/>
    <mergeCell ref="I25:K25"/>
    <mergeCell ref="L25:N25"/>
    <mergeCell ref="O25:Q25"/>
    <mergeCell ref="T25:X25"/>
    <mergeCell ref="Z25:AB25"/>
    <mergeCell ref="AC23:AE23"/>
    <mergeCell ref="AF23:AH23"/>
    <mergeCell ref="C24:G24"/>
    <mergeCell ref="I24:K24"/>
    <mergeCell ref="L24:N24"/>
    <mergeCell ref="O24:Q24"/>
    <mergeCell ref="T24:X24"/>
    <mergeCell ref="Z24:AB24"/>
    <mergeCell ref="AC24:AE24"/>
    <mergeCell ref="AF24:AH24"/>
    <mergeCell ref="C23:G23"/>
    <mergeCell ref="I23:K23"/>
    <mergeCell ref="L23:N23"/>
    <mergeCell ref="O23:Q23"/>
    <mergeCell ref="T23:X23"/>
    <mergeCell ref="Z23:AB23"/>
    <mergeCell ref="AC21:AE21"/>
    <mergeCell ref="AF21:AH21"/>
    <mergeCell ref="C22:G22"/>
    <mergeCell ref="I22:K22"/>
    <mergeCell ref="L22:N22"/>
    <mergeCell ref="O22:Q22"/>
    <mergeCell ref="T22:X22"/>
    <mergeCell ref="Z22:AB22"/>
    <mergeCell ref="AC22:AE22"/>
    <mergeCell ref="AF22:AH22"/>
    <mergeCell ref="C21:G21"/>
    <mergeCell ref="I21:K21"/>
    <mergeCell ref="L21:N21"/>
    <mergeCell ref="O21:Q21"/>
    <mergeCell ref="T21:X21"/>
    <mergeCell ref="Z21:AB21"/>
    <mergeCell ref="AC19:AE19"/>
    <mergeCell ref="AF19:AH19"/>
    <mergeCell ref="C20:G20"/>
    <mergeCell ref="I20:K20"/>
    <mergeCell ref="L20:N20"/>
    <mergeCell ref="O20:Q20"/>
    <mergeCell ref="T20:X20"/>
    <mergeCell ref="Z20:AB20"/>
    <mergeCell ref="AC20:AE20"/>
    <mergeCell ref="AF20:AH20"/>
    <mergeCell ref="C19:G19"/>
    <mergeCell ref="I19:K19"/>
    <mergeCell ref="L19:N19"/>
    <mergeCell ref="O19:Q19"/>
    <mergeCell ref="T19:X19"/>
    <mergeCell ref="Z19:AB19"/>
    <mergeCell ref="AC17:AE17"/>
    <mergeCell ref="AF17:AH17"/>
    <mergeCell ref="C18:G18"/>
    <mergeCell ref="I18:K18"/>
    <mergeCell ref="L18:N18"/>
    <mergeCell ref="O18:Q18"/>
    <mergeCell ref="T18:X18"/>
    <mergeCell ref="Z18:AB18"/>
    <mergeCell ref="AC18:AE18"/>
    <mergeCell ref="AF18:AH18"/>
    <mergeCell ref="C17:G17"/>
    <mergeCell ref="I17:K17"/>
    <mergeCell ref="L17:N17"/>
    <mergeCell ref="O17:Q17"/>
    <mergeCell ref="T17:X17"/>
    <mergeCell ref="Z17:AB17"/>
    <mergeCell ref="AC15:AE15"/>
    <mergeCell ref="AF15:AH15"/>
    <mergeCell ref="C16:G16"/>
    <mergeCell ref="I16:K16"/>
    <mergeCell ref="L16:N16"/>
    <mergeCell ref="O16:Q16"/>
    <mergeCell ref="T16:X16"/>
    <mergeCell ref="Z16:AB16"/>
    <mergeCell ref="AC16:AE16"/>
    <mergeCell ref="AF16:AH16"/>
    <mergeCell ref="C15:G15"/>
    <mergeCell ref="I15:K15"/>
    <mergeCell ref="L15:N15"/>
    <mergeCell ref="O15:Q15"/>
    <mergeCell ref="T15:X15"/>
    <mergeCell ref="Z15:AB15"/>
    <mergeCell ref="AC13:AE13"/>
    <mergeCell ref="AF13:AH13"/>
    <mergeCell ref="C14:G14"/>
    <mergeCell ref="I14:K14"/>
    <mergeCell ref="L14:N14"/>
    <mergeCell ref="O14:Q14"/>
    <mergeCell ref="T14:X14"/>
    <mergeCell ref="Z14:AB14"/>
    <mergeCell ref="AC14:AE14"/>
    <mergeCell ref="AF14:AH14"/>
    <mergeCell ref="C13:G13"/>
    <mergeCell ref="I13:K13"/>
    <mergeCell ref="L13:N13"/>
    <mergeCell ref="O13:Q13"/>
    <mergeCell ref="T13:X13"/>
    <mergeCell ref="Z13:AB13"/>
    <mergeCell ref="AC11:AE11"/>
    <mergeCell ref="AF11:AH11"/>
    <mergeCell ref="C12:G12"/>
    <mergeCell ref="I12:K12"/>
    <mergeCell ref="L12:N12"/>
    <mergeCell ref="O12:Q12"/>
    <mergeCell ref="T12:X12"/>
    <mergeCell ref="Z12:AB12"/>
    <mergeCell ref="AC12:AE12"/>
    <mergeCell ref="AF12:AH12"/>
    <mergeCell ref="C11:G11"/>
    <mergeCell ref="I11:K11"/>
    <mergeCell ref="L11:N11"/>
    <mergeCell ref="O11:Q11"/>
    <mergeCell ref="T11:X11"/>
    <mergeCell ref="Z11:AB11"/>
    <mergeCell ref="AC9:AE9"/>
    <mergeCell ref="AF9:AH9"/>
    <mergeCell ref="C10:G10"/>
    <mergeCell ref="I10:K10"/>
    <mergeCell ref="L10:N10"/>
    <mergeCell ref="O10:Q10"/>
    <mergeCell ref="T10:X10"/>
    <mergeCell ref="Z10:AB10"/>
    <mergeCell ref="AC10:AE10"/>
    <mergeCell ref="AF10:AH10"/>
    <mergeCell ref="C9:G9"/>
    <mergeCell ref="I9:K9"/>
    <mergeCell ref="L9:N9"/>
    <mergeCell ref="O9:Q9"/>
    <mergeCell ref="T9:X9"/>
    <mergeCell ref="Z9:AB9"/>
    <mergeCell ref="AC7:AE7"/>
    <mergeCell ref="AF7:AH7"/>
    <mergeCell ref="C8:G8"/>
    <mergeCell ref="I8:K8"/>
    <mergeCell ref="L8:N8"/>
    <mergeCell ref="O8:Q8"/>
    <mergeCell ref="T8:X8"/>
    <mergeCell ref="Z8:AB8"/>
    <mergeCell ref="AC8:AE8"/>
    <mergeCell ref="AF8:AH8"/>
    <mergeCell ref="C7:G7"/>
    <mergeCell ref="I7:K7"/>
    <mergeCell ref="L7:N7"/>
    <mergeCell ref="O7:Q7"/>
    <mergeCell ref="T7:X7"/>
    <mergeCell ref="Z7:AB7"/>
    <mergeCell ref="A1:D1"/>
    <mergeCell ref="A2:AH2"/>
    <mergeCell ref="A3:AH3"/>
    <mergeCell ref="A5:H5"/>
    <mergeCell ref="I5:K5"/>
    <mergeCell ref="L5:N5"/>
    <mergeCell ref="O5:Q5"/>
    <mergeCell ref="R5:Y5"/>
    <mergeCell ref="Z5:AB5"/>
    <mergeCell ref="AC5:AE5"/>
    <mergeCell ref="AF5:AH5"/>
  </mergeCells>
  <phoneticPr fontId="4"/>
  <hyperlinks>
    <hyperlink ref="A1" location="P2細目次!A1" display="目次に戻る" xr:uid="{22BC5680-ED5B-4E08-B481-E3A15C72C89B}"/>
  </hyperlinks>
  <pageMargins left="0.70866141732283472" right="0.70866141732283472" top="0.74803149606299213" bottom="0.74803149606299213" header="0.31496062992125984" footer="0.31496062992125984"/>
  <pageSetup paperSize="9" scale="96" firstPageNumber="0" orientation="portrait" r:id="rId1"/>
  <headerFooter differentFirst="1" scaleWithDoc="0">
    <oddFooter>&amp;C- &amp;P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1C58B-00A5-4240-B028-558B3BA05050}">
  <sheetPr codeName="Sheet41">
    <tabColor theme="0"/>
    <pageSetUpPr fitToPage="1"/>
  </sheetPr>
  <dimension ref="A1:AJ39"/>
  <sheetViews>
    <sheetView zoomScaleNormal="100" zoomScaleSheetLayoutView="100" workbookViewId="0">
      <selection activeCell="AL2" sqref="AL2:AR2"/>
    </sheetView>
  </sheetViews>
  <sheetFormatPr defaultColWidth="2.875" defaultRowHeight="24" customHeight="1"/>
  <cols>
    <col min="1" max="16384" width="2.875" style="286"/>
  </cols>
  <sheetData>
    <row r="1" spans="1:36" ht="13.5">
      <c r="A1" s="1176" t="s">
        <v>4602</v>
      </c>
      <c r="B1" s="1176"/>
      <c r="C1" s="1176"/>
      <c r="D1" s="1176"/>
    </row>
    <row r="2" spans="1:36" s="42" customFormat="1" ht="24" customHeight="1">
      <c r="A2" s="1423" t="s">
        <v>4691</v>
      </c>
      <c r="B2" s="1423"/>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row>
    <row r="3" spans="1:36" s="42" customFormat="1" ht="24" customHeight="1">
      <c r="A3" s="1423" t="s">
        <v>1521</v>
      </c>
      <c r="B3" s="1423"/>
      <c r="C3" s="1423"/>
      <c r="D3" s="1423"/>
      <c r="E3" s="1423"/>
      <c r="F3" s="1423"/>
      <c r="G3" s="1423"/>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row>
    <row r="4" spans="1:36" ht="13.5"/>
    <row r="5" spans="1:36" ht="24" customHeight="1">
      <c r="A5" s="1785" t="s">
        <v>1396</v>
      </c>
      <c r="B5" s="1785"/>
      <c r="C5" s="1785"/>
      <c r="D5" s="1785"/>
      <c r="E5" s="1785"/>
      <c r="F5" s="1785"/>
      <c r="G5" s="1785"/>
      <c r="H5" s="1786"/>
      <c r="I5" s="1787" t="s">
        <v>1397</v>
      </c>
      <c r="J5" s="1788"/>
      <c r="K5" s="1789"/>
      <c r="L5" s="1787" t="s">
        <v>1398</v>
      </c>
      <c r="M5" s="1788"/>
      <c r="N5" s="1789"/>
      <c r="O5" s="1787" t="s">
        <v>1399</v>
      </c>
      <c r="P5" s="1788"/>
      <c r="Q5" s="1789"/>
      <c r="R5" s="1785" t="s">
        <v>1396</v>
      </c>
      <c r="S5" s="1785"/>
      <c r="T5" s="1785"/>
      <c r="U5" s="1785"/>
      <c r="V5" s="1785"/>
      <c r="W5" s="1785"/>
      <c r="X5" s="1785"/>
      <c r="Y5" s="1786"/>
      <c r="Z5" s="1787" t="s">
        <v>1397</v>
      </c>
      <c r="AA5" s="1788"/>
      <c r="AB5" s="1789"/>
      <c r="AC5" s="1816" t="s">
        <v>1398</v>
      </c>
      <c r="AD5" s="1816"/>
      <c r="AE5" s="1816"/>
      <c r="AF5" s="1816" t="s">
        <v>1399</v>
      </c>
      <c r="AG5" s="1816"/>
      <c r="AH5" s="1787"/>
    </row>
    <row r="6" spans="1:36" ht="24" customHeight="1">
      <c r="A6" s="622"/>
      <c r="B6" s="622"/>
      <c r="C6" s="622"/>
      <c r="D6" s="622"/>
      <c r="E6" s="622"/>
      <c r="F6" s="622"/>
      <c r="G6" s="622"/>
      <c r="H6" s="623"/>
      <c r="I6" s="624"/>
      <c r="J6" s="625"/>
      <c r="K6" s="625"/>
      <c r="L6" s="625"/>
      <c r="M6" s="625"/>
      <c r="N6" s="625"/>
      <c r="O6" s="625"/>
      <c r="P6" s="626"/>
      <c r="Q6" s="627"/>
      <c r="R6" s="628"/>
      <c r="S6" s="628"/>
      <c r="T6" s="628"/>
      <c r="U6" s="628"/>
      <c r="V6" s="628"/>
      <c r="W6" s="628"/>
      <c r="X6" s="628"/>
      <c r="Y6" s="623"/>
      <c r="Z6" s="625"/>
      <c r="AA6" s="625"/>
      <c r="AB6" s="625"/>
      <c r="AC6" s="625"/>
      <c r="AD6" s="625"/>
      <c r="AE6" s="625"/>
      <c r="AF6" s="625"/>
    </row>
    <row r="7" spans="1:36" ht="24" customHeight="1">
      <c r="A7" s="1822" t="s">
        <v>1522</v>
      </c>
      <c r="B7" s="1822"/>
      <c r="C7" s="1822"/>
      <c r="D7" s="1822"/>
      <c r="E7" s="1822"/>
      <c r="F7" s="1822"/>
      <c r="G7" s="1822"/>
      <c r="H7" s="1823"/>
      <c r="I7" s="1797">
        <v>34602</v>
      </c>
      <c r="J7" s="1798"/>
      <c r="K7" s="1798"/>
      <c r="L7" s="1798">
        <v>29570</v>
      </c>
      <c r="M7" s="1798"/>
      <c r="N7" s="1798"/>
      <c r="O7" s="1798">
        <v>5032</v>
      </c>
      <c r="P7" s="1798"/>
      <c r="Q7" s="1799"/>
      <c r="S7" s="1794" t="s">
        <v>1458</v>
      </c>
      <c r="T7" s="1794"/>
      <c r="U7" s="1794"/>
      <c r="V7" s="1794"/>
      <c r="W7" s="1794"/>
      <c r="X7" s="1794"/>
      <c r="Y7" s="629"/>
      <c r="Z7" s="1792">
        <v>3589</v>
      </c>
      <c r="AA7" s="1790"/>
      <c r="AB7" s="1790"/>
      <c r="AC7" s="1790">
        <v>2952</v>
      </c>
      <c r="AD7" s="1790"/>
      <c r="AE7" s="1790"/>
      <c r="AF7" s="1790">
        <v>637</v>
      </c>
      <c r="AG7" s="1790"/>
      <c r="AH7" s="1790"/>
    </row>
    <row r="8" spans="1:36" ht="24" customHeight="1">
      <c r="B8" s="1801" t="s">
        <v>1523</v>
      </c>
      <c r="C8" s="1801"/>
      <c r="D8" s="1801"/>
      <c r="E8" s="1801"/>
      <c r="F8" s="1801"/>
      <c r="G8" s="1801"/>
      <c r="H8" s="630"/>
      <c r="I8" s="1792">
        <v>18337</v>
      </c>
      <c r="J8" s="1790"/>
      <c r="K8" s="1790"/>
      <c r="L8" s="1790">
        <v>16653</v>
      </c>
      <c r="M8" s="1790"/>
      <c r="N8" s="1790"/>
      <c r="O8" s="1790">
        <v>1684</v>
      </c>
      <c r="P8" s="1790"/>
      <c r="Q8" s="1793"/>
      <c r="S8" s="1794" t="s">
        <v>1401</v>
      </c>
      <c r="T8" s="1794"/>
      <c r="U8" s="1794"/>
      <c r="V8" s="1794"/>
      <c r="W8" s="1794"/>
      <c r="X8" s="1794"/>
      <c r="Y8" s="629"/>
      <c r="Z8" s="1792">
        <v>34</v>
      </c>
      <c r="AA8" s="1790"/>
      <c r="AB8" s="1790"/>
      <c r="AC8" s="1790">
        <v>29</v>
      </c>
      <c r="AD8" s="1790"/>
      <c r="AE8" s="1790"/>
      <c r="AF8" s="1790">
        <v>5</v>
      </c>
      <c r="AG8" s="1790"/>
      <c r="AH8" s="1790"/>
    </row>
    <row r="9" spans="1:36" ht="24" customHeight="1">
      <c r="B9" s="1801" t="s">
        <v>1404</v>
      </c>
      <c r="C9" s="1801"/>
      <c r="D9" s="1801"/>
      <c r="E9" s="1801"/>
      <c r="F9" s="1801"/>
      <c r="G9" s="1801"/>
      <c r="H9" s="630"/>
      <c r="I9" s="1792">
        <v>3370</v>
      </c>
      <c r="J9" s="1790"/>
      <c r="K9" s="1790"/>
      <c r="L9" s="1790">
        <v>3370</v>
      </c>
      <c r="M9" s="1790"/>
      <c r="N9" s="1790"/>
      <c r="O9" s="1802" t="s">
        <v>1282</v>
      </c>
      <c r="P9" s="1802"/>
      <c r="Q9" s="1803"/>
      <c r="S9" s="1794" t="s">
        <v>1403</v>
      </c>
      <c r="T9" s="1794"/>
      <c r="U9" s="1794"/>
      <c r="V9" s="1794"/>
      <c r="W9" s="1794"/>
      <c r="X9" s="1794"/>
      <c r="Y9" s="629"/>
      <c r="Z9" s="1792">
        <v>21</v>
      </c>
      <c r="AA9" s="1790"/>
      <c r="AB9" s="1790"/>
      <c r="AC9" s="1790">
        <v>16</v>
      </c>
      <c r="AD9" s="1790"/>
      <c r="AE9" s="1790"/>
      <c r="AF9" s="1790">
        <v>5</v>
      </c>
      <c r="AG9" s="1790"/>
      <c r="AH9" s="1790"/>
    </row>
    <row r="10" spans="1:36" ht="24" customHeight="1">
      <c r="B10" s="1801" t="s">
        <v>1524</v>
      </c>
      <c r="C10" s="1801"/>
      <c r="D10" s="1801"/>
      <c r="E10" s="1801"/>
      <c r="F10" s="1801"/>
      <c r="G10" s="1801"/>
      <c r="H10" s="630"/>
      <c r="I10" s="1792">
        <v>14967</v>
      </c>
      <c r="J10" s="1790"/>
      <c r="K10" s="1790"/>
      <c r="L10" s="1790">
        <v>13283</v>
      </c>
      <c r="M10" s="1790"/>
      <c r="N10" s="1790"/>
      <c r="O10" s="1790">
        <v>1684</v>
      </c>
      <c r="P10" s="1790"/>
      <c r="Q10" s="1793"/>
      <c r="S10" s="1794" t="s">
        <v>1405</v>
      </c>
      <c r="T10" s="1794"/>
      <c r="U10" s="1794"/>
      <c r="V10" s="1794"/>
      <c r="W10" s="1794"/>
      <c r="X10" s="1794"/>
      <c r="Y10" s="629"/>
      <c r="Z10" s="1792">
        <v>9</v>
      </c>
      <c r="AA10" s="1790"/>
      <c r="AB10" s="1790"/>
      <c r="AC10" s="1790">
        <v>5</v>
      </c>
      <c r="AD10" s="1790"/>
      <c r="AE10" s="1790"/>
      <c r="AF10" s="1790">
        <v>4</v>
      </c>
      <c r="AG10" s="1790"/>
      <c r="AH10" s="1790"/>
    </row>
    <row r="11" spans="1:36" ht="24" customHeight="1">
      <c r="B11" s="1801" t="s">
        <v>1525</v>
      </c>
      <c r="C11" s="1801"/>
      <c r="D11" s="1801"/>
      <c r="E11" s="1801"/>
      <c r="F11" s="1801"/>
      <c r="G11" s="1801"/>
      <c r="H11" s="630"/>
      <c r="I11" s="1792">
        <v>15022</v>
      </c>
      <c r="J11" s="1790"/>
      <c r="K11" s="1790"/>
      <c r="L11" s="1790">
        <v>11795</v>
      </c>
      <c r="M11" s="1790"/>
      <c r="N11" s="1790"/>
      <c r="O11" s="1790">
        <v>3227</v>
      </c>
      <c r="P11" s="1790"/>
      <c r="Q11" s="1793"/>
      <c r="S11" s="1794" t="s">
        <v>1407</v>
      </c>
      <c r="T11" s="1794"/>
      <c r="U11" s="1794"/>
      <c r="V11" s="1794"/>
      <c r="W11" s="1794"/>
      <c r="X11" s="1794"/>
      <c r="Y11" s="631"/>
      <c r="Z11" s="1792">
        <v>128</v>
      </c>
      <c r="AA11" s="1790"/>
      <c r="AB11" s="1790"/>
      <c r="AC11" s="1790">
        <v>68</v>
      </c>
      <c r="AD11" s="1790"/>
      <c r="AE11" s="1790"/>
      <c r="AF11" s="1790">
        <v>60</v>
      </c>
      <c r="AG11" s="1790"/>
      <c r="AH11" s="1790"/>
    </row>
    <row r="12" spans="1:36" ht="24" customHeight="1">
      <c r="A12" s="625"/>
      <c r="B12" s="625"/>
      <c r="C12" s="625"/>
      <c r="D12" s="625"/>
      <c r="E12" s="625"/>
      <c r="F12" s="625"/>
      <c r="G12" s="625"/>
      <c r="H12" s="632"/>
      <c r="I12" s="1792"/>
      <c r="J12" s="1790"/>
      <c r="K12" s="1790"/>
      <c r="L12" s="1790"/>
      <c r="M12" s="1790"/>
      <c r="N12" s="1790"/>
      <c r="O12" s="1790"/>
      <c r="P12" s="1790"/>
      <c r="Q12" s="1793"/>
      <c r="S12" s="1794" t="s">
        <v>1526</v>
      </c>
      <c r="T12" s="1794"/>
      <c r="U12" s="1794"/>
      <c r="V12" s="1794"/>
      <c r="W12" s="1794"/>
      <c r="X12" s="1794"/>
      <c r="Y12" s="628"/>
      <c r="Z12" s="1792">
        <v>10</v>
      </c>
      <c r="AA12" s="1790"/>
      <c r="AB12" s="1790"/>
      <c r="AC12" s="1790">
        <v>8</v>
      </c>
      <c r="AD12" s="1790"/>
      <c r="AE12" s="1790"/>
      <c r="AF12" s="1790">
        <v>2</v>
      </c>
      <c r="AG12" s="1790"/>
      <c r="AH12" s="1790"/>
    </row>
    <row r="13" spans="1:36" ht="24" customHeight="1">
      <c r="A13" s="1804" t="s">
        <v>1411</v>
      </c>
      <c r="B13" s="1804"/>
      <c r="C13" s="1804"/>
      <c r="D13" s="1804"/>
      <c r="E13" s="1804"/>
      <c r="F13" s="1804"/>
      <c r="G13" s="1804"/>
      <c r="H13" s="1805"/>
      <c r="I13" s="1797">
        <v>12106</v>
      </c>
      <c r="J13" s="1798"/>
      <c r="K13" s="1798"/>
      <c r="L13" s="1798">
        <v>9909</v>
      </c>
      <c r="M13" s="1798"/>
      <c r="N13" s="1798"/>
      <c r="O13" s="1798">
        <v>2197</v>
      </c>
      <c r="P13" s="1798"/>
      <c r="Q13" s="1799"/>
      <c r="S13" s="1794" t="s">
        <v>1527</v>
      </c>
      <c r="T13" s="1794"/>
      <c r="U13" s="1794"/>
      <c r="V13" s="1794"/>
      <c r="W13" s="1794"/>
      <c r="X13" s="1794"/>
      <c r="Y13" s="628"/>
      <c r="Z13" s="1792">
        <v>10</v>
      </c>
      <c r="AA13" s="1790"/>
      <c r="AB13" s="1790"/>
      <c r="AC13" s="1790">
        <v>5</v>
      </c>
      <c r="AD13" s="1790"/>
      <c r="AE13" s="1790"/>
      <c r="AF13" s="1790">
        <v>5</v>
      </c>
      <c r="AG13" s="1790"/>
      <c r="AH13" s="1790"/>
    </row>
    <row r="14" spans="1:36" ht="24" customHeight="1">
      <c r="A14" s="628"/>
      <c r="B14" s="1794" t="s">
        <v>1413</v>
      </c>
      <c r="C14" s="1794"/>
      <c r="D14" s="1794"/>
      <c r="E14" s="1794"/>
      <c r="F14" s="1794"/>
      <c r="G14" s="1794"/>
      <c r="H14" s="629"/>
      <c r="I14" s="1792">
        <v>191</v>
      </c>
      <c r="J14" s="1790"/>
      <c r="K14" s="1790"/>
      <c r="L14" s="1790">
        <v>114</v>
      </c>
      <c r="M14" s="1790"/>
      <c r="N14" s="1790"/>
      <c r="O14" s="1790">
        <v>77</v>
      </c>
      <c r="P14" s="1790"/>
      <c r="Q14" s="1793"/>
      <c r="S14" s="1794" t="s">
        <v>1409</v>
      </c>
      <c r="T14" s="1794"/>
      <c r="U14" s="1794"/>
      <c r="V14" s="1794"/>
      <c r="W14" s="1794"/>
      <c r="X14" s="1794"/>
      <c r="Y14" s="628"/>
      <c r="Z14" s="1792">
        <v>61</v>
      </c>
      <c r="AA14" s="1790"/>
      <c r="AB14" s="1790"/>
      <c r="AC14" s="1790">
        <v>39</v>
      </c>
      <c r="AD14" s="1790"/>
      <c r="AE14" s="1790"/>
      <c r="AF14" s="1790">
        <v>22</v>
      </c>
      <c r="AG14" s="1790"/>
      <c r="AH14" s="1790"/>
      <c r="AI14" s="639"/>
      <c r="AJ14" s="639"/>
    </row>
    <row r="15" spans="1:36" ht="24" customHeight="1">
      <c r="A15" s="628"/>
      <c r="B15" s="1794" t="s">
        <v>1415</v>
      </c>
      <c r="C15" s="1794"/>
      <c r="D15" s="1794"/>
      <c r="E15" s="1794"/>
      <c r="F15" s="1794"/>
      <c r="G15" s="1794"/>
      <c r="H15" s="629"/>
      <c r="I15" s="1792">
        <v>29</v>
      </c>
      <c r="J15" s="1790"/>
      <c r="K15" s="1790"/>
      <c r="L15" s="1790">
        <v>18</v>
      </c>
      <c r="M15" s="1790"/>
      <c r="N15" s="1790"/>
      <c r="O15" s="1790">
        <v>11</v>
      </c>
      <c r="P15" s="1790"/>
      <c r="Q15" s="1793"/>
      <c r="S15" s="1794" t="s">
        <v>1410</v>
      </c>
      <c r="T15" s="1794"/>
      <c r="U15" s="1794"/>
      <c r="V15" s="1794"/>
      <c r="W15" s="1794"/>
      <c r="X15" s="1794"/>
      <c r="Y15" s="629"/>
      <c r="Z15" s="1792">
        <v>283</v>
      </c>
      <c r="AA15" s="1790"/>
      <c r="AB15" s="1790"/>
      <c r="AC15" s="1790">
        <v>255</v>
      </c>
      <c r="AD15" s="1790"/>
      <c r="AE15" s="1790"/>
      <c r="AF15" s="1790">
        <v>28</v>
      </c>
      <c r="AG15" s="1790"/>
      <c r="AH15" s="1790"/>
    </row>
    <row r="16" spans="1:36" ht="24" customHeight="1">
      <c r="A16" s="628"/>
      <c r="B16" s="1794" t="s">
        <v>1417</v>
      </c>
      <c r="C16" s="1794"/>
      <c r="D16" s="1794"/>
      <c r="E16" s="1794"/>
      <c r="F16" s="1794"/>
      <c r="G16" s="1794"/>
      <c r="H16" s="629"/>
      <c r="I16" s="1792">
        <v>30</v>
      </c>
      <c r="J16" s="1790"/>
      <c r="K16" s="1790"/>
      <c r="L16" s="1790">
        <v>17</v>
      </c>
      <c r="M16" s="1790"/>
      <c r="N16" s="1790"/>
      <c r="O16" s="1790">
        <v>13</v>
      </c>
      <c r="P16" s="1790"/>
      <c r="Q16" s="1793"/>
      <c r="S16" s="1794" t="s">
        <v>1412</v>
      </c>
      <c r="T16" s="1794"/>
      <c r="U16" s="1794"/>
      <c r="V16" s="1794"/>
      <c r="W16" s="1794"/>
      <c r="X16" s="1794"/>
      <c r="Y16" s="629"/>
      <c r="Z16" s="1792">
        <v>211</v>
      </c>
      <c r="AA16" s="1790"/>
      <c r="AB16" s="1790"/>
      <c r="AC16" s="1790">
        <v>190</v>
      </c>
      <c r="AD16" s="1790"/>
      <c r="AE16" s="1790"/>
      <c r="AF16" s="1790">
        <v>21</v>
      </c>
      <c r="AG16" s="1790"/>
      <c r="AH16" s="1790"/>
    </row>
    <row r="17" spans="1:36" ht="24" customHeight="1">
      <c r="A17" s="628"/>
      <c r="B17" s="1794" t="s">
        <v>1419</v>
      </c>
      <c r="C17" s="1794"/>
      <c r="D17" s="1794"/>
      <c r="E17" s="1794"/>
      <c r="F17" s="1794"/>
      <c r="G17" s="1794"/>
      <c r="H17" s="629"/>
      <c r="I17" s="1792">
        <v>12</v>
      </c>
      <c r="J17" s="1790"/>
      <c r="K17" s="1790"/>
      <c r="L17" s="1790">
        <v>7</v>
      </c>
      <c r="M17" s="1790"/>
      <c r="N17" s="1790"/>
      <c r="O17" s="1790">
        <v>5</v>
      </c>
      <c r="P17" s="1790"/>
      <c r="Q17" s="1793"/>
      <c r="S17" s="1794" t="s">
        <v>1414</v>
      </c>
      <c r="T17" s="1794"/>
      <c r="U17" s="1794"/>
      <c r="V17" s="1794"/>
      <c r="W17" s="1794"/>
      <c r="X17" s="1794"/>
      <c r="Y17" s="629"/>
      <c r="Z17" s="1792">
        <v>2322</v>
      </c>
      <c r="AA17" s="1790"/>
      <c r="AB17" s="1790"/>
      <c r="AC17" s="1790">
        <v>2141</v>
      </c>
      <c r="AD17" s="1790"/>
      <c r="AE17" s="1790"/>
      <c r="AF17" s="1790">
        <v>181</v>
      </c>
      <c r="AG17" s="1790"/>
      <c r="AH17" s="1790"/>
    </row>
    <row r="18" spans="1:36" ht="24" customHeight="1">
      <c r="A18" s="628"/>
      <c r="B18" s="1794" t="s">
        <v>1421</v>
      </c>
      <c r="C18" s="1794"/>
      <c r="D18" s="1794"/>
      <c r="E18" s="1794"/>
      <c r="F18" s="1794"/>
      <c r="G18" s="1794"/>
      <c r="H18" s="629"/>
      <c r="I18" s="1792">
        <v>25</v>
      </c>
      <c r="J18" s="1790"/>
      <c r="K18" s="1790"/>
      <c r="L18" s="1790">
        <v>17</v>
      </c>
      <c r="M18" s="1790"/>
      <c r="N18" s="1790"/>
      <c r="O18" s="1790">
        <v>8</v>
      </c>
      <c r="P18" s="1790"/>
      <c r="Q18" s="1793"/>
      <c r="S18" s="1794" t="s">
        <v>1416</v>
      </c>
      <c r="T18" s="1794"/>
      <c r="U18" s="1794"/>
      <c r="V18" s="1794"/>
      <c r="W18" s="1794"/>
      <c r="X18" s="1794"/>
      <c r="Y18" s="629"/>
      <c r="Z18" s="1792">
        <v>57</v>
      </c>
      <c r="AA18" s="1790"/>
      <c r="AB18" s="1790"/>
      <c r="AC18" s="1790">
        <v>40</v>
      </c>
      <c r="AD18" s="1790"/>
      <c r="AE18" s="1790"/>
      <c r="AF18" s="1802">
        <v>17</v>
      </c>
      <c r="AG18" s="1802"/>
      <c r="AH18" s="1802"/>
    </row>
    <row r="19" spans="1:36" ht="24" customHeight="1">
      <c r="A19" s="628"/>
      <c r="B19" s="1794" t="s">
        <v>1528</v>
      </c>
      <c r="C19" s="1794"/>
      <c r="D19" s="1794"/>
      <c r="E19" s="1794"/>
      <c r="F19" s="1794"/>
      <c r="G19" s="1794"/>
      <c r="H19" s="629"/>
      <c r="I19" s="1792">
        <v>8</v>
      </c>
      <c r="J19" s="1790"/>
      <c r="K19" s="1790"/>
      <c r="L19" s="1790">
        <v>5</v>
      </c>
      <c r="M19" s="1790"/>
      <c r="N19" s="1790"/>
      <c r="O19" s="1790">
        <v>3</v>
      </c>
      <c r="P19" s="1790"/>
      <c r="Q19" s="1793"/>
      <c r="S19" s="1794" t="s">
        <v>1420</v>
      </c>
      <c r="T19" s="1794"/>
      <c r="U19" s="1794"/>
      <c r="V19" s="1794"/>
      <c r="W19" s="1794"/>
      <c r="X19" s="1794"/>
      <c r="Z19" s="1792">
        <v>27</v>
      </c>
      <c r="AA19" s="1790"/>
      <c r="AB19" s="1790"/>
      <c r="AC19" s="1202">
        <v>17</v>
      </c>
      <c r="AD19" s="1202"/>
      <c r="AE19" s="1202"/>
      <c r="AF19" s="1790">
        <v>10</v>
      </c>
      <c r="AG19" s="1790"/>
      <c r="AH19" s="1790"/>
    </row>
    <row r="20" spans="1:36" ht="24" customHeight="1">
      <c r="A20" s="628"/>
      <c r="B20" s="1794" t="s">
        <v>1425</v>
      </c>
      <c r="C20" s="1794"/>
      <c r="D20" s="1794"/>
      <c r="E20" s="1794"/>
      <c r="F20" s="1794"/>
      <c r="G20" s="1794"/>
      <c r="H20" s="629"/>
      <c r="I20" s="1792">
        <v>10</v>
      </c>
      <c r="J20" s="1790"/>
      <c r="K20" s="1790"/>
      <c r="L20" s="1790">
        <v>5</v>
      </c>
      <c r="M20" s="1790"/>
      <c r="N20" s="1790"/>
      <c r="O20" s="1790">
        <v>5</v>
      </c>
      <c r="P20" s="1790"/>
      <c r="Q20" s="1793"/>
      <c r="S20" s="1794" t="s">
        <v>1422</v>
      </c>
      <c r="T20" s="1794"/>
      <c r="U20" s="1794"/>
      <c r="V20" s="1794"/>
      <c r="W20" s="1794"/>
      <c r="X20" s="1794"/>
      <c r="Y20" s="629"/>
      <c r="Z20" s="1792">
        <v>375</v>
      </c>
      <c r="AA20" s="1790"/>
      <c r="AB20" s="1790"/>
      <c r="AC20" s="1790">
        <v>339</v>
      </c>
      <c r="AD20" s="1790"/>
      <c r="AE20" s="1790"/>
      <c r="AF20" s="1790">
        <v>36</v>
      </c>
      <c r="AG20" s="1790"/>
      <c r="AH20" s="1790"/>
    </row>
    <row r="21" spans="1:36" ht="24" customHeight="1">
      <c r="A21" s="628"/>
      <c r="B21" s="1794" t="s">
        <v>1427</v>
      </c>
      <c r="C21" s="1794"/>
      <c r="D21" s="1794"/>
      <c r="E21" s="1794"/>
      <c r="F21" s="1794"/>
      <c r="G21" s="1794"/>
      <c r="H21" s="629"/>
      <c r="I21" s="1792">
        <v>15</v>
      </c>
      <c r="J21" s="1790"/>
      <c r="K21" s="1790"/>
      <c r="L21" s="1790">
        <v>9</v>
      </c>
      <c r="M21" s="1790"/>
      <c r="N21" s="1790"/>
      <c r="O21" s="1790">
        <v>6</v>
      </c>
      <c r="P21" s="1790"/>
      <c r="Q21" s="1793"/>
      <c r="S21" s="1794" t="s">
        <v>1424</v>
      </c>
      <c r="T21" s="1794"/>
      <c r="U21" s="1794"/>
      <c r="V21" s="1794"/>
      <c r="W21" s="1794"/>
      <c r="X21" s="1794"/>
      <c r="Z21" s="1792">
        <v>147</v>
      </c>
      <c r="AA21" s="1790"/>
      <c r="AB21" s="1790"/>
      <c r="AC21" s="1790">
        <v>128</v>
      </c>
      <c r="AD21" s="1790"/>
      <c r="AE21" s="1790"/>
      <c r="AF21" s="1790">
        <v>19</v>
      </c>
      <c r="AG21" s="1790"/>
      <c r="AH21" s="1790"/>
    </row>
    <row r="22" spans="1:36" ht="24" customHeight="1">
      <c r="A22" s="628"/>
      <c r="B22" s="1794" t="s">
        <v>1429</v>
      </c>
      <c r="C22" s="1794"/>
      <c r="D22" s="1794"/>
      <c r="E22" s="1794"/>
      <c r="F22" s="1794"/>
      <c r="G22" s="1794"/>
      <c r="H22" s="629"/>
      <c r="I22" s="1792">
        <v>27</v>
      </c>
      <c r="J22" s="1790"/>
      <c r="K22" s="1790"/>
      <c r="L22" s="1790">
        <v>17</v>
      </c>
      <c r="M22" s="1790"/>
      <c r="N22" s="1790"/>
      <c r="O22" s="1790">
        <v>10</v>
      </c>
      <c r="P22" s="1790"/>
      <c r="Q22" s="1793"/>
      <c r="S22" s="1794" t="s">
        <v>1529</v>
      </c>
      <c r="T22" s="1794"/>
      <c r="U22" s="1794"/>
      <c r="V22" s="1794"/>
      <c r="W22" s="1794"/>
      <c r="X22" s="1794"/>
      <c r="Y22" s="629"/>
      <c r="Z22" s="1792">
        <v>13</v>
      </c>
      <c r="AA22" s="1790"/>
      <c r="AB22" s="1790"/>
      <c r="AC22" s="1790">
        <v>9</v>
      </c>
      <c r="AD22" s="1790"/>
      <c r="AE22" s="1790"/>
      <c r="AF22" s="1790">
        <v>4</v>
      </c>
      <c r="AG22" s="1790"/>
      <c r="AH22" s="1790"/>
    </row>
    <row r="23" spans="1:36" ht="24" customHeight="1">
      <c r="A23" s="628"/>
      <c r="B23" s="1794" t="s">
        <v>1530</v>
      </c>
      <c r="C23" s="1794"/>
      <c r="D23" s="1794"/>
      <c r="E23" s="1794"/>
      <c r="F23" s="1794"/>
      <c r="G23" s="1794"/>
      <c r="H23" s="629"/>
      <c r="I23" s="1792">
        <v>26</v>
      </c>
      <c r="J23" s="1790"/>
      <c r="K23" s="1790"/>
      <c r="L23" s="1790">
        <v>15</v>
      </c>
      <c r="M23" s="1790"/>
      <c r="N23" s="1790"/>
      <c r="O23" s="1790">
        <v>11</v>
      </c>
      <c r="P23" s="1790"/>
      <c r="Q23" s="1793"/>
      <c r="S23" s="1794" t="s">
        <v>1426</v>
      </c>
      <c r="T23" s="1794"/>
      <c r="U23" s="1794"/>
      <c r="V23" s="1794"/>
      <c r="W23" s="1794"/>
      <c r="X23" s="1794"/>
      <c r="Y23" s="629"/>
      <c r="Z23" s="1792">
        <v>24</v>
      </c>
      <c r="AA23" s="1790"/>
      <c r="AB23" s="1790"/>
      <c r="AC23" s="1790">
        <v>18</v>
      </c>
      <c r="AD23" s="1790"/>
      <c r="AE23" s="1790"/>
      <c r="AF23" s="1802">
        <v>6</v>
      </c>
      <c r="AG23" s="1802"/>
      <c r="AH23" s="1802"/>
    </row>
    <row r="24" spans="1:36" ht="24" customHeight="1">
      <c r="A24" s="628"/>
      <c r="B24" s="1794" t="s">
        <v>1531</v>
      </c>
      <c r="C24" s="1794"/>
      <c r="D24" s="1794"/>
      <c r="E24" s="1794"/>
      <c r="F24" s="1794"/>
      <c r="G24" s="1794"/>
      <c r="H24" s="629"/>
      <c r="I24" s="1792">
        <v>9</v>
      </c>
      <c r="J24" s="1790"/>
      <c r="K24" s="1790"/>
      <c r="L24" s="1790">
        <v>4</v>
      </c>
      <c r="M24" s="1790"/>
      <c r="N24" s="1790"/>
      <c r="O24" s="1790">
        <v>5</v>
      </c>
      <c r="P24" s="1790"/>
      <c r="Q24" s="1793"/>
      <c r="S24" s="1794" t="s">
        <v>1428</v>
      </c>
      <c r="T24" s="1794"/>
      <c r="U24" s="1794"/>
      <c r="V24" s="1794"/>
      <c r="W24" s="1794"/>
      <c r="X24" s="1794"/>
      <c r="Y24" s="629"/>
      <c r="Z24" s="1792">
        <v>67</v>
      </c>
      <c r="AA24" s="1790"/>
      <c r="AB24" s="1790"/>
      <c r="AC24" s="1790">
        <v>56</v>
      </c>
      <c r="AD24" s="1790"/>
      <c r="AE24" s="1790"/>
      <c r="AF24" s="1790">
        <v>11</v>
      </c>
      <c r="AG24" s="1790"/>
      <c r="AH24" s="1790"/>
    </row>
    <row r="25" spans="1:36" ht="24" customHeight="1">
      <c r="A25" s="628"/>
      <c r="B25" s="1794" t="s">
        <v>1433</v>
      </c>
      <c r="C25" s="1794"/>
      <c r="D25" s="1794"/>
      <c r="E25" s="1794"/>
      <c r="F25" s="1794"/>
      <c r="G25" s="1794"/>
      <c r="H25" s="629"/>
      <c r="I25" s="1792">
        <v>700</v>
      </c>
      <c r="J25" s="1790"/>
      <c r="K25" s="1790"/>
      <c r="L25" s="1790">
        <v>585</v>
      </c>
      <c r="M25" s="1790"/>
      <c r="N25" s="1790"/>
      <c r="O25" s="1790">
        <v>115</v>
      </c>
      <c r="P25" s="1790"/>
      <c r="Q25" s="1793"/>
      <c r="S25" s="1794" t="s">
        <v>1430</v>
      </c>
      <c r="T25" s="1794"/>
      <c r="U25" s="1794"/>
      <c r="V25" s="1794"/>
      <c r="W25" s="1794"/>
      <c r="X25" s="1794"/>
      <c r="Y25" s="311"/>
      <c r="Z25" s="1420">
        <v>23</v>
      </c>
      <c r="AA25" s="1202"/>
      <c r="AB25" s="1202"/>
      <c r="AC25" s="1202">
        <v>17</v>
      </c>
      <c r="AD25" s="1202"/>
      <c r="AE25" s="1202"/>
      <c r="AF25" s="1202">
        <v>6</v>
      </c>
      <c r="AG25" s="1202"/>
      <c r="AH25" s="1202"/>
    </row>
    <row r="26" spans="1:36" ht="24" customHeight="1">
      <c r="A26" s="628"/>
      <c r="B26" s="1794" t="s">
        <v>1435</v>
      </c>
      <c r="C26" s="1794"/>
      <c r="D26" s="1794"/>
      <c r="E26" s="1794"/>
      <c r="F26" s="1794"/>
      <c r="G26" s="1794"/>
      <c r="H26" s="629"/>
      <c r="I26" s="1792">
        <v>23</v>
      </c>
      <c r="J26" s="1790"/>
      <c r="K26" s="1790"/>
      <c r="L26" s="1790">
        <v>18</v>
      </c>
      <c r="M26" s="1790"/>
      <c r="N26" s="1790"/>
      <c r="O26" s="1790">
        <v>5</v>
      </c>
      <c r="P26" s="1790"/>
      <c r="Q26" s="1793"/>
      <c r="S26" s="1794" t="s">
        <v>1432</v>
      </c>
      <c r="T26" s="1794"/>
      <c r="U26" s="1794"/>
      <c r="V26" s="1794"/>
      <c r="W26" s="1794"/>
      <c r="X26" s="1794"/>
      <c r="Z26" s="1792">
        <v>52</v>
      </c>
      <c r="AA26" s="1790"/>
      <c r="AB26" s="1790"/>
      <c r="AC26" s="1790">
        <v>44</v>
      </c>
      <c r="AD26" s="1790"/>
      <c r="AE26" s="1790"/>
      <c r="AF26" s="1790">
        <v>8</v>
      </c>
      <c r="AG26" s="1790"/>
      <c r="AH26" s="1790"/>
    </row>
    <row r="27" spans="1:36" ht="24" customHeight="1">
      <c r="A27" s="628"/>
      <c r="B27" s="1794" t="s">
        <v>1437</v>
      </c>
      <c r="C27" s="1794"/>
      <c r="D27" s="1794"/>
      <c r="E27" s="1794"/>
      <c r="F27" s="1794"/>
      <c r="G27" s="1794"/>
      <c r="H27" s="629"/>
      <c r="I27" s="1792">
        <v>84</v>
      </c>
      <c r="J27" s="1790"/>
      <c r="K27" s="1790"/>
      <c r="L27" s="1790">
        <v>40</v>
      </c>
      <c r="M27" s="1790"/>
      <c r="N27" s="1790"/>
      <c r="O27" s="1790">
        <v>44</v>
      </c>
      <c r="P27" s="1790"/>
      <c r="Q27" s="1793"/>
      <c r="S27" s="1794" t="s">
        <v>1434</v>
      </c>
      <c r="T27" s="1794"/>
      <c r="U27" s="1794"/>
      <c r="V27" s="1794"/>
      <c r="W27" s="1794"/>
      <c r="X27" s="1794"/>
      <c r="Z27" s="1792">
        <v>74</v>
      </c>
      <c r="AA27" s="1790"/>
      <c r="AB27" s="1790"/>
      <c r="AC27" s="1790">
        <v>62</v>
      </c>
      <c r="AD27" s="1790"/>
      <c r="AE27" s="1790"/>
      <c r="AF27" s="1790">
        <v>12</v>
      </c>
      <c r="AG27" s="1790"/>
      <c r="AH27" s="1790"/>
    </row>
    <row r="28" spans="1:36" ht="24" customHeight="1">
      <c r="A28" s="628"/>
      <c r="B28" s="1794" t="s">
        <v>1439</v>
      </c>
      <c r="C28" s="1794"/>
      <c r="D28" s="1794"/>
      <c r="E28" s="1794"/>
      <c r="F28" s="1794"/>
      <c r="G28" s="1794"/>
      <c r="H28" s="629"/>
      <c r="I28" s="1792">
        <v>392</v>
      </c>
      <c r="J28" s="1790"/>
      <c r="K28" s="1790"/>
      <c r="L28" s="1790">
        <v>295</v>
      </c>
      <c r="M28" s="1790"/>
      <c r="N28" s="1790"/>
      <c r="O28" s="1790">
        <v>97</v>
      </c>
      <c r="P28" s="1790"/>
      <c r="Q28" s="1793"/>
      <c r="S28" s="1794" t="s">
        <v>1436</v>
      </c>
      <c r="T28" s="1794"/>
      <c r="U28" s="1794"/>
      <c r="V28" s="1794"/>
      <c r="W28" s="1794"/>
      <c r="X28" s="1794"/>
      <c r="Z28" s="1792">
        <v>134</v>
      </c>
      <c r="AA28" s="1790"/>
      <c r="AB28" s="1790"/>
      <c r="AC28" s="1790">
        <v>110</v>
      </c>
      <c r="AD28" s="1790"/>
      <c r="AE28" s="1790"/>
      <c r="AF28" s="1790">
        <v>24</v>
      </c>
      <c r="AG28" s="1790"/>
      <c r="AH28" s="1790"/>
    </row>
    <row r="29" spans="1:36" ht="24" customHeight="1">
      <c r="A29" s="628"/>
      <c r="B29" s="1794" t="s">
        <v>1441</v>
      </c>
      <c r="C29" s="1794"/>
      <c r="D29" s="1794"/>
      <c r="E29" s="1794"/>
      <c r="F29" s="1794"/>
      <c r="G29" s="1794"/>
      <c r="H29" s="629"/>
      <c r="I29" s="1792">
        <v>1486</v>
      </c>
      <c r="J29" s="1790"/>
      <c r="K29" s="1790"/>
      <c r="L29" s="1790">
        <v>1073</v>
      </c>
      <c r="M29" s="1790"/>
      <c r="N29" s="1790"/>
      <c r="O29" s="1790">
        <v>413</v>
      </c>
      <c r="P29" s="1790"/>
      <c r="Q29" s="1793"/>
      <c r="S29" s="1794" t="s">
        <v>1532</v>
      </c>
      <c r="T29" s="1794"/>
      <c r="U29" s="1794"/>
      <c r="V29" s="1794"/>
      <c r="W29" s="1794"/>
      <c r="X29" s="1794"/>
      <c r="Y29" s="442"/>
      <c r="Z29" s="1792">
        <v>19</v>
      </c>
      <c r="AA29" s="1790"/>
      <c r="AB29" s="1790"/>
      <c r="AC29" s="1790">
        <v>15</v>
      </c>
      <c r="AD29" s="1790"/>
      <c r="AE29" s="1790"/>
      <c r="AF29" s="1790">
        <v>4</v>
      </c>
      <c r="AG29" s="1790"/>
      <c r="AH29" s="1790"/>
    </row>
    <row r="30" spans="1:36" ht="24" customHeight="1">
      <c r="A30" s="628"/>
      <c r="B30" s="1794" t="s">
        <v>1442</v>
      </c>
      <c r="C30" s="1794"/>
      <c r="D30" s="1794"/>
      <c r="E30" s="1794"/>
      <c r="F30" s="1794"/>
      <c r="G30" s="1794"/>
      <c r="H30" s="629"/>
      <c r="I30" s="1792">
        <v>83</v>
      </c>
      <c r="J30" s="1790"/>
      <c r="K30" s="1790"/>
      <c r="L30" s="1790">
        <v>65</v>
      </c>
      <c r="M30" s="1790"/>
      <c r="N30" s="1790"/>
      <c r="O30" s="1790">
        <v>18</v>
      </c>
      <c r="P30" s="1790"/>
      <c r="Q30" s="1793"/>
      <c r="S30" s="1794" t="s">
        <v>1533</v>
      </c>
      <c r="T30" s="1794"/>
      <c r="U30" s="1794"/>
      <c r="V30" s="1794"/>
      <c r="W30" s="1794"/>
      <c r="X30" s="1794"/>
      <c r="Y30" s="629"/>
      <c r="Z30" s="1792">
        <v>32</v>
      </c>
      <c r="AA30" s="1790"/>
      <c r="AB30" s="1790"/>
      <c r="AC30" s="1790">
        <v>25</v>
      </c>
      <c r="AD30" s="1790"/>
      <c r="AE30" s="1790"/>
      <c r="AF30" s="1790">
        <v>7</v>
      </c>
      <c r="AG30" s="1790"/>
      <c r="AH30" s="1790"/>
    </row>
    <row r="31" spans="1:36" ht="24" customHeight="1">
      <c r="A31" s="628"/>
      <c r="B31" s="1794" t="s">
        <v>1444</v>
      </c>
      <c r="C31" s="1794"/>
      <c r="D31" s="1794"/>
      <c r="E31" s="1794"/>
      <c r="F31" s="1794"/>
      <c r="G31" s="1794"/>
      <c r="H31" s="629"/>
      <c r="I31" s="1792">
        <v>1114</v>
      </c>
      <c r="J31" s="1790"/>
      <c r="K31" s="1790"/>
      <c r="L31" s="1790">
        <v>958</v>
      </c>
      <c r="M31" s="1790"/>
      <c r="N31" s="1790"/>
      <c r="O31" s="1790">
        <v>156</v>
      </c>
      <c r="P31" s="1790"/>
      <c r="Q31" s="1793"/>
      <c r="S31" s="1794" t="s">
        <v>1438</v>
      </c>
      <c r="T31" s="1794"/>
      <c r="U31" s="1794"/>
      <c r="V31" s="1794"/>
      <c r="W31" s="1794"/>
      <c r="X31" s="1794"/>
      <c r="Y31" s="629"/>
      <c r="Z31" s="1792">
        <v>37</v>
      </c>
      <c r="AA31" s="1790"/>
      <c r="AB31" s="1790"/>
      <c r="AC31" s="1790">
        <v>25</v>
      </c>
      <c r="AD31" s="1790"/>
      <c r="AE31" s="1790"/>
      <c r="AF31" s="1790">
        <v>12</v>
      </c>
      <c r="AG31" s="1790"/>
      <c r="AH31" s="1790"/>
    </row>
    <row r="32" spans="1:36" ht="24" customHeight="1">
      <c r="A32" s="628"/>
      <c r="B32" s="1794" t="s">
        <v>1446</v>
      </c>
      <c r="C32" s="1794"/>
      <c r="D32" s="1794"/>
      <c r="E32" s="1794"/>
      <c r="F32" s="1794"/>
      <c r="G32" s="1794"/>
      <c r="H32" s="629"/>
      <c r="I32" s="1792">
        <v>21</v>
      </c>
      <c r="J32" s="1790"/>
      <c r="K32" s="1790"/>
      <c r="L32" s="1790">
        <v>16</v>
      </c>
      <c r="M32" s="1790"/>
      <c r="N32" s="1790"/>
      <c r="O32" s="1790">
        <v>5</v>
      </c>
      <c r="P32" s="1790"/>
      <c r="Q32" s="1793"/>
      <c r="S32" s="1794" t="s">
        <v>1440</v>
      </c>
      <c r="T32" s="1794"/>
      <c r="U32" s="1794"/>
      <c r="V32" s="1794"/>
      <c r="W32" s="1794"/>
      <c r="X32" s="1794"/>
      <c r="Y32" s="629"/>
      <c r="Z32" s="1792">
        <v>133</v>
      </c>
      <c r="AA32" s="1790"/>
      <c r="AB32" s="1790"/>
      <c r="AC32" s="1790">
        <v>62</v>
      </c>
      <c r="AD32" s="1790"/>
      <c r="AE32" s="1790"/>
      <c r="AF32" s="1790">
        <v>71</v>
      </c>
      <c r="AG32" s="1790"/>
      <c r="AH32" s="1790"/>
      <c r="AI32" s="646"/>
      <c r="AJ32" s="646"/>
    </row>
    <row r="33" spans="1:36" ht="24" customHeight="1">
      <c r="A33" s="628"/>
      <c r="B33" s="1794" t="s">
        <v>1448</v>
      </c>
      <c r="C33" s="1794"/>
      <c r="D33" s="1794"/>
      <c r="E33" s="1794"/>
      <c r="F33" s="1794"/>
      <c r="G33" s="1794"/>
      <c r="H33" s="629"/>
      <c r="I33" s="1792">
        <v>28</v>
      </c>
      <c r="J33" s="1790"/>
      <c r="K33" s="1790"/>
      <c r="L33" s="1790">
        <v>19</v>
      </c>
      <c r="M33" s="1790"/>
      <c r="N33" s="1790"/>
      <c r="O33" s="1790">
        <v>9</v>
      </c>
      <c r="P33" s="1790"/>
      <c r="Q33" s="1793"/>
      <c r="T33" s="637"/>
      <c r="U33" s="637"/>
      <c r="V33" s="637"/>
      <c r="W33" s="637"/>
      <c r="X33" s="637"/>
      <c r="Y33" s="629"/>
      <c r="Z33" s="1792"/>
      <c r="AA33" s="1790"/>
      <c r="AB33" s="1790"/>
      <c r="AC33" s="1824"/>
      <c r="AD33" s="1824"/>
      <c r="AE33" s="1824"/>
      <c r="AF33" s="1790"/>
      <c r="AG33" s="1790"/>
      <c r="AH33" s="1790"/>
      <c r="AI33" s="646"/>
      <c r="AJ33" s="646"/>
    </row>
    <row r="34" spans="1:36" ht="24" customHeight="1">
      <c r="A34" s="628"/>
      <c r="B34" s="1794" t="s">
        <v>1450</v>
      </c>
      <c r="C34" s="1794"/>
      <c r="D34" s="1794"/>
      <c r="E34" s="1794"/>
      <c r="F34" s="1794"/>
      <c r="G34" s="1794"/>
      <c r="I34" s="1792">
        <v>39</v>
      </c>
      <c r="J34" s="1790"/>
      <c r="K34" s="1790"/>
      <c r="L34" s="1790">
        <v>23</v>
      </c>
      <c r="M34" s="1790"/>
      <c r="N34" s="1790"/>
      <c r="O34" s="1790">
        <v>16</v>
      </c>
      <c r="P34" s="1790"/>
      <c r="Q34" s="1793"/>
      <c r="R34" s="1809" t="s">
        <v>1534</v>
      </c>
      <c r="S34" s="1804"/>
      <c r="T34" s="1804"/>
      <c r="U34" s="1804"/>
      <c r="V34" s="1804"/>
      <c r="W34" s="1804"/>
      <c r="X34" s="1804"/>
      <c r="Y34" s="1805"/>
      <c r="Z34" s="1810">
        <v>2916</v>
      </c>
      <c r="AA34" s="1808"/>
      <c r="AB34" s="1808"/>
      <c r="AC34" s="1808">
        <v>1886</v>
      </c>
      <c r="AD34" s="1808"/>
      <c r="AE34" s="1808"/>
      <c r="AF34" s="1808">
        <v>1030</v>
      </c>
      <c r="AG34" s="1808"/>
      <c r="AH34" s="1808"/>
      <c r="AI34" s="646"/>
      <c r="AJ34" s="646"/>
    </row>
    <row r="35" spans="1:36" ht="24" customHeight="1">
      <c r="A35" s="628"/>
      <c r="B35" s="1794" t="s">
        <v>1452</v>
      </c>
      <c r="C35" s="1794"/>
      <c r="D35" s="1794"/>
      <c r="E35" s="1794"/>
      <c r="F35" s="1794"/>
      <c r="G35" s="1794"/>
      <c r="H35" s="629"/>
      <c r="I35" s="1792">
        <v>13</v>
      </c>
      <c r="J35" s="1790"/>
      <c r="K35" s="1790"/>
      <c r="L35" s="1790">
        <v>7</v>
      </c>
      <c r="M35" s="1790"/>
      <c r="N35" s="1790"/>
      <c r="O35" s="1790">
        <v>6</v>
      </c>
      <c r="P35" s="1790"/>
      <c r="Q35" s="1793"/>
      <c r="S35" s="1794" t="s">
        <v>1535</v>
      </c>
      <c r="T35" s="1794"/>
      <c r="U35" s="1794"/>
      <c r="V35" s="1794"/>
      <c r="W35" s="1794"/>
      <c r="X35" s="1794"/>
      <c r="Y35" s="631"/>
      <c r="Z35" s="1792">
        <v>11</v>
      </c>
      <c r="AA35" s="1790"/>
      <c r="AB35" s="1790"/>
      <c r="AC35" s="1824" t="s">
        <v>1136</v>
      </c>
      <c r="AD35" s="1824"/>
      <c r="AE35" s="1824"/>
      <c r="AF35" s="1790">
        <v>6</v>
      </c>
      <c r="AG35" s="1790"/>
      <c r="AH35" s="1790"/>
      <c r="AI35" s="646"/>
      <c r="AJ35" s="646"/>
    </row>
    <row r="36" spans="1:36" ht="24" customHeight="1">
      <c r="A36" s="628"/>
      <c r="B36" s="1794" t="s">
        <v>1454</v>
      </c>
      <c r="C36" s="1794"/>
      <c r="D36" s="1794"/>
      <c r="E36" s="1794"/>
      <c r="F36" s="1794"/>
      <c r="G36" s="1794"/>
      <c r="H36" s="629"/>
      <c r="I36" s="1792">
        <v>26</v>
      </c>
      <c r="J36" s="1790"/>
      <c r="K36" s="1790"/>
      <c r="L36" s="1790">
        <v>14</v>
      </c>
      <c r="M36" s="1790"/>
      <c r="N36" s="1790"/>
      <c r="O36" s="1790">
        <v>12</v>
      </c>
      <c r="P36" s="1790"/>
      <c r="Q36" s="1793"/>
      <c r="S36" s="1794" t="s">
        <v>1536</v>
      </c>
      <c r="T36" s="1794"/>
      <c r="U36" s="1794"/>
      <c r="V36" s="1794"/>
      <c r="W36" s="1794"/>
      <c r="X36" s="1794"/>
      <c r="Y36" s="629"/>
      <c r="Z36" s="1792">
        <v>35</v>
      </c>
      <c r="AA36" s="1790"/>
      <c r="AB36" s="1790"/>
      <c r="AC36" s="1824" t="s">
        <v>1151</v>
      </c>
      <c r="AD36" s="1824"/>
      <c r="AE36" s="1824"/>
      <c r="AF36" s="1790">
        <v>20</v>
      </c>
      <c r="AG36" s="1790"/>
      <c r="AH36" s="1790"/>
      <c r="AI36" s="646"/>
      <c r="AJ36" s="646"/>
    </row>
    <row r="37" spans="1:36" ht="24" customHeight="1">
      <c r="A37" s="640"/>
      <c r="B37" s="1812" t="s">
        <v>1456</v>
      </c>
      <c r="C37" s="1812"/>
      <c r="D37" s="1812"/>
      <c r="E37" s="1812"/>
      <c r="F37" s="1812"/>
      <c r="G37" s="1812"/>
      <c r="H37" s="641"/>
      <c r="I37" s="1813">
        <v>14</v>
      </c>
      <c r="J37" s="1811"/>
      <c r="K37" s="1811"/>
      <c r="L37" s="1811">
        <v>7</v>
      </c>
      <c r="M37" s="1811"/>
      <c r="N37" s="1811"/>
      <c r="O37" s="1811">
        <v>7</v>
      </c>
      <c r="P37" s="1811"/>
      <c r="Q37" s="1814"/>
      <c r="R37" s="328"/>
      <c r="S37" s="1812" t="s">
        <v>1537</v>
      </c>
      <c r="T37" s="1812"/>
      <c r="U37" s="1812"/>
      <c r="V37" s="1812"/>
      <c r="W37" s="1812"/>
      <c r="X37" s="1812"/>
      <c r="Y37" s="641"/>
      <c r="Z37" s="1813">
        <v>20</v>
      </c>
      <c r="AA37" s="1811"/>
      <c r="AB37" s="1811"/>
      <c r="AC37" s="1825" t="s">
        <v>1136</v>
      </c>
      <c r="AD37" s="1825"/>
      <c r="AE37" s="1825"/>
      <c r="AF37" s="1811">
        <v>15</v>
      </c>
      <c r="AG37" s="1811"/>
      <c r="AH37" s="1811"/>
      <c r="AJ37" s="637"/>
    </row>
    <row r="38" spans="1:36" ht="13.5">
      <c r="A38" s="647" t="s">
        <v>4689</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0"/>
      <c r="AD38" s="340"/>
      <c r="AE38" s="458"/>
      <c r="AJ38" s="637"/>
    </row>
    <row r="39" spans="1:36" ht="13.5">
      <c r="A39" s="286" t="s">
        <v>1538</v>
      </c>
    </row>
  </sheetData>
  <mergeCells count="257">
    <mergeCell ref="AC37:AE37"/>
    <mergeCell ref="AF37:AH37"/>
    <mergeCell ref="B37:G37"/>
    <mergeCell ref="I37:K37"/>
    <mergeCell ref="L37:N37"/>
    <mergeCell ref="O37:Q37"/>
    <mergeCell ref="S37:X37"/>
    <mergeCell ref="Z37:AB37"/>
    <mergeCell ref="AC35:AE35"/>
    <mergeCell ref="AF35:AH35"/>
    <mergeCell ref="B36:G36"/>
    <mergeCell ref="I36:K36"/>
    <mergeCell ref="L36:N36"/>
    <mergeCell ref="O36:Q36"/>
    <mergeCell ref="S36:X36"/>
    <mergeCell ref="Z36:AB36"/>
    <mergeCell ref="AC36:AE36"/>
    <mergeCell ref="AF36:AH36"/>
    <mergeCell ref="B35:G35"/>
    <mergeCell ref="I35:K35"/>
    <mergeCell ref="L35:N35"/>
    <mergeCell ref="O35:Q35"/>
    <mergeCell ref="S35:X35"/>
    <mergeCell ref="Z35:AB35"/>
    <mergeCell ref="AF33:AH33"/>
    <mergeCell ref="B34:G34"/>
    <mergeCell ref="I34:K34"/>
    <mergeCell ref="L34:N34"/>
    <mergeCell ref="O34:Q34"/>
    <mergeCell ref="R34:Y34"/>
    <mergeCell ref="Z34:AB34"/>
    <mergeCell ref="AC34:AE34"/>
    <mergeCell ref="AF34:AH34"/>
    <mergeCell ref="B33:G33"/>
    <mergeCell ref="I33:K33"/>
    <mergeCell ref="L33:N33"/>
    <mergeCell ref="O33:Q33"/>
    <mergeCell ref="Z33:AB33"/>
    <mergeCell ref="AC33:AE33"/>
    <mergeCell ref="AC31:AE31"/>
    <mergeCell ref="AF31:AH31"/>
    <mergeCell ref="B32:G32"/>
    <mergeCell ref="I32:K32"/>
    <mergeCell ref="L32:N32"/>
    <mergeCell ref="O32:Q32"/>
    <mergeCell ref="S32:X32"/>
    <mergeCell ref="Z32:AB32"/>
    <mergeCell ref="AC32:AE32"/>
    <mergeCell ref="AF32:AH32"/>
    <mergeCell ref="B31:G31"/>
    <mergeCell ref="I31:K31"/>
    <mergeCell ref="L31:N31"/>
    <mergeCell ref="O31:Q31"/>
    <mergeCell ref="S31:X31"/>
    <mergeCell ref="Z31:AB31"/>
    <mergeCell ref="AC29:AE29"/>
    <mergeCell ref="AF29:AH29"/>
    <mergeCell ref="B30:G30"/>
    <mergeCell ref="I30:K30"/>
    <mergeCell ref="L30:N30"/>
    <mergeCell ref="O30:Q30"/>
    <mergeCell ref="S30:X30"/>
    <mergeCell ref="Z30:AB30"/>
    <mergeCell ref="AC30:AE30"/>
    <mergeCell ref="AF30:AH30"/>
    <mergeCell ref="B29:G29"/>
    <mergeCell ref="I29:K29"/>
    <mergeCell ref="L29:N29"/>
    <mergeCell ref="O29:Q29"/>
    <mergeCell ref="S29:X29"/>
    <mergeCell ref="Z29:AB29"/>
    <mergeCell ref="AC27:AE27"/>
    <mergeCell ref="AF27:AH27"/>
    <mergeCell ref="B28:G28"/>
    <mergeCell ref="I28:K28"/>
    <mergeCell ref="L28:N28"/>
    <mergeCell ref="O28:Q28"/>
    <mergeCell ref="S28:X28"/>
    <mergeCell ref="Z28:AB28"/>
    <mergeCell ref="AC28:AE28"/>
    <mergeCell ref="AF28:AH28"/>
    <mergeCell ref="B27:G27"/>
    <mergeCell ref="I27:K27"/>
    <mergeCell ref="L27:N27"/>
    <mergeCell ref="O27:Q27"/>
    <mergeCell ref="S27:X27"/>
    <mergeCell ref="Z27:AB27"/>
    <mergeCell ref="AC25:AE25"/>
    <mergeCell ref="AF25:AH25"/>
    <mergeCell ref="B26:G26"/>
    <mergeCell ref="I26:K26"/>
    <mergeCell ref="L26:N26"/>
    <mergeCell ref="O26:Q26"/>
    <mergeCell ref="S26:X26"/>
    <mergeCell ref="Z26:AB26"/>
    <mergeCell ref="AC26:AE26"/>
    <mergeCell ref="AF26:AH26"/>
    <mergeCell ref="B25:G25"/>
    <mergeCell ref="I25:K25"/>
    <mergeCell ref="L25:N25"/>
    <mergeCell ref="O25:Q25"/>
    <mergeCell ref="S25:X25"/>
    <mergeCell ref="Z25:AB25"/>
    <mergeCell ref="AC23:AE23"/>
    <mergeCell ref="AF23:AH23"/>
    <mergeCell ref="B24:G24"/>
    <mergeCell ref="I24:K24"/>
    <mergeCell ref="L24:N24"/>
    <mergeCell ref="O24:Q24"/>
    <mergeCell ref="S24:X24"/>
    <mergeCell ref="Z24:AB24"/>
    <mergeCell ref="AC24:AE24"/>
    <mergeCell ref="AF24:AH24"/>
    <mergeCell ref="B23:G23"/>
    <mergeCell ref="I23:K23"/>
    <mergeCell ref="L23:N23"/>
    <mergeCell ref="O23:Q23"/>
    <mergeCell ref="S23:X23"/>
    <mergeCell ref="Z23:AB23"/>
    <mergeCell ref="AC21:AE21"/>
    <mergeCell ref="AF21:AH21"/>
    <mergeCell ref="B22:G22"/>
    <mergeCell ref="I22:K22"/>
    <mergeCell ref="L22:N22"/>
    <mergeCell ref="O22:Q22"/>
    <mergeCell ref="S22:X22"/>
    <mergeCell ref="Z22:AB22"/>
    <mergeCell ref="AC22:AE22"/>
    <mergeCell ref="AF22:AH22"/>
    <mergeCell ref="B21:G21"/>
    <mergeCell ref="I21:K21"/>
    <mergeCell ref="L21:N21"/>
    <mergeCell ref="O21:Q21"/>
    <mergeCell ref="S21:X21"/>
    <mergeCell ref="Z21:AB21"/>
    <mergeCell ref="AC19:AE19"/>
    <mergeCell ref="AF19:AH19"/>
    <mergeCell ref="B20:G20"/>
    <mergeCell ref="I20:K20"/>
    <mergeCell ref="L20:N20"/>
    <mergeCell ref="O20:Q20"/>
    <mergeCell ref="S20:X20"/>
    <mergeCell ref="Z20:AB20"/>
    <mergeCell ref="AC20:AE20"/>
    <mergeCell ref="AF20:AH20"/>
    <mergeCell ref="B19:G19"/>
    <mergeCell ref="I19:K19"/>
    <mergeCell ref="L19:N19"/>
    <mergeCell ref="O19:Q19"/>
    <mergeCell ref="S19:X19"/>
    <mergeCell ref="Z19:AB19"/>
    <mergeCell ref="AC17:AE17"/>
    <mergeCell ref="AF17:AH17"/>
    <mergeCell ref="B18:G18"/>
    <mergeCell ref="I18:K18"/>
    <mergeCell ref="L18:N18"/>
    <mergeCell ref="O18:Q18"/>
    <mergeCell ref="S18:X18"/>
    <mergeCell ref="Z18:AB18"/>
    <mergeCell ref="AC18:AE18"/>
    <mergeCell ref="AF18:AH18"/>
    <mergeCell ref="B17:G17"/>
    <mergeCell ref="I17:K17"/>
    <mergeCell ref="L17:N17"/>
    <mergeCell ref="O17:Q17"/>
    <mergeCell ref="S17:X17"/>
    <mergeCell ref="Z17:AB17"/>
    <mergeCell ref="AC15:AE15"/>
    <mergeCell ref="AF15:AH15"/>
    <mergeCell ref="B16:G16"/>
    <mergeCell ref="I16:K16"/>
    <mergeCell ref="L16:N16"/>
    <mergeCell ref="O16:Q16"/>
    <mergeCell ref="S16:X16"/>
    <mergeCell ref="Z16:AB16"/>
    <mergeCell ref="AC16:AE16"/>
    <mergeCell ref="AF16:AH16"/>
    <mergeCell ref="B15:G15"/>
    <mergeCell ref="I15:K15"/>
    <mergeCell ref="L15:N15"/>
    <mergeCell ref="O15:Q15"/>
    <mergeCell ref="S15:X15"/>
    <mergeCell ref="Z15:AB15"/>
    <mergeCell ref="B14:G14"/>
    <mergeCell ref="I14:K14"/>
    <mergeCell ref="L14:N14"/>
    <mergeCell ref="O14:Q14"/>
    <mergeCell ref="S14:X14"/>
    <mergeCell ref="Z14:AB14"/>
    <mergeCell ref="AC14:AE14"/>
    <mergeCell ref="AF14:AH14"/>
    <mergeCell ref="A13:H13"/>
    <mergeCell ref="I13:K13"/>
    <mergeCell ref="L13:N13"/>
    <mergeCell ref="O13:Q13"/>
    <mergeCell ref="S13:X13"/>
    <mergeCell ref="Z13:AB13"/>
    <mergeCell ref="I12:K12"/>
    <mergeCell ref="L12:N12"/>
    <mergeCell ref="O12:Q12"/>
    <mergeCell ref="S12:X12"/>
    <mergeCell ref="Z12:AB12"/>
    <mergeCell ref="AC12:AE12"/>
    <mergeCell ref="AF12:AH12"/>
    <mergeCell ref="AC13:AE13"/>
    <mergeCell ref="AF13:AH13"/>
    <mergeCell ref="B11:G11"/>
    <mergeCell ref="I11:K11"/>
    <mergeCell ref="L11:N11"/>
    <mergeCell ref="O11:Q11"/>
    <mergeCell ref="S11:X11"/>
    <mergeCell ref="Z11:AB11"/>
    <mergeCell ref="AC9:AE9"/>
    <mergeCell ref="AF9:AH9"/>
    <mergeCell ref="B10:G10"/>
    <mergeCell ref="I10:K10"/>
    <mergeCell ref="L10:N10"/>
    <mergeCell ref="O10:Q10"/>
    <mergeCell ref="S10:X10"/>
    <mergeCell ref="Z10:AB10"/>
    <mergeCell ref="AC10:AE10"/>
    <mergeCell ref="AF10:AH10"/>
    <mergeCell ref="B9:G9"/>
    <mergeCell ref="I9:K9"/>
    <mergeCell ref="L9:N9"/>
    <mergeCell ref="O9:Q9"/>
    <mergeCell ref="S9:X9"/>
    <mergeCell ref="Z9:AB9"/>
    <mergeCell ref="AC11:AE11"/>
    <mergeCell ref="AF11:AH11"/>
    <mergeCell ref="AC7:AE7"/>
    <mergeCell ref="AF7:AH7"/>
    <mergeCell ref="B8:G8"/>
    <mergeCell ref="I8:K8"/>
    <mergeCell ref="L8:N8"/>
    <mergeCell ref="O8:Q8"/>
    <mergeCell ref="S8:X8"/>
    <mergeCell ref="Z8:AB8"/>
    <mergeCell ref="AC8:AE8"/>
    <mergeCell ref="AF8:AH8"/>
    <mergeCell ref="A7:H7"/>
    <mergeCell ref="I7:K7"/>
    <mergeCell ref="L7:N7"/>
    <mergeCell ref="O7:Q7"/>
    <mergeCell ref="S7:X7"/>
    <mergeCell ref="Z7:AB7"/>
    <mergeCell ref="A1:D1"/>
    <mergeCell ref="A2:AH2"/>
    <mergeCell ref="A3:AH3"/>
    <mergeCell ref="A5:H5"/>
    <mergeCell ref="I5:K5"/>
    <mergeCell ref="L5:N5"/>
    <mergeCell ref="O5:Q5"/>
    <mergeCell ref="R5:Y5"/>
    <mergeCell ref="Z5:AB5"/>
    <mergeCell ref="AC5:AE5"/>
    <mergeCell ref="AF5:AH5"/>
  </mergeCells>
  <phoneticPr fontId="4"/>
  <hyperlinks>
    <hyperlink ref="A1" location="P2細目次!A1" display="目次に戻る" xr:uid="{DA466F2F-A092-4E16-8D88-760E8A7398B8}"/>
  </hyperlinks>
  <pageMargins left="0.70866141732283472" right="0.70866141732283472" top="0.74803149606299213" bottom="0.74803149606299213" header="0.31496062992125984" footer="0.31496062992125984"/>
  <pageSetup paperSize="9" scale="91" firstPageNumber="0" orientation="portrait" r:id="rId1"/>
  <headerFooter differentFirst="1" scaleWithDoc="0">
    <oddFooter>&amp;C- &amp;P -</oddFooter>
  </headerFooter>
  <colBreaks count="1" manualBreakCount="1">
    <brk id="34"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16EC2-4FBA-4851-BBE7-A925D8A66749}">
  <sheetPr codeName="Sheet42">
    <tabColor theme="0"/>
    <pageSetUpPr fitToPage="1"/>
  </sheetPr>
  <dimension ref="A1:AM39"/>
  <sheetViews>
    <sheetView zoomScaleNormal="100" zoomScaleSheetLayoutView="100" workbookViewId="0">
      <selection activeCell="AL2" sqref="AL2:AR2"/>
    </sheetView>
  </sheetViews>
  <sheetFormatPr defaultColWidth="2.875" defaultRowHeight="24" customHeight="1"/>
  <cols>
    <col min="1" max="16384" width="2.875" style="286"/>
  </cols>
  <sheetData>
    <row r="1" spans="1:36" ht="13.5">
      <c r="A1" s="1176" t="s">
        <v>4602</v>
      </c>
      <c r="B1" s="1176"/>
      <c r="C1" s="1176"/>
      <c r="D1" s="1176"/>
    </row>
    <row r="2" spans="1:36" s="42" customFormat="1" ht="24" customHeight="1">
      <c r="A2" s="1458" t="s">
        <v>1539</v>
      </c>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row>
    <row r="3" spans="1:36" s="42" customFormat="1" ht="24" customHeight="1">
      <c r="A3" s="1458" t="s">
        <v>1463</v>
      </c>
      <c r="B3" s="1458"/>
      <c r="C3" s="1458"/>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row>
    <row r="4" spans="1:36" ht="13.5">
      <c r="AH4" s="315" t="s">
        <v>1464</v>
      </c>
    </row>
    <row r="5" spans="1:36" ht="24" customHeight="1">
      <c r="A5" s="1815" t="s">
        <v>1396</v>
      </c>
      <c r="B5" s="1815"/>
      <c r="C5" s="1815"/>
      <c r="D5" s="1815"/>
      <c r="E5" s="1815"/>
      <c r="F5" s="1815"/>
      <c r="G5" s="1815"/>
      <c r="H5" s="1785"/>
      <c r="I5" s="1816" t="s">
        <v>1397</v>
      </c>
      <c r="J5" s="1816"/>
      <c r="K5" s="1816"/>
      <c r="L5" s="1816" t="s">
        <v>1398</v>
      </c>
      <c r="M5" s="1816"/>
      <c r="N5" s="1816"/>
      <c r="O5" s="1816" t="s">
        <v>1399</v>
      </c>
      <c r="P5" s="1816"/>
      <c r="Q5" s="1816"/>
      <c r="R5" s="1786" t="s">
        <v>1396</v>
      </c>
      <c r="S5" s="1786"/>
      <c r="T5" s="1786"/>
      <c r="U5" s="1786"/>
      <c r="V5" s="1786"/>
      <c r="W5" s="1786"/>
      <c r="X5" s="1786"/>
      <c r="Y5" s="1786"/>
      <c r="Z5" s="1816" t="s">
        <v>1397</v>
      </c>
      <c r="AA5" s="1816"/>
      <c r="AB5" s="1816"/>
      <c r="AC5" s="1816" t="s">
        <v>1398</v>
      </c>
      <c r="AD5" s="1816"/>
      <c r="AE5" s="1816"/>
      <c r="AF5" s="1816" t="s">
        <v>1399</v>
      </c>
      <c r="AG5" s="1816"/>
      <c r="AH5" s="1787"/>
    </row>
    <row r="6" spans="1:36" ht="24" customHeight="1">
      <c r="A6" s="622"/>
      <c r="B6" s="622"/>
      <c r="C6" s="622"/>
      <c r="D6" s="628"/>
      <c r="E6" s="628"/>
      <c r="F6" s="628"/>
      <c r="G6" s="628"/>
      <c r="H6" s="631"/>
      <c r="I6" s="624"/>
      <c r="J6" s="625"/>
      <c r="K6" s="625"/>
      <c r="L6" s="625"/>
      <c r="M6" s="625"/>
      <c r="N6" s="625"/>
      <c r="O6" s="625"/>
      <c r="P6" s="625"/>
      <c r="Q6" s="632"/>
      <c r="R6" s="628"/>
      <c r="S6" s="628"/>
      <c r="T6" s="628"/>
      <c r="U6" s="628"/>
      <c r="V6" s="628"/>
      <c r="W6" s="628"/>
      <c r="X6" s="628"/>
      <c r="Y6" s="631"/>
      <c r="Z6" s="625"/>
      <c r="AA6" s="625"/>
      <c r="AB6" s="625"/>
      <c r="AC6" s="625"/>
      <c r="AD6" s="625"/>
      <c r="AE6" s="625"/>
      <c r="AF6" s="625"/>
    </row>
    <row r="7" spans="1:36" ht="24" customHeight="1">
      <c r="A7" s="628"/>
      <c r="B7" s="1794" t="s">
        <v>1540</v>
      </c>
      <c r="C7" s="1794"/>
      <c r="D7" s="1794"/>
      <c r="E7" s="1794"/>
      <c r="F7" s="1794"/>
      <c r="G7" s="1794"/>
      <c r="H7" s="629"/>
      <c r="I7" s="1792">
        <v>97</v>
      </c>
      <c r="J7" s="1790"/>
      <c r="K7" s="1790"/>
      <c r="L7" s="1826">
        <v>28</v>
      </c>
      <c r="M7" s="1826"/>
      <c r="N7" s="1826"/>
      <c r="O7" s="1790">
        <v>69</v>
      </c>
      <c r="P7" s="1790"/>
      <c r="Q7" s="1793"/>
      <c r="R7" s="628"/>
      <c r="S7" s="628"/>
      <c r="T7" s="1794" t="s">
        <v>1474</v>
      </c>
      <c r="U7" s="1794"/>
      <c r="V7" s="1794"/>
      <c r="W7" s="1794"/>
      <c r="X7" s="1794"/>
      <c r="Y7" s="628"/>
      <c r="Z7" s="1792">
        <v>14</v>
      </c>
      <c r="AA7" s="1790"/>
      <c r="AB7" s="1790"/>
      <c r="AC7" s="1790">
        <v>10</v>
      </c>
      <c r="AD7" s="1790"/>
      <c r="AE7" s="1790"/>
      <c r="AF7" s="1790">
        <v>4</v>
      </c>
      <c r="AG7" s="1790"/>
      <c r="AH7" s="1790"/>
    </row>
    <row r="8" spans="1:36" ht="24" customHeight="1">
      <c r="A8" s="628"/>
      <c r="B8" s="1794" t="s">
        <v>1541</v>
      </c>
      <c r="C8" s="1794"/>
      <c r="D8" s="1794"/>
      <c r="E8" s="1794"/>
      <c r="F8" s="1794"/>
      <c r="G8" s="1794"/>
      <c r="H8" s="629"/>
      <c r="I8" s="1792">
        <v>53</v>
      </c>
      <c r="J8" s="1790"/>
      <c r="K8" s="1790"/>
      <c r="L8" s="1826">
        <v>38</v>
      </c>
      <c r="M8" s="1826"/>
      <c r="N8" s="1826"/>
      <c r="O8" s="1790">
        <v>15</v>
      </c>
      <c r="P8" s="1790"/>
      <c r="Q8" s="1793"/>
      <c r="R8" s="628"/>
      <c r="S8" s="628"/>
      <c r="T8" s="1794" t="s">
        <v>1476</v>
      </c>
      <c r="U8" s="1794"/>
      <c r="V8" s="1794"/>
      <c r="W8" s="1794"/>
      <c r="X8" s="1794"/>
      <c r="Y8" s="628"/>
      <c r="Z8" s="1792">
        <v>45</v>
      </c>
      <c r="AA8" s="1790"/>
      <c r="AB8" s="1790"/>
      <c r="AC8" s="1790">
        <v>33</v>
      </c>
      <c r="AD8" s="1790"/>
      <c r="AE8" s="1790"/>
      <c r="AF8" s="1790">
        <v>12</v>
      </c>
      <c r="AG8" s="1790"/>
      <c r="AH8" s="1790"/>
    </row>
    <row r="9" spans="1:36" ht="24" customHeight="1">
      <c r="A9" s="628"/>
      <c r="B9" s="1794" t="s">
        <v>1542</v>
      </c>
      <c r="C9" s="1794"/>
      <c r="D9" s="1794"/>
      <c r="E9" s="1794"/>
      <c r="F9" s="1794"/>
      <c r="G9" s="1794"/>
      <c r="I9" s="1817">
        <v>2491</v>
      </c>
      <c r="J9" s="1802"/>
      <c r="K9" s="1802"/>
      <c r="L9" s="1802">
        <v>1684</v>
      </c>
      <c r="M9" s="1802"/>
      <c r="N9" s="1802"/>
      <c r="O9" s="1802">
        <v>807</v>
      </c>
      <c r="P9" s="1802"/>
      <c r="Q9" s="1803"/>
      <c r="R9" s="628"/>
      <c r="S9" s="628"/>
      <c r="T9" s="1827" t="s">
        <v>1478</v>
      </c>
      <c r="U9" s="1827"/>
      <c r="V9" s="1827"/>
      <c r="W9" s="1827"/>
      <c r="X9" s="1827"/>
      <c r="Y9" s="628"/>
      <c r="Z9" s="1792">
        <v>50</v>
      </c>
      <c r="AA9" s="1790"/>
      <c r="AB9" s="1790"/>
      <c r="AC9" s="1790">
        <v>32</v>
      </c>
      <c r="AD9" s="1790"/>
      <c r="AE9" s="1790"/>
      <c r="AF9" s="1790">
        <v>18</v>
      </c>
      <c r="AG9" s="1790"/>
      <c r="AH9" s="1790"/>
    </row>
    <row r="10" spans="1:36" ht="24" customHeight="1">
      <c r="A10" s="628"/>
      <c r="B10" s="628"/>
      <c r="C10" s="1794" t="s">
        <v>1543</v>
      </c>
      <c r="D10" s="1794"/>
      <c r="E10" s="1794"/>
      <c r="F10" s="1794"/>
      <c r="G10" s="1794"/>
      <c r="H10" s="631"/>
      <c r="I10" s="1817">
        <v>491</v>
      </c>
      <c r="J10" s="1802"/>
      <c r="K10" s="1802"/>
      <c r="L10" s="1802">
        <v>308</v>
      </c>
      <c r="M10" s="1802"/>
      <c r="N10" s="1802"/>
      <c r="O10" s="1802">
        <f>SUM(O11:O24)</f>
        <v>183</v>
      </c>
      <c r="P10" s="1802"/>
      <c r="Q10" s="1803"/>
      <c r="R10" s="628"/>
      <c r="S10" s="628"/>
      <c r="T10" s="1794" t="s">
        <v>1480</v>
      </c>
      <c r="U10" s="1794"/>
      <c r="V10" s="1794"/>
      <c r="W10" s="1794"/>
      <c r="X10" s="1794"/>
      <c r="Y10" s="628"/>
      <c r="Z10" s="1792">
        <v>77</v>
      </c>
      <c r="AA10" s="1790"/>
      <c r="AB10" s="1790"/>
      <c r="AC10" s="1790">
        <v>55</v>
      </c>
      <c r="AD10" s="1790"/>
      <c r="AE10" s="1790"/>
      <c r="AF10" s="1790">
        <v>22</v>
      </c>
      <c r="AG10" s="1790"/>
      <c r="AH10" s="1790"/>
      <c r="AI10" s="639"/>
      <c r="AJ10" s="639"/>
    </row>
    <row r="11" spans="1:36" ht="24" customHeight="1">
      <c r="A11" s="628"/>
      <c r="B11" s="646"/>
      <c r="C11" s="1296" t="s">
        <v>1467</v>
      </c>
      <c r="D11" s="1296"/>
      <c r="E11" s="1296"/>
      <c r="F11" s="1296"/>
      <c r="G11" s="1296"/>
      <c r="H11" s="629"/>
      <c r="I11" s="1817">
        <v>14</v>
      </c>
      <c r="J11" s="1802"/>
      <c r="K11" s="1802"/>
      <c r="L11" s="1802">
        <v>12</v>
      </c>
      <c r="M11" s="1802"/>
      <c r="N11" s="1802"/>
      <c r="O11" s="1802">
        <v>2</v>
      </c>
      <c r="P11" s="1802"/>
      <c r="Q11" s="1803"/>
      <c r="R11" s="628"/>
      <c r="S11" s="628"/>
      <c r="T11" s="1296" t="s">
        <v>1482</v>
      </c>
      <c r="U11" s="1296"/>
      <c r="V11" s="1296"/>
      <c r="W11" s="1296"/>
      <c r="X11" s="1296"/>
      <c r="Y11" s="442"/>
      <c r="Z11" s="1420">
        <v>80</v>
      </c>
      <c r="AA11" s="1202"/>
      <c r="AB11" s="1202"/>
      <c r="AC11" s="1202">
        <v>38</v>
      </c>
      <c r="AD11" s="1202"/>
      <c r="AE11" s="1202"/>
      <c r="AF11" s="1202">
        <v>42</v>
      </c>
      <c r="AG11" s="1202"/>
      <c r="AH11" s="1202"/>
    </row>
    <row r="12" spans="1:36" ht="24" customHeight="1">
      <c r="A12" s="628"/>
      <c r="B12" s="646"/>
      <c r="C12" s="1296" t="s">
        <v>1469</v>
      </c>
      <c r="D12" s="1296"/>
      <c r="E12" s="1296"/>
      <c r="F12" s="1296"/>
      <c r="G12" s="1296"/>
      <c r="H12" s="442"/>
      <c r="I12" s="1420">
        <v>9</v>
      </c>
      <c r="J12" s="1202"/>
      <c r="K12" s="1202"/>
      <c r="L12" s="1802">
        <v>5</v>
      </c>
      <c r="M12" s="1802"/>
      <c r="N12" s="1802"/>
      <c r="O12" s="1202">
        <v>4</v>
      </c>
      <c r="P12" s="1202"/>
      <c r="Q12" s="1551"/>
      <c r="R12" s="628"/>
      <c r="S12" s="628"/>
      <c r="T12" s="1296" t="s">
        <v>1484</v>
      </c>
      <c r="U12" s="1296"/>
      <c r="V12" s="1296"/>
      <c r="W12" s="1296"/>
      <c r="X12" s="1296"/>
      <c r="Y12" s="442"/>
      <c r="Z12" s="1420">
        <v>66</v>
      </c>
      <c r="AA12" s="1202"/>
      <c r="AB12" s="1202"/>
      <c r="AC12" s="1202">
        <v>51</v>
      </c>
      <c r="AD12" s="1202"/>
      <c r="AE12" s="1202"/>
      <c r="AF12" s="1202">
        <v>15</v>
      </c>
      <c r="AG12" s="1202"/>
      <c r="AH12" s="1202"/>
    </row>
    <row r="13" spans="1:36" ht="24" customHeight="1">
      <c r="B13" s="646"/>
      <c r="C13" s="1296" t="s">
        <v>1483</v>
      </c>
      <c r="D13" s="1296"/>
      <c r="E13" s="1296"/>
      <c r="F13" s="1296"/>
      <c r="G13" s="1296"/>
      <c r="H13" s="442"/>
      <c r="I13" s="1817">
        <v>26</v>
      </c>
      <c r="J13" s="1802"/>
      <c r="K13" s="1802"/>
      <c r="L13" s="1802">
        <v>20</v>
      </c>
      <c r="M13" s="1802"/>
      <c r="N13" s="1802"/>
      <c r="O13" s="1802">
        <v>6</v>
      </c>
      <c r="P13" s="1802"/>
      <c r="Q13" s="1803"/>
      <c r="R13" s="628"/>
      <c r="S13" s="628"/>
      <c r="T13" s="1794" t="s">
        <v>1486</v>
      </c>
      <c r="U13" s="1794"/>
      <c r="V13" s="1794"/>
      <c r="W13" s="1794"/>
      <c r="X13" s="1794"/>
      <c r="Y13" s="629"/>
      <c r="Z13" s="1792">
        <v>11</v>
      </c>
      <c r="AA13" s="1790"/>
      <c r="AB13" s="1790"/>
      <c r="AC13" s="1790">
        <v>9</v>
      </c>
      <c r="AD13" s="1790"/>
      <c r="AE13" s="1790"/>
      <c r="AF13" s="1790">
        <v>2</v>
      </c>
      <c r="AG13" s="1790"/>
      <c r="AH13" s="1790"/>
    </row>
    <row r="14" spans="1:36" ht="24" customHeight="1">
      <c r="B14" s="646"/>
      <c r="C14" s="1296" t="s">
        <v>1487</v>
      </c>
      <c r="D14" s="1296"/>
      <c r="E14" s="1296"/>
      <c r="F14" s="1296"/>
      <c r="G14" s="1296"/>
      <c r="H14" s="442"/>
      <c r="I14" s="1817">
        <v>26</v>
      </c>
      <c r="J14" s="1802"/>
      <c r="K14" s="1802"/>
      <c r="L14" s="1802">
        <v>21</v>
      </c>
      <c r="M14" s="1802"/>
      <c r="N14" s="1802"/>
      <c r="O14" s="1802">
        <v>5</v>
      </c>
      <c r="P14" s="1802"/>
      <c r="Q14" s="1803"/>
      <c r="R14" s="628"/>
      <c r="S14" s="628"/>
      <c r="T14" s="1794" t="s">
        <v>1490</v>
      </c>
      <c r="U14" s="1794"/>
      <c r="V14" s="1794"/>
      <c r="W14" s="1794"/>
      <c r="X14" s="1794"/>
      <c r="Y14" s="629"/>
      <c r="Z14" s="1792">
        <v>108</v>
      </c>
      <c r="AA14" s="1790"/>
      <c r="AB14" s="1790"/>
      <c r="AC14" s="1790">
        <v>63</v>
      </c>
      <c r="AD14" s="1790"/>
      <c r="AE14" s="1790"/>
      <c r="AF14" s="1790">
        <v>45</v>
      </c>
      <c r="AG14" s="1790"/>
      <c r="AH14" s="1790"/>
    </row>
    <row r="15" spans="1:36" ht="24" customHeight="1">
      <c r="B15" s="646"/>
      <c r="C15" s="1296" t="s">
        <v>1489</v>
      </c>
      <c r="D15" s="1296"/>
      <c r="E15" s="1296"/>
      <c r="F15" s="1296"/>
      <c r="G15" s="1296"/>
      <c r="H15" s="442"/>
      <c r="I15" s="1817">
        <v>39</v>
      </c>
      <c r="J15" s="1802"/>
      <c r="K15" s="1802"/>
      <c r="L15" s="1802">
        <v>28</v>
      </c>
      <c r="M15" s="1802"/>
      <c r="N15" s="1802"/>
      <c r="O15" s="1802">
        <v>11</v>
      </c>
      <c r="P15" s="1802"/>
      <c r="Q15" s="1803"/>
      <c r="R15" s="628"/>
      <c r="S15" s="628"/>
      <c r="T15" s="1794" t="s">
        <v>1492</v>
      </c>
      <c r="U15" s="1794"/>
      <c r="V15" s="1794"/>
      <c r="W15" s="1794"/>
      <c r="X15" s="1794"/>
      <c r="Y15" s="629"/>
      <c r="Z15" s="1792">
        <v>92</v>
      </c>
      <c r="AA15" s="1790"/>
      <c r="AB15" s="1790"/>
      <c r="AC15" s="1790">
        <v>54</v>
      </c>
      <c r="AD15" s="1790"/>
      <c r="AE15" s="1790"/>
      <c r="AF15" s="1790">
        <v>38</v>
      </c>
      <c r="AG15" s="1790"/>
      <c r="AH15" s="1790"/>
    </row>
    <row r="16" spans="1:36" ht="24" customHeight="1">
      <c r="B16" s="646"/>
      <c r="C16" s="1296" t="s">
        <v>1491</v>
      </c>
      <c r="D16" s="1296"/>
      <c r="E16" s="1296"/>
      <c r="F16" s="1296"/>
      <c r="G16" s="1296"/>
      <c r="H16" s="442"/>
      <c r="I16" s="1817">
        <v>32</v>
      </c>
      <c r="J16" s="1802"/>
      <c r="K16" s="1802"/>
      <c r="L16" s="1802">
        <v>23</v>
      </c>
      <c r="M16" s="1802"/>
      <c r="N16" s="1802"/>
      <c r="O16" s="1802">
        <v>9</v>
      </c>
      <c r="P16" s="1802"/>
      <c r="Q16" s="1803"/>
      <c r="R16" s="628"/>
      <c r="S16" s="628"/>
      <c r="T16" s="1794" t="s">
        <v>1494</v>
      </c>
      <c r="U16" s="1794"/>
      <c r="V16" s="1794"/>
      <c r="W16" s="1794"/>
      <c r="X16" s="1794"/>
      <c r="Y16" s="629"/>
      <c r="Z16" s="1792">
        <v>101</v>
      </c>
      <c r="AA16" s="1790"/>
      <c r="AB16" s="1790"/>
      <c r="AC16" s="1790">
        <v>70</v>
      </c>
      <c r="AD16" s="1790"/>
      <c r="AE16" s="1790"/>
      <c r="AF16" s="1790">
        <v>31</v>
      </c>
      <c r="AG16" s="1790"/>
      <c r="AH16" s="1790"/>
    </row>
    <row r="17" spans="3:39" ht="24" customHeight="1">
      <c r="C17" s="1794" t="s">
        <v>1493</v>
      </c>
      <c r="D17" s="1794"/>
      <c r="E17" s="1794"/>
      <c r="F17" s="1794"/>
      <c r="G17" s="1794"/>
      <c r="H17" s="442"/>
      <c r="I17" s="1817">
        <v>23</v>
      </c>
      <c r="J17" s="1802"/>
      <c r="K17" s="1802"/>
      <c r="L17" s="1802">
        <v>16</v>
      </c>
      <c r="M17" s="1802"/>
      <c r="N17" s="1802"/>
      <c r="O17" s="1802">
        <v>7</v>
      </c>
      <c r="P17" s="1802"/>
      <c r="Q17" s="1803"/>
      <c r="R17" s="628"/>
      <c r="S17" s="628"/>
      <c r="T17" s="1794" t="s">
        <v>1496</v>
      </c>
      <c r="U17" s="1794"/>
      <c r="V17" s="1794"/>
      <c r="W17" s="1794"/>
      <c r="X17" s="1794"/>
      <c r="Y17" s="629"/>
      <c r="Z17" s="1792">
        <v>145</v>
      </c>
      <c r="AA17" s="1790"/>
      <c r="AB17" s="1790"/>
      <c r="AC17" s="1790">
        <v>112</v>
      </c>
      <c r="AD17" s="1790"/>
      <c r="AE17" s="1790"/>
      <c r="AF17" s="1802">
        <v>33</v>
      </c>
      <c r="AG17" s="1802"/>
      <c r="AH17" s="1802"/>
    </row>
    <row r="18" spans="3:39" ht="24" customHeight="1">
      <c r="C18" s="1794" t="s">
        <v>1495</v>
      </c>
      <c r="D18" s="1794"/>
      <c r="E18" s="1794"/>
      <c r="F18" s="1794"/>
      <c r="G18" s="1794"/>
      <c r="H18" s="442"/>
      <c r="I18" s="1817">
        <v>12</v>
      </c>
      <c r="J18" s="1802"/>
      <c r="K18" s="1802"/>
      <c r="L18" s="1802">
        <v>6</v>
      </c>
      <c r="M18" s="1802"/>
      <c r="N18" s="1802"/>
      <c r="O18" s="1802">
        <v>6</v>
      </c>
      <c r="P18" s="1802"/>
      <c r="Q18" s="1803"/>
      <c r="R18" s="628"/>
      <c r="S18" s="628"/>
      <c r="T18" s="1794" t="s">
        <v>1498</v>
      </c>
      <c r="U18" s="1794"/>
      <c r="V18" s="1794"/>
      <c r="W18" s="1794"/>
      <c r="X18" s="1794"/>
      <c r="Y18" s="629"/>
      <c r="Z18" s="1792">
        <v>17</v>
      </c>
      <c r="AA18" s="1790"/>
      <c r="AB18" s="1790"/>
      <c r="AC18" s="1790">
        <v>11</v>
      </c>
      <c r="AD18" s="1790"/>
      <c r="AE18" s="1790"/>
      <c r="AF18" s="1790">
        <v>6</v>
      </c>
      <c r="AG18" s="1790"/>
      <c r="AH18" s="1790"/>
    </row>
    <row r="19" spans="3:39" ht="24" customHeight="1">
      <c r="C19" s="1794" t="s">
        <v>1497</v>
      </c>
      <c r="D19" s="1794"/>
      <c r="E19" s="1794"/>
      <c r="F19" s="1794"/>
      <c r="G19" s="1794"/>
      <c r="H19" s="442"/>
      <c r="I19" s="1817">
        <v>55</v>
      </c>
      <c r="J19" s="1802"/>
      <c r="K19" s="1802"/>
      <c r="L19" s="1802">
        <v>31</v>
      </c>
      <c r="M19" s="1802"/>
      <c r="N19" s="1802"/>
      <c r="O19" s="1802">
        <v>24</v>
      </c>
      <c r="P19" s="1802"/>
      <c r="Q19" s="1803"/>
      <c r="R19" s="628"/>
      <c r="S19" s="628"/>
      <c r="T19" s="1807" t="s">
        <v>1440</v>
      </c>
      <c r="U19" s="1807"/>
      <c r="V19" s="1807"/>
      <c r="W19" s="1807"/>
      <c r="X19" s="1807"/>
      <c r="Y19" s="629"/>
      <c r="Z19" s="1792">
        <v>25</v>
      </c>
      <c r="AA19" s="1790"/>
      <c r="AB19" s="1790"/>
      <c r="AC19" s="1790">
        <v>15</v>
      </c>
      <c r="AD19" s="1790"/>
      <c r="AE19" s="1790"/>
      <c r="AF19" s="1790">
        <v>10</v>
      </c>
      <c r="AG19" s="1790"/>
      <c r="AH19" s="1790"/>
    </row>
    <row r="20" spans="3:39" ht="24" customHeight="1">
      <c r="C20" s="1794" t="s">
        <v>1499</v>
      </c>
      <c r="D20" s="1794"/>
      <c r="E20" s="1794"/>
      <c r="F20" s="1794"/>
      <c r="G20" s="1794"/>
      <c r="H20" s="442"/>
      <c r="I20" s="1817">
        <v>184</v>
      </c>
      <c r="J20" s="1802"/>
      <c r="K20" s="1802"/>
      <c r="L20" s="1802">
        <v>106</v>
      </c>
      <c r="M20" s="1802"/>
      <c r="N20" s="1802"/>
      <c r="O20" s="1802">
        <v>78</v>
      </c>
      <c r="P20" s="1802"/>
      <c r="Q20" s="1803"/>
      <c r="R20" s="628"/>
      <c r="S20" s="1794" t="s">
        <v>1544</v>
      </c>
      <c r="T20" s="1794"/>
      <c r="U20" s="1794"/>
      <c r="V20" s="1794"/>
      <c r="W20" s="1794"/>
      <c r="X20" s="1794"/>
      <c r="Y20" s="629"/>
      <c r="Z20" s="1792">
        <v>99</v>
      </c>
      <c r="AA20" s="1790"/>
      <c r="AB20" s="1790"/>
      <c r="AC20" s="1790">
        <v>74</v>
      </c>
      <c r="AD20" s="1790"/>
      <c r="AE20" s="1790"/>
      <c r="AF20" s="1790">
        <v>25</v>
      </c>
      <c r="AG20" s="1790"/>
      <c r="AH20" s="1790"/>
    </row>
    <row r="21" spans="3:39" ht="24" customHeight="1">
      <c r="C21" s="1794" t="s">
        <v>1501</v>
      </c>
      <c r="D21" s="1794"/>
      <c r="E21" s="1794"/>
      <c r="F21" s="1794"/>
      <c r="G21" s="1794"/>
      <c r="H21" s="442"/>
      <c r="I21" s="1817">
        <v>12</v>
      </c>
      <c r="J21" s="1802"/>
      <c r="K21" s="1802"/>
      <c r="L21" s="1802">
        <v>4</v>
      </c>
      <c r="M21" s="1802"/>
      <c r="N21" s="1802"/>
      <c r="O21" s="1802">
        <v>8</v>
      </c>
      <c r="P21" s="1802"/>
      <c r="Q21" s="1803"/>
      <c r="R21" s="628"/>
      <c r="S21" s="628"/>
      <c r="T21" s="1794" t="s">
        <v>1505</v>
      </c>
      <c r="U21" s="1794"/>
      <c r="V21" s="1794"/>
      <c r="W21" s="1794"/>
      <c r="X21" s="1794"/>
      <c r="Y21" s="629"/>
      <c r="Z21" s="1792">
        <v>22</v>
      </c>
      <c r="AA21" s="1790"/>
      <c r="AB21" s="1790"/>
      <c r="AC21" s="1790">
        <v>16</v>
      </c>
      <c r="AD21" s="1790"/>
      <c r="AE21" s="1790"/>
      <c r="AF21" s="1802">
        <v>6</v>
      </c>
      <c r="AG21" s="1802"/>
      <c r="AH21" s="1802"/>
    </row>
    <row r="22" spans="3:39" ht="24" customHeight="1">
      <c r="C22" s="1794" t="s">
        <v>1502</v>
      </c>
      <c r="D22" s="1794"/>
      <c r="E22" s="1794"/>
      <c r="F22" s="1794"/>
      <c r="G22" s="1794"/>
      <c r="H22" s="442"/>
      <c r="I22" s="1817">
        <v>10</v>
      </c>
      <c r="J22" s="1802"/>
      <c r="K22" s="1802"/>
      <c r="L22" s="1802">
        <v>7</v>
      </c>
      <c r="M22" s="1802"/>
      <c r="N22" s="1802"/>
      <c r="O22" s="1802">
        <v>3</v>
      </c>
      <c r="P22" s="1802"/>
      <c r="Q22" s="1803"/>
      <c r="R22" s="628"/>
      <c r="S22" s="628"/>
      <c r="T22" s="1794" t="s">
        <v>1507</v>
      </c>
      <c r="U22" s="1794"/>
      <c r="V22" s="1794"/>
      <c r="W22" s="1794"/>
      <c r="X22" s="1794"/>
      <c r="Y22" s="629"/>
      <c r="Z22" s="1792">
        <v>19</v>
      </c>
      <c r="AA22" s="1790"/>
      <c r="AB22" s="1790"/>
      <c r="AC22" s="1790">
        <v>14</v>
      </c>
      <c r="AD22" s="1790"/>
      <c r="AE22" s="1790"/>
      <c r="AF22" s="1790">
        <v>5</v>
      </c>
      <c r="AG22" s="1790"/>
      <c r="AH22" s="1790"/>
    </row>
    <row r="23" spans="3:39" ht="24" customHeight="1">
      <c r="C23" s="1794" t="s">
        <v>1504</v>
      </c>
      <c r="D23" s="1794"/>
      <c r="E23" s="1794"/>
      <c r="F23" s="1794"/>
      <c r="G23" s="1794"/>
      <c r="H23" s="442"/>
      <c r="I23" s="1817">
        <v>4</v>
      </c>
      <c r="J23" s="1802"/>
      <c r="K23" s="1802"/>
      <c r="L23" s="1802">
        <v>4</v>
      </c>
      <c r="M23" s="1802"/>
      <c r="N23" s="1802"/>
      <c r="O23" s="1802" t="s">
        <v>786</v>
      </c>
      <c r="P23" s="1802"/>
      <c r="Q23" s="1803"/>
      <c r="R23" s="285"/>
      <c r="S23" s="285"/>
      <c r="T23" s="1794" t="s">
        <v>1509</v>
      </c>
      <c r="U23" s="1794"/>
      <c r="V23" s="1794"/>
      <c r="W23" s="1794"/>
      <c r="X23" s="1794"/>
      <c r="Y23" s="629"/>
      <c r="Z23" s="1792">
        <v>35</v>
      </c>
      <c r="AA23" s="1790"/>
      <c r="AB23" s="1790"/>
      <c r="AC23" s="1790">
        <v>27</v>
      </c>
      <c r="AD23" s="1790"/>
      <c r="AE23" s="1790"/>
      <c r="AF23" s="1790">
        <v>8</v>
      </c>
      <c r="AG23" s="1790"/>
      <c r="AH23" s="1790"/>
    </row>
    <row r="24" spans="3:39" ht="24" customHeight="1">
      <c r="C24" s="1794" t="s">
        <v>1431</v>
      </c>
      <c r="D24" s="1794"/>
      <c r="E24" s="1794"/>
      <c r="F24" s="1794"/>
      <c r="G24" s="1794"/>
      <c r="H24" s="442"/>
      <c r="I24" s="1817">
        <v>45</v>
      </c>
      <c r="J24" s="1802"/>
      <c r="K24" s="1802"/>
      <c r="L24" s="1802">
        <v>25</v>
      </c>
      <c r="M24" s="1802"/>
      <c r="N24" s="1802"/>
      <c r="O24" s="1802">
        <v>20</v>
      </c>
      <c r="P24" s="1802"/>
      <c r="Q24" s="1803"/>
      <c r="R24" s="628"/>
      <c r="S24" s="628"/>
      <c r="T24" s="1807" t="s">
        <v>1440</v>
      </c>
      <c r="U24" s="1807"/>
      <c r="V24" s="1807"/>
      <c r="W24" s="1807"/>
      <c r="X24" s="1807"/>
      <c r="Y24" s="629"/>
      <c r="Z24" s="1792">
        <v>23</v>
      </c>
      <c r="AA24" s="1790"/>
      <c r="AB24" s="1790"/>
      <c r="AC24" s="1790">
        <v>17</v>
      </c>
      <c r="AD24" s="1790"/>
      <c r="AE24" s="1790"/>
      <c r="AF24" s="1790">
        <v>6</v>
      </c>
      <c r="AG24" s="1790"/>
      <c r="AH24" s="1790"/>
    </row>
    <row r="25" spans="3:39" ht="24" customHeight="1">
      <c r="C25" s="1794" t="s">
        <v>1506</v>
      </c>
      <c r="D25" s="1794"/>
      <c r="E25" s="1794"/>
      <c r="F25" s="1794"/>
      <c r="G25" s="1794"/>
      <c r="H25" s="442"/>
      <c r="I25" s="1817">
        <v>151</v>
      </c>
      <c r="J25" s="1802"/>
      <c r="K25" s="1802"/>
      <c r="L25" s="1802">
        <v>104</v>
      </c>
      <c r="M25" s="1802"/>
      <c r="N25" s="1802"/>
      <c r="O25" s="1802">
        <v>47</v>
      </c>
      <c r="P25" s="1802"/>
      <c r="Q25" s="1803"/>
      <c r="R25" s="628"/>
      <c r="S25" s="1794" t="s">
        <v>1545</v>
      </c>
      <c r="T25" s="1794"/>
      <c r="U25" s="1794"/>
      <c r="V25" s="1794"/>
      <c r="W25" s="1794"/>
      <c r="X25" s="1794"/>
      <c r="Y25" s="629"/>
      <c r="Z25" s="1792">
        <v>15</v>
      </c>
      <c r="AA25" s="1790"/>
      <c r="AB25" s="1790"/>
      <c r="AC25" s="1790">
        <v>6</v>
      </c>
      <c r="AD25" s="1790"/>
      <c r="AE25" s="1790"/>
      <c r="AF25" s="1802">
        <v>9</v>
      </c>
      <c r="AG25" s="1802"/>
      <c r="AH25" s="1802"/>
    </row>
    <row r="26" spans="3:39" ht="24" customHeight="1">
      <c r="C26" s="1794" t="s">
        <v>1508</v>
      </c>
      <c r="D26" s="1794"/>
      <c r="E26" s="1794"/>
      <c r="F26" s="1794"/>
      <c r="G26" s="1794"/>
      <c r="H26" s="442"/>
      <c r="I26" s="1817">
        <v>68</v>
      </c>
      <c r="J26" s="1802"/>
      <c r="K26" s="1802"/>
      <c r="L26" s="1802">
        <v>46</v>
      </c>
      <c r="M26" s="1802"/>
      <c r="N26" s="1802"/>
      <c r="O26" s="1802">
        <v>22</v>
      </c>
      <c r="P26" s="1802"/>
      <c r="Q26" s="1803"/>
      <c r="R26" s="628"/>
      <c r="S26" s="1794" t="s">
        <v>1546</v>
      </c>
      <c r="T26" s="1794"/>
      <c r="U26" s="1794"/>
      <c r="V26" s="1794"/>
      <c r="W26" s="1794"/>
      <c r="X26" s="1794"/>
      <c r="Y26" s="629"/>
      <c r="Z26" s="1792">
        <v>95</v>
      </c>
      <c r="AA26" s="1790"/>
      <c r="AB26" s="1790"/>
      <c r="AC26" s="1790">
        <v>31</v>
      </c>
      <c r="AD26" s="1790"/>
      <c r="AE26" s="1790"/>
      <c r="AF26" s="1790">
        <v>64</v>
      </c>
      <c r="AG26" s="1790"/>
      <c r="AH26" s="1790"/>
    </row>
    <row r="27" spans="3:39" ht="24" customHeight="1">
      <c r="C27" s="1794" t="s">
        <v>1510</v>
      </c>
      <c r="D27" s="1794"/>
      <c r="E27" s="1794"/>
      <c r="F27" s="1794"/>
      <c r="G27" s="1794"/>
      <c r="H27" s="442"/>
      <c r="I27" s="1817">
        <v>19</v>
      </c>
      <c r="J27" s="1802"/>
      <c r="K27" s="1802"/>
      <c r="L27" s="1802">
        <v>16</v>
      </c>
      <c r="M27" s="1802"/>
      <c r="N27" s="1802"/>
      <c r="O27" s="1802">
        <v>3</v>
      </c>
      <c r="P27" s="1802"/>
      <c r="Q27" s="1803"/>
      <c r="R27" s="628"/>
      <c r="S27" s="628"/>
      <c r="T27" s="637"/>
      <c r="U27" s="637"/>
      <c r="V27" s="637"/>
      <c r="W27" s="637"/>
      <c r="X27" s="637"/>
      <c r="Y27" s="442"/>
      <c r="Z27" s="638"/>
      <c r="AA27" s="638"/>
      <c r="AB27" s="638"/>
      <c r="AC27" s="638"/>
      <c r="AD27" s="638"/>
      <c r="AE27" s="638"/>
      <c r="AF27" s="638"/>
    </row>
    <row r="28" spans="3:39" ht="24" customHeight="1">
      <c r="C28" s="1794" t="s">
        <v>1512</v>
      </c>
      <c r="D28" s="1794"/>
      <c r="E28" s="1794"/>
      <c r="F28" s="1794"/>
      <c r="G28" s="1794"/>
      <c r="H28" s="442"/>
      <c r="I28" s="1817">
        <v>10</v>
      </c>
      <c r="J28" s="1802"/>
      <c r="K28" s="1802"/>
      <c r="L28" s="1802">
        <v>5</v>
      </c>
      <c r="M28" s="1802"/>
      <c r="N28" s="1802"/>
      <c r="O28" s="1802">
        <v>5</v>
      </c>
      <c r="P28" s="1802"/>
      <c r="Q28" s="1803"/>
      <c r="T28" s="637"/>
      <c r="U28" s="637"/>
      <c r="V28" s="637"/>
      <c r="W28" s="637"/>
      <c r="X28" s="637"/>
      <c r="Y28" s="442"/>
      <c r="Z28" s="638"/>
      <c r="AA28" s="638"/>
      <c r="AB28" s="638"/>
      <c r="AC28" s="638"/>
      <c r="AD28" s="638"/>
      <c r="AE28" s="638"/>
      <c r="AF28" s="638"/>
      <c r="AG28" s="638"/>
      <c r="AH28" s="637"/>
      <c r="AI28" s="637"/>
      <c r="AJ28" s="637"/>
      <c r="AK28" s="638"/>
      <c r="AL28" s="638"/>
      <c r="AM28" s="638"/>
    </row>
    <row r="29" spans="3:39" ht="24" customHeight="1">
      <c r="C29" s="1794" t="s">
        <v>1513</v>
      </c>
      <c r="D29" s="1794"/>
      <c r="E29" s="1794"/>
      <c r="F29" s="1794"/>
      <c r="G29" s="1794"/>
      <c r="H29" s="442"/>
      <c r="I29" s="1817">
        <v>500</v>
      </c>
      <c r="J29" s="1802"/>
      <c r="K29" s="1802"/>
      <c r="L29" s="1802">
        <v>384</v>
      </c>
      <c r="M29" s="1802"/>
      <c r="N29" s="1802"/>
      <c r="O29" s="1802">
        <v>116</v>
      </c>
      <c r="P29" s="1802"/>
      <c r="Q29" s="1803"/>
      <c r="S29" s="637"/>
      <c r="T29" s="637"/>
      <c r="U29" s="637"/>
      <c r="V29" s="637"/>
      <c r="W29" s="637"/>
      <c r="X29" s="637"/>
      <c r="Y29" s="442"/>
      <c r="Z29" s="638"/>
      <c r="AA29" s="638"/>
      <c r="AB29" s="638"/>
      <c r="AC29" s="638"/>
      <c r="AD29" s="638"/>
      <c r="AE29" s="638"/>
      <c r="AF29" s="638"/>
      <c r="AG29" s="638"/>
    </row>
    <row r="30" spans="3:39" ht="24" customHeight="1">
      <c r="C30" s="1794" t="s">
        <v>1515</v>
      </c>
      <c r="D30" s="1794"/>
      <c r="E30" s="1794"/>
      <c r="F30" s="1794"/>
      <c r="G30" s="1794"/>
      <c r="H30" s="442"/>
      <c r="I30" s="1817">
        <v>27</v>
      </c>
      <c r="J30" s="1802"/>
      <c r="K30" s="1802"/>
      <c r="L30" s="1802">
        <v>19</v>
      </c>
      <c r="M30" s="1802"/>
      <c r="N30" s="1802"/>
      <c r="O30" s="1802">
        <v>8</v>
      </c>
      <c r="P30" s="1802"/>
      <c r="Q30" s="1803"/>
      <c r="S30" s="637"/>
      <c r="T30" s="637"/>
      <c r="U30" s="637"/>
      <c r="V30" s="637"/>
      <c r="W30" s="637"/>
      <c r="X30" s="637"/>
      <c r="Y30" s="629"/>
      <c r="Z30" s="638"/>
      <c r="AA30" s="638"/>
      <c r="AB30" s="638"/>
      <c r="AC30" s="638"/>
      <c r="AD30" s="638"/>
      <c r="AE30" s="638"/>
      <c r="AF30" s="638"/>
      <c r="AG30" s="638"/>
      <c r="AI30" s="637"/>
      <c r="AJ30" s="637"/>
    </row>
    <row r="31" spans="3:39" ht="24" customHeight="1">
      <c r="C31" s="1794" t="s">
        <v>1516</v>
      </c>
      <c r="D31" s="1794"/>
      <c r="E31" s="1794"/>
      <c r="F31" s="1794"/>
      <c r="G31" s="1794"/>
      <c r="H31" s="442"/>
      <c r="I31" s="1817">
        <v>87</v>
      </c>
      <c r="J31" s="1802"/>
      <c r="K31" s="1802"/>
      <c r="L31" s="1802">
        <v>52</v>
      </c>
      <c r="M31" s="1802"/>
      <c r="N31" s="1802"/>
      <c r="O31" s="1802">
        <v>35</v>
      </c>
      <c r="P31" s="1802"/>
      <c r="Q31" s="1803"/>
      <c r="R31" s="637"/>
      <c r="S31" s="1794"/>
      <c r="T31" s="1794"/>
      <c r="U31" s="637"/>
      <c r="V31" s="637"/>
      <c r="W31" s="637"/>
      <c r="X31" s="637"/>
      <c r="Y31" s="442"/>
      <c r="Z31" s="645"/>
      <c r="AA31" s="638"/>
      <c r="AB31" s="638"/>
      <c r="AC31" s="638"/>
      <c r="AD31" s="638"/>
      <c r="AE31" s="638"/>
      <c r="AF31" s="638"/>
      <c r="AG31" s="638"/>
      <c r="AI31" s="643"/>
      <c r="AJ31" s="637"/>
    </row>
    <row r="32" spans="3:39" ht="24" customHeight="1">
      <c r="C32" s="1794" t="s">
        <v>1519</v>
      </c>
      <c r="D32" s="1794"/>
      <c r="E32" s="1794"/>
      <c r="F32" s="1794"/>
      <c r="G32" s="1794"/>
      <c r="H32" s="442"/>
      <c r="I32" s="1817">
        <v>9</v>
      </c>
      <c r="J32" s="1802"/>
      <c r="K32" s="1802"/>
      <c r="L32" s="1802">
        <v>6</v>
      </c>
      <c r="M32" s="1802"/>
      <c r="N32" s="1802"/>
      <c r="O32" s="1802">
        <v>3</v>
      </c>
      <c r="P32" s="1802"/>
      <c r="Q32" s="1803"/>
      <c r="R32" s="643"/>
      <c r="S32" s="643"/>
      <c r="T32" s="637"/>
      <c r="U32" s="637"/>
      <c r="V32" s="637"/>
      <c r="W32" s="637"/>
      <c r="X32" s="637"/>
      <c r="Y32" s="629"/>
      <c r="Z32" s="645"/>
      <c r="AA32" s="638"/>
      <c r="AB32" s="638"/>
      <c r="AC32" s="638"/>
      <c r="AD32" s="638"/>
      <c r="AE32" s="638"/>
      <c r="AF32" s="638"/>
      <c r="AI32" s="643"/>
      <c r="AJ32" s="637"/>
    </row>
    <row r="33" spans="1:36" ht="24" customHeight="1">
      <c r="C33" s="1794" t="s">
        <v>1520</v>
      </c>
      <c r="D33" s="1794"/>
      <c r="E33" s="1794"/>
      <c r="F33" s="1794"/>
      <c r="G33" s="1794"/>
      <c r="H33" s="442"/>
      <c r="I33" s="1817">
        <v>19</v>
      </c>
      <c r="J33" s="1802"/>
      <c r="K33" s="1802"/>
      <c r="L33" s="1802">
        <v>12</v>
      </c>
      <c r="M33" s="1802"/>
      <c r="N33" s="1802"/>
      <c r="O33" s="1802">
        <v>7</v>
      </c>
      <c r="P33" s="1802"/>
      <c r="Q33" s="1803"/>
      <c r="R33" s="643"/>
      <c r="S33" s="637"/>
      <c r="T33" s="637"/>
      <c r="U33" s="637"/>
      <c r="V33" s="637"/>
      <c r="W33" s="637"/>
      <c r="X33" s="637"/>
      <c r="Y33" s="629"/>
      <c r="Z33" s="645"/>
      <c r="AA33" s="638"/>
      <c r="AB33" s="638"/>
      <c r="AC33" s="638"/>
      <c r="AD33" s="638"/>
      <c r="AE33" s="638"/>
      <c r="AF33" s="638"/>
      <c r="AI33" s="643"/>
      <c r="AJ33" s="637"/>
    </row>
    <row r="34" spans="1:36" ht="24" customHeight="1">
      <c r="C34" s="1794" t="s">
        <v>1466</v>
      </c>
      <c r="D34" s="1794"/>
      <c r="E34" s="1794"/>
      <c r="F34" s="1794"/>
      <c r="G34" s="1794"/>
      <c r="H34" s="442"/>
      <c r="I34" s="1817">
        <v>79</v>
      </c>
      <c r="J34" s="1802"/>
      <c r="K34" s="1802"/>
      <c r="L34" s="1802">
        <v>45</v>
      </c>
      <c r="M34" s="1802"/>
      <c r="N34" s="1802"/>
      <c r="O34" s="1802">
        <v>34</v>
      </c>
      <c r="P34" s="1802"/>
      <c r="Q34" s="1803"/>
      <c r="R34" s="643"/>
      <c r="S34" s="637"/>
      <c r="T34" s="637"/>
      <c r="U34" s="637"/>
      <c r="V34" s="637"/>
      <c r="W34" s="637"/>
      <c r="X34" s="637"/>
      <c r="Y34" s="629"/>
      <c r="Z34" s="645"/>
      <c r="AA34" s="638"/>
      <c r="AB34" s="638"/>
      <c r="AC34" s="638"/>
      <c r="AD34" s="638"/>
      <c r="AE34" s="638"/>
      <c r="AF34" s="638"/>
      <c r="AI34" s="643"/>
      <c r="AJ34" s="637"/>
    </row>
    <row r="35" spans="1:36" ht="24" customHeight="1">
      <c r="C35" s="1794" t="s">
        <v>1468</v>
      </c>
      <c r="D35" s="1794"/>
      <c r="E35" s="1794"/>
      <c r="F35" s="1794"/>
      <c r="G35" s="1794"/>
      <c r="H35" s="442"/>
      <c r="I35" s="1817">
        <v>39</v>
      </c>
      <c r="J35" s="1802"/>
      <c r="K35" s="1802"/>
      <c r="L35" s="1802">
        <v>33</v>
      </c>
      <c r="M35" s="1802"/>
      <c r="N35" s="1802"/>
      <c r="O35" s="1802">
        <v>6</v>
      </c>
      <c r="P35" s="1802"/>
      <c r="Q35" s="1803"/>
      <c r="R35" s="643"/>
      <c r="S35" s="637"/>
      <c r="T35" s="637"/>
      <c r="U35" s="637"/>
      <c r="V35" s="637"/>
      <c r="W35" s="637"/>
      <c r="X35" s="637"/>
      <c r="Y35" s="629"/>
      <c r="Z35" s="645"/>
      <c r="AA35" s="638"/>
      <c r="AB35" s="638"/>
      <c r="AC35" s="638"/>
      <c r="AD35" s="638"/>
      <c r="AE35" s="638"/>
      <c r="AF35" s="638"/>
    </row>
    <row r="36" spans="1:36" ht="24" customHeight="1">
      <c r="C36" s="1794" t="s">
        <v>1470</v>
      </c>
      <c r="D36" s="1794"/>
      <c r="E36" s="1794"/>
      <c r="F36" s="1794"/>
      <c r="G36" s="1794"/>
      <c r="H36" s="442"/>
      <c r="I36" s="1817">
        <v>138</v>
      </c>
      <c r="J36" s="1802"/>
      <c r="K36" s="1802"/>
      <c r="L36" s="1802">
        <v>89</v>
      </c>
      <c r="M36" s="1802"/>
      <c r="N36" s="1802"/>
      <c r="O36" s="1802">
        <v>49</v>
      </c>
      <c r="P36" s="1802"/>
      <c r="Q36" s="1803"/>
      <c r="R36" s="643"/>
      <c r="S36" s="1794"/>
      <c r="T36" s="1794"/>
      <c r="U36" s="637"/>
      <c r="V36" s="637"/>
      <c r="W36" s="637"/>
      <c r="X36" s="637"/>
      <c r="Y36" s="629"/>
      <c r="Z36" s="645"/>
      <c r="AA36" s="638"/>
      <c r="AB36" s="638"/>
      <c r="AC36" s="638"/>
      <c r="AD36" s="638"/>
      <c r="AE36" s="638"/>
      <c r="AF36" s="638"/>
    </row>
    <row r="37" spans="1:36" ht="24" customHeight="1">
      <c r="A37" s="328"/>
      <c r="B37" s="328"/>
      <c r="C37" s="1812" t="s">
        <v>1472</v>
      </c>
      <c r="D37" s="1812"/>
      <c r="E37" s="1812"/>
      <c r="F37" s="1812"/>
      <c r="G37" s="1812"/>
      <c r="H37" s="404"/>
      <c r="I37" s="1819">
        <v>23</v>
      </c>
      <c r="J37" s="1820"/>
      <c r="K37" s="1820"/>
      <c r="L37" s="1820">
        <v>12</v>
      </c>
      <c r="M37" s="1820"/>
      <c r="N37" s="1820"/>
      <c r="O37" s="1820">
        <v>11</v>
      </c>
      <c r="P37" s="1820"/>
      <c r="Q37" s="1821"/>
      <c r="R37" s="648"/>
      <c r="S37" s="1812"/>
      <c r="T37" s="1301"/>
      <c r="U37" s="324"/>
      <c r="V37" s="324"/>
      <c r="W37" s="324"/>
      <c r="X37" s="324"/>
      <c r="Y37" s="641"/>
      <c r="Z37" s="356"/>
      <c r="AA37" s="328"/>
      <c r="AB37" s="328"/>
      <c r="AC37" s="328"/>
      <c r="AD37" s="328"/>
      <c r="AE37" s="328"/>
      <c r="AF37" s="328"/>
      <c r="AG37" s="328"/>
      <c r="AH37" s="328"/>
    </row>
    <row r="38" spans="1:36" ht="13.5">
      <c r="A38" s="286" t="s">
        <v>4690</v>
      </c>
      <c r="AH38" s="315" t="s">
        <v>1357</v>
      </c>
    </row>
    <row r="39" spans="1:36" ht="13.5"/>
  </sheetData>
  <mergeCells count="218">
    <mergeCell ref="S36:T36"/>
    <mergeCell ref="C37:G37"/>
    <mergeCell ref="I37:K37"/>
    <mergeCell ref="L37:N37"/>
    <mergeCell ref="O37:Q37"/>
    <mergeCell ref="S37:T37"/>
    <mergeCell ref="C35:G35"/>
    <mergeCell ref="I35:K35"/>
    <mergeCell ref="L35:N35"/>
    <mergeCell ref="O35:Q35"/>
    <mergeCell ref="C36:G36"/>
    <mergeCell ref="I36:K36"/>
    <mergeCell ref="L36:N36"/>
    <mergeCell ref="O36:Q36"/>
    <mergeCell ref="C33:G33"/>
    <mergeCell ref="I33:K33"/>
    <mergeCell ref="L33:N33"/>
    <mergeCell ref="O33:Q33"/>
    <mergeCell ref="C34:G34"/>
    <mergeCell ref="I34:K34"/>
    <mergeCell ref="L34:N34"/>
    <mergeCell ref="O34:Q34"/>
    <mergeCell ref="C31:G31"/>
    <mergeCell ref="I31:K31"/>
    <mergeCell ref="L31:N31"/>
    <mergeCell ref="O31:Q31"/>
    <mergeCell ref="S31:T31"/>
    <mergeCell ref="C32:G32"/>
    <mergeCell ref="I32:K32"/>
    <mergeCell ref="L32:N32"/>
    <mergeCell ref="O32:Q32"/>
    <mergeCell ref="C29:G29"/>
    <mergeCell ref="I29:K29"/>
    <mergeCell ref="L29:N29"/>
    <mergeCell ref="O29:Q29"/>
    <mergeCell ref="C30:G30"/>
    <mergeCell ref="I30:K30"/>
    <mergeCell ref="L30:N30"/>
    <mergeCell ref="O30:Q30"/>
    <mergeCell ref="C27:G27"/>
    <mergeCell ref="I27:K27"/>
    <mergeCell ref="L27:N27"/>
    <mergeCell ref="O27:Q27"/>
    <mergeCell ref="C28:G28"/>
    <mergeCell ref="I28:K28"/>
    <mergeCell ref="L28:N28"/>
    <mergeCell ref="O28:Q28"/>
    <mergeCell ref="AC25:AE25"/>
    <mergeCell ref="AF25:AH25"/>
    <mergeCell ref="C26:G26"/>
    <mergeCell ref="I26:K26"/>
    <mergeCell ref="L26:N26"/>
    <mergeCell ref="O26:Q26"/>
    <mergeCell ref="S26:X26"/>
    <mergeCell ref="Z26:AB26"/>
    <mergeCell ref="AC26:AE26"/>
    <mergeCell ref="AF26:AH26"/>
    <mergeCell ref="C25:G25"/>
    <mergeCell ref="I25:K25"/>
    <mergeCell ref="L25:N25"/>
    <mergeCell ref="O25:Q25"/>
    <mergeCell ref="S25:X25"/>
    <mergeCell ref="Z25:AB25"/>
    <mergeCell ref="AC23:AE23"/>
    <mergeCell ref="AF23:AH23"/>
    <mergeCell ref="C24:G24"/>
    <mergeCell ref="I24:K24"/>
    <mergeCell ref="L24:N24"/>
    <mergeCell ref="O24:Q24"/>
    <mergeCell ref="T24:X24"/>
    <mergeCell ref="Z24:AB24"/>
    <mergeCell ref="AC24:AE24"/>
    <mergeCell ref="AF24:AH24"/>
    <mergeCell ref="C23:G23"/>
    <mergeCell ref="I23:K23"/>
    <mergeCell ref="L23:N23"/>
    <mergeCell ref="O23:Q23"/>
    <mergeCell ref="T23:X23"/>
    <mergeCell ref="Z23:AB23"/>
    <mergeCell ref="AC21:AE21"/>
    <mergeCell ref="AF21:AH21"/>
    <mergeCell ref="C22:G22"/>
    <mergeCell ref="I22:K22"/>
    <mergeCell ref="L22:N22"/>
    <mergeCell ref="O22:Q22"/>
    <mergeCell ref="T22:X22"/>
    <mergeCell ref="Z22:AB22"/>
    <mergeCell ref="AC22:AE22"/>
    <mergeCell ref="AF22:AH22"/>
    <mergeCell ref="C21:G21"/>
    <mergeCell ref="I21:K21"/>
    <mergeCell ref="L21:N21"/>
    <mergeCell ref="O21:Q21"/>
    <mergeCell ref="T21:X21"/>
    <mergeCell ref="Z21:AB21"/>
    <mergeCell ref="AC19:AE19"/>
    <mergeCell ref="AF19:AH19"/>
    <mergeCell ref="C20:G20"/>
    <mergeCell ref="I20:K20"/>
    <mergeCell ref="L20:N20"/>
    <mergeCell ref="O20:Q20"/>
    <mergeCell ref="S20:X20"/>
    <mergeCell ref="Z20:AB20"/>
    <mergeCell ref="AC20:AE20"/>
    <mergeCell ref="AF20:AH20"/>
    <mergeCell ref="C19:G19"/>
    <mergeCell ref="I19:K19"/>
    <mergeCell ref="L19:N19"/>
    <mergeCell ref="O19:Q19"/>
    <mergeCell ref="T19:X19"/>
    <mergeCell ref="Z19:AB19"/>
    <mergeCell ref="AC17:AE17"/>
    <mergeCell ref="AF17:AH17"/>
    <mergeCell ref="C18:G18"/>
    <mergeCell ref="I18:K18"/>
    <mergeCell ref="L18:N18"/>
    <mergeCell ref="O18:Q18"/>
    <mergeCell ref="T18:X18"/>
    <mergeCell ref="Z18:AB18"/>
    <mergeCell ref="AC18:AE18"/>
    <mergeCell ref="AF18:AH18"/>
    <mergeCell ref="C17:G17"/>
    <mergeCell ref="I17:K17"/>
    <mergeCell ref="L17:N17"/>
    <mergeCell ref="O17:Q17"/>
    <mergeCell ref="T17:X17"/>
    <mergeCell ref="Z17:AB17"/>
    <mergeCell ref="AC15:AE15"/>
    <mergeCell ref="AF15:AH15"/>
    <mergeCell ref="C16:G16"/>
    <mergeCell ref="I16:K16"/>
    <mergeCell ref="L16:N16"/>
    <mergeCell ref="O16:Q16"/>
    <mergeCell ref="T16:X16"/>
    <mergeCell ref="Z16:AB16"/>
    <mergeCell ref="AC16:AE16"/>
    <mergeCell ref="AF16:AH16"/>
    <mergeCell ref="C15:G15"/>
    <mergeCell ref="I15:K15"/>
    <mergeCell ref="L15:N15"/>
    <mergeCell ref="O15:Q15"/>
    <mergeCell ref="T15:X15"/>
    <mergeCell ref="Z15:AB15"/>
    <mergeCell ref="AC13:AE13"/>
    <mergeCell ref="AF13:AH13"/>
    <mergeCell ref="C14:G14"/>
    <mergeCell ref="I14:K14"/>
    <mergeCell ref="L14:N14"/>
    <mergeCell ref="O14:Q14"/>
    <mergeCell ref="T14:X14"/>
    <mergeCell ref="Z14:AB14"/>
    <mergeCell ref="AC14:AE14"/>
    <mergeCell ref="AF14:AH14"/>
    <mergeCell ref="C13:G13"/>
    <mergeCell ref="I13:K13"/>
    <mergeCell ref="L13:N13"/>
    <mergeCell ref="O13:Q13"/>
    <mergeCell ref="T13:X13"/>
    <mergeCell ref="Z13:AB13"/>
    <mergeCell ref="AC11:AE11"/>
    <mergeCell ref="AF11:AH11"/>
    <mergeCell ref="C12:G12"/>
    <mergeCell ref="I12:K12"/>
    <mergeCell ref="L12:N12"/>
    <mergeCell ref="O12:Q12"/>
    <mergeCell ref="T12:X12"/>
    <mergeCell ref="Z12:AB12"/>
    <mergeCell ref="AC12:AE12"/>
    <mergeCell ref="AF12:AH12"/>
    <mergeCell ref="C11:G11"/>
    <mergeCell ref="I11:K11"/>
    <mergeCell ref="L11:N11"/>
    <mergeCell ref="O11:Q11"/>
    <mergeCell ref="T11:X11"/>
    <mergeCell ref="Z11:AB11"/>
    <mergeCell ref="AC9:AE9"/>
    <mergeCell ref="AF9:AH9"/>
    <mergeCell ref="C10:G10"/>
    <mergeCell ref="I10:K10"/>
    <mergeCell ref="L10:N10"/>
    <mergeCell ref="O10:Q10"/>
    <mergeCell ref="T10:X10"/>
    <mergeCell ref="Z10:AB10"/>
    <mergeCell ref="AC10:AE10"/>
    <mergeCell ref="AF10:AH10"/>
    <mergeCell ref="B9:G9"/>
    <mergeCell ref="I9:K9"/>
    <mergeCell ref="L9:N9"/>
    <mergeCell ref="O9:Q9"/>
    <mergeCell ref="T9:X9"/>
    <mergeCell ref="Z9:AB9"/>
    <mergeCell ref="AC7:AE7"/>
    <mergeCell ref="AF7:AH7"/>
    <mergeCell ref="B8:G8"/>
    <mergeCell ref="I8:K8"/>
    <mergeCell ref="L8:N8"/>
    <mergeCell ref="O8:Q8"/>
    <mergeCell ref="T8:X8"/>
    <mergeCell ref="Z8:AB8"/>
    <mergeCell ref="AC8:AE8"/>
    <mergeCell ref="AF8:AH8"/>
    <mergeCell ref="B7:G7"/>
    <mergeCell ref="I7:K7"/>
    <mergeCell ref="L7:N7"/>
    <mergeCell ref="O7:Q7"/>
    <mergeCell ref="T7:X7"/>
    <mergeCell ref="Z7:AB7"/>
    <mergeCell ref="A1:D1"/>
    <mergeCell ref="A2:AH2"/>
    <mergeCell ref="A3:AF3"/>
    <mergeCell ref="A5:H5"/>
    <mergeCell ref="I5:K5"/>
    <mergeCell ref="L5:N5"/>
    <mergeCell ref="O5:Q5"/>
    <mergeCell ref="R5:Y5"/>
    <mergeCell ref="Z5:AB5"/>
    <mergeCell ref="AC5:AE5"/>
    <mergeCell ref="AF5:AH5"/>
  </mergeCells>
  <phoneticPr fontId="4"/>
  <hyperlinks>
    <hyperlink ref="A1" location="P2細目次!A1" display="目次に戻る" xr:uid="{3887528A-077C-4076-8BBE-A3EBBDC4297A}"/>
  </hyperlinks>
  <pageMargins left="0.70866141732283472" right="0.70866141732283472" top="0.74803149606299213" bottom="0.74803149606299213" header="0.31496062992125984" footer="0.31496062992125984"/>
  <pageSetup paperSize="9" scale="91" firstPageNumber="0" orientation="portrait" r:id="rId1"/>
  <headerFooter differentFirst="1" scaleWithDoc="0">
    <oddFooter>&amp;C- &amp;P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1A074-5969-4A03-BA2B-58B6847BA4BB}">
  <sheetPr codeName="Sheet44">
    <tabColor theme="0"/>
    <pageSetUpPr fitToPage="1"/>
  </sheetPr>
  <dimension ref="A1:AN34"/>
  <sheetViews>
    <sheetView zoomScaleNormal="100" zoomScaleSheetLayoutView="100" workbookViewId="0">
      <selection sqref="A1:D1"/>
    </sheetView>
  </sheetViews>
  <sheetFormatPr defaultColWidth="3.125" defaultRowHeight="13.5"/>
  <cols>
    <col min="1" max="36" width="3.125" style="286" customWidth="1"/>
    <col min="37" max="37" width="27.5" style="286" hidden="1" customWidth="1"/>
    <col min="38" max="39" width="9" style="286" hidden="1" customWidth="1"/>
    <col min="40" max="292" width="3.125" style="286"/>
    <col min="293" max="293" width="27.5" style="286" bestFit="1" customWidth="1"/>
    <col min="294" max="295" width="9" style="286" bestFit="1" customWidth="1"/>
    <col min="296" max="548" width="3.125" style="286"/>
    <col min="549" max="549" width="27.5" style="286" bestFit="1" customWidth="1"/>
    <col min="550" max="551" width="9" style="286" bestFit="1" customWidth="1"/>
    <col min="552" max="804" width="3.125" style="286"/>
    <col min="805" max="805" width="27.5" style="286" bestFit="1" customWidth="1"/>
    <col min="806" max="807" width="9" style="286" bestFit="1" customWidth="1"/>
    <col min="808" max="1060" width="3.125" style="286"/>
    <col min="1061" max="1061" width="27.5" style="286" bestFit="1" customWidth="1"/>
    <col min="1062" max="1063" width="9" style="286" bestFit="1" customWidth="1"/>
    <col min="1064" max="1316" width="3.125" style="286"/>
    <col min="1317" max="1317" width="27.5" style="286" bestFit="1" customWidth="1"/>
    <col min="1318" max="1319" width="9" style="286" bestFit="1" customWidth="1"/>
    <col min="1320" max="1572" width="3.125" style="286"/>
    <col min="1573" max="1573" width="27.5" style="286" bestFit="1" customWidth="1"/>
    <col min="1574" max="1575" width="9" style="286" bestFit="1" customWidth="1"/>
    <col min="1576" max="1828" width="3.125" style="286"/>
    <col min="1829" max="1829" width="27.5" style="286" bestFit="1" customWidth="1"/>
    <col min="1830" max="1831" width="9" style="286" bestFit="1" customWidth="1"/>
    <col min="1832" max="2084" width="3.125" style="286"/>
    <col min="2085" max="2085" width="27.5" style="286" bestFit="1" customWidth="1"/>
    <col min="2086" max="2087" width="9" style="286" bestFit="1" customWidth="1"/>
    <col min="2088" max="2340" width="3.125" style="286"/>
    <col min="2341" max="2341" width="27.5" style="286" bestFit="1" customWidth="1"/>
    <col min="2342" max="2343" width="9" style="286" bestFit="1" customWidth="1"/>
    <col min="2344" max="2596" width="3.125" style="286"/>
    <col min="2597" max="2597" width="27.5" style="286" bestFit="1" customWidth="1"/>
    <col min="2598" max="2599" width="9" style="286" bestFit="1" customWidth="1"/>
    <col min="2600" max="2852" width="3.125" style="286"/>
    <col min="2853" max="2853" width="27.5" style="286" bestFit="1" customWidth="1"/>
    <col min="2854" max="2855" width="9" style="286" bestFit="1" customWidth="1"/>
    <col min="2856" max="3108" width="3.125" style="286"/>
    <col min="3109" max="3109" width="27.5" style="286" bestFit="1" customWidth="1"/>
    <col min="3110" max="3111" width="9" style="286" bestFit="1" customWidth="1"/>
    <col min="3112" max="3364" width="3.125" style="286"/>
    <col min="3365" max="3365" width="27.5" style="286" bestFit="1" customWidth="1"/>
    <col min="3366" max="3367" width="9" style="286" bestFit="1" customWidth="1"/>
    <col min="3368" max="3620" width="3.125" style="286"/>
    <col min="3621" max="3621" width="27.5" style="286" bestFit="1" customWidth="1"/>
    <col min="3622" max="3623" width="9" style="286" bestFit="1" customWidth="1"/>
    <col min="3624" max="3876" width="3.125" style="286"/>
    <col min="3877" max="3877" width="27.5" style="286" bestFit="1" customWidth="1"/>
    <col min="3878" max="3879" width="9" style="286" bestFit="1" customWidth="1"/>
    <col min="3880" max="4132" width="3.125" style="286"/>
    <col min="4133" max="4133" width="27.5" style="286" bestFit="1" customWidth="1"/>
    <col min="4134" max="4135" width="9" style="286" bestFit="1" customWidth="1"/>
    <col min="4136" max="4388" width="3.125" style="286"/>
    <col min="4389" max="4389" width="27.5" style="286" bestFit="1" customWidth="1"/>
    <col min="4390" max="4391" width="9" style="286" bestFit="1" customWidth="1"/>
    <col min="4392" max="4644" width="3.125" style="286"/>
    <col min="4645" max="4645" width="27.5" style="286" bestFit="1" customWidth="1"/>
    <col min="4646" max="4647" width="9" style="286" bestFit="1" customWidth="1"/>
    <col min="4648" max="4900" width="3.125" style="286"/>
    <col min="4901" max="4901" width="27.5" style="286" bestFit="1" customWidth="1"/>
    <col min="4902" max="4903" width="9" style="286" bestFit="1" customWidth="1"/>
    <col min="4904" max="5156" width="3.125" style="286"/>
    <col min="5157" max="5157" width="27.5" style="286" bestFit="1" customWidth="1"/>
    <col min="5158" max="5159" width="9" style="286" bestFit="1" customWidth="1"/>
    <col min="5160" max="5412" width="3.125" style="286"/>
    <col min="5413" max="5413" width="27.5" style="286" bestFit="1" customWidth="1"/>
    <col min="5414" max="5415" width="9" style="286" bestFit="1" customWidth="1"/>
    <col min="5416" max="5668" width="3.125" style="286"/>
    <col min="5669" max="5669" width="27.5" style="286" bestFit="1" customWidth="1"/>
    <col min="5670" max="5671" width="9" style="286" bestFit="1" customWidth="1"/>
    <col min="5672" max="5924" width="3.125" style="286"/>
    <col min="5925" max="5925" width="27.5" style="286" bestFit="1" customWidth="1"/>
    <col min="5926" max="5927" width="9" style="286" bestFit="1" customWidth="1"/>
    <col min="5928" max="6180" width="3.125" style="286"/>
    <col min="6181" max="6181" width="27.5" style="286" bestFit="1" customWidth="1"/>
    <col min="6182" max="6183" width="9" style="286" bestFit="1" customWidth="1"/>
    <col min="6184" max="6436" width="3.125" style="286"/>
    <col min="6437" max="6437" width="27.5" style="286" bestFit="1" customWidth="1"/>
    <col min="6438" max="6439" width="9" style="286" bestFit="1" customWidth="1"/>
    <col min="6440" max="6692" width="3.125" style="286"/>
    <col min="6693" max="6693" width="27.5" style="286" bestFit="1" customWidth="1"/>
    <col min="6694" max="6695" width="9" style="286" bestFit="1" customWidth="1"/>
    <col min="6696" max="6948" width="3.125" style="286"/>
    <col min="6949" max="6949" width="27.5" style="286" bestFit="1" customWidth="1"/>
    <col min="6950" max="6951" width="9" style="286" bestFit="1" customWidth="1"/>
    <col min="6952" max="7204" width="3.125" style="286"/>
    <col min="7205" max="7205" width="27.5" style="286" bestFit="1" customWidth="1"/>
    <col min="7206" max="7207" width="9" style="286" bestFit="1" customWidth="1"/>
    <col min="7208" max="7460" width="3.125" style="286"/>
    <col min="7461" max="7461" width="27.5" style="286" bestFit="1" customWidth="1"/>
    <col min="7462" max="7463" width="9" style="286" bestFit="1" customWidth="1"/>
    <col min="7464" max="7716" width="3.125" style="286"/>
    <col min="7717" max="7717" width="27.5" style="286" bestFit="1" customWidth="1"/>
    <col min="7718" max="7719" width="9" style="286" bestFit="1" customWidth="1"/>
    <col min="7720" max="7972" width="3.125" style="286"/>
    <col min="7973" max="7973" width="27.5" style="286" bestFit="1" customWidth="1"/>
    <col min="7974" max="7975" width="9" style="286" bestFit="1" customWidth="1"/>
    <col min="7976" max="8228" width="3.125" style="286"/>
    <col min="8229" max="8229" width="27.5" style="286" bestFit="1" customWidth="1"/>
    <col min="8230" max="8231" width="9" style="286" bestFit="1" customWidth="1"/>
    <col min="8232" max="8484" width="3.125" style="286"/>
    <col min="8485" max="8485" width="27.5" style="286" bestFit="1" customWidth="1"/>
    <col min="8486" max="8487" width="9" style="286" bestFit="1" customWidth="1"/>
    <col min="8488" max="8740" width="3.125" style="286"/>
    <col min="8741" max="8741" width="27.5" style="286" bestFit="1" customWidth="1"/>
    <col min="8742" max="8743" width="9" style="286" bestFit="1" customWidth="1"/>
    <col min="8744" max="8996" width="3.125" style="286"/>
    <col min="8997" max="8997" width="27.5" style="286" bestFit="1" customWidth="1"/>
    <col min="8998" max="8999" width="9" style="286" bestFit="1" customWidth="1"/>
    <col min="9000" max="9252" width="3.125" style="286"/>
    <col min="9253" max="9253" width="27.5" style="286" bestFit="1" customWidth="1"/>
    <col min="9254" max="9255" width="9" style="286" bestFit="1" customWidth="1"/>
    <col min="9256" max="9508" width="3.125" style="286"/>
    <col min="9509" max="9509" width="27.5" style="286" bestFit="1" customWidth="1"/>
    <col min="9510" max="9511" width="9" style="286" bestFit="1" customWidth="1"/>
    <col min="9512" max="9764" width="3.125" style="286"/>
    <col min="9765" max="9765" width="27.5" style="286" bestFit="1" customWidth="1"/>
    <col min="9766" max="9767" width="9" style="286" bestFit="1" customWidth="1"/>
    <col min="9768" max="10020" width="3.125" style="286"/>
    <col min="10021" max="10021" width="27.5" style="286" bestFit="1" customWidth="1"/>
    <col min="10022" max="10023" width="9" style="286" bestFit="1" customWidth="1"/>
    <col min="10024" max="10276" width="3.125" style="286"/>
    <col min="10277" max="10277" width="27.5" style="286" bestFit="1" customWidth="1"/>
    <col min="10278" max="10279" width="9" style="286" bestFit="1" customWidth="1"/>
    <col min="10280" max="10532" width="3.125" style="286"/>
    <col min="10533" max="10533" width="27.5" style="286" bestFit="1" customWidth="1"/>
    <col min="10534" max="10535" width="9" style="286" bestFit="1" customWidth="1"/>
    <col min="10536" max="10788" width="3.125" style="286"/>
    <col min="10789" max="10789" width="27.5" style="286" bestFit="1" customWidth="1"/>
    <col min="10790" max="10791" width="9" style="286" bestFit="1" customWidth="1"/>
    <col min="10792" max="11044" width="3.125" style="286"/>
    <col min="11045" max="11045" width="27.5" style="286" bestFit="1" customWidth="1"/>
    <col min="11046" max="11047" width="9" style="286" bestFit="1" customWidth="1"/>
    <col min="11048" max="11300" width="3.125" style="286"/>
    <col min="11301" max="11301" width="27.5" style="286" bestFit="1" customWidth="1"/>
    <col min="11302" max="11303" width="9" style="286" bestFit="1" customWidth="1"/>
    <col min="11304" max="11556" width="3.125" style="286"/>
    <col min="11557" max="11557" width="27.5" style="286" bestFit="1" customWidth="1"/>
    <col min="11558" max="11559" width="9" style="286" bestFit="1" customWidth="1"/>
    <col min="11560" max="11812" width="3.125" style="286"/>
    <col min="11813" max="11813" width="27.5" style="286" bestFit="1" customWidth="1"/>
    <col min="11814" max="11815" width="9" style="286" bestFit="1" customWidth="1"/>
    <col min="11816" max="12068" width="3.125" style="286"/>
    <col min="12069" max="12069" width="27.5" style="286" bestFit="1" customWidth="1"/>
    <col min="12070" max="12071" width="9" style="286" bestFit="1" customWidth="1"/>
    <col min="12072" max="12324" width="3.125" style="286"/>
    <col min="12325" max="12325" width="27.5" style="286" bestFit="1" customWidth="1"/>
    <col min="12326" max="12327" width="9" style="286" bestFit="1" customWidth="1"/>
    <col min="12328" max="12580" width="3.125" style="286"/>
    <col min="12581" max="12581" width="27.5" style="286" bestFit="1" customWidth="1"/>
    <col min="12582" max="12583" width="9" style="286" bestFit="1" customWidth="1"/>
    <col min="12584" max="12836" width="3.125" style="286"/>
    <col min="12837" max="12837" width="27.5" style="286" bestFit="1" customWidth="1"/>
    <col min="12838" max="12839" width="9" style="286" bestFit="1" customWidth="1"/>
    <col min="12840" max="13092" width="3.125" style="286"/>
    <col min="13093" max="13093" width="27.5" style="286" bestFit="1" customWidth="1"/>
    <col min="13094" max="13095" width="9" style="286" bestFit="1" customWidth="1"/>
    <col min="13096" max="13348" width="3.125" style="286"/>
    <col min="13349" max="13349" width="27.5" style="286" bestFit="1" customWidth="1"/>
    <col min="13350" max="13351" width="9" style="286" bestFit="1" customWidth="1"/>
    <col min="13352" max="13604" width="3.125" style="286"/>
    <col min="13605" max="13605" width="27.5" style="286" bestFit="1" customWidth="1"/>
    <col min="13606" max="13607" width="9" style="286" bestFit="1" customWidth="1"/>
    <col min="13608" max="13860" width="3.125" style="286"/>
    <col min="13861" max="13861" width="27.5" style="286" bestFit="1" customWidth="1"/>
    <col min="13862" max="13863" width="9" style="286" bestFit="1" customWidth="1"/>
    <col min="13864" max="14116" width="3.125" style="286"/>
    <col min="14117" max="14117" width="27.5" style="286" bestFit="1" customWidth="1"/>
    <col min="14118" max="14119" width="9" style="286" bestFit="1" customWidth="1"/>
    <col min="14120" max="14372" width="3.125" style="286"/>
    <col min="14373" max="14373" width="27.5" style="286" bestFit="1" customWidth="1"/>
    <col min="14374" max="14375" width="9" style="286" bestFit="1" customWidth="1"/>
    <col min="14376" max="14628" width="3.125" style="286"/>
    <col min="14629" max="14629" width="27.5" style="286" bestFit="1" customWidth="1"/>
    <col min="14630" max="14631" width="9" style="286" bestFit="1" customWidth="1"/>
    <col min="14632" max="14884" width="3.125" style="286"/>
    <col min="14885" max="14885" width="27.5" style="286" bestFit="1" customWidth="1"/>
    <col min="14886" max="14887" width="9" style="286" bestFit="1" customWidth="1"/>
    <col min="14888" max="15140" width="3.125" style="286"/>
    <col min="15141" max="15141" width="27.5" style="286" bestFit="1" customWidth="1"/>
    <col min="15142" max="15143" width="9" style="286" bestFit="1" customWidth="1"/>
    <col min="15144" max="15396" width="3.125" style="286"/>
    <col min="15397" max="15397" width="27.5" style="286" bestFit="1" customWidth="1"/>
    <col min="15398" max="15399" width="9" style="286" bestFit="1" customWidth="1"/>
    <col min="15400" max="15652" width="3.125" style="286"/>
    <col min="15653" max="15653" width="27.5" style="286" bestFit="1" customWidth="1"/>
    <col min="15654" max="15655" width="9" style="286" bestFit="1" customWidth="1"/>
    <col min="15656" max="15908" width="3.125" style="286"/>
    <col min="15909" max="15909" width="27.5" style="286" bestFit="1" customWidth="1"/>
    <col min="15910" max="15911" width="9" style="286" bestFit="1" customWidth="1"/>
    <col min="15912" max="16164" width="3.125" style="286"/>
    <col min="16165" max="16165" width="27.5" style="286" bestFit="1" customWidth="1"/>
    <col min="16166" max="16167" width="9" style="286" bestFit="1" customWidth="1"/>
    <col min="16168" max="16384" width="3.125" style="286"/>
  </cols>
  <sheetData>
    <row r="1" spans="1:40">
      <c r="A1" s="1176" t="s">
        <v>4602</v>
      </c>
      <c r="B1" s="1176"/>
      <c r="C1" s="1176"/>
      <c r="D1" s="1176"/>
    </row>
    <row r="2" spans="1:40" ht="42">
      <c r="A2" s="1254" t="s">
        <v>1547</v>
      </c>
      <c r="B2" s="1254"/>
      <c r="C2" s="1254"/>
      <c r="D2" s="1254"/>
      <c r="E2" s="1254"/>
      <c r="F2" s="1254"/>
      <c r="G2" s="1254"/>
      <c r="H2" s="1254"/>
      <c r="I2" s="1254"/>
      <c r="J2" s="1254"/>
      <c r="K2" s="1254"/>
      <c r="L2" s="1254"/>
      <c r="M2" s="1254"/>
      <c r="N2" s="1254"/>
      <c r="O2" s="1254"/>
      <c r="P2" s="1254"/>
      <c r="Q2" s="1254"/>
      <c r="R2" s="1254"/>
      <c r="S2" s="1254"/>
      <c r="T2" s="1254"/>
      <c r="U2" s="1254"/>
      <c r="V2" s="1254"/>
      <c r="W2" s="1254"/>
      <c r="X2" s="1254"/>
      <c r="Y2" s="1254"/>
      <c r="Z2" s="1254"/>
      <c r="AA2" s="1254"/>
      <c r="AB2" s="1254"/>
      <c r="AC2" s="1254"/>
    </row>
    <row r="5" spans="1:40" ht="18.75" customHeight="1">
      <c r="AK5" s="112"/>
      <c r="AL5" s="112" t="s">
        <v>1548</v>
      </c>
      <c r="AM5" s="112" t="s">
        <v>1549</v>
      </c>
    </row>
    <row r="6" spans="1:40">
      <c r="AK6" s="649" t="s">
        <v>1550</v>
      </c>
      <c r="AL6" s="650">
        <v>3367</v>
      </c>
      <c r="AM6" s="650">
        <v>28973</v>
      </c>
    </row>
    <row r="7" spans="1:40">
      <c r="AK7" s="649" t="s">
        <v>1551</v>
      </c>
      <c r="AL7" s="650">
        <v>3352</v>
      </c>
      <c r="AM7" s="650">
        <v>30621</v>
      </c>
    </row>
    <row r="8" spans="1:40">
      <c r="AK8" s="649" t="s">
        <v>1552</v>
      </c>
      <c r="AL8" s="650">
        <v>3048</v>
      </c>
      <c r="AM8" s="650">
        <v>27852</v>
      </c>
    </row>
    <row r="9" spans="1:40">
      <c r="AK9" s="649" t="s">
        <v>1553</v>
      </c>
      <c r="AL9" s="650">
        <v>3177</v>
      </c>
      <c r="AM9" s="650">
        <v>29681</v>
      </c>
    </row>
    <row r="10" spans="1:40">
      <c r="AK10" s="649" t="s">
        <v>596</v>
      </c>
      <c r="AL10" s="650">
        <v>2900</v>
      </c>
      <c r="AM10" s="650">
        <v>26928</v>
      </c>
      <c r="AN10" s="651"/>
    </row>
    <row r="20" spans="39:39">
      <c r="AM20" s="652"/>
    </row>
    <row r="21" spans="39:39">
      <c r="AM21" s="652"/>
    </row>
    <row r="22" spans="39:39">
      <c r="AM22" s="652"/>
    </row>
    <row r="23" spans="39:39">
      <c r="AM23" s="652"/>
    </row>
    <row r="24" spans="39:39">
      <c r="AM24" s="652"/>
    </row>
    <row r="25" spans="39:39">
      <c r="AM25" s="652"/>
    </row>
    <row r="26" spans="39:39">
      <c r="AM26" s="652"/>
    </row>
    <row r="27" spans="39:39">
      <c r="AM27" s="652"/>
    </row>
    <row r="28" spans="39:39">
      <c r="AM28" s="652"/>
    </row>
    <row r="29" spans="39:39">
      <c r="AM29" s="652"/>
    </row>
    <row r="30" spans="39:39">
      <c r="AM30" s="652"/>
    </row>
    <row r="31" spans="39:39">
      <c r="AM31" s="652"/>
    </row>
    <row r="32" spans="39:39">
      <c r="AM32" s="652"/>
    </row>
    <row r="33" spans="39:39">
      <c r="AM33" s="652"/>
    </row>
    <row r="34" spans="39:39">
      <c r="AM34" s="652"/>
    </row>
  </sheetData>
  <mergeCells count="2">
    <mergeCell ref="A2:AC2"/>
    <mergeCell ref="A1:D1"/>
  </mergeCells>
  <phoneticPr fontId="4"/>
  <hyperlinks>
    <hyperlink ref="A1" location="P2細目次!A1" display="目次に戻る" xr:uid="{60D7D201-507F-49AF-86BF-FDB3CEAEC2A3}"/>
  </hyperlinks>
  <pageMargins left="0.70866141732283472" right="0.70866141732283472" top="0.74803149606299213" bottom="0.74803149606299213" header="0.31496062992125984" footer="0.31496062992125984"/>
  <pageSetup paperSize="9" scale="98" firstPageNumber="0" orientation="portrait" r:id="rId1"/>
  <headerFooter differentFirst="1" scaleWithDoc="0">
    <oddFooter>&amp;C- &amp;P -</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EE87E-265F-4359-B323-F32B9DB7B7E7}">
  <sheetPr>
    <tabColor theme="0"/>
    <pageSetUpPr fitToPage="1"/>
  </sheetPr>
  <dimension ref="A1:AF20"/>
  <sheetViews>
    <sheetView zoomScaleNormal="100" zoomScaleSheetLayoutView="100" workbookViewId="0">
      <selection activeCell="AL2" sqref="AL2:AR2"/>
    </sheetView>
  </sheetViews>
  <sheetFormatPr defaultColWidth="3.125" defaultRowHeight="13.5" customHeight="1"/>
  <cols>
    <col min="1" max="30" width="3.125" style="481"/>
    <col min="31" max="32" width="0" style="481" hidden="1" customWidth="1"/>
    <col min="33" max="16384" width="3.125" style="481"/>
  </cols>
  <sheetData>
    <row r="1" spans="1:32" ht="13.5" customHeight="1">
      <c r="A1" s="1544" t="s">
        <v>4602</v>
      </c>
      <c r="B1" s="1544"/>
      <c r="C1" s="1544"/>
      <c r="D1" s="1544"/>
    </row>
    <row r="4" spans="1:32" ht="13.5" customHeight="1">
      <c r="AE4" s="112"/>
      <c r="AF4" s="112" t="s">
        <v>1548</v>
      </c>
    </row>
    <row r="5" spans="1:32" ht="13.5" customHeight="1">
      <c r="AE5" s="653" t="s">
        <v>1554</v>
      </c>
      <c r="AF5" s="654">
        <v>663</v>
      </c>
    </row>
    <row r="6" spans="1:32" ht="13.5" customHeight="1">
      <c r="AE6" s="653" t="s">
        <v>1555</v>
      </c>
      <c r="AF6" s="654">
        <v>392</v>
      </c>
    </row>
    <row r="7" spans="1:32" ht="13.5" customHeight="1">
      <c r="AE7" s="655" t="s">
        <v>1556</v>
      </c>
      <c r="AF7" s="654">
        <v>332</v>
      </c>
    </row>
    <row r="8" spans="1:32" ht="13.5" customHeight="1">
      <c r="AE8" s="653" t="s">
        <v>1557</v>
      </c>
      <c r="AF8" s="654">
        <v>297</v>
      </c>
    </row>
    <row r="9" spans="1:32" ht="13.5" customHeight="1">
      <c r="AE9" s="656" t="s">
        <v>1558</v>
      </c>
      <c r="AF9" s="654">
        <v>268</v>
      </c>
    </row>
    <row r="10" spans="1:32" ht="13.5" customHeight="1">
      <c r="AE10" s="653" t="s">
        <v>1559</v>
      </c>
      <c r="AF10" s="654">
        <v>261</v>
      </c>
    </row>
    <row r="11" spans="1:32" ht="13.5" customHeight="1">
      <c r="AE11" s="653" t="s">
        <v>1560</v>
      </c>
      <c r="AF11" s="654">
        <v>170</v>
      </c>
    </row>
    <row r="12" spans="1:32" ht="13.5" customHeight="1">
      <c r="AE12" s="653" t="s">
        <v>1561</v>
      </c>
      <c r="AF12" s="654">
        <v>165</v>
      </c>
    </row>
    <row r="13" spans="1:32" ht="13.5" customHeight="1">
      <c r="AE13" s="653" t="s">
        <v>1562</v>
      </c>
      <c r="AF13" s="654">
        <v>117</v>
      </c>
    </row>
    <row r="14" spans="1:32" ht="13.5" customHeight="1">
      <c r="AE14" s="656" t="s">
        <v>1563</v>
      </c>
      <c r="AF14" s="654">
        <v>97</v>
      </c>
    </row>
    <row r="15" spans="1:32" ht="13.5" customHeight="1">
      <c r="AE15" s="655" t="s">
        <v>1564</v>
      </c>
      <c r="AF15" s="657">
        <v>58</v>
      </c>
    </row>
    <row r="16" spans="1:32" ht="13.5" customHeight="1">
      <c r="AE16" s="653" t="s">
        <v>1565</v>
      </c>
      <c r="AF16" s="654">
        <v>31</v>
      </c>
    </row>
    <row r="17" spans="31:32" ht="13.5" customHeight="1">
      <c r="AE17" s="653" t="s">
        <v>1566</v>
      </c>
      <c r="AF17" s="654">
        <v>27</v>
      </c>
    </row>
    <row r="18" spans="31:32" ht="13.5" customHeight="1">
      <c r="AE18" s="653" t="s">
        <v>1567</v>
      </c>
      <c r="AF18" s="658">
        <v>22</v>
      </c>
    </row>
    <row r="19" spans="31:32" ht="13.5" customHeight="1">
      <c r="AE19" s="653" t="s">
        <v>1568</v>
      </c>
      <c r="AF19" s="654" t="s">
        <v>1569</v>
      </c>
    </row>
    <row r="20" spans="31:32" ht="13.5" customHeight="1">
      <c r="AE20" s="112"/>
      <c r="AF20" s="112"/>
    </row>
  </sheetData>
  <mergeCells count="1">
    <mergeCell ref="A1:D1"/>
  </mergeCells>
  <phoneticPr fontId="4"/>
  <hyperlinks>
    <hyperlink ref="A1" location="P2細目次!A1" display="目次に戻る" xr:uid="{E4AE017A-8F84-4B45-A114-88D19EFDEDDD}"/>
  </hyperlinks>
  <pageMargins left="0.70866141732283472" right="0.70866141732283472" top="0.74803149606299213" bottom="0.74803149606299213" header="0.31496062992125984" footer="0.31496062992125984"/>
  <pageSetup paperSize="9" scale="98" firstPageNumber="0" orientation="portrait" r:id="rId1"/>
  <headerFooter differentFirst="1" scaleWithDoc="0">
    <oddFooter>&amp;C- &amp;P -</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2F0DC-2F12-45F1-9143-D36D9BFD10F6}">
  <sheetPr codeName="Sheet45">
    <tabColor theme="0"/>
    <pageSetUpPr fitToPage="1"/>
  </sheetPr>
  <dimension ref="A1:AH51"/>
  <sheetViews>
    <sheetView zoomScaleNormal="100" zoomScaleSheetLayoutView="100" workbookViewId="0">
      <selection activeCell="AL2" sqref="AL2:AR2"/>
    </sheetView>
  </sheetViews>
  <sheetFormatPr defaultColWidth="3.125" defaultRowHeight="20.25" customHeight="1"/>
  <cols>
    <col min="1" max="16384" width="3.125" style="286"/>
  </cols>
  <sheetData>
    <row r="1" spans="1:34" ht="20.25" customHeight="1">
      <c r="A1" s="1176" t="s">
        <v>4602</v>
      </c>
      <c r="B1" s="1176"/>
      <c r="C1" s="1176"/>
      <c r="D1" s="1176"/>
      <c r="E1" s="564"/>
      <c r="F1" s="564"/>
      <c r="G1" s="564"/>
      <c r="H1" s="564"/>
      <c r="I1" s="564"/>
      <c r="J1" s="564"/>
      <c r="K1" s="564"/>
      <c r="L1" s="479"/>
      <c r="M1" s="479"/>
    </row>
    <row r="2" spans="1:34" ht="20.25" customHeight="1">
      <c r="A2" s="1423" t="s">
        <v>1570</v>
      </c>
      <c r="B2" s="1423"/>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c r="AB2" s="1423"/>
      <c r="AC2" s="1423"/>
      <c r="AD2" s="1423"/>
      <c r="AE2" s="1423"/>
      <c r="AF2" s="1423"/>
      <c r="AG2" s="1423"/>
      <c r="AH2" s="1423"/>
    </row>
    <row r="4" spans="1:34" ht="20.25" customHeight="1">
      <c r="A4" s="1257" t="s">
        <v>1571</v>
      </c>
      <c r="B4" s="1781"/>
      <c r="C4" s="1781"/>
      <c r="D4" s="1781"/>
      <c r="E4" s="1781"/>
      <c r="F4" s="1781"/>
      <c r="G4" s="1781"/>
      <c r="H4" s="1781"/>
      <c r="I4" s="1781"/>
      <c r="J4" s="1781"/>
      <c r="K4" s="1255" t="s">
        <v>1572</v>
      </c>
      <c r="L4" s="1256"/>
      <c r="M4" s="1256"/>
      <c r="N4" s="1256"/>
      <c r="O4" s="1256"/>
      <c r="P4" s="1257"/>
      <c r="Q4" s="1781" t="s">
        <v>1573</v>
      </c>
      <c r="R4" s="1781"/>
      <c r="S4" s="1781"/>
      <c r="T4" s="1781"/>
      <c r="U4" s="1781"/>
      <c r="V4" s="1781"/>
      <c r="W4" s="1781"/>
      <c r="X4" s="1781"/>
      <c r="Y4" s="1781"/>
      <c r="Z4" s="1781"/>
      <c r="AA4" s="1781"/>
      <c r="AB4" s="1781"/>
      <c r="AC4" s="1781"/>
      <c r="AD4" s="1781"/>
      <c r="AE4" s="1781"/>
      <c r="AF4" s="1781"/>
      <c r="AG4" s="1781"/>
      <c r="AH4" s="1255"/>
    </row>
    <row r="5" spans="1:34" ht="20.25" customHeight="1">
      <c r="A5" s="1257"/>
      <c r="B5" s="1781"/>
      <c r="C5" s="1781"/>
      <c r="D5" s="1781"/>
      <c r="E5" s="1781"/>
      <c r="F5" s="1781"/>
      <c r="G5" s="1781"/>
      <c r="H5" s="1781"/>
      <c r="I5" s="1781"/>
      <c r="J5" s="1781"/>
      <c r="K5" s="1836" t="s">
        <v>1548</v>
      </c>
      <c r="L5" s="1837"/>
      <c r="M5" s="1838"/>
      <c r="N5" s="1836" t="s">
        <v>1574</v>
      </c>
      <c r="O5" s="1837"/>
      <c r="P5" s="1838"/>
      <c r="Q5" s="1781" t="s">
        <v>1572</v>
      </c>
      <c r="R5" s="1781"/>
      <c r="S5" s="1781"/>
      <c r="T5" s="1781"/>
      <c r="U5" s="1781"/>
      <c r="V5" s="1781"/>
      <c r="W5" s="1781" t="s">
        <v>1575</v>
      </c>
      <c r="X5" s="1781"/>
      <c r="Y5" s="1781"/>
      <c r="Z5" s="1781"/>
      <c r="AA5" s="1781"/>
      <c r="AB5" s="1781"/>
      <c r="AC5" s="1781" t="s">
        <v>1576</v>
      </c>
      <c r="AD5" s="1781"/>
      <c r="AE5" s="1781"/>
      <c r="AF5" s="1781"/>
      <c r="AG5" s="1781"/>
      <c r="AH5" s="1255"/>
    </row>
    <row r="6" spans="1:34" ht="20.25" customHeight="1">
      <c r="A6" s="1257"/>
      <c r="B6" s="1781"/>
      <c r="C6" s="1781"/>
      <c r="D6" s="1781"/>
      <c r="E6" s="1781"/>
      <c r="F6" s="1781"/>
      <c r="G6" s="1781"/>
      <c r="H6" s="1781"/>
      <c r="I6" s="1781"/>
      <c r="J6" s="1781"/>
      <c r="K6" s="1839"/>
      <c r="L6" s="1840"/>
      <c r="M6" s="1841"/>
      <c r="N6" s="1839"/>
      <c r="O6" s="1840"/>
      <c r="P6" s="1841"/>
      <c r="Q6" s="1781" t="s">
        <v>1548</v>
      </c>
      <c r="R6" s="1781"/>
      <c r="S6" s="1781"/>
      <c r="T6" s="1781" t="s">
        <v>1549</v>
      </c>
      <c r="U6" s="1781"/>
      <c r="V6" s="1781"/>
      <c r="W6" s="1781" t="s">
        <v>1548</v>
      </c>
      <c r="X6" s="1781"/>
      <c r="Y6" s="1781"/>
      <c r="Z6" s="1781" t="s">
        <v>1574</v>
      </c>
      <c r="AA6" s="1781"/>
      <c r="AB6" s="1781"/>
      <c r="AC6" s="1781" t="s">
        <v>1548</v>
      </c>
      <c r="AD6" s="1781"/>
      <c r="AE6" s="1781"/>
      <c r="AF6" s="1781" t="s">
        <v>1549</v>
      </c>
      <c r="AG6" s="1781"/>
      <c r="AH6" s="1255"/>
    </row>
    <row r="7" spans="1:34" ht="20.25" customHeight="1">
      <c r="A7" s="367"/>
      <c r="B7" s="385"/>
      <c r="C7" s="385"/>
      <c r="D7" s="385"/>
      <c r="E7" s="385"/>
      <c r="F7" s="385"/>
      <c r="G7" s="385"/>
      <c r="H7" s="385"/>
      <c r="I7" s="385"/>
      <c r="J7" s="386"/>
      <c r="K7" s="367"/>
      <c r="L7" s="367"/>
      <c r="M7" s="367"/>
      <c r="N7" s="367"/>
      <c r="O7" s="367"/>
      <c r="P7" s="367"/>
      <c r="Q7" s="367"/>
      <c r="R7" s="367"/>
      <c r="S7" s="367"/>
      <c r="T7" s="367"/>
      <c r="U7" s="367"/>
      <c r="V7" s="367"/>
      <c r="W7" s="367"/>
      <c r="X7" s="367"/>
      <c r="Y7" s="367"/>
      <c r="Z7" s="367"/>
      <c r="AA7" s="367"/>
      <c r="AB7" s="367"/>
      <c r="AC7" s="367"/>
      <c r="AD7" s="367"/>
      <c r="AE7" s="367"/>
      <c r="AF7" s="367"/>
    </row>
    <row r="8" spans="1:34" ht="20.25" customHeight="1">
      <c r="B8" s="1828" t="s">
        <v>1577</v>
      </c>
      <c r="C8" s="1828"/>
      <c r="D8" s="1828"/>
      <c r="E8" s="1828"/>
      <c r="F8" s="1828"/>
      <c r="G8" s="1828"/>
      <c r="H8" s="1828"/>
      <c r="I8" s="1828"/>
      <c r="J8" s="442"/>
      <c r="K8" s="659"/>
      <c r="L8" s="659"/>
      <c r="M8" s="659"/>
      <c r="N8" s="450"/>
      <c r="O8" s="450"/>
      <c r="P8" s="450"/>
      <c r="Q8" s="660"/>
      <c r="R8" s="660"/>
      <c r="S8" s="660"/>
      <c r="T8" s="660"/>
      <c r="U8" s="659"/>
      <c r="V8" s="659"/>
      <c r="W8" s="659"/>
      <c r="X8" s="661"/>
      <c r="Y8" s="661"/>
      <c r="Z8" s="662"/>
      <c r="AA8" s="662"/>
      <c r="AB8" s="662"/>
      <c r="AC8" s="661"/>
      <c r="AD8" s="661"/>
      <c r="AE8" s="661"/>
      <c r="AF8" s="662"/>
    </row>
    <row r="9" spans="1:34" ht="20.25" customHeight="1">
      <c r="B9" s="1828" t="s">
        <v>1578</v>
      </c>
      <c r="C9" s="1828"/>
      <c r="D9" s="1828"/>
      <c r="E9" s="1828"/>
      <c r="F9" s="1828"/>
      <c r="G9" s="1828"/>
      <c r="H9" s="1828"/>
      <c r="I9" s="1828"/>
      <c r="J9" s="442"/>
      <c r="K9" s="1847">
        <v>3352</v>
      </c>
      <c r="L9" s="1835"/>
      <c r="M9" s="1835"/>
      <c r="N9" s="1845">
        <v>30621</v>
      </c>
      <c r="O9" s="1845"/>
      <c r="P9" s="1845"/>
      <c r="Q9" s="1842">
        <v>3249</v>
      </c>
      <c r="R9" s="1842"/>
      <c r="S9" s="1842"/>
      <c r="T9" s="1835">
        <v>28289</v>
      </c>
      <c r="U9" s="1835"/>
      <c r="V9" s="1835"/>
      <c r="W9" s="1843">
        <v>2115</v>
      </c>
      <c r="X9" s="1843"/>
      <c r="Y9" s="1843"/>
      <c r="Z9" s="1834">
        <v>4430</v>
      </c>
      <c r="AA9" s="1834"/>
      <c r="AB9" s="1834"/>
      <c r="AC9" s="1843">
        <v>541</v>
      </c>
      <c r="AD9" s="1843"/>
      <c r="AE9" s="1843"/>
      <c r="AF9" s="1834">
        <v>3538</v>
      </c>
      <c r="AG9" s="1834"/>
      <c r="AH9" s="1834"/>
    </row>
    <row r="10" spans="1:34" ht="20.25" customHeight="1">
      <c r="B10" s="1828" t="s">
        <v>1579</v>
      </c>
      <c r="C10" s="1828"/>
      <c r="D10" s="1828"/>
      <c r="E10" s="1828"/>
      <c r="F10" s="1828"/>
      <c r="G10" s="1828"/>
      <c r="H10" s="1828"/>
      <c r="I10" s="1828"/>
      <c r="J10" s="442"/>
      <c r="K10" s="1847">
        <v>1</v>
      </c>
      <c r="L10" s="1835"/>
      <c r="M10" s="1835"/>
      <c r="N10" s="1845">
        <v>11</v>
      </c>
      <c r="O10" s="1845"/>
      <c r="P10" s="1845"/>
      <c r="Q10" s="1842">
        <v>1</v>
      </c>
      <c r="R10" s="1842"/>
      <c r="S10" s="1842"/>
      <c r="T10" s="1835">
        <v>11</v>
      </c>
      <c r="U10" s="1835"/>
      <c r="V10" s="1835"/>
      <c r="W10" s="1843" t="s">
        <v>1282</v>
      </c>
      <c r="X10" s="1843"/>
      <c r="Y10" s="1843"/>
      <c r="Z10" s="1834" t="s">
        <v>1282</v>
      </c>
      <c r="AA10" s="1834"/>
      <c r="AB10" s="1834"/>
      <c r="AC10" s="1843" t="s">
        <v>1282</v>
      </c>
      <c r="AD10" s="1843"/>
      <c r="AE10" s="1843"/>
      <c r="AF10" s="1834" t="s">
        <v>1282</v>
      </c>
      <c r="AG10" s="1834"/>
      <c r="AH10" s="1834"/>
    </row>
    <row r="11" spans="1:34" ht="20.25" customHeight="1">
      <c r="B11" s="1830" t="s">
        <v>1580</v>
      </c>
      <c r="C11" s="1830"/>
      <c r="D11" s="1830"/>
      <c r="E11" s="1830"/>
      <c r="F11" s="1830"/>
      <c r="G11" s="1830"/>
      <c r="H11" s="1830"/>
      <c r="I11" s="1830"/>
      <c r="J11" s="442"/>
      <c r="K11" s="1847">
        <v>5</v>
      </c>
      <c r="L11" s="1835"/>
      <c r="M11" s="1835"/>
      <c r="N11" s="1845">
        <v>48</v>
      </c>
      <c r="O11" s="1845"/>
      <c r="P11" s="1845"/>
      <c r="Q11" s="1842">
        <v>5</v>
      </c>
      <c r="R11" s="1842"/>
      <c r="S11" s="1842"/>
      <c r="T11" s="1835">
        <v>48</v>
      </c>
      <c r="U11" s="1835"/>
      <c r="V11" s="1835"/>
      <c r="W11" s="1843">
        <v>2</v>
      </c>
      <c r="X11" s="1843"/>
      <c r="Y11" s="1843"/>
      <c r="Z11" s="1834">
        <v>8</v>
      </c>
      <c r="AA11" s="1834"/>
      <c r="AB11" s="1834"/>
      <c r="AC11" s="1843" t="s">
        <v>1282</v>
      </c>
      <c r="AD11" s="1843"/>
      <c r="AE11" s="1843"/>
      <c r="AF11" s="1834" t="s">
        <v>1282</v>
      </c>
      <c r="AG11" s="1834"/>
      <c r="AH11" s="1834"/>
    </row>
    <row r="12" spans="1:34" ht="20.25" customHeight="1">
      <c r="B12" s="1828" t="s">
        <v>1581</v>
      </c>
      <c r="C12" s="1828"/>
      <c r="D12" s="1828"/>
      <c r="E12" s="1828"/>
      <c r="F12" s="1828"/>
      <c r="G12" s="1828"/>
      <c r="H12" s="1828"/>
      <c r="I12" s="1828"/>
      <c r="J12" s="442"/>
      <c r="K12" s="1847">
        <v>430</v>
      </c>
      <c r="L12" s="1835"/>
      <c r="M12" s="1835"/>
      <c r="N12" s="1845">
        <v>1884</v>
      </c>
      <c r="O12" s="1845"/>
      <c r="P12" s="1845"/>
      <c r="Q12" s="1842">
        <v>430</v>
      </c>
      <c r="R12" s="1842"/>
      <c r="S12" s="1842"/>
      <c r="T12" s="1835">
        <v>1884</v>
      </c>
      <c r="U12" s="1835"/>
      <c r="V12" s="1835"/>
      <c r="W12" s="1843">
        <v>308</v>
      </c>
      <c r="X12" s="1843"/>
      <c r="Y12" s="1843"/>
      <c r="Z12" s="1834">
        <v>674</v>
      </c>
      <c r="AA12" s="1834"/>
      <c r="AB12" s="1834"/>
      <c r="AC12" s="1843">
        <v>75</v>
      </c>
      <c r="AD12" s="1843"/>
      <c r="AE12" s="1843"/>
      <c r="AF12" s="1834">
        <v>482</v>
      </c>
      <c r="AG12" s="1834"/>
      <c r="AH12" s="1834"/>
    </row>
    <row r="13" spans="1:34" ht="20.25" customHeight="1">
      <c r="B13" s="1828" t="s">
        <v>1582</v>
      </c>
      <c r="C13" s="1828"/>
      <c r="D13" s="1828"/>
      <c r="E13" s="1828"/>
      <c r="F13" s="1828"/>
      <c r="G13" s="1828"/>
      <c r="H13" s="1828"/>
      <c r="I13" s="1828"/>
      <c r="J13" s="442"/>
      <c r="K13" s="1847">
        <v>349</v>
      </c>
      <c r="L13" s="1835"/>
      <c r="M13" s="1835"/>
      <c r="N13" s="1845">
        <v>5243</v>
      </c>
      <c r="O13" s="1845"/>
      <c r="P13" s="1845"/>
      <c r="Q13" s="1842">
        <v>349</v>
      </c>
      <c r="R13" s="1842"/>
      <c r="S13" s="1842"/>
      <c r="T13" s="1835">
        <v>5243</v>
      </c>
      <c r="U13" s="1835"/>
      <c r="V13" s="1835"/>
      <c r="W13" s="1842">
        <v>201</v>
      </c>
      <c r="X13" s="1842"/>
      <c r="Y13" s="1842"/>
      <c r="Z13" s="1835">
        <v>447</v>
      </c>
      <c r="AA13" s="1835"/>
      <c r="AB13" s="1835"/>
      <c r="AC13" s="1842">
        <v>69</v>
      </c>
      <c r="AD13" s="1842"/>
      <c r="AE13" s="1842"/>
      <c r="AF13" s="1835">
        <v>449</v>
      </c>
      <c r="AG13" s="1835"/>
      <c r="AH13" s="1835"/>
    </row>
    <row r="14" spans="1:34" ht="20.25" customHeight="1">
      <c r="B14" s="1829" t="s">
        <v>1583</v>
      </c>
      <c r="C14" s="1829"/>
      <c r="D14" s="1829"/>
      <c r="E14" s="1829"/>
      <c r="F14" s="1829"/>
      <c r="G14" s="1829"/>
      <c r="H14" s="1829"/>
      <c r="I14" s="1829"/>
      <c r="J14" s="442"/>
      <c r="K14" s="1847">
        <v>8</v>
      </c>
      <c r="L14" s="1835"/>
      <c r="M14" s="1835"/>
      <c r="N14" s="1845">
        <v>190</v>
      </c>
      <c r="O14" s="1845"/>
      <c r="P14" s="1845"/>
      <c r="Q14" s="1842">
        <v>5</v>
      </c>
      <c r="R14" s="1842"/>
      <c r="S14" s="1842"/>
      <c r="T14" s="1835">
        <v>159</v>
      </c>
      <c r="U14" s="1835"/>
      <c r="V14" s="1835"/>
      <c r="W14" s="1842">
        <v>1</v>
      </c>
      <c r="X14" s="1842"/>
      <c r="Y14" s="1842"/>
      <c r="Z14" s="1835">
        <v>3</v>
      </c>
      <c r="AA14" s="1835"/>
      <c r="AB14" s="1835"/>
      <c r="AC14" s="1843" t="s">
        <v>1569</v>
      </c>
      <c r="AD14" s="1843"/>
      <c r="AE14" s="1843"/>
      <c r="AF14" s="1834" t="s">
        <v>1569</v>
      </c>
      <c r="AG14" s="1834"/>
      <c r="AH14" s="1834"/>
    </row>
    <row r="15" spans="1:34" ht="20.25" customHeight="1">
      <c r="B15" s="1828" t="s">
        <v>1584</v>
      </c>
      <c r="C15" s="1828"/>
      <c r="D15" s="1828"/>
      <c r="E15" s="1828"/>
      <c r="F15" s="1828"/>
      <c r="G15" s="1828"/>
      <c r="H15" s="1828"/>
      <c r="I15" s="1828"/>
      <c r="J15" s="442"/>
      <c r="K15" s="1847">
        <v>26</v>
      </c>
      <c r="L15" s="1835"/>
      <c r="M15" s="1835"/>
      <c r="N15" s="1845">
        <v>180</v>
      </c>
      <c r="O15" s="1845"/>
      <c r="P15" s="1845"/>
      <c r="Q15" s="1842">
        <v>26</v>
      </c>
      <c r="R15" s="1842"/>
      <c r="S15" s="1842"/>
      <c r="T15" s="1835">
        <v>180</v>
      </c>
      <c r="U15" s="1835"/>
      <c r="V15" s="1835"/>
      <c r="W15" s="1842">
        <v>16</v>
      </c>
      <c r="X15" s="1842"/>
      <c r="Y15" s="1842"/>
      <c r="Z15" s="1835">
        <v>32</v>
      </c>
      <c r="AA15" s="1835"/>
      <c r="AB15" s="1835"/>
      <c r="AC15" s="1842">
        <v>5</v>
      </c>
      <c r="AD15" s="1842"/>
      <c r="AE15" s="1842"/>
      <c r="AF15" s="1835">
        <v>36</v>
      </c>
      <c r="AG15" s="1835"/>
      <c r="AH15" s="1835"/>
    </row>
    <row r="16" spans="1:34" ht="20.25" customHeight="1">
      <c r="B16" s="1828" t="s">
        <v>4692</v>
      </c>
      <c r="C16" s="1828"/>
      <c r="D16" s="1828"/>
      <c r="E16" s="1828"/>
      <c r="F16" s="1828"/>
      <c r="G16" s="1828"/>
      <c r="H16" s="1828"/>
      <c r="I16" s="1828"/>
      <c r="J16" s="442"/>
      <c r="K16" s="1847">
        <v>70</v>
      </c>
      <c r="L16" s="1835"/>
      <c r="M16" s="1835"/>
      <c r="N16" s="1845">
        <v>1896</v>
      </c>
      <c r="O16" s="1845"/>
      <c r="P16" s="1845"/>
      <c r="Q16" s="1842">
        <v>69</v>
      </c>
      <c r="R16" s="1842"/>
      <c r="S16" s="1842"/>
      <c r="T16" s="1835">
        <v>1891</v>
      </c>
      <c r="U16" s="1835"/>
      <c r="V16" s="1835"/>
      <c r="W16" s="1842">
        <v>19</v>
      </c>
      <c r="X16" s="1842"/>
      <c r="Y16" s="1842"/>
      <c r="Z16" s="1835">
        <v>40</v>
      </c>
      <c r="AA16" s="1835"/>
      <c r="AB16" s="1835"/>
      <c r="AC16" s="1842">
        <v>11</v>
      </c>
      <c r="AD16" s="1842"/>
      <c r="AE16" s="1842"/>
      <c r="AF16" s="1835">
        <v>77</v>
      </c>
      <c r="AG16" s="1835"/>
      <c r="AH16" s="1835"/>
    </row>
    <row r="17" spans="2:34" ht="20.25" customHeight="1">
      <c r="B17" s="1828" t="s">
        <v>1586</v>
      </c>
      <c r="C17" s="1828"/>
      <c r="D17" s="1828"/>
      <c r="E17" s="1828"/>
      <c r="F17" s="1828"/>
      <c r="G17" s="1828"/>
      <c r="H17" s="1828"/>
      <c r="I17" s="1828"/>
      <c r="J17" s="442"/>
      <c r="K17" s="1847">
        <v>768</v>
      </c>
      <c r="L17" s="1835"/>
      <c r="M17" s="1835"/>
      <c r="N17" s="1845">
        <v>5362</v>
      </c>
      <c r="O17" s="1845"/>
      <c r="P17" s="1845"/>
      <c r="Q17" s="1842">
        <v>768</v>
      </c>
      <c r="R17" s="1842"/>
      <c r="S17" s="1842"/>
      <c r="T17" s="1835">
        <v>5362</v>
      </c>
      <c r="U17" s="1835"/>
      <c r="V17" s="1835"/>
      <c r="W17" s="1842">
        <v>493</v>
      </c>
      <c r="X17" s="1842"/>
      <c r="Y17" s="1842"/>
      <c r="Z17" s="1835">
        <v>1102</v>
      </c>
      <c r="AA17" s="1835"/>
      <c r="AB17" s="1835"/>
      <c r="AC17" s="1842">
        <v>141</v>
      </c>
      <c r="AD17" s="1842"/>
      <c r="AE17" s="1842"/>
      <c r="AF17" s="1835">
        <v>930</v>
      </c>
      <c r="AG17" s="1835"/>
      <c r="AH17" s="1835"/>
    </row>
    <row r="18" spans="2:34" ht="20.25" customHeight="1">
      <c r="B18" s="1828" t="s">
        <v>1587</v>
      </c>
      <c r="C18" s="1828"/>
      <c r="D18" s="1828"/>
      <c r="E18" s="1828"/>
      <c r="F18" s="1828"/>
      <c r="G18" s="1828"/>
      <c r="H18" s="1828"/>
      <c r="I18" s="1828"/>
      <c r="J18" s="442"/>
      <c r="K18" s="1847">
        <v>39</v>
      </c>
      <c r="L18" s="1835"/>
      <c r="M18" s="1835"/>
      <c r="N18" s="1845">
        <v>712</v>
      </c>
      <c r="O18" s="1845"/>
      <c r="P18" s="1845"/>
      <c r="Q18" s="1842">
        <v>39</v>
      </c>
      <c r="R18" s="1842"/>
      <c r="S18" s="1842"/>
      <c r="T18" s="1835">
        <v>712</v>
      </c>
      <c r="U18" s="1835"/>
      <c r="V18" s="1835"/>
      <c r="W18" s="1842">
        <v>11</v>
      </c>
      <c r="X18" s="1842"/>
      <c r="Y18" s="1842"/>
      <c r="Z18" s="1835">
        <v>25</v>
      </c>
      <c r="AA18" s="1835"/>
      <c r="AB18" s="1835"/>
      <c r="AC18" s="1842">
        <v>7</v>
      </c>
      <c r="AD18" s="1842"/>
      <c r="AE18" s="1842"/>
      <c r="AF18" s="1835">
        <v>44</v>
      </c>
      <c r="AG18" s="1835"/>
      <c r="AH18" s="1835"/>
    </row>
    <row r="19" spans="2:34" ht="20.25" customHeight="1">
      <c r="B19" s="1830" t="s">
        <v>1588</v>
      </c>
      <c r="C19" s="1830"/>
      <c r="D19" s="1830"/>
      <c r="E19" s="1830"/>
      <c r="F19" s="1830"/>
      <c r="G19" s="1830"/>
      <c r="H19" s="1830"/>
      <c r="I19" s="1830"/>
      <c r="J19" s="442"/>
      <c r="K19" s="1847">
        <v>193</v>
      </c>
      <c r="L19" s="1835"/>
      <c r="M19" s="1835"/>
      <c r="N19" s="1845">
        <v>570</v>
      </c>
      <c r="O19" s="1845"/>
      <c r="P19" s="1845"/>
      <c r="Q19" s="1842">
        <v>193</v>
      </c>
      <c r="R19" s="1842"/>
      <c r="S19" s="1842"/>
      <c r="T19" s="1835">
        <v>570</v>
      </c>
      <c r="U19" s="1835"/>
      <c r="V19" s="1835"/>
      <c r="W19" s="1842">
        <v>162</v>
      </c>
      <c r="X19" s="1842"/>
      <c r="Y19" s="1842"/>
      <c r="Z19" s="1835">
        <v>301</v>
      </c>
      <c r="AA19" s="1835"/>
      <c r="AB19" s="1835"/>
      <c r="AC19" s="1842">
        <v>26</v>
      </c>
      <c r="AD19" s="1842"/>
      <c r="AE19" s="1842"/>
      <c r="AF19" s="1835">
        <v>167</v>
      </c>
      <c r="AG19" s="1835"/>
      <c r="AH19" s="1835"/>
    </row>
    <row r="20" spans="2:34" ht="20.25" customHeight="1">
      <c r="B20" s="1831" t="s">
        <v>1589</v>
      </c>
      <c r="C20" s="1831"/>
      <c r="D20" s="1831"/>
      <c r="E20" s="1831"/>
      <c r="F20" s="1831"/>
      <c r="G20" s="1831"/>
      <c r="H20" s="1831"/>
      <c r="I20" s="1831"/>
      <c r="J20" s="442"/>
      <c r="K20" s="1847">
        <v>106</v>
      </c>
      <c r="L20" s="1835"/>
      <c r="M20" s="1835"/>
      <c r="N20" s="1845">
        <v>612</v>
      </c>
      <c r="O20" s="1845"/>
      <c r="P20" s="1845"/>
      <c r="Q20" s="1842">
        <v>104</v>
      </c>
      <c r="R20" s="1842"/>
      <c r="S20" s="1842"/>
      <c r="T20" s="1835">
        <v>530</v>
      </c>
      <c r="U20" s="1835"/>
      <c r="V20" s="1835"/>
      <c r="W20" s="1842">
        <v>73</v>
      </c>
      <c r="X20" s="1842"/>
      <c r="Y20" s="1842"/>
      <c r="Z20" s="1835">
        <v>138</v>
      </c>
      <c r="AA20" s="1835"/>
      <c r="AB20" s="1835"/>
      <c r="AC20" s="1842">
        <v>19</v>
      </c>
      <c r="AD20" s="1842"/>
      <c r="AE20" s="1842"/>
      <c r="AF20" s="1835">
        <v>125</v>
      </c>
      <c r="AG20" s="1835"/>
      <c r="AH20" s="1835"/>
    </row>
    <row r="21" spans="2:34" ht="20.25" customHeight="1">
      <c r="B21" s="1830" t="s">
        <v>1590</v>
      </c>
      <c r="C21" s="1830"/>
      <c r="D21" s="1830"/>
      <c r="E21" s="1830"/>
      <c r="F21" s="1830"/>
      <c r="G21" s="1830"/>
      <c r="H21" s="1830"/>
      <c r="I21" s="1830"/>
      <c r="J21" s="442"/>
      <c r="K21" s="1847">
        <v>430</v>
      </c>
      <c r="L21" s="1835"/>
      <c r="M21" s="1835"/>
      <c r="N21" s="1845">
        <v>2846</v>
      </c>
      <c r="O21" s="1845"/>
      <c r="P21" s="1845"/>
      <c r="Q21" s="1842">
        <v>429</v>
      </c>
      <c r="R21" s="1842"/>
      <c r="S21" s="1842"/>
      <c r="T21" s="1835">
        <v>2841</v>
      </c>
      <c r="U21" s="1835"/>
      <c r="V21" s="1835"/>
      <c r="W21" s="1842">
        <v>288</v>
      </c>
      <c r="X21" s="1842"/>
      <c r="Y21" s="1842"/>
      <c r="Z21" s="1835">
        <v>630</v>
      </c>
      <c r="AA21" s="1835"/>
      <c r="AB21" s="1835"/>
      <c r="AC21" s="1842">
        <v>51</v>
      </c>
      <c r="AD21" s="1842"/>
      <c r="AE21" s="1842"/>
      <c r="AF21" s="1835">
        <v>317</v>
      </c>
      <c r="AG21" s="1835"/>
      <c r="AH21" s="1835"/>
    </row>
    <row r="22" spans="2:34" ht="20.25" customHeight="1">
      <c r="B22" s="1829" t="s">
        <v>1591</v>
      </c>
      <c r="C22" s="1829"/>
      <c r="D22" s="1829"/>
      <c r="E22" s="1829"/>
      <c r="F22" s="1829"/>
      <c r="G22" s="1829"/>
      <c r="H22" s="1829"/>
      <c r="I22" s="1829"/>
      <c r="J22" s="442"/>
      <c r="K22" s="1847">
        <v>297</v>
      </c>
      <c r="L22" s="1835"/>
      <c r="M22" s="1835"/>
      <c r="N22" s="1845">
        <v>1874</v>
      </c>
      <c r="O22" s="1845"/>
      <c r="P22" s="1845"/>
      <c r="Q22" s="1842">
        <v>295</v>
      </c>
      <c r="R22" s="1842"/>
      <c r="S22" s="1842"/>
      <c r="T22" s="1835">
        <v>1860</v>
      </c>
      <c r="U22" s="1835"/>
      <c r="V22" s="1835"/>
      <c r="W22" s="1842">
        <v>233</v>
      </c>
      <c r="X22" s="1842"/>
      <c r="Y22" s="1842"/>
      <c r="Z22" s="1835">
        <v>417</v>
      </c>
      <c r="AA22" s="1835"/>
      <c r="AB22" s="1835"/>
      <c r="AC22" s="1842">
        <v>32</v>
      </c>
      <c r="AD22" s="1842"/>
      <c r="AE22" s="1842"/>
      <c r="AF22" s="1835">
        <v>203</v>
      </c>
      <c r="AG22" s="1835"/>
      <c r="AH22" s="1835"/>
    </row>
    <row r="23" spans="2:34" ht="20.25" customHeight="1">
      <c r="B23" s="1828" t="s">
        <v>1592</v>
      </c>
      <c r="C23" s="1828"/>
      <c r="D23" s="1828"/>
      <c r="E23" s="1828"/>
      <c r="F23" s="1828"/>
      <c r="G23" s="1828"/>
      <c r="H23" s="1828"/>
      <c r="I23" s="1828"/>
      <c r="J23" s="442"/>
      <c r="K23" s="1847">
        <v>194</v>
      </c>
      <c r="L23" s="1835"/>
      <c r="M23" s="1835"/>
      <c r="N23" s="1845">
        <v>2701</v>
      </c>
      <c r="O23" s="1845"/>
      <c r="P23" s="1845"/>
      <c r="Q23" s="1842">
        <v>152</v>
      </c>
      <c r="R23" s="1842"/>
      <c r="S23" s="1842"/>
      <c r="T23" s="1835">
        <v>1838</v>
      </c>
      <c r="U23" s="1835"/>
      <c r="V23" s="1835"/>
      <c r="W23" s="1842">
        <v>109</v>
      </c>
      <c r="X23" s="1842"/>
      <c r="Y23" s="1842"/>
      <c r="Z23" s="1835">
        <v>174</v>
      </c>
      <c r="AA23" s="1835"/>
      <c r="AB23" s="1835"/>
      <c r="AC23" s="1842">
        <v>18</v>
      </c>
      <c r="AD23" s="1842"/>
      <c r="AE23" s="1842"/>
      <c r="AF23" s="1835">
        <v>127</v>
      </c>
      <c r="AG23" s="1835"/>
      <c r="AH23" s="1835"/>
    </row>
    <row r="24" spans="2:34" ht="20.25" customHeight="1">
      <c r="B24" s="1828" t="s">
        <v>1593</v>
      </c>
      <c r="C24" s="1828"/>
      <c r="D24" s="1828"/>
      <c r="E24" s="1828"/>
      <c r="F24" s="1828"/>
      <c r="G24" s="1828"/>
      <c r="H24" s="1828"/>
      <c r="I24" s="1828"/>
      <c r="J24" s="442"/>
      <c r="K24" s="1847">
        <v>206</v>
      </c>
      <c r="L24" s="1835"/>
      <c r="M24" s="1835"/>
      <c r="N24" s="1845">
        <v>4292</v>
      </c>
      <c r="O24" s="1845"/>
      <c r="P24" s="1845"/>
      <c r="Q24" s="1843">
        <v>186</v>
      </c>
      <c r="R24" s="1843"/>
      <c r="S24" s="1843"/>
      <c r="T24" s="1834">
        <v>3957</v>
      </c>
      <c r="U24" s="1834"/>
      <c r="V24" s="1834"/>
      <c r="W24" s="1843">
        <v>68</v>
      </c>
      <c r="X24" s="1843"/>
      <c r="Y24" s="1843"/>
      <c r="Z24" s="1834">
        <v>163</v>
      </c>
      <c r="AA24" s="1834"/>
      <c r="AB24" s="1834"/>
      <c r="AC24" s="1843">
        <v>49</v>
      </c>
      <c r="AD24" s="1843"/>
      <c r="AE24" s="1843"/>
      <c r="AF24" s="1834">
        <v>328</v>
      </c>
      <c r="AG24" s="1834"/>
      <c r="AH24" s="1834"/>
    </row>
    <row r="25" spans="2:34" ht="20.25" customHeight="1">
      <c r="B25" s="1828" t="s">
        <v>1594</v>
      </c>
      <c r="C25" s="1828"/>
      <c r="D25" s="1828"/>
      <c r="E25" s="1828"/>
      <c r="F25" s="1828"/>
      <c r="G25" s="1828"/>
      <c r="H25" s="1828"/>
      <c r="I25" s="1828"/>
      <c r="J25" s="442"/>
      <c r="K25" s="1847">
        <v>17</v>
      </c>
      <c r="L25" s="1835"/>
      <c r="M25" s="1835"/>
      <c r="N25" s="1845">
        <v>159</v>
      </c>
      <c r="O25" s="1845"/>
      <c r="P25" s="1845"/>
      <c r="Q25" s="1843">
        <v>17</v>
      </c>
      <c r="R25" s="1843"/>
      <c r="S25" s="1843"/>
      <c r="T25" s="1834">
        <v>159</v>
      </c>
      <c r="U25" s="1834"/>
      <c r="V25" s="1834"/>
      <c r="W25" s="1843">
        <v>5</v>
      </c>
      <c r="X25" s="1843"/>
      <c r="Y25" s="1843"/>
      <c r="Z25" s="1834">
        <v>13</v>
      </c>
      <c r="AA25" s="1834"/>
      <c r="AB25" s="1834"/>
      <c r="AC25" s="1843">
        <v>6</v>
      </c>
      <c r="AD25" s="1843"/>
      <c r="AE25" s="1843"/>
      <c r="AF25" s="1202">
        <v>44</v>
      </c>
      <c r="AG25" s="1202"/>
      <c r="AH25" s="1202"/>
    </row>
    <row r="26" spans="2:34" ht="20.25" customHeight="1">
      <c r="B26" s="672" t="s">
        <v>4742</v>
      </c>
      <c r="C26" s="672"/>
      <c r="D26" s="672"/>
      <c r="E26" s="672"/>
      <c r="F26" s="672"/>
      <c r="G26" s="672"/>
      <c r="H26" s="672"/>
      <c r="I26" s="672"/>
      <c r="J26" s="442"/>
      <c r="K26" s="1332">
        <v>185</v>
      </c>
      <c r="L26" s="1289"/>
      <c r="M26" s="1289"/>
      <c r="N26" s="1846">
        <v>1071</v>
      </c>
      <c r="O26" s="1846"/>
      <c r="P26" s="1846"/>
      <c r="Q26" s="1843">
        <v>181</v>
      </c>
      <c r="R26" s="1843"/>
      <c r="S26" s="1843"/>
      <c r="T26" s="1834">
        <v>1044</v>
      </c>
      <c r="U26" s="1834"/>
      <c r="V26" s="1834"/>
      <c r="W26" s="1843">
        <v>126</v>
      </c>
      <c r="X26" s="1843"/>
      <c r="Y26" s="1843"/>
      <c r="Z26" s="1834">
        <v>263</v>
      </c>
      <c r="AA26" s="1834"/>
      <c r="AB26" s="1834"/>
      <c r="AC26" s="1834">
        <v>32</v>
      </c>
      <c r="AD26" s="1834"/>
      <c r="AE26" s="1834"/>
      <c r="AF26" s="1834">
        <v>209</v>
      </c>
      <c r="AG26" s="1834"/>
      <c r="AH26" s="1834"/>
    </row>
    <row r="27" spans="2:34" ht="20.25" customHeight="1">
      <c r="B27" s="1828" t="s">
        <v>1596</v>
      </c>
      <c r="C27" s="1828"/>
      <c r="D27" s="1828"/>
      <c r="E27" s="1828"/>
      <c r="F27" s="1828"/>
      <c r="G27" s="1828"/>
      <c r="H27" s="1828"/>
      <c r="I27" s="1828"/>
      <c r="J27" s="442"/>
      <c r="K27" s="1332">
        <v>28</v>
      </c>
      <c r="L27" s="1289"/>
      <c r="M27" s="1289"/>
      <c r="N27" s="1289">
        <v>970</v>
      </c>
      <c r="O27" s="1289"/>
      <c r="P27" s="1289"/>
      <c r="Q27" s="1843" t="s">
        <v>1282</v>
      </c>
      <c r="R27" s="1843"/>
      <c r="S27" s="1843"/>
      <c r="T27" s="1834" t="s">
        <v>1282</v>
      </c>
      <c r="U27" s="1834"/>
      <c r="V27" s="1834"/>
      <c r="W27" s="1843" t="s">
        <v>1282</v>
      </c>
      <c r="X27" s="1843"/>
      <c r="Y27" s="1843"/>
      <c r="Z27" s="1834" t="s">
        <v>1282</v>
      </c>
      <c r="AA27" s="1834"/>
      <c r="AB27" s="1834"/>
      <c r="AC27" s="1834" t="s">
        <v>1282</v>
      </c>
      <c r="AD27" s="1834"/>
      <c r="AE27" s="1834"/>
      <c r="AF27" s="1834" t="s">
        <v>1282</v>
      </c>
      <c r="AG27" s="1834"/>
      <c r="AH27" s="1834"/>
    </row>
    <row r="28" spans="2:34" ht="20.25" customHeight="1">
      <c r="B28" s="1833"/>
      <c r="C28" s="1833"/>
      <c r="D28" s="1833"/>
      <c r="E28" s="1833"/>
      <c r="F28" s="1833"/>
      <c r="G28" s="1833"/>
      <c r="H28" s="1833"/>
      <c r="I28" s="1833"/>
      <c r="J28" s="442"/>
      <c r="K28" s="1847"/>
      <c r="L28" s="1835"/>
      <c r="M28" s="1835"/>
      <c r="N28" s="1845"/>
      <c r="O28" s="1845"/>
      <c r="P28" s="1845"/>
      <c r="Q28" s="1842"/>
      <c r="R28" s="1842"/>
      <c r="S28" s="1842"/>
      <c r="T28" s="1842"/>
      <c r="U28" s="1842"/>
      <c r="V28" s="1842"/>
      <c r="W28" s="1835"/>
      <c r="X28" s="1835"/>
      <c r="Y28" s="1835"/>
      <c r="Z28" s="1835"/>
      <c r="AA28" s="1835"/>
      <c r="AB28" s="1835"/>
      <c r="AC28" s="1842"/>
      <c r="AD28" s="1842"/>
      <c r="AE28" s="1842"/>
      <c r="AF28" s="1835"/>
      <c r="AG28" s="1835"/>
      <c r="AH28" s="1835"/>
    </row>
    <row r="29" spans="2:34" ht="20.25" customHeight="1">
      <c r="B29" s="1828" t="s">
        <v>1597</v>
      </c>
      <c r="C29" s="1828"/>
      <c r="D29" s="1828"/>
      <c r="E29" s="1828"/>
      <c r="F29" s="1828"/>
      <c r="G29" s="1828"/>
      <c r="H29" s="1828"/>
      <c r="I29" s="1828"/>
      <c r="J29" s="442"/>
      <c r="K29" s="1847"/>
      <c r="L29" s="1835"/>
      <c r="M29" s="1835"/>
      <c r="N29" s="1845"/>
      <c r="O29" s="1845"/>
      <c r="P29" s="1845"/>
      <c r="Q29" s="1842"/>
      <c r="R29" s="1842"/>
      <c r="S29" s="1842"/>
      <c r="T29" s="1842"/>
      <c r="U29" s="1842"/>
      <c r="V29" s="1842"/>
      <c r="W29" s="1835"/>
      <c r="X29" s="1835"/>
      <c r="Y29" s="1835"/>
      <c r="Z29" s="1834"/>
      <c r="AA29" s="1834"/>
      <c r="AB29" s="1834"/>
      <c r="AC29" s="1843"/>
      <c r="AD29" s="1843"/>
      <c r="AE29" s="1843"/>
      <c r="AF29" s="1834"/>
      <c r="AG29" s="1834"/>
      <c r="AH29" s="1834"/>
    </row>
    <row r="30" spans="2:34" ht="20.25" customHeight="1">
      <c r="B30" s="1828" t="s">
        <v>1578</v>
      </c>
      <c r="C30" s="1828"/>
      <c r="D30" s="1828"/>
      <c r="E30" s="1828"/>
      <c r="F30" s="1828"/>
      <c r="G30" s="1828"/>
      <c r="H30" s="1828"/>
      <c r="I30" s="1828"/>
      <c r="J30" s="442"/>
      <c r="K30" s="1847">
        <v>3048</v>
      </c>
      <c r="L30" s="1835"/>
      <c r="M30" s="1835"/>
      <c r="N30" s="1845">
        <v>27852</v>
      </c>
      <c r="O30" s="1845"/>
      <c r="P30" s="1845"/>
      <c r="Q30" s="1842">
        <v>3048</v>
      </c>
      <c r="R30" s="1842"/>
      <c r="S30" s="1842"/>
      <c r="T30" s="1835">
        <v>27852</v>
      </c>
      <c r="U30" s="1835"/>
      <c r="V30" s="1835"/>
      <c r="W30" s="1843">
        <v>1965</v>
      </c>
      <c r="X30" s="1843"/>
      <c r="Y30" s="1843"/>
      <c r="Z30" s="1834">
        <v>4107</v>
      </c>
      <c r="AA30" s="1834"/>
      <c r="AB30" s="1834"/>
      <c r="AC30" s="1843">
        <v>518</v>
      </c>
      <c r="AD30" s="1843"/>
      <c r="AE30" s="1843"/>
      <c r="AF30" s="1834">
        <v>3427</v>
      </c>
      <c r="AG30" s="1834"/>
      <c r="AH30" s="1834"/>
    </row>
    <row r="31" spans="2:34" ht="20.25" customHeight="1">
      <c r="B31" s="1828" t="s">
        <v>1579</v>
      </c>
      <c r="C31" s="1828"/>
      <c r="D31" s="1828"/>
      <c r="E31" s="1828"/>
      <c r="F31" s="1828"/>
      <c r="G31" s="1828"/>
      <c r="H31" s="1828"/>
      <c r="I31" s="1828"/>
      <c r="J31" s="442"/>
      <c r="K31" s="1847">
        <v>4</v>
      </c>
      <c r="L31" s="1835"/>
      <c r="M31" s="1835"/>
      <c r="N31" s="1845">
        <v>24</v>
      </c>
      <c r="O31" s="1845"/>
      <c r="P31" s="1845"/>
      <c r="Q31" s="1842">
        <v>4</v>
      </c>
      <c r="R31" s="1842"/>
      <c r="S31" s="1842"/>
      <c r="T31" s="1835">
        <v>24</v>
      </c>
      <c r="U31" s="1835"/>
      <c r="V31" s="1835"/>
      <c r="W31" s="1843">
        <v>1</v>
      </c>
      <c r="X31" s="1843"/>
      <c r="Y31" s="1843"/>
      <c r="Z31" s="1834">
        <v>2</v>
      </c>
      <c r="AA31" s="1834"/>
      <c r="AB31" s="1834"/>
      <c r="AC31" s="1843">
        <v>2</v>
      </c>
      <c r="AD31" s="1843"/>
      <c r="AE31" s="1843"/>
      <c r="AF31" s="1834">
        <v>11</v>
      </c>
      <c r="AG31" s="1834"/>
      <c r="AH31" s="1834"/>
    </row>
    <row r="32" spans="2:34" ht="20.25" customHeight="1">
      <c r="B32" s="1830" t="s">
        <v>1580</v>
      </c>
      <c r="C32" s="1830"/>
      <c r="D32" s="1830"/>
      <c r="E32" s="1830"/>
      <c r="F32" s="1830"/>
      <c r="G32" s="1830"/>
      <c r="H32" s="1830"/>
      <c r="I32" s="1830"/>
      <c r="J32" s="442"/>
      <c r="K32" s="1847">
        <v>5</v>
      </c>
      <c r="L32" s="1835"/>
      <c r="M32" s="1835"/>
      <c r="N32" s="1845">
        <v>54</v>
      </c>
      <c r="O32" s="1845"/>
      <c r="P32" s="1845"/>
      <c r="Q32" s="1842">
        <v>5</v>
      </c>
      <c r="R32" s="1842"/>
      <c r="S32" s="1842"/>
      <c r="T32" s="1835">
        <v>54</v>
      </c>
      <c r="U32" s="1835"/>
      <c r="V32" s="1835"/>
      <c r="W32" s="1843">
        <v>1</v>
      </c>
      <c r="X32" s="1843"/>
      <c r="Y32" s="1843"/>
      <c r="Z32" s="1834">
        <v>4</v>
      </c>
      <c r="AA32" s="1834"/>
      <c r="AB32" s="1834"/>
      <c r="AC32" s="1843">
        <v>1</v>
      </c>
      <c r="AD32" s="1843"/>
      <c r="AE32" s="1843"/>
      <c r="AF32" s="1834">
        <v>9</v>
      </c>
      <c r="AG32" s="1834"/>
      <c r="AH32" s="1834"/>
    </row>
    <row r="33" spans="2:34" ht="20.25" customHeight="1">
      <c r="B33" s="1828" t="s">
        <v>1581</v>
      </c>
      <c r="C33" s="1828"/>
      <c r="D33" s="1828"/>
      <c r="E33" s="1828"/>
      <c r="F33" s="1828"/>
      <c r="G33" s="1828"/>
      <c r="H33" s="1828"/>
      <c r="I33" s="1828"/>
      <c r="J33" s="442"/>
      <c r="K33" s="1847">
        <v>381</v>
      </c>
      <c r="L33" s="1835"/>
      <c r="M33" s="1835"/>
      <c r="N33" s="1845">
        <v>1739</v>
      </c>
      <c r="O33" s="1845"/>
      <c r="P33" s="1845"/>
      <c r="Q33" s="1842">
        <v>381</v>
      </c>
      <c r="R33" s="1842"/>
      <c r="S33" s="1842"/>
      <c r="T33" s="1835">
        <v>1739</v>
      </c>
      <c r="U33" s="1835"/>
      <c r="V33" s="1835"/>
      <c r="W33" s="1843">
        <v>276</v>
      </c>
      <c r="X33" s="1843"/>
      <c r="Y33" s="1843"/>
      <c r="Z33" s="1834">
        <v>576</v>
      </c>
      <c r="AA33" s="1834"/>
      <c r="AB33" s="1834"/>
      <c r="AC33" s="1843">
        <v>69</v>
      </c>
      <c r="AD33" s="1843"/>
      <c r="AE33" s="1843"/>
      <c r="AF33" s="1834">
        <v>440</v>
      </c>
      <c r="AG33" s="1834"/>
      <c r="AH33" s="1834"/>
    </row>
    <row r="34" spans="2:34" ht="20.25" customHeight="1">
      <c r="B34" s="1828" t="s">
        <v>1582</v>
      </c>
      <c r="C34" s="1828"/>
      <c r="D34" s="1828"/>
      <c r="E34" s="1828"/>
      <c r="F34" s="1828"/>
      <c r="G34" s="1828"/>
      <c r="H34" s="1828"/>
      <c r="I34" s="1828"/>
      <c r="J34" s="442"/>
      <c r="K34" s="1847">
        <v>330</v>
      </c>
      <c r="L34" s="1835"/>
      <c r="M34" s="1835"/>
      <c r="N34" s="1845">
        <v>5966</v>
      </c>
      <c r="O34" s="1845"/>
      <c r="P34" s="1845"/>
      <c r="Q34" s="1842">
        <v>330</v>
      </c>
      <c r="R34" s="1842"/>
      <c r="S34" s="1842"/>
      <c r="T34" s="1835">
        <v>5966</v>
      </c>
      <c r="U34" s="1835"/>
      <c r="V34" s="1835"/>
      <c r="W34" s="1842">
        <v>183</v>
      </c>
      <c r="X34" s="1842"/>
      <c r="Y34" s="1842"/>
      <c r="Z34" s="1835">
        <v>417</v>
      </c>
      <c r="AA34" s="1835"/>
      <c r="AB34" s="1835"/>
      <c r="AC34" s="1842">
        <v>67</v>
      </c>
      <c r="AD34" s="1842"/>
      <c r="AE34" s="1842"/>
      <c r="AF34" s="1835">
        <v>453</v>
      </c>
      <c r="AG34" s="1835"/>
      <c r="AH34" s="1835"/>
    </row>
    <row r="35" spans="2:34" ht="20.25" customHeight="1">
      <c r="B35" s="1829" t="s">
        <v>1583</v>
      </c>
      <c r="C35" s="1829"/>
      <c r="D35" s="1829"/>
      <c r="E35" s="1829"/>
      <c r="F35" s="1829"/>
      <c r="G35" s="1829"/>
      <c r="H35" s="1829"/>
      <c r="I35" s="1829"/>
      <c r="J35" s="442"/>
      <c r="K35" s="1847">
        <v>6</v>
      </c>
      <c r="L35" s="1835"/>
      <c r="M35" s="1835"/>
      <c r="N35" s="1845">
        <v>131</v>
      </c>
      <c r="O35" s="1845"/>
      <c r="P35" s="1845"/>
      <c r="Q35" s="1842">
        <v>6</v>
      </c>
      <c r="R35" s="1842"/>
      <c r="S35" s="1842"/>
      <c r="T35" s="1835">
        <v>131</v>
      </c>
      <c r="U35" s="1835"/>
      <c r="V35" s="1835"/>
      <c r="W35" s="1843" t="s">
        <v>1569</v>
      </c>
      <c r="X35" s="1843"/>
      <c r="Y35" s="1843"/>
      <c r="Z35" s="1834" t="s">
        <v>1569</v>
      </c>
      <c r="AA35" s="1834"/>
      <c r="AB35" s="1834"/>
      <c r="AC35" s="1842">
        <v>1</v>
      </c>
      <c r="AD35" s="1842"/>
      <c r="AE35" s="1842"/>
      <c r="AF35" s="1835">
        <v>8</v>
      </c>
      <c r="AG35" s="1835"/>
      <c r="AH35" s="1835"/>
    </row>
    <row r="36" spans="2:34" ht="20.25" customHeight="1">
      <c r="B36" s="1832" t="s">
        <v>1567</v>
      </c>
      <c r="C36" s="1832"/>
      <c r="D36" s="1832"/>
      <c r="E36" s="1832"/>
      <c r="F36" s="1832"/>
      <c r="G36" s="1832"/>
      <c r="H36" s="1832"/>
      <c r="I36" s="1832"/>
      <c r="J36" s="442"/>
      <c r="K36" s="1847">
        <v>22</v>
      </c>
      <c r="L36" s="1835"/>
      <c r="M36" s="1835"/>
      <c r="N36" s="1845">
        <v>198</v>
      </c>
      <c r="O36" s="1845"/>
      <c r="P36" s="1845"/>
      <c r="Q36" s="1842">
        <v>22</v>
      </c>
      <c r="R36" s="1842"/>
      <c r="S36" s="1842"/>
      <c r="T36" s="1835">
        <v>198</v>
      </c>
      <c r="U36" s="1835"/>
      <c r="V36" s="1835"/>
      <c r="W36" s="1842">
        <v>13</v>
      </c>
      <c r="X36" s="1842"/>
      <c r="Y36" s="1842"/>
      <c r="Z36" s="1835">
        <v>26</v>
      </c>
      <c r="AA36" s="1835"/>
      <c r="AB36" s="1835"/>
      <c r="AC36" s="1843">
        <v>4</v>
      </c>
      <c r="AD36" s="1843"/>
      <c r="AE36" s="1843"/>
      <c r="AF36" s="1834">
        <v>25</v>
      </c>
      <c r="AG36" s="1834"/>
      <c r="AH36" s="1834"/>
    </row>
    <row r="37" spans="2:34" ht="20.25" customHeight="1">
      <c r="B37" s="1828" t="s">
        <v>1585</v>
      </c>
      <c r="C37" s="1828"/>
      <c r="D37" s="1828"/>
      <c r="E37" s="1828"/>
      <c r="F37" s="1828"/>
      <c r="G37" s="1828"/>
      <c r="H37" s="1828"/>
      <c r="I37" s="1828"/>
      <c r="J37" s="442"/>
      <c r="K37" s="1847">
        <v>65</v>
      </c>
      <c r="L37" s="1835"/>
      <c r="M37" s="1835"/>
      <c r="N37" s="1845">
        <v>1782</v>
      </c>
      <c r="O37" s="1845"/>
      <c r="P37" s="1845"/>
      <c r="Q37" s="1842">
        <v>65</v>
      </c>
      <c r="R37" s="1842"/>
      <c r="S37" s="1842"/>
      <c r="T37" s="1835">
        <v>1782</v>
      </c>
      <c r="U37" s="1835"/>
      <c r="V37" s="1835"/>
      <c r="W37" s="1842">
        <v>19</v>
      </c>
      <c r="X37" s="1842"/>
      <c r="Y37" s="1842"/>
      <c r="Z37" s="1835">
        <v>45</v>
      </c>
      <c r="AA37" s="1835"/>
      <c r="AB37" s="1835"/>
      <c r="AC37" s="1842">
        <v>9</v>
      </c>
      <c r="AD37" s="1842"/>
      <c r="AE37" s="1842"/>
      <c r="AF37" s="1835">
        <v>60</v>
      </c>
      <c r="AG37" s="1835"/>
      <c r="AH37" s="1835"/>
    </row>
    <row r="38" spans="2:34" ht="20.25" customHeight="1">
      <c r="B38" s="1828" t="s">
        <v>1586</v>
      </c>
      <c r="C38" s="1828"/>
      <c r="D38" s="1828"/>
      <c r="E38" s="1828"/>
      <c r="F38" s="1828"/>
      <c r="G38" s="1828"/>
      <c r="H38" s="1828"/>
      <c r="I38" s="1828"/>
      <c r="J38" s="442"/>
      <c r="K38" s="1847">
        <v>707</v>
      </c>
      <c r="L38" s="1835"/>
      <c r="M38" s="1835"/>
      <c r="N38" s="1845">
        <v>5164</v>
      </c>
      <c r="O38" s="1845"/>
      <c r="P38" s="1845"/>
      <c r="Q38" s="1842">
        <v>707</v>
      </c>
      <c r="R38" s="1842"/>
      <c r="S38" s="1842"/>
      <c r="T38" s="1835">
        <v>5164</v>
      </c>
      <c r="U38" s="1835"/>
      <c r="V38" s="1835"/>
      <c r="W38" s="1842">
        <v>447</v>
      </c>
      <c r="X38" s="1842"/>
      <c r="Y38" s="1842"/>
      <c r="Z38" s="1835">
        <v>960</v>
      </c>
      <c r="AA38" s="1835"/>
      <c r="AB38" s="1835"/>
      <c r="AC38" s="1842">
        <v>120</v>
      </c>
      <c r="AD38" s="1842"/>
      <c r="AE38" s="1842"/>
      <c r="AF38" s="1835">
        <v>776</v>
      </c>
      <c r="AG38" s="1835"/>
      <c r="AH38" s="1835"/>
    </row>
    <row r="39" spans="2:34" ht="20.25" customHeight="1">
      <c r="B39" s="1828" t="s">
        <v>1587</v>
      </c>
      <c r="C39" s="1828"/>
      <c r="D39" s="1828"/>
      <c r="E39" s="1828"/>
      <c r="F39" s="1828"/>
      <c r="G39" s="1828"/>
      <c r="H39" s="1828"/>
      <c r="I39" s="1828"/>
      <c r="J39" s="442"/>
      <c r="K39" s="1847">
        <v>35</v>
      </c>
      <c r="L39" s="1835"/>
      <c r="M39" s="1835"/>
      <c r="N39" s="1845">
        <v>650</v>
      </c>
      <c r="O39" s="1845"/>
      <c r="P39" s="1845"/>
      <c r="Q39" s="1842">
        <v>35</v>
      </c>
      <c r="R39" s="1842"/>
      <c r="S39" s="1842"/>
      <c r="T39" s="1835">
        <v>650</v>
      </c>
      <c r="U39" s="1835"/>
      <c r="V39" s="1835"/>
      <c r="W39" s="1842">
        <v>10</v>
      </c>
      <c r="X39" s="1842"/>
      <c r="Y39" s="1842"/>
      <c r="Z39" s="1835">
        <v>25</v>
      </c>
      <c r="AA39" s="1835"/>
      <c r="AB39" s="1835"/>
      <c r="AC39" s="1842">
        <v>9</v>
      </c>
      <c r="AD39" s="1842"/>
      <c r="AE39" s="1842"/>
      <c r="AF39" s="1835">
        <v>63</v>
      </c>
      <c r="AG39" s="1835"/>
      <c r="AH39" s="1835"/>
    </row>
    <row r="40" spans="2:34" ht="20.25" customHeight="1">
      <c r="B40" s="1830" t="s">
        <v>1588</v>
      </c>
      <c r="C40" s="1830"/>
      <c r="D40" s="1830"/>
      <c r="E40" s="1830"/>
      <c r="F40" s="1830"/>
      <c r="G40" s="1830"/>
      <c r="H40" s="1830"/>
      <c r="I40" s="1830"/>
      <c r="J40" s="442"/>
      <c r="K40" s="1847">
        <v>184</v>
      </c>
      <c r="L40" s="1835"/>
      <c r="M40" s="1835"/>
      <c r="N40" s="1845">
        <v>583</v>
      </c>
      <c r="O40" s="1845"/>
      <c r="P40" s="1845"/>
      <c r="Q40" s="1842">
        <v>184</v>
      </c>
      <c r="R40" s="1842"/>
      <c r="S40" s="1842"/>
      <c r="T40" s="1835">
        <v>583</v>
      </c>
      <c r="U40" s="1835"/>
      <c r="V40" s="1835"/>
      <c r="W40" s="1842">
        <v>154</v>
      </c>
      <c r="X40" s="1842"/>
      <c r="Y40" s="1842"/>
      <c r="Z40" s="1835">
        <v>296</v>
      </c>
      <c r="AA40" s="1835"/>
      <c r="AB40" s="1835"/>
      <c r="AC40" s="1842">
        <v>22</v>
      </c>
      <c r="AD40" s="1842"/>
      <c r="AE40" s="1842"/>
      <c r="AF40" s="1835">
        <v>139</v>
      </c>
      <c r="AG40" s="1835"/>
      <c r="AH40" s="1835"/>
    </row>
    <row r="41" spans="2:34" ht="20.25" customHeight="1">
      <c r="B41" s="1831" t="s">
        <v>1589</v>
      </c>
      <c r="C41" s="1831"/>
      <c r="D41" s="1831"/>
      <c r="E41" s="1831"/>
      <c r="F41" s="1831"/>
      <c r="G41" s="1831"/>
      <c r="H41" s="1831"/>
      <c r="I41" s="1831"/>
      <c r="J41" s="442"/>
      <c r="K41" s="1847">
        <v>100</v>
      </c>
      <c r="L41" s="1835"/>
      <c r="M41" s="1835"/>
      <c r="N41" s="1845">
        <v>383</v>
      </c>
      <c r="O41" s="1845"/>
      <c r="P41" s="1845"/>
      <c r="Q41" s="1842">
        <v>100</v>
      </c>
      <c r="R41" s="1842"/>
      <c r="S41" s="1842"/>
      <c r="T41" s="1835">
        <v>383</v>
      </c>
      <c r="U41" s="1835"/>
      <c r="V41" s="1835"/>
      <c r="W41" s="1842">
        <v>71</v>
      </c>
      <c r="X41" s="1842"/>
      <c r="Y41" s="1842"/>
      <c r="Z41" s="1835">
        <v>137</v>
      </c>
      <c r="AA41" s="1835"/>
      <c r="AB41" s="1835"/>
      <c r="AC41" s="1842">
        <v>21</v>
      </c>
      <c r="AD41" s="1842"/>
      <c r="AE41" s="1842"/>
      <c r="AF41" s="1835">
        <v>148</v>
      </c>
      <c r="AG41" s="1835"/>
      <c r="AH41" s="1835"/>
    </row>
    <row r="42" spans="2:34" ht="20.25" customHeight="1">
      <c r="B42" s="1830" t="s">
        <v>1590</v>
      </c>
      <c r="C42" s="1830"/>
      <c r="D42" s="1830"/>
      <c r="E42" s="1830"/>
      <c r="F42" s="1830"/>
      <c r="G42" s="1830"/>
      <c r="H42" s="1830"/>
      <c r="I42" s="1830"/>
      <c r="J42" s="442"/>
      <c r="K42" s="1847">
        <v>388</v>
      </c>
      <c r="L42" s="1835"/>
      <c r="M42" s="1835"/>
      <c r="N42" s="1845">
        <v>2687</v>
      </c>
      <c r="O42" s="1845"/>
      <c r="P42" s="1845"/>
      <c r="Q42" s="1842">
        <v>388</v>
      </c>
      <c r="R42" s="1842"/>
      <c r="S42" s="1842"/>
      <c r="T42" s="1835">
        <v>2687</v>
      </c>
      <c r="U42" s="1835"/>
      <c r="V42" s="1835"/>
      <c r="W42" s="1842">
        <v>251</v>
      </c>
      <c r="X42" s="1842"/>
      <c r="Y42" s="1842"/>
      <c r="Z42" s="1835">
        <v>566</v>
      </c>
      <c r="AA42" s="1835"/>
      <c r="AB42" s="1835"/>
      <c r="AC42" s="1842">
        <v>53</v>
      </c>
      <c r="AD42" s="1842"/>
      <c r="AE42" s="1842"/>
      <c r="AF42" s="1835">
        <v>338</v>
      </c>
      <c r="AG42" s="1835"/>
      <c r="AH42" s="1835"/>
    </row>
    <row r="43" spans="2:34" ht="20.25" customHeight="1">
      <c r="B43" s="1829" t="s">
        <v>1591</v>
      </c>
      <c r="C43" s="1829"/>
      <c r="D43" s="1829"/>
      <c r="E43" s="1829"/>
      <c r="F43" s="1829"/>
      <c r="G43" s="1829"/>
      <c r="H43" s="1829"/>
      <c r="I43" s="1829"/>
      <c r="J43" s="442"/>
      <c r="K43" s="1847">
        <v>290</v>
      </c>
      <c r="L43" s="1835"/>
      <c r="M43" s="1835"/>
      <c r="N43" s="1845">
        <v>1694</v>
      </c>
      <c r="O43" s="1845"/>
      <c r="P43" s="1845"/>
      <c r="Q43" s="1842">
        <v>290</v>
      </c>
      <c r="R43" s="1842"/>
      <c r="S43" s="1842"/>
      <c r="T43" s="1835">
        <v>1694</v>
      </c>
      <c r="U43" s="1835"/>
      <c r="V43" s="1835"/>
      <c r="W43" s="1842">
        <v>236</v>
      </c>
      <c r="X43" s="1842"/>
      <c r="Y43" s="1842"/>
      <c r="Z43" s="1835">
        <v>432</v>
      </c>
      <c r="AA43" s="1835"/>
      <c r="AB43" s="1835"/>
      <c r="AC43" s="1842">
        <v>30</v>
      </c>
      <c r="AD43" s="1842"/>
      <c r="AE43" s="1842"/>
      <c r="AF43" s="1835">
        <v>200</v>
      </c>
      <c r="AG43" s="1835"/>
      <c r="AH43" s="1835"/>
    </row>
    <row r="44" spans="2:34" ht="20.25" customHeight="1">
      <c r="B44" s="1828" t="s">
        <v>1592</v>
      </c>
      <c r="C44" s="1828"/>
      <c r="D44" s="1828"/>
      <c r="E44" s="1828"/>
      <c r="F44" s="1828"/>
      <c r="G44" s="1828"/>
      <c r="H44" s="1828"/>
      <c r="I44" s="1828"/>
      <c r="J44" s="442"/>
      <c r="K44" s="1847">
        <v>131</v>
      </c>
      <c r="L44" s="1835"/>
      <c r="M44" s="1835"/>
      <c r="N44" s="1845">
        <v>1342</v>
      </c>
      <c r="O44" s="1845"/>
      <c r="P44" s="1845"/>
      <c r="Q44" s="1842">
        <v>131</v>
      </c>
      <c r="R44" s="1842"/>
      <c r="S44" s="1842"/>
      <c r="T44" s="1835">
        <v>1342</v>
      </c>
      <c r="U44" s="1835"/>
      <c r="V44" s="1835"/>
      <c r="W44" s="1842">
        <v>87</v>
      </c>
      <c r="X44" s="1842"/>
      <c r="Y44" s="1842"/>
      <c r="Z44" s="1835">
        <v>149</v>
      </c>
      <c r="AA44" s="1835"/>
      <c r="AB44" s="1835"/>
      <c r="AC44" s="1842">
        <v>18</v>
      </c>
      <c r="AD44" s="1842"/>
      <c r="AE44" s="1842"/>
      <c r="AF44" s="1835">
        <v>127</v>
      </c>
      <c r="AG44" s="1835"/>
      <c r="AH44" s="1835"/>
    </row>
    <row r="45" spans="2:34" ht="20.25" customHeight="1">
      <c r="B45" s="1828" t="s">
        <v>1593</v>
      </c>
      <c r="C45" s="1828"/>
      <c r="D45" s="1828"/>
      <c r="E45" s="1828"/>
      <c r="F45" s="1828"/>
      <c r="G45" s="1828"/>
      <c r="H45" s="1828"/>
      <c r="I45" s="1828"/>
      <c r="J45" s="442"/>
      <c r="K45" s="1847">
        <v>197</v>
      </c>
      <c r="L45" s="1835"/>
      <c r="M45" s="1835"/>
      <c r="N45" s="1845">
        <v>3992</v>
      </c>
      <c r="O45" s="1845"/>
      <c r="P45" s="1845"/>
      <c r="Q45" s="1843">
        <v>197</v>
      </c>
      <c r="R45" s="1843"/>
      <c r="S45" s="1843"/>
      <c r="T45" s="1834">
        <v>3992</v>
      </c>
      <c r="U45" s="1834"/>
      <c r="V45" s="1834"/>
      <c r="W45" s="1843">
        <v>72</v>
      </c>
      <c r="X45" s="1843"/>
      <c r="Y45" s="1843"/>
      <c r="Z45" s="1834">
        <v>182</v>
      </c>
      <c r="AA45" s="1834"/>
      <c r="AB45" s="1834"/>
      <c r="AC45" s="1843">
        <v>60</v>
      </c>
      <c r="AD45" s="1843"/>
      <c r="AE45" s="1843"/>
      <c r="AF45" s="1834">
        <v>409</v>
      </c>
      <c r="AG45" s="1834"/>
      <c r="AH45" s="1834"/>
    </row>
    <row r="46" spans="2:34" ht="20.25" customHeight="1">
      <c r="B46" s="1828" t="s">
        <v>1594</v>
      </c>
      <c r="C46" s="1828"/>
      <c r="D46" s="1828"/>
      <c r="E46" s="1828"/>
      <c r="F46" s="1828"/>
      <c r="G46" s="1828"/>
      <c r="H46" s="1828"/>
      <c r="I46" s="1828"/>
      <c r="J46" s="442"/>
      <c r="K46" s="1847">
        <v>17</v>
      </c>
      <c r="L46" s="1835"/>
      <c r="M46" s="1835"/>
      <c r="N46" s="1845">
        <v>160</v>
      </c>
      <c r="O46" s="1845"/>
      <c r="P46" s="1845"/>
      <c r="Q46" s="1843">
        <v>17</v>
      </c>
      <c r="R46" s="1843"/>
      <c r="S46" s="1843"/>
      <c r="T46" s="1834">
        <v>160</v>
      </c>
      <c r="U46" s="1834"/>
      <c r="V46" s="1834"/>
      <c r="W46" s="1843">
        <v>5</v>
      </c>
      <c r="X46" s="1843"/>
      <c r="Y46" s="1843"/>
      <c r="Z46" s="1834">
        <v>15</v>
      </c>
      <c r="AA46" s="1834"/>
      <c r="AB46" s="1834"/>
      <c r="AC46" s="1843">
        <v>5</v>
      </c>
      <c r="AD46" s="1843"/>
      <c r="AE46" s="1843"/>
      <c r="AF46" s="1202">
        <v>35</v>
      </c>
      <c r="AG46" s="1202"/>
      <c r="AH46" s="1202"/>
    </row>
    <row r="47" spans="2:34" ht="20.25" customHeight="1">
      <c r="B47" s="672" t="s">
        <v>1595</v>
      </c>
      <c r="C47" s="672"/>
      <c r="D47" s="672"/>
      <c r="E47" s="672"/>
      <c r="F47" s="672"/>
      <c r="G47" s="672"/>
      <c r="H47" s="672"/>
      <c r="I47" s="672"/>
      <c r="J47" s="311"/>
      <c r="K47" s="1332">
        <v>186</v>
      </c>
      <c r="L47" s="1289"/>
      <c r="M47" s="1289"/>
      <c r="N47" s="1846">
        <v>1303</v>
      </c>
      <c r="O47" s="1846"/>
      <c r="P47" s="1846"/>
      <c r="Q47" s="1843">
        <v>186</v>
      </c>
      <c r="R47" s="1843"/>
      <c r="S47" s="1843"/>
      <c r="T47" s="1834">
        <v>1303</v>
      </c>
      <c r="U47" s="1834"/>
      <c r="V47" s="1834"/>
      <c r="W47" s="1843">
        <v>139</v>
      </c>
      <c r="X47" s="1843"/>
      <c r="Y47" s="1843"/>
      <c r="Z47" s="1834">
        <v>275</v>
      </c>
      <c r="AA47" s="1834"/>
      <c r="AB47" s="1834"/>
      <c r="AC47" s="1834">
        <v>27</v>
      </c>
      <c r="AD47" s="1834"/>
      <c r="AE47" s="1834"/>
      <c r="AF47" s="1834">
        <v>186</v>
      </c>
      <c r="AG47" s="1834"/>
      <c r="AH47" s="1834"/>
    </row>
    <row r="48" spans="2:34" ht="20.25" customHeight="1">
      <c r="B48" s="1828" t="s">
        <v>1596</v>
      </c>
      <c r="C48" s="1828"/>
      <c r="D48" s="1828"/>
      <c r="E48" s="1828"/>
      <c r="F48" s="1828"/>
      <c r="G48" s="1828"/>
      <c r="H48" s="1828"/>
      <c r="I48" s="1828"/>
      <c r="J48" s="311"/>
      <c r="K48" s="1848" t="s">
        <v>1598</v>
      </c>
      <c r="L48" s="1844"/>
      <c r="M48" s="1844"/>
      <c r="N48" s="1844" t="s">
        <v>1598</v>
      </c>
      <c r="O48" s="1844"/>
      <c r="P48" s="1844"/>
      <c r="Q48" s="1844" t="s">
        <v>1598</v>
      </c>
      <c r="R48" s="1844"/>
      <c r="S48" s="1844"/>
      <c r="T48" s="1844" t="s">
        <v>1598</v>
      </c>
      <c r="U48" s="1844"/>
      <c r="V48" s="1844"/>
      <c r="W48" s="1844" t="s">
        <v>1598</v>
      </c>
      <c r="X48" s="1844"/>
      <c r="Y48" s="1844"/>
      <c r="Z48" s="1844" t="s">
        <v>1598</v>
      </c>
      <c r="AA48" s="1844"/>
      <c r="AB48" s="1844"/>
      <c r="AC48" s="1844" t="s">
        <v>1598</v>
      </c>
      <c r="AD48" s="1844"/>
      <c r="AE48" s="1844"/>
      <c r="AF48" s="1844" t="s">
        <v>1598</v>
      </c>
      <c r="AG48" s="1844"/>
      <c r="AH48" s="1844"/>
    </row>
    <row r="49" spans="1:34" ht="20.25" customHeight="1">
      <c r="A49" s="328"/>
      <c r="B49" s="328"/>
      <c r="C49" s="328"/>
      <c r="D49" s="328"/>
      <c r="E49" s="328"/>
      <c r="F49" s="328"/>
      <c r="G49" s="328"/>
      <c r="H49" s="328"/>
      <c r="I49" s="328"/>
      <c r="J49" s="404"/>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row>
    <row r="50" spans="1:34" ht="13.5"/>
    <row r="51" spans="1:34" ht="13.5"/>
  </sheetData>
  <mergeCells count="375">
    <mergeCell ref="A1:D1"/>
    <mergeCell ref="K44:M44"/>
    <mergeCell ref="K45:M45"/>
    <mergeCell ref="K46:M46"/>
    <mergeCell ref="K47:M47"/>
    <mergeCell ref="K48:M48"/>
    <mergeCell ref="K39:M39"/>
    <mergeCell ref="K40:M40"/>
    <mergeCell ref="K41:M41"/>
    <mergeCell ref="K42:M42"/>
    <mergeCell ref="K43:M43"/>
    <mergeCell ref="K34:M34"/>
    <mergeCell ref="K35:M35"/>
    <mergeCell ref="K36:M36"/>
    <mergeCell ref="K37:M37"/>
    <mergeCell ref="K38:M38"/>
    <mergeCell ref="K29:M29"/>
    <mergeCell ref="K30:M30"/>
    <mergeCell ref="K31:M31"/>
    <mergeCell ref="K32:M32"/>
    <mergeCell ref="K33:M33"/>
    <mergeCell ref="K24:M24"/>
    <mergeCell ref="K25:M25"/>
    <mergeCell ref="K26:M26"/>
    <mergeCell ref="K27:M27"/>
    <mergeCell ref="K28:M28"/>
    <mergeCell ref="N48:P48"/>
    <mergeCell ref="K9:M9"/>
    <mergeCell ref="K10:M10"/>
    <mergeCell ref="K11:M11"/>
    <mergeCell ref="K12:M12"/>
    <mergeCell ref="K13:M13"/>
    <mergeCell ref="K14:M14"/>
    <mergeCell ref="K15:M15"/>
    <mergeCell ref="K16:M16"/>
    <mergeCell ref="K17:M17"/>
    <mergeCell ref="K18:M18"/>
    <mergeCell ref="K19:M19"/>
    <mergeCell ref="K20:M20"/>
    <mergeCell ref="K21:M21"/>
    <mergeCell ref="K22:M22"/>
    <mergeCell ref="K23:M23"/>
    <mergeCell ref="N43:P43"/>
    <mergeCell ref="N44:P44"/>
    <mergeCell ref="N45:P45"/>
    <mergeCell ref="N46:P46"/>
    <mergeCell ref="N47:P47"/>
    <mergeCell ref="N38:P38"/>
    <mergeCell ref="N39:P39"/>
    <mergeCell ref="N40:P40"/>
    <mergeCell ref="N41:P41"/>
    <mergeCell ref="N42:P42"/>
    <mergeCell ref="N33:P33"/>
    <mergeCell ref="N34:P34"/>
    <mergeCell ref="N35:P35"/>
    <mergeCell ref="N36:P36"/>
    <mergeCell ref="N37:P37"/>
    <mergeCell ref="N28:P28"/>
    <mergeCell ref="N29:P29"/>
    <mergeCell ref="N30:P30"/>
    <mergeCell ref="N31:P31"/>
    <mergeCell ref="N32:P32"/>
    <mergeCell ref="N23:P23"/>
    <mergeCell ref="N24:P24"/>
    <mergeCell ref="N25:P25"/>
    <mergeCell ref="N26:P26"/>
    <mergeCell ref="N27:P27"/>
    <mergeCell ref="Q47:S47"/>
    <mergeCell ref="Q48:S48"/>
    <mergeCell ref="N9:P9"/>
    <mergeCell ref="N10:P10"/>
    <mergeCell ref="N11:P11"/>
    <mergeCell ref="N12:P12"/>
    <mergeCell ref="N13:P13"/>
    <mergeCell ref="N14:P14"/>
    <mergeCell ref="N15:P15"/>
    <mergeCell ref="N16:P16"/>
    <mergeCell ref="N17:P17"/>
    <mergeCell ref="N18:P18"/>
    <mergeCell ref="N19:P19"/>
    <mergeCell ref="N20:P20"/>
    <mergeCell ref="N21:P21"/>
    <mergeCell ref="N22:P22"/>
    <mergeCell ref="Q42:S42"/>
    <mergeCell ref="Q43:S43"/>
    <mergeCell ref="Q44:S44"/>
    <mergeCell ref="Q45:S45"/>
    <mergeCell ref="Q46:S46"/>
    <mergeCell ref="Q37:S37"/>
    <mergeCell ref="Q38:S38"/>
    <mergeCell ref="Q39:S39"/>
    <mergeCell ref="Q40:S40"/>
    <mergeCell ref="Q41:S41"/>
    <mergeCell ref="Q32:S32"/>
    <mergeCell ref="Q33:S33"/>
    <mergeCell ref="Q34:S34"/>
    <mergeCell ref="Q35:S35"/>
    <mergeCell ref="Q36:S36"/>
    <mergeCell ref="Q27:S27"/>
    <mergeCell ref="Q28:S28"/>
    <mergeCell ref="Q29:S29"/>
    <mergeCell ref="Q30:S30"/>
    <mergeCell ref="Q31:S31"/>
    <mergeCell ref="Q22:S22"/>
    <mergeCell ref="Q23:S23"/>
    <mergeCell ref="Q24:S24"/>
    <mergeCell ref="Q25:S25"/>
    <mergeCell ref="Q26:S26"/>
    <mergeCell ref="T46:V46"/>
    <mergeCell ref="T47:V47"/>
    <mergeCell ref="T48:V48"/>
    <mergeCell ref="Q9:S9"/>
    <mergeCell ref="Q10:S10"/>
    <mergeCell ref="Q11:S11"/>
    <mergeCell ref="Q12:S12"/>
    <mergeCell ref="Q13:S13"/>
    <mergeCell ref="Q14:S14"/>
    <mergeCell ref="Q15:S15"/>
    <mergeCell ref="Q16:S16"/>
    <mergeCell ref="Q17:S17"/>
    <mergeCell ref="Q18:S18"/>
    <mergeCell ref="Q19:S19"/>
    <mergeCell ref="Q20:S20"/>
    <mergeCell ref="Q21:S21"/>
    <mergeCell ref="T41:V41"/>
    <mergeCell ref="T42:V42"/>
    <mergeCell ref="T43:V43"/>
    <mergeCell ref="T23:V23"/>
    <mergeCell ref="T24:V24"/>
    <mergeCell ref="T25:V25"/>
    <mergeCell ref="T44:V44"/>
    <mergeCell ref="T45:V45"/>
    <mergeCell ref="T36:V36"/>
    <mergeCell ref="T37:V37"/>
    <mergeCell ref="T38:V38"/>
    <mergeCell ref="T39:V39"/>
    <mergeCell ref="T40:V40"/>
    <mergeCell ref="T31:V31"/>
    <mergeCell ref="T32:V32"/>
    <mergeCell ref="T33:V33"/>
    <mergeCell ref="T34:V34"/>
    <mergeCell ref="T35:V35"/>
    <mergeCell ref="W44:Y44"/>
    <mergeCell ref="W45:Y45"/>
    <mergeCell ref="W46:Y46"/>
    <mergeCell ref="W47:Y47"/>
    <mergeCell ref="W48:Y48"/>
    <mergeCell ref="W39:Y39"/>
    <mergeCell ref="W40:Y40"/>
    <mergeCell ref="W41:Y41"/>
    <mergeCell ref="W42:Y42"/>
    <mergeCell ref="W43:Y43"/>
    <mergeCell ref="W34:Y34"/>
    <mergeCell ref="W35:Y35"/>
    <mergeCell ref="W36:Y36"/>
    <mergeCell ref="W37:Y37"/>
    <mergeCell ref="W38:Y38"/>
    <mergeCell ref="W29:Y29"/>
    <mergeCell ref="W30:Y30"/>
    <mergeCell ref="W31:Y31"/>
    <mergeCell ref="W32:Y32"/>
    <mergeCell ref="W33:Y33"/>
    <mergeCell ref="W24:Y24"/>
    <mergeCell ref="W25:Y25"/>
    <mergeCell ref="W26:Y26"/>
    <mergeCell ref="W27:Y27"/>
    <mergeCell ref="W28:Y28"/>
    <mergeCell ref="Z48:AB48"/>
    <mergeCell ref="W9:Y9"/>
    <mergeCell ref="W10:Y10"/>
    <mergeCell ref="W11:Y11"/>
    <mergeCell ref="W12:Y12"/>
    <mergeCell ref="W13:Y13"/>
    <mergeCell ref="W14:Y14"/>
    <mergeCell ref="W15:Y15"/>
    <mergeCell ref="W16:Y16"/>
    <mergeCell ref="W17:Y17"/>
    <mergeCell ref="W18:Y18"/>
    <mergeCell ref="W19:Y19"/>
    <mergeCell ref="W20:Y20"/>
    <mergeCell ref="W21:Y21"/>
    <mergeCell ref="W22:Y22"/>
    <mergeCell ref="W23:Y23"/>
    <mergeCell ref="Z43:AB43"/>
    <mergeCell ref="Z44:AB44"/>
    <mergeCell ref="Z45:AB45"/>
    <mergeCell ref="Z46:AB46"/>
    <mergeCell ref="Z47:AB47"/>
    <mergeCell ref="Z38:AB38"/>
    <mergeCell ref="Z39:AB39"/>
    <mergeCell ref="Z40:AB40"/>
    <mergeCell ref="Z41:AB41"/>
    <mergeCell ref="Z42:AB42"/>
    <mergeCell ref="Z33:AB33"/>
    <mergeCell ref="Z34:AB34"/>
    <mergeCell ref="Z35:AB35"/>
    <mergeCell ref="Z36:AB36"/>
    <mergeCell ref="Z37:AB37"/>
    <mergeCell ref="Z28:AB28"/>
    <mergeCell ref="Z29:AB29"/>
    <mergeCell ref="Z30:AB30"/>
    <mergeCell ref="Z31:AB31"/>
    <mergeCell ref="Z32:AB32"/>
    <mergeCell ref="Z23:AB23"/>
    <mergeCell ref="Z24:AB24"/>
    <mergeCell ref="Z25:AB25"/>
    <mergeCell ref="Z26:AB26"/>
    <mergeCell ref="Z27:AB27"/>
    <mergeCell ref="AC47:AE47"/>
    <mergeCell ref="AC48:AE48"/>
    <mergeCell ref="Z9:AB9"/>
    <mergeCell ref="Z10:AB10"/>
    <mergeCell ref="Z11:AB11"/>
    <mergeCell ref="Z12:AB12"/>
    <mergeCell ref="Z13:AB13"/>
    <mergeCell ref="Z14:AB14"/>
    <mergeCell ref="Z15:AB15"/>
    <mergeCell ref="Z16:AB16"/>
    <mergeCell ref="Z17:AB17"/>
    <mergeCell ref="Z18:AB18"/>
    <mergeCell ref="Z19:AB19"/>
    <mergeCell ref="Z20:AB20"/>
    <mergeCell ref="Z21:AB21"/>
    <mergeCell ref="Z22:AB22"/>
    <mergeCell ref="AC42:AE42"/>
    <mergeCell ref="AC43:AE43"/>
    <mergeCell ref="AC44:AE44"/>
    <mergeCell ref="AC45:AE45"/>
    <mergeCell ref="AC46:AE46"/>
    <mergeCell ref="AC37:AE37"/>
    <mergeCell ref="AC38:AE38"/>
    <mergeCell ref="AC39:AE39"/>
    <mergeCell ref="AC40:AE40"/>
    <mergeCell ref="AC41:AE41"/>
    <mergeCell ref="AC32:AE32"/>
    <mergeCell ref="AC33:AE33"/>
    <mergeCell ref="AC34:AE34"/>
    <mergeCell ref="AC35:AE35"/>
    <mergeCell ref="AC36:AE36"/>
    <mergeCell ref="AC27:AE27"/>
    <mergeCell ref="AC28:AE28"/>
    <mergeCell ref="AC29:AE29"/>
    <mergeCell ref="AC30:AE30"/>
    <mergeCell ref="AC31:AE31"/>
    <mergeCell ref="AC22:AE22"/>
    <mergeCell ref="AC23:AE23"/>
    <mergeCell ref="AC24:AE24"/>
    <mergeCell ref="AC25:AE25"/>
    <mergeCell ref="AC26:AE26"/>
    <mergeCell ref="AF46:AH46"/>
    <mergeCell ref="AF47:AH47"/>
    <mergeCell ref="AF48:AH48"/>
    <mergeCell ref="AC9:AE9"/>
    <mergeCell ref="AC10:AE10"/>
    <mergeCell ref="AC11:AE11"/>
    <mergeCell ref="AC12:AE12"/>
    <mergeCell ref="AC13:AE13"/>
    <mergeCell ref="AC14:AE14"/>
    <mergeCell ref="AC15:AE15"/>
    <mergeCell ref="AC16:AE16"/>
    <mergeCell ref="AC17:AE17"/>
    <mergeCell ref="AC18:AE18"/>
    <mergeCell ref="AC19:AE19"/>
    <mergeCell ref="AC20:AE20"/>
    <mergeCell ref="AC21:AE21"/>
    <mergeCell ref="AF41:AH41"/>
    <mergeCell ref="AF42:AH42"/>
    <mergeCell ref="AF43:AH43"/>
    <mergeCell ref="AF44:AH44"/>
    <mergeCell ref="AF45:AH45"/>
    <mergeCell ref="AF36:AH36"/>
    <mergeCell ref="AF37:AH37"/>
    <mergeCell ref="AF38:AH38"/>
    <mergeCell ref="AF39:AH39"/>
    <mergeCell ref="AF40:AH40"/>
    <mergeCell ref="AF31:AH31"/>
    <mergeCell ref="AF32:AH32"/>
    <mergeCell ref="AF33:AH33"/>
    <mergeCell ref="AF34:AH34"/>
    <mergeCell ref="AF35:AH35"/>
    <mergeCell ref="AF27:AH27"/>
    <mergeCell ref="AF28:AH28"/>
    <mergeCell ref="AF29:AH29"/>
    <mergeCell ref="AF30:AH30"/>
    <mergeCell ref="AF21:AH21"/>
    <mergeCell ref="AF22:AH22"/>
    <mergeCell ref="AF23:AH23"/>
    <mergeCell ref="AF24:AH24"/>
    <mergeCell ref="AF25:AH25"/>
    <mergeCell ref="B48:I48"/>
    <mergeCell ref="K5:M6"/>
    <mergeCell ref="N5:P6"/>
    <mergeCell ref="K4:P4"/>
    <mergeCell ref="Q6:S6"/>
    <mergeCell ref="Q5:V5"/>
    <mergeCell ref="T11:V11"/>
    <mergeCell ref="T12:V12"/>
    <mergeCell ref="T13:V13"/>
    <mergeCell ref="T14:V14"/>
    <mergeCell ref="T15:V15"/>
    <mergeCell ref="T16:V16"/>
    <mergeCell ref="T17:V17"/>
    <mergeCell ref="T18:V18"/>
    <mergeCell ref="T19:V19"/>
    <mergeCell ref="T20:V20"/>
    <mergeCell ref="B43:I43"/>
    <mergeCell ref="T26:V26"/>
    <mergeCell ref="T27:V27"/>
    <mergeCell ref="T28:V28"/>
    <mergeCell ref="T29:V29"/>
    <mergeCell ref="T30:V30"/>
    <mergeCell ref="T21:V21"/>
    <mergeCell ref="T22:V22"/>
    <mergeCell ref="B44:I44"/>
    <mergeCell ref="B45:I45"/>
    <mergeCell ref="B46:I46"/>
    <mergeCell ref="B38:I38"/>
    <mergeCell ref="B39:I39"/>
    <mergeCell ref="B40:I40"/>
    <mergeCell ref="B41:I41"/>
    <mergeCell ref="B42:I42"/>
    <mergeCell ref="A2:AH2"/>
    <mergeCell ref="AF9:AH9"/>
    <mergeCell ref="AF10:AH10"/>
    <mergeCell ref="T9:V9"/>
    <mergeCell ref="T10:V10"/>
    <mergeCell ref="AF16:AH16"/>
    <mergeCell ref="AF17:AH17"/>
    <mergeCell ref="AF18:AH18"/>
    <mergeCell ref="AF19:AH19"/>
    <mergeCell ref="AF20:AH20"/>
    <mergeCell ref="AF11:AH11"/>
    <mergeCell ref="AF12:AH12"/>
    <mergeCell ref="AF13:AH13"/>
    <mergeCell ref="AF14:AH14"/>
    <mergeCell ref="AF15:AH15"/>
    <mergeCell ref="AF26:AH26"/>
    <mergeCell ref="B34:I34"/>
    <mergeCell ref="B35:I35"/>
    <mergeCell ref="B36:I36"/>
    <mergeCell ref="B37:I37"/>
    <mergeCell ref="B28:I28"/>
    <mergeCell ref="B29:I29"/>
    <mergeCell ref="B30:I30"/>
    <mergeCell ref="B31:I31"/>
    <mergeCell ref="B32:I32"/>
    <mergeCell ref="B24:I24"/>
    <mergeCell ref="B25:I25"/>
    <mergeCell ref="B27:I27"/>
    <mergeCell ref="B18:I18"/>
    <mergeCell ref="B19:I19"/>
    <mergeCell ref="B20:I20"/>
    <mergeCell ref="B21:I21"/>
    <mergeCell ref="B22:I22"/>
    <mergeCell ref="B33:I33"/>
    <mergeCell ref="B15:I15"/>
    <mergeCell ref="B16:I16"/>
    <mergeCell ref="B17:I17"/>
    <mergeCell ref="B8:I8"/>
    <mergeCell ref="B9:I9"/>
    <mergeCell ref="B10:I10"/>
    <mergeCell ref="B11:I11"/>
    <mergeCell ref="B12:I12"/>
    <mergeCell ref="B23:I23"/>
    <mergeCell ref="A4:J6"/>
    <mergeCell ref="T6:V6"/>
    <mergeCell ref="W6:Y6"/>
    <mergeCell ref="Z6:AB6"/>
    <mergeCell ref="AC6:AE6"/>
    <mergeCell ref="AF6:AH6"/>
    <mergeCell ref="W5:AB5"/>
    <mergeCell ref="B13:I13"/>
    <mergeCell ref="B14:I14"/>
    <mergeCell ref="AC5:AH5"/>
    <mergeCell ref="Q4:AH4"/>
  </mergeCells>
  <phoneticPr fontId="4"/>
  <hyperlinks>
    <hyperlink ref="A1" location="P2細目次!A1" display="目次に戻る" xr:uid="{AB66B692-E757-4187-96E6-460940B75EEC}"/>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09BA6-D8F2-4CDA-AB0A-1846F4EDF3CA}">
  <sheetPr codeName="Sheet46">
    <tabColor theme="0"/>
    <pageSetUpPr fitToPage="1"/>
  </sheetPr>
  <dimension ref="A1:AH70"/>
  <sheetViews>
    <sheetView topLeftCell="A13" zoomScaleNormal="100" zoomScaleSheetLayoutView="100" workbookViewId="0">
      <selection activeCell="AL2" sqref="AL2:AR2"/>
    </sheetView>
  </sheetViews>
  <sheetFormatPr defaultColWidth="3.125" defaultRowHeight="20.25" customHeight="1"/>
  <cols>
    <col min="1" max="16384" width="3.125" style="286"/>
  </cols>
  <sheetData>
    <row r="1" spans="1:34" ht="20.25" customHeight="1">
      <c r="A1" s="1176" t="s">
        <v>4602</v>
      </c>
      <c r="B1" s="1176"/>
      <c r="C1" s="1176"/>
      <c r="D1" s="1176"/>
      <c r="E1" s="564"/>
      <c r="F1" s="564"/>
      <c r="G1" s="564"/>
      <c r="H1" s="564"/>
      <c r="I1" s="564"/>
      <c r="J1" s="564"/>
      <c r="K1" s="479"/>
      <c r="L1" s="479"/>
    </row>
    <row r="2" spans="1:34" ht="20.25" customHeight="1">
      <c r="A2" s="663" t="s">
        <v>1599</v>
      </c>
      <c r="B2" s="663"/>
      <c r="C2" s="663"/>
      <c r="D2" s="663"/>
      <c r="E2" s="663"/>
      <c r="F2" s="663"/>
      <c r="G2" s="663"/>
      <c r="H2" s="663"/>
      <c r="I2" s="663"/>
      <c r="J2" s="663"/>
      <c r="K2" s="663"/>
      <c r="L2" s="663"/>
      <c r="M2" s="663"/>
      <c r="N2" s="663"/>
      <c r="O2" s="663"/>
      <c r="P2" s="663"/>
      <c r="Q2" s="663"/>
      <c r="R2" s="663"/>
      <c r="S2" s="663"/>
      <c r="T2" s="663"/>
      <c r="U2" s="663"/>
      <c r="V2" s="663"/>
      <c r="W2" s="663"/>
      <c r="X2" s="663"/>
    </row>
    <row r="4" spans="1:34" ht="20.25" customHeight="1">
      <c r="A4" s="1781" t="s">
        <v>1573</v>
      </c>
      <c r="B4" s="1781"/>
      <c r="C4" s="1781"/>
      <c r="D4" s="1781"/>
      <c r="E4" s="1781"/>
      <c r="F4" s="1781"/>
      <c r="G4" s="1781"/>
      <c r="H4" s="1781"/>
      <c r="I4" s="1781"/>
      <c r="J4" s="1781"/>
      <c r="K4" s="1781"/>
      <c r="L4" s="1781"/>
      <c r="M4" s="1781"/>
      <c r="N4" s="1781"/>
      <c r="O4" s="1781"/>
      <c r="P4" s="1781"/>
      <c r="Q4" s="1781"/>
      <c r="R4" s="1781"/>
      <c r="S4" s="1781"/>
      <c r="T4" s="1781"/>
      <c r="U4" s="1781"/>
      <c r="V4" s="1781"/>
      <c r="W4" s="1781"/>
      <c r="X4" s="1781"/>
      <c r="Y4" s="1781" t="s">
        <v>1600</v>
      </c>
      <c r="Z4" s="1781"/>
      <c r="AA4" s="1781"/>
      <c r="AB4" s="1781"/>
      <c r="AC4" s="1781"/>
      <c r="AD4" s="1781"/>
      <c r="AE4" s="1781"/>
      <c r="AF4" s="1781"/>
      <c r="AG4" s="1781"/>
      <c r="AH4" s="1255"/>
    </row>
    <row r="5" spans="1:34" ht="20.25" customHeight="1">
      <c r="A5" s="1781" t="s">
        <v>1601</v>
      </c>
      <c r="B5" s="1781"/>
      <c r="C5" s="1781"/>
      <c r="D5" s="1781"/>
      <c r="E5" s="1781"/>
      <c r="F5" s="1781"/>
      <c r="G5" s="1781" t="s">
        <v>1602</v>
      </c>
      <c r="H5" s="1781"/>
      <c r="I5" s="1781"/>
      <c r="J5" s="1781"/>
      <c r="K5" s="1781"/>
      <c r="L5" s="1781"/>
      <c r="M5" s="1781" t="s">
        <v>1603</v>
      </c>
      <c r="N5" s="1781"/>
      <c r="O5" s="1781"/>
      <c r="P5" s="1781"/>
      <c r="Q5" s="1781"/>
      <c r="R5" s="1781"/>
      <c r="S5" s="1849" t="s">
        <v>1604</v>
      </c>
      <c r="T5" s="1849"/>
      <c r="U5" s="1849"/>
      <c r="V5" s="1849"/>
      <c r="W5" s="1849"/>
      <c r="X5" s="1849"/>
      <c r="Y5" s="1781" t="s">
        <v>1605</v>
      </c>
      <c r="Z5" s="1781"/>
      <c r="AA5" s="1781"/>
      <c r="AB5" s="1781"/>
      <c r="AC5" s="1781"/>
      <c r="AD5" s="1781"/>
      <c r="AE5" s="1781"/>
      <c r="AF5" s="1781"/>
      <c r="AG5" s="1781"/>
      <c r="AH5" s="1255"/>
    </row>
    <row r="6" spans="1:34" ht="20.25" customHeight="1">
      <c r="A6" s="1781" t="s">
        <v>1548</v>
      </c>
      <c r="B6" s="1781"/>
      <c r="C6" s="1781"/>
      <c r="D6" s="1781" t="s">
        <v>1549</v>
      </c>
      <c r="E6" s="1781"/>
      <c r="F6" s="1781"/>
      <c r="G6" s="1781" t="s">
        <v>1548</v>
      </c>
      <c r="H6" s="1781"/>
      <c r="I6" s="1781"/>
      <c r="J6" s="1781" t="s">
        <v>1574</v>
      </c>
      <c r="K6" s="1781"/>
      <c r="L6" s="1781"/>
      <c r="M6" s="1781" t="s">
        <v>1548</v>
      </c>
      <c r="N6" s="1781"/>
      <c r="O6" s="1781"/>
      <c r="P6" s="1781" t="s">
        <v>1574</v>
      </c>
      <c r="Q6" s="1781"/>
      <c r="R6" s="1781"/>
      <c r="S6" s="1781" t="s">
        <v>1548</v>
      </c>
      <c r="T6" s="1781"/>
      <c r="U6" s="1781"/>
      <c r="V6" s="1781" t="s">
        <v>1574</v>
      </c>
      <c r="W6" s="1781"/>
      <c r="X6" s="1781"/>
      <c r="Y6" s="1781" t="s">
        <v>1548</v>
      </c>
      <c r="Z6" s="1781"/>
      <c r="AA6" s="1781"/>
      <c r="AB6" s="1781"/>
      <c r="AC6" s="1781"/>
      <c r="AD6" s="1781" t="s">
        <v>1574</v>
      </c>
      <c r="AE6" s="1781"/>
      <c r="AF6" s="1781"/>
      <c r="AG6" s="1781"/>
      <c r="AH6" s="1255"/>
    </row>
    <row r="7" spans="1:34" ht="20.25" customHeight="1">
      <c r="A7" s="367"/>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row>
    <row r="8" spans="1:34" ht="20.25" customHeight="1">
      <c r="A8" s="315"/>
      <c r="B8" s="315"/>
      <c r="C8" s="315"/>
      <c r="D8" s="315"/>
      <c r="E8" s="315"/>
      <c r="F8" s="315"/>
      <c r="G8" s="664"/>
      <c r="H8" s="664"/>
      <c r="I8" s="664"/>
      <c r="J8" s="664"/>
      <c r="K8" s="664"/>
      <c r="L8" s="664"/>
      <c r="M8" s="664"/>
      <c r="N8" s="664"/>
      <c r="O8" s="664"/>
      <c r="P8" s="664"/>
      <c r="Q8" s="664"/>
      <c r="R8" s="664"/>
      <c r="S8" s="664"/>
      <c r="T8" s="664"/>
      <c r="U8" s="664"/>
      <c r="V8" s="664"/>
      <c r="W8" s="664"/>
      <c r="X8" s="664"/>
      <c r="Y8" s="664"/>
      <c r="Z8" s="664"/>
      <c r="AA8" s="664"/>
      <c r="AB8" s="664"/>
      <c r="AC8" s="664"/>
      <c r="AD8" s="664"/>
      <c r="AE8" s="664"/>
      <c r="AF8" s="664"/>
    </row>
    <row r="9" spans="1:34" ht="20.25" customHeight="1">
      <c r="A9" s="1289">
        <v>332</v>
      </c>
      <c r="B9" s="1289"/>
      <c r="C9" s="1289"/>
      <c r="D9" s="1844">
        <v>4450</v>
      </c>
      <c r="E9" s="1844"/>
      <c r="F9" s="1844"/>
      <c r="G9" s="1844">
        <v>125</v>
      </c>
      <c r="H9" s="1844"/>
      <c r="I9" s="1844"/>
      <c r="J9" s="1844">
        <v>3001</v>
      </c>
      <c r="K9" s="1844"/>
      <c r="L9" s="1844"/>
      <c r="M9" s="1844">
        <v>134</v>
      </c>
      <c r="N9" s="1844"/>
      <c r="O9" s="1844"/>
      <c r="P9" s="1844">
        <v>12870</v>
      </c>
      <c r="Q9" s="1844"/>
      <c r="R9" s="1844"/>
      <c r="S9" s="1844">
        <v>2</v>
      </c>
      <c r="T9" s="1844"/>
      <c r="U9" s="1844"/>
      <c r="V9" s="1844" t="s">
        <v>1282</v>
      </c>
      <c r="W9" s="1844"/>
      <c r="X9" s="1844"/>
      <c r="Y9" s="1844">
        <v>103</v>
      </c>
      <c r="Z9" s="1844"/>
      <c r="AA9" s="1844"/>
      <c r="AB9" s="1844"/>
      <c r="AC9" s="1844"/>
      <c r="AD9" s="1844">
        <v>2332</v>
      </c>
      <c r="AE9" s="1844"/>
      <c r="AF9" s="1844"/>
      <c r="AG9" s="1844"/>
      <c r="AH9" s="1844"/>
    </row>
    <row r="10" spans="1:34" ht="20.25" customHeight="1">
      <c r="A10" s="1289">
        <v>1</v>
      </c>
      <c r="B10" s="1289"/>
      <c r="C10" s="1289"/>
      <c r="D10" s="1289">
        <v>11</v>
      </c>
      <c r="E10" s="1289"/>
      <c r="F10" s="1289"/>
      <c r="G10" s="1844" t="s">
        <v>1282</v>
      </c>
      <c r="H10" s="1844"/>
      <c r="I10" s="1844"/>
      <c r="J10" s="1844" t="s">
        <v>1282</v>
      </c>
      <c r="K10" s="1844"/>
      <c r="L10" s="1844"/>
      <c r="M10" s="1844" t="s">
        <v>1282</v>
      </c>
      <c r="N10" s="1844"/>
      <c r="O10" s="1844"/>
      <c r="P10" s="1844" t="s">
        <v>1282</v>
      </c>
      <c r="Q10" s="1844"/>
      <c r="R10" s="1844"/>
      <c r="S10" s="1844" t="s">
        <v>1282</v>
      </c>
      <c r="T10" s="1844"/>
      <c r="U10" s="1844"/>
      <c r="V10" s="1844" t="s">
        <v>1282</v>
      </c>
      <c r="W10" s="1844"/>
      <c r="X10" s="1844"/>
      <c r="Y10" s="1844" t="s">
        <v>1282</v>
      </c>
      <c r="Z10" s="1844"/>
      <c r="AA10" s="1844"/>
      <c r="AB10" s="1844"/>
      <c r="AC10" s="1844"/>
      <c r="AD10" s="1844" t="s">
        <v>1282</v>
      </c>
      <c r="AE10" s="1844"/>
      <c r="AF10" s="1844"/>
      <c r="AG10" s="1844"/>
      <c r="AH10" s="1844"/>
    </row>
    <row r="11" spans="1:34" ht="20.25" customHeight="1">
      <c r="A11" s="1289">
        <v>3</v>
      </c>
      <c r="B11" s="1289"/>
      <c r="C11" s="1289"/>
      <c r="D11" s="1289">
        <v>40</v>
      </c>
      <c r="E11" s="1289"/>
      <c r="F11" s="1289"/>
      <c r="G11" s="1844" t="s">
        <v>1282</v>
      </c>
      <c r="H11" s="1844"/>
      <c r="I11" s="1844"/>
      <c r="J11" s="1844" t="s">
        <v>1282</v>
      </c>
      <c r="K11" s="1844"/>
      <c r="L11" s="1844"/>
      <c r="M11" s="1844" t="s">
        <v>1282</v>
      </c>
      <c r="N11" s="1844"/>
      <c r="O11" s="1844"/>
      <c r="P11" s="1844" t="s">
        <v>1282</v>
      </c>
      <c r="Q11" s="1844"/>
      <c r="R11" s="1844"/>
      <c r="S11" s="1844" t="s">
        <v>1282</v>
      </c>
      <c r="T11" s="1844"/>
      <c r="U11" s="1844"/>
      <c r="V11" s="1844" t="s">
        <v>1282</v>
      </c>
      <c r="W11" s="1844"/>
      <c r="X11" s="1844"/>
      <c r="Y11" s="1844" t="s">
        <v>1282</v>
      </c>
      <c r="Z11" s="1844"/>
      <c r="AA11" s="1844"/>
      <c r="AB11" s="1844"/>
      <c r="AC11" s="1844"/>
      <c r="AD11" s="1844" t="s">
        <v>1282</v>
      </c>
      <c r="AE11" s="1844"/>
      <c r="AF11" s="1844"/>
      <c r="AG11" s="1844"/>
      <c r="AH11" s="1844"/>
    </row>
    <row r="12" spans="1:34" ht="20.25" customHeight="1">
      <c r="A12" s="1289">
        <v>39</v>
      </c>
      <c r="B12" s="1289"/>
      <c r="C12" s="1289"/>
      <c r="D12" s="1289">
        <v>499</v>
      </c>
      <c r="E12" s="1289"/>
      <c r="F12" s="1289"/>
      <c r="G12" s="1844">
        <v>7</v>
      </c>
      <c r="H12" s="1844"/>
      <c r="I12" s="1844"/>
      <c r="J12" s="1844">
        <v>173</v>
      </c>
      <c r="K12" s="1844"/>
      <c r="L12" s="1844"/>
      <c r="M12" s="1844">
        <v>1</v>
      </c>
      <c r="N12" s="1844"/>
      <c r="O12" s="1844"/>
      <c r="P12" s="1844">
        <v>56</v>
      </c>
      <c r="Q12" s="1844"/>
      <c r="R12" s="1844"/>
      <c r="S12" s="1844" t="s">
        <v>1282</v>
      </c>
      <c r="T12" s="1844"/>
      <c r="U12" s="1844"/>
      <c r="V12" s="1844" t="s">
        <v>1282</v>
      </c>
      <c r="W12" s="1844"/>
      <c r="X12" s="1844"/>
      <c r="Y12" s="1844" t="s">
        <v>1282</v>
      </c>
      <c r="Z12" s="1844"/>
      <c r="AA12" s="1844"/>
      <c r="AB12" s="1844"/>
      <c r="AC12" s="1844"/>
      <c r="AD12" s="1844" t="s">
        <v>1282</v>
      </c>
      <c r="AE12" s="1844"/>
      <c r="AF12" s="1844"/>
      <c r="AG12" s="1844"/>
      <c r="AH12" s="1844"/>
    </row>
    <row r="13" spans="1:34" ht="20.25" customHeight="1">
      <c r="A13" s="1842">
        <v>44</v>
      </c>
      <c r="B13" s="1842"/>
      <c r="C13" s="1842"/>
      <c r="D13" s="1845">
        <v>616</v>
      </c>
      <c r="E13" s="1845"/>
      <c r="F13" s="1845"/>
      <c r="G13" s="1850">
        <v>15</v>
      </c>
      <c r="H13" s="1850"/>
      <c r="I13" s="1850"/>
      <c r="J13" s="1845">
        <v>374</v>
      </c>
      <c r="K13" s="1845"/>
      <c r="L13" s="1845"/>
      <c r="M13" s="1850">
        <v>20</v>
      </c>
      <c r="N13" s="1850"/>
      <c r="O13" s="1850"/>
      <c r="P13" s="1845">
        <v>3357</v>
      </c>
      <c r="Q13" s="1845"/>
      <c r="R13" s="1845"/>
      <c r="S13" s="1844" t="s">
        <v>1282</v>
      </c>
      <c r="T13" s="1844"/>
      <c r="U13" s="1844"/>
      <c r="V13" s="1844" t="s">
        <v>1282</v>
      </c>
      <c r="W13" s="1844"/>
      <c r="X13" s="1844"/>
      <c r="Y13" s="1844" t="s">
        <v>1282</v>
      </c>
      <c r="Z13" s="1844"/>
      <c r="AA13" s="1844"/>
      <c r="AB13" s="1844"/>
      <c r="AC13" s="1844"/>
      <c r="AD13" s="1844" t="s">
        <v>1282</v>
      </c>
      <c r="AE13" s="1844"/>
      <c r="AF13" s="1844"/>
      <c r="AG13" s="1844"/>
      <c r="AH13" s="1844"/>
    </row>
    <row r="14" spans="1:34" ht="20.25" customHeight="1">
      <c r="A14" s="1834">
        <v>1</v>
      </c>
      <c r="B14" s="1834"/>
      <c r="C14" s="1834"/>
      <c r="D14" s="1834">
        <v>17</v>
      </c>
      <c r="E14" s="1834"/>
      <c r="F14" s="1834"/>
      <c r="G14" s="1844">
        <v>1</v>
      </c>
      <c r="H14" s="1844"/>
      <c r="I14" s="1844"/>
      <c r="J14" s="1851">
        <v>22</v>
      </c>
      <c r="K14" s="1851"/>
      <c r="L14" s="1851"/>
      <c r="M14" s="1844">
        <v>2</v>
      </c>
      <c r="N14" s="1844"/>
      <c r="O14" s="1844"/>
      <c r="P14" s="1851">
        <v>117</v>
      </c>
      <c r="Q14" s="1851"/>
      <c r="R14" s="1851"/>
      <c r="S14" s="1844" t="s">
        <v>1282</v>
      </c>
      <c r="T14" s="1844"/>
      <c r="U14" s="1844"/>
      <c r="V14" s="1844" t="s">
        <v>1282</v>
      </c>
      <c r="W14" s="1844"/>
      <c r="X14" s="1844"/>
      <c r="Y14" s="1844">
        <v>3</v>
      </c>
      <c r="Z14" s="1844"/>
      <c r="AA14" s="1844"/>
      <c r="AB14" s="1844"/>
      <c r="AC14" s="1844"/>
      <c r="AD14" s="1844">
        <v>31</v>
      </c>
      <c r="AE14" s="1844"/>
      <c r="AF14" s="1844"/>
      <c r="AG14" s="1844"/>
      <c r="AH14" s="1844"/>
    </row>
    <row r="15" spans="1:34" ht="20.25" customHeight="1">
      <c r="A15" s="1842">
        <v>2</v>
      </c>
      <c r="B15" s="1842"/>
      <c r="C15" s="1842"/>
      <c r="D15" s="1845">
        <v>29</v>
      </c>
      <c r="E15" s="1845"/>
      <c r="F15" s="1845"/>
      <c r="G15" s="1850">
        <v>2</v>
      </c>
      <c r="H15" s="1850"/>
      <c r="I15" s="1850"/>
      <c r="J15" s="1845">
        <v>44</v>
      </c>
      <c r="K15" s="1845"/>
      <c r="L15" s="1845"/>
      <c r="M15" s="1850">
        <v>1</v>
      </c>
      <c r="N15" s="1850"/>
      <c r="O15" s="1850"/>
      <c r="P15" s="1845">
        <v>39</v>
      </c>
      <c r="Q15" s="1845"/>
      <c r="R15" s="1845"/>
      <c r="S15" s="1844" t="s">
        <v>1282</v>
      </c>
      <c r="T15" s="1844"/>
      <c r="U15" s="1844"/>
      <c r="V15" s="1844" t="s">
        <v>1282</v>
      </c>
      <c r="W15" s="1844"/>
      <c r="X15" s="1844"/>
      <c r="Y15" s="1844" t="s">
        <v>1282</v>
      </c>
      <c r="Z15" s="1844"/>
      <c r="AA15" s="1844"/>
      <c r="AB15" s="1844"/>
      <c r="AC15" s="1844"/>
      <c r="AD15" s="1844" t="s">
        <v>1282</v>
      </c>
      <c r="AE15" s="1844"/>
      <c r="AF15" s="1844"/>
      <c r="AG15" s="1844"/>
      <c r="AH15" s="1844"/>
    </row>
    <row r="16" spans="1:34" ht="20.25" customHeight="1">
      <c r="A16" s="1842">
        <v>13</v>
      </c>
      <c r="B16" s="1842"/>
      <c r="C16" s="1842"/>
      <c r="D16" s="1845">
        <v>183</v>
      </c>
      <c r="E16" s="1845"/>
      <c r="F16" s="1845"/>
      <c r="G16" s="1850">
        <v>10</v>
      </c>
      <c r="H16" s="1850"/>
      <c r="I16" s="1850"/>
      <c r="J16" s="1845">
        <v>238</v>
      </c>
      <c r="K16" s="1845"/>
      <c r="L16" s="1845"/>
      <c r="M16" s="1850">
        <v>16</v>
      </c>
      <c r="N16" s="1850"/>
      <c r="O16" s="1850"/>
      <c r="P16" s="1845">
        <v>1353</v>
      </c>
      <c r="Q16" s="1845"/>
      <c r="R16" s="1845"/>
      <c r="S16" s="1844" t="s">
        <v>1282</v>
      </c>
      <c r="T16" s="1844"/>
      <c r="U16" s="1844"/>
      <c r="V16" s="1844" t="s">
        <v>1282</v>
      </c>
      <c r="W16" s="1844"/>
      <c r="X16" s="1844"/>
      <c r="Y16" s="1844">
        <v>1</v>
      </c>
      <c r="Z16" s="1844"/>
      <c r="AA16" s="1844"/>
      <c r="AB16" s="1844"/>
      <c r="AC16" s="1844"/>
      <c r="AD16" s="1844">
        <v>5</v>
      </c>
      <c r="AE16" s="1844"/>
      <c r="AF16" s="1844"/>
      <c r="AG16" s="1844"/>
      <c r="AH16" s="1844"/>
    </row>
    <row r="17" spans="1:34" ht="20.25" customHeight="1">
      <c r="A17" s="1842">
        <v>81</v>
      </c>
      <c r="B17" s="1842"/>
      <c r="C17" s="1842"/>
      <c r="D17" s="1845">
        <v>1102</v>
      </c>
      <c r="E17" s="1845"/>
      <c r="F17" s="1845"/>
      <c r="G17" s="1850">
        <v>33</v>
      </c>
      <c r="H17" s="1850"/>
      <c r="I17" s="1850"/>
      <c r="J17" s="1845">
        <v>787</v>
      </c>
      <c r="K17" s="1845"/>
      <c r="L17" s="1845"/>
      <c r="M17" s="1850">
        <v>19</v>
      </c>
      <c r="N17" s="1850"/>
      <c r="O17" s="1850"/>
      <c r="P17" s="1845">
        <v>1441</v>
      </c>
      <c r="Q17" s="1845"/>
      <c r="R17" s="1845"/>
      <c r="S17" s="1844">
        <v>1</v>
      </c>
      <c r="T17" s="1844"/>
      <c r="U17" s="1844"/>
      <c r="V17" s="1844" t="s">
        <v>1282</v>
      </c>
      <c r="W17" s="1844"/>
      <c r="X17" s="1844"/>
      <c r="Y17" s="1844" t="s">
        <v>1282</v>
      </c>
      <c r="Z17" s="1844"/>
      <c r="AA17" s="1844"/>
      <c r="AB17" s="1844"/>
      <c r="AC17" s="1844"/>
      <c r="AD17" s="1844" t="s">
        <v>1282</v>
      </c>
      <c r="AE17" s="1844"/>
      <c r="AF17" s="1844"/>
      <c r="AG17" s="1844"/>
      <c r="AH17" s="1844"/>
    </row>
    <row r="18" spans="1:34" ht="20.25" customHeight="1">
      <c r="A18" s="1842">
        <v>9</v>
      </c>
      <c r="B18" s="1842"/>
      <c r="C18" s="1842"/>
      <c r="D18" s="1845">
        <v>125</v>
      </c>
      <c r="E18" s="1845"/>
      <c r="F18" s="1845"/>
      <c r="G18" s="1850">
        <v>6</v>
      </c>
      <c r="H18" s="1850"/>
      <c r="I18" s="1850"/>
      <c r="J18" s="1845">
        <v>143</v>
      </c>
      <c r="K18" s="1845"/>
      <c r="L18" s="1845"/>
      <c r="M18" s="1850">
        <v>6</v>
      </c>
      <c r="N18" s="1850"/>
      <c r="O18" s="1850"/>
      <c r="P18" s="1845">
        <v>375</v>
      </c>
      <c r="Q18" s="1845"/>
      <c r="R18" s="1845"/>
      <c r="S18" s="1844" t="s">
        <v>1282</v>
      </c>
      <c r="T18" s="1844"/>
      <c r="U18" s="1844"/>
      <c r="V18" s="1844" t="s">
        <v>1282</v>
      </c>
      <c r="W18" s="1844"/>
      <c r="X18" s="1844"/>
      <c r="Y18" s="1844" t="s">
        <v>1282</v>
      </c>
      <c r="Z18" s="1844"/>
      <c r="AA18" s="1844"/>
      <c r="AB18" s="1844"/>
      <c r="AC18" s="1844"/>
      <c r="AD18" s="1844" t="s">
        <v>1282</v>
      </c>
      <c r="AE18" s="1844"/>
      <c r="AF18" s="1844"/>
      <c r="AG18" s="1844"/>
      <c r="AH18" s="1844"/>
    </row>
    <row r="19" spans="1:34" ht="20.25" customHeight="1">
      <c r="A19" s="1842">
        <v>2</v>
      </c>
      <c r="B19" s="1842"/>
      <c r="C19" s="1842"/>
      <c r="D19" s="1845">
        <v>28</v>
      </c>
      <c r="E19" s="1845"/>
      <c r="F19" s="1845"/>
      <c r="G19" s="1844">
        <v>2</v>
      </c>
      <c r="H19" s="1844"/>
      <c r="I19" s="1844"/>
      <c r="J19" s="1844">
        <v>43</v>
      </c>
      <c r="K19" s="1844"/>
      <c r="L19" s="1844"/>
      <c r="M19" s="1844">
        <v>1</v>
      </c>
      <c r="N19" s="1844"/>
      <c r="O19" s="1844"/>
      <c r="P19" s="1844">
        <v>31</v>
      </c>
      <c r="Q19" s="1844"/>
      <c r="R19" s="1844"/>
      <c r="S19" s="1844" t="s">
        <v>1282</v>
      </c>
      <c r="T19" s="1844"/>
      <c r="U19" s="1844"/>
      <c r="V19" s="1844" t="s">
        <v>1282</v>
      </c>
      <c r="W19" s="1844"/>
      <c r="X19" s="1844"/>
      <c r="Y19" s="1844" t="s">
        <v>1282</v>
      </c>
      <c r="Z19" s="1844"/>
      <c r="AA19" s="1844"/>
      <c r="AB19" s="1844"/>
      <c r="AC19" s="1844"/>
      <c r="AD19" s="1844" t="s">
        <v>1282</v>
      </c>
      <c r="AE19" s="1844"/>
      <c r="AF19" s="1844"/>
      <c r="AG19" s="1844"/>
      <c r="AH19" s="1844"/>
    </row>
    <row r="20" spans="1:34" ht="20.25" customHeight="1">
      <c r="A20" s="1842">
        <v>10</v>
      </c>
      <c r="B20" s="1842"/>
      <c r="C20" s="1842"/>
      <c r="D20" s="1845">
        <v>112</v>
      </c>
      <c r="E20" s="1845"/>
      <c r="F20" s="1845"/>
      <c r="G20" s="1850">
        <v>1</v>
      </c>
      <c r="H20" s="1850"/>
      <c r="I20" s="1850"/>
      <c r="J20" s="1845">
        <v>23</v>
      </c>
      <c r="K20" s="1845"/>
      <c r="L20" s="1845"/>
      <c r="M20" s="1850">
        <v>1</v>
      </c>
      <c r="N20" s="1850"/>
      <c r="O20" s="1850"/>
      <c r="P20" s="1845">
        <v>132</v>
      </c>
      <c r="Q20" s="1845"/>
      <c r="R20" s="1845"/>
      <c r="S20" s="1844" t="s">
        <v>1282</v>
      </c>
      <c r="T20" s="1844"/>
      <c r="U20" s="1844"/>
      <c r="V20" s="1844" t="s">
        <v>1282</v>
      </c>
      <c r="W20" s="1844"/>
      <c r="X20" s="1844"/>
      <c r="Y20" s="1850">
        <v>2</v>
      </c>
      <c r="Z20" s="1850"/>
      <c r="AA20" s="1850"/>
      <c r="AB20" s="1850"/>
      <c r="AC20" s="1850"/>
      <c r="AD20" s="1844">
        <v>82</v>
      </c>
      <c r="AE20" s="1844"/>
      <c r="AF20" s="1844"/>
      <c r="AG20" s="1844"/>
      <c r="AH20" s="1844"/>
    </row>
    <row r="21" spans="1:34" ht="20.25" customHeight="1">
      <c r="A21" s="1843">
        <v>58</v>
      </c>
      <c r="B21" s="1843"/>
      <c r="C21" s="1843"/>
      <c r="D21" s="1851">
        <v>787</v>
      </c>
      <c r="E21" s="1851"/>
      <c r="F21" s="1851"/>
      <c r="G21" s="1850">
        <v>20</v>
      </c>
      <c r="H21" s="1850"/>
      <c r="I21" s="1850"/>
      <c r="J21" s="1845">
        <v>475</v>
      </c>
      <c r="K21" s="1845"/>
      <c r="L21" s="1845"/>
      <c r="M21" s="1850">
        <v>12</v>
      </c>
      <c r="N21" s="1850"/>
      <c r="O21" s="1850"/>
      <c r="P21" s="1845">
        <v>632</v>
      </c>
      <c r="Q21" s="1845"/>
      <c r="R21" s="1845"/>
      <c r="S21" s="1844" t="s">
        <v>1282</v>
      </c>
      <c r="T21" s="1844"/>
      <c r="U21" s="1844"/>
      <c r="V21" s="1844" t="s">
        <v>1282</v>
      </c>
      <c r="W21" s="1844"/>
      <c r="X21" s="1844"/>
      <c r="Y21" s="1850">
        <v>1</v>
      </c>
      <c r="Z21" s="1850"/>
      <c r="AA21" s="1850"/>
      <c r="AB21" s="1850"/>
      <c r="AC21" s="1850"/>
      <c r="AD21" s="1850">
        <v>5</v>
      </c>
      <c r="AE21" s="1850"/>
      <c r="AF21" s="1850"/>
      <c r="AG21" s="1850"/>
      <c r="AH21" s="1850"/>
    </row>
    <row r="22" spans="1:34" ht="20.25" customHeight="1">
      <c r="A22" s="1842">
        <v>14</v>
      </c>
      <c r="B22" s="1842"/>
      <c r="C22" s="1842"/>
      <c r="D22" s="1845">
        <v>172</v>
      </c>
      <c r="E22" s="1845"/>
      <c r="F22" s="1845"/>
      <c r="G22" s="1850">
        <v>3</v>
      </c>
      <c r="H22" s="1850"/>
      <c r="I22" s="1850"/>
      <c r="J22" s="1845">
        <v>79</v>
      </c>
      <c r="K22" s="1845"/>
      <c r="L22" s="1845"/>
      <c r="M22" s="1850">
        <v>13</v>
      </c>
      <c r="N22" s="1850"/>
      <c r="O22" s="1850"/>
      <c r="P22" s="1845">
        <v>989</v>
      </c>
      <c r="Q22" s="1845"/>
      <c r="R22" s="1845"/>
      <c r="S22" s="1844" t="s">
        <v>1282</v>
      </c>
      <c r="T22" s="1844"/>
      <c r="U22" s="1844"/>
      <c r="V22" s="1844" t="s">
        <v>1282</v>
      </c>
      <c r="W22" s="1844"/>
      <c r="X22" s="1844"/>
      <c r="Y22" s="1850">
        <v>2</v>
      </c>
      <c r="Z22" s="1850"/>
      <c r="AA22" s="1850"/>
      <c r="AB22" s="1850"/>
      <c r="AC22" s="1850"/>
      <c r="AD22" s="1850">
        <v>14</v>
      </c>
      <c r="AE22" s="1850"/>
      <c r="AF22" s="1850"/>
      <c r="AG22" s="1850"/>
      <c r="AH22" s="1850"/>
    </row>
    <row r="23" spans="1:34" ht="20.25" customHeight="1">
      <c r="A23" s="1843">
        <v>10</v>
      </c>
      <c r="B23" s="1843"/>
      <c r="C23" s="1843"/>
      <c r="D23" s="1851">
        <v>148</v>
      </c>
      <c r="E23" s="1851"/>
      <c r="F23" s="1851"/>
      <c r="G23" s="1844">
        <v>5</v>
      </c>
      <c r="H23" s="1844"/>
      <c r="I23" s="1844"/>
      <c r="J23" s="1851">
        <v>119</v>
      </c>
      <c r="K23" s="1851"/>
      <c r="L23" s="1851"/>
      <c r="M23" s="1844">
        <v>10</v>
      </c>
      <c r="N23" s="1844"/>
      <c r="O23" s="1844"/>
      <c r="P23" s="1851">
        <v>1270</v>
      </c>
      <c r="Q23" s="1851"/>
      <c r="R23" s="1851"/>
      <c r="S23" s="1844" t="s">
        <v>1282</v>
      </c>
      <c r="T23" s="1844"/>
      <c r="U23" s="1844"/>
      <c r="V23" s="1844" t="s">
        <v>1282</v>
      </c>
      <c r="W23" s="1844"/>
      <c r="X23" s="1844"/>
      <c r="Y23" s="1844">
        <v>42</v>
      </c>
      <c r="Z23" s="1844"/>
      <c r="AA23" s="1844"/>
      <c r="AB23" s="1844"/>
      <c r="AC23" s="1844"/>
      <c r="AD23" s="1844">
        <v>863</v>
      </c>
      <c r="AE23" s="1844"/>
      <c r="AF23" s="1844"/>
      <c r="AG23" s="1844"/>
      <c r="AH23" s="1844"/>
    </row>
    <row r="24" spans="1:34" ht="20.25" customHeight="1">
      <c r="A24" s="1202">
        <v>28</v>
      </c>
      <c r="B24" s="1202"/>
      <c r="C24" s="1202"/>
      <c r="D24" s="1202">
        <v>361</v>
      </c>
      <c r="E24" s="1202"/>
      <c r="F24" s="1202"/>
      <c r="G24" s="1202">
        <v>15</v>
      </c>
      <c r="H24" s="1202"/>
      <c r="I24" s="1202"/>
      <c r="J24" s="1202">
        <v>357</v>
      </c>
      <c r="K24" s="1202"/>
      <c r="L24" s="1202"/>
      <c r="M24" s="1202">
        <v>26</v>
      </c>
      <c r="N24" s="1202"/>
      <c r="O24" s="1202"/>
      <c r="P24" s="1845">
        <v>2748</v>
      </c>
      <c r="Q24" s="1845"/>
      <c r="R24" s="1845"/>
      <c r="S24" s="1844" t="s">
        <v>1282</v>
      </c>
      <c r="T24" s="1844"/>
      <c r="U24" s="1844"/>
      <c r="V24" s="1844" t="s">
        <v>1282</v>
      </c>
      <c r="W24" s="1844"/>
      <c r="X24" s="1844"/>
      <c r="Y24" s="1202">
        <v>20</v>
      </c>
      <c r="Z24" s="1202"/>
      <c r="AA24" s="1202"/>
      <c r="AB24" s="1202"/>
      <c r="AC24" s="1202"/>
      <c r="AD24" s="1202">
        <v>335</v>
      </c>
      <c r="AE24" s="1202"/>
      <c r="AF24" s="1202"/>
      <c r="AG24" s="1202"/>
      <c r="AH24" s="1202"/>
    </row>
    <row r="25" spans="1:34" ht="20.25" customHeight="1">
      <c r="A25" s="1834">
        <v>5</v>
      </c>
      <c r="B25" s="1834"/>
      <c r="C25" s="1834"/>
      <c r="D25" s="1834">
        <v>75</v>
      </c>
      <c r="E25" s="1834"/>
      <c r="F25" s="1834"/>
      <c r="G25" s="1834">
        <v>1</v>
      </c>
      <c r="H25" s="1834"/>
      <c r="I25" s="1834"/>
      <c r="J25" s="1834">
        <v>27</v>
      </c>
      <c r="K25" s="1834"/>
      <c r="L25" s="1834"/>
      <c r="M25" s="1834" t="s">
        <v>1282</v>
      </c>
      <c r="N25" s="1834"/>
      <c r="O25" s="1834"/>
      <c r="P25" s="1834" t="s">
        <v>1282</v>
      </c>
      <c r="Q25" s="1834"/>
      <c r="R25" s="1834"/>
      <c r="S25" s="1844" t="s">
        <v>1282</v>
      </c>
      <c r="T25" s="1844"/>
      <c r="U25" s="1844"/>
      <c r="V25" s="1844" t="s">
        <v>1282</v>
      </c>
      <c r="W25" s="1844"/>
      <c r="X25" s="1844"/>
      <c r="Y25" s="1834" t="s">
        <v>1282</v>
      </c>
      <c r="Z25" s="1834"/>
      <c r="AA25" s="1834"/>
      <c r="AB25" s="1834"/>
      <c r="AC25" s="1834"/>
      <c r="AD25" s="1834" t="s">
        <v>1282</v>
      </c>
      <c r="AE25" s="1834"/>
      <c r="AF25" s="1834"/>
      <c r="AG25" s="1834"/>
      <c r="AH25" s="1834"/>
    </row>
    <row r="26" spans="1:34" ht="20.25" customHeight="1">
      <c r="A26" s="1834">
        <v>12</v>
      </c>
      <c r="B26" s="1834"/>
      <c r="C26" s="1834"/>
      <c r="D26" s="1834">
        <v>145</v>
      </c>
      <c r="E26" s="1834"/>
      <c r="F26" s="1834"/>
      <c r="G26" s="1834">
        <v>4</v>
      </c>
      <c r="H26" s="1834"/>
      <c r="I26" s="1834"/>
      <c r="J26" s="1834">
        <v>97</v>
      </c>
      <c r="K26" s="1834"/>
      <c r="L26" s="1834"/>
      <c r="M26" s="1834">
        <v>6</v>
      </c>
      <c r="N26" s="1834"/>
      <c r="O26" s="1834"/>
      <c r="P26" s="1834">
        <v>330</v>
      </c>
      <c r="Q26" s="1834"/>
      <c r="R26" s="1834"/>
      <c r="S26" s="1844">
        <v>1</v>
      </c>
      <c r="T26" s="1844"/>
      <c r="U26" s="1844"/>
      <c r="V26" s="1844" t="s">
        <v>1282</v>
      </c>
      <c r="W26" s="1844"/>
      <c r="X26" s="1844"/>
      <c r="Y26" s="1834">
        <v>4</v>
      </c>
      <c r="Z26" s="1834"/>
      <c r="AA26" s="1834"/>
      <c r="AB26" s="1834"/>
      <c r="AC26" s="1834"/>
      <c r="AD26" s="1834">
        <v>27</v>
      </c>
      <c r="AE26" s="1834"/>
      <c r="AF26" s="1834"/>
      <c r="AG26" s="1834"/>
      <c r="AH26" s="1834"/>
    </row>
    <row r="27" spans="1:34" ht="20.25" customHeight="1">
      <c r="A27" s="1843" t="s">
        <v>1282</v>
      </c>
      <c r="B27" s="1843"/>
      <c r="C27" s="1843"/>
      <c r="D27" s="1851" t="s">
        <v>1282</v>
      </c>
      <c r="E27" s="1851"/>
      <c r="F27" s="1851"/>
      <c r="G27" s="1844" t="s">
        <v>1282</v>
      </c>
      <c r="H27" s="1844"/>
      <c r="I27" s="1844"/>
      <c r="J27" s="1851" t="s">
        <v>1282</v>
      </c>
      <c r="K27" s="1851"/>
      <c r="L27" s="1851"/>
      <c r="M27" s="1844" t="s">
        <v>1282</v>
      </c>
      <c r="N27" s="1844"/>
      <c r="O27" s="1844"/>
      <c r="P27" s="1851" t="s">
        <v>1282</v>
      </c>
      <c r="Q27" s="1851"/>
      <c r="R27" s="1851"/>
      <c r="S27" s="1851" t="s">
        <v>1282</v>
      </c>
      <c r="T27" s="1851"/>
      <c r="U27" s="1851"/>
      <c r="V27" s="1851" t="s">
        <v>1282</v>
      </c>
      <c r="W27" s="1851"/>
      <c r="X27" s="1851"/>
      <c r="Y27" s="1844">
        <v>28</v>
      </c>
      <c r="Z27" s="1844"/>
      <c r="AA27" s="1844"/>
      <c r="AB27" s="1844"/>
      <c r="AC27" s="1844"/>
      <c r="AD27" s="1844">
        <v>970</v>
      </c>
      <c r="AE27" s="1844"/>
      <c r="AF27" s="1844"/>
      <c r="AG27" s="1844"/>
      <c r="AH27" s="1844"/>
    </row>
    <row r="28" spans="1:34" ht="20.25" customHeight="1">
      <c r="A28" s="1202"/>
      <c r="B28" s="1202"/>
      <c r="C28" s="1202"/>
      <c r="D28" s="1202"/>
      <c r="E28" s="1202"/>
      <c r="F28" s="1202"/>
      <c r="G28" s="1202"/>
      <c r="H28" s="1202"/>
      <c r="I28" s="1202"/>
      <c r="J28" s="1202"/>
      <c r="K28" s="1202"/>
      <c r="L28" s="1202"/>
      <c r="M28" s="1202"/>
      <c r="N28" s="1202"/>
      <c r="O28" s="1202"/>
      <c r="P28" s="1202"/>
      <c r="Q28" s="1202"/>
      <c r="R28" s="1202"/>
      <c r="S28" s="1202"/>
      <c r="T28" s="1202"/>
      <c r="U28" s="1202"/>
      <c r="V28" s="1202"/>
      <c r="W28" s="1202"/>
      <c r="X28" s="1202"/>
      <c r="Y28" s="1202"/>
      <c r="Z28" s="1202"/>
      <c r="AA28" s="1202"/>
      <c r="AB28" s="1202"/>
      <c r="AC28" s="1202"/>
      <c r="AD28" s="1202"/>
      <c r="AE28" s="1202"/>
      <c r="AF28" s="1202"/>
      <c r="AG28" s="1202"/>
      <c r="AH28" s="1202"/>
    </row>
    <row r="29" spans="1:34" ht="20.25" customHeight="1">
      <c r="A29" s="1842"/>
      <c r="B29" s="1842"/>
      <c r="C29" s="1842"/>
      <c r="D29" s="1845"/>
      <c r="E29" s="1845"/>
      <c r="F29" s="1845"/>
      <c r="G29" s="1850"/>
      <c r="H29" s="1850"/>
      <c r="I29" s="1850"/>
      <c r="J29" s="1845"/>
      <c r="K29" s="1845"/>
      <c r="L29" s="1845"/>
      <c r="M29" s="1850"/>
      <c r="N29" s="1850"/>
      <c r="O29" s="1850"/>
      <c r="P29" s="1845"/>
      <c r="Q29" s="1845"/>
      <c r="R29" s="1845"/>
      <c r="S29" s="1845"/>
      <c r="T29" s="1845"/>
      <c r="U29" s="1845"/>
      <c r="V29" s="1845"/>
      <c r="W29" s="1845"/>
      <c r="X29" s="1845"/>
      <c r="Y29" s="1844"/>
      <c r="Z29" s="1844"/>
      <c r="AA29" s="1844"/>
      <c r="AB29" s="1844"/>
      <c r="AC29" s="1844"/>
      <c r="AD29" s="1844"/>
      <c r="AE29" s="1844"/>
      <c r="AF29" s="1844"/>
      <c r="AG29" s="1844"/>
      <c r="AH29" s="1844"/>
    </row>
    <row r="30" spans="1:34" ht="20.25" customHeight="1">
      <c r="A30" s="1289">
        <v>308</v>
      </c>
      <c r="B30" s="1289"/>
      <c r="C30" s="1289"/>
      <c r="D30" s="1844">
        <v>4158</v>
      </c>
      <c r="E30" s="1844"/>
      <c r="F30" s="1844"/>
      <c r="G30" s="1844">
        <v>98</v>
      </c>
      <c r="H30" s="1844"/>
      <c r="I30" s="1844"/>
      <c r="J30" s="1844">
        <v>2325</v>
      </c>
      <c r="K30" s="1844"/>
      <c r="L30" s="1844"/>
      <c r="M30" s="1844">
        <v>157</v>
      </c>
      <c r="N30" s="1844"/>
      <c r="O30" s="1844"/>
      <c r="P30" s="1844">
        <v>13835</v>
      </c>
      <c r="Q30" s="1844"/>
      <c r="R30" s="1844"/>
      <c r="S30" s="1844">
        <v>2</v>
      </c>
      <c r="T30" s="1844"/>
      <c r="U30" s="1844"/>
      <c r="V30" s="1844" t="s">
        <v>1282</v>
      </c>
      <c r="W30" s="1844"/>
      <c r="X30" s="1844"/>
      <c r="Y30" s="1844" t="s">
        <v>1598</v>
      </c>
      <c r="Z30" s="1844"/>
      <c r="AA30" s="1844"/>
      <c r="AB30" s="1844"/>
      <c r="AC30" s="1844"/>
      <c r="AD30" s="1844" t="s">
        <v>1598</v>
      </c>
      <c r="AE30" s="1844"/>
      <c r="AF30" s="1844"/>
      <c r="AG30" s="1844"/>
      <c r="AH30" s="1844"/>
    </row>
    <row r="31" spans="1:34" ht="20.25" customHeight="1">
      <c r="A31" s="1289">
        <v>1</v>
      </c>
      <c r="B31" s="1289"/>
      <c r="C31" s="1289"/>
      <c r="D31" s="1289">
        <v>11</v>
      </c>
      <c r="E31" s="1289"/>
      <c r="F31" s="1289"/>
      <c r="G31" s="1844" t="s">
        <v>1282</v>
      </c>
      <c r="H31" s="1844"/>
      <c r="I31" s="1844"/>
      <c r="J31" s="1844" t="s">
        <v>1282</v>
      </c>
      <c r="K31" s="1844"/>
      <c r="L31" s="1844"/>
      <c r="M31" s="1844" t="s">
        <v>1282</v>
      </c>
      <c r="N31" s="1844"/>
      <c r="O31" s="1844"/>
      <c r="P31" s="1844" t="s">
        <v>1282</v>
      </c>
      <c r="Q31" s="1844"/>
      <c r="R31" s="1844"/>
      <c r="S31" s="1844" t="s">
        <v>1282</v>
      </c>
      <c r="T31" s="1844"/>
      <c r="U31" s="1844"/>
      <c r="V31" s="1844" t="s">
        <v>1282</v>
      </c>
      <c r="W31" s="1844"/>
      <c r="X31" s="1844"/>
      <c r="Y31" s="1844" t="s">
        <v>1598</v>
      </c>
      <c r="Z31" s="1844"/>
      <c r="AA31" s="1844"/>
      <c r="AB31" s="1844"/>
      <c r="AC31" s="1844"/>
      <c r="AD31" s="1844" t="s">
        <v>1598</v>
      </c>
      <c r="AE31" s="1844"/>
      <c r="AF31" s="1844"/>
      <c r="AG31" s="1844"/>
      <c r="AH31" s="1844"/>
    </row>
    <row r="32" spans="1:34" ht="20.25" customHeight="1">
      <c r="A32" s="1289">
        <v>3</v>
      </c>
      <c r="B32" s="1289"/>
      <c r="C32" s="1289"/>
      <c r="D32" s="1289">
        <v>41</v>
      </c>
      <c r="E32" s="1289"/>
      <c r="F32" s="1289"/>
      <c r="G32" s="1844" t="s">
        <v>1282</v>
      </c>
      <c r="H32" s="1844"/>
      <c r="I32" s="1844"/>
      <c r="J32" s="1844" t="s">
        <v>1282</v>
      </c>
      <c r="K32" s="1844"/>
      <c r="L32" s="1844"/>
      <c r="M32" s="1844" t="s">
        <v>1282</v>
      </c>
      <c r="N32" s="1844"/>
      <c r="O32" s="1844"/>
      <c r="P32" s="1844" t="s">
        <v>1282</v>
      </c>
      <c r="Q32" s="1844"/>
      <c r="R32" s="1844"/>
      <c r="S32" s="1844" t="s">
        <v>1282</v>
      </c>
      <c r="T32" s="1844"/>
      <c r="U32" s="1844"/>
      <c r="V32" s="1844" t="s">
        <v>1282</v>
      </c>
      <c r="W32" s="1844"/>
      <c r="X32" s="1844"/>
      <c r="Y32" s="1844" t="s">
        <v>1598</v>
      </c>
      <c r="Z32" s="1844"/>
      <c r="AA32" s="1844"/>
      <c r="AB32" s="1844"/>
      <c r="AC32" s="1844"/>
      <c r="AD32" s="1844" t="s">
        <v>1598</v>
      </c>
      <c r="AE32" s="1844"/>
      <c r="AF32" s="1844"/>
      <c r="AG32" s="1844"/>
      <c r="AH32" s="1844"/>
    </row>
    <row r="33" spans="1:34" ht="20.25" customHeight="1">
      <c r="A33" s="1289">
        <v>27</v>
      </c>
      <c r="B33" s="1289"/>
      <c r="C33" s="1289"/>
      <c r="D33" s="1289">
        <v>325</v>
      </c>
      <c r="E33" s="1289"/>
      <c r="F33" s="1289"/>
      <c r="G33" s="1844">
        <v>5</v>
      </c>
      <c r="H33" s="1844"/>
      <c r="I33" s="1844"/>
      <c r="J33" s="1844">
        <v>119</v>
      </c>
      <c r="K33" s="1844"/>
      <c r="L33" s="1844"/>
      <c r="M33" s="1844">
        <v>4</v>
      </c>
      <c r="N33" s="1844"/>
      <c r="O33" s="1844"/>
      <c r="P33" s="1844">
        <v>279</v>
      </c>
      <c r="Q33" s="1844"/>
      <c r="R33" s="1844"/>
      <c r="S33" s="1844" t="s">
        <v>1282</v>
      </c>
      <c r="T33" s="1844"/>
      <c r="U33" s="1844"/>
      <c r="V33" s="1844" t="s">
        <v>1282</v>
      </c>
      <c r="W33" s="1844"/>
      <c r="X33" s="1844"/>
      <c r="Y33" s="1844" t="s">
        <v>1598</v>
      </c>
      <c r="Z33" s="1844"/>
      <c r="AA33" s="1844"/>
      <c r="AB33" s="1844"/>
      <c r="AC33" s="1844"/>
      <c r="AD33" s="1844" t="s">
        <v>1598</v>
      </c>
      <c r="AE33" s="1844"/>
      <c r="AF33" s="1844"/>
      <c r="AG33" s="1844"/>
      <c r="AH33" s="1844"/>
    </row>
    <row r="34" spans="1:34" ht="20.25" customHeight="1">
      <c r="A34" s="1842">
        <v>40</v>
      </c>
      <c r="B34" s="1842"/>
      <c r="C34" s="1842"/>
      <c r="D34" s="1845">
        <v>572</v>
      </c>
      <c r="E34" s="1845"/>
      <c r="F34" s="1845"/>
      <c r="G34" s="1850">
        <v>14</v>
      </c>
      <c r="H34" s="1850"/>
      <c r="I34" s="1850"/>
      <c r="J34" s="1845">
        <v>341</v>
      </c>
      <c r="K34" s="1845"/>
      <c r="L34" s="1845"/>
      <c r="M34" s="1850">
        <v>26</v>
      </c>
      <c r="N34" s="1850"/>
      <c r="O34" s="1850"/>
      <c r="P34" s="1845">
        <v>4183</v>
      </c>
      <c r="Q34" s="1845"/>
      <c r="R34" s="1845"/>
      <c r="S34" s="1844" t="s">
        <v>1282</v>
      </c>
      <c r="T34" s="1844"/>
      <c r="U34" s="1844"/>
      <c r="V34" s="1844" t="s">
        <v>1282</v>
      </c>
      <c r="W34" s="1844"/>
      <c r="X34" s="1844"/>
      <c r="Y34" s="1844" t="s">
        <v>1598</v>
      </c>
      <c r="Z34" s="1844"/>
      <c r="AA34" s="1844"/>
      <c r="AB34" s="1844"/>
      <c r="AC34" s="1844"/>
      <c r="AD34" s="1844" t="s">
        <v>1598</v>
      </c>
      <c r="AE34" s="1844"/>
      <c r="AF34" s="1844"/>
      <c r="AG34" s="1844"/>
      <c r="AH34" s="1844"/>
    </row>
    <row r="35" spans="1:34" ht="20.25" customHeight="1">
      <c r="A35" s="1834">
        <v>2</v>
      </c>
      <c r="B35" s="1834"/>
      <c r="C35" s="1834"/>
      <c r="D35" s="1834">
        <v>31</v>
      </c>
      <c r="E35" s="1834"/>
      <c r="F35" s="1834"/>
      <c r="G35" s="1844">
        <v>1</v>
      </c>
      <c r="H35" s="1844"/>
      <c r="I35" s="1844"/>
      <c r="J35" s="1851">
        <v>22</v>
      </c>
      <c r="K35" s="1851"/>
      <c r="L35" s="1851"/>
      <c r="M35" s="1844">
        <v>2</v>
      </c>
      <c r="N35" s="1844"/>
      <c r="O35" s="1844"/>
      <c r="P35" s="1851">
        <v>70</v>
      </c>
      <c r="Q35" s="1851"/>
      <c r="R35" s="1851"/>
      <c r="S35" s="1844" t="s">
        <v>1282</v>
      </c>
      <c r="T35" s="1844"/>
      <c r="U35" s="1844"/>
      <c r="V35" s="1844" t="s">
        <v>1282</v>
      </c>
      <c r="W35" s="1844"/>
      <c r="X35" s="1844"/>
      <c r="Y35" s="1844" t="s">
        <v>1598</v>
      </c>
      <c r="Z35" s="1844"/>
      <c r="AA35" s="1844"/>
      <c r="AB35" s="1844"/>
      <c r="AC35" s="1844"/>
      <c r="AD35" s="1844" t="s">
        <v>1598</v>
      </c>
      <c r="AE35" s="1844"/>
      <c r="AF35" s="1844"/>
      <c r="AG35" s="1844"/>
      <c r="AH35" s="1844"/>
    </row>
    <row r="36" spans="1:34" ht="20.25" customHeight="1">
      <c r="A36" s="1842">
        <v>1</v>
      </c>
      <c r="B36" s="1842"/>
      <c r="C36" s="1842"/>
      <c r="D36" s="1845">
        <v>10</v>
      </c>
      <c r="E36" s="1845"/>
      <c r="F36" s="1845"/>
      <c r="G36" s="1850">
        <v>2</v>
      </c>
      <c r="H36" s="1850"/>
      <c r="I36" s="1850"/>
      <c r="J36" s="1845">
        <v>42</v>
      </c>
      <c r="K36" s="1845"/>
      <c r="L36" s="1845"/>
      <c r="M36" s="1850">
        <v>2</v>
      </c>
      <c r="N36" s="1850"/>
      <c r="O36" s="1850"/>
      <c r="P36" s="1845">
        <v>95</v>
      </c>
      <c r="Q36" s="1845"/>
      <c r="R36" s="1845"/>
      <c r="S36" s="1844" t="s">
        <v>1282</v>
      </c>
      <c r="T36" s="1844"/>
      <c r="U36" s="1844"/>
      <c r="V36" s="1844" t="s">
        <v>1282</v>
      </c>
      <c r="W36" s="1844"/>
      <c r="X36" s="1844"/>
      <c r="Y36" s="1844" t="s">
        <v>1598</v>
      </c>
      <c r="Z36" s="1844"/>
      <c r="AA36" s="1844"/>
      <c r="AB36" s="1844"/>
      <c r="AC36" s="1844"/>
      <c r="AD36" s="1844" t="s">
        <v>1598</v>
      </c>
      <c r="AE36" s="1844"/>
      <c r="AF36" s="1844"/>
      <c r="AG36" s="1844"/>
      <c r="AH36" s="1844"/>
    </row>
    <row r="37" spans="1:34" ht="20.25" customHeight="1">
      <c r="A37" s="1842">
        <v>14</v>
      </c>
      <c r="B37" s="1842"/>
      <c r="C37" s="1842"/>
      <c r="D37" s="1845">
        <v>224</v>
      </c>
      <c r="E37" s="1845"/>
      <c r="F37" s="1845"/>
      <c r="G37" s="1850">
        <v>4</v>
      </c>
      <c r="H37" s="1850"/>
      <c r="I37" s="1850"/>
      <c r="J37" s="1845">
        <v>90</v>
      </c>
      <c r="K37" s="1845"/>
      <c r="L37" s="1845"/>
      <c r="M37" s="1850">
        <v>18</v>
      </c>
      <c r="N37" s="1850"/>
      <c r="O37" s="1850"/>
      <c r="P37" s="1845">
        <v>1363</v>
      </c>
      <c r="Q37" s="1845"/>
      <c r="R37" s="1845"/>
      <c r="S37" s="1844">
        <v>1</v>
      </c>
      <c r="T37" s="1844"/>
      <c r="U37" s="1844"/>
      <c r="V37" s="1844" t="s">
        <v>1282</v>
      </c>
      <c r="W37" s="1844"/>
      <c r="X37" s="1844"/>
      <c r="Y37" s="1844" t="s">
        <v>1598</v>
      </c>
      <c r="Z37" s="1844"/>
      <c r="AA37" s="1844"/>
      <c r="AB37" s="1844"/>
      <c r="AC37" s="1844"/>
      <c r="AD37" s="1844" t="s">
        <v>1598</v>
      </c>
      <c r="AE37" s="1844"/>
      <c r="AF37" s="1844"/>
      <c r="AG37" s="1844"/>
      <c r="AH37" s="1844"/>
    </row>
    <row r="38" spans="1:34" ht="20.25" customHeight="1">
      <c r="A38" s="1842">
        <v>85</v>
      </c>
      <c r="B38" s="1842"/>
      <c r="C38" s="1842"/>
      <c r="D38" s="1845">
        <v>1141</v>
      </c>
      <c r="E38" s="1845"/>
      <c r="F38" s="1845"/>
      <c r="G38" s="1850">
        <v>30</v>
      </c>
      <c r="H38" s="1850"/>
      <c r="I38" s="1850"/>
      <c r="J38" s="1845">
        <v>698</v>
      </c>
      <c r="K38" s="1845"/>
      <c r="L38" s="1845"/>
      <c r="M38" s="1850">
        <v>24</v>
      </c>
      <c r="N38" s="1850"/>
      <c r="O38" s="1850"/>
      <c r="P38" s="1845">
        <v>1589</v>
      </c>
      <c r="Q38" s="1845"/>
      <c r="R38" s="1845"/>
      <c r="S38" s="1844">
        <v>1</v>
      </c>
      <c r="T38" s="1844"/>
      <c r="U38" s="1844"/>
      <c r="V38" s="1844" t="s">
        <v>1282</v>
      </c>
      <c r="W38" s="1844"/>
      <c r="X38" s="1844"/>
      <c r="Y38" s="1844" t="s">
        <v>1598</v>
      </c>
      <c r="Z38" s="1844"/>
      <c r="AA38" s="1844"/>
      <c r="AB38" s="1844"/>
      <c r="AC38" s="1844"/>
      <c r="AD38" s="1844" t="s">
        <v>1598</v>
      </c>
      <c r="AE38" s="1844"/>
      <c r="AF38" s="1844"/>
      <c r="AG38" s="1844"/>
      <c r="AH38" s="1844"/>
    </row>
    <row r="39" spans="1:34" ht="20.25" customHeight="1">
      <c r="A39" s="1842">
        <v>5</v>
      </c>
      <c r="B39" s="1842"/>
      <c r="C39" s="1842"/>
      <c r="D39" s="1845">
        <v>70</v>
      </c>
      <c r="E39" s="1845"/>
      <c r="F39" s="1845"/>
      <c r="G39" s="1850">
        <v>2</v>
      </c>
      <c r="H39" s="1850"/>
      <c r="I39" s="1850"/>
      <c r="J39" s="1845">
        <v>41</v>
      </c>
      <c r="K39" s="1845"/>
      <c r="L39" s="1845"/>
      <c r="M39" s="1850">
        <v>9</v>
      </c>
      <c r="N39" s="1850"/>
      <c r="O39" s="1850"/>
      <c r="P39" s="1845">
        <v>451</v>
      </c>
      <c r="Q39" s="1845"/>
      <c r="R39" s="1845"/>
      <c r="S39" s="1844" t="s">
        <v>1282</v>
      </c>
      <c r="T39" s="1844"/>
      <c r="U39" s="1844"/>
      <c r="V39" s="1844" t="s">
        <v>1282</v>
      </c>
      <c r="W39" s="1844"/>
      <c r="X39" s="1844"/>
      <c r="Y39" s="1844" t="s">
        <v>1598</v>
      </c>
      <c r="Z39" s="1844"/>
      <c r="AA39" s="1844"/>
      <c r="AB39" s="1844"/>
      <c r="AC39" s="1844"/>
      <c r="AD39" s="1844" t="s">
        <v>1598</v>
      </c>
      <c r="AE39" s="1844"/>
      <c r="AF39" s="1844"/>
      <c r="AG39" s="1844"/>
      <c r="AH39" s="1844"/>
    </row>
    <row r="40" spans="1:34" ht="20.25" customHeight="1">
      <c r="A40" s="1842">
        <v>4</v>
      </c>
      <c r="B40" s="1842"/>
      <c r="C40" s="1842"/>
      <c r="D40" s="1845">
        <v>44</v>
      </c>
      <c r="E40" s="1845"/>
      <c r="F40" s="1845"/>
      <c r="G40" s="1844">
        <v>2</v>
      </c>
      <c r="H40" s="1844"/>
      <c r="I40" s="1844"/>
      <c r="J40" s="1844">
        <v>44</v>
      </c>
      <c r="K40" s="1844"/>
      <c r="L40" s="1844"/>
      <c r="M40" s="1844">
        <v>2</v>
      </c>
      <c r="N40" s="1844"/>
      <c r="O40" s="1844"/>
      <c r="P40" s="1844">
        <v>60</v>
      </c>
      <c r="Q40" s="1844"/>
      <c r="R40" s="1844"/>
      <c r="S40" s="1844" t="s">
        <v>1282</v>
      </c>
      <c r="T40" s="1844"/>
      <c r="U40" s="1844"/>
      <c r="V40" s="1844" t="s">
        <v>1282</v>
      </c>
      <c r="W40" s="1844"/>
      <c r="X40" s="1844"/>
      <c r="Y40" s="1844" t="s">
        <v>1598</v>
      </c>
      <c r="Z40" s="1844"/>
      <c r="AA40" s="1844"/>
      <c r="AB40" s="1844"/>
      <c r="AC40" s="1844"/>
      <c r="AD40" s="1844" t="s">
        <v>1598</v>
      </c>
      <c r="AE40" s="1844"/>
      <c r="AF40" s="1844"/>
      <c r="AG40" s="1844"/>
      <c r="AH40" s="1844"/>
    </row>
    <row r="41" spans="1:34" ht="20.25" customHeight="1">
      <c r="A41" s="1842">
        <v>7</v>
      </c>
      <c r="B41" s="1842"/>
      <c r="C41" s="1842"/>
      <c r="D41" s="1845">
        <v>75</v>
      </c>
      <c r="E41" s="1845"/>
      <c r="F41" s="1845"/>
      <c r="G41" s="1850">
        <v>1</v>
      </c>
      <c r="H41" s="1850"/>
      <c r="I41" s="1850"/>
      <c r="J41" s="1845">
        <v>23</v>
      </c>
      <c r="K41" s="1845"/>
      <c r="L41" s="1845"/>
      <c r="M41" s="1844" t="s">
        <v>1569</v>
      </c>
      <c r="N41" s="1844"/>
      <c r="O41" s="1844"/>
      <c r="P41" s="1851" t="s">
        <v>1569</v>
      </c>
      <c r="Q41" s="1851"/>
      <c r="R41" s="1851"/>
      <c r="S41" s="1844" t="s">
        <v>1282</v>
      </c>
      <c r="T41" s="1844"/>
      <c r="U41" s="1844"/>
      <c r="V41" s="1844" t="s">
        <v>1282</v>
      </c>
      <c r="W41" s="1844"/>
      <c r="X41" s="1844"/>
      <c r="Y41" s="1844" t="s">
        <v>1598</v>
      </c>
      <c r="Z41" s="1844"/>
      <c r="AA41" s="1844"/>
      <c r="AB41" s="1844"/>
      <c r="AC41" s="1844"/>
      <c r="AD41" s="1844" t="s">
        <v>1598</v>
      </c>
      <c r="AE41" s="1844"/>
      <c r="AF41" s="1844"/>
      <c r="AG41" s="1844"/>
      <c r="AH41" s="1844"/>
    </row>
    <row r="42" spans="1:34" ht="20.25" customHeight="1">
      <c r="A42" s="1843">
        <v>51</v>
      </c>
      <c r="B42" s="1843"/>
      <c r="C42" s="1843"/>
      <c r="D42" s="1851">
        <v>695</v>
      </c>
      <c r="E42" s="1851"/>
      <c r="F42" s="1851"/>
      <c r="G42" s="1850">
        <v>18</v>
      </c>
      <c r="H42" s="1850"/>
      <c r="I42" s="1850"/>
      <c r="J42" s="1845">
        <v>426</v>
      </c>
      <c r="K42" s="1845"/>
      <c r="L42" s="1845"/>
      <c r="M42" s="1850">
        <v>15</v>
      </c>
      <c r="N42" s="1850"/>
      <c r="O42" s="1850"/>
      <c r="P42" s="1845">
        <v>662</v>
      </c>
      <c r="Q42" s="1845"/>
      <c r="R42" s="1845"/>
      <c r="S42" s="1844" t="s">
        <v>1282</v>
      </c>
      <c r="T42" s="1844"/>
      <c r="U42" s="1844"/>
      <c r="V42" s="1844" t="s">
        <v>1282</v>
      </c>
      <c r="W42" s="1844"/>
      <c r="X42" s="1844"/>
      <c r="Y42" s="1844" t="s">
        <v>1598</v>
      </c>
      <c r="Z42" s="1844"/>
      <c r="AA42" s="1844"/>
      <c r="AB42" s="1844"/>
      <c r="AC42" s="1844"/>
      <c r="AD42" s="1844" t="s">
        <v>1598</v>
      </c>
      <c r="AE42" s="1844"/>
      <c r="AF42" s="1844"/>
      <c r="AG42" s="1844"/>
      <c r="AH42" s="1844"/>
    </row>
    <row r="43" spans="1:34" ht="20.25" customHeight="1">
      <c r="A43" s="1842">
        <v>13</v>
      </c>
      <c r="B43" s="1842"/>
      <c r="C43" s="1842"/>
      <c r="D43" s="1845">
        <v>178</v>
      </c>
      <c r="E43" s="1845"/>
      <c r="F43" s="1845"/>
      <c r="G43" s="1844" t="s">
        <v>1569</v>
      </c>
      <c r="H43" s="1844"/>
      <c r="I43" s="1844"/>
      <c r="J43" s="1851" t="s">
        <v>1569</v>
      </c>
      <c r="K43" s="1851"/>
      <c r="L43" s="1851"/>
      <c r="M43" s="1850">
        <v>11</v>
      </c>
      <c r="N43" s="1850"/>
      <c r="O43" s="1850"/>
      <c r="P43" s="1845">
        <v>884</v>
      </c>
      <c r="Q43" s="1845"/>
      <c r="R43" s="1845"/>
      <c r="S43" s="1844" t="s">
        <v>1282</v>
      </c>
      <c r="T43" s="1844"/>
      <c r="U43" s="1844"/>
      <c r="V43" s="1844" t="s">
        <v>1282</v>
      </c>
      <c r="W43" s="1844"/>
      <c r="X43" s="1844"/>
      <c r="Y43" s="1844" t="s">
        <v>1598</v>
      </c>
      <c r="Z43" s="1844"/>
      <c r="AA43" s="1844"/>
      <c r="AB43" s="1844"/>
      <c r="AC43" s="1844"/>
      <c r="AD43" s="1844" t="s">
        <v>1598</v>
      </c>
      <c r="AE43" s="1844"/>
      <c r="AF43" s="1844"/>
      <c r="AG43" s="1844"/>
      <c r="AH43" s="1844"/>
    </row>
    <row r="44" spans="1:34" ht="20.25" customHeight="1">
      <c r="A44" s="1843">
        <v>10</v>
      </c>
      <c r="B44" s="1843"/>
      <c r="C44" s="1843"/>
      <c r="D44" s="1851">
        <v>148</v>
      </c>
      <c r="E44" s="1851"/>
      <c r="F44" s="1851"/>
      <c r="G44" s="1844">
        <v>7</v>
      </c>
      <c r="H44" s="1844"/>
      <c r="I44" s="1844"/>
      <c r="J44" s="1851">
        <v>175</v>
      </c>
      <c r="K44" s="1851"/>
      <c r="L44" s="1851"/>
      <c r="M44" s="1844">
        <v>9</v>
      </c>
      <c r="N44" s="1844"/>
      <c r="O44" s="1844"/>
      <c r="P44" s="1851">
        <v>743</v>
      </c>
      <c r="Q44" s="1851"/>
      <c r="R44" s="1851"/>
      <c r="S44" s="1844" t="s">
        <v>1282</v>
      </c>
      <c r="T44" s="1844"/>
      <c r="U44" s="1844"/>
      <c r="V44" s="1844" t="s">
        <v>1282</v>
      </c>
      <c r="W44" s="1844"/>
      <c r="X44" s="1844"/>
      <c r="Y44" s="1844" t="s">
        <v>1598</v>
      </c>
      <c r="Z44" s="1844"/>
      <c r="AA44" s="1844"/>
      <c r="AB44" s="1844"/>
      <c r="AC44" s="1844"/>
      <c r="AD44" s="1844" t="s">
        <v>1598</v>
      </c>
      <c r="AE44" s="1844"/>
      <c r="AF44" s="1844"/>
      <c r="AG44" s="1844"/>
      <c r="AH44" s="1844"/>
    </row>
    <row r="45" spans="1:34" ht="20.25" customHeight="1">
      <c r="A45" s="1202">
        <v>31</v>
      </c>
      <c r="B45" s="1202"/>
      <c r="C45" s="1202"/>
      <c r="D45" s="1202">
        <v>411</v>
      </c>
      <c r="E45" s="1202"/>
      <c r="F45" s="1202"/>
      <c r="G45" s="1202">
        <v>7</v>
      </c>
      <c r="H45" s="1202"/>
      <c r="I45" s="1202"/>
      <c r="J45" s="1202">
        <v>173</v>
      </c>
      <c r="K45" s="1202"/>
      <c r="L45" s="1202"/>
      <c r="M45" s="1202">
        <v>27</v>
      </c>
      <c r="N45" s="1202"/>
      <c r="O45" s="1202"/>
      <c r="P45" s="1845">
        <v>2817</v>
      </c>
      <c r="Q45" s="1845"/>
      <c r="R45" s="1845"/>
      <c r="S45" s="1844" t="s">
        <v>1282</v>
      </c>
      <c r="T45" s="1844"/>
      <c r="U45" s="1844"/>
      <c r="V45" s="1844" t="s">
        <v>1282</v>
      </c>
      <c r="W45" s="1844"/>
      <c r="X45" s="1844"/>
      <c r="Y45" s="1844" t="s">
        <v>1598</v>
      </c>
      <c r="Z45" s="1844"/>
      <c r="AA45" s="1844"/>
      <c r="AB45" s="1844"/>
      <c r="AC45" s="1844"/>
      <c r="AD45" s="1844" t="s">
        <v>1598</v>
      </c>
      <c r="AE45" s="1844"/>
      <c r="AF45" s="1844"/>
      <c r="AG45" s="1844"/>
      <c r="AH45" s="1844"/>
    </row>
    <row r="46" spans="1:34" ht="20.25" customHeight="1">
      <c r="A46" s="1834">
        <v>6</v>
      </c>
      <c r="B46" s="1834"/>
      <c r="C46" s="1834"/>
      <c r="D46" s="1834">
        <v>80</v>
      </c>
      <c r="E46" s="1834"/>
      <c r="F46" s="1834"/>
      <c r="G46" s="1834" t="s">
        <v>1569</v>
      </c>
      <c r="H46" s="1834"/>
      <c r="I46" s="1834"/>
      <c r="J46" s="1834" t="s">
        <v>1569</v>
      </c>
      <c r="K46" s="1834"/>
      <c r="L46" s="1834"/>
      <c r="M46" s="1834">
        <v>1</v>
      </c>
      <c r="N46" s="1834"/>
      <c r="O46" s="1834"/>
      <c r="P46" s="1834">
        <v>30</v>
      </c>
      <c r="Q46" s="1834"/>
      <c r="R46" s="1834"/>
      <c r="S46" s="1844" t="s">
        <v>1282</v>
      </c>
      <c r="T46" s="1844"/>
      <c r="U46" s="1844"/>
      <c r="V46" s="1844" t="s">
        <v>1282</v>
      </c>
      <c r="W46" s="1844"/>
      <c r="X46" s="1844"/>
      <c r="Y46" s="1844" t="s">
        <v>1598</v>
      </c>
      <c r="Z46" s="1844"/>
      <c r="AA46" s="1844"/>
      <c r="AB46" s="1844"/>
      <c r="AC46" s="1844"/>
      <c r="AD46" s="1844" t="s">
        <v>1598</v>
      </c>
      <c r="AE46" s="1844"/>
      <c r="AF46" s="1844"/>
      <c r="AG46" s="1844"/>
      <c r="AH46" s="1844"/>
    </row>
    <row r="47" spans="1:34" ht="20.25" customHeight="1">
      <c r="A47" s="1834">
        <v>8</v>
      </c>
      <c r="B47" s="1834"/>
      <c r="C47" s="1834"/>
      <c r="D47" s="1834">
        <v>102</v>
      </c>
      <c r="E47" s="1834"/>
      <c r="F47" s="1834"/>
      <c r="G47" s="1834">
        <v>5</v>
      </c>
      <c r="H47" s="1834"/>
      <c r="I47" s="1834"/>
      <c r="J47" s="1834">
        <v>131</v>
      </c>
      <c r="K47" s="1834"/>
      <c r="L47" s="1834"/>
      <c r="M47" s="1834">
        <v>7</v>
      </c>
      <c r="N47" s="1834"/>
      <c r="O47" s="1834"/>
      <c r="P47" s="1834">
        <v>609</v>
      </c>
      <c r="Q47" s="1834"/>
      <c r="R47" s="1834"/>
      <c r="S47" s="1844" t="s">
        <v>1569</v>
      </c>
      <c r="T47" s="1844"/>
      <c r="U47" s="1844"/>
      <c r="V47" s="1844" t="s">
        <v>1282</v>
      </c>
      <c r="W47" s="1844"/>
      <c r="X47" s="1844"/>
      <c r="Y47" s="1844" t="s">
        <v>1598</v>
      </c>
      <c r="Z47" s="1844"/>
      <c r="AA47" s="1844"/>
      <c r="AB47" s="1844"/>
      <c r="AC47" s="1844"/>
      <c r="AD47" s="1844" t="s">
        <v>1598</v>
      </c>
      <c r="AE47" s="1844"/>
      <c r="AF47" s="1844"/>
      <c r="AG47" s="1844"/>
      <c r="AH47" s="1844"/>
    </row>
    <row r="48" spans="1:34" ht="20.25" customHeight="1">
      <c r="A48" s="1844" t="s">
        <v>1598</v>
      </c>
      <c r="B48" s="1844"/>
      <c r="C48" s="1844"/>
      <c r="D48" s="1844" t="s">
        <v>1598</v>
      </c>
      <c r="E48" s="1844"/>
      <c r="F48" s="1844"/>
      <c r="G48" s="1844" t="s">
        <v>1598</v>
      </c>
      <c r="H48" s="1844"/>
      <c r="I48" s="1844"/>
      <c r="J48" s="1844" t="s">
        <v>1598</v>
      </c>
      <c r="K48" s="1844"/>
      <c r="L48" s="1844"/>
      <c r="M48" s="1844" t="s">
        <v>1598</v>
      </c>
      <c r="N48" s="1844"/>
      <c r="O48" s="1844"/>
      <c r="P48" s="1844" t="s">
        <v>1598</v>
      </c>
      <c r="Q48" s="1844"/>
      <c r="R48" s="1844"/>
      <c r="S48" s="1844" t="s">
        <v>1598</v>
      </c>
      <c r="T48" s="1844"/>
      <c r="U48" s="1844"/>
      <c r="V48" s="1844" t="s">
        <v>1598</v>
      </c>
      <c r="W48" s="1844"/>
      <c r="X48" s="1844"/>
      <c r="Y48" s="1844" t="s">
        <v>1598</v>
      </c>
      <c r="Z48" s="1844"/>
      <c r="AA48" s="1844"/>
      <c r="AB48" s="1844"/>
      <c r="AC48" s="1844"/>
      <c r="AD48" s="1844" t="s">
        <v>1598</v>
      </c>
      <c r="AE48" s="1844"/>
      <c r="AF48" s="1844"/>
      <c r="AG48" s="1844"/>
      <c r="AH48" s="1844"/>
    </row>
    <row r="49" spans="1:34" ht="20.25" customHeight="1">
      <c r="A49" s="328"/>
      <c r="B49" s="328"/>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row>
    <row r="50" spans="1:34" ht="13.5"/>
    <row r="51" spans="1:34" ht="13.5"/>
    <row r="52" spans="1:34" ht="20.25" customHeight="1">
      <c r="A52" s="315"/>
      <c r="B52" s="315"/>
      <c r="C52" s="315"/>
      <c r="D52" s="315"/>
      <c r="E52" s="315"/>
      <c r="F52" s="315"/>
      <c r="G52" s="664"/>
      <c r="H52" s="664"/>
      <c r="I52" s="664"/>
      <c r="J52" s="664"/>
      <c r="K52" s="664"/>
      <c r="L52" s="664"/>
      <c r="M52" s="664"/>
      <c r="N52" s="664"/>
      <c r="O52" s="664"/>
      <c r="P52" s="664"/>
      <c r="Q52" s="664"/>
      <c r="R52" s="664"/>
      <c r="S52" s="664"/>
      <c r="T52" s="664"/>
      <c r="U52" s="664"/>
      <c r="V52" s="664"/>
      <c r="W52" s="664"/>
      <c r="X52" s="664"/>
      <c r="Y52" s="664"/>
      <c r="Z52" s="664"/>
      <c r="AA52" s="664"/>
      <c r="AB52" s="664"/>
      <c r="AC52" s="664"/>
      <c r="AD52" s="664"/>
      <c r="AE52" s="664"/>
      <c r="AF52" s="664"/>
    </row>
    <row r="53" spans="1:34" ht="20.25" customHeight="1">
      <c r="A53" s="315"/>
      <c r="B53" s="315"/>
      <c r="C53" s="315"/>
      <c r="D53" s="315"/>
      <c r="E53" s="315"/>
      <c r="F53" s="315"/>
      <c r="G53" s="664"/>
      <c r="H53" s="664"/>
      <c r="I53" s="664"/>
      <c r="J53" s="664"/>
      <c r="K53" s="664"/>
      <c r="L53" s="664"/>
      <c r="M53" s="664"/>
      <c r="N53" s="664"/>
      <c r="O53" s="664"/>
      <c r="P53" s="664"/>
      <c r="Q53" s="664"/>
      <c r="R53" s="664"/>
      <c r="S53" s="664"/>
      <c r="T53" s="664"/>
      <c r="U53" s="664"/>
      <c r="V53" s="664"/>
      <c r="W53" s="664"/>
      <c r="X53" s="664"/>
      <c r="Y53" s="664"/>
      <c r="Z53" s="664"/>
      <c r="AA53" s="664"/>
      <c r="AB53" s="664"/>
      <c r="AC53" s="664"/>
      <c r="AD53" s="664"/>
      <c r="AE53" s="664"/>
      <c r="AF53" s="664"/>
    </row>
    <row r="54" spans="1:34" ht="20.25" customHeight="1">
      <c r="A54" s="315"/>
      <c r="B54" s="315"/>
      <c r="C54" s="315"/>
      <c r="D54" s="315"/>
      <c r="E54" s="315"/>
      <c r="F54" s="315"/>
      <c r="G54" s="664"/>
      <c r="H54" s="664"/>
      <c r="I54" s="664"/>
      <c r="J54" s="664"/>
      <c r="K54" s="664"/>
      <c r="L54" s="664"/>
      <c r="M54" s="664"/>
      <c r="N54" s="664"/>
      <c r="O54" s="664"/>
      <c r="P54" s="664"/>
      <c r="Q54" s="664"/>
      <c r="R54" s="664"/>
      <c r="S54" s="664"/>
      <c r="T54" s="664"/>
      <c r="U54" s="664"/>
      <c r="V54" s="664"/>
      <c r="W54" s="664"/>
      <c r="X54" s="664"/>
      <c r="Y54" s="664"/>
      <c r="Z54" s="664"/>
      <c r="AA54" s="664"/>
      <c r="AB54" s="664"/>
      <c r="AC54" s="664"/>
      <c r="AD54" s="664"/>
      <c r="AE54" s="664"/>
      <c r="AF54" s="664"/>
    </row>
    <row r="55" spans="1:34" ht="20.25" customHeight="1">
      <c r="A55" s="315"/>
      <c r="B55" s="315"/>
      <c r="C55" s="315"/>
      <c r="D55" s="315"/>
      <c r="E55" s="315"/>
      <c r="F55" s="315"/>
      <c r="G55" s="664"/>
      <c r="H55" s="664"/>
      <c r="I55" s="664"/>
      <c r="J55" s="664"/>
      <c r="K55" s="664"/>
      <c r="L55" s="664"/>
      <c r="M55" s="664"/>
      <c r="N55" s="664"/>
      <c r="O55" s="664"/>
      <c r="P55" s="664"/>
      <c r="Q55" s="664"/>
      <c r="R55" s="664"/>
      <c r="S55" s="664"/>
      <c r="T55" s="664"/>
      <c r="U55" s="664"/>
      <c r="V55" s="664"/>
      <c r="W55" s="664"/>
      <c r="X55" s="664"/>
      <c r="Y55" s="664"/>
      <c r="Z55" s="664"/>
      <c r="AA55" s="664"/>
      <c r="AB55" s="664"/>
      <c r="AC55" s="664"/>
      <c r="AD55" s="664"/>
      <c r="AE55" s="664"/>
      <c r="AF55" s="664"/>
    </row>
    <row r="56" spans="1:34" ht="20.25" customHeight="1">
      <c r="A56" s="660"/>
      <c r="B56" s="660"/>
      <c r="C56" s="660"/>
      <c r="D56" s="450"/>
      <c r="E56" s="450"/>
      <c r="F56" s="450"/>
      <c r="G56" s="665"/>
      <c r="H56" s="665"/>
      <c r="I56" s="665"/>
      <c r="J56" s="450"/>
      <c r="K56" s="450"/>
      <c r="L56" s="450"/>
      <c r="M56" s="665"/>
      <c r="N56" s="665"/>
      <c r="O56" s="665"/>
      <c r="P56" s="450"/>
      <c r="Q56" s="450"/>
      <c r="R56" s="450"/>
      <c r="S56" s="664"/>
      <c r="T56" s="664"/>
      <c r="U56" s="664"/>
      <c r="V56" s="664"/>
      <c r="W56" s="664"/>
      <c r="X56" s="664"/>
      <c r="Y56" s="664"/>
      <c r="Z56" s="664"/>
      <c r="AA56" s="664"/>
      <c r="AB56" s="664"/>
      <c r="AC56" s="664"/>
      <c r="AD56" s="664"/>
      <c r="AE56" s="664"/>
      <c r="AF56" s="664"/>
    </row>
    <row r="57" spans="1:34" ht="20.25" customHeight="1">
      <c r="A57" s="662"/>
      <c r="B57" s="662"/>
      <c r="C57" s="662"/>
      <c r="D57" s="662"/>
      <c r="E57" s="662"/>
      <c r="F57" s="662"/>
      <c r="G57" s="664"/>
      <c r="H57" s="664"/>
      <c r="I57" s="664"/>
      <c r="J57" s="666"/>
      <c r="K57" s="666"/>
      <c r="L57" s="666"/>
      <c r="M57" s="664"/>
      <c r="N57" s="664"/>
      <c r="O57" s="664"/>
      <c r="P57" s="666"/>
      <c r="Q57" s="666"/>
      <c r="R57" s="666"/>
      <c r="S57" s="664"/>
      <c r="T57" s="664"/>
      <c r="U57" s="664"/>
      <c r="V57" s="664"/>
      <c r="W57" s="664"/>
      <c r="X57" s="664"/>
      <c r="Y57" s="664"/>
      <c r="Z57" s="664"/>
      <c r="AA57" s="664"/>
      <c r="AB57" s="664"/>
      <c r="AC57" s="664"/>
      <c r="AD57" s="664"/>
      <c r="AE57" s="664"/>
      <c r="AF57" s="664"/>
    </row>
    <row r="58" spans="1:34" ht="20.25" customHeight="1">
      <c r="A58" s="660"/>
      <c r="B58" s="660"/>
      <c r="C58" s="660"/>
      <c r="D58" s="450"/>
      <c r="E58" s="450"/>
      <c r="F58" s="450"/>
      <c r="G58" s="665"/>
      <c r="H58" s="665"/>
      <c r="I58" s="665"/>
      <c r="J58" s="450"/>
      <c r="K58" s="450"/>
      <c r="L58" s="450"/>
      <c r="M58" s="665"/>
      <c r="N58" s="665"/>
      <c r="O58" s="665"/>
      <c r="P58" s="450"/>
      <c r="Q58" s="450"/>
      <c r="R58" s="450"/>
      <c r="S58" s="664"/>
      <c r="T58" s="664"/>
      <c r="U58" s="664"/>
      <c r="V58" s="664"/>
      <c r="W58" s="664"/>
      <c r="X58" s="664"/>
      <c r="Y58" s="664"/>
      <c r="Z58" s="664"/>
      <c r="AA58" s="664"/>
      <c r="AB58" s="664"/>
      <c r="AC58" s="664"/>
      <c r="AD58" s="664"/>
      <c r="AE58" s="664"/>
      <c r="AF58" s="664"/>
    </row>
    <row r="59" spans="1:34" ht="20.25" customHeight="1">
      <c r="A59" s="660"/>
      <c r="B59" s="660"/>
      <c r="C59" s="660"/>
      <c r="D59" s="450"/>
      <c r="E59" s="450"/>
      <c r="F59" s="450"/>
      <c r="G59" s="665"/>
      <c r="H59" s="665"/>
      <c r="I59" s="665"/>
      <c r="J59" s="450"/>
      <c r="K59" s="450"/>
      <c r="L59" s="450"/>
      <c r="M59" s="665"/>
      <c r="N59" s="665"/>
      <c r="O59" s="665"/>
      <c r="P59" s="450"/>
      <c r="Q59" s="450"/>
      <c r="R59" s="450"/>
      <c r="S59" s="664"/>
      <c r="T59" s="664"/>
      <c r="U59" s="664"/>
      <c r="V59" s="664"/>
      <c r="W59" s="664"/>
      <c r="X59" s="664"/>
      <c r="Y59" s="664"/>
      <c r="Z59" s="664"/>
      <c r="AA59" s="664"/>
      <c r="AB59" s="664"/>
      <c r="AC59" s="664"/>
      <c r="AD59" s="664"/>
      <c r="AE59" s="664"/>
      <c r="AF59" s="664"/>
    </row>
    <row r="60" spans="1:34" ht="20.25" customHeight="1">
      <c r="A60" s="660"/>
      <c r="B60" s="660"/>
      <c r="C60" s="660"/>
      <c r="D60" s="450"/>
      <c r="E60" s="450"/>
      <c r="F60" s="450"/>
      <c r="G60" s="665"/>
      <c r="H60" s="665"/>
      <c r="I60" s="665"/>
      <c r="J60" s="450"/>
      <c r="K60" s="450"/>
      <c r="L60" s="450"/>
      <c r="M60" s="665"/>
      <c r="N60" s="665"/>
      <c r="O60" s="665"/>
      <c r="P60" s="450"/>
      <c r="Q60" s="450"/>
      <c r="R60" s="450"/>
      <c r="S60" s="664"/>
      <c r="T60" s="664"/>
      <c r="U60" s="664"/>
      <c r="V60" s="664"/>
      <c r="W60" s="664"/>
      <c r="X60" s="664"/>
      <c r="Y60" s="664"/>
      <c r="Z60" s="664"/>
      <c r="AA60" s="664"/>
      <c r="AB60" s="664"/>
      <c r="AC60" s="664"/>
      <c r="AD60" s="664"/>
      <c r="AE60" s="664"/>
      <c r="AF60" s="664"/>
    </row>
    <row r="61" spans="1:34" ht="20.25" customHeight="1">
      <c r="A61" s="660"/>
      <c r="B61" s="660"/>
      <c r="C61" s="660"/>
      <c r="D61" s="450"/>
      <c r="E61" s="450"/>
      <c r="F61" s="450"/>
      <c r="G61" s="665"/>
      <c r="H61" s="665"/>
      <c r="I61" s="665"/>
      <c r="J61" s="450"/>
      <c r="K61" s="450"/>
      <c r="L61" s="450"/>
      <c r="M61" s="665"/>
      <c r="N61" s="665"/>
      <c r="O61" s="665"/>
      <c r="P61" s="450"/>
      <c r="Q61" s="450"/>
      <c r="R61" s="450"/>
      <c r="S61" s="664"/>
      <c r="T61" s="664"/>
      <c r="U61" s="664"/>
      <c r="V61" s="664"/>
      <c r="W61" s="664"/>
      <c r="X61" s="664"/>
      <c r="Y61" s="664"/>
      <c r="Z61" s="664"/>
      <c r="AA61" s="664"/>
      <c r="AB61" s="664"/>
      <c r="AC61" s="664"/>
      <c r="AD61" s="664"/>
      <c r="AE61" s="664"/>
      <c r="AF61" s="664"/>
    </row>
    <row r="62" spans="1:34" ht="20.25" customHeight="1">
      <c r="A62" s="660"/>
      <c r="B62" s="660"/>
      <c r="C62" s="660"/>
      <c r="D62" s="450"/>
      <c r="E62" s="450"/>
      <c r="F62" s="450"/>
      <c r="G62" s="664"/>
      <c r="H62" s="664"/>
      <c r="I62" s="664"/>
      <c r="J62" s="664"/>
      <c r="K62" s="664"/>
      <c r="L62" s="664"/>
      <c r="M62" s="664"/>
      <c r="N62" s="664"/>
      <c r="O62" s="664"/>
      <c r="P62" s="664"/>
      <c r="Q62" s="664"/>
      <c r="R62" s="664"/>
      <c r="S62" s="664"/>
      <c r="T62" s="664"/>
      <c r="U62" s="664"/>
      <c r="V62" s="664"/>
      <c r="W62" s="664"/>
      <c r="X62" s="664"/>
      <c r="Y62" s="664"/>
      <c r="Z62" s="664"/>
      <c r="AA62" s="664"/>
      <c r="AB62" s="664"/>
      <c r="AC62" s="664"/>
      <c r="AD62" s="664"/>
      <c r="AE62" s="664"/>
      <c r="AF62" s="664"/>
    </row>
    <row r="63" spans="1:34" ht="20.25" customHeight="1">
      <c r="A63" s="660"/>
      <c r="B63" s="660"/>
      <c r="C63" s="660"/>
      <c r="D63" s="450"/>
      <c r="E63" s="450"/>
      <c r="F63" s="450"/>
      <c r="G63" s="665"/>
      <c r="H63" s="665"/>
      <c r="I63" s="665"/>
      <c r="J63" s="450"/>
      <c r="K63" s="450"/>
      <c r="L63" s="450"/>
      <c r="M63" s="665"/>
      <c r="N63" s="665"/>
      <c r="O63" s="665"/>
      <c r="P63" s="450"/>
      <c r="Q63" s="450"/>
      <c r="R63" s="450"/>
      <c r="S63" s="664"/>
      <c r="T63" s="664"/>
      <c r="U63" s="664"/>
      <c r="V63" s="664"/>
      <c r="W63" s="664"/>
      <c r="X63" s="664"/>
      <c r="Y63" s="665"/>
      <c r="Z63" s="665"/>
      <c r="AA63" s="665"/>
      <c r="AB63" s="665"/>
      <c r="AC63" s="665"/>
      <c r="AD63" s="664"/>
      <c r="AE63" s="664"/>
      <c r="AF63" s="664"/>
    </row>
    <row r="64" spans="1:34" ht="20.25" customHeight="1">
      <c r="A64" s="661"/>
      <c r="B64" s="661"/>
      <c r="C64" s="661"/>
      <c r="D64" s="666"/>
      <c r="E64" s="666"/>
      <c r="F64" s="666"/>
      <c r="G64" s="665"/>
      <c r="H64" s="665"/>
      <c r="I64" s="665"/>
      <c r="J64" s="450"/>
      <c r="K64" s="450"/>
      <c r="L64" s="450"/>
      <c r="M64" s="665"/>
      <c r="N64" s="665"/>
      <c r="O64" s="665"/>
      <c r="P64" s="450"/>
      <c r="Q64" s="450"/>
      <c r="R64" s="450"/>
      <c r="S64" s="664"/>
      <c r="T64" s="664"/>
      <c r="U64" s="664"/>
      <c r="V64" s="664"/>
      <c r="W64" s="664"/>
      <c r="X64" s="664"/>
      <c r="Y64" s="665"/>
      <c r="Z64" s="665"/>
      <c r="AA64" s="665"/>
      <c r="AB64" s="665"/>
      <c r="AC64" s="665"/>
      <c r="AD64" s="665"/>
      <c r="AE64" s="665"/>
      <c r="AF64" s="665"/>
    </row>
    <row r="65" spans="1:32" ht="20.25" customHeight="1">
      <c r="A65" s="660"/>
      <c r="B65" s="660"/>
      <c r="C65" s="660"/>
      <c r="D65" s="450"/>
      <c r="E65" s="450"/>
      <c r="F65" s="450"/>
      <c r="G65" s="665"/>
      <c r="H65" s="665"/>
      <c r="I65" s="665"/>
      <c r="J65" s="450"/>
      <c r="K65" s="450"/>
      <c r="L65" s="450"/>
      <c r="M65" s="665"/>
      <c r="N65" s="665"/>
      <c r="O65" s="665"/>
      <c r="P65" s="450"/>
      <c r="Q65" s="450"/>
      <c r="R65" s="450"/>
      <c r="S65" s="664"/>
      <c r="T65" s="664"/>
      <c r="U65" s="664"/>
      <c r="V65" s="664"/>
      <c r="W65" s="664"/>
      <c r="X65" s="664"/>
      <c r="Y65" s="665"/>
      <c r="Z65" s="665"/>
      <c r="AA65" s="665"/>
      <c r="AB65" s="665"/>
      <c r="AC65" s="665"/>
      <c r="AD65" s="665"/>
      <c r="AE65" s="665"/>
      <c r="AF65" s="665"/>
    </row>
    <row r="66" spans="1:32" ht="20.25" customHeight="1">
      <c r="A66" s="661"/>
      <c r="B66" s="661"/>
      <c r="C66" s="661"/>
      <c r="D66" s="666"/>
      <c r="E66" s="666"/>
      <c r="F66" s="666"/>
      <c r="G66" s="664"/>
      <c r="H66" s="664"/>
      <c r="I66" s="664"/>
      <c r="J66" s="666"/>
      <c r="K66" s="666"/>
      <c r="L66" s="666"/>
      <c r="M66" s="664"/>
      <c r="N66" s="664"/>
      <c r="O66" s="664"/>
      <c r="P66" s="666"/>
      <c r="Q66" s="666"/>
      <c r="R66" s="666"/>
      <c r="S66" s="664"/>
      <c r="T66" s="664"/>
      <c r="U66" s="664"/>
      <c r="V66" s="664"/>
      <c r="W66" s="664"/>
      <c r="X66" s="664"/>
      <c r="Y66" s="664"/>
      <c r="Z66" s="664"/>
      <c r="AA66" s="664"/>
      <c r="AB66" s="664"/>
      <c r="AC66" s="664"/>
      <c r="AD66" s="664"/>
      <c r="AE66" s="664"/>
      <c r="AF66" s="664"/>
    </row>
    <row r="67" spans="1:32" ht="20.25" customHeight="1">
      <c r="P67" s="450"/>
      <c r="Q67" s="450"/>
      <c r="R67" s="450"/>
      <c r="S67" s="664"/>
      <c r="T67" s="664"/>
      <c r="U67" s="664"/>
      <c r="V67" s="664"/>
      <c r="W67" s="664"/>
      <c r="X67" s="664"/>
    </row>
    <row r="68" spans="1:32" ht="20.25" customHeight="1">
      <c r="A68" s="662"/>
      <c r="B68" s="662"/>
      <c r="C68" s="662"/>
      <c r="D68" s="662"/>
      <c r="E68" s="662"/>
      <c r="F68" s="662"/>
      <c r="G68" s="662"/>
      <c r="H68" s="662"/>
      <c r="I68" s="662"/>
      <c r="J68" s="662"/>
      <c r="K68" s="662"/>
      <c r="L68" s="662"/>
      <c r="M68" s="662"/>
      <c r="N68" s="662"/>
      <c r="O68" s="662"/>
      <c r="P68" s="662"/>
      <c r="Q68" s="662"/>
      <c r="R68" s="662"/>
      <c r="S68" s="664"/>
      <c r="T68" s="664"/>
      <c r="U68" s="664"/>
      <c r="V68" s="664"/>
      <c r="W68" s="664"/>
      <c r="X68" s="664"/>
      <c r="Y68" s="662"/>
      <c r="Z68" s="662"/>
      <c r="AA68" s="662"/>
      <c r="AB68" s="662"/>
      <c r="AC68" s="662"/>
      <c r="AD68" s="662"/>
      <c r="AE68" s="662"/>
      <c r="AF68" s="662"/>
    </row>
    <row r="69" spans="1:32" ht="20.25" customHeight="1">
      <c r="A69" s="662"/>
      <c r="B69" s="662"/>
      <c r="C69" s="662"/>
      <c r="D69" s="662"/>
      <c r="E69" s="662"/>
      <c r="F69" s="662"/>
      <c r="G69" s="662"/>
      <c r="H69" s="662"/>
      <c r="I69" s="662"/>
      <c r="J69" s="662"/>
      <c r="K69" s="662"/>
      <c r="L69" s="662"/>
      <c r="M69" s="662"/>
      <c r="N69" s="662"/>
      <c r="O69" s="662"/>
      <c r="P69" s="662"/>
      <c r="Q69" s="662"/>
      <c r="R69" s="662"/>
      <c r="S69" s="664"/>
      <c r="T69" s="664"/>
      <c r="U69" s="664"/>
      <c r="V69" s="664"/>
      <c r="W69" s="664"/>
      <c r="X69" s="664"/>
      <c r="Y69" s="662"/>
      <c r="Z69" s="662"/>
      <c r="AA69" s="662"/>
      <c r="AB69" s="662"/>
      <c r="AC69" s="662"/>
      <c r="AD69" s="662"/>
      <c r="AE69" s="662"/>
      <c r="AF69" s="662"/>
    </row>
    <row r="70" spans="1:32" ht="20.25" customHeight="1">
      <c r="A70" s="661"/>
      <c r="B70" s="661"/>
      <c r="C70" s="661"/>
      <c r="D70" s="666"/>
      <c r="E70" s="666"/>
      <c r="F70" s="666"/>
      <c r="G70" s="664"/>
      <c r="H70" s="664"/>
      <c r="I70" s="664"/>
      <c r="J70" s="666"/>
      <c r="K70" s="666"/>
      <c r="L70" s="666"/>
      <c r="M70" s="664"/>
      <c r="N70" s="664"/>
      <c r="O70" s="664"/>
      <c r="P70" s="666"/>
      <c r="Q70" s="666"/>
      <c r="R70" s="666"/>
      <c r="S70" s="666"/>
      <c r="T70" s="666"/>
      <c r="U70" s="666"/>
      <c r="V70" s="666"/>
      <c r="W70" s="666"/>
      <c r="X70" s="666"/>
      <c r="Y70" s="664"/>
      <c r="Z70" s="664"/>
      <c r="AA70" s="664"/>
      <c r="AB70" s="664"/>
      <c r="AC70" s="664"/>
      <c r="AD70" s="664"/>
      <c r="AE70" s="664"/>
      <c r="AF70" s="664"/>
    </row>
  </sheetData>
  <mergeCells count="418">
    <mergeCell ref="A44:C44"/>
    <mergeCell ref="A45:C45"/>
    <mergeCell ref="A46:C46"/>
    <mergeCell ref="A47:C47"/>
    <mergeCell ref="A48:C48"/>
    <mergeCell ref="A39:C39"/>
    <mergeCell ref="A40:C40"/>
    <mergeCell ref="A41:C41"/>
    <mergeCell ref="A42:C42"/>
    <mergeCell ref="A43:C43"/>
    <mergeCell ref="A34:C34"/>
    <mergeCell ref="A35:C35"/>
    <mergeCell ref="A36:C36"/>
    <mergeCell ref="A37:C37"/>
    <mergeCell ref="A38:C38"/>
    <mergeCell ref="A29:C29"/>
    <mergeCell ref="A30:C30"/>
    <mergeCell ref="A31:C31"/>
    <mergeCell ref="A32:C32"/>
    <mergeCell ref="A33:C33"/>
    <mergeCell ref="A24:C24"/>
    <mergeCell ref="A25:C25"/>
    <mergeCell ref="A26:C26"/>
    <mergeCell ref="A27:C27"/>
    <mergeCell ref="A28:C28"/>
    <mergeCell ref="A19:C19"/>
    <mergeCell ref="A20:C20"/>
    <mergeCell ref="A21:C21"/>
    <mergeCell ref="A22:C22"/>
    <mergeCell ref="A23:C23"/>
    <mergeCell ref="A14:C14"/>
    <mergeCell ref="A15:C15"/>
    <mergeCell ref="A16:C16"/>
    <mergeCell ref="A17:C17"/>
    <mergeCell ref="A18:C18"/>
    <mergeCell ref="A9:C9"/>
    <mergeCell ref="A10:C10"/>
    <mergeCell ref="A11:C11"/>
    <mergeCell ref="A12:C12"/>
    <mergeCell ref="A13:C13"/>
    <mergeCell ref="D44:F44"/>
    <mergeCell ref="D45:F45"/>
    <mergeCell ref="D46:F46"/>
    <mergeCell ref="D47:F47"/>
    <mergeCell ref="D48:F48"/>
    <mergeCell ref="D39:F39"/>
    <mergeCell ref="D40:F40"/>
    <mergeCell ref="D41:F41"/>
    <mergeCell ref="D42:F42"/>
    <mergeCell ref="D43:F43"/>
    <mergeCell ref="D34:F34"/>
    <mergeCell ref="D35:F35"/>
    <mergeCell ref="D36:F36"/>
    <mergeCell ref="D37:F37"/>
    <mergeCell ref="D38:F38"/>
    <mergeCell ref="D29:F29"/>
    <mergeCell ref="D30:F30"/>
    <mergeCell ref="D31:F31"/>
    <mergeCell ref="D32:F32"/>
    <mergeCell ref="D33:F33"/>
    <mergeCell ref="D24:F24"/>
    <mergeCell ref="D25:F25"/>
    <mergeCell ref="D26:F26"/>
    <mergeCell ref="D27:F27"/>
    <mergeCell ref="D28:F28"/>
    <mergeCell ref="D19:F19"/>
    <mergeCell ref="D20:F20"/>
    <mergeCell ref="D21:F21"/>
    <mergeCell ref="D22:F22"/>
    <mergeCell ref="D23:F23"/>
    <mergeCell ref="D14:F14"/>
    <mergeCell ref="D15:F15"/>
    <mergeCell ref="D16:F16"/>
    <mergeCell ref="D17:F17"/>
    <mergeCell ref="D18:F18"/>
    <mergeCell ref="D9:F9"/>
    <mergeCell ref="D10:F10"/>
    <mergeCell ref="D11:F11"/>
    <mergeCell ref="D12:F12"/>
    <mergeCell ref="D13:F13"/>
    <mergeCell ref="G44:I44"/>
    <mergeCell ref="G45:I45"/>
    <mergeCell ref="G46:I46"/>
    <mergeCell ref="G47:I47"/>
    <mergeCell ref="G48:I48"/>
    <mergeCell ref="G39:I39"/>
    <mergeCell ref="G40:I40"/>
    <mergeCell ref="G41:I41"/>
    <mergeCell ref="G42:I42"/>
    <mergeCell ref="G43:I43"/>
    <mergeCell ref="G34:I34"/>
    <mergeCell ref="G35:I35"/>
    <mergeCell ref="G36:I36"/>
    <mergeCell ref="G37:I37"/>
    <mergeCell ref="G38:I38"/>
    <mergeCell ref="G29:I29"/>
    <mergeCell ref="G30:I30"/>
    <mergeCell ref="G31:I31"/>
    <mergeCell ref="G32:I32"/>
    <mergeCell ref="G33:I33"/>
    <mergeCell ref="G24:I24"/>
    <mergeCell ref="G25:I25"/>
    <mergeCell ref="G26:I26"/>
    <mergeCell ref="G27:I27"/>
    <mergeCell ref="G28:I28"/>
    <mergeCell ref="G19:I19"/>
    <mergeCell ref="G20:I20"/>
    <mergeCell ref="G21:I21"/>
    <mergeCell ref="G22:I22"/>
    <mergeCell ref="G23:I23"/>
    <mergeCell ref="G14:I14"/>
    <mergeCell ref="G15:I15"/>
    <mergeCell ref="G16:I16"/>
    <mergeCell ref="G17:I17"/>
    <mergeCell ref="G18:I18"/>
    <mergeCell ref="G9:I9"/>
    <mergeCell ref="G10:I10"/>
    <mergeCell ref="G11:I11"/>
    <mergeCell ref="G12:I12"/>
    <mergeCell ref="G13:I13"/>
    <mergeCell ref="J44:L44"/>
    <mergeCell ref="J45:L45"/>
    <mergeCell ref="J46:L46"/>
    <mergeCell ref="J47:L47"/>
    <mergeCell ref="J48:L48"/>
    <mergeCell ref="J39:L39"/>
    <mergeCell ref="J40:L40"/>
    <mergeCell ref="J41:L41"/>
    <mergeCell ref="J42:L42"/>
    <mergeCell ref="J43:L43"/>
    <mergeCell ref="J34:L34"/>
    <mergeCell ref="J35:L35"/>
    <mergeCell ref="J36:L36"/>
    <mergeCell ref="J37:L37"/>
    <mergeCell ref="J38:L38"/>
    <mergeCell ref="J29:L29"/>
    <mergeCell ref="J30:L30"/>
    <mergeCell ref="J31:L31"/>
    <mergeCell ref="J32:L32"/>
    <mergeCell ref="J33:L33"/>
    <mergeCell ref="J24:L24"/>
    <mergeCell ref="J25:L25"/>
    <mergeCell ref="J26:L26"/>
    <mergeCell ref="J27:L27"/>
    <mergeCell ref="J28:L28"/>
    <mergeCell ref="J19:L19"/>
    <mergeCell ref="J20:L20"/>
    <mergeCell ref="J21:L21"/>
    <mergeCell ref="J22:L22"/>
    <mergeCell ref="J23:L23"/>
    <mergeCell ref="J14:L14"/>
    <mergeCell ref="J15:L15"/>
    <mergeCell ref="J16:L16"/>
    <mergeCell ref="J17:L17"/>
    <mergeCell ref="J18:L18"/>
    <mergeCell ref="J9:L9"/>
    <mergeCell ref="J10:L10"/>
    <mergeCell ref="J11:L11"/>
    <mergeCell ref="J12:L12"/>
    <mergeCell ref="J13:L13"/>
    <mergeCell ref="M44:O44"/>
    <mergeCell ref="M45:O45"/>
    <mergeCell ref="M46:O46"/>
    <mergeCell ref="M47:O47"/>
    <mergeCell ref="M48:O48"/>
    <mergeCell ref="M39:O39"/>
    <mergeCell ref="M40:O40"/>
    <mergeCell ref="M41:O41"/>
    <mergeCell ref="M42:O42"/>
    <mergeCell ref="M43:O43"/>
    <mergeCell ref="M34:O34"/>
    <mergeCell ref="M35:O35"/>
    <mergeCell ref="M36:O36"/>
    <mergeCell ref="M37:O37"/>
    <mergeCell ref="M38:O38"/>
    <mergeCell ref="M29:O29"/>
    <mergeCell ref="M30:O30"/>
    <mergeCell ref="M31:O31"/>
    <mergeCell ref="M32:O32"/>
    <mergeCell ref="M33:O33"/>
    <mergeCell ref="M24:O24"/>
    <mergeCell ref="M25:O25"/>
    <mergeCell ref="M26:O26"/>
    <mergeCell ref="M27:O27"/>
    <mergeCell ref="M28:O28"/>
    <mergeCell ref="M19:O19"/>
    <mergeCell ref="M20:O20"/>
    <mergeCell ref="M21:O21"/>
    <mergeCell ref="M22:O22"/>
    <mergeCell ref="M23:O23"/>
    <mergeCell ref="M14:O14"/>
    <mergeCell ref="M15:O15"/>
    <mergeCell ref="M16:O16"/>
    <mergeCell ref="M17:O17"/>
    <mergeCell ref="M18:O18"/>
    <mergeCell ref="M9:O9"/>
    <mergeCell ref="M10:O10"/>
    <mergeCell ref="M11:O11"/>
    <mergeCell ref="M12:O12"/>
    <mergeCell ref="M13:O13"/>
    <mergeCell ref="P44:R44"/>
    <mergeCell ref="P45:R45"/>
    <mergeCell ref="P46:R46"/>
    <mergeCell ref="P47:R47"/>
    <mergeCell ref="P48:R48"/>
    <mergeCell ref="P39:R39"/>
    <mergeCell ref="P40:R40"/>
    <mergeCell ref="P41:R41"/>
    <mergeCell ref="P42:R42"/>
    <mergeCell ref="P43:R43"/>
    <mergeCell ref="P34:R34"/>
    <mergeCell ref="P35:R35"/>
    <mergeCell ref="P36:R36"/>
    <mergeCell ref="P37:R37"/>
    <mergeCell ref="P38:R38"/>
    <mergeCell ref="P29:R29"/>
    <mergeCell ref="P30:R30"/>
    <mergeCell ref="P31:R31"/>
    <mergeCell ref="P32:R32"/>
    <mergeCell ref="P33:R33"/>
    <mergeCell ref="P24:R24"/>
    <mergeCell ref="P25:R25"/>
    <mergeCell ref="P26:R26"/>
    <mergeCell ref="P27:R27"/>
    <mergeCell ref="P28:R28"/>
    <mergeCell ref="P19:R19"/>
    <mergeCell ref="P20:R20"/>
    <mergeCell ref="P21:R21"/>
    <mergeCell ref="P22:R22"/>
    <mergeCell ref="P23:R23"/>
    <mergeCell ref="P14:R14"/>
    <mergeCell ref="P15:R15"/>
    <mergeCell ref="P16:R16"/>
    <mergeCell ref="P17:R17"/>
    <mergeCell ref="P18:R18"/>
    <mergeCell ref="P9:R9"/>
    <mergeCell ref="P10:R10"/>
    <mergeCell ref="P11:R11"/>
    <mergeCell ref="P12:R12"/>
    <mergeCell ref="P13:R13"/>
    <mergeCell ref="S44:U44"/>
    <mergeCell ref="S45:U45"/>
    <mergeCell ref="S46:U46"/>
    <mergeCell ref="S47:U47"/>
    <mergeCell ref="S48:U48"/>
    <mergeCell ref="S39:U39"/>
    <mergeCell ref="S40:U40"/>
    <mergeCell ref="S41:U41"/>
    <mergeCell ref="S42:U42"/>
    <mergeCell ref="S43:U43"/>
    <mergeCell ref="S34:U34"/>
    <mergeCell ref="S35:U35"/>
    <mergeCell ref="S36:U36"/>
    <mergeCell ref="S37:U37"/>
    <mergeCell ref="S38:U38"/>
    <mergeCell ref="S29:U29"/>
    <mergeCell ref="S30:U30"/>
    <mergeCell ref="S31:U31"/>
    <mergeCell ref="S32:U32"/>
    <mergeCell ref="S33:U33"/>
    <mergeCell ref="S24:U24"/>
    <mergeCell ref="S25:U25"/>
    <mergeCell ref="S26:U26"/>
    <mergeCell ref="S27:U27"/>
    <mergeCell ref="S28:U28"/>
    <mergeCell ref="S19:U19"/>
    <mergeCell ref="S20:U20"/>
    <mergeCell ref="S21:U21"/>
    <mergeCell ref="S22:U22"/>
    <mergeCell ref="S23:U23"/>
    <mergeCell ref="S14:U14"/>
    <mergeCell ref="S15:U15"/>
    <mergeCell ref="S16:U16"/>
    <mergeCell ref="S17:U17"/>
    <mergeCell ref="S18:U18"/>
    <mergeCell ref="S9:U9"/>
    <mergeCell ref="S10:U10"/>
    <mergeCell ref="S11:U11"/>
    <mergeCell ref="S12:U12"/>
    <mergeCell ref="S13:U13"/>
    <mergeCell ref="V44:X44"/>
    <mergeCell ref="V45:X45"/>
    <mergeCell ref="V46:X46"/>
    <mergeCell ref="V47:X47"/>
    <mergeCell ref="V48:X48"/>
    <mergeCell ref="V39:X39"/>
    <mergeCell ref="V40:X40"/>
    <mergeCell ref="V41:X41"/>
    <mergeCell ref="V42:X42"/>
    <mergeCell ref="V43:X43"/>
    <mergeCell ref="V34:X34"/>
    <mergeCell ref="V35:X35"/>
    <mergeCell ref="V36:X36"/>
    <mergeCell ref="V37:X37"/>
    <mergeCell ref="V38:X38"/>
    <mergeCell ref="V29:X29"/>
    <mergeCell ref="V30:X30"/>
    <mergeCell ref="V31:X31"/>
    <mergeCell ref="V32:X32"/>
    <mergeCell ref="V33:X33"/>
    <mergeCell ref="V24:X24"/>
    <mergeCell ref="V25:X25"/>
    <mergeCell ref="V26:X26"/>
    <mergeCell ref="V27:X27"/>
    <mergeCell ref="V28:X28"/>
    <mergeCell ref="V19:X19"/>
    <mergeCell ref="V20:X20"/>
    <mergeCell ref="V21:X21"/>
    <mergeCell ref="V22:X22"/>
    <mergeCell ref="V23:X23"/>
    <mergeCell ref="V14:X14"/>
    <mergeCell ref="V15:X15"/>
    <mergeCell ref="V16:X16"/>
    <mergeCell ref="V17:X17"/>
    <mergeCell ref="V18:X18"/>
    <mergeCell ref="V9:X9"/>
    <mergeCell ref="V10:X10"/>
    <mergeCell ref="V11:X11"/>
    <mergeCell ref="V12:X12"/>
    <mergeCell ref="V13:X13"/>
    <mergeCell ref="Y44:AC44"/>
    <mergeCell ref="Y45:AC45"/>
    <mergeCell ref="Y46:AC46"/>
    <mergeCell ref="Y47:AC47"/>
    <mergeCell ref="Y48:AC48"/>
    <mergeCell ref="Y39:AC39"/>
    <mergeCell ref="Y40:AC40"/>
    <mergeCell ref="Y41:AC41"/>
    <mergeCell ref="Y42:AC42"/>
    <mergeCell ref="Y43:AC43"/>
    <mergeCell ref="Y34:AC34"/>
    <mergeCell ref="Y35:AC35"/>
    <mergeCell ref="Y36:AC36"/>
    <mergeCell ref="Y37:AC37"/>
    <mergeCell ref="Y38:AC38"/>
    <mergeCell ref="Y29:AC29"/>
    <mergeCell ref="Y30:AC30"/>
    <mergeCell ref="Y31:AC31"/>
    <mergeCell ref="Y32:AC32"/>
    <mergeCell ref="Y33:AC33"/>
    <mergeCell ref="Y24:AC24"/>
    <mergeCell ref="Y25:AC25"/>
    <mergeCell ref="Y26:AC26"/>
    <mergeCell ref="Y27:AC27"/>
    <mergeCell ref="Y28:AC28"/>
    <mergeCell ref="Y19:AC19"/>
    <mergeCell ref="Y20:AC20"/>
    <mergeCell ref="Y21:AC21"/>
    <mergeCell ref="Y22:AC22"/>
    <mergeCell ref="Y23:AC23"/>
    <mergeCell ref="Y14:AC14"/>
    <mergeCell ref="Y15:AC15"/>
    <mergeCell ref="Y16:AC16"/>
    <mergeCell ref="Y17:AC17"/>
    <mergeCell ref="Y18:AC18"/>
    <mergeCell ref="Y9:AC9"/>
    <mergeCell ref="Y10:AC10"/>
    <mergeCell ref="Y11:AC11"/>
    <mergeCell ref="Y12:AC12"/>
    <mergeCell ref="Y13:AC13"/>
    <mergeCell ref="AD44:AH44"/>
    <mergeCell ref="AD45:AH45"/>
    <mergeCell ref="AD46:AH46"/>
    <mergeCell ref="AD47:AH47"/>
    <mergeCell ref="AD48:AH48"/>
    <mergeCell ref="AD39:AH39"/>
    <mergeCell ref="AD40:AH40"/>
    <mergeCell ref="AD41:AH41"/>
    <mergeCell ref="AD42:AH42"/>
    <mergeCell ref="AD43:AH43"/>
    <mergeCell ref="AD34:AH34"/>
    <mergeCell ref="AD35:AH35"/>
    <mergeCell ref="AD36:AH36"/>
    <mergeCell ref="AD37:AH37"/>
    <mergeCell ref="AD38:AH38"/>
    <mergeCell ref="AD29:AH29"/>
    <mergeCell ref="AD30:AH30"/>
    <mergeCell ref="AD31:AH31"/>
    <mergeCell ref="AD32:AH32"/>
    <mergeCell ref="AD33:AH33"/>
    <mergeCell ref="AD24:AH24"/>
    <mergeCell ref="AD25:AH25"/>
    <mergeCell ref="AD26:AH26"/>
    <mergeCell ref="AD27:AH27"/>
    <mergeCell ref="AD28:AH28"/>
    <mergeCell ref="AD19:AH19"/>
    <mergeCell ref="AD20:AH20"/>
    <mergeCell ref="AD21:AH21"/>
    <mergeCell ref="AD22:AH22"/>
    <mergeCell ref="AD23:AH23"/>
    <mergeCell ref="AD14:AH14"/>
    <mergeCell ref="AD15:AH15"/>
    <mergeCell ref="AD16:AH16"/>
    <mergeCell ref="AD17:AH17"/>
    <mergeCell ref="AD18:AH18"/>
    <mergeCell ref="AD9:AH9"/>
    <mergeCell ref="AD10:AH10"/>
    <mergeCell ref="AD11:AH11"/>
    <mergeCell ref="AD12:AH12"/>
    <mergeCell ref="AD13:AH13"/>
    <mergeCell ref="A5:F5"/>
    <mergeCell ref="G5:L5"/>
    <mergeCell ref="M5:R5"/>
    <mergeCell ref="S5:X5"/>
    <mergeCell ref="Y5:AH5"/>
    <mergeCell ref="Y4:AH4"/>
    <mergeCell ref="A4:X4"/>
    <mergeCell ref="A1:D1"/>
    <mergeCell ref="P6:R6"/>
    <mergeCell ref="S6:U6"/>
    <mergeCell ref="V6:X6"/>
    <mergeCell ref="Y6:AC6"/>
    <mergeCell ref="AD6:AH6"/>
    <mergeCell ref="A6:C6"/>
    <mergeCell ref="D6:F6"/>
    <mergeCell ref="G6:I6"/>
    <mergeCell ref="J6:L6"/>
    <mergeCell ref="M6:O6"/>
  </mergeCells>
  <phoneticPr fontId="4"/>
  <hyperlinks>
    <hyperlink ref="A1" location="P2細目次!A1" display="目次に戻る" xr:uid="{BD45C525-16A5-411A-8FCA-D0B39D587574}"/>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9A9FD-301B-4EAE-B799-2D5B40427E47}">
  <sheetPr>
    <tabColor theme="0"/>
    <pageSetUpPr fitToPage="1"/>
  </sheetPr>
  <dimension ref="A1:AJ55"/>
  <sheetViews>
    <sheetView topLeftCell="A22" zoomScaleNormal="100" zoomScaleSheetLayoutView="100" workbookViewId="0">
      <selection activeCell="Q26" sqref="Q26:R26"/>
    </sheetView>
  </sheetViews>
  <sheetFormatPr defaultColWidth="3.25" defaultRowHeight="18.75" customHeight="1"/>
  <cols>
    <col min="1" max="16384" width="3.25" style="481"/>
  </cols>
  <sheetData>
    <row r="1" spans="1:36" ht="18.75" customHeight="1">
      <c r="A1" s="1161" t="s">
        <v>4957</v>
      </c>
      <c r="B1" s="1161"/>
      <c r="C1" s="1161"/>
      <c r="D1" s="1161"/>
      <c r="E1" s="1161"/>
      <c r="F1" s="1161"/>
      <c r="G1" s="1161"/>
      <c r="H1" s="1161"/>
      <c r="I1" s="1161"/>
      <c r="J1" s="1161"/>
      <c r="K1" s="1161"/>
      <c r="L1" s="1161"/>
      <c r="M1" s="1161"/>
      <c r="N1" s="1161"/>
      <c r="O1" s="1161"/>
      <c r="P1" s="1161"/>
      <c r="Q1" s="1173"/>
      <c r="R1" s="1173"/>
      <c r="S1" s="29"/>
      <c r="T1" s="277"/>
      <c r="U1" s="277"/>
      <c r="V1" s="277"/>
      <c r="W1" s="277"/>
      <c r="X1" s="277"/>
      <c r="Y1" s="277"/>
      <c r="Z1" s="277"/>
      <c r="AA1" s="277"/>
      <c r="AB1" s="277"/>
      <c r="AC1" s="277"/>
      <c r="AD1" s="277"/>
      <c r="AE1" s="277"/>
      <c r="AF1" s="277"/>
      <c r="AG1" s="277"/>
      <c r="AH1" s="277"/>
      <c r="AI1" s="278"/>
      <c r="AJ1" s="278"/>
    </row>
    <row r="2" spans="1:36" ht="18.75" customHeight="1">
      <c r="A2" s="1164" t="s">
        <v>4793</v>
      </c>
      <c r="B2" s="1164"/>
      <c r="C2" s="1164"/>
      <c r="D2" s="1164"/>
      <c r="E2" s="1164"/>
      <c r="F2" s="1164"/>
      <c r="G2" s="1164"/>
      <c r="H2" s="1164"/>
      <c r="I2" s="1164"/>
      <c r="J2" s="1164"/>
      <c r="K2" s="1164"/>
      <c r="L2" s="1164"/>
      <c r="M2" s="1164"/>
      <c r="N2" s="1164"/>
      <c r="O2" s="1164"/>
      <c r="P2" s="1164"/>
      <c r="Q2" s="1172" t="s">
        <v>4857</v>
      </c>
      <c r="R2" s="1155"/>
      <c r="S2" s="29"/>
      <c r="T2" s="277"/>
      <c r="U2" s="277"/>
      <c r="V2" s="277"/>
      <c r="W2" s="277"/>
      <c r="X2" s="277"/>
      <c r="Y2" s="277"/>
      <c r="Z2" s="277"/>
      <c r="AA2" s="277"/>
      <c r="AB2" s="277"/>
      <c r="AC2" s="277"/>
      <c r="AD2" s="277"/>
      <c r="AE2" s="277"/>
      <c r="AF2" s="277"/>
      <c r="AG2" s="277"/>
      <c r="AH2" s="277"/>
      <c r="AI2" s="278"/>
      <c r="AJ2" s="278"/>
    </row>
    <row r="3" spans="1:36" ht="18.75" customHeight="1">
      <c r="A3" s="1153" t="s">
        <v>324</v>
      </c>
      <c r="B3" s="1153"/>
      <c r="C3" s="1153"/>
      <c r="D3" s="1153"/>
      <c r="E3" s="1153"/>
      <c r="F3" s="1153"/>
      <c r="G3" s="1153"/>
      <c r="H3" s="1153"/>
      <c r="I3" s="1153"/>
      <c r="J3" s="1153"/>
      <c r="K3" s="1153"/>
      <c r="L3" s="1153"/>
      <c r="M3" s="1153"/>
      <c r="N3" s="1153"/>
      <c r="O3" s="1153"/>
      <c r="P3" s="1153"/>
      <c r="Q3" s="1172" t="s">
        <v>4858</v>
      </c>
      <c r="R3" s="1172"/>
      <c r="S3" s="29"/>
      <c r="T3" s="277"/>
      <c r="U3" s="277"/>
      <c r="V3" s="277"/>
      <c r="W3" s="277"/>
      <c r="X3" s="277"/>
      <c r="Y3" s="277"/>
      <c r="Z3" s="277"/>
      <c r="AA3" s="277"/>
      <c r="AB3" s="277"/>
      <c r="AC3" s="277"/>
      <c r="AD3" s="277"/>
      <c r="AE3" s="277"/>
      <c r="AF3" s="277"/>
      <c r="AG3" s="277"/>
      <c r="AH3" s="277"/>
      <c r="AI3" s="278"/>
      <c r="AJ3" s="278"/>
    </row>
    <row r="4" spans="1:36" ht="18.75" customHeight="1">
      <c r="A4" s="1153" t="s">
        <v>5029</v>
      </c>
      <c r="B4" s="1153"/>
      <c r="C4" s="1153"/>
      <c r="D4" s="1153"/>
      <c r="E4" s="1153"/>
      <c r="F4" s="1153"/>
      <c r="G4" s="1153"/>
      <c r="H4" s="1153"/>
      <c r="I4" s="1153"/>
      <c r="J4" s="1153"/>
      <c r="K4" s="1153"/>
      <c r="L4" s="1153"/>
      <c r="M4" s="1153"/>
      <c r="N4" s="1153"/>
      <c r="O4" s="1153"/>
      <c r="P4" s="1153"/>
      <c r="Q4" s="1172" t="s">
        <v>4858</v>
      </c>
      <c r="R4" s="1172"/>
      <c r="S4" s="29"/>
      <c r="T4" s="277"/>
      <c r="U4" s="277"/>
      <c r="V4" s="277"/>
      <c r="W4" s="277"/>
      <c r="X4" s="277"/>
      <c r="Y4" s="277"/>
      <c r="Z4" s="277"/>
      <c r="AA4" s="277"/>
      <c r="AB4" s="277"/>
      <c r="AC4" s="277"/>
      <c r="AD4" s="277"/>
      <c r="AE4" s="277"/>
      <c r="AF4" s="277"/>
      <c r="AG4" s="277"/>
      <c r="AH4" s="277"/>
      <c r="AI4" s="278"/>
      <c r="AJ4" s="278"/>
    </row>
    <row r="5" spans="1:36" ht="18.75" customHeight="1">
      <c r="A5" s="1153" t="s">
        <v>5030</v>
      </c>
      <c r="B5" s="1153"/>
      <c r="C5" s="1153"/>
      <c r="D5" s="1153"/>
      <c r="E5" s="1153"/>
      <c r="F5" s="1153"/>
      <c r="G5" s="1153"/>
      <c r="H5" s="1153"/>
      <c r="I5" s="1153"/>
      <c r="J5" s="1153"/>
      <c r="K5" s="1153"/>
      <c r="L5" s="1153"/>
      <c r="M5" s="1153"/>
      <c r="N5" s="1153"/>
      <c r="O5" s="1153"/>
      <c r="P5" s="1153"/>
      <c r="Q5" s="1172" t="s">
        <v>4859</v>
      </c>
      <c r="R5" s="1172"/>
      <c r="S5" s="29"/>
      <c r="T5" s="277"/>
      <c r="U5" s="277"/>
      <c r="V5" s="277"/>
      <c r="W5" s="277"/>
      <c r="X5" s="277"/>
      <c r="Y5" s="277"/>
      <c r="Z5" s="277"/>
      <c r="AA5" s="277"/>
      <c r="AB5" s="277"/>
      <c r="AC5" s="277"/>
      <c r="AD5" s="277"/>
      <c r="AE5" s="277"/>
      <c r="AF5" s="277"/>
      <c r="AG5" s="277"/>
      <c r="AH5" s="277"/>
      <c r="AI5" s="278"/>
      <c r="AJ5" s="278"/>
    </row>
    <row r="6" spans="1:36" ht="18.75" customHeight="1">
      <c r="A6" s="1153" t="s">
        <v>5031</v>
      </c>
      <c r="B6" s="1153"/>
      <c r="C6" s="1153"/>
      <c r="D6" s="1153"/>
      <c r="E6" s="1153"/>
      <c r="F6" s="1153"/>
      <c r="G6" s="1153"/>
      <c r="H6" s="1153"/>
      <c r="I6" s="1153"/>
      <c r="J6" s="1153"/>
      <c r="K6" s="1153"/>
      <c r="L6" s="1153"/>
      <c r="M6" s="1153"/>
      <c r="N6" s="1153"/>
      <c r="O6" s="1153"/>
      <c r="P6" s="1153"/>
      <c r="Q6" s="1172" t="s">
        <v>4860</v>
      </c>
      <c r="R6" s="1172"/>
      <c r="S6" s="30"/>
      <c r="T6" s="240"/>
      <c r="U6" s="240"/>
      <c r="V6" s="240"/>
      <c r="W6" s="240"/>
      <c r="X6" s="240"/>
      <c r="Y6" s="240"/>
      <c r="Z6" s="240"/>
      <c r="AA6" s="240"/>
      <c r="AB6" s="240"/>
      <c r="AC6" s="240"/>
      <c r="AD6" s="240"/>
      <c r="AE6" s="240"/>
      <c r="AF6" s="240"/>
      <c r="AG6" s="240"/>
      <c r="AH6" s="240"/>
      <c r="AI6" s="241"/>
      <c r="AJ6" s="241"/>
    </row>
    <row r="7" spans="1:36" ht="18.75" customHeight="1">
      <c r="A7" s="1153" t="s">
        <v>5032</v>
      </c>
      <c r="B7" s="1153"/>
      <c r="C7" s="1153"/>
      <c r="D7" s="1153"/>
      <c r="E7" s="1153"/>
      <c r="F7" s="1153"/>
      <c r="G7" s="1153"/>
      <c r="H7" s="1153"/>
      <c r="I7" s="1153"/>
      <c r="J7" s="1153"/>
      <c r="K7" s="1153"/>
      <c r="L7" s="1153"/>
      <c r="M7" s="1153"/>
      <c r="N7" s="1153"/>
      <c r="O7" s="1153"/>
      <c r="P7" s="1153"/>
      <c r="Q7" s="1172" t="s">
        <v>4860</v>
      </c>
      <c r="R7" s="1172"/>
      <c r="S7" s="30"/>
      <c r="T7" s="240"/>
      <c r="U7" s="240"/>
      <c r="V7" s="240"/>
      <c r="W7" s="240"/>
      <c r="X7" s="240"/>
      <c r="Y7" s="240"/>
      <c r="Z7" s="240"/>
      <c r="AA7" s="240"/>
      <c r="AB7" s="240"/>
      <c r="AC7" s="240"/>
      <c r="AD7" s="240"/>
      <c r="AE7" s="240"/>
      <c r="AF7" s="240"/>
      <c r="AG7" s="240"/>
      <c r="AH7" s="240"/>
      <c r="AI7" s="241"/>
      <c r="AJ7" s="241"/>
    </row>
    <row r="8" spans="1:36" ht="18.75" customHeight="1">
      <c r="A8" s="1153" t="s">
        <v>5033</v>
      </c>
      <c r="B8" s="1153"/>
      <c r="C8" s="1153"/>
      <c r="D8" s="1153"/>
      <c r="E8" s="1153"/>
      <c r="F8" s="1153"/>
      <c r="G8" s="1153"/>
      <c r="H8" s="1153"/>
      <c r="I8" s="1153"/>
      <c r="J8" s="1153"/>
      <c r="K8" s="1153"/>
      <c r="L8" s="1153"/>
      <c r="M8" s="1153"/>
      <c r="N8" s="1153"/>
      <c r="O8" s="1153"/>
      <c r="P8" s="1153"/>
      <c r="Q8" s="1172" t="s">
        <v>4861</v>
      </c>
      <c r="R8" s="1172"/>
      <c r="S8" s="30"/>
      <c r="T8" s="240"/>
      <c r="U8" s="240"/>
      <c r="V8" s="240"/>
      <c r="W8" s="240"/>
      <c r="X8" s="240"/>
      <c r="Y8" s="240"/>
      <c r="Z8" s="240"/>
      <c r="AA8" s="240"/>
      <c r="AB8" s="240"/>
      <c r="AC8" s="240"/>
      <c r="AD8" s="240"/>
      <c r="AE8" s="240"/>
      <c r="AF8" s="240"/>
      <c r="AG8" s="240"/>
      <c r="AH8" s="240"/>
      <c r="AI8" s="241"/>
      <c r="AJ8" s="241"/>
    </row>
    <row r="9" spans="1:36" ht="18.75" customHeight="1">
      <c r="A9" s="1153" t="s">
        <v>5034</v>
      </c>
      <c r="B9" s="1153"/>
      <c r="C9" s="1153"/>
      <c r="D9" s="1153"/>
      <c r="E9" s="1153"/>
      <c r="F9" s="1153"/>
      <c r="G9" s="1153"/>
      <c r="H9" s="1153"/>
      <c r="I9" s="1153"/>
      <c r="J9" s="1153"/>
      <c r="K9" s="1153"/>
      <c r="L9" s="1153"/>
      <c r="M9" s="1153"/>
      <c r="N9" s="1153"/>
      <c r="O9" s="1153"/>
      <c r="P9" s="1153"/>
      <c r="Q9" s="1172" t="s">
        <v>4861</v>
      </c>
      <c r="R9" s="1172"/>
      <c r="S9" s="30"/>
      <c r="T9" s="240"/>
      <c r="U9" s="240"/>
      <c r="V9" s="240"/>
      <c r="W9" s="240"/>
      <c r="X9" s="240"/>
      <c r="Y9" s="240"/>
      <c r="Z9" s="240"/>
      <c r="AA9" s="240"/>
      <c r="AB9" s="240"/>
      <c r="AC9" s="240"/>
      <c r="AD9" s="240"/>
      <c r="AE9" s="240"/>
      <c r="AF9" s="240"/>
      <c r="AG9" s="240"/>
      <c r="AH9" s="240"/>
      <c r="AI9" s="241"/>
      <c r="AJ9" s="241"/>
    </row>
    <row r="10" spans="1:36" ht="18.75" customHeight="1">
      <c r="A10" s="1153" t="s">
        <v>5035</v>
      </c>
      <c r="B10" s="1153"/>
      <c r="C10" s="1153"/>
      <c r="D10" s="1153"/>
      <c r="E10" s="1153"/>
      <c r="F10" s="1153"/>
      <c r="G10" s="1153"/>
      <c r="H10" s="1153"/>
      <c r="I10" s="1153"/>
      <c r="J10" s="1153"/>
      <c r="K10" s="1153"/>
      <c r="L10" s="1153"/>
      <c r="M10" s="1153"/>
      <c r="N10" s="1153"/>
      <c r="O10" s="1153"/>
      <c r="P10" s="1153"/>
      <c r="Q10" s="1172" t="s">
        <v>4861</v>
      </c>
      <c r="R10" s="1172"/>
      <c r="S10" s="30"/>
      <c r="T10" s="240"/>
      <c r="U10" s="240"/>
      <c r="V10" s="240"/>
      <c r="W10" s="240"/>
      <c r="X10" s="240"/>
      <c r="Y10" s="240"/>
      <c r="Z10" s="240"/>
      <c r="AA10" s="240"/>
      <c r="AB10" s="240"/>
      <c r="AC10" s="240"/>
      <c r="AD10" s="240"/>
      <c r="AE10" s="240"/>
      <c r="AF10" s="240"/>
      <c r="AG10" s="240"/>
      <c r="AH10" s="240"/>
      <c r="AI10" s="241"/>
      <c r="AJ10" s="241"/>
    </row>
    <row r="11" spans="1:36" ht="18.75" customHeight="1">
      <c r="A11" s="1153" t="s">
        <v>334</v>
      </c>
      <c r="B11" s="1153"/>
      <c r="C11" s="1153"/>
      <c r="D11" s="1153"/>
      <c r="E11" s="1153"/>
      <c r="F11" s="1153"/>
      <c r="G11" s="1153"/>
      <c r="H11" s="1153"/>
      <c r="I11" s="1153"/>
      <c r="J11" s="1153"/>
      <c r="K11" s="1153"/>
      <c r="L11" s="1153"/>
      <c r="M11" s="1153"/>
      <c r="N11" s="1153"/>
      <c r="O11" s="1153"/>
      <c r="P11" s="1153"/>
      <c r="Q11" s="1172" t="s">
        <v>4862</v>
      </c>
      <c r="R11" s="1172"/>
      <c r="S11" s="30"/>
      <c r="T11" s="240"/>
      <c r="U11" s="240"/>
      <c r="V11" s="240"/>
      <c r="W11" s="240"/>
      <c r="X11" s="240"/>
      <c r="Y11" s="240"/>
      <c r="Z11" s="240"/>
      <c r="AA11" s="240"/>
      <c r="AB11" s="240"/>
      <c r="AC11" s="240"/>
      <c r="AD11" s="240"/>
      <c r="AE11" s="240"/>
      <c r="AF11" s="240"/>
      <c r="AG11" s="240"/>
      <c r="AH11" s="240"/>
      <c r="AI11" s="241"/>
      <c r="AJ11" s="241"/>
    </row>
    <row r="12" spans="1:36" ht="18.75" customHeight="1">
      <c r="A12" s="1153" t="s">
        <v>5036</v>
      </c>
      <c r="B12" s="1153"/>
      <c r="C12" s="1153"/>
      <c r="D12" s="1153"/>
      <c r="E12" s="1153"/>
      <c r="F12" s="1153"/>
      <c r="G12" s="1153"/>
      <c r="H12" s="1153"/>
      <c r="I12" s="1153"/>
      <c r="J12" s="1153"/>
      <c r="K12" s="1153"/>
      <c r="L12" s="1153"/>
      <c r="M12" s="1153"/>
      <c r="N12" s="1153"/>
      <c r="O12" s="1153"/>
      <c r="P12" s="1153"/>
      <c r="Q12" s="1172" t="s">
        <v>5048</v>
      </c>
      <c r="R12" s="1155"/>
      <c r="S12" s="30"/>
      <c r="T12" s="240"/>
      <c r="U12" s="240"/>
      <c r="V12" s="240"/>
      <c r="W12" s="240"/>
      <c r="X12" s="240"/>
      <c r="Y12" s="240"/>
      <c r="Z12" s="240"/>
      <c r="AA12" s="240"/>
      <c r="AB12" s="240"/>
      <c r="AC12" s="240"/>
      <c r="AD12" s="240"/>
      <c r="AE12" s="240"/>
      <c r="AF12" s="240"/>
      <c r="AG12" s="240"/>
      <c r="AH12" s="240"/>
      <c r="AI12" s="241"/>
      <c r="AJ12" s="241"/>
    </row>
    <row r="13" spans="1:36" ht="18.75" customHeight="1">
      <c r="A13" s="1153" t="s">
        <v>5037</v>
      </c>
      <c r="B13" s="1153"/>
      <c r="C13" s="1153"/>
      <c r="D13" s="1153"/>
      <c r="E13" s="1153"/>
      <c r="F13" s="1153"/>
      <c r="G13" s="1153"/>
      <c r="H13" s="1153"/>
      <c r="I13" s="1153"/>
      <c r="J13" s="1153"/>
      <c r="K13" s="1153"/>
      <c r="L13" s="1153"/>
      <c r="M13" s="1153"/>
      <c r="N13" s="1153"/>
      <c r="O13" s="1153"/>
      <c r="P13" s="1153"/>
      <c r="Q13" s="1172"/>
      <c r="R13" s="1155"/>
      <c r="S13" s="30"/>
      <c r="T13" s="240"/>
      <c r="U13" s="240"/>
      <c r="V13" s="240"/>
      <c r="W13" s="240"/>
      <c r="X13" s="240"/>
      <c r="Y13" s="240"/>
      <c r="Z13" s="240"/>
      <c r="AA13" s="240"/>
      <c r="AB13" s="240"/>
      <c r="AC13" s="240"/>
      <c r="AD13" s="240"/>
      <c r="AE13" s="240"/>
      <c r="AF13" s="240"/>
      <c r="AG13" s="240"/>
      <c r="AH13" s="240"/>
      <c r="AI13" s="241"/>
      <c r="AJ13" s="241"/>
    </row>
    <row r="14" spans="1:36" ht="18.75" customHeight="1">
      <c r="A14" s="1153" t="s">
        <v>336</v>
      </c>
      <c r="B14" s="1153"/>
      <c r="C14" s="1153"/>
      <c r="D14" s="1153"/>
      <c r="E14" s="1153"/>
      <c r="F14" s="1153"/>
      <c r="G14" s="1153"/>
      <c r="H14" s="1153"/>
      <c r="I14" s="1153"/>
      <c r="J14" s="1153"/>
      <c r="K14" s="1153"/>
      <c r="L14" s="1153"/>
      <c r="M14" s="1153"/>
      <c r="N14" s="1153"/>
      <c r="O14" s="1153"/>
      <c r="P14" s="1153"/>
      <c r="Q14" s="1172" t="s">
        <v>5049</v>
      </c>
      <c r="R14" s="1172"/>
      <c r="S14" s="30"/>
      <c r="T14" s="240"/>
      <c r="U14" s="240"/>
      <c r="V14" s="240"/>
      <c r="W14" s="240"/>
      <c r="X14" s="240"/>
      <c r="Y14" s="240"/>
      <c r="Z14" s="240"/>
      <c r="AA14" s="240"/>
      <c r="AB14" s="240"/>
      <c r="AC14" s="240"/>
      <c r="AD14" s="240"/>
      <c r="AE14" s="240"/>
      <c r="AF14" s="240"/>
      <c r="AG14" s="240"/>
      <c r="AH14" s="240"/>
      <c r="AI14" s="241"/>
      <c r="AJ14" s="241"/>
    </row>
    <row r="15" spans="1:36" ht="18.75" customHeight="1">
      <c r="A15" s="1153" t="s">
        <v>338</v>
      </c>
      <c r="B15" s="1153"/>
      <c r="C15" s="1153"/>
      <c r="D15" s="1153"/>
      <c r="E15" s="1153"/>
      <c r="F15" s="1153"/>
      <c r="G15" s="1153"/>
      <c r="H15" s="1153"/>
      <c r="I15" s="1153"/>
      <c r="J15" s="1153"/>
      <c r="K15" s="1153"/>
      <c r="L15" s="1153"/>
      <c r="M15" s="1153"/>
      <c r="N15" s="1153"/>
      <c r="O15" s="1153"/>
      <c r="P15" s="1153"/>
      <c r="Q15" s="1172" t="s">
        <v>5050</v>
      </c>
      <c r="R15" s="1172"/>
      <c r="S15" s="30"/>
      <c r="T15" s="240"/>
      <c r="U15" s="240"/>
      <c r="V15" s="240"/>
      <c r="W15" s="240"/>
      <c r="X15" s="240"/>
      <c r="Y15" s="240"/>
      <c r="Z15" s="240"/>
      <c r="AA15" s="240"/>
      <c r="AB15" s="240"/>
      <c r="AC15" s="240"/>
      <c r="AD15" s="240"/>
      <c r="AE15" s="240"/>
      <c r="AF15" s="240"/>
      <c r="AG15" s="240"/>
      <c r="AH15" s="240"/>
      <c r="AI15" s="241"/>
      <c r="AJ15" s="241"/>
    </row>
    <row r="16" spans="1:36" ht="18.75" customHeight="1">
      <c r="A16" s="1153" t="s">
        <v>340</v>
      </c>
      <c r="B16" s="1153"/>
      <c r="C16" s="1153"/>
      <c r="D16" s="1153"/>
      <c r="E16" s="1153"/>
      <c r="F16" s="1153"/>
      <c r="G16" s="1153"/>
      <c r="H16" s="1153"/>
      <c r="I16" s="1153"/>
      <c r="J16" s="1153"/>
      <c r="K16" s="1153"/>
      <c r="L16" s="1153"/>
      <c r="M16" s="1153"/>
      <c r="N16" s="1153"/>
      <c r="O16" s="1153"/>
      <c r="P16" s="1153"/>
      <c r="Q16" s="1172" t="s">
        <v>5051</v>
      </c>
      <c r="R16" s="1172"/>
      <c r="S16" s="30"/>
      <c r="T16" s="240"/>
      <c r="U16" s="240"/>
      <c r="V16" s="240"/>
      <c r="W16" s="240"/>
      <c r="X16" s="240"/>
      <c r="Y16" s="240"/>
      <c r="Z16" s="240"/>
      <c r="AA16" s="240"/>
      <c r="AB16" s="240"/>
      <c r="AC16" s="240"/>
      <c r="AD16" s="240"/>
      <c r="AE16" s="240"/>
      <c r="AF16" s="240"/>
      <c r="AG16" s="240"/>
      <c r="AH16" s="240"/>
      <c r="AI16" s="241"/>
      <c r="AJ16" s="241"/>
    </row>
    <row r="17" spans="1:36" ht="18.75" customHeight="1">
      <c r="A17" s="1153" t="s">
        <v>341</v>
      </c>
      <c r="B17" s="1153"/>
      <c r="C17" s="1153"/>
      <c r="D17" s="1153"/>
      <c r="E17" s="1153"/>
      <c r="F17" s="1153"/>
      <c r="G17" s="1153"/>
      <c r="H17" s="1153"/>
      <c r="I17" s="1153"/>
      <c r="J17" s="1153"/>
      <c r="K17" s="1153"/>
      <c r="L17" s="1153"/>
      <c r="M17" s="1153"/>
      <c r="N17" s="1153"/>
      <c r="O17" s="1153"/>
      <c r="P17" s="1153"/>
      <c r="Q17" s="1172" t="s">
        <v>5052</v>
      </c>
      <c r="R17" s="1172"/>
      <c r="S17" s="30"/>
      <c r="T17" s="240"/>
      <c r="U17" s="240"/>
      <c r="V17" s="240"/>
      <c r="W17" s="240"/>
      <c r="X17" s="240"/>
      <c r="Y17" s="240"/>
      <c r="Z17" s="240"/>
      <c r="AA17" s="240"/>
      <c r="AB17" s="240"/>
      <c r="AC17" s="240"/>
      <c r="AD17" s="240"/>
      <c r="AE17" s="240"/>
      <c r="AF17" s="240"/>
      <c r="AG17" s="240"/>
      <c r="AH17" s="240"/>
      <c r="AI17" s="241"/>
      <c r="AJ17" s="241"/>
    </row>
    <row r="18" spans="1:36" ht="18.75" customHeight="1">
      <c r="A18" s="1153" t="s">
        <v>342</v>
      </c>
      <c r="B18" s="1153"/>
      <c r="C18" s="1153"/>
      <c r="D18" s="1153"/>
      <c r="E18" s="1153"/>
      <c r="F18" s="1153"/>
      <c r="G18" s="1153"/>
      <c r="H18" s="1153"/>
      <c r="I18" s="1153"/>
      <c r="J18" s="1153"/>
      <c r="K18" s="1153"/>
      <c r="L18" s="1153"/>
      <c r="M18" s="1153"/>
      <c r="N18" s="1153"/>
      <c r="O18" s="1153"/>
      <c r="P18" s="1153"/>
      <c r="Q18" s="1172" t="s">
        <v>5052</v>
      </c>
      <c r="R18" s="1172"/>
      <c r="S18" s="30"/>
      <c r="T18" s="240"/>
      <c r="U18" s="240"/>
      <c r="V18" s="240"/>
      <c r="W18" s="240"/>
      <c r="X18" s="240"/>
      <c r="Y18" s="240"/>
      <c r="Z18" s="240"/>
      <c r="AA18" s="240"/>
      <c r="AB18" s="240"/>
      <c r="AC18" s="240"/>
      <c r="AD18" s="240"/>
      <c r="AE18" s="240"/>
      <c r="AF18" s="240"/>
      <c r="AG18" s="240"/>
      <c r="AH18" s="240"/>
      <c r="AI18" s="241"/>
      <c r="AJ18" s="241"/>
    </row>
    <row r="19" spans="1:36" ht="18.75" customHeight="1">
      <c r="A19" s="1153" t="s">
        <v>344</v>
      </c>
      <c r="B19" s="1153"/>
      <c r="C19" s="1153"/>
      <c r="D19" s="1153"/>
      <c r="E19" s="1153"/>
      <c r="F19" s="1153"/>
      <c r="G19" s="1153"/>
      <c r="H19" s="1153"/>
      <c r="I19" s="1153"/>
      <c r="J19" s="1153"/>
      <c r="K19" s="1153"/>
      <c r="L19" s="1153"/>
      <c r="M19" s="1153"/>
      <c r="N19" s="1153"/>
      <c r="O19" s="1153"/>
      <c r="P19" s="1153"/>
      <c r="Q19" s="1172" t="s">
        <v>5052</v>
      </c>
      <c r="R19" s="1172"/>
      <c r="S19" s="30"/>
      <c r="T19" s="240"/>
      <c r="U19" s="240"/>
      <c r="V19" s="240"/>
      <c r="W19" s="240"/>
      <c r="X19" s="240"/>
      <c r="Y19" s="240"/>
      <c r="Z19" s="240"/>
      <c r="AA19" s="240"/>
      <c r="AB19" s="240"/>
      <c r="AC19" s="240"/>
      <c r="AD19" s="240"/>
      <c r="AE19" s="240"/>
      <c r="AF19" s="240"/>
      <c r="AG19" s="240"/>
      <c r="AH19" s="240"/>
      <c r="AI19" s="241"/>
      <c r="AJ19" s="241"/>
    </row>
    <row r="20" spans="1:36" ht="18.75" customHeight="1">
      <c r="A20" s="1153" t="s">
        <v>346</v>
      </c>
      <c r="B20" s="1153"/>
      <c r="C20" s="1153"/>
      <c r="D20" s="1153"/>
      <c r="E20" s="1153"/>
      <c r="F20" s="1153"/>
      <c r="G20" s="1153"/>
      <c r="H20" s="1153"/>
      <c r="I20" s="1153"/>
      <c r="J20" s="1153"/>
      <c r="K20" s="1153"/>
      <c r="L20" s="1153"/>
      <c r="M20" s="1153"/>
      <c r="N20" s="1153"/>
      <c r="O20" s="1153"/>
      <c r="P20" s="1153"/>
      <c r="Q20" s="1172" t="s">
        <v>5053</v>
      </c>
      <c r="R20" s="1172"/>
      <c r="S20" s="30"/>
      <c r="T20" s="240"/>
      <c r="U20" s="240"/>
      <c r="V20" s="240"/>
      <c r="W20" s="240"/>
      <c r="X20" s="240"/>
      <c r="Y20" s="240"/>
      <c r="Z20" s="240"/>
      <c r="AA20" s="240"/>
      <c r="AB20" s="240"/>
      <c r="AC20" s="240"/>
      <c r="AD20" s="240"/>
      <c r="AE20" s="240"/>
      <c r="AF20" s="240"/>
      <c r="AG20" s="240"/>
      <c r="AH20" s="240"/>
      <c r="AI20" s="241"/>
      <c r="AJ20" s="241"/>
    </row>
    <row r="21" spans="1:36" ht="18.75" customHeight="1">
      <c r="A21" s="1153" t="s">
        <v>348</v>
      </c>
      <c r="B21" s="1153"/>
      <c r="C21" s="1153"/>
      <c r="D21" s="1153"/>
      <c r="E21" s="1153"/>
      <c r="F21" s="1153"/>
      <c r="G21" s="1153"/>
      <c r="H21" s="1153"/>
      <c r="I21" s="1153"/>
      <c r="J21" s="1153"/>
      <c r="K21" s="1153"/>
      <c r="L21" s="1153"/>
      <c r="M21" s="1153"/>
      <c r="N21" s="1153"/>
      <c r="O21" s="1153"/>
      <c r="P21" s="1153"/>
      <c r="Q21" s="1172" t="s">
        <v>5053</v>
      </c>
      <c r="R21" s="1172"/>
      <c r="S21" s="30"/>
      <c r="T21" s="240"/>
      <c r="U21" s="240"/>
      <c r="V21" s="240"/>
      <c r="W21" s="240"/>
      <c r="X21" s="240"/>
      <c r="Y21" s="240"/>
      <c r="Z21" s="240"/>
      <c r="AA21" s="240"/>
      <c r="AB21" s="240"/>
      <c r="AC21" s="240"/>
      <c r="AD21" s="240"/>
      <c r="AE21" s="240"/>
      <c r="AF21" s="240"/>
      <c r="AG21" s="240"/>
      <c r="AH21" s="240"/>
      <c r="AI21" s="241"/>
      <c r="AJ21" s="241"/>
    </row>
    <row r="22" spans="1:36" ht="18.75" customHeight="1">
      <c r="A22" s="1150"/>
      <c r="B22" s="1150"/>
      <c r="C22" s="1150"/>
      <c r="D22" s="1150"/>
      <c r="E22" s="1150"/>
      <c r="F22" s="1150"/>
      <c r="G22" s="1150"/>
      <c r="H22" s="1150"/>
      <c r="I22" s="1150"/>
      <c r="J22" s="1150"/>
      <c r="K22" s="1150"/>
      <c r="L22" s="1150"/>
      <c r="M22" s="1150"/>
      <c r="N22" s="1150"/>
      <c r="O22" s="1150"/>
      <c r="P22" s="1150"/>
      <c r="Q22" s="1173"/>
      <c r="R22" s="1173"/>
      <c r="S22" s="30"/>
      <c r="T22" s="240"/>
      <c r="U22" s="240"/>
      <c r="V22" s="240"/>
      <c r="W22" s="240"/>
      <c r="X22" s="240"/>
      <c r="Y22" s="240"/>
      <c r="Z22" s="240"/>
      <c r="AA22" s="240"/>
      <c r="AB22" s="240"/>
      <c r="AC22" s="240"/>
      <c r="AD22" s="240"/>
      <c r="AE22" s="240"/>
      <c r="AF22" s="240"/>
      <c r="AG22" s="240"/>
      <c r="AH22" s="240"/>
      <c r="AI22" s="241"/>
      <c r="AJ22" s="241"/>
    </row>
    <row r="23" spans="1:36" ht="18.75" customHeight="1">
      <c r="A23" s="1161" t="s">
        <v>4958</v>
      </c>
      <c r="B23" s="1161"/>
      <c r="C23" s="1161"/>
      <c r="D23" s="1161"/>
      <c r="E23" s="1161"/>
      <c r="F23" s="1161"/>
      <c r="G23" s="1161"/>
      <c r="H23" s="1161"/>
      <c r="I23" s="1161"/>
      <c r="J23" s="1161"/>
      <c r="K23" s="1161"/>
      <c r="L23" s="1161"/>
      <c r="M23" s="1161"/>
      <c r="N23" s="1161"/>
      <c r="O23" s="1161"/>
      <c r="P23" s="1161"/>
      <c r="Q23" s="1173"/>
      <c r="R23" s="1173"/>
      <c r="S23" s="30"/>
      <c r="T23" s="240"/>
      <c r="U23" s="240"/>
      <c r="V23" s="240"/>
      <c r="W23" s="240"/>
      <c r="X23" s="240"/>
      <c r="Y23" s="240"/>
      <c r="Z23" s="240"/>
      <c r="AA23" s="240"/>
      <c r="AB23" s="240"/>
      <c r="AC23" s="240"/>
      <c r="AD23" s="240"/>
      <c r="AE23" s="240"/>
      <c r="AF23" s="240"/>
      <c r="AG23" s="240"/>
      <c r="AH23" s="240"/>
      <c r="AI23" s="241"/>
      <c r="AJ23" s="241"/>
    </row>
    <row r="24" spans="1:36" ht="18.75" customHeight="1">
      <c r="A24" s="1164" t="s">
        <v>4762</v>
      </c>
      <c r="B24" s="1164"/>
      <c r="C24" s="1164"/>
      <c r="D24" s="1164"/>
      <c r="E24" s="1164"/>
      <c r="F24" s="1164"/>
      <c r="G24" s="1164"/>
      <c r="H24" s="1164"/>
      <c r="I24" s="1164"/>
      <c r="J24" s="1164"/>
      <c r="K24" s="1164"/>
      <c r="L24" s="1164"/>
      <c r="M24" s="1164"/>
      <c r="N24" s="1164"/>
      <c r="O24" s="1164"/>
      <c r="P24" s="1164"/>
      <c r="Q24" s="1172" t="s">
        <v>5054</v>
      </c>
      <c r="R24" s="1172"/>
      <c r="S24" s="30"/>
      <c r="T24" s="240"/>
      <c r="U24" s="240"/>
      <c r="V24" s="240"/>
      <c r="W24" s="240"/>
      <c r="X24" s="240"/>
      <c r="Y24" s="240"/>
      <c r="Z24" s="240"/>
      <c r="AA24" s="240"/>
      <c r="AB24" s="240"/>
      <c r="AC24" s="240"/>
      <c r="AD24" s="240"/>
      <c r="AE24" s="240"/>
      <c r="AF24" s="240"/>
      <c r="AG24" s="240"/>
      <c r="AH24" s="240"/>
      <c r="AI24" s="241"/>
      <c r="AJ24" s="241"/>
    </row>
    <row r="25" spans="1:36" ht="18.75" customHeight="1">
      <c r="A25" s="1174" t="s">
        <v>352</v>
      </c>
      <c r="B25" s="1174"/>
      <c r="C25" s="1174"/>
      <c r="D25" s="1174"/>
      <c r="E25" s="1174"/>
      <c r="F25" s="1174"/>
      <c r="G25" s="1174"/>
      <c r="H25" s="1174"/>
      <c r="I25" s="1174"/>
      <c r="J25" s="1174"/>
      <c r="K25" s="1174"/>
      <c r="L25" s="1174"/>
      <c r="M25" s="1174"/>
      <c r="N25" s="1174"/>
      <c r="O25" s="1174"/>
      <c r="P25" s="1174"/>
      <c r="Q25" s="1172" t="s">
        <v>5055</v>
      </c>
      <c r="R25" s="1172"/>
      <c r="S25" s="30"/>
      <c r="T25" s="240"/>
      <c r="U25" s="240"/>
      <c r="V25" s="240"/>
      <c r="W25" s="240"/>
      <c r="X25" s="240"/>
      <c r="Y25" s="240"/>
      <c r="Z25" s="240"/>
      <c r="AA25" s="240"/>
      <c r="AB25" s="240"/>
      <c r="AC25" s="240"/>
      <c r="AD25" s="240"/>
      <c r="AE25" s="240"/>
      <c r="AF25" s="240"/>
      <c r="AG25" s="240"/>
      <c r="AH25" s="240"/>
      <c r="AI25" s="241"/>
      <c r="AJ25" s="241"/>
    </row>
    <row r="26" spans="1:36" ht="18.75" customHeight="1">
      <c r="A26" s="1174" t="s">
        <v>353</v>
      </c>
      <c r="B26" s="1174"/>
      <c r="C26" s="1174"/>
      <c r="D26" s="1174"/>
      <c r="E26" s="1174"/>
      <c r="F26" s="1174"/>
      <c r="G26" s="1174"/>
      <c r="H26" s="1174"/>
      <c r="I26" s="1174"/>
      <c r="J26" s="1174"/>
      <c r="K26" s="1174"/>
      <c r="L26" s="1174"/>
      <c r="M26" s="1174"/>
      <c r="N26" s="1174"/>
      <c r="O26" s="1174"/>
      <c r="P26" s="1174"/>
      <c r="Q26" s="1172" t="s">
        <v>5056</v>
      </c>
      <c r="R26" s="1172"/>
      <c r="S26" s="30"/>
      <c r="T26" s="240"/>
      <c r="U26" s="240"/>
      <c r="V26" s="240"/>
      <c r="W26" s="240"/>
      <c r="X26" s="240"/>
      <c r="Y26" s="240"/>
      <c r="Z26" s="240"/>
      <c r="AA26" s="240"/>
      <c r="AB26" s="240"/>
      <c r="AC26" s="240"/>
      <c r="AD26" s="240"/>
      <c r="AE26" s="240"/>
      <c r="AF26" s="240"/>
      <c r="AG26" s="240"/>
      <c r="AH26" s="240"/>
      <c r="AI26" s="241"/>
      <c r="AJ26" s="241"/>
    </row>
    <row r="27" spans="1:36" ht="18.75" customHeight="1">
      <c r="A27" s="1174" t="s">
        <v>354</v>
      </c>
      <c r="B27" s="1174"/>
      <c r="C27" s="1174"/>
      <c r="D27" s="1174"/>
      <c r="E27" s="1174"/>
      <c r="F27" s="1174"/>
      <c r="G27" s="1174"/>
      <c r="H27" s="1174"/>
      <c r="I27" s="1174"/>
      <c r="J27" s="1174"/>
      <c r="K27" s="1174"/>
      <c r="L27" s="1174"/>
      <c r="M27" s="1174"/>
      <c r="N27" s="1174"/>
      <c r="O27" s="1174"/>
      <c r="P27" s="1174"/>
      <c r="Q27" s="1172" t="s">
        <v>5056</v>
      </c>
      <c r="R27" s="1172"/>
      <c r="S27" s="483"/>
    </row>
    <row r="28" spans="1:36" ht="18.75" customHeight="1">
      <c r="A28" s="1174" t="s">
        <v>355</v>
      </c>
      <c r="B28" s="1174"/>
      <c r="C28" s="1174"/>
      <c r="D28" s="1174"/>
      <c r="E28" s="1174"/>
      <c r="F28" s="1174"/>
      <c r="G28" s="1174"/>
      <c r="H28" s="1174"/>
      <c r="I28" s="1174"/>
      <c r="J28" s="1174"/>
      <c r="K28" s="1174"/>
      <c r="L28" s="1174"/>
      <c r="M28" s="1174"/>
      <c r="N28" s="1174"/>
      <c r="O28" s="1174"/>
      <c r="P28" s="1174"/>
      <c r="Q28" s="1172" t="s">
        <v>5057</v>
      </c>
      <c r="R28" s="1172"/>
      <c r="S28" s="483"/>
    </row>
    <row r="29" spans="1:36" ht="18.75" customHeight="1">
      <c r="A29" s="1174" t="s">
        <v>356</v>
      </c>
      <c r="B29" s="1174"/>
      <c r="C29" s="1174"/>
      <c r="D29" s="1174"/>
      <c r="E29" s="1174"/>
      <c r="F29" s="1174"/>
      <c r="G29" s="1174"/>
      <c r="H29" s="1174"/>
      <c r="I29" s="1174"/>
      <c r="J29" s="1174"/>
      <c r="K29" s="1174"/>
      <c r="L29" s="1174"/>
      <c r="M29" s="1174"/>
      <c r="N29" s="1174"/>
      <c r="O29" s="1174"/>
      <c r="P29" s="1174"/>
      <c r="Q29" s="1172" t="s">
        <v>5057</v>
      </c>
      <c r="R29" s="1172"/>
      <c r="S29" s="483"/>
    </row>
    <row r="30" spans="1:36" ht="18.75" customHeight="1">
      <c r="A30" s="1157"/>
      <c r="B30" s="1157"/>
      <c r="C30" s="1157"/>
      <c r="D30" s="1157"/>
      <c r="E30" s="1157"/>
      <c r="F30" s="1157"/>
      <c r="G30" s="1157"/>
      <c r="H30" s="1157"/>
      <c r="I30" s="1157"/>
      <c r="J30" s="1157"/>
      <c r="K30" s="1157"/>
      <c r="L30" s="1157"/>
      <c r="M30" s="1157"/>
      <c r="N30" s="1157"/>
      <c r="O30" s="1157"/>
      <c r="P30" s="1157"/>
      <c r="Q30" s="1173"/>
      <c r="R30" s="1173"/>
      <c r="S30" s="483"/>
    </row>
    <row r="31" spans="1:36" ht="18.75" customHeight="1">
      <c r="A31" s="1161" t="s">
        <v>4959</v>
      </c>
      <c r="B31" s="1161"/>
      <c r="C31" s="1161"/>
      <c r="D31" s="1161"/>
      <c r="E31" s="1161"/>
      <c r="F31" s="1161"/>
      <c r="G31" s="1161"/>
      <c r="H31" s="1161"/>
      <c r="I31" s="1161"/>
      <c r="J31" s="1161"/>
      <c r="K31" s="1161"/>
      <c r="L31" s="1161"/>
      <c r="M31" s="1161"/>
      <c r="N31" s="1161"/>
      <c r="O31" s="1161"/>
      <c r="P31" s="1161"/>
      <c r="Q31" s="1173"/>
      <c r="R31" s="1173"/>
      <c r="S31" s="483"/>
    </row>
    <row r="32" spans="1:36" ht="18.75" customHeight="1">
      <c r="A32" s="1164" t="s">
        <v>4762</v>
      </c>
      <c r="B32" s="1164"/>
      <c r="C32" s="1164"/>
      <c r="D32" s="1164"/>
      <c r="E32" s="1164"/>
      <c r="F32" s="1164"/>
      <c r="G32" s="1164"/>
      <c r="H32" s="1164"/>
      <c r="I32" s="1164"/>
      <c r="J32" s="1164"/>
      <c r="K32" s="1164"/>
      <c r="L32" s="1164"/>
      <c r="M32" s="1164"/>
      <c r="N32" s="1164"/>
      <c r="O32" s="1164"/>
      <c r="P32" s="1164"/>
      <c r="Q32" s="1172" t="s">
        <v>5058</v>
      </c>
      <c r="R32" s="1172"/>
      <c r="S32" s="483"/>
    </row>
    <row r="33" spans="1:19" ht="18.75" customHeight="1">
      <c r="A33" s="1174" t="s">
        <v>357</v>
      </c>
      <c r="B33" s="1174"/>
      <c r="C33" s="1174"/>
      <c r="D33" s="1174"/>
      <c r="E33" s="1174"/>
      <c r="F33" s="1174"/>
      <c r="G33" s="1174"/>
      <c r="H33" s="1174"/>
      <c r="I33" s="1174"/>
      <c r="J33" s="1174"/>
      <c r="K33" s="1174"/>
      <c r="L33" s="1174"/>
      <c r="M33" s="1174"/>
      <c r="N33" s="1174"/>
      <c r="O33" s="1174"/>
      <c r="P33" s="1174"/>
      <c r="Q33" s="1172" t="s">
        <v>5059</v>
      </c>
      <c r="R33" s="1172"/>
      <c r="S33" s="483"/>
    </row>
    <row r="34" spans="1:19" ht="18.75" customHeight="1">
      <c r="A34" s="1174" t="s">
        <v>358</v>
      </c>
      <c r="B34" s="1174"/>
      <c r="C34" s="1174"/>
      <c r="D34" s="1174"/>
      <c r="E34" s="1174"/>
      <c r="F34" s="1174"/>
      <c r="G34" s="1174"/>
      <c r="H34" s="1174"/>
      <c r="I34" s="1174"/>
      <c r="J34" s="1174"/>
      <c r="K34" s="1174"/>
      <c r="L34" s="1174"/>
      <c r="M34" s="1174"/>
      <c r="N34" s="1174"/>
      <c r="O34" s="1174"/>
      <c r="P34" s="1174"/>
      <c r="Q34" s="1172" t="s">
        <v>5059</v>
      </c>
      <c r="R34" s="1172"/>
      <c r="S34" s="483"/>
    </row>
    <row r="35" spans="1:19" ht="18.75" customHeight="1">
      <c r="A35" s="1174" t="s">
        <v>359</v>
      </c>
      <c r="B35" s="1174"/>
      <c r="C35" s="1174"/>
      <c r="D35" s="1174"/>
      <c r="E35" s="1174"/>
      <c r="F35" s="1174"/>
      <c r="G35" s="1174"/>
      <c r="H35" s="1174"/>
      <c r="I35" s="1174"/>
      <c r="J35" s="1174"/>
      <c r="K35" s="1174"/>
      <c r="L35" s="1174"/>
      <c r="M35" s="1174"/>
      <c r="N35" s="1174"/>
      <c r="O35" s="1174"/>
      <c r="P35" s="1174"/>
      <c r="Q35" s="1172" t="s">
        <v>5059</v>
      </c>
      <c r="R35" s="1172"/>
      <c r="S35" s="483"/>
    </row>
    <row r="36" spans="1:19" ht="18.75" customHeight="1">
      <c r="A36" s="1174" t="s">
        <v>360</v>
      </c>
      <c r="B36" s="1174"/>
      <c r="C36" s="1174"/>
      <c r="D36" s="1174"/>
      <c r="E36" s="1174"/>
      <c r="F36" s="1174"/>
      <c r="G36" s="1174"/>
      <c r="H36" s="1174"/>
      <c r="I36" s="1174"/>
      <c r="J36" s="1174"/>
      <c r="K36" s="1174"/>
      <c r="L36" s="1174"/>
      <c r="M36" s="1174"/>
      <c r="N36" s="1174"/>
      <c r="O36" s="1174"/>
      <c r="P36" s="1174"/>
      <c r="Q36" s="1172" t="s">
        <v>5060</v>
      </c>
      <c r="R36" s="1172"/>
      <c r="S36" s="483"/>
    </row>
    <row r="37" spans="1:19" ht="18.75" customHeight="1">
      <c r="A37" s="1174" t="s">
        <v>361</v>
      </c>
      <c r="B37" s="1174"/>
      <c r="C37" s="1174"/>
      <c r="D37" s="1174"/>
      <c r="E37" s="1174"/>
      <c r="F37" s="1174"/>
      <c r="G37" s="1174"/>
      <c r="H37" s="1174"/>
      <c r="I37" s="1174"/>
      <c r="J37" s="1174"/>
      <c r="K37" s="1174"/>
      <c r="L37" s="1174"/>
      <c r="M37" s="1174"/>
      <c r="N37" s="1174"/>
      <c r="O37" s="1174"/>
      <c r="P37" s="1174"/>
      <c r="Q37" s="1172" t="s">
        <v>5060</v>
      </c>
      <c r="R37" s="1172"/>
      <c r="S37" s="483"/>
    </row>
    <row r="38" spans="1:19" ht="18.75" customHeight="1">
      <c r="A38" s="1174" t="s">
        <v>362</v>
      </c>
      <c r="B38" s="1174"/>
      <c r="C38" s="1174"/>
      <c r="D38" s="1174"/>
      <c r="E38" s="1174"/>
      <c r="F38" s="1174"/>
      <c r="G38" s="1174"/>
      <c r="H38" s="1174"/>
      <c r="I38" s="1174"/>
      <c r="J38" s="1174"/>
      <c r="K38" s="1174"/>
      <c r="L38" s="1174"/>
      <c r="M38" s="1174"/>
      <c r="N38" s="1174"/>
      <c r="O38" s="1174"/>
      <c r="P38" s="1174"/>
      <c r="Q38" s="1172" t="s">
        <v>5060</v>
      </c>
      <c r="R38" s="1172"/>
      <c r="S38" s="483"/>
    </row>
    <row r="39" spans="1:19" ht="18.75" customHeight="1">
      <c r="A39" s="1174" t="s">
        <v>363</v>
      </c>
      <c r="B39" s="1174"/>
      <c r="C39" s="1174"/>
      <c r="D39" s="1174"/>
      <c r="E39" s="1174"/>
      <c r="F39" s="1174"/>
      <c r="G39" s="1174"/>
      <c r="H39" s="1174"/>
      <c r="I39" s="1174"/>
      <c r="J39" s="1174"/>
      <c r="K39" s="1174"/>
      <c r="L39" s="1174"/>
      <c r="M39" s="1174"/>
      <c r="N39" s="1174"/>
      <c r="O39" s="1174"/>
      <c r="P39" s="1174"/>
      <c r="Q39" s="1172" t="s">
        <v>5061</v>
      </c>
      <c r="R39" s="1172"/>
      <c r="S39" s="483"/>
    </row>
    <row r="40" spans="1:19" ht="18.75" customHeight="1">
      <c r="A40" s="1174" t="s">
        <v>364</v>
      </c>
      <c r="B40" s="1174"/>
      <c r="C40" s="1174"/>
      <c r="D40" s="1174"/>
      <c r="E40" s="1174"/>
      <c r="F40" s="1174"/>
      <c r="G40" s="1174"/>
      <c r="H40" s="1174"/>
      <c r="I40" s="1174"/>
      <c r="J40" s="1174"/>
      <c r="K40" s="1174"/>
      <c r="L40" s="1174"/>
      <c r="M40" s="1174"/>
      <c r="N40" s="1174"/>
      <c r="O40" s="1174"/>
      <c r="P40" s="1174"/>
      <c r="Q40" s="1172" t="s">
        <v>5061</v>
      </c>
      <c r="R40" s="1172"/>
      <c r="S40" s="483"/>
    </row>
    <row r="41" spans="1:19" ht="18.75" customHeight="1">
      <c r="A41" s="1157"/>
      <c r="B41" s="1157"/>
      <c r="C41" s="1157"/>
      <c r="D41" s="1157"/>
      <c r="E41" s="1157"/>
      <c r="F41" s="1157"/>
      <c r="G41" s="1157"/>
      <c r="H41" s="1157"/>
      <c r="I41" s="1157"/>
      <c r="J41" s="1157"/>
      <c r="K41" s="1157"/>
      <c r="L41" s="1157"/>
      <c r="M41" s="1157"/>
      <c r="N41" s="1157"/>
      <c r="O41" s="1157"/>
      <c r="P41" s="1157"/>
      <c r="Q41" s="1173"/>
      <c r="R41" s="1173"/>
      <c r="S41" s="483"/>
    </row>
    <row r="42" spans="1:19" ht="18.75" customHeight="1">
      <c r="A42" s="1161" t="s">
        <v>365</v>
      </c>
      <c r="B42" s="1161"/>
      <c r="C42" s="1161"/>
      <c r="D42" s="1161"/>
      <c r="E42" s="1161"/>
      <c r="F42" s="1161"/>
      <c r="G42" s="1161"/>
      <c r="H42" s="1161"/>
      <c r="I42" s="1161"/>
      <c r="J42" s="1161"/>
      <c r="K42" s="1161"/>
      <c r="L42" s="1161"/>
      <c r="M42" s="1161"/>
      <c r="N42" s="1161"/>
      <c r="O42" s="1161"/>
      <c r="P42" s="1161"/>
      <c r="Q42" s="1173"/>
      <c r="R42" s="1173"/>
      <c r="S42" s="483"/>
    </row>
    <row r="43" spans="1:19" ht="18.75" customHeight="1">
      <c r="A43" s="1164" t="s">
        <v>4762</v>
      </c>
      <c r="B43" s="1164"/>
      <c r="C43" s="1164"/>
      <c r="D43" s="1164"/>
      <c r="E43" s="1164"/>
      <c r="F43" s="1164"/>
      <c r="G43" s="1164"/>
      <c r="H43" s="1164"/>
      <c r="I43" s="1164"/>
      <c r="J43" s="1164"/>
      <c r="K43" s="1164"/>
      <c r="L43" s="1164"/>
      <c r="M43" s="1164"/>
      <c r="N43" s="1164"/>
      <c r="O43" s="1164"/>
      <c r="P43" s="1164"/>
      <c r="Q43" s="1172" t="s">
        <v>5062</v>
      </c>
      <c r="R43" s="1172"/>
      <c r="S43" s="483"/>
    </row>
    <row r="44" spans="1:19" ht="18.75" customHeight="1">
      <c r="A44" s="1174" t="s">
        <v>366</v>
      </c>
      <c r="B44" s="1174"/>
      <c r="C44" s="1174"/>
      <c r="D44" s="1174"/>
      <c r="E44" s="1174"/>
      <c r="F44" s="1174"/>
      <c r="G44" s="1174"/>
      <c r="H44" s="1174"/>
      <c r="I44" s="1174"/>
      <c r="J44" s="1174"/>
      <c r="K44" s="1174"/>
      <c r="L44" s="1174"/>
      <c r="M44" s="1174"/>
      <c r="N44" s="1174"/>
      <c r="O44" s="1174"/>
      <c r="P44" s="1174"/>
      <c r="Q44" s="1173"/>
      <c r="R44" s="1173"/>
      <c r="S44" s="483"/>
    </row>
    <row r="45" spans="1:19" ht="18.75" customHeight="1">
      <c r="A45" s="1174" t="s">
        <v>5038</v>
      </c>
      <c r="B45" s="1174"/>
      <c r="C45" s="1174"/>
      <c r="D45" s="1174"/>
      <c r="E45" s="1174"/>
      <c r="F45" s="1174"/>
      <c r="G45" s="1174"/>
      <c r="H45" s="1174"/>
      <c r="I45" s="1174"/>
      <c r="J45" s="1174"/>
      <c r="K45" s="1174"/>
      <c r="L45" s="1174"/>
      <c r="M45" s="1174"/>
      <c r="N45" s="1174"/>
      <c r="O45" s="1174"/>
      <c r="P45" s="1174"/>
      <c r="Q45" s="1172" t="s">
        <v>5063</v>
      </c>
      <c r="R45" s="1172"/>
      <c r="S45" s="483"/>
    </row>
    <row r="46" spans="1:19" ht="18.75" customHeight="1">
      <c r="A46" s="1174" t="s">
        <v>5039</v>
      </c>
      <c r="B46" s="1174"/>
      <c r="C46" s="1174"/>
      <c r="D46" s="1174"/>
      <c r="E46" s="1174"/>
      <c r="F46" s="1174"/>
      <c r="G46" s="1174"/>
      <c r="H46" s="1174"/>
      <c r="I46" s="1174"/>
      <c r="J46" s="1174"/>
      <c r="K46" s="1174"/>
      <c r="L46" s="1174"/>
      <c r="M46" s="1174"/>
      <c r="N46" s="1174"/>
      <c r="O46" s="1174"/>
      <c r="P46" s="1174"/>
      <c r="Q46" s="1172" t="s">
        <v>5064</v>
      </c>
      <c r="R46" s="1172"/>
      <c r="S46" s="483"/>
    </row>
    <row r="47" spans="1:19" ht="18.75" customHeight="1">
      <c r="A47" s="1174" t="s">
        <v>5040</v>
      </c>
      <c r="B47" s="1174"/>
      <c r="C47" s="1174"/>
      <c r="D47" s="1174"/>
      <c r="E47" s="1174"/>
      <c r="F47" s="1174"/>
      <c r="G47" s="1174"/>
      <c r="H47" s="1174"/>
      <c r="I47" s="1174"/>
      <c r="J47" s="1174"/>
      <c r="K47" s="1174"/>
      <c r="L47" s="1174"/>
      <c r="M47" s="1174"/>
      <c r="N47" s="1174"/>
      <c r="O47" s="1174"/>
      <c r="P47" s="1174"/>
      <c r="Q47" s="1172" t="s">
        <v>5065</v>
      </c>
      <c r="R47" s="1172"/>
      <c r="S47" s="483"/>
    </row>
    <row r="48" spans="1:19" ht="18.75" customHeight="1">
      <c r="A48" s="1174" t="s">
        <v>5041</v>
      </c>
      <c r="B48" s="1174"/>
      <c r="C48" s="1174"/>
      <c r="D48" s="1174"/>
      <c r="E48" s="1174"/>
      <c r="F48" s="1174"/>
      <c r="G48" s="1174"/>
      <c r="H48" s="1174"/>
      <c r="I48" s="1174"/>
      <c r="J48" s="1174"/>
      <c r="K48" s="1174"/>
      <c r="L48" s="1174"/>
      <c r="M48" s="1174"/>
      <c r="N48" s="1174"/>
      <c r="O48" s="1174"/>
      <c r="P48" s="1174"/>
      <c r="Q48" s="1172" t="s">
        <v>5066</v>
      </c>
      <c r="R48" s="1172"/>
      <c r="S48" s="483"/>
    </row>
    <row r="49" spans="1:19" ht="18.75" customHeight="1">
      <c r="A49" s="1174" t="s">
        <v>5042</v>
      </c>
      <c r="B49" s="1174"/>
      <c r="C49" s="1174"/>
      <c r="D49" s="1174"/>
      <c r="E49" s="1174"/>
      <c r="F49" s="1174"/>
      <c r="G49" s="1174"/>
      <c r="H49" s="1174"/>
      <c r="I49" s="1174"/>
      <c r="J49" s="1174"/>
      <c r="K49" s="1174"/>
      <c r="L49" s="1174"/>
      <c r="M49" s="1174"/>
      <c r="N49" s="1174"/>
      <c r="O49" s="1174"/>
      <c r="P49" s="1174"/>
      <c r="Q49" s="1172" t="s">
        <v>5067</v>
      </c>
      <c r="R49" s="1172"/>
      <c r="S49" s="483"/>
    </row>
    <row r="50" spans="1:19" ht="18.75" customHeight="1">
      <c r="A50" s="1174" t="s">
        <v>367</v>
      </c>
      <c r="B50" s="1174"/>
      <c r="C50" s="1174"/>
      <c r="D50" s="1174"/>
      <c r="E50" s="1174"/>
      <c r="F50" s="1174"/>
      <c r="G50" s="1174"/>
      <c r="H50" s="1174"/>
      <c r="I50" s="1174"/>
      <c r="J50" s="1174"/>
      <c r="K50" s="1174"/>
      <c r="L50" s="1174"/>
      <c r="M50" s="1174"/>
      <c r="N50" s="1174"/>
      <c r="O50" s="1174"/>
      <c r="P50" s="1174"/>
      <c r="Q50" s="1173"/>
      <c r="R50" s="1173"/>
      <c r="S50" s="483"/>
    </row>
    <row r="51" spans="1:19" ht="18.75" customHeight="1">
      <c r="A51" s="1174" t="s">
        <v>5045</v>
      </c>
      <c r="B51" s="1174"/>
      <c r="C51" s="1174"/>
      <c r="D51" s="1174"/>
      <c r="E51" s="1174"/>
      <c r="F51" s="1174"/>
      <c r="G51" s="1174"/>
      <c r="H51" s="1174"/>
      <c r="I51" s="1174"/>
      <c r="J51" s="1174"/>
      <c r="K51" s="1174"/>
      <c r="L51" s="1174"/>
      <c r="M51" s="1174"/>
      <c r="N51" s="1174"/>
      <c r="O51" s="1174"/>
      <c r="P51" s="1174"/>
      <c r="Q51" s="1172" t="s">
        <v>5068</v>
      </c>
      <c r="R51" s="1172"/>
      <c r="S51" s="483"/>
    </row>
    <row r="52" spans="1:19" ht="18.75" customHeight="1">
      <c r="A52" s="1164" t="s">
        <v>5043</v>
      </c>
      <c r="B52" s="1164"/>
      <c r="C52" s="1164"/>
      <c r="D52" s="1164"/>
      <c r="E52" s="1164"/>
      <c r="F52" s="1164"/>
      <c r="G52" s="1164"/>
      <c r="H52" s="1164"/>
      <c r="I52" s="1164"/>
      <c r="J52" s="1164"/>
      <c r="K52" s="1164"/>
      <c r="L52" s="1164"/>
      <c r="M52" s="1164"/>
      <c r="N52" s="1164"/>
      <c r="O52" s="1164"/>
      <c r="P52" s="1164"/>
      <c r="Q52" s="1172" t="s">
        <v>5069</v>
      </c>
      <c r="R52" s="1155"/>
      <c r="S52" s="483"/>
    </row>
    <row r="53" spans="1:19" ht="18.75" customHeight="1">
      <c r="A53" s="1164" t="s">
        <v>4599</v>
      </c>
      <c r="B53" s="1164"/>
      <c r="C53" s="1164"/>
      <c r="D53" s="1164"/>
      <c r="E53" s="1164"/>
      <c r="F53" s="1164"/>
      <c r="G53" s="1164"/>
      <c r="H53" s="1164"/>
      <c r="I53" s="1164"/>
      <c r="J53" s="1164"/>
      <c r="K53" s="1164"/>
      <c r="L53" s="1164"/>
      <c r="M53" s="1164"/>
      <c r="N53" s="1164"/>
      <c r="O53" s="1164"/>
      <c r="P53" s="1164"/>
      <c r="Q53" s="1172"/>
      <c r="R53" s="1155"/>
      <c r="S53" s="483"/>
    </row>
    <row r="54" spans="1:19" ht="18.75" customHeight="1">
      <c r="A54" s="1174" t="s">
        <v>368</v>
      </c>
      <c r="B54" s="1174"/>
      <c r="C54" s="1174"/>
      <c r="D54" s="1174"/>
      <c r="E54" s="1174"/>
      <c r="F54" s="1174"/>
      <c r="G54" s="1174"/>
      <c r="H54" s="1174"/>
      <c r="I54" s="1174"/>
      <c r="J54" s="1174"/>
      <c r="K54" s="1174"/>
      <c r="L54" s="1174"/>
      <c r="M54" s="1174"/>
      <c r="N54" s="1174"/>
      <c r="O54" s="1174"/>
      <c r="P54" s="1174"/>
      <c r="Q54" s="1172" t="s">
        <v>5070</v>
      </c>
      <c r="R54" s="1172"/>
      <c r="S54" s="483"/>
    </row>
    <row r="55" spans="1:19" ht="18.75" customHeight="1">
      <c r="Q55" s="1173"/>
      <c r="R55" s="1173"/>
    </row>
  </sheetData>
  <mergeCells count="107">
    <mergeCell ref="Q54:R54"/>
    <mergeCell ref="Q42:R42"/>
    <mergeCell ref="A42:P42"/>
    <mergeCell ref="A15:P15"/>
    <mergeCell ref="Q15:R15"/>
    <mergeCell ref="Q2:R2"/>
    <mergeCell ref="A2:P2"/>
    <mergeCell ref="Q21:R21"/>
    <mergeCell ref="A12:P12"/>
    <mergeCell ref="A13:P13"/>
    <mergeCell ref="A14:P14"/>
    <mergeCell ref="Q14:R14"/>
    <mergeCell ref="A8:P8"/>
    <mergeCell ref="Q8:R8"/>
    <mergeCell ref="A10:P10"/>
    <mergeCell ref="Q10:R10"/>
    <mergeCell ref="A11:P11"/>
    <mergeCell ref="Q11:R11"/>
    <mergeCell ref="A25:P25"/>
    <mergeCell ref="A21:P21"/>
    <mergeCell ref="Q25:R25"/>
    <mergeCell ref="A1:P1"/>
    <mergeCell ref="Q1:R1"/>
    <mergeCell ref="A9:P9"/>
    <mergeCell ref="Q9:R9"/>
    <mergeCell ref="A4:P4"/>
    <mergeCell ref="Q4:R4"/>
    <mergeCell ref="A5:P5"/>
    <mergeCell ref="Q5:R5"/>
    <mergeCell ref="A6:P6"/>
    <mergeCell ref="Q6:R6"/>
    <mergeCell ref="A3:P3"/>
    <mergeCell ref="Q3:R3"/>
    <mergeCell ref="A7:P7"/>
    <mergeCell ref="Q7:R7"/>
    <mergeCell ref="A26:P26"/>
    <mergeCell ref="Q26:R26"/>
    <mergeCell ref="A27:P27"/>
    <mergeCell ref="Q27:R27"/>
    <mergeCell ref="A28:P28"/>
    <mergeCell ref="Q28:R28"/>
    <mergeCell ref="A29:P29"/>
    <mergeCell ref="Q29:R29"/>
    <mergeCell ref="A30:P30"/>
    <mergeCell ref="Q30:R30"/>
    <mergeCell ref="A32:P32"/>
    <mergeCell ref="Q32:R32"/>
    <mergeCell ref="A33:P33"/>
    <mergeCell ref="Q33:R33"/>
    <mergeCell ref="A34:P34"/>
    <mergeCell ref="Q34:R34"/>
    <mergeCell ref="A35:P35"/>
    <mergeCell ref="Q35:R35"/>
    <mergeCell ref="A31:P31"/>
    <mergeCell ref="Q31:R31"/>
    <mergeCell ref="A36:P36"/>
    <mergeCell ref="Q36:R36"/>
    <mergeCell ref="A37:P37"/>
    <mergeCell ref="Q37:R37"/>
    <mergeCell ref="A38:P38"/>
    <mergeCell ref="Q38:R38"/>
    <mergeCell ref="A39:P39"/>
    <mergeCell ref="Q39:R39"/>
    <mergeCell ref="A40:P40"/>
    <mergeCell ref="Q40:R40"/>
    <mergeCell ref="A41:P41"/>
    <mergeCell ref="Q41:R41"/>
    <mergeCell ref="A43:P43"/>
    <mergeCell ref="Q43:R43"/>
    <mergeCell ref="A44:P44"/>
    <mergeCell ref="Q44:R44"/>
    <mergeCell ref="Q50:R50"/>
    <mergeCell ref="A45:P45"/>
    <mergeCell ref="Q45:R45"/>
    <mergeCell ref="A46:P46"/>
    <mergeCell ref="Q46:R46"/>
    <mergeCell ref="A47:P47"/>
    <mergeCell ref="Q47:R47"/>
    <mergeCell ref="A48:P48"/>
    <mergeCell ref="Q48:R48"/>
    <mergeCell ref="A49:P49"/>
    <mergeCell ref="Q49:R49"/>
    <mergeCell ref="A50:P50"/>
    <mergeCell ref="A54:P54"/>
    <mergeCell ref="Q51:R51"/>
    <mergeCell ref="Q12:R13"/>
    <mergeCell ref="Q55:R55"/>
    <mergeCell ref="Q52:R53"/>
    <mergeCell ref="A16:P16"/>
    <mergeCell ref="Q16:R16"/>
    <mergeCell ref="A17:P17"/>
    <mergeCell ref="Q17:R17"/>
    <mergeCell ref="A18:P18"/>
    <mergeCell ref="Q18:R18"/>
    <mergeCell ref="A51:P51"/>
    <mergeCell ref="A52:P52"/>
    <mergeCell ref="A53:P53"/>
    <mergeCell ref="A22:P22"/>
    <mergeCell ref="Q22:R22"/>
    <mergeCell ref="A24:P24"/>
    <mergeCell ref="Q24:R24"/>
    <mergeCell ref="A19:P19"/>
    <mergeCell ref="Q19:R19"/>
    <mergeCell ref="A20:P20"/>
    <mergeCell ref="Q20:R20"/>
    <mergeCell ref="Q23:R23"/>
    <mergeCell ref="A23:P23"/>
  </mergeCells>
  <phoneticPr fontId="4"/>
  <hyperlinks>
    <hyperlink ref="Q2:R2" location="P128グラフ!A1" display="P128" xr:uid="{DFD92E9A-B8C6-48E8-A794-73D07AA779E4}"/>
    <hyperlink ref="Q3:R3" location="'P129'!A1" display="P129" xr:uid="{1E2DA901-BFCE-440E-A222-1998B176DA95}"/>
    <hyperlink ref="Q4:R4" location="'P129'!A1" display="P129" xr:uid="{B5F7808E-0B03-4E0B-9A59-C6E65C4D08B0}"/>
    <hyperlink ref="Q5:R5" location="'P130'!A1" display="P130" xr:uid="{77656B0E-7DE6-420E-A5EB-B176B26456B6}"/>
    <hyperlink ref="Q6:R6" location="'P131'!A1" display="P131" xr:uid="{D09F5B61-936E-48ED-96C5-5380CBD74BE8}"/>
    <hyperlink ref="Q7:R7" location="'P131'!A1" display="P131" xr:uid="{3A3BBEB4-7788-4DD6-BA3A-8BD4943FC17A}"/>
    <hyperlink ref="Q8:R8" location="'P132'!A1" display="P132" xr:uid="{233D29A9-AA04-4D28-9D36-40905D20E62E}"/>
    <hyperlink ref="Q9:R10" location="'P132'!A1" display="P132" xr:uid="{A7070F75-A86F-40CF-89AB-46FD1FFB9D02}"/>
    <hyperlink ref="Q11:R11" location="'P133'!A1" display="P133" xr:uid="{BAC63C8B-BF54-479E-9B85-FF73C1E979B2}"/>
    <hyperlink ref="Q12:R13" location="'P133'!Print_Area" display="P133" xr:uid="{D83AA028-4111-42DF-9F5C-02FE3C865487}"/>
    <hyperlink ref="Q14:R14" location="'P134'!A1" display="P134" xr:uid="{A1113438-9352-43FB-AA34-8B542FF38AEA}"/>
    <hyperlink ref="Q15:R15" location="'P135'!A1" display="P135" xr:uid="{7259918A-AEE1-4609-AA35-4A7C2DB0826E}"/>
    <hyperlink ref="Q16:R16" location="'P136'!A1" display="P136" xr:uid="{AC5BC4D3-9EAB-4DA3-B6AF-C18DC69DDE9C}"/>
    <hyperlink ref="Q17:R17" location="'P137'!A1" display="P137" xr:uid="{C3132C6F-33E2-4CA1-8B56-0FB1AAC63557}"/>
    <hyperlink ref="Q18:R18" location="'P137'!A1" display="P137" xr:uid="{7C8C5486-46A8-48F4-9773-46161511DB37}"/>
    <hyperlink ref="Q19:R19" location="'P137'!A1" display="P137" xr:uid="{06821BD9-61BC-4E3F-9216-DA46728AF71F}"/>
    <hyperlink ref="Q20:R20" location="'P138'!A1" display="P138" xr:uid="{B9030BF9-7E26-4997-ACED-B8D5A884FD6D}"/>
    <hyperlink ref="Q21:R21" location="'P138'!A1" display="P138" xr:uid="{6200C513-64B8-4143-8102-CB9E52D4070C}"/>
    <hyperlink ref="Q24:R24" location="P139グラフ!A1" display="P139" xr:uid="{ED5F087C-4DCD-4E98-B08E-EC5EF40311FA}"/>
    <hyperlink ref="Q25:R25" location="'P140'!A1" display="P140" xr:uid="{ABDDC8C1-5920-41C0-8FB6-6A69ED52B8D9}"/>
    <hyperlink ref="Q26:R26" location="'P141'!A1" display="P141" xr:uid="{AB11E25B-8FD7-4716-B3DA-6234851E888F}"/>
    <hyperlink ref="Q27:R27" location="'P141'!A1" display="P141" xr:uid="{42E51EB6-E567-4685-B857-5EE36A182140}"/>
    <hyperlink ref="Q28:R28" location="'P142'!A1" display="P142" xr:uid="{CCF405ED-14CF-461A-AC00-AA1561C4465A}"/>
    <hyperlink ref="Q29:R29" location="'P142'!A1" display="P142" xr:uid="{E43F8C6A-69B6-44E9-B70B-990FA6571765}"/>
    <hyperlink ref="Q32:R32" location="P143グラフ!A1" display="P143" xr:uid="{3590A5E4-F167-45AE-B55F-F64F75C1C159}"/>
    <hyperlink ref="Q33:R33" location="'P144'!A1" display="P144" xr:uid="{212E3DFC-652B-45D6-92E0-C6E518E8E512}"/>
    <hyperlink ref="Q34:R34" location="'P144'!A1" display="P144" xr:uid="{A3638B0D-E232-4AB2-B680-B47E26E2D35F}"/>
    <hyperlink ref="Q35:R35" location="'P144'!A1" display="P144" xr:uid="{1CA82446-E460-4F0A-BAAA-8407040D5011}"/>
    <hyperlink ref="Q36:R36" location="'P145'!A1" display="P145" xr:uid="{C2513BAE-DB90-4E77-A73A-14AD8AE21CC0}"/>
    <hyperlink ref="Q37:R37" location="'P145'!A1" display="P145" xr:uid="{A3C66D21-1BA4-4097-9B10-7EB073406E25}"/>
    <hyperlink ref="Q38:R38" location="'P145'!A1" display="P145" xr:uid="{6F63C1C5-8E84-4DBE-8994-E7E31DF6B284}"/>
    <hyperlink ref="Q39:R39" location="'P146'!A1" display="P146" xr:uid="{F7473581-A7D7-4504-92BF-A96FEE42A130}"/>
    <hyperlink ref="Q40:R40" location="'P146'!A1" display="P146" xr:uid="{1ED4F607-B3C7-4B89-9A2D-EDEF8D0B1716}"/>
    <hyperlink ref="Q43:R43" location="P147グラフ!A1" display="P147" xr:uid="{2A45E071-68AB-4CE0-881E-DBA343218CC5}"/>
    <hyperlink ref="Q45:R45" location="'P149'!A1" display="P149" xr:uid="{49E5D63B-8F67-4C69-A694-B5C13ADDB6DE}"/>
    <hyperlink ref="Q46:R46" location="'P150'!A1" display="P150" xr:uid="{CAFDD1E5-7030-4672-9BCD-CB5D87B9C0EF}"/>
    <hyperlink ref="Q47:R47" location="'P151'!A1" display="P151" xr:uid="{B1998416-34F4-4E0B-AA83-464E0E291A79}"/>
    <hyperlink ref="Q48:R48" location="'P152'!A1" display="P152" xr:uid="{311A560A-1D6D-46DE-B209-B41C87E759E8}"/>
    <hyperlink ref="Q49:R49" location="'P153'!A1" display="P153" xr:uid="{C79C3CD7-CB39-49E3-92A9-519C075D5D7B}"/>
    <hyperlink ref="Q51:R51" location="'P154'!A1" display="P154" xr:uid="{8E0A60F3-8BDE-4F9D-AE7C-7B86FB8E66E7}"/>
    <hyperlink ref="Q52:R53" location="'P155'!A1" display="P155" xr:uid="{2EA5E148-8836-4608-8984-28030F864574}"/>
    <hyperlink ref="Q54:R54" location="'P156'!A1" display="P156" xr:uid="{C0A2AF91-3095-4847-B23A-002D8729F12F}"/>
  </hyperlinks>
  <pageMargins left="0.70866141732283472" right="0.70866141732283472" top="0.74803149606299213" bottom="0.74803149606299213" header="0.31496062992125984" footer="0.31496062992125984"/>
  <pageSetup paperSize="9" scale="75" firstPageNumber="0" fitToHeight="0" orientation="portrait" r:id="rId1"/>
  <headerFooter differentFirst="1" scaleWithDoc="0">
    <oddFooter>&amp;C- &amp;P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425AA-A218-44EE-939B-46420E5FCE1B}">
  <sheetPr codeName="Sheet47">
    <tabColor theme="0"/>
    <pageSetUpPr fitToPage="1"/>
  </sheetPr>
  <dimension ref="A1:AH51"/>
  <sheetViews>
    <sheetView topLeftCell="A37" zoomScaleNormal="100" zoomScaleSheetLayoutView="100" workbookViewId="0">
      <selection activeCell="AL2" sqref="AL2:AR2"/>
    </sheetView>
  </sheetViews>
  <sheetFormatPr defaultColWidth="3.125" defaultRowHeight="20.25" customHeight="1"/>
  <cols>
    <col min="1" max="16384" width="3.125" style="286"/>
  </cols>
  <sheetData>
    <row r="1" spans="1:34" ht="20.25" customHeight="1">
      <c r="A1" s="1176" t="s">
        <v>4602</v>
      </c>
      <c r="B1" s="1176"/>
      <c r="C1" s="1176"/>
      <c r="D1" s="1176"/>
      <c r="E1" s="564"/>
      <c r="F1" s="564"/>
      <c r="G1" s="564"/>
      <c r="H1" s="564"/>
      <c r="I1" s="564"/>
      <c r="J1" s="564"/>
      <c r="K1" s="564"/>
      <c r="L1" s="479"/>
      <c r="M1" s="479"/>
    </row>
    <row r="2" spans="1:34" ht="20.25" customHeight="1">
      <c r="A2" s="1853"/>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667"/>
      <c r="AF2" s="667"/>
    </row>
    <row r="3" spans="1:34" ht="20.25" customHeight="1">
      <c r="A3" s="59" t="s">
        <v>1606</v>
      </c>
      <c r="B3" s="59"/>
      <c r="C3" s="668"/>
      <c r="D3" s="668"/>
      <c r="E3" s="668"/>
      <c r="F3" s="668"/>
      <c r="G3" s="668"/>
      <c r="H3" s="668"/>
      <c r="I3" s="668"/>
    </row>
    <row r="4" spans="1:34" ht="20.25" customHeight="1">
      <c r="A4" s="1257" t="s">
        <v>1571</v>
      </c>
      <c r="B4" s="1781"/>
      <c r="C4" s="1781"/>
      <c r="D4" s="1781"/>
      <c r="E4" s="1781"/>
      <c r="F4" s="1781"/>
      <c r="G4" s="1781"/>
      <c r="H4" s="1781"/>
      <c r="I4" s="1781"/>
      <c r="J4" s="1781"/>
      <c r="K4" s="1255" t="s">
        <v>1572</v>
      </c>
      <c r="L4" s="1256"/>
      <c r="M4" s="1256"/>
      <c r="N4" s="1256"/>
      <c r="O4" s="1256"/>
      <c r="P4" s="1257"/>
      <c r="Q4" s="1781" t="s">
        <v>1573</v>
      </c>
      <c r="R4" s="1781"/>
      <c r="S4" s="1781"/>
      <c r="T4" s="1781"/>
      <c r="U4" s="1781"/>
      <c r="V4" s="1781"/>
      <c r="W4" s="1781"/>
      <c r="X4" s="1781"/>
      <c r="Y4" s="1781"/>
      <c r="Z4" s="1781"/>
      <c r="AA4" s="1781"/>
      <c r="AB4" s="1781"/>
      <c r="AC4" s="1781"/>
      <c r="AD4" s="1781"/>
      <c r="AE4" s="1781"/>
      <c r="AF4" s="1781"/>
      <c r="AG4" s="1781"/>
      <c r="AH4" s="1255"/>
    </row>
    <row r="5" spans="1:34" ht="20.25" customHeight="1">
      <c r="A5" s="1257"/>
      <c r="B5" s="1781"/>
      <c r="C5" s="1781"/>
      <c r="D5" s="1781"/>
      <c r="E5" s="1781"/>
      <c r="F5" s="1781"/>
      <c r="G5" s="1781"/>
      <c r="H5" s="1781"/>
      <c r="I5" s="1781"/>
      <c r="J5" s="1781"/>
      <c r="K5" s="1836" t="s">
        <v>1548</v>
      </c>
      <c r="L5" s="1837"/>
      <c r="M5" s="1838"/>
      <c r="N5" s="1836" t="s">
        <v>1574</v>
      </c>
      <c r="O5" s="1837"/>
      <c r="P5" s="1838"/>
      <c r="Q5" s="1781" t="s">
        <v>1572</v>
      </c>
      <c r="R5" s="1781"/>
      <c r="S5" s="1781"/>
      <c r="T5" s="1781"/>
      <c r="U5" s="1781"/>
      <c r="V5" s="1781"/>
      <c r="W5" s="1781" t="s">
        <v>1575</v>
      </c>
      <c r="X5" s="1781"/>
      <c r="Y5" s="1781"/>
      <c r="Z5" s="1781"/>
      <c r="AA5" s="1781"/>
      <c r="AB5" s="1781"/>
      <c r="AC5" s="1781" t="s">
        <v>1576</v>
      </c>
      <c r="AD5" s="1781"/>
      <c r="AE5" s="1781"/>
      <c r="AF5" s="1781"/>
      <c r="AG5" s="1781"/>
      <c r="AH5" s="1255"/>
    </row>
    <row r="6" spans="1:34" ht="20.25" customHeight="1">
      <c r="A6" s="1257"/>
      <c r="B6" s="1781"/>
      <c r="C6" s="1781"/>
      <c r="D6" s="1781"/>
      <c r="E6" s="1781"/>
      <c r="F6" s="1781"/>
      <c r="G6" s="1781"/>
      <c r="H6" s="1781"/>
      <c r="I6" s="1781"/>
      <c r="J6" s="1781"/>
      <c r="K6" s="1839"/>
      <c r="L6" s="1840"/>
      <c r="M6" s="1841"/>
      <c r="N6" s="1839"/>
      <c r="O6" s="1840"/>
      <c r="P6" s="1841"/>
      <c r="Q6" s="1781" t="s">
        <v>1548</v>
      </c>
      <c r="R6" s="1781"/>
      <c r="S6" s="1781"/>
      <c r="T6" s="1781" t="s">
        <v>1549</v>
      </c>
      <c r="U6" s="1781"/>
      <c r="V6" s="1781"/>
      <c r="W6" s="1781" t="s">
        <v>1548</v>
      </c>
      <c r="X6" s="1781"/>
      <c r="Y6" s="1781"/>
      <c r="Z6" s="1781" t="s">
        <v>1574</v>
      </c>
      <c r="AA6" s="1781"/>
      <c r="AB6" s="1781"/>
      <c r="AC6" s="1781" t="s">
        <v>1548</v>
      </c>
      <c r="AD6" s="1781"/>
      <c r="AE6" s="1781"/>
      <c r="AF6" s="1781" t="s">
        <v>1549</v>
      </c>
      <c r="AG6" s="1781"/>
      <c r="AH6" s="1255"/>
    </row>
    <row r="7" spans="1:34" ht="20.25" customHeight="1">
      <c r="A7" s="367"/>
      <c r="B7" s="385"/>
      <c r="C7" s="385"/>
      <c r="D7" s="385"/>
      <c r="E7" s="385"/>
      <c r="F7" s="385"/>
      <c r="G7" s="385"/>
      <c r="H7" s="385"/>
      <c r="I7" s="385"/>
      <c r="J7" s="386"/>
      <c r="K7" s="367"/>
      <c r="L7" s="367"/>
      <c r="M7" s="367"/>
      <c r="N7" s="367"/>
      <c r="O7" s="367"/>
      <c r="P7" s="367"/>
      <c r="Q7" s="367"/>
      <c r="R7" s="367"/>
      <c r="S7" s="367"/>
      <c r="T7" s="367"/>
      <c r="U7" s="367"/>
      <c r="V7" s="367"/>
      <c r="W7" s="367"/>
      <c r="X7" s="367"/>
      <c r="Y7" s="367"/>
      <c r="Z7" s="367"/>
      <c r="AA7" s="367"/>
      <c r="AB7" s="367"/>
      <c r="AC7" s="367"/>
      <c r="AD7" s="367"/>
      <c r="AE7" s="367"/>
      <c r="AF7" s="367"/>
      <c r="AG7" s="367"/>
    </row>
    <row r="8" spans="1:34" ht="20.25" customHeight="1">
      <c r="B8" s="1828" t="s">
        <v>1607</v>
      </c>
      <c r="C8" s="1828"/>
      <c r="D8" s="1828"/>
      <c r="E8" s="1828"/>
      <c r="F8" s="1828"/>
      <c r="G8" s="1828"/>
      <c r="H8" s="1828"/>
      <c r="I8" s="1828"/>
      <c r="J8" s="442"/>
      <c r="K8" s="659"/>
      <c r="L8" s="659"/>
      <c r="M8" s="659"/>
      <c r="N8" s="450"/>
      <c r="O8" s="450"/>
      <c r="P8" s="450"/>
      <c r="Q8" s="450"/>
      <c r="R8" s="660"/>
      <c r="S8" s="660"/>
      <c r="T8" s="660"/>
      <c r="U8" s="659"/>
      <c r="V8" s="659"/>
      <c r="W8" s="659"/>
      <c r="X8" s="661"/>
      <c r="Y8" s="661"/>
      <c r="Z8" s="661"/>
      <c r="AA8" s="662"/>
      <c r="AB8" s="662"/>
      <c r="AC8" s="662"/>
      <c r="AD8" s="661"/>
      <c r="AE8" s="661"/>
      <c r="AF8" s="661"/>
      <c r="AG8" s="662"/>
    </row>
    <row r="9" spans="1:34" ht="20.25" customHeight="1">
      <c r="B9" s="1828" t="s">
        <v>1578</v>
      </c>
      <c r="C9" s="1828"/>
      <c r="D9" s="1828"/>
      <c r="E9" s="1828"/>
      <c r="F9" s="1828"/>
      <c r="G9" s="1828"/>
      <c r="H9" s="1828"/>
      <c r="I9" s="1828"/>
      <c r="J9" s="442"/>
      <c r="K9" s="1847">
        <v>3177</v>
      </c>
      <c r="L9" s="1835"/>
      <c r="M9" s="1835"/>
      <c r="N9" s="1845">
        <v>29681</v>
      </c>
      <c r="O9" s="1845"/>
      <c r="P9" s="1845"/>
      <c r="Q9" s="1842">
        <v>3075</v>
      </c>
      <c r="R9" s="1842"/>
      <c r="S9" s="1842"/>
      <c r="T9" s="1835">
        <v>27329</v>
      </c>
      <c r="U9" s="1835"/>
      <c r="V9" s="1835"/>
      <c r="W9" s="1843">
        <v>1996</v>
      </c>
      <c r="X9" s="1843"/>
      <c r="Y9" s="1843"/>
      <c r="Z9" s="1834">
        <v>4088</v>
      </c>
      <c r="AA9" s="1834"/>
      <c r="AB9" s="1834"/>
      <c r="AC9" s="1843">
        <v>495</v>
      </c>
      <c r="AD9" s="1843"/>
      <c r="AE9" s="1843"/>
      <c r="AF9" s="1834">
        <v>3274</v>
      </c>
      <c r="AG9" s="1834"/>
      <c r="AH9" s="1834"/>
    </row>
    <row r="10" spans="1:34" ht="20.25" customHeight="1">
      <c r="B10" s="1828" t="s">
        <v>1579</v>
      </c>
      <c r="C10" s="1828"/>
      <c r="D10" s="1828"/>
      <c r="E10" s="1828"/>
      <c r="F10" s="1828"/>
      <c r="G10" s="1828"/>
      <c r="H10" s="1828"/>
      <c r="I10" s="1828"/>
      <c r="J10" s="442"/>
      <c r="K10" s="1847">
        <v>5</v>
      </c>
      <c r="L10" s="1835"/>
      <c r="M10" s="1835"/>
      <c r="N10" s="1845">
        <v>39</v>
      </c>
      <c r="O10" s="1845"/>
      <c r="P10" s="1845"/>
      <c r="Q10" s="1842">
        <v>5</v>
      </c>
      <c r="R10" s="1842"/>
      <c r="S10" s="1842"/>
      <c r="T10" s="1835">
        <v>39</v>
      </c>
      <c r="U10" s="1835"/>
      <c r="V10" s="1835"/>
      <c r="W10" s="1843">
        <v>1</v>
      </c>
      <c r="X10" s="1843"/>
      <c r="Y10" s="1843"/>
      <c r="Z10" s="1834">
        <v>4</v>
      </c>
      <c r="AA10" s="1834"/>
      <c r="AB10" s="1834"/>
      <c r="AC10" s="1843">
        <v>2</v>
      </c>
      <c r="AD10" s="1843"/>
      <c r="AE10" s="1843"/>
      <c r="AF10" s="1834">
        <v>11</v>
      </c>
      <c r="AG10" s="1834"/>
      <c r="AH10" s="1834"/>
    </row>
    <row r="11" spans="1:34" ht="20.25" customHeight="1">
      <c r="B11" s="1830" t="s">
        <v>1580</v>
      </c>
      <c r="C11" s="1830"/>
      <c r="D11" s="1830"/>
      <c r="E11" s="1830"/>
      <c r="F11" s="1830"/>
      <c r="G11" s="1830"/>
      <c r="H11" s="1830"/>
      <c r="I11" s="1830"/>
      <c r="J11" s="442"/>
      <c r="K11" s="1847">
        <v>3</v>
      </c>
      <c r="L11" s="1835"/>
      <c r="M11" s="1835"/>
      <c r="N11" s="1845">
        <v>28</v>
      </c>
      <c r="O11" s="1845"/>
      <c r="P11" s="1845"/>
      <c r="Q11" s="1842">
        <v>3</v>
      </c>
      <c r="R11" s="1842"/>
      <c r="S11" s="1842"/>
      <c r="T11" s="1835">
        <v>28</v>
      </c>
      <c r="U11" s="1835"/>
      <c r="V11" s="1835"/>
      <c r="W11" s="1843" t="s">
        <v>1282</v>
      </c>
      <c r="X11" s="1843"/>
      <c r="Y11" s="1843"/>
      <c r="Z11" s="1843" t="s">
        <v>1282</v>
      </c>
      <c r="AA11" s="1843"/>
      <c r="AB11" s="1843"/>
      <c r="AC11" s="1843">
        <v>2</v>
      </c>
      <c r="AD11" s="1843"/>
      <c r="AE11" s="1843"/>
      <c r="AF11" s="1834">
        <v>14</v>
      </c>
      <c r="AG11" s="1834"/>
      <c r="AH11" s="1834"/>
    </row>
    <row r="12" spans="1:34" ht="20.25" customHeight="1">
      <c r="B12" s="1828" t="s">
        <v>1581</v>
      </c>
      <c r="C12" s="1828"/>
      <c r="D12" s="1828"/>
      <c r="E12" s="1828"/>
      <c r="F12" s="1828"/>
      <c r="G12" s="1828"/>
      <c r="H12" s="1828"/>
      <c r="I12" s="1828"/>
      <c r="J12" s="442"/>
      <c r="K12" s="1847">
        <v>369</v>
      </c>
      <c r="L12" s="1835"/>
      <c r="M12" s="1835"/>
      <c r="N12" s="1845">
        <v>1638</v>
      </c>
      <c r="O12" s="1845"/>
      <c r="P12" s="1845"/>
      <c r="Q12" s="1842">
        <v>369</v>
      </c>
      <c r="R12" s="1842"/>
      <c r="S12" s="1842"/>
      <c r="T12" s="1835">
        <v>1638</v>
      </c>
      <c r="U12" s="1835"/>
      <c r="V12" s="1835"/>
      <c r="W12" s="1843">
        <v>273</v>
      </c>
      <c r="X12" s="1843"/>
      <c r="Y12" s="1843"/>
      <c r="Z12" s="1834">
        <v>564</v>
      </c>
      <c r="AA12" s="1834"/>
      <c r="AB12" s="1834"/>
      <c r="AC12" s="1843">
        <v>52</v>
      </c>
      <c r="AD12" s="1843"/>
      <c r="AE12" s="1843"/>
      <c r="AF12" s="1834">
        <v>318</v>
      </c>
      <c r="AG12" s="1834"/>
      <c r="AH12" s="1834"/>
    </row>
    <row r="13" spans="1:34" ht="20.25" customHeight="1">
      <c r="B13" s="1828" t="s">
        <v>1582</v>
      </c>
      <c r="C13" s="1828"/>
      <c r="D13" s="1828"/>
      <c r="E13" s="1828"/>
      <c r="F13" s="1828"/>
      <c r="G13" s="1828"/>
      <c r="H13" s="1828"/>
      <c r="I13" s="1828"/>
      <c r="J13" s="442"/>
      <c r="K13" s="1847">
        <v>318</v>
      </c>
      <c r="L13" s="1835"/>
      <c r="M13" s="1835"/>
      <c r="N13" s="1845">
        <v>5358</v>
      </c>
      <c r="O13" s="1845"/>
      <c r="P13" s="1845"/>
      <c r="Q13" s="1842">
        <v>318</v>
      </c>
      <c r="R13" s="1842"/>
      <c r="S13" s="1842"/>
      <c r="T13" s="1835">
        <v>5358</v>
      </c>
      <c r="U13" s="1835"/>
      <c r="V13" s="1835"/>
      <c r="W13" s="1842">
        <v>177</v>
      </c>
      <c r="X13" s="1842"/>
      <c r="Y13" s="1842"/>
      <c r="Z13" s="1835">
        <v>410</v>
      </c>
      <c r="AA13" s="1835"/>
      <c r="AB13" s="1835"/>
      <c r="AC13" s="1842">
        <v>56</v>
      </c>
      <c r="AD13" s="1842"/>
      <c r="AE13" s="1842"/>
      <c r="AF13" s="1835">
        <v>390</v>
      </c>
      <c r="AG13" s="1835"/>
      <c r="AH13" s="1835"/>
    </row>
    <row r="14" spans="1:34" ht="20.25" customHeight="1">
      <c r="B14" s="1829" t="s">
        <v>1583</v>
      </c>
      <c r="C14" s="1829"/>
      <c r="D14" s="1829"/>
      <c r="E14" s="1829"/>
      <c r="F14" s="1829"/>
      <c r="G14" s="1829"/>
      <c r="H14" s="1829"/>
      <c r="I14" s="1829"/>
      <c r="J14" s="442"/>
      <c r="K14" s="1847">
        <v>8</v>
      </c>
      <c r="L14" s="1835"/>
      <c r="M14" s="1835"/>
      <c r="N14" s="1845">
        <v>170</v>
      </c>
      <c r="O14" s="1845"/>
      <c r="P14" s="1845"/>
      <c r="Q14" s="1842">
        <v>5</v>
      </c>
      <c r="R14" s="1842"/>
      <c r="S14" s="1842"/>
      <c r="T14" s="1835">
        <v>139</v>
      </c>
      <c r="U14" s="1835"/>
      <c r="V14" s="1835"/>
      <c r="W14" s="1843" t="s">
        <v>1282</v>
      </c>
      <c r="X14" s="1843"/>
      <c r="Y14" s="1843"/>
      <c r="Z14" s="1843" t="s">
        <v>1282</v>
      </c>
      <c r="AA14" s="1843"/>
      <c r="AB14" s="1843"/>
      <c r="AC14" s="1843" t="s">
        <v>1282</v>
      </c>
      <c r="AD14" s="1843"/>
      <c r="AE14" s="1843"/>
      <c r="AF14" s="1843" t="s">
        <v>1282</v>
      </c>
      <c r="AG14" s="1843"/>
      <c r="AH14" s="1843"/>
    </row>
    <row r="15" spans="1:34" ht="20.25" customHeight="1">
      <c r="B15" s="1832" t="s">
        <v>1567</v>
      </c>
      <c r="C15" s="1832"/>
      <c r="D15" s="1832"/>
      <c r="E15" s="1832"/>
      <c r="F15" s="1832"/>
      <c r="G15" s="1832"/>
      <c r="H15" s="1832"/>
      <c r="I15" s="1832"/>
      <c r="J15" s="442"/>
      <c r="K15" s="1847">
        <v>23</v>
      </c>
      <c r="L15" s="1835"/>
      <c r="M15" s="1835"/>
      <c r="N15" s="1845">
        <v>111</v>
      </c>
      <c r="O15" s="1845"/>
      <c r="P15" s="1845"/>
      <c r="Q15" s="1842">
        <v>23</v>
      </c>
      <c r="R15" s="1842"/>
      <c r="S15" s="1842"/>
      <c r="T15" s="1835">
        <v>111</v>
      </c>
      <c r="U15" s="1835"/>
      <c r="V15" s="1835"/>
      <c r="W15" s="1842">
        <v>17</v>
      </c>
      <c r="X15" s="1842"/>
      <c r="Y15" s="1842"/>
      <c r="Z15" s="1835">
        <v>35</v>
      </c>
      <c r="AA15" s="1835"/>
      <c r="AB15" s="1835"/>
      <c r="AC15" s="1843">
        <v>4</v>
      </c>
      <c r="AD15" s="1843"/>
      <c r="AE15" s="1843"/>
      <c r="AF15" s="1834">
        <v>26</v>
      </c>
      <c r="AG15" s="1834"/>
      <c r="AH15" s="1834"/>
    </row>
    <row r="16" spans="1:34" ht="20.25" customHeight="1">
      <c r="B16" s="1828" t="s">
        <v>1585</v>
      </c>
      <c r="C16" s="1828"/>
      <c r="D16" s="1828"/>
      <c r="E16" s="1828"/>
      <c r="F16" s="1828"/>
      <c r="G16" s="1828"/>
      <c r="H16" s="1828"/>
      <c r="I16" s="1828"/>
      <c r="J16" s="442"/>
      <c r="K16" s="1847">
        <v>63</v>
      </c>
      <c r="L16" s="1835"/>
      <c r="M16" s="1835"/>
      <c r="N16" s="1845">
        <v>1666</v>
      </c>
      <c r="O16" s="1845"/>
      <c r="P16" s="1845"/>
      <c r="Q16" s="1842">
        <v>63</v>
      </c>
      <c r="R16" s="1842"/>
      <c r="S16" s="1842"/>
      <c r="T16" s="1835">
        <v>1666</v>
      </c>
      <c r="U16" s="1835"/>
      <c r="V16" s="1835"/>
      <c r="W16" s="1842">
        <v>18</v>
      </c>
      <c r="X16" s="1842"/>
      <c r="Y16" s="1842"/>
      <c r="Z16" s="1835">
        <v>44</v>
      </c>
      <c r="AA16" s="1835"/>
      <c r="AB16" s="1835"/>
      <c r="AC16" s="1842">
        <v>10</v>
      </c>
      <c r="AD16" s="1842"/>
      <c r="AE16" s="1842"/>
      <c r="AF16" s="1835">
        <v>57</v>
      </c>
      <c r="AG16" s="1835"/>
      <c r="AH16" s="1835"/>
    </row>
    <row r="17" spans="2:34" ht="20.25" customHeight="1">
      <c r="B17" s="1828" t="s">
        <v>1586</v>
      </c>
      <c r="C17" s="1828"/>
      <c r="D17" s="1828"/>
      <c r="E17" s="1828"/>
      <c r="F17" s="1828"/>
      <c r="G17" s="1828"/>
      <c r="H17" s="1828"/>
      <c r="I17" s="1828"/>
      <c r="J17" s="442"/>
      <c r="K17" s="1847">
        <v>716</v>
      </c>
      <c r="L17" s="1835"/>
      <c r="M17" s="1835"/>
      <c r="N17" s="1845">
        <v>5376</v>
      </c>
      <c r="O17" s="1845"/>
      <c r="P17" s="1845"/>
      <c r="Q17" s="1842">
        <v>716</v>
      </c>
      <c r="R17" s="1842"/>
      <c r="S17" s="1842"/>
      <c r="T17" s="1835">
        <v>5376</v>
      </c>
      <c r="U17" s="1835"/>
      <c r="V17" s="1835"/>
      <c r="W17" s="1842">
        <v>455</v>
      </c>
      <c r="X17" s="1842"/>
      <c r="Y17" s="1842"/>
      <c r="Z17" s="1835">
        <v>991</v>
      </c>
      <c r="AA17" s="1835"/>
      <c r="AB17" s="1835"/>
      <c r="AC17" s="1842">
        <v>122</v>
      </c>
      <c r="AD17" s="1842"/>
      <c r="AE17" s="1842"/>
      <c r="AF17" s="1835">
        <v>799</v>
      </c>
      <c r="AG17" s="1835"/>
      <c r="AH17" s="1835"/>
    </row>
    <row r="18" spans="2:34" ht="20.25" customHeight="1">
      <c r="B18" s="1828" t="s">
        <v>1587</v>
      </c>
      <c r="C18" s="1828"/>
      <c r="D18" s="1828"/>
      <c r="E18" s="1828"/>
      <c r="F18" s="1828"/>
      <c r="G18" s="1828"/>
      <c r="H18" s="1828"/>
      <c r="I18" s="1828"/>
      <c r="J18" s="442"/>
      <c r="K18" s="1847">
        <v>33</v>
      </c>
      <c r="L18" s="1835"/>
      <c r="M18" s="1835"/>
      <c r="N18" s="1845">
        <v>598</v>
      </c>
      <c r="O18" s="1845"/>
      <c r="P18" s="1845"/>
      <c r="Q18" s="1842">
        <v>33</v>
      </c>
      <c r="R18" s="1842"/>
      <c r="S18" s="1842"/>
      <c r="T18" s="1835">
        <v>598</v>
      </c>
      <c r="U18" s="1835"/>
      <c r="V18" s="1835"/>
      <c r="W18" s="1842">
        <v>13</v>
      </c>
      <c r="X18" s="1842"/>
      <c r="Y18" s="1842"/>
      <c r="Z18" s="1835">
        <v>33</v>
      </c>
      <c r="AA18" s="1835"/>
      <c r="AB18" s="1835"/>
      <c r="AC18" s="1842">
        <v>6</v>
      </c>
      <c r="AD18" s="1842"/>
      <c r="AE18" s="1842"/>
      <c r="AF18" s="1835">
        <v>39</v>
      </c>
      <c r="AG18" s="1835"/>
      <c r="AH18" s="1835"/>
    </row>
    <row r="19" spans="2:34" ht="20.25" customHeight="1">
      <c r="B19" s="1852" t="s">
        <v>1588</v>
      </c>
      <c r="C19" s="1852"/>
      <c r="D19" s="1852"/>
      <c r="E19" s="1852"/>
      <c r="F19" s="1852"/>
      <c r="G19" s="1852"/>
      <c r="H19" s="1852"/>
      <c r="I19" s="1852"/>
      <c r="J19" s="442"/>
      <c r="K19" s="1847">
        <v>190</v>
      </c>
      <c r="L19" s="1835"/>
      <c r="M19" s="1835"/>
      <c r="N19" s="1845">
        <v>601</v>
      </c>
      <c r="O19" s="1845"/>
      <c r="P19" s="1845"/>
      <c r="Q19" s="1842">
        <v>190</v>
      </c>
      <c r="R19" s="1842"/>
      <c r="S19" s="1842"/>
      <c r="T19" s="1835">
        <v>601</v>
      </c>
      <c r="U19" s="1835"/>
      <c r="V19" s="1835"/>
      <c r="W19" s="1842">
        <v>158</v>
      </c>
      <c r="X19" s="1842"/>
      <c r="Y19" s="1842"/>
      <c r="Z19" s="1835">
        <v>288</v>
      </c>
      <c r="AA19" s="1835"/>
      <c r="AB19" s="1835"/>
      <c r="AC19" s="1842">
        <v>22</v>
      </c>
      <c r="AD19" s="1842"/>
      <c r="AE19" s="1842"/>
      <c r="AF19" s="1835">
        <v>143</v>
      </c>
      <c r="AG19" s="1835"/>
      <c r="AH19" s="1835"/>
    </row>
    <row r="20" spans="2:34" ht="20.25" customHeight="1">
      <c r="B20" s="1831" t="s">
        <v>1589</v>
      </c>
      <c r="C20" s="1831"/>
      <c r="D20" s="1831"/>
      <c r="E20" s="1831"/>
      <c r="F20" s="1831"/>
      <c r="G20" s="1831"/>
      <c r="H20" s="1831"/>
      <c r="I20" s="1831"/>
      <c r="J20" s="442"/>
      <c r="K20" s="1847">
        <v>104</v>
      </c>
      <c r="L20" s="1835"/>
      <c r="M20" s="1835"/>
      <c r="N20" s="1845">
        <v>446</v>
      </c>
      <c r="O20" s="1845"/>
      <c r="P20" s="1845"/>
      <c r="Q20" s="1842">
        <v>102</v>
      </c>
      <c r="R20" s="1842"/>
      <c r="S20" s="1842"/>
      <c r="T20" s="1835">
        <v>362</v>
      </c>
      <c r="U20" s="1835"/>
      <c r="V20" s="1835"/>
      <c r="W20" s="1842">
        <v>77</v>
      </c>
      <c r="X20" s="1842"/>
      <c r="Y20" s="1842"/>
      <c r="Z20" s="1835">
        <v>147</v>
      </c>
      <c r="AA20" s="1835"/>
      <c r="AB20" s="1835"/>
      <c r="AC20" s="1842">
        <v>19</v>
      </c>
      <c r="AD20" s="1842"/>
      <c r="AE20" s="1842"/>
      <c r="AF20" s="1835">
        <v>134</v>
      </c>
      <c r="AG20" s="1835"/>
      <c r="AH20" s="1835"/>
    </row>
    <row r="21" spans="2:34" ht="20.25" customHeight="1">
      <c r="B21" s="1830" t="s">
        <v>1590</v>
      </c>
      <c r="C21" s="1830"/>
      <c r="D21" s="1830"/>
      <c r="E21" s="1830"/>
      <c r="F21" s="1830"/>
      <c r="G21" s="1830"/>
      <c r="H21" s="1830"/>
      <c r="I21" s="1830"/>
      <c r="J21" s="442"/>
      <c r="K21" s="1847">
        <v>390</v>
      </c>
      <c r="L21" s="1835"/>
      <c r="M21" s="1835"/>
      <c r="N21" s="1845">
        <v>2674</v>
      </c>
      <c r="O21" s="1845"/>
      <c r="P21" s="1845"/>
      <c r="Q21" s="1842">
        <v>389</v>
      </c>
      <c r="R21" s="1842"/>
      <c r="S21" s="1842"/>
      <c r="T21" s="1835">
        <v>2668</v>
      </c>
      <c r="U21" s="1835"/>
      <c r="V21" s="1835"/>
      <c r="W21" s="1842">
        <v>260</v>
      </c>
      <c r="X21" s="1842"/>
      <c r="Y21" s="1842"/>
      <c r="Z21" s="1835">
        <v>544</v>
      </c>
      <c r="AA21" s="1835"/>
      <c r="AB21" s="1835"/>
      <c r="AC21" s="1842">
        <v>49</v>
      </c>
      <c r="AD21" s="1842"/>
      <c r="AE21" s="1842"/>
      <c r="AF21" s="1835">
        <v>321</v>
      </c>
      <c r="AG21" s="1835"/>
      <c r="AH21" s="1835"/>
    </row>
    <row r="22" spans="2:34" ht="20.25" customHeight="1">
      <c r="B22" s="1829" t="s">
        <v>1591</v>
      </c>
      <c r="C22" s="1829"/>
      <c r="D22" s="1829"/>
      <c r="E22" s="1829"/>
      <c r="F22" s="1829"/>
      <c r="G22" s="1829"/>
      <c r="H22" s="1829"/>
      <c r="I22" s="1829"/>
      <c r="J22" s="442"/>
      <c r="K22" s="1847">
        <v>290</v>
      </c>
      <c r="L22" s="1835"/>
      <c r="M22" s="1835"/>
      <c r="N22" s="1845">
        <v>1721</v>
      </c>
      <c r="O22" s="1845"/>
      <c r="P22" s="1845"/>
      <c r="Q22" s="1842">
        <v>288</v>
      </c>
      <c r="R22" s="1842"/>
      <c r="S22" s="1842"/>
      <c r="T22" s="1835">
        <v>1709</v>
      </c>
      <c r="U22" s="1835"/>
      <c r="V22" s="1835"/>
      <c r="W22" s="1842">
        <v>230</v>
      </c>
      <c r="X22" s="1842"/>
      <c r="Y22" s="1842"/>
      <c r="Z22" s="1835">
        <v>414</v>
      </c>
      <c r="AA22" s="1835"/>
      <c r="AB22" s="1835"/>
      <c r="AC22" s="1842">
        <v>29</v>
      </c>
      <c r="AD22" s="1842"/>
      <c r="AE22" s="1842"/>
      <c r="AF22" s="1835">
        <v>191</v>
      </c>
      <c r="AG22" s="1835"/>
      <c r="AH22" s="1835"/>
    </row>
    <row r="23" spans="2:34" ht="20.25" customHeight="1">
      <c r="B23" s="1828" t="s">
        <v>1592</v>
      </c>
      <c r="C23" s="1828"/>
      <c r="D23" s="1828"/>
      <c r="E23" s="1828"/>
      <c r="F23" s="1828"/>
      <c r="G23" s="1828"/>
      <c r="H23" s="1828"/>
      <c r="I23" s="1828"/>
      <c r="J23" s="442"/>
      <c r="K23" s="1847">
        <v>173</v>
      </c>
      <c r="L23" s="1835"/>
      <c r="M23" s="1835"/>
      <c r="N23" s="1845">
        <v>2216</v>
      </c>
      <c r="O23" s="1845"/>
      <c r="P23" s="1845"/>
      <c r="Q23" s="1842">
        <v>130</v>
      </c>
      <c r="R23" s="1842"/>
      <c r="S23" s="1842"/>
      <c r="T23" s="1835">
        <v>1352</v>
      </c>
      <c r="U23" s="1835"/>
      <c r="V23" s="1835"/>
      <c r="W23" s="1842">
        <v>86</v>
      </c>
      <c r="X23" s="1842"/>
      <c r="Y23" s="1842"/>
      <c r="Z23" s="1835">
        <v>129</v>
      </c>
      <c r="AA23" s="1835"/>
      <c r="AB23" s="1835"/>
      <c r="AC23" s="1842">
        <v>19</v>
      </c>
      <c r="AD23" s="1842"/>
      <c r="AE23" s="1842"/>
      <c r="AF23" s="1835">
        <v>120</v>
      </c>
      <c r="AG23" s="1835"/>
      <c r="AH23" s="1835"/>
    </row>
    <row r="24" spans="2:34" ht="20.25" customHeight="1">
      <c r="B24" s="1828" t="s">
        <v>1593</v>
      </c>
      <c r="C24" s="1828"/>
      <c r="D24" s="1828"/>
      <c r="E24" s="1828"/>
      <c r="F24" s="1828"/>
      <c r="G24" s="1828"/>
      <c r="H24" s="1828"/>
      <c r="I24" s="1828"/>
      <c r="J24" s="442"/>
      <c r="K24" s="1847">
        <v>259</v>
      </c>
      <c r="L24" s="1835"/>
      <c r="M24" s="1835"/>
      <c r="N24" s="1845">
        <v>4444</v>
      </c>
      <c r="O24" s="1845"/>
      <c r="P24" s="1845"/>
      <c r="Q24" s="1843">
        <v>242</v>
      </c>
      <c r="R24" s="1843"/>
      <c r="S24" s="1843"/>
      <c r="T24" s="1834">
        <v>4157</v>
      </c>
      <c r="U24" s="1834"/>
      <c r="V24" s="1834"/>
      <c r="W24" s="1843">
        <v>98</v>
      </c>
      <c r="X24" s="1843"/>
      <c r="Y24" s="1843"/>
      <c r="Z24" s="1834">
        <v>227</v>
      </c>
      <c r="AA24" s="1834"/>
      <c r="AB24" s="1834"/>
      <c r="AC24" s="1843">
        <v>70</v>
      </c>
      <c r="AD24" s="1843"/>
      <c r="AE24" s="1843"/>
      <c r="AF24" s="1834">
        <v>490</v>
      </c>
      <c r="AG24" s="1834"/>
      <c r="AH24" s="1834"/>
    </row>
    <row r="25" spans="2:34" ht="20.25" customHeight="1">
      <c r="B25" s="1828" t="s">
        <v>1594</v>
      </c>
      <c r="C25" s="1828"/>
      <c r="D25" s="1828"/>
      <c r="E25" s="1828"/>
      <c r="F25" s="1828"/>
      <c r="G25" s="1828"/>
      <c r="H25" s="1828"/>
      <c r="I25" s="1828"/>
      <c r="J25" s="442"/>
      <c r="K25" s="1847">
        <v>17</v>
      </c>
      <c r="L25" s="1835"/>
      <c r="M25" s="1835"/>
      <c r="N25" s="1845">
        <v>273</v>
      </c>
      <c r="O25" s="1845"/>
      <c r="P25" s="1845"/>
      <c r="Q25" s="1843">
        <v>17</v>
      </c>
      <c r="R25" s="1843"/>
      <c r="S25" s="1843"/>
      <c r="T25" s="1834">
        <v>273</v>
      </c>
      <c r="U25" s="1834"/>
      <c r="V25" s="1834"/>
      <c r="W25" s="1843">
        <v>4</v>
      </c>
      <c r="X25" s="1843"/>
      <c r="Y25" s="1843"/>
      <c r="Z25" s="1834">
        <v>12</v>
      </c>
      <c r="AA25" s="1834"/>
      <c r="AB25" s="1834"/>
      <c r="AC25" s="1843">
        <v>5</v>
      </c>
      <c r="AD25" s="1843"/>
      <c r="AE25" s="1843"/>
      <c r="AF25" s="1202">
        <v>32</v>
      </c>
      <c r="AG25" s="1202"/>
      <c r="AH25" s="1202"/>
    </row>
    <row r="26" spans="2:34" ht="20.25" customHeight="1">
      <c r="B26" s="672" t="s">
        <v>1595</v>
      </c>
      <c r="C26" s="672"/>
      <c r="D26" s="672"/>
      <c r="E26" s="672"/>
      <c r="F26" s="672"/>
      <c r="G26" s="672"/>
      <c r="H26" s="672"/>
      <c r="I26" s="672"/>
      <c r="J26" s="311"/>
      <c r="K26" s="1332">
        <v>187</v>
      </c>
      <c r="L26" s="1289"/>
      <c r="M26" s="1289"/>
      <c r="N26" s="1566">
        <v>1297</v>
      </c>
      <c r="O26" s="1566"/>
      <c r="P26" s="1566"/>
      <c r="Q26" s="1843">
        <v>182</v>
      </c>
      <c r="R26" s="1843"/>
      <c r="S26" s="1843"/>
      <c r="T26" s="1834">
        <v>1254</v>
      </c>
      <c r="U26" s="1834"/>
      <c r="V26" s="1834"/>
      <c r="W26" s="1843">
        <v>129</v>
      </c>
      <c r="X26" s="1843"/>
      <c r="Y26" s="1843"/>
      <c r="Z26" s="1834">
        <v>246</v>
      </c>
      <c r="AA26" s="1834"/>
      <c r="AB26" s="1834"/>
      <c r="AC26" s="1834">
        <v>28</v>
      </c>
      <c r="AD26" s="1834"/>
      <c r="AE26" s="1834"/>
      <c r="AF26" s="1834">
        <v>189</v>
      </c>
      <c r="AG26" s="1834"/>
      <c r="AH26" s="1834"/>
    </row>
    <row r="27" spans="2:34" ht="20.25" customHeight="1">
      <c r="B27" s="1830" t="s">
        <v>1608</v>
      </c>
      <c r="C27" s="1830"/>
      <c r="D27" s="1830"/>
      <c r="E27" s="1830"/>
      <c r="F27" s="1830"/>
      <c r="G27" s="1830"/>
      <c r="H27" s="1830"/>
      <c r="I27" s="1830"/>
      <c r="J27" s="311"/>
      <c r="K27" s="1332">
        <v>29</v>
      </c>
      <c r="L27" s="1289"/>
      <c r="M27" s="1289"/>
      <c r="N27" s="1846">
        <v>1025</v>
      </c>
      <c r="O27" s="1846"/>
      <c r="P27" s="1846"/>
      <c r="Q27" s="1843" t="s">
        <v>1282</v>
      </c>
      <c r="R27" s="1843"/>
      <c r="S27" s="1843"/>
      <c r="T27" s="1843" t="s">
        <v>1282</v>
      </c>
      <c r="U27" s="1843"/>
      <c r="V27" s="1843"/>
      <c r="W27" s="1843" t="s">
        <v>1282</v>
      </c>
      <c r="X27" s="1843"/>
      <c r="Y27" s="1843"/>
      <c r="Z27" s="1843" t="s">
        <v>1282</v>
      </c>
      <c r="AA27" s="1843"/>
      <c r="AB27" s="1843"/>
      <c r="AC27" s="1843" t="s">
        <v>1282</v>
      </c>
      <c r="AD27" s="1843"/>
      <c r="AE27" s="1843"/>
      <c r="AF27" s="1843" t="s">
        <v>1282</v>
      </c>
      <c r="AG27" s="1843"/>
      <c r="AH27" s="1843"/>
    </row>
    <row r="28" spans="2:34" ht="20.25" customHeight="1">
      <c r="B28" s="1833"/>
      <c r="C28" s="1833"/>
      <c r="D28" s="1833"/>
      <c r="E28" s="1833"/>
      <c r="F28" s="1833"/>
      <c r="G28" s="1833"/>
      <c r="H28" s="1833"/>
      <c r="I28" s="1833"/>
      <c r="J28" s="442"/>
      <c r="K28" s="1847"/>
      <c r="L28" s="1835"/>
      <c r="M28" s="1835"/>
      <c r="N28" s="1845"/>
      <c r="O28" s="1845"/>
      <c r="P28" s="1845"/>
      <c r="Q28" s="1845"/>
      <c r="R28" s="1845"/>
      <c r="S28" s="1845"/>
      <c r="T28" s="1842"/>
      <c r="U28" s="1842"/>
      <c r="V28" s="1842"/>
      <c r="W28" s="1835"/>
      <c r="X28" s="1835"/>
      <c r="Y28" s="1835"/>
      <c r="Z28" s="1842"/>
      <c r="AA28" s="1842"/>
      <c r="AB28" s="1842"/>
      <c r="AC28" s="1835"/>
      <c r="AD28" s="1835"/>
      <c r="AE28" s="1835"/>
      <c r="AF28" s="1842"/>
      <c r="AG28" s="1842"/>
      <c r="AH28" s="1842"/>
    </row>
    <row r="29" spans="2:34" ht="20.25" customHeight="1">
      <c r="B29" s="1828" t="s">
        <v>1609</v>
      </c>
      <c r="C29" s="1828"/>
      <c r="D29" s="1828"/>
      <c r="E29" s="1828"/>
      <c r="F29" s="1828"/>
      <c r="G29" s="1828"/>
      <c r="H29" s="1828"/>
      <c r="I29" s="1828"/>
      <c r="J29" s="442"/>
      <c r="K29" s="1847"/>
      <c r="L29" s="1835"/>
      <c r="M29" s="1835"/>
      <c r="N29" s="1845"/>
      <c r="O29" s="1845"/>
      <c r="P29" s="1845"/>
      <c r="Q29" s="1845"/>
      <c r="R29" s="1845"/>
      <c r="S29" s="1845"/>
      <c r="T29" s="1842"/>
      <c r="U29" s="1842"/>
      <c r="V29" s="1842"/>
      <c r="W29" s="1835"/>
      <c r="X29" s="1835"/>
      <c r="Y29" s="1835"/>
      <c r="Z29" s="1843"/>
      <c r="AA29" s="1843"/>
      <c r="AB29" s="1843"/>
      <c r="AC29" s="1834"/>
      <c r="AD29" s="1834"/>
      <c r="AE29" s="1834"/>
      <c r="AF29" s="1843"/>
      <c r="AG29" s="1843"/>
      <c r="AH29" s="1843"/>
    </row>
    <row r="30" spans="2:34" ht="20.25" customHeight="1">
      <c r="B30" s="1828" t="s">
        <v>1578</v>
      </c>
      <c r="C30" s="1828"/>
      <c r="D30" s="1828"/>
      <c r="E30" s="1828"/>
      <c r="F30" s="1828"/>
      <c r="G30" s="1828"/>
      <c r="H30" s="1828"/>
      <c r="I30" s="1828"/>
      <c r="J30" s="442"/>
      <c r="K30" s="1847">
        <v>2900</v>
      </c>
      <c r="L30" s="1835"/>
      <c r="M30" s="1835"/>
      <c r="N30" s="1845">
        <v>26928</v>
      </c>
      <c r="O30" s="1845"/>
      <c r="P30" s="1845"/>
      <c r="Q30" s="1842">
        <v>2900</v>
      </c>
      <c r="R30" s="1842"/>
      <c r="S30" s="1842"/>
      <c r="T30" s="1835">
        <v>26928</v>
      </c>
      <c r="U30" s="1835"/>
      <c r="V30" s="1835"/>
      <c r="W30" s="1843">
        <v>1824</v>
      </c>
      <c r="X30" s="1843"/>
      <c r="Y30" s="1843"/>
      <c r="Z30" s="1834">
        <v>3718</v>
      </c>
      <c r="AA30" s="1834"/>
      <c r="AB30" s="1834"/>
      <c r="AC30" s="1843">
        <v>478</v>
      </c>
      <c r="AD30" s="1843"/>
      <c r="AE30" s="1843"/>
      <c r="AF30" s="1834">
        <v>3112</v>
      </c>
      <c r="AG30" s="1834"/>
      <c r="AH30" s="1834"/>
    </row>
    <row r="31" spans="2:34" ht="20.25" customHeight="1">
      <c r="B31" s="1828" t="s">
        <v>1579</v>
      </c>
      <c r="C31" s="1828"/>
      <c r="D31" s="1828"/>
      <c r="E31" s="1828"/>
      <c r="F31" s="1828"/>
      <c r="G31" s="1828"/>
      <c r="H31" s="1828"/>
      <c r="I31" s="1828"/>
      <c r="J31" s="442"/>
      <c r="K31" s="1847">
        <v>4</v>
      </c>
      <c r="L31" s="1835"/>
      <c r="M31" s="1835"/>
      <c r="N31" s="1845">
        <v>32</v>
      </c>
      <c r="O31" s="1845"/>
      <c r="P31" s="1845"/>
      <c r="Q31" s="1842">
        <v>4</v>
      </c>
      <c r="R31" s="1842"/>
      <c r="S31" s="1842"/>
      <c r="T31" s="1835">
        <v>32</v>
      </c>
      <c r="U31" s="1835"/>
      <c r="V31" s="1835"/>
      <c r="W31" s="1843" t="s">
        <v>1569</v>
      </c>
      <c r="X31" s="1843"/>
      <c r="Y31" s="1843"/>
      <c r="Z31" s="1834" t="s">
        <v>1569</v>
      </c>
      <c r="AA31" s="1834"/>
      <c r="AB31" s="1834"/>
      <c r="AC31" s="1843">
        <v>3</v>
      </c>
      <c r="AD31" s="1843"/>
      <c r="AE31" s="1843"/>
      <c r="AF31" s="1834">
        <v>19</v>
      </c>
      <c r="AG31" s="1834"/>
      <c r="AH31" s="1834"/>
    </row>
    <row r="32" spans="2:34" ht="20.25" customHeight="1">
      <c r="B32" s="1830" t="s">
        <v>1580</v>
      </c>
      <c r="C32" s="1830"/>
      <c r="D32" s="1830"/>
      <c r="E32" s="1830"/>
      <c r="F32" s="1830"/>
      <c r="G32" s="1830"/>
      <c r="H32" s="1830"/>
      <c r="I32" s="1830"/>
      <c r="J32" s="442"/>
      <c r="K32" s="1847">
        <v>4</v>
      </c>
      <c r="L32" s="1835"/>
      <c r="M32" s="1835"/>
      <c r="N32" s="1845">
        <v>38</v>
      </c>
      <c r="O32" s="1845"/>
      <c r="P32" s="1845"/>
      <c r="Q32" s="1842">
        <v>4</v>
      </c>
      <c r="R32" s="1842"/>
      <c r="S32" s="1842"/>
      <c r="T32" s="1835">
        <v>38</v>
      </c>
      <c r="U32" s="1835"/>
      <c r="V32" s="1835"/>
      <c r="W32" s="1843" t="s">
        <v>1282</v>
      </c>
      <c r="X32" s="1843"/>
      <c r="Y32" s="1843"/>
      <c r="Z32" s="1843" t="s">
        <v>1282</v>
      </c>
      <c r="AA32" s="1843"/>
      <c r="AB32" s="1843"/>
      <c r="AC32" s="1843">
        <v>2</v>
      </c>
      <c r="AD32" s="1843"/>
      <c r="AE32" s="1843"/>
      <c r="AF32" s="1834">
        <v>15</v>
      </c>
      <c r="AG32" s="1834"/>
      <c r="AH32" s="1834"/>
    </row>
    <row r="33" spans="2:34" ht="20.25" customHeight="1">
      <c r="B33" s="1828" t="s">
        <v>1581</v>
      </c>
      <c r="C33" s="1828"/>
      <c r="D33" s="1828"/>
      <c r="E33" s="1828"/>
      <c r="F33" s="1828"/>
      <c r="G33" s="1828"/>
      <c r="H33" s="1828"/>
      <c r="I33" s="1828"/>
      <c r="J33" s="442"/>
      <c r="K33" s="1847">
        <v>332</v>
      </c>
      <c r="L33" s="1835"/>
      <c r="M33" s="1835"/>
      <c r="N33" s="1845">
        <v>1481</v>
      </c>
      <c r="O33" s="1845"/>
      <c r="P33" s="1845"/>
      <c r="Q33" s="1842">
        <v>332</v>
      </c>
      <c r="R33" s="1842"/>
      <c r="S33" s="1842"/>
      <c r="T33" s="1835">
        <v>1481</v>
      </c>
      <c r="U33" s="1835"/>
      <c r="V33" s="1835"/>
      <c r="W33" s="1843">
        <v>246</v>
      </c>
      <c r="X33" s="1843"/>
      <c r="Y33" s="1843"/>
      <c r="Z33" s="1834">
        <v>521</v>
      </c>
      <c r="AA33" s="1834"/>
      <c r="AB33" s="1834"/>
      <c r="AC33" s="1843">
        <v>51</v>
      </c>
      <c r="AD33" s="1843"/>
      <c r="AE33" s="1843"/>
      <c r="AF33" s="1834">
        <v>319</v>
      </c>
      <c r="AG33" s="1834"/>
      <c r="AH33" s="1834"/>
    </row>
    <row r="34" spans="2:34" ht="20.25" customHeight="1">
      <c r="B34" s="1828" t="s">
        <v>1582</v>
      </c>
      <c r="C34" s="1828"/>
      <c r="D34" s="1828"/>
      <c r="E34" s="1828"/>
      <c r="F34" s="1828"/>
      <c r="G34" s="1828"/>
      <c r="H34" s="1828"/>
      <c r="I34" s="1828"/>
      <c r="J34" s="442"/>
      <c r="K34" s="1847">
        <v>297</v>
      </c>
      <c r="L34" s="1835"/>
      <c r="M34" s="1835"/>
      <c r="N34" s="1845">
        <v>5419</v>
      </c>
      <c r="O34" s="1845"/>
      <c r="P34" s="1845"/>
      <c r="Q34" s="1842">
        <v>297</v>
      </c>
      <c r="R34" s="1842"/>
      <c r="S34" s="1842"/>
      <c r="T34" s="1835">
        <v>5419</v>
      </c>
      <c r="U34" s="1835"/>
      <c r="V34" s="1835"/>
      <c r="W34" s="1842">
        <v>164</v>
      </c>
      <c r="X34" s="1842"/>
      <c r="Y34" s="1842"/>
      <c r="Z34" s="1835">
        <v>389</v>
      </c>
      <c r="AA34" s="1835"/>
      <c r="AB34" s="1835"/>
      <c r="AC34" s="1842">
        <v>45</v>
      </c>
      <c r="AD34" s="1842"/>
      <c r="AE34" s="1842"/>
      <c r="AF34" s="1835">
        <v>297</v>
      </c>
      <c r="AG34" s="1835"/>
      <c r="AH34" s="1835"/>
    </row>
    <row r="35" spans="2:34" ht="20.25" customHeight="1">
      <c r="B35" s="1829" t="s">
        <v>1583</v>
      </c>
      <c r="C35" s="1829"/>
      <c r="D35" s="1829"/>
      <c r="E35" s="1829"/>
      <c r="F35" s="1829"/>
      <c r="G35" s="1829"/>
      <c r="H35" s="1829"/>
      <c r="I35" s="1829"/>
      <c r="J35" s="442"/>
      <c r="K35" s="1847">
        <v>3</v>
      </c>
      <c r="L35" s="1835"/>
      <c r="M35" s="1835"/>
      <c r="N35" s="1845">
        <v>142</v>
      </c>
      <c r="O35" s="1845"/>
      <c r="P35" s="1845"/>
      <c r="Q35" s="1842">
        <v>3</v>
      </c>
      <c r="R35" s="1842"/>
      <c r="S35" s="1842"/>
      <c r="T35" s="1835">
        <v>142</v>
      </c>
      <c r="U35" s="1835"/>
      <c r="V35" s="1835"/>
      <c r="W35" s="1843" t="s">
        <v>1282</v>
      </c>
      <c r="X35" s="1843"/>
      <c r="Y35" s="1843"/>
      <c r="Z35" s="1843" t="s">
        <v>1282</v>
      </c>
      <c r="AA35" s="1843"/>
      <c r="AB35" s="1843"/>
      <c r="AC35" s="1843" t="s">
        <v>1282</v>
      </c>
      <c r="AD35" s="1843"/>
      <c r="AE35" s="1843"/>
      <c r="AF35" s="1843" t="s">
        <v>1282</v>
      </c>
      <c r="AG35" s="1843"/>
      <c r="AH35" s="1843"/>
    </row>
    <row r="36" spans="2:34" ht="20.25" customHeight="1">
      <c r="B36" s="1832" t="s">
        <v>1567</v>
      </c>
      <c r="C36" s="1832"/>
      <c r="D36" s="1832"/>
      <c r="E36" s="1832"/>
      <c r="F36" s="1832"/>
      <c r="G36" s="1832"/>
      <c r="H36" s="1832"/>
      <c r="I36" s="1832"/>
      <c r="J36" s="442"/>
      <c r="K36" s="1847">
        <v>22</v>
      </c>
      <c r="L36" s="1835"/>
      <c r="M36" s="1835"/>
      <c r="N36" s="1845">
        <v>107</v>
      </c>
      <c r="O36" s="1845"/>
      <c r="P36" s="1845"/>
      <c r="Q36" s="1842">
        <v>22</v>
      </c>
      <c r="R36" s="1842"/>
      <c r="S36" s="1842"/>
      <c r="T36" s="1835">
        <v>107</v>
      </c>
      <c r="U36" s="1835"/>
      <c r="V36" s="1835"/>
      <c r="W36" s="1842">
        <v>15</v>
      </c>
      <c r="X36" s="1842"/>
      <c r="Y36" s="1842"/>
      <c r="Z36" s="1835">
        <v>26</v>
      </c>
      <c r="AA36" s="1835"/>
      <c r="AB36" s="1835"/>
      <c r="AC36" s="1843">
        <v>5</v>
      </c>
      <c r="AD36" s="1843"/>
      <c r="AE36" s="1843"/>
      <c r="AF36" s="1834">
        <v>30</v>
      </c>
      <c r="AG36" s="1834"/>
      <c r="AH36" s="1834"/>
    </row>
    <row r="37" spans="2:34" ht="20.25" customHeight="1">
      <c r="B37" s="1828" t="s">
        <v>1585</v>
      </c>
      <c r="C37" s="1828"/>
      <c r="D37" s="1828"/>
      <c r="E37" s="1828"/>
      <c r="F37" s="1828"/>
      <c r="G37" s="1828"/>
      <c r="H37" s="1828"/>
      <c r="I37" s="1828"/>
      <c r="J37" s="442"/>
      <c r="K37" s="1847">
        <v>58</v>
      </c>
      <c r="L37" s="1835"/>
      <c r="M37" s="1835"/>
      <c r="N37" s="1845">
        <v>1658</v>
      </c>
      <c r="O37" s="1845"/>
      <c r="P37" s="1845"/>
      <c r="Q37" s="1842">
        <v>58</v>
      </c>
      <c r="R37" s="1842"/>
      <c r="S37" s="1842"/>
      <c r="T37" s="1835">
        <v>1658</v>
      </c>
      <c r="U37" s="1835"/>
      <c r="V37" s="1835"/>
      <c r="W37" s="1842">
        <v>15</v>
      </c>
      <c r="X37" s="1842"/>
      <c r="Y37" s="1842"/>
      <c r="Z37" s="1835">
        <v>41</v>
      </c>
      <c r="AA37" s="1835"/>
      <c r="AB37" s="1835"/>
      <c r="AC37" s="1842">
        <v>8</v>
      </c>
      <c r="AD37" s="1842"/>
      <c r="AE37" s="1842"/>
      <c r="AF37" s="1835">
        <v>48</v>
      </c>
      <c r="AG37" s="1835"/>
      <c r="AH37" s="1835"/>
    </row>
    <row r="38" spans="2:34" ht="20.25" customHeight="1">
      <c r="B38" s="1828" t="s">
        <v>1586</v>
      </c>
      <c r="C38" s="1828"/>
      <c r="D38" s="1828"/>
      <c r="E38" s="1828"/>
      <c r="F38" s="1828"/>
      <c r="G38" s="1828"/>
      <c r="H38" s="1828"/>
      <c r="I38" s="1828"/>
      <c r="J38" s="442"/>
      <c r="K38" s="1847">
        <v>663</v>
      </c>
      <c r="L38" s="1835"/>
      <c r="M38" s="1835"/>
      <c r="N38" s="1845">
        <v>4877</v>
      </c>
      <c r="O38" s="1845"/>
      <c r="P38" s="1845"/>
      <c r="Q38" s="1842">
        <v>663</v>
      </c>
      <c r="R38" s="1842"/>
      <c r="S38" s="1842"/>
      <c r="T38" s="1835">
        <v>4877</v>
      </c>
      <c r="U38" s="1835"/>
      <c r="V38" s="1835"/>
      <c r="W38" s="1842">
        <v>407</v>
      </c>
      <c r="X38" s="1842"/>
      <c r="Y38" s="1842"/>
      <c r="Z38" s="1835">
        <v>851</v>
      </c>
      <c r="AA38" s="1835"/>
      <c r="AB38" s="1835"/>
      <c r="AC38" s="1842">
        <v>124</v>
      </c>
      <c r="AD38" s="1842"/>
      <c r="AE38" s="1842"/>
      <c r="AF38" s="1835">
        <v>803</v>
      </c>
      <c r="AG38" s="1835"/>
      <c r="AH38" s="1835"/>
    </row>
    <row r="39" spans="2:34" ht="20.25" customHeight="1">
      <c r="B39" s="1828" t="s">
        <v>1587</v>
      </c>
      <c r="C39" s="1828"/>
      <c r="D39" s="1828"/>
      <c r="E39" s="1828"/>
      <c r="F39" s="1828"/>
      <c r="G39" s="1828"/>
      <c r="H39" s="1828"/>
      <c r="I39" s="1828"/>
      <c r="J39" s="442"/>
      <c r="K39" s="1847">
        <v>31</v>
      </c>
      <c r="L39" s="1835"/>
      <c r="M39" s="1835"/>
      <c r="N39" s="1845">
        <v>695</v>
      </c>
      <c r="O39" s="1845"/>
      <c r="P39" s="1845"/>
      <c r="Q39" s="1842">
        <v>31</v>
      </c>
      <c r="R39" s="1842"/>
      <c r="S39" s="1842"/>
      <c r="T39" s="1835">
        <v>695</v>
      </c>
      <c r="U39" s="1835"/>
      <c r="V39" s="1835"/>
      <c r="W39" s="1842">
        <v>10</v>
      </c>
      <c r="X39" s="1842"/>
      <c r="Y39" s="1842"/>
      <c r="Z39" s="1835">
        <v>25</v>
      </c>
      <c r="AA39" s="1835"/>
      <c r="AB39" s="1835"/>
      <c r="AC39" s="1842">
        <v>6</v>
      </c>
      <c r="AD39" s="1842"/>
      <c r="AE39" s="1842"/>
      <c r="AF39" s="1835">
        <v>37</v>
      </c>
      <c r="AG39" s="1835"/>
      <c r="AH39" s="1835"/>
    </row>
    <row r="40" spans="2:34" ht="20.25" customHeight="1">
      <c r="B40" s="1852" t="s">
        <v>1588</v>
      </c>
      <c r="C40" s="1852"/>
      <c r="D40" s="1852"/>
      <c r="E40" s="1852"/>
      <c r="F40" s="1852"/>
      <c r="G40" s="1852"/>
      <c r="H40" s="1852"/>
      <c r="I40" s="1852"/>
      <c r="J40" s="442"/>
      <c r="K40" s="1847">
        <v>165</v>
      </c>
      <c r="L40" s="1835"/>
      <c r="M40" s="1835"/>
      <c r="N40" s="1845">
        <v>453</v>
      </c>
      <c r="O40" s="1845"/>
      <c r="P40" s="1845"/>
      <c r="Q40" s="1842">
        <v>165</v>
      </c>
      <c r="R40" s="1842"/>
      <c r="S40" s="1842"/>
      <c r="T40" s="1835">
        <v>453</v>
      </c>
      <c r="U40" s="1835"/>
      <c r="V40" s="1835"/>
      <c r="W40" s="1842">
        <v>140</v>
      </c>
      <c r="X40" s="1842"/>
      <c r="Y40" s="1842"/>
      <c r="Z40" s="1835">
        <v>250</v>
      </c>
      <c r="AA40" s="1835"/>
      <c r="AB40" s="1835"/>
      <c r="AC40" s="1842">
        <v>18</v>
      </c>
      <c r="AD40" s="1842"/>
      <c r="AE40" s="1842"/>
      <c r="AF40" s="1835">
        <v>111</v>
      </c>
      <c r="AG40" s="1835"/>
      <c r="AH40" s="1835"/>
    </row>
    <row r="41" spans="2:34" ht="20.25" customHeight="1">
      <c r="B41" s="1831" t="s">
        <v>1589</v>
      </c>
      <c r="C41" s="1831"/>
      <c r="D41" s="1831"/>
      <c r="E41" s="1831"/>
      <c r="F41" s="1831"/>
      <c r="G41" s="1831"/>
      <c r="H41" s="1831"/>
      <c r="I41" s="1831"/>
      <c r="J41" s="442"/>
      <c r="K41" s="1847">
        <v>97</v>
      </c>
      <c r="L41" s="1835"/>
      <c r="M41" s="1835"/>
      <c r="N41" s="1845">
        <v>339</v>
      </c>
      <c r="O41" s="1845"/>
      <c r="P41" s="1845"/>
      <c r="Q41" s="1842">
        <v>97</v>
      </c>
      <c r="R41" s="1842"/>
      <c r="S41" s="1842"/>
      <c r="T41" s="1835">
        <v>339</v>
      </c>
      <c r="U41" s="1835"/>
      <c r="V41" s="1835"/>
      <c r="W41" s="1842">
        <v>74</v>
      </c>
      <c r="X41" s="1842"/>
      <c r="Y41" s="1842"/>
      <c r="Z41" s="1835">
        <v>140</v>
      </c>
      <c r="AA41" s="1835"/>
      <c r="AB41" s="1835"/>
      <c r="AC41" s="1842">
        <v>15</v>
      </c>
      <c r="AD41" s="1842"/>
      <c r="AE41" s="1842"/>
      <c r="AF41" s="1835">
        <v>103</v>
      </c>
      <c r="AG41" s="1835"/>
      <c r="AH41" s="1835"/>
    </row>
    <row r="42" spans="2:34" ht="20.25" customHeight="1">
      <c r="B42" s="1830" t="s">
        <v>1590</v>
      </c>
      <c r="C42" s="1830"/>
      <c r="D42" s="1830"/>
      <c r="E42" s="1830"/>
      <c r="F42" s="1830"/>
      <c r="G42" s="1830"/>
      <c r="H42" s="1830"/>
      <c r="I42" s="1830"/>
      <c r="J42" s="442"/>
      <c r="K42" s="1847">
        <v>392</v>
      </c>
      <c r="L42" s="1835"/>
      <c r="M42" s="1835"/>
      <c r="N42" s="1845">
        <v>2861</v>
      </c>
      <c r="O42" s="1845"/>
      <c r="P42" s="1845"/>
      <c r="Q42" s="1842">
        <v>392</v>
      </c>
      <c r="R42" s="1842"/>
      <c r="S42" s="1842"/>
      <c r="T42" s="1835">
        <v>2861</v>
      </c>
      <c r="U42" s="1835"/>
      <c r="V42" s="1835"/>
      <c r="W42" s="1842">
        <v>237</v>
      </c>
      <c r="X42" s="1842"/>
      <c r="Y42" s="1842"/>
      <c r="Z42" s="1835">
        <v>488</v>
      </c>
      <c r="AA42" s="1835"/>
      <c r="AB42" s="1835"/>
      <c r="AC42" s="1842">
        <v>70</v>
      </c>
      <c r="AD42" s="1842"/>
      <c r="AE42" s="1842"/>
      <c r="AF42" s="1835">
        <v>461</v>
      </c>
      <c r="AG42" s="1835"/>
      <c r="AH42" s="1835"/>
    </row>
    <row r="43" spans="2:34" ht="20.25" customHeight="1">
      <c r="B43" s="1829" t="s">
        <v>1591</v>
      </c>
      <c r="C43" s="1829"/>
      <c r="D43" s="1829"/>
      <c r="E43" s="1829"/>
      <c r="F43" s="1829"/>
      <c r="G43" s="1829"/>
      <c r="H43" s="1829"/>
      <c r="I43" s="1829"/>
      <c r="J43" s="442"/>
      <c r="K43" s="1847">
        <v>268</v>
      </c>
      <c r="L43" s="1835"/>
      <c r="M43" s="1835"/>
      <c r="N43" s="1845">
        <v>1639</v>
      </c>
      <c r="O43" s="1845"/>
      <c r="P43" s="1845"/>
      <c r="Q43" s="1842">
        <v>268</v>
      </c>
      <c r="R43" s="1842"/>
      <c r="S43" s="1842"/>
      <c r="T43" s="1835">
        <v>1639</v>
      </c>
      <c r="U43" s="1835"/>
      <c r="V43" s="1835"/>
      <c r="W43" s="1842">
        <v>212</v>
      </c>
      <c r="X43" s="1842"/>
      <c r="Y43" s="1842"/>
      <c r="Z43" s="1835">
        <v>379</v>
      </c>
      <c r="AA43" s="1835"/>
      <c r="AB43" s="1835"/>
      <c r="AC43" s="1842">
        <v>26</v>
      </c>
      <c r="AD43" s="1842"/>
      <c r="AE43" s="1842"/>
      <c r="AF43" s="1835">
        <v>166</v>
      </c>
      <c r="AG43" s="1835"/>
      <c r="AH43" s="1835"/>
    </row>
    <row r="44" spans="2:34" ht="20.25" customHeight="1">
      <c r="B44" s="1828" t="s">
        <v>1592</v>
      </c>
      <c r="C44" s="1828"/>
      <c r="D44" s="1828"/>
      <c r="E44" s="1828"/>
      <c r="F44" s="1828"/>
      <c r="G44" s="1828"/>
      <c r="H44" s="1828"/>
      <c r="I44" s="1828"/>
      <c r="J44" s="442"/>
      <c r="K44" s="1847">
        <v>117</v>
      </c>
      <c r="L44" s="1835"/>
      <c r="M44" s="1835"/>
      <c r="N44" s="1845">
        <v>1387</v>
      </c>
      <c r="O44" s="1845"/>
      <c r="P44" s="1845"/>
      <c r="Q44" s="1842">
        <v>117</v>
      </c>
      <c r="R44" s="1842"/>
      <c r="S44" s="1842"/>
      <c r="T44" s="1835">
        <v>1387</v>
      </c>
      <c r="U44" s="1835"/>
      <c r="V44" s="1835"/>
      <c r="W44" s="1842">
        <v>80</v>
      </c>
      <c r="X44" s="1842"/>
      <c r="Y44" s="1842"/>
      <c r="Z44" s="1835">
        <v>124</v>
      </c>
      <c r="AA44" s="1835"/>
      <c r="AB44" s="1835"/>
      <c r="AC44" s="1842">
        <v>14</v>
      </c>
      <c r="AD44" s="1842"/>
      <c r="AE44" s="1842"/>
      <c r="AF44" s="1835">
        <v>94</v>
      </c>
      <c r="AG44" s="1835"/>
      <c r="AH44" s="1835"/>
    </row>
    <row r="45" spans="2:34" ht="20.25" customHeight="1">
      <c r="B45" s="1828" t="s">
        <v>1593</v>
      </c>
      <c r="C45" s="1828"/>
      <c r="D45" s="1828"/>
      <c r="E45" s="1828"/>
      <c r="F45" s="1828"/>
      <c r="G45" s="1828"/>
      <c r="H45" s="1828"/>
      <c r="I45" s="1828"/>
      <c r="J45" s="442"/>
      <c r="K45" s="1847">
        <v>261</v>
      </c>
      <c r="L45" s="1835"/>
      <c r="M45" s="1835"/>
      <c r="N45" s="1845">
        <v>4351</v>
      </c>
      <c r="O45" s="1845"/>
      <c r="P45" s="1845"/>
      <c r="Q45" s="1843">
        <v>261</v>
      </c>
      <c r="R45" s="1843"/>
      <c r="S45" s="1843"/>
      <c r="T45" s="1834">
        <v>4351</v>
      </c>
      <c r="U45" s="1834"/>
      <c r="V45" s="1834"/>
      <c r="W45" s="1843">
        <v>98</v>
      </c>
      <c r="X45" s="1843"/>
      <c r="Y45" s="1843"/>
      <c r="Z45" s="1834">
        <v>227</v>
      </c>
      <c r="AA45" s="1834"/>
      <c r="AB45" s="1834"/>
      <c r="AC45" s="1843">
        <v>63</v>
      </c>
      <c r="AD45" s="1843"/>
      <c r="AE45" s="1843"/>
      <c r="AF45" s="1834">
        <v>423</v>
      </c>
      <c r="AG45" s="1834"/>
      <c r="AH45" s="1834"/>
    </row>
    <row r="46" spans="2:34" ht="20.25" customHeight="1">
      <c r="B46" s="1828" t="s">
        <v>1594</v>
      </c>
      <c r="C46" s="1828"/>
      <c r="D46" s="1828"/>
      <c r="E46" s="1828"/>
      <c r="F46" s="1828"/>
      <c r="G46" s="1828"/>
      <c r="H46" s="1828"/>
      <c r="I46" s="1828"/>
      <c r="J46" s="442"/>
      <c r="K46" s="1847">
        <v>16</v>
      </c>
      <c r="L46" s="1835"/>
      <c r="M46" s="1835"/>
      <c r="N46" s="1845">
        <v>265</v>
      </c>
      <c r="O46" s="1845"/>
      <c r="P46" s="1845"/>
      <c r="Q46" s="1843">
        <v>16</v>
      </c>
      <c r="R46" s="1843"/>
      <c r="S46" s="1843"/>
      <c r="T46" s="1834">
        <v>265</v>
      </c>
      <c r="U46" s="1834"/>
      <c r="V46" s="1834"/>
      <c r="W46" s="1843">
        <v>3</v>
      </c>
      <c r="X46" s="1843"/>
      <c r="Y46" s="1843"/>
      <c r="Z46" s="1834">
        <v>7</v>
      </c>
      <c r="AA46" s="1834"/>
      <c r="AB46" s="1834"/>
      <c r="AC46" s="1843">
        <v>8</v>
      </c>
      <c r="AD46" s="1843"/>
      <c r="AE46" s="1843"/>
      <c r="AF46" s="1202">
        <v>53</v>
      </c>
      <c r="AG46" s="1202"/>
      <c r="AH46" s="1202"/>
    </row>
    <row r="47" spans="2:34" ht="20.25" customHeight="1">
      <c r="B47" s="672" t="s">
        <v>1595</v>
      </c>
      <c r="C47" s="672"/>
      <c r="D47" s="672"/>
      <c r="E47" s="672"/>
      <c r="F47" s="672"/>
      <c r="G47" s="672"/>
      <c r="H47" s="672"/>
      <c r="I47" s="672"/>
      <c r="J47" s="311"/>
      <c r="K47" s="1332">
        <v>170</v>
      </c>
      <c r="L47" s="1289"/>
      <c r="M47" s="1289"/>
      <c r="N47" s="1566">
        <v>1184</v>
      </c>
      <c r="O47" s="1566"/>
      <c r="P47" s="1566"/>
      <c r="Q47" s="1843">
        <v>170</v>
      </c>
      <c r="R47" s="1843"/>
      <c r="S47" s="1843"/>
      <c r="T47" s="1834">
        <v>1184</v>
      </c>
      <c r="U47" s="1834"/>
      <c r="V47" s="1834"/>
      <c r="W47" s="1843">
        <v>123</v>
      </c>
      <c r="X47" s="1843"/>
      <c r="Y47" s="1843"/>
      <c r="Z47" s="1834">
        <v>250</v>
      </c>
      <c r="AA47" s="1834"/>
      <c r="AB47" s="1834"/>
      <c r="AC47" s="1834">
        <v>20</v>
      </c>
      <c r="AD47" s="1834"/>
      <c r="AE47" s="1834"/>
      <c r="AF47" s="1834">
        <v>133</v>
      </c>
      <c r="AG47" s="1834"/>
      <c r="AH47" s="1834"/>
    </row>
    <row r="48" spans="2:34" ht="20.25" customHeight="1">
      <c r="B48" s="1830" t="s">
        <v>1608</v>
      </c>
      <c r="C48" s="1830"/>
      <c r="D48" s="1830"/>
      <c r="E48" s="1830"/>
      <c r="F48" s="1830"/>
      <c r="G48" s="1830"/>
      <c r="H48" s="1830"/>
      <c r="I48" s="1830"/>
      <c r="J48" s="311"/>
      <c r="K48" s="1848" t="s">
        <v>1598</v>
      </c>
      <c r="L48" s="1844"/>
      <c r="M48" s="1844"/>
      <c r="N48" s="1844" t="s">
        <v>1598</v>
      </c>
      <c r="O48" s="1844"/>
      <c r="P48" s="1844"/>
      <c r="Q48" s="1844" t="s">
        <v>1598</v>
      </c>
      <c r="R48" s="1844"/>
      <c r="S48" s="1844"/>
      <c r="T48" s="1844" t="s">
        <v>1598</v>
      </c>
      <c r="U48" s="1844"/>
      <c r="V48" s="1844"/>
      <c r="W48" s="1844" t="s">
        <v>1598</v>
      </c>
      <c r="X48" s="1844"/>
      <c r="Y48" s="1844"/>
      <c r="Z48" s="1844" t="s">
        <v>1598</v>
      </c>
      <c r="AA48" s="1844"/>
      <c r="AB48" s="1844"/>
      <c r="AC48" s="1844" t="s">
        <v>1598</v>
      </c>
      <c r="AD48" s="1844"/>
      <c r="AE48" s="1844"/>
      <c r="AF48" s="1844" t="s">
        <v>1598</v>
      </c>
      <c r="AG48" s="1844"/>
      <c r="AH48" s="1844"/>
    </row>
    <row r="49" spans="1:34" ht="20.25" customHeight="1">
      <c r="A49" s="328"/>
      <c r="B49" s="328"/>
      <c r="C49" s="328"/>
      <c r="D49" s="328"/>
      <c r="E49" s="328"/>
      <c r="F49" s="328"/>
      <c r="G49" s="328"/>
      <c r="H49" s="328"/>
      <c r="I49" s="328"/>
      <c r="J49" s="404"/>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328"/>
    </row>
    <row r="50" spans="1:34" ht="13.5">
      <c r="K50" s="669"/>
      <c r="L50" s="669"/>
      <c r="M50" s="669"/>
    </row>
    <row r="51" spans="1:34" ht="13.5"/>
  </sheetData>
  <mergeCells count="375">
    <mergeCell ref="K47:M47"/>
    <mergeCell ref="K48:M48"/>
    <mergeCell ref="K39:M39"/>
    <mergeCell ref="K40:M40"/>
    <mergeCell ref="K41:M41"/>
    <mergeCell ref="K42:M42"/>
    <mergeCell ref="K43:M43"/>
    <mergeCell ref="K34:M34"/>
    <mergeCell ref="K35:M35"/>
    <mergeCell ref="K36:M36"/>
    <mergeCell ref="K37:M37"/>
    <mergeCell ref="K38:M38"/>
    <mergeCell ref="B22:I22"/>
    <mergeCell ref="B13:I13"/>
    <mergeCell ref="B14:I14"/>
    <mergeCell ref="B15:I15"/>
    <mergeCell ref="B16:I16"/>
    <mergeCell ref="B17:I17"/>
    <mergeCell ref="K44:M44"/>
    <mergeCell ref="K45:M45"/>
    <mergeCell ref="K46:M46"/>
    <mergeCell ref="K29:M29"/>
    <mergeCell ref="K30:M30"/>
    <mergeCell ref="K31:M31"/>
    <mergeCell ref="K32:M32"/>
    <mergeCell ref="K33:M33"/>
    <mergeCell ref="K25:M25"/>
    <mergeCell ref="K26:M26"/>
    <mergeCell ref="K27:M27"/>
    <mergeCell ref="K28:M28"/>
    <mergeCell ref="B46:I46"/>
    <mergeCell ref="B38:I38"/>
    <mergeCell ref="B39:I39"/>
    <mergeCell ref="B40:I40"/>
    <mergeCell ref="B41:I41"/>
    <mergeCell ref="B42:I42"/>
    <mergeCell ref="A1:D1"/>
    <mergeCell ref="K13:M13"/>
    <mergeCell ref="K19:M19"/>
    <mergeCell ref="K20:M20"/>
    <mergeCell ref="B18:I18"/>
    <mergeCell ref="B19:I19"/>
    <mergeCell ref="B20:I20"/>
    <mergeCell ref="B21:I21"/>
    <mergeCell ref="N9:P9"/>
    <mergeCell ref="N10:P10"/>
    <mergeCell ref="N11:P11"/>
    <mergeCell ref="N12:P12"/>
    <mergeCell ref="N13:P13"/>
    <mergeCell ref="A2:AD2"/>
    <mergeCell ref="K21:M21"/>
    <mergeCell ref="Q14:S14"/>
    <mergeCell ref="Q15:S15"/>
    <mergeCell ref="Q16:S16"/>
    <mergeCell ref="Q17:S17"/>
    <mergeCell ref="Q18:S18"/>
    <mergeCell ref="Q9:S9"/>
    <mergeCell ref="Q10:S10"/>
    <mergeCell ref="Q11:S11"/>
    <mergeCell ref="Q12:S12"/>
    <mergeCell ref="K22:M22"/>
    <mergeCell ref="K23:M23"/>
    <mergeCell ref="K14:M14"/>
    <mergeCell ref="K15:M15"/>
    <mergeCell ref="K16:M16"/>
    <mergeCell ref="K17:M17"/>
    <mergeCell ref="K18:M18"/>
    <mergeCell ref="K24:M24"/>
    <mergeCell ref="N48:P48"/>
    <mergeCell ref="N39:P39"/>
    <mergeCell ref="N40:P40"/>
    <mergeCell ref="N41:P41"/>
    <mergeCell ref="N42:P42"/>
    <mergeCell ref="N43:P43"/>
    <mergeCell ref="N34:P34"/>
    <mergeCell ref="N35:P35"/>
    <mergeCell ref="N36:P36"/>
    <mergeCell ref="N37:P37"/>
    <mergeCell ref="N38:P38"/>
    <mergeCell ref="N44:P44"/>
    <mergeCell ref="N45:P45"/>
    <mergeCell ref="N46:P46"/>
    <mergeCell ref="N47:P47"/>
    <mergeCell ref="N29:P29"/>
    <mergeCell ref="N30:P30"/>
    <mergeCell ref="N31:P31"/>
    <mergeCell ref="N32:P32"/>
    <mergeCell ref="N33:P33"/>
    <mergeCell ref="N14:P14"/>
    <mergeCell ref="N15:P15"/>
    <mergeCell ref="N16:P16"/>
    <mergeCell ref="N17:P17"/>
    <mergeCell ref="N18:P18"/>
    <mergeCell ref="N24:P24"/>
    <mergeCell ref="N25:P25"/>
    <mergeCell ref="N26:P26"/>
    <mergeCell ref="N27:P27"/>
    <mergeCell ref="N28:P28"/>
    <mergeCell ref="N20:P20"/>
    <mergeCell ref="N21:P21"/>
    <mergeCell ref="N22:P22"/>
    <mergeCell ref="N23:P23"/>
    <mergeCell ref="N19:P19"/>
    <mergeCell ref="Q44:S44"/>
    <mergeCell ref="Q45:S45"/>
    <mergeCell ref="Q46:S46"/>
    <mergeCell ref="Q47:S47"/>
    <mergeCell ref="Q48:S48"/>
    <mergeCell ref="Q39:S39"/>
    <mergeCell ref="Q40:S40"/>
    <mergeCell ref="Q41:S41"/>
    <mergeCell ref="Q42:S42"/>
    <mergeCell ref="Q43:S43"/>
    <mergeCell ref="Q35:S35"/>
    <mergeCell ref="Q36:S36"/>
    <mergeCell ref="Q37:S37"/>
    <mergeCell ref="Q38:S38"/>
    <mergeCell ref="Q29:S29"/>
    <mergeCell ref="Q30:S30"/>
    <mergeCell ref="Q31:S31"/>
    <mergeCell ref="Q32:S32"/>
    <mergeCell ref="Q33:S33"/>
    <mergeCell ref="Q26:S26"/>
    <mergeCell ref="Q27:S27"/>
    <mergeCell ref="Q28:S28"/>
    <mergeCell ref="Q19:S19"/>
    <mergeCell ref="Q20:S20"/>
    <mergeCell ref="Q21:S21"/>
    <mergeCell ref="Q22:S22"/>
    <mergeCell ref="Q23:S23"/>
    <mergeCell ref="Q34:S34"/>
    <mergeCell ref="T45:V45"/>
    <mergeCell ref="T46:V46"/>
    <mergeCell ref="T47:V47"/>
    <mergeCell ref="T48:V48"/>
    <mergeCell ref="T39:V39"/>
    <mergeCell ref="T40:V40"/>
    <mergeCell ref="T41:V41"/>
    <mergeCell ref="T42:V42"/>
    <mergeCell ref="T43:V43"/>
    <mergeCell ref="T22:V22"/>
    <mergeCell ref="T23:V23"/>
    <mergeCell ref="T14:V14"/>
    <mergeCell ref="T15:V15"/>
    <mergeCell ref="T16:V16"/>
    <mergeCell ref="T17:V17"/>
    <mergeCell ref="T18:V18"/>
    <mergeCell ref="Q13:S13"/>
    <mergeCell ref="T44:V44"/>
    <mergeCell ref="T34:V34"/>
    <mergeCell ref="T35:V35"/>
    <mergeCell ref="T36:V36"/>
    <mergeCell ref="T37:V37"/>
    <mergeCell ref="T38:V38"/>
    <mergeCell ref="T29:V29"/>
    <mergeCell ref="T30:V30"/>
    <mergeCell ref="T31:V31"/>
    <mergeCell ref="T32:V32"/>
    <mergeCell ref="T33:V33"/>
    <mergeCell ref="T24:V24"/>
    <mergeCell ref="T25:V25"/>
    <mergeCell ref="T26:V26"/>
    <mergeCell ref="Q24:S24"/>
    <mergeCell ref="Q25:S25"/>
    <mergeCell ref="T9:V9"/>
    <mergeCell ref="T10:V10"/>
    <mergeCell ref="T11:V11"/>
    <mergeCell ref="T12:V12"/>
    <mergeCell ref="T13:V13"/>
    <mergeCell ref="W44:Y44"/>
    <mergeCell ref="W45:Y45"/>
    <mergeCell ref="W46:Y46"/>
    <mergeCell ref="W47:Y47"/>
    <mergeCell ref="W29:Y29"/>
    <mergeCell ref="W30:Y30"/>
    <mergeCell ref="W31:Y31"/>
    <mergeCell ref="W32:Y32"/>
    <mergeCell ref="W33:Y33"/>
    <mergeCell ref="W24:Y24"/>
    <mergeCell ref="W25:Y25"/>
    <mergeCell ref="W26:Y26"/>
    <mergeCell ref="W27:Y27"/>
    <mergeCell ref="W28:Y28"/>
    <mergeCell ref="T27:V27"/>
    <mergeCell ref="T28:V28"/>
    <mergeCell ref="T19:V19"/>
    <mergeCell ref="T20:V20"/>
    <mergeCell ref="T21:V21"/>
    <mergeCell ref="W48:Y48"/>
    <mergeCell ref="W39:Y39"/>
    <mergeCell ref="W40:Y40"/>
    <mergeCell ref="W41:Y41"/>
    <mergeCell ref="W42:Y42"/>
    <mergeCell ref="W43:Y43"/>
    <mergeCell ref="W34:Y34"/>
    <mergeCell ref="W35:Y35"/>
    <mergeCell ref="W36:Y36"/>
    <mergeCell ref="W37:Y37"/>
    <mergeCell ref="W38:Y38"/>
    <mergeCell ref="Z48:AB48"/>
    <mergeCell ref="W9:Y9"/>
    <mergeCell ref="W10:Y10"/>
    <mergeCell ref="W11:Y11"/>
    <mergeCell ref="W12:Y12"/>
    <mergeCell ref="W13:Y13"/>
    <mergeCell ref="W14:Y14"/>
    <mergeCell ref="W15:Y15"/>
    <mergeCell ref="W16:Y16"/>
    <mergeCell ref="W17:Y17"/>
    <mergeCell ref="W18:Y18"/>
    <mergeCell ref="W19:Y19"/>
    <mergeCell ref="W20:Y20"/>
    <mergeCell ref="W21:Y21"/>
    <mergeCell ref="W22:Y22"/>
    <mergeCell ref="W23:Y23"/>
    <mergeCell ref="Z43:AB43"/>
    <mergeCell ref="Z44:AB44"/>
    <mergeCell ref="Z45:AB45"/>
    <mergeCell ref="Z46:AB46"/>
    <mergeCell ref="Z47:AB47"/>
    <mergeCell ref="Z38:AB38"/>
    <mergeCell ref="Z39:AB39"/>
    <mergeCell ref="Z40:AB40"/>
    <mergeCell ref="Z41:AB41"/>
    <mergeCell ref="Z42:AB42"/>
    <mergeCell ref="Z33:AB33"/>
    <mergeCell ref="Z34:AB34"/>
    <mergeCell ref="Z35:AB35"/>
    <mergeCell ref="Z36:AB36"/>
    <mergeCell ref="Z37:AB37"/>
    <mergeCell ref="Z28:AB28"/>
    <mergeCell ref="Z29:AB29"/>
    <mergeCell ref="Z30:AB30"/>
    <mergeCell ref="Z31:AB31"/>
    <mergeCell ref="Z32:AB32"/>
    <mergeCell ref="Z23:AB23"/>
    <mergeCell ref="Z24:AB24"/>
    <mergeCell ref="Z25:AB25"/>
    <mergeCell ref="Z26:AB26"/>
    <mergeCell ref="Z27:AB27"/>
    <mergeCell ref="AC47:AE47"/>
    <mergeCell ref="AC48:AE48"/>
    <mergeCell ref="Z9:AB9"/>
    <mergeCell ref="Z10:AB10"/>
    <mergeCell ref="Z11:AB11"/>
    <mergeCell ref="Z12:AB12"/>
    <mergeCell ref="Z13:AB13"/>
    <mergeCell ref="Z14:AB14"/>
    <mergeCell ref="Z15:AB15"/>
    <mergeCell ref="Z16:AB16"/>
    <mergeCell ref="Z17:AB17"/>
    <mergeCell ref="Z18:AB18"/>
    <mergeCell ref="Z19:AB19"/>
    <mergeCell ref="Z20:AB20"/>
    <mergeCell ref="Z21:AB21"/>
    <mergeCell ref="Z22:AB22"/>
    <mergeCell ref="AC42:AE42"/>
    <mergeCell ref="AC43:AE43"/>
    <mergeCell ref="AC44:AE44"/>
    <mergeCell ref="AC45:AE45"/>
    <mergeCell ref="AC46:AE46"/>
    <mergeCell ref="AC37:AE37"/>
    <mergeCell ref="AC38:AE38"/>
    <mergeCell ref="AC39:AE39"/>
    <mergeCell ref="AC40:AE40"/>
    <mergeCell ref="AC41:AE41"/>
    <mergeCell ref="AC32:AE32"/>
    <mergeCell ref="AC33:AE33"/>
    <mergeCell ref="AC34:AE34"/>
    <mergeCell ref="AC35:AE35"/>
    <mergeCell ref="AC36:AE36"/>
    <mergeCell ref="AC27:AE27"/>
    <mergeCell ref="AC28:AE28"/>
    <mergeCell ref="AC29:AE29"/>
    <mergeCell ref="AC30:AE30"/>
    <mergeCell ref="AC31:AE31"/>
    <mergeCell ref="AC22:AE22"/>
    <mergeCell ref="AC23:AE23"/>
    <mergeCell ref="AC24:AE24"/>
    <mergeCell ref="AC25:AE25"/>
    <mergeCell ref="AC26:AE26"/>
    <mergeCell ref="AF46:AH46"/>
    <mergeCell ref="AF47:AH47"/>
    <mergeCell ref="AF48:AH48"/>
    <mergeCell ref="AC9:AE9"/>
    <mergeCell ref="AC10:AE10"/>
    <mergeCell ref="AC11:AE11"/>
    <mergeCell ref="AC12:AE12"/>
    <mergeCell ref="AC13:AE13"/>
    <mergeCell ref="AC14:AE14"/>
    <mergeCell ref="AC15:AE15"/>
    <mergeCell ref="AC16:AE16"/>
    <mergeCell ref="AC17:AE17"/>
    <mergeCell ref="AC18:AE18"/>
    <mergeCell ref="AC19:AE19"/>
    <mergeCell ref="AC20:AE20"/>
    <mergeCell ref="AC21:AE21"/>
    <mergeCell ref="AF41:AH41"/>
    <mergeCell ref="AF42:AH42"/>
    <mergeCell ref="AF43:AH43"/>
    <mergeCell ref="AF21:AH21"/>
    <mergeCell ref="AF22:AH22"/>
    <mergeCell ref="AF23:AH23"/>
    <mergeCell ref="AF24:AH24"/>
    <mergeCell ref="AF25:AH25"/>
    <mergeCell ref="AF44:AH44"/>
    <mergeCell ref="AF45:AH45"/>
    <mergeCell ref="AF36:AH36"/>
    <mergeCell ref="AF37:AH37"/>
    <mergeCell ref="AF38:AH38"/>
    <mergeCell ref="AF39:AH39"/>
    <mergeCell ref="AF40:AH40"/>
    <mergeCell ref="AF31:AH31"/>
    <mergeCell ref="AF32:AH32"/>
    <mergeCell ref="AF33:AH33"/>
    <mergeCell ref="AF34:AH34"/>
    <mergeCell ref="AF35:AH35"/>
    <mergeCell ref="B48:I48"/>
    <mergeCell ref="K5:M6"/>
    <mergeCell ref="N5:P6"/>
    <mergeCell ref="K4:P4"/>
    <mergeCell ref="Q6:S6"/>
    <mergeCell ref="Q4:AH4"/>
    <mergeCell ref="Q5:V5"/>
    <mergeCell ref="W5:AB5"/>
    <mergeCell ref="AC5:AH5"/>
    <mergeCell ref="AF9:AH9"/>
    <mergeCell ref="AF10:AH10"/>
    <mergeCell ref="AF11:AH11"/>
    <mergeCell ref="AF12:AH12"/>
    <mergeCell ref="AF13:AH13"/>
    <mergeCell ref="AF14:AH14"/>
    <mergeCell ref="AF15:AH15"/>
    <mergeCell ref="B43:I43"/>
    <mergeCell ref="B44:I44"/>
    <mergeCell ref="B45:I45"/>
    <mergeCell ref="AF26:AH26"/>
    <mergeCell ref="AF27:AH27"/>
    <mergeCell ref="AF28:AH28"/>
    <mergeCell ref="AF29:AH29"/>
    <mergeCell ref="AF30:AH30"/>
    <mergeCell ref="B33:I33"/>
    <mergeCell ref="B34:I34"/>
    <mergeCell ref="B35:I35"/>
    <mergeCell ref="B36:I36"/>
    <mergeCell ref="B37:I37"/>
    <mergeCell ref="B28:I28"/>
    <mergeCell ref="B29:I29"/>
    <mergeCell ref="B30:I30"/>
    <mergeCell ref="B31:I31"/>
    <mergeCell ref="B32:I32"/>
    <mergeCell ref="B23:I23"/>
    <mergeCell ref="B24:I24"/>
    <mergeCell ref="B25:I25"/>
    <mergeCell ref="B27:I27"/>
    <mergeCell ref="AF6:AH6"/>
    <mergeCell ref="B8:I8"/>
    <mergeCell ref="B9:I9"/>
    <mergeCell ref="B10:I10"/>
    <mergeCell ref="B11:I11"/>
    <mergeCell ref="B12:I12"/>
    <mergeCell ref="A4:J6"/>
    <mergeCell ref="T6:V6"/>
    <mergeCell ref="W6:Y6"/>
    <mergeCell ref="Z6:AB6"/>
    <mergeCell ref="AC6:AE6"/>
    <mergeCell ref="K9:M9"/>
    <mergeCell ref="K10:M10"/>
    <mergeCell ref="K11:M11"/>
    <mergeCell ref="K12:M12"/>
    <mergeCell ref="AF16:AH16"/>
    <mergeCell ref="AF17:AH17"/>
    <mergeCell ref="AF18:AH18"/>
    <mergeCell ref="AF19:AH19"/>
    <mergeCell ref="AF20:AH20"/>
  </mergeCells>
  <phoneticPr fontId="4"/>
  <hyperlinks>
    <hyperlink ref="A1" location="P2細目次!A1" display="目次に戻る" xr:uid="{D804FF03-7BBC-46F0-8D46-FA6F14D8CEA1}"/>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D41A3-2CE9-4055-B0A4-5028D88B20E1}">
  <sheetPr codeName="Sheet48">
    <tabColor theme="0"/>
    <pageSetUpPr fitToPage="1"/>
  </sheetPr>
  <dimension ref="A1:AJ52"/>
  <sheetViews>
    <sheetView zoomScaleNormal="100" zoomScaleSheetLayoutView="100" workbookViewId="0">
      <selection activeCell="AL2" sqref="AL2:AR2"/>
    </sheetView>
  </sheetViews>
  <sheetFormatPr defaultColWidth="3.125" defaultRowHeight="20.25" customHeight="1"/>
  <cols>
    <col min="1" max="16384" width="3.125" style="286"/>
  </cols>
  <sheetData>
    <row r="1" spans="1:36" ht="20.25" customHeight="1">
      <c r="A1" s="1176" t="s">
        <v>4602</v>
      </c>
      <c r="B1" s="1176"/>
      <c r="C1" s="1176"/>
      <c r="D1" s="1176"/>
      <c r="E1" s="564"/>
      <c r="F1" s="564"/>
      <c r="G1" s="564"/>
      <c r="H1" s="564"/>
      <c r="I1" s="564"/>
      <c r="J1" s="564"/>
      <c r="K1" s="479"/>
      <c r="L1" s="479"/>
    </row>
    <row r="3" spans="1:36" ht="20.25" customHeight="1">
      <c r="AE3" s="670"/>
      <c r="AF3" s="670"/>
      <c r="AH3" s="670" t="s">
        <v>1610</v>
      </c>
      <c r="AI3" s="671"/>
      <c r="AJ3" s="671"/>
    </row>
    <row r="4" spans="1:36" ht="20.25" customHeight="1">
      <c r="A4" s="1837" t="s">
        <v>1573</v>
      </c>
      <c r="B4" s="1837"/>
      <c r="C4" s="1837"/>
      <c r="D4" s="1837"/>
      <c r="E4" s="1837"/>
      <c r="F4" s="1837"/>
      <c r="G4" s="1837"/>
      <c r="H4" s="1837"/>
      <c r="I4" s="1837"/>
      <c r="J4" s="1837"/>
      <c r="K4" s="1837"/>
      <c r="L4" s="1837"/>
      <c r="M4" s="1837"/>
      <c r="N4" s="1837"/>
      <c r="O4" s="1837"/>
      <c r="P4" s="1837"/>
      <c r="Q4" s="1837"/>
      <c r="R4" s="1837"/>
      <c r="S4" s="1837"/>
      <c r="T4" s="1837"/>
      <c r="U4" s="1837"/>
      <c r="V4" s="1837"/>
      <c r="W4" s="1837"/>
      <c r="X4" s="1837"/>
      <c r="Y4" s="1781" t="s">
        <v>1600</v>
      </c>
      <c r="Z4" s="1781"/>
      <c r="AA4" s="1781"/>
      <c r="AB4" s="1781"/>
      <c r="AC4" s="1781"/>
      <c r="AD4" s="1781"/>
      <c r="AE4" s="1781"/>
      <c r="AF4" s="1781"/>
      <c r="AG4" s="1781"/>
      <c r="AH4" s="1255"/>
    </row>
    <row r="5" spans="1:36" ht="20.25" customHeight="1">
      <c r="A5" s="1781" t="s">
        <v>1601</v>
      </c>
      <c r="B5" s="1781"/>
      <c r="C5" s="1781"/>
      <c r="D5" s="1781"/>
      <c r="E5" s="1781"/>
      <c r="F5" s="1781"/>
      <c r="G5" s="1255" t="s">
        <v>1602</v>
      </c>
      <c r="H5" s="1256"/>
      <c r="I5" s="1256"/>
      <c r="J5" s="1256"/>
      <c r="K5" s="1256"/>
      <c r="L5" s="1257"/>
      <c r="M5" s="1255" t="s">
        <v>1603</v>
      </c>
      <c r="N5" s="1256"/>
      <c r="O5" s="1256"/>
      <c r="P5" s="1256"/>
      <c r="Q5" s="1256"/>
      <c r="R5" s="1257"/>
      <c r="S5" s="1854" t="s">
        <v>1604</v>
      </c>
      <c r="T5" s="1855"/>
      <c r="U5" s="1855"/>
      <c r="V5" s="1855"/>
      <c r="W5" s="1855"/>
      <c r="X5" s="1856"/>
      <c r="Y5" s="1781" t="s">
        <v>1605</v>
      </c>
      <c r="Z5" s="1781"/>
      <c r="AA5" s="1781"/>
      <c r="AB5" s="1781"/>
      <c r="AC5" s="1781"/>
      <c r="AD5" s="1781"/>
      <c r="AE5" s="1781"/>
      <c r="AF5" s="1781"/>
      <c r="AG5" s="1781"/>
      <c r="AH5" s="1255"/>
    </row>
    <row r="6" spans="1:36" ht="20.25" customHeight="1">
      <c r="A6" s="1255" t="s">
        <v>1548</v>
      </c>
      <c r="B6" s="1256"/>
      <c r="C6" s="1257"/>
      <c r="D6" s="1255" t="s">
        <v>1549</v>
      </c>
      <c r="E6" s="1256"/>
      <c r="F6" s="1257"/>
      <c r="G6" s="1255" t="s">
        <v>1548</v>
      </c>
      <c r="H6" s="1256"/>
      <c r="I6" s="1257"/>
      <c r="J6" s="1255" t="s">
        <v>1574</v>
      </c>
      <c r="K6" s="1256"/>
      <c r="L6" s="1257"/>
      <c r="M6" s="1255" t="s">
        <v>1548</v>
      </c>
      <c r="N6" s="1256"/>
      <c r="O6" s="1257"/>
      <c r="P6" s="1255" t="s">
        <v>1574</v>
      </c>
      <c r="Q6" s="1256"/>
      <c r="R6" s="1257"/>
      <c r="S6" s="1255" t="s">
        <v>1548</v>
      </c>
      <c r="T6" s="1256"/>
      <c r="U6" s="1257"/>
      <c r="V6" s="1255" t="s">
        <v>1574</v>
      </c>
      <c r="W6" s="1256"/>
      <c r="X6" s="1256"/>
      <c r="Y6" s="1781" t="s">
        <v>1548</v>
      </c>
      <c r="Z6" s="1781"/>
      <c r="AA6" s="1781"/>
      <c r="AB6" s="1781"/>
      <c r="AC6" s="1781"/>
      <c r="AD6" s="1781" t="s">
        <v>1574</v>
      </c>
      <c r="AE6" s="1781"/>
      <c r="AF6" s="1781"/>
      <c r="AG6" s="1781"/>
      <c r="AH6" s="1255"/>
    </row>
    <row r="7" spans="1:36" ht="20.25" customHeight="1">
      <c r="A7" s="367"/>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row>
    <row r="8" spans="1:36" ht="20.25" customHeight="1">
      <c r="A8" s="315"/>
      <c r="B8" s="315"/>
      <c r="C8" s="315"/>
      <c r="D8" s="315"/>
      <c r="E8" s="315"/>
      <c r="F8" s="315"/>
      <c r="G8" s="664"/>
      <c r="H8" s="664"/>
      <c r="I8" s="664"/>
      <c r="J8" s="664"/>
      <c r="K8" s="664"/>
      <c r="L8" s="664"/>
      <c r="M8" s="664"/>
      <c r="N8" s="664"/>
      <c r="O8" s="664"/>
      <c r="P8" s="664"/>
      <c r="Q8" s="664"/>
      <c r="R8" s="664"/>
      <c r="S8" s="664"/>
      <c r="T8" s="664"/>
      <c r="U8" s="664"/>
      <c r="V8" s="664"/>
      <c r="W8" s="664"/>
      <c r="X8" s="664"/>
      <c r="Y8" s="664"/>
      <c r="Z8" s="664"/>
      <c r="AA8" s="664"/>
      <c r="AB8" s="664"/>
      <c r="AC8" s="664"/>
      <c r="AD8" s="664"/>
      <c r="AE8" s="664"/>
      <c r="AF8" s="664"/>
    </row>
    <row r="9" spans="1:36" ht="20.25" customHeight="1">
      <c r="A9" s="1289">
        <v>316</v>
      </c>
      <c r="B9" s="1289"/>
      <c r="C9" s="1289"/>
      <c r="D9" s="1844">
        <v>4340</v>
      </c>
      <c r="E9" s="1844"/>
      <c r="F9" s="1844"/>
      <c r="G9" s="1844">
        <v>109</v>
      </c>
      <c r="H9" s="1844"/>
      <c r="I9" s="1844"/>
      <c r="J9" s="1844">
        <v>2566</v>
      </c>
      <c r="K9" s="1844"/>
      <c r="L9" s="1844"/>
      <c r="M9" s="1844">
        <v>154</v>
      </c>
      <c r="N9" s="1844"/>
      <c r="O9" s="1844"/>
      <c r="P9" s="1844">
        <v>13061</v>
      </c>
      <c r="Q9" s="1844"/>
      <c r="R9" s="1844"/>
      <c r="S9" s="1844">
        <v>5</v>
      </c>
      <c r="T9" s="1844"/>
      <c r="U9" s="1844"/>
      <c r="V9" s="1851" t="s">
        <v>1282</v>
      </c>
      <c r="W9" s="1851"/>
      <c r="X9" s="1851"/>
      <c r="Y9" s="1844">
        <v>102</v>
      </c>
      <c r="Z9" s="1844"/>
      <c r="AA9" s="1844"/>
      <c r="AB9" s="1844"/>
      <c r="AC9" s="1844"/>
      <c r="AD9" s="1844">
        <v>2352</v>
      </c>
      <c r="AE9" s="1844"/>
      <c r="AF9" s="1844"/>
      <c r="AG9" s="1844"/>
      <c r="AH9" s="1844"/>
    </row>
    <row r="10" spans="1:36" ht="20.25" customHeight="1">
      <c r="A10" s="1289">
        <v>2</v>
      </c>
      <c r="B10" s="1289"/>
      <c r="C10" s="1289"/>
      <c r="D10" s="1289">
        <v>24</v>
      </c>
      <c r="E10" s="1289"/>
      <c r="F10" s="1289"/>
      <c r="G10" s="1851" t="s">
        <v>1282</v>
      </c>
      <c r="H10" s="1851"/>
      <c r="I10" s="1851"/>
      <c r="J10" s="1851" t="s">
        <v>1282</v>
      </c>
      <c r="K10" s="1851"/>
      <c r="L10" s="1851"/>
      <c r="M10" s="1851" t="s">
        <v>1282</v>
      </c>
      <c r="N10" s="1851"/>
      <c r="O10" s="1851"/>
      <c r="P10" s="1851" t="s">
        <v>1282</v>
      </c>
      <c r="Q10" s="1851"/>
      <c r="R10" s="1851"/>
      <c r="S10" s="1851" t="s">
        <v>1282</v>
      </c>
      <c r="T10" s="1851"/>
      <c r="U10" s="1851"/>
      <c r="V10" s="1851" t="s">
        <v>1282</v>
      </c>
      <c r="W10" s="1851"/>
      <c r="X10" s="1851"/>
      <c r="Y10" s="1851" t="s">
        <v>1282</v>
      </c>
      <c r="Z10" s="1851"/>
      <c r="AA10" s="1851"/>
      <c r="AB10" s="1851"/>
      <c r="AC10" s="1851"/>
      <c r="AD10" s="1851" t="s">
        <v>1282</v>
      </c>
      <c r="AE10" s="1851"/>
      <c r="AF10" s="1851"/>
      <c r="AG10" s="1851"/>
      <c r="AH10" s="1851"/>
    </row>
    <row r="11" spans="1:36" ht="20.25" customHeight="1">
      <c r="A11" s="1289">
        <v>1</v>
      </c>
      <c r="B11" s="1289"/>
      <c r="C11" s="1289"/>
      <c r="D11" s="1289">
        <v>14</v>
      </c>
      <c r="E11" s="1289"/>
      <c r="F11" s="1289"/>
      <c r="G11" s="1851" t="s">
        <v>1282</v>
      </c>
      <c r="H11" s="1851"/>
      <c r="I11" s="1851"/>
      <c r="J11" s="1851" t="s">
        <v>1282</v>
      </c>
      <c r="K11" s="1851"/>
      <c r="L11" s="1851"/>
      <c r="M11" s="1851" t="s">
        <v>1282</v>
      </c>
      <c r="N11" s="1851"/>
      <c r="O11" s="1851"/>
      <c r="P11" s="1851" t="s">
        <v>1282</v>
      </c>
      <c r="Q11" s="1851"/>
      <c r="R11" s="1851"/>
      <c r="S11" s="1851" t="s">
        <v>1282</v>
      </c>
      <c r="T11" s="1851"/>
      <c r="U11" s="1851"/>
      <c r="V11" s="1851" t="s">
        <v>1282</v>
      </c>
      <c r="W11" s="1851"/>
      <c r="X11" s="1851"/>
      <c r="Y11" s="1851" t="s">
        <v>1282</v>
      </c>
      <c r="Z11" s="1851"/>
      <c r="AA11" s="1851"/>
      <c r="AB11" s="1851"/>
      <c r="AC11" s="1851"/>
      <c r="AD11" s="1851" t="s">
        <v>1282</v>
      </c>
      <c r="AE11" s="1851"/>
      <c r="AF11" s="1851"/>
      <c r="AG11" s="1851"/>
      <c r="AH11" s="1851"/>
    </row>
    <row r="12" spans="1:36" ht="20.25" customHeight="1">
      <c r="A12" s="1289">
        <v>31</v>
      </c>
      <c r="B12" s="1289"/>
      <c r="C12" s="1289"/>
      <c r="D12" s="1289">
        <v>370</v>
      </c>
      <c r="E12" s="1289"/>
      <c r="F12" s="1289"/>
      <c r="G12" s="1844">
        <v>9</v>
      </c>
      <c r="H12" s="1844"/>
      <c r="I12" s="1844"/>
      <c r="J12" s="1844">
        <v>206</v>
      </c>
      <c r="K12" s="1844"/>
      <c r="L12" s="1844"/>
      <c r="M12" s="1844">
        <v>4</v>
      </c>
      <c r="N12" s="1844"/>
      <c r="O12" s="1844"/>
      <c r="P12" s="1844">
        <v>180</v>
      </c>
      <c r="Q12" s="1844"/>
      <c r="R12" s="1844"/>
      <c r="S12" s="1851" t="s">
        <v>1282</v>
      </c>
      <c r="T12" s="1851"/>
      <c r="U12" s="1851"/>
      <c r="V12" s="1851" t="s">
        <v>1282</v>
      </c>
      <c r="W12" s="1851"/>
      <c r="X12" s="1851"/>
      <c r="Y12" s="1851" t="s">
        <v>1282</v>
      </c>
      <c r="Z12" s="1851"/>
      <c r="AA12" s="1851"/>
      <c r="AB12" s="1851"/>
      <c r="AC12" s="1851"/>
      <c r="AD12" s="1851" t="s">
        <v>1282</v>
      </c>
      <c r="AE12" s="1851"/>
      <c r="AF12" s="1851"/>
      <c r="AG12" s="1851"/>
      <c r="AH12" s="1851"/>
    </row>
    <row r="13" spans="1:36" ht="20.25" customHeight="1">
      <c r="A13" s="1842">
        <v>42</v>
      </c>
      <c r="B13" s="1842"/>
      <c r="C13" s="1842"/>
      <c r="D13" s="1845">
        <v>572</v>
      </c>
      <c r="E13" s="1845"/>
      <c r="F13" s="1845"/>
      <c r="G13" s="1850">
        <v>18</v>
      </c>
      <c r="H13" s="1850"/>
      <c r="I13" s="1850"/>
      <c r="J13" s="1845">
        <v>424</v>
      </c>
      <c r="K13" s="1845"/>
      <c r="L13" s="1845"/>
      <c r="M13" s="1850">
        <v>25</v>
      </c>
      <c r="N13" s="1850"/>
      <c r="O13" s="1850"/>
      <c r="P13" s="1845">
        <v>3562</v>
      </c>
      <c r="Q13" s="1845"/>
      <c r="R13" s="1845"/>
      <c r="S13" s="1851" t="s">
        <v>1282</v>
      </c>
      <c r="T13" s="1851"/>
      <c r="U13" s="1851"/>
      <c r="V13" s="1851" t="s">
        <v>1282</v>
      </c>
      <c r="W13" s="1851"/>
      <c r="X13" s="1851"/>
      <c r="Y13" s="1851" t="s">
        <v>1282</v>
      </c>
      <c r="Z13" s="1851"/>
      <c r="AA13" s="1851"/>
      <c r="AB13" s="1851"/>
      <c r="AC13" s="1851"/>
      <c r="AD13" s="1851" t="s">
        <v>1282</v>
      </c>
      <c r="AE13" s="1851"/>
      <c r="AF13" s="1851"/>
      <c r="AG13" s="1851"/>
      <c r="AH13" s="1851"/>
    </row>
    <row r="14" spans="1:36" ht="20.25" customHeight="1">
      <c r="A14" s="1834">
        <v>2</v>
      </c>
      <c r="B14" s="1834"/>
      <c r="C14" s="1834"/>
      <c r="D14" s="1834">
        <v>31</v>
      </c>
      <c r="E14" s="1834"/>
      <c r="F14" s="1834"/>
      <c r="G14" s="1844">
        <v>1</v>
      </c>
      <c r="H14" s="1844"/>
      <c r="I14" s="1844"/>
      <c r="J14" s="1851">
        <v>28</v>
      </c>
      <c r="K14" s="1851"/>
      <c r="L14" s="1851"/>
      <c r="M14" s="1844">
        <v>2</v>
      </c>
      <c r="N14" s="1844"/>
      <c r="O14" s="1844"/>
      <c r="P14" s="1851">
        <v>80</v>
      </c>
      <c r="Q14" s="1851"/>
      <c r="R14" s="1851"/>
      <c r="S14" s="1851" t="s">
        <v>1282</v>
      </c>
      <c r="T14" s="1851"/>
      <c r="U14" s="1851"/>
      <c r="V14" s="1851" t="s">
        <v>1282</v>
      </c>
      <c r="W14" s="1851"/>
      <c r="X14" s="1851"/>
      <c r="Y14" s="1844">
        <v>3</v>
      </c>
      <c r="Z14" s="1844"/>
      <c r="AA14" s="1844"/>
      <c r="AB14" s="1844"/>
      <c r="AC14" s="1844"/>
      <c r="AD14" s="1844">
        <v>31</v>
      </c>
      <c r="AE14" s="1844"/>
      <c r="AF14" s="1844"/>
      <c r="AG14" s="1844"/>
      <c r="AH14" s="1844"/>
    </row>
    <row r="15" spans="1:36" ht="20.25" customHeight="1">
      <c r="A15" s="1842">
        <v>1</v>
      </c>
      <c r="B15" s="1842"/>
      <c r="C15" s="1842"/>
      <c r="D15" s="1845">
        <v>19</v>
      </c>
      <c r="E15" s="1845"/>
      <c r="F15" s="1845"/>
      <c r="G15" s="1851" t="s">
        <v>1282</v>
      </c>
      <c r="H15" s="1851"/>
      <c r="I15" s="1851"/>
      <c r="J15" s="1851" t="s">
        <v>1282</v>
      </c>
      <c r="K15" s="1851"/>
      <c r="L15" s="1851"/>
      <c r="M15" s="1850">
        <v>1</v>
      </c>
      <c r="N15" s="1850"/>
      <c r="O15" s="1850"/>
      <c r="P15" s="1845">
        <v>31</v>
      </c>
      <c r="Q15" s="1845"/>
      <c r="R15" s="1845"/>
      <c r="S15" s="1851" t="s">
        <v>1282</v>
      </c>
      <c r="T15" s="1851"/>
      <c r="U15" s="1851"/>
      <c r="V15" s="1851" t="s">
        <v>1282</v>
      </c>
      <c r="W15" s="1851"/>
      <c r="X15" s="1851"/>
      <c r="Y15" s="1851" t="s">
        <v>1282</v>
      </c>
      <c r="Z15" s="1851"/>
      <c r="AA15" s="1851"/>
      <c r="AB15" s="1851"/>
      <c r="AC15" s="1851"/>
      <c r="AD15" s="1851" t="s">
        <v>1282</v>
      </c>
      <c r="AE15" s="1851"/>
      <c r="AF15" s="1851"/>
      <c r="AG15" s="1851"/>
      <c r="AH15" s="1851"/>
    </row>
    <row r="16" spans="1:36" ht="20.25" customHeight="1">
      <c r="A16" s="1842">
        <v>11</v>
      </c>
      <c r="B16" s="1842"/>
      <c r="C16" s="1842"/>
      <c r="D16" s="1845">
        <v>178</v>
      </c>
      <c r="E16" s="1845"/>
      <c r="F16" s="1845"/>
      <c r="G16" s="1850">
        <v>8</v>
      </c>
      <c r="H16" s="1850"/>
      <c r="I16" s="1850"/>
      <c r="J16" s="1845">
        <v>195</v>
      </c>
      <c r="K16" s="1845"/>
      <c r="L16" s="1845"/>
      <c r="M16" s="1850">
        <v>16</v>
      </c>
      <c r="N16" s="1850"/>
      <c r="O16" s="1850"/>
      <c r="P16" s="1845">
        <v>1192</v>
      </c>
      <c r="Q16" s="1845"/>
      <c r="R16" s="1845"/>
      <c r="S16" s="1851" t="s">
        <v>1282</v>
      </c>
      <c r="T16" s="1851"/>
      <c r="U16" s="1851"/>
      <c r="V16" s="1851" t="s">
        <v>1282</v>
      </c>
      <c r="W16" s="1851"/>
      <c r="X16" s="1851"/>
      <c r="Y16" s="1851" t="s">
        <v>1282</v>
      </c>
      <c r="Z16" s="1851"/>
      <c r="AA16" s="1851"/>
      <c r="AB16" s="1851"/>
      <c r="AC16" s="1851"/>
      <c r="AD16" s="1851" t="s">
        <v>1282</v>
      </c>
      <c r="AE16" s="1851"/>
      <c r="AF16" s="1851"/>
      <c r="AG16" s="1851"/>
      <c r="AH16" s="1851"/>
    </row>
    <row r="17" spans="1:34" ht="20.25" customHeight="1">
      <c r="A17" s="1842">
        <v>88</v>
      </c>
      <c r="B17" s="1842"/>
      <c r="C17" s="1842"/>
      <c r="D17" s="1845">
        <v>1242</v>
      </c>
      <c r="E17" s="1845"/>
      <c r="F17" s="1845"/>
      <c r="G17" s="1850">
        <v>21</v>
      </c>
      <c r="H17" s="1850"/>
      <c r="I17" s="1850"/>
      <c r="J17" s="1845">
        <v>486</v>
      </c>
      <c r="K17" s="1845"/>
      <c r="L17" s="1845"/>
      <c r="M17" s="1850">
        <v>29</v>
      </c>
      <c r="N17" s="1850"/>
      <c r="O17" s="1850"/>
      <c r="P17" s="1845">
        <v>1858</v>
      </c>
      <c r="Q17" s="1845"/>
      <c r="R17" s="1845"/>
      <c r="S17" s="1844">
        <v>1</v>
      </c>
      <c r="T17" s="1844"/>
      <c r="U17" s="1844"/>
      <c r="V17" s="1851" t="s">
        <v>1282</v>
      </c>
      <c r="W17" s="1851"/>
      <c r="X17" s="1851"/>
      <c r="Y17" s="1851" t="s">
        <v>1282</v>
      </c>
      <c r="Z17" s="1851"/>
      <c r="AA17" s="1851"/>
      <c r="AB17" s="1851"/>
      <c r="AC17" s="1851"/>
      <c r="AD17" s="1851" t="s">
        <v>1282</v>
      </c>
      <c r="AE17" s="1851"/>
      <c r="AF17" s="1851"/>
      <c r="AG17" s="1851"/>
      <c r="AH17" s="1851"/>
    </row>
    <row r="18" spans="1:34" ht="20.25" customHeight="1">
      <c r="A18" s="1842">
        <v>5</v>
      </c>
      <c r="B18" s="1842"/>
      <c r="C18" s="1842"/>
      <c r="D18" s="1845">
        <v>74</v>
      </c>
      <c r="E18" s="1845"/>
      <c r="F18" s="1845"/>
      <c r="G18" s="1850">
        <v>1</v>
      </c>
      <c r="H18" s="1850"/>
      <c r="I18" s="1850"/>
      <c r="J18" s="1845">
        <v>25</v>
      </c>
      <c r="K18" s="1845"/>
      <c r="L18" s="1845"/>
      <c r="M18" s="1850">
        <v>8</v>
      </c>
      <c r="N18" s="1850"/>
      <c r="O18" s="1850"/>
      <c r="P18" s="1845">
        <v>427</v>
      </c>
      <c r="Q18" s="1845"/>
      <c r="R18" s="1845"/>
      <c r="S18" s="1851" t="s">
        <v>1282</v>
      </c>
      <c r="T18" s="1851"/>
      <c r="U18" s="1851"/>
      <c r="V18" s="1851" t="s">
        <v>1282</v>
      </c>
      <c r="W18" s="1851"/>
      <c r="X18" s="1851"/>
      <c r="Y18" s="1851" t="s">
        <v>1282</v>
      </c>
      <c r="Z18" s="1851"/>
      <c r="AA18" s="1851"/>
      <c r="AB18" s="1851"/>
      <c r="AC18" s="1851"/>
      <c r="AD18" s="1851" t="s">
        <v>1282</v>
      </c>
      <c r="AE18" s="1851"/>
      <c r="AF18" s="1851"/>
      <c r="AG18" s="1851"/>
      <c r="AH18" s="1851"/>
    </row>
    <row r="19" spans="1:34" ht="20.25" customHeight="1">
      <c r="A19" s="1842">
        <v>6</v>
      </c>
      <c r="B19" s="1842"/>
      <c r="C19" s="1842"/>
      <c r="D19" s="1845">
        <v>74</v>
      </c>
      <c r="E19" s="1845"/>
      <c r="F19" s="1845"/>
      <c r="G19" s="1844">
        <v>2</v>
      </c>
      <c r="H19" s="1844"/>
      <c r="I19" s="1844"/>
      <c r="J19" s="1844">
        <v>43</v>
      </c>
      <c r="K19" s="1844"/>
      <c r="L19" s="1844"/>
      <c r="M19" s="1844">
        <v>1</v>
      </c>
      <c r="N19" s="1844"/>
      <c r="O19" s="1844"/>
      <c r="P19" s="1844">
        <v>53</v>
      </c>
      <c r="Q19" s="1844"/>
      <c r="R19" s="1844"/>
      <c r="S19" s="1844">
        <v>1</v>
      </c>
      <c r="T19" s="1844"/>
      <c r="U19" s="1844"/>
      <c r="V19" s="1851" t="s">
        <v>1282</v>
      </c>
      <c r="W19" s="1851"/>
      <c r="X19" s="1851"/>
      <c r="Y19" s="1851" t="s">
        <v>1282</v>
      </c>
      <c r="Z19" s="1851"/>
      <c r="AA19" s="1851"/>
      <c r="AB19" s="1851"/>
      <c r="AC19" s="1851"/>
      <c r="AD19" s="1851" t="s">
        <v>1282</v>
      </c>
      <c r="AE19" s="1851"/>
      <c r="AF19" s="1851"/>
      <c r="AG19" s="1851"/>
      <c r="AH19" s="1851"/>
    </row>
    <row r="20" spans="1:34" ht="20.25" customHeight="1">
      <c r="A20" s="1842">
        <v>5</v>
      </c>
      <c r="B20" s="1842"/>
      <c r="C20" s="1842"/>
      <c r="D20" s="1845">
        <v>56</v>
      </c>
      <c r="E20" s="1845"/>
      <c r="F20" s="1845"/>
      <c r="G20" s="1850">
        <v>1</v>
      </c>
      <c r="H20" s="1850"/>
      <c r="I20" s="1850"/>
      <c r="J20" s="1845">
        <v>25</v>
      </c>
      <c r="K20" s="1845"/>
      <c r="L20" s="1845"/>
      <c r="M20" s="1851" t="s">
        <v>1282</v>
      </c>
      <c r="N20" s="1851"/>
      <c r="O20" s="1851"/>
      <c r="P20" s="1851" t="s">
        <v>1282</v>
      </c>
      <c r="Q20" s="1851"/>
      <c r="R20" s="1851"/>
      <c r="S20" s="1851" t="s">
        <v>1282</v>
      </c>
      <c r="T20" s="1851"/>
      <c r="U20" s="1851"/>
      <c r="V20" s="1851" t="s">
        <v>1282</v>
      </c>
      <c r="W20" s="1851"/>
      <c r="X20" s="1851"/>
      <c r="Y20" s="1844">
        <v>2</v>
      </c>
      <c r="Z20" s="1844"/>
      <c r="AA20" s="1844"/>
      <c r="AB20" s="1844"/>
      <c r="AC20" s="1844"/>
      <c r="AD20" s="1844">
        <v>84</v>
      </c>
      <c r="AE20" s="1844"/>
      <c r="AF20" s="1844"/>
      <c r="AG20" s="1844"/>
      <c r="AH20" s="1844"/>
    </row>
    <row r="21" spans="1:34" ht="20.25" customHeight="1">
      <c r="A21" s="1843">
        <v>43</v>
      </c>
      <c r="B21" s="1843"/>
      <c r="C21" s="1843"/>
      <c r="D21" s="1851">
        <v>581</v>
      </c>
      <c r="E21" s="1851"/>
      <c r="F21" s="1851"/>
      <c r="G21" s="1850">
        <v>21</v>
      </c>
      <c r="H21" s="1850"/>
      <c r="I21" s="1850"/>
      <c r="J21" s="1845">
        <v>495</v>
      </c>
      <c r="K21" s="1845"/>
      <c r="L21" s="1845"/>
      <c r="M21" s="1850">
        <v>16</v>
      </c>
      <c r="N21" s="1850"/>
      <c r="O21" s="1850"/>
      <c r="P21" s="1845">
        <v>727</v>
      </c>
      <c r="Q21" s="1845"/>
      <c r="R21" s="1845"/>
      <c r="S21" s="1851" t="s">
        <v>1282</v>
      </c>
      <c r="T21" s="1851"/>
      <c r="U21" s="1851"/>
      <c r="V21" s="1851" t="s">
        <v>1282</v>
      </c>
      <c r="W21" s="1851"/>
      <c r="X21" s="1851"/>
      <c r="Y21" s="1844">
        <v>1</v>
      </c>
      <c r="Z21" s="1844"/>
      <c r="AA21" s="1844"/>
      <c r="AB21" s="1844"/>
      <c r="AC21" s="1844"/>
      <c r="AD21" s="1844">
        <v>6</v>
      </c>
      <c r="AE21" s="1844"/>
      <c r="AF21" s="1844"/>
      <c r="AG21" s="1844"/>
      <c r="AH21" s="1844"/>
    </row>
    <row r="22" spans="1:34" ht="20.25" customHeight="1">
      <c r="A22" s="1842">
        <v>12</v>
      </c>
      <c r="B22" s="1842"/>
      <c r="C22" s="1842"/>
      <c r="D22" s="1845">
        <v>161</v>
      </c>
      <c r="E22" s="1845"/>
      <c r="F22" s="1845"/>
      <c r="G22" s="1844">
        <v>7</v>
      </c>
      <c r="H22" s="1844"/>
      <c r="I22" s="1844"/>
      <c r="J22" s="1851">
        <v>164</v>
      </c>
      <c r="K22" s="1851"/>
      <c r="L22" s="1851"/>
      <c r="M22" s="1850">
        <v>9</v>
      </c>
      <c r="N22" s="1850"/>
      <c r="O22" s="1850"/>
      <c r="P22" s="1845">
        <v>779</v>
      </c>
      <c r="Q22" s="1845"/>
      <c r="R22" s="1845"/>
      <c r="S22" s="1844">
        <v>1</v>
      </c>
      <c r="T22" s="1844"/>
      <c r="U22" s="1844"/>
      <c r="V22" s="1851" t="s">
        <v>1282</v>
      </c>
      <c r="W22" s="1851"/>
      <c r="X22" s="1851"/>
      <c r="Y22" s="1844">
        <v>2</v>
      </c>
      <c r="Z22" s="1844"/>
      <c r="AA22" s="1844"/>
      <c r="AB22" s="1844"/>
      <c r="AC22" s="1844"/>
      <c r="AD22" s="1844">
        <v>12</v>
      </c>
      <c r="AE22" s="1844"/>
      <c r="AF22" s="1844"/>
      <c r="AG22" s="1844"/>
      <c r="AH22" s="1844"/>
    </row>
    <row r="23" spans="1:34" ht="20.25" customHeight="1">
      <c r="A23" s="1843">
        <v>12</v>
      </c>
      <c r="B23" s="1843"/>
      <c r="C23" s="1843"/>
      <c r="D23" s="1851">
        <v>186</v>
      </c>
      <c r="E23" s="1851"/>
      <c r="F23" s="1851"/>
      <c r="G23" s="1844">
        <v>6</v>
      </c>
      <c r="H23" s="1844"/>
      <c r="I23" s="1844"/>
      <c r="J23" s="1851">
        <v>150</v>
      </c>
      <c r="K23" s="1851"/>
      <c r="L23" s="1851"/>
      <c r="M23" s="1844">
        <v>6</v>
      </c>
      <c r="N23" s="1844"/>
      <c r="O23" s="1844"/>
      <c r="P23" s="1851">
        <v>767</v>
      </c>
      <c r="Q23" s="1851"/>
      <c r="R23" s="1851"/>
      <c r="S23" s="1844">
        <v>1</v>
      </c>
      <c r="T23" s="1844"/>
      <c r="U23" s="1844"/>
      <c r="V23" s="1851" t="s">
        <v>1282</v>
      </c>
      <c r="W23" s="1851"/>
      <c r="X23" s="1851"/>
      <c r="Y23" s="1844">
        <v>43</v>
      </c>
      <c r="Z23" s="1844"/>
      <c r="AA23" s="1844"/>
      <c r="AB23" s="1844"/>
      <c r="AC23" s="1844"/>
      <c r="AD23" s="1844">
        <v>864</v>
      </c>
      <c r="AE23" s="1844"/>
      <c r="AF23" s="1844"/>
      <c r="AG23" s="1844"/>
      <c r="AH23" s="1844"/>
    </row>
    <row r="24" spans="1:34" ht="20.25" customHeight="1">
      <c r="A24" s="1202">
        <v>37</v>
      </c>
      <c r="B24" s="1202"/>
      <c r="C24" s="1202"/>
      <c r="D24" s="1202">
        <v>534</v>
      </c>
      <c r="E24" s="1202"/>
      <c r="F24" s="1202"/>
      <c r="G24" s="1202">
        <v>8</v>
      </c>
      <c r="H24" s="1202"/>
      <c r="I24" s="1202"/>
      <c r="J24" s="1202">
        <v>184</v>
      </c>
      <c r="K24" s="1202"/>
      <c r="L24" s="1202"/>
      <c r="M24" s="1202">
        <v>29</v>
      </c>
      <c r="N24" s="1202"/>
      <c r="O24" s="1202"/>
      <c r="P24" s="1845">
        <v>2722</v>
      </c>
      <c r="Q24" s="1845"/>
      <c r="R24" s="1845"/>
      <c r="S24" s="1851" t="s">
        <v>1282</v>
      </c>
      <c r="T24" s="1851"/>
      <c r="U24" s="1851"/>
      <c r="V24" s="1851" t="s">
        <v>1282</v>
      </c>
      <c r="W24" s="1851"/>
      <c r="X24" s="1851"/>
      <c r="Y24" s="1289">
        <v>17</v>
      </c>
      <c r="Z24" s="1289"/>
      <c r="AA24" s="1289"/>
      <c r="AB24" s="1289"/>
      <c r="AC24" s="1289"/>
      <c r="AD24" s="1289">
        <v>287</v>
      </c>
      <c r="AE24" s="1289"/>
      <c r="AF24" s="1289"/>
      <c r="AG24" s="1289"/>
      <c r="AH24" s="1289"/>
    </row>
    <row r="25" spans="1:34" ht="20.25" customHeight="1">
      <c r="A25" s="1834">
        <v>7</v>
      </c>
      <c r="B25" s="1834"/>
      <c r="C25" s="1834"/>
      <c r="D25" s="1834">
        <v>93</v>
      </c>
      <c r="E25" s="1834"/>
      <c r="F25" s="1834"/>
      <c r="G25" s="1851" t="s">
        <v>1282</v>
      </c>
      <c r="H25" s="1851"/>
      <c r="I25" s="1851"/>
      <c r="J25" s="1851" t="s">
        <v>1282</v>
      </c>
      <c r="K25" s="1851"/>
      <c r="L25" s="1851"/>
      <c r="M25" s="1834">
        <v>1</v>
      </c>
      <c r="N25" s="1834"/>
      <c r="O25" s="1834"/>
      <c r="P25" s="1834">
        <v>136</v>
      </c>
      <c r="Q25" s="1834"/>
      <c r="R25" s="1834"/>
      <c r="S25" s="1851" t="s">
        <v>1282</v>
      </c>
      <c r="T25" s="1851"/>
      <c r="U25" s="1851"/>
      <c r="V25" s="1851" t="s">
        <v>1282</v>
      </c>
      <c r="W25" s="1851"/>
      <c r="X25" s="1851"/>
      <c r="Y25" s="1851" t="s">
        <v>1282</v>
      </c>
      <c r="Z25" s="1851"/>
      <c r="AA25" s="1851"/>
      <c r="AB25" s="1851"/>
      <c r="AC25" s="1851"/>
      <c r="AD25" s="1851" t="s">
        <v>1282</v>
      </c>
      <c r="AE25" s="1851"/>
      <c r="AF25" s="1851"/>
      <c r="AG25" s="1851"/>
      <c r="AH25" s="1851"/>
    </row>
    <row r="26" spans="1:34" ht="20.25" customHeight="1">
      <c r="A26" s="1834">
        <v>11</v>
      </c>
      <c r="B26" s="1834"/>
      <c r="C26" s="1834"/>
      <c r="D26" s="1834">
        <v>131</v>
      </c>
      <c r="E26" s="1834"/>
      <c r="F26" s="1834"/>
      <c r="G26" s="1834">
        <v>6</v>
      </c>
      <c r="H26" s="1834"/>
      <c r="I26" s="1834"/>
      <c r="J26" s="1834">
        <v>141</v>
      </c>
      <c r="K26" s="1834"/>
      <c r="L26" s="1834"/>
      <c r="M26" s="1834">
        <v>7</v>
      </c>
      <c r="N26" s="1834"/>
      <c r="O26" s="1834"/>
      <c r="P26" s="1834">
        <v>547</v>
      </c>
      <c r="Q26" s="1834"/>
      <c r="R26" s="1834"/>
      <c r="S26" s="1851">
        <v>1</v>
      </c>
      <c r="T26" s="1851"/>
      <c r="U26" s="1851"/>
      <c r="V26" s="1851" t="s">
        <v>1282</v>
      </c>
      <c r="W26" s="1851"/>
      <c r="X26" s="1851"/>
      <c r="Y26" s="1834">
        <v>5</v>
      </c>
      <c r="Z26" s="1834"/>
      <c r="AA26" s="1834"/>
      <c r="AB26" s="1834"/>
      <c r="AC26" s="1834"/>
      <c r="AD26" s="1834">
        <v>43</v>
      </c>
      <c r="AE26" s="1834"/>
      <c r="AF26" s="1834"/>
      <c r="AG26" s="1834"/>
      <c r="AH26" s="1834"/>
    </row>
    <row r="27" spans="1:34" ht="20.25" customHeight="1">
      <c r="A27" s="1843" t="s">
        <v>1282</v>
      </c>
      <c r="B27" s="1843"/>
      <c r="C27" s="1843"/>
      <c r="D27" s="1843" t="s">
        <v>1282</v>
      </c>
      <c r="E27" s="1843"/>
      <c r="F27" s="1843"/>
      <c r="G27" s="1843" t="s">
        <v>1282</v>
      </c>
      <c r="H27" s="1843"/>
      <c r="I27" s="1843"/>
      <c r="J27" s="1843" t="s">
        <v>1282</v>
      </c>
      <c r="K27" s="1843"/>
      <c r="L27" s="1843"/>
      <c r="M27" s="1843" t="s">
        <v>1282</v>
      </c>
      <c r="N27" s="1843"/>
      <c r="O27" s="1843"/>
      <c r="P27" s="1843" t="s">
        <v>1282</v>
      </c>
      <c r="Q27" s="1843"/>
      <c r="R27" s="1843"/>
      <c r="S27" s="1843" t="s">
        <v>1282</v>
      </c>
      <c r="T27" s="1843"/>
      <c r="U27" s="1843"/>
      <c r="V27" s="1843" t="s">
        <v>1282</v>
      </c>
      <c r="W27" s="1843"/>
      <c r="X27" s="1843"/>
      <c r="Y27" s="1844">
        <v>29</v>
      </c>
      <c r="Z27" s="1844"/>
      <c r="AA27" s="1844"/>
      <c r="AB27" s="1844"/>
      <c r="AC27" s="1844"/>
      <c r="AD27" s="1844">
        <v>1025</v>
      </c>
      <c r="AE27" s="1844"/>
      <c r="AF27" s="1844"/>
      <c r="AG27" s="1844"/>
      <c r="AH27" s="1844"/>
    </row>
    <row r="28" spans="1:34" ht="20.25" customHeight="1">
      <c r="A28" s="1835"/>
      <c r="B28" s="1835"/>
      <c r="C28" s="1835"/>
      <c r="D28" s="1835"/>
      <c r="E28" s="1835"/>
      <c r="F28" s="1835"/>
      <c r="G28" s="1835"/>
      <c r="H28" s="1835"/>
      <c r="I28" s="1835"/>
      <c r="J28" s="1835"/>
      <c r="K28" s="1835"/>
      <c r="L28" s="1835"/>
      <c r="M28" s="1835"/>
      <c r="N28" s="1835"/>
      <c r="O28" s="1835"/>
      <c r="P28" s="1835"/>
      <c r="Q28" s="1835"/>
      <c r="R28" s="1835"/>
      <c r="S28" s="1835"/>
      <c r="T28" s="1835"/>
      <c r="U28" s="1835"/>
      <c r="V28" s="1835"/>
      <c r="W28" s="1835"/>
      <c r="X28" s="1835"/>
      <c r="Y28" s="1851"/>
      <c r="Z28" s="1851"/>
      <c r="AA28" s="1851"/>
      <c r="AB28" s="1851"/>
      <c r="AC28" s="1851"/>
      <c r="AD28" s="1835"/>
      <c r="AE28" s="1835"/>
      <c r="AF28" s="1835"/>
      <c r="AG28" s="1835"/>
      <c r="AH28" s="1835"/>
    </row>
    <row r="29" spans="1:34" ht="20.25" customHeight="1">
      <c r="A29" s="1842"/>
      <c r="B29" s="1842"/>
      <c r="C29" s="1842"/>
      <c r="D29" s="1842"/>
      <c r="E29" s="1842"/>
      <c r="F29" s="1842"/>
      <c r="G29" s="1850"/>
      <c r="H29" s="1850"/>
      <c r="I29" s="1850"/>
      <c r="J29" s="1845"/>
      <c r="K29" s="1845"/>
      <c r="L29" s="1845"/>
      <c r="M29" s="1850"/>
      <c r="N29" s="1850"/>
      <c r="O29" s="1850"/>
      <c r="P29" s="1850"/>
      <c r="Q29" s="1850"/>
      <c r="R29" s="1850"/>
      <c r="S29" s="1845"/>
      <c r="T29" s="1845"/>
      <c r="U29" s="1845"/>
      <c r="V29" s="1845"/>
      <c r="W29" s="1845"/>
      <c r="X29" s="1845"/>
      <c r="Y29" s="1845"/>
      <c r="Z29" s="1845"/>
      <c r="AA29" s="1845"/>
      <c r="AB29" s="1845"/>
      <c r="AC29" s="1845"/>
      <c r="AD29" s="1844"/>
      <c r="AE29" s="1844"/>
      <c r="AF29" s="1844"/>
      <c r="AG29" s="1844"/>
      <c r="AH29" s="1844"/>
    </row>
    <row r="30" spans="1:34" ht="20.25" customHeight="1">
      <c r="A30" s="1289">
        <v>323</v>
      </c>
      <c r="B30" s="1289"/>
      <c r="C30" s="1289"/>
      <c r="D30" s="1844">
        <v>4270</v>
      </c>
      <c r="E30" s="1844"/>
      <c r="F30" s="1844"/>
      <c r="G30" s="1844">
        <v>100</v>
      </c>
      <c r="H30" s="1844"/>
      <c r="I30" s="1844"/>
      <c r="J30" s="1844">
        <v>2347</v>
      </c>
      <c r="K30" s="1844"/>
      <c r="L30" s="1844"/>
      <c r="M30" s="1844">
        <v>164</v>
      </c>
      <c r="N30" s="1844"/>
      <c r="O30" s="1844"/>
      <c r="P30" s="1844">
        <v>13481</v>
      </c>
      <c r="Q30" s="1844"/>
      <c r="R30" s="1844"/>
      <c r="S30" s="1844">
        <v>11</v>
      </c>
      <c r="T30" s="1844"/>
      <c r="U30" s="1844"/>
      <c r="V30" s="1851" t="s">
        <v>1282</v>
      </c>
      <c r="W30" s="1851"/>
      <c r="X30" s="1851"/>
      <c r="Y30" s="1844" t="s">
        <v>1598</v>
      </c>
      <c r="Z30" s="1844"/>
      <c r="AA30" s="1844"/>
      <c r="AB30" s="1844"/>
      <c r="AC30" s="1844"/>
      <c r="AD30" s="1844" t="s">
        <v>1598</v>
      </c>
      <c r="AE30" s="1844"/>
      <c r="AF30" s="1844"/>
      <c r="AG30" s="1844"/>
      <c r="AH30" s="1844"/>
    </row>
    <row r="31" spans="1:34" ht="20.25" customHeight="1">
      <c r="A31" s="1289">
        <v>1</v>
      </c>
      <c r="B31" s="1289"/>
      <c r="C31" s="1289"/>
      <c r="D31" s="1289">
        <v>13</v>
      </c>
      <c r="E31" s="1289"/>
      <c r="F31" s="1289"/>
      <c r="G31" s="1851" t="s">
        <v>1282</v>
      </c>
      <c r="H31" s="1851"/>
      <c r="I31" s="1851"/>
      <c r="J31" s="1851" t="s">
        <v>1282</v>
      </c>
      <c r="K31" s="1851"/>
      <c r="L31" s="1851"/>
      <c r="M31" s="1851" t="s">
        <v>1282</v>
      </c>
      <c r="N31" s="1851"/>
      <c r="O31" s="1851"/>
      <c r="P31" s="1851" t="s">
        <v>1282</v>
      </c>
      <c r="Q31" s="1851"/>
      <c r="R31" s="1851"/>
      <c r="S31" s="1851" t="s">
        <v>1282</v>
      </c>
      <c r="T31" s="1851"/>
      <c r="U31" s="1851"/>
      <c r="V31" s="1851" t="s">
        <v>1282</v>
      </c>
      <c r="W31" s="1851"/>
      <c r="X31" s="1851"/>
      <c r="Y31" s="1844" t="s">
        <v>1598</v>
      </c>
      <c r="Z31" s="1844"/>
      <c r="AA31" s="1844"/>
      <c r="AB31" s="1844"/>
      <c r="AC31" s="1844"/>
      <c r="AD31" s="1844" t="s">
        <v>1598</v>
      </c>
      <c r="AE31" s="1844"/>
      <c r="AF31" s="1844"/>
      <c r="AG31" s="1844"/>
      <c r="AH31" s="1844"/>
    </row>
    <row r="32" spans="1:34" ht="20.25" customHeight="1">
      <c r="A32" s="1289">
        <v>2</v>
      </c>
      <c r="B32" s="1289"/>
      <c r="C32" s="1289"/>
      <c r="D32" s="1289">
        <v>23</v>
      </c>
      <c r="E32" s="1289"/>
      <c r="F32" s="1289"/>
      <c r="G32" s="1851" t="s">
        <v>1282</v>
      </c>
      <c r="H32" s="1851"/>
      <c r="I32" s="1851"/>
      <c r="J32" s="1851" t="s">
        <v>1282</v>
      </c>
      <c r="K32" s="1851"/>
      <c r="L32" s="1851"/>
      <c r="M32" s="1851" t="s">
        <v>1282</v>
      </c>
      <c r="N32" s="1851"/>
      <c r="O32" s="1851"/>
      <c r="P32" s="1851" t="s">
        <v>1282</v>
      </c>
      <c r="Q32" s="1851"/>
      <c r="R32" s="1851"/>
      <c r="S32" s="1851" t="s">
        <v>1282</v>
      </c>
      <c r="T32" s="1851"/>
      <c r="U32" s="1851"/>
      <c r="V32" s="1851" t="s">
        <v>1282</v>
      </c>
      <c r="W32" s="1851"/>
      <c r="X32" s="1851"/>
      <c r="Y32" s="1844" t="s">
        <v>1598</v>
      </c>
      <c r="Z32" s="1844"/>
      <c r="AA32" s="1844"/>
      <c r="AB32" s="1844"/>
      <c r="AC32" s="1844"/>
      <c r="AD32" s="1844" t="s">
        <v>1598</v>
      </c>
      <c r="AE32" s="1844"/>
      <c r="AF32" s="1844"/>
      <c r="AG32" s="1844"/>
      <c r="AH32" s="1844"/>
    </row>
    <row r="33" spans="1:34" ht="20.25" customHeight="1">
      <c r="A33" s="1289">
        <v>25</v>
      </c>
      <c r="B33" s="1289"/>
      <c r="C33" s="1289"/>
      <c r="D33" s="1289">
        <v>314</v>
      </c>
      <c r="E33" s="1289"/>
      <c r="F33" s="1289"/>
      <c r="G33" s="1844">
        <v>4</v>
      </c>
      <c r="H33" s="1844"/>
      <c r="I33" s="1844"/>
      <c r="J33" s="1844">
        <v>91</v>
      </c>
      <c r="K33" s="1844"/>
      <c r="L33" s="1844"/>
      <c r="M33" s="1844">
        <v>6</v>
      </c>
      <c r="N33" s="1844"/>
      <c r="O33" s="1844"/>
      <c r="P33" s="1844">
        <v>236</v>
      </c>
      <c r="Q33" s="1844"/>
      <c r="R33" s="1844"/>
      <c r="S33" s="1851" t="s">
        <v>1282</v>
      </c>
      <c r="T33" s="1851"/>
      <c r="U33" s="1851"/>
      <c r="V33" s="1851" t="s">
        <v>1282</v>
      </c>
      <c r="W33" s="1851"/>
      <c r="X33" s="1851"/>
      <c r="Y33" s="1844" t="s">
        <v>1598</v>
      </c>
      <c r="Z33" s="1844"/>
      <c r="AA33" s="1844"/>
      <c r="AB33" s="1844"/>
      <c r="AC33" s="1844"/>
      <c r="AD33" s="1844" t="s">
        <v>1598</v>
      </c>
      <c r="AE33" s="1844"/>
      <c r="AF33" s="1844"/>
      <c r="AG33" s="1844"/>
      <c r="AH33" s="1844"/>
    </row>
    <row r="34" spans="1:34" ht="20.25" customHeight="1">
      <c r="A34" s="1842">
        <v>46</v>
      </c>
      <c r="B34" s="1842"/>
      <c r="C34" s="1842"/>
      <c r="D34" s="1845">
        <v>645</v>
      </c>
      <c r="E34" s="1845"/>
      <c r="F34" s="1845"/>
      <c r="G34" s="1850">
        <v>16</v>
      </c>
      <c r="H34" s="1850"/>
      <c r="I34" s="1850"/>
      <c r="J34" s="1845">
        <v>400</v>
      </c>
      <c r="K34" s="1845"/>
      <c r="L34" s="1845"/>
      <c r="M34" s="1850">
        <v>26</v>
      </c>
      <c r="N34" s="1850"/>
      <c r="O34" s="1850"/>
      <c r="P34" s="1845">
        <v>3688</v>
      </c>
      <c r="Q34" s="1845"/>
      <c r="R34" s="1845"/>
      <c r="S34" s="1851" t="s">
        <v>1282</v>
      </c>
      <c r="T34" s="1851"/>
      <c r="U34" s="1851"/>
      <c r="V34" s="1851" t="s">
        <v>1282</v>
      </c>
      <c r="W34" s="1851"/>
      <c r="X34" s="1851"/>
      <c r="Y34" s="1844" t="s">
        <v>1598</v>
      </c>
      <c r="Z34" s="1844"/>
      <c r="AA34" s="1844"/>
      <c r="AB34" s="1844"/>
      <c r="AC34" s="1844"/>
      <c r="AD34" s="1844" t="s">
        <v>1598</v>
      </c>
      <c r="AE34" s="1844"/>
      <c r="AF34" s="1844"/>
      <c r="AG34" s="1844"/>
      <c r="AH34" s="1844"/>
    </row>
    <row r="35" spans="1:34" ht="20.25" customHeight="1">
      <c r="A35" s="1834">
        <v>1</v>
      </c>
      <c r="B35" s="1834"/>
      <c r="C35" s="1834"/>
      <c r="D35" s="1834">
        <v>12</v>
      </c>
      <c r="E35" s="1834"/>
      <c r="F35" s="1834"/>
      <c r="G35" s="1844" t="s">
        <v>1569</v>
      </c>
      <c r="H35" s="1844"/>
      <c r="I35" s="1844"/>
      <c r="J35" s="1851" t="s">
        <v>1569</v>
      </c>
      <c r="K35" s="1851"/>
      <c r="L35" s="1851"/>
      <c r="M35" s="1844">
        <v>2</v>
      </c>
      <c r="N35" s="1844"/>
      <c r="O35" s="1844"/>
      <c r="P35" s="1851">
        <v>130</v>
      </c>
      <c r="Q35" s="1851"/>
      <c r="R35" s="1851"/>
      <c r="S35" s="1851" t="s">
        <v>1282</v>
      </c>
      <c r="T35" s="1851"/>
      <c r="U35" s="1851"/>
      <c r="V35" s="1851" t="s">
        <v>1282</v>
      </c>
      <c r="W35" s="1851"/>
      <c r="X35" s="1851"/>
      <c r="Y35" s="1844" t="s">
        <v>1598</v>
      </c>
      <c r="Z35" s="1844"/>
      <c r="AA35" s="1844"/>
      <c r="AB35" s="1844"/>
      <c r="AC35" s="1844"/>
      <c r="AD35" s="1844" t="s">
        <v>1598</v>
      </c>
      <c r="AE35" s="1844"/>
      <c r="AF35" s="1844"/>
      <c r="AG35" s="1844"/>
      <c r="AH35" s="1844"/>
    </row>
    <row r="36" spans="1:34" ht="20.25" customHeight="1">
      <c r="A36" s="1842" t="s">
        <v>1569</v>
      </c>
      <c r="B36" s="1842"/>
      <c r="C36" s="1842"/>
      <c r="D36" s="1845" t="s">
        <v>1569</v>
      </c>
      <c r="E36" s="1845"/>
      <c r="F36" s="1845"/>
      <c r="G36" s="1851">
        <v>1</v>
      </c>
      <c r="H36" s="1851"/>
      <c r="I36" s="1851"/>
      <c r="J36" s="1851">
        <v>21</v>
      </c>
      <c r="K36" s="1851"/>
      <c r="L36" s="1851"/>
      <c r="M36" s="1850">
        <v>1</v>
      </c>
      <c r="N36" s="1850"/>
      <c r="O36" s="1850"/>
      <c r="P36" s="1845">
        <v>30</v>
      </c>
      <c r="Q36" s="1845"/>
      <c r="R36" s="1845"/>
      <c r="S36" s="1851" t="s">
        <v>1282</v>
      </c>
      <c r="T36" s="1851"/>
      <c r="U36" s="1851"/>
      <c r="V36" s="1851" t="s">
        <v>1282</v>
      </c>
      <c r="W36" s="1851"/>
      <c r="X36" s="1851"/>
      <c r="Y36" s="1844" t="s">
        <v>1598</v>
      </c>
      <c r="Z36" s="1844"/>
      <c r="AA36" s="1844"/>
      <c r="AB36" s="1844"/>
      <c r="AC36" s="1844"/>
      <c r="AD36" s="1844" t="s">
        <v>1598</v>
      </c>
      <c r="AE36" s="1844"/>
      <c r="AF36" s="1844"/>
      <c r="AG36" s="1844"/>
      <c r="AH36" s="1844"/>
    </row>
    <row r="37" spans="1:34" ht="20.25" customHeight="1">
      <c r="A37" s="1842">
        <v>11</v>
      </c>
      <c r="B37" s="1842"/>
      <c r="C37" s="1842"/>
      <c r="D37" s="1845">
        <v>164</v>
      </c>
      <c r="E37" s="1845"/>
      <c r="F37" s="1845"/>
      <c r="G37" s="1850">
        <v>7</v>
      </c>
      <c r="H37" s="1850"/>
      <c r="I37" s="1850"/>
      <c r="J37" s="1845">
        <v>156</v>
      </c>
      <c r="K37" s="1845"/>
      <c r="L37" s="1845"/>
      <c r="M37" s="1850">
        <v>17</v>
      </c>
      <c r="N37" s="1850"/>
      <c r="O37" s="1850"/>
      <c r="P37" s="1845">
        <v>1249</v>
      </c>
      <c r="Q37" s="1845"/>
      <c r="R37" s="1845"/>
      <c r="S37" s="1851" t="s">
        <v>1282</v>
      </c>
      <c r="T37" s="1851"/>
      <c r="U37" s="1851"/>
      <c r="V37" s="1851" t="s">
        <v>1282</v>
      </c>
      <c r="W37" s="1851"/>
      <c r="X37" s="1851"/>
      <c r="Y37" s="1844" t="s">
        <v>1598</v>
      </c>
      <c r="Z37" s="1844"/>
      <c r="AA37" s="1844"/>
      <c r="AB37" s="1844"/>
      <c r="AC37" s="1844"/>
      <c r="AD37" s="1844" t="s">
        <v>1598</v>
      </c>
      <c r="AE37" s="1844"/>
      <c r="AF37" s="1844"/>
      <c r="AG37" s="1844"/>
      <c r="AH37" s="1844"/>
    </row>
    <row r="38" spans="1:34" ht="20.25" customHeight="1">
      <c r="A38" s="1842">
        <v>82</v>
      </c>
      <c r="B38" s="1842"/>
      <c r="C38" s="1842"/>
      <c r="D38" s="1845">
        <v>1074</v>
      </c>
      <c r="E38" s="1845"/>
      <c r="F38" s="1845"/>
      <c r="G38" s="1850">
        <v>19</v>
      </c>
      <c r="H38" s="1850"/>
      <c r="I38" s="1850"/>
      <c r="J38" s="1845">
        <v>451</v>
      </c>
      <c r="K38" s="1845"/>
      <c r="L38" s="1845"/>
      <c r="M38" s="1850">
        <v>28</v>
      </c>
      <c r="N38" s="1850"/>
      <c r="O38" s="1850"/>
      <c r="P38" s="1845">
        <v>1698</v>
      </c>
      <c r="Q38" s="1845"/>
      <c r="R38" s="1845"/>
      <c r="S38" s="1844">
        <v>3</v>
      </c>
      <c r="T38" s="1844"/>
      <c r="U38" s="1844"/>
      <c r="V38" s="1851" t="s">
        <v>1282</v>
      </c>
      <c r="W38" s="1851"/>
      <c r="X38" s="1851"/>
      <c r="Y38" s="1844" t="s">
        <v>1598</v>
      </c>
      <c r="Z38" s="1844"/>
      <c r="AA38" s="1844"/>
      <c r="AB38" s="1844"/>
      <c r="AC38" s="1844"/>
      <c r="AD38" s="1844" t="s">
        <v>1598</v>
      </c>
      <c r="AE38" s="1844"/>
      <c r="AF38" s="1844"/>
      <c r="AG38" s="1844"/>
      <c r="AH38" s="1844"/>
    </row>
    <row r="39" spans="1:34" ht="20.25" customHeight="1">
      <c r="A39" s="1842">
        <v>6</v>
      </c>
      <c r="B39" s="1842"/>
      <c r="C39" s="1842"/>
      <c r="D39" s="1845">
        <v>89</v>
      </c>
      <c r="E39" s="1845"/>
      <c r="F39" s="1845"/>
      <c r="G39" s="1850">
        <v>2</v>
      </c>
      <c r="H39" s="1850"/>
      <c r="I39" s="1850"/>
      <c r="J39" s="1845">
        <v>52</v>
      </c>
      <c r="K39" s="1845"/>
      <c r="L39" s="1845"/>
      <c r="M39" s="1850">
        <v>7</v>
      </c>
      <c r="N39" s="1850"/>
      <c r="O39" s="1850"/>
      <c r="P39" s="1845">
        <v>492</v>
      </c>
      <c r="Q39" s="1845"/>
      <c r="R39" s="1845"/>
      <c r="S39" s="1851" t="s">
        <v>1282</v>
      </c>
      <c r="T39" s="1851"/>
      <c r="U39" s="1851"/>
      <c r="V39" s="1851" t="s">
        <v>1282</v>
      </c>
      <c r="W39" s="1851"/>
      <c r="X39" s="1851"/>
      <c r="Y39" s="1844" t="s">
        <v>1598</v>
      </c>
      <c r="Z39" s="1844"/>
      <c r="AA39" s="1844"/>
      <c r="AB39" s="1844"/>
      <c r="AC39" s="1844"/>
      <c r="AD39" s="1844" t="s">
        <v>1598</v>
      </c>
      <c r="AE39" s="1844"/>
      <c r="AF39" s="1844"/>
      <c r="AG39" s="1844"/>
      <c r="AH39" s="1844"/>
    </row>
    <row r="40" spans="1:34" ht="20.25" customHeight="1">
      <c r="A40" s="1842">
        <v>6</v>
      </c>
      <c r="B40" s="1842"/>
      <c r="C40" s="1842"/>
      <c r="D40" s="1845">
        <v>72</v>
      </c>
      <c r="E40" s="1845"/>
      <c r="F40" s="1845"/>
      <c r="G40" s="1844">
        <v>1</v>
      </c>
      <c r="H40" s="1844"/>
      <c r="I40" s="1844"/>
      <c r="J40" s="1844">
        <v>20</v>
      </c>
      <c r="K40" s="1844"/>
      <c r="L40" s="1844"/>
      <c r="M40" s="1844" t="s">
        <v>1569</v>
      </c>
      <c r="N40" s="1844"/>
      <c r="O40" s="1844"/>
      <c r="P40" s="1844" t="s">
        <v>1569</v>
      </c>
      <c r="Q40" s="1844"/>
      <c r="R40" s="1844"/>
      <c r="S40" s="1844" t="s">
        <v>1569</v>
      </c>
      <c r="T40" s="1844"/>
      <c r="U40" s="1844"/>
      <c r="V40" s="1851" t="s">
        <v>1282</v>
      </c>
      <c r="W40" s="1851"/>
      <c r="X40" s="1851"/>
      <c r="Y40" s="1844" t="s">
        <v>1598</v>
      </c>
      <c r="Z40" s="1844"/>
      <c r="AA40" s="1844"/>
      <c r="AB40" s="1844"/>
      <c r="AC40" s="1844"/>
      <c r="AD40" s="1844" t="s">
        <v>1598</v>
      </c>
      <c r="AE40" s="1844"/>
      <c r="AF40" s="1844"/>
      <c r="AG40" s="1844"/>
      <c r="AH40" s="1844"/>
    </row>
    <row r="41" spans="1:34" ht="20.25" customHeight="1">
      <c r="A41" s="1842">
        <v>8</v>
      </c>
      <c r="B41" s="1842"/>
      <c r="C41" s="1842"/>
      <c r="D41" s="1845">
        <v>96</v>
      </c>
      <c r="E41" s="1845"/>
      <c r="F41" s="1845"/>
      <c r="G41" s="1850" t="s">
        <v>1569</v>
      </c>
      <c r="H41" s="1850"/>
      <c r="I41" s="1850"/>
      <c r="J41" s="1845" t="s">
        <v>1569</v>
      </c>
      <c r="K41" s="1845"/>
      <c r="L41" s="1845"/>
      <c r="M41" s="1851" t="s">
        <v>1282</v>
      </c>
      <c r="N41" s="1851"/>
      <c r="O41" s="1851"/>
      <c r="P41" s="1851" t="s">
        <v>1282</v>
      </c>
      <c r="Q41" s="1851"/>
      <c r="R41" s="1851"/>
      <c r="S41" s="1851" t="s">
        <v>1282</v>
      </c>
      <c r="T41" s="1851"/>
      <c r="U41" s="1851"/>
      <c r="V41" s="1851" t="s">
        <v>1282</v>
      </c>
      <c r="W41" s="1851"/>
      <c r="X41" s="1851"/>
      <c r="Y41" s="1844" t="s">
        <v>1598</v>
      </c>
      <c r="Z41" s="1844"/>
      <c r="AA41" s="1844"/>
      <c r="AB41" s="1844"/>
      <c r="AC41" s="1844"/>
      <c r="AD41" s="1844" t="s">
        <v>1598</v>
      </c>
      <c r="AE41" s="1844"/>
      <c r="AF41" s="1844"/>
      <c r="AG41" s="1844"/>
      <c r="AH41" s="1844"/>
    </row>
    <row r="42" spans="1:34" ht="20.25" customHeight="1">
      <c r="A42" s="1843">
        <v>51</v>
      </c>
      <c r="B42" s="1843"/>
      <c r="C42" s="1843"/>
      <c r="D42" s="1851">
        <v>665</v>
      </c>
      <c r="E42" s="1851"/>
      <c r="F42" s="1851"/>
      <c r="G42" s="1850">
        <v>15</v>
      </c>
      <c r="H42" s="1850"/>
      <c r="I42" s="1850"/>
      <c r="J42" s="1845">
        <v>336</v>
      </c>
      <c r="K42" s="1845"/>
      <c r="L42" s="1845"/>
      <c r="M42" s="1850">
        <v>19</v>
      </c>
      <c r="N42" s="1850"/>
      <c r="O42" s="1850"/>
      <c r="P42" s="1845">
        <v>911</v>
      </c>
      <c r="Q42" s="1845"/>
      <c r="R42" s="1845"/>
      <c r="S42" s="1851" t="s">
        <v>1282</v>
      </c>
      <c r="T42" s="1851"/>
      <c r="U42" s="1851"/>
      <c r="V42" s="1851" t="s">
        <v>1282</v>
      </c>
      <c r="W42" s="1851"/>
      <c r="X42" s="1851"/>
      <c r="Y42" s="1844" t="s">
        <v>1598</v>
      </c>
      <c r="Z42" s="1844"/>
      <c r="AA42" s="1844"/>
      <c r="AB42" s="1844"/>
      <c r="AC42" s="1844"/>
      <c r="AD42" s="1844" t="s">
        <v>1598</v>
      </c>
      <c r="AE42" s="1844"/>
      <c r="AF42" s="1844"/>
      <c r="AG42" s="1844"/>
      <c r="AH42" s="1844"/>
    </row>
    <row r="43" spans="1:34" ht="20.25" customHeight="1">
      <c r="A43" s="1842">
        <v>15</v>
      </c>
      <c r="B43" s="1842"/>
      <c r="C43" s="1842"/>
      <c r="D43" s="1845">
        <v>206</v>
      </c>
      <c r="E43" s="1845"/>
      <c r="F43" s="1845"/>
      <c r="G43" s="1844">
        <v>6</v>
      </c>
      <c r="H43" s="1844"/>
      <c r="I43" s="1844"/>
      <c r="J43" s="1851">
        <v>142</v>
      </c>
      <c r="K43" s="1851"/>
      <c r="L43" s="1851"/>
      <c r="M43" s="1850">
        <v>7</v>
      </c>
      <c r="N43" s="1850"/>
      <c r="O43" s="1850"/>
      <c r="P43" s="1845">
        <v>746</v>
      </c>
      <c r="Q43" s="1845"/>
      <c r="R43" s="1845"/>
      <c r="S43" s="1844">
        <v>2</v>
      </c>
      <c r="T43" s="1844"/>
      <c r="U43" s="1844"/>
      <c r="V43" s="1851" t="s">
        <v>1282</v>
      </c>
      <c r="W43" s="1851"/>
      <c r="X43" s="1851"/>
      <c r="Y43" s="1844" t="s">
        <v>1598</v>
      </c>
      <c r="Z43" s="1844"/>
      <c r="AA43" s="1844"/>
      <c r="AB43" s="1844"/>
      <c r="AC43" s="1844"/>
      <c r="AD43" s="1844" t="s">
        <v>1598</v>
      </c>
      <c r="AE43" s="1844"/>
      <c r="AF43" s="1844"/>
      <c r="AG43" s="1844"/>
      <c r="AH43" s="1844"/>
    </row>
    <row r="44" spans="1:34" ht="20.25" customHeight="1">
      <c r="A44" s="1843">
        <v>7</v>
      </c>
      <c r="B44" s="1843"/>
      <c r="C44" s="1843"/>
      <c r="D44" s="1851">
        <v>118</v>
      </c>
      <c r="E44" s="1851"/>
      <c r="F44" s="1851"/>
      <c r="G44" s="1844">
        <v>6</v>
      </c>
      <c r="H44" s="1844"/>
      <c r="I44" s="1844"/>
      <c r="J44" s="1851">
        <v>144</v>
      </c>
      <c r="K44" s="1851"/>
      <c r="L44" s="1851"/>
      <c r="M44" s="1844">
        <v>10</v>
      </c>
      <c r="N44" s="1844"/>
      <c r="O44" s="1844"/>
      <c r="P44" s="1851">
        <v>907</v>
      </c>
      <c r="Q44" s="1851"/>
      <c r="R44" s="1851"/>
      <c r="S44" s="1844" t="s">
        <v>1569</v>
      </c>
      <c r="T44" s="1844"/>
      <c r="U44" s="1844"/>
      <c r="V44" s="1851" t="s">
        <v>1282</v>
      </c>
      <c r="W44" s="1851"/>
      <c r="X44" s="1851"/>
      <c r="Y44" s="1844" t="s">
        <v>1598</v>
      </c>
      <c r="Z44" s="1844"/>
      <c r="AA44" s="1844"/>
      <c r="AB44" s="1844"/>
      <c r="AC44" s="1844"/>
      <c r="AD44" s="1844" t="s">
        <v>1598</v>
      </c>
      <c r="AE44" s="1844"/>
      <c r="AF44" s="1844"/>
      <c r="AG44" s="1844"/>
      <c r="AH44" s="1844"/>
    </row>
    <row r="45" spans="1:34" ht="20.25" customHeight="1">
      <c r="A45" s="1202">
        <v>48</v>
      </c>
      <c r="B45" s="1202"/>
      <c r="C45" s="1202"/>
      <c r="D45" s="1202">
        <v>602</v>
      </c>
      <c r="E45" s="1202"/>
      <c r="F45" s="1202"/>
      <c r="G45" s="1202">
        <v>19</v>
      </c>
      <c r="H45" s="1202"/>
      <c r="I45" s="1202"/>
      <c r="J45" s="1202">
        <v>444</v>
      </c>
      <c r="K45" s="1202"/>
      <c r="L45" s="1202"/>
      <c r="M45" s="1202">
        <v>31</v>
      </c>
      <c r="N45" s="1202"/>
      <c r="O45" s="1202"/>
      <c r="P45" s="1845">
        <v>2655</v>
      </c>
      <c r="Q45" s="1845"/>
      <c r="R45" s="1845"/>
      <c r="S45" s="1851">
        <v>2</v>
      </c>
      <c r="T45" s="1851"/>
      <c r="U45" s="1851"/>
      <c r="V45" s="1851" t="s">
        <v>1282</v>
      </c>
      <c r="W45" s="1851"/>
      <c r="X45" s="1851"/>
      <c r="Y45" s="1844" t="s">
        <v>1598</v>
      </c>
      <c r="Z45" s="1844"/>
      <c r="AA45" s="1844"/>
      <c r="AB45" s="1844"/>
      <c r="AC45" s="1844"/>
      <c r="AD45" s="1844" t="s">
        <v>1598</v>
      </c>
      <c r="AE45" s="1844"/>
      <c r="AF45" s="1844"/>
      <c r="AG45" s="1844"/>
      <c r="AH45" s="1844"/>
    </row>
    <row r="46" spans="1:34" ht="20.25" customHeight="1">
      <c r="A46" s="1834">
        <v>3</v>
      </c>
      <c r="B46" s="1834"/>
      <c r="C46" s="1834"/>
      <c r="D46" s="1834">
        <v>42</v>
      </c>
      <c r="E46" s="1834"/>
      <c r="F46" s="1834"/>
      <c r="G46" s="1851">
        <v>1</v>
      </c>
      <c r="H46" s="1851"/>
      <c r="I46" s="1851"/>
      <c r="J46" s="1851">
        <v>24</v>
      </c>
      <c r="K46" s="1851"/>
      <c r="L46" s="1851"/>
      <c r="M46" s="1834">
        <v>1</v>
      </c>
      <c r="N46" s="1834"/>
      <c r="O46" s="1834"/>
      <c r="P46" s="1834">
        <v>139</v>
      </c>
      <c r="Q46" s="1834"/>
      <c r="R46" s="1834"/>
      <c r="S46" s="1851" t="s">
        <v>1282</v>
      </c>
      <c r="T46" s="1851"/>
      <c r="U46" s="1851"/>
      <c r="V46" s="1851" t="s">
        <v>1282</v>
      </c>
      <c r="W46" s="1851"/>
      <c r="X46" s="1851"/>
      <c r="Y46" s="1844" t="s">
        <v>1598</v>
      </c>
      <c r="Z46" s="1844"/>
      <c r="AA46" s="1844"/>
      <c r="AB46" s="1844"/>
      <c r="AC46" s="1844"/>
      <c r="AD46" s="1844" t="s">
        <v>1598</v>
      </c>
      <c r="AE46" s="1844"/>
      <c r="AF46" s="1844"/>
      <c r="AG46" s="1844"/>
      <c r="AH46" s="1844"/>
    </row>
    <row r="47" spans="1:34" ht="20.25" customHeight="1">
      <c r="A47" s="1834">
        <v>11</v>
      </c>
      <c r="B47" s="1834"/>
      <c r="C47" s="1834"/>
      <c r="D47" s="1834">
        <v>135</v>
      </c>
      <c r="E47" s="1834"/>
      <c r="F47" s="1834"/>
      <c r="G47" s="1834">
        <v>3</v>
      </c>
      <c r="H47" s="1834"/>
      <c r="I47" s="1834"/>
      <c r="J47" s="1834">
        <v>66</v>
      </c>
      <c r="K47" s="1834"/>
      <c r="L47" s="1834"/>
      <c r="M47" s="1834">
        <v>9</v>
      </c>
      <c r="N47" s="1834"/>
      <c r="O47" s="1834"/>
      <c r="P47" s="1834">
        <v>600</v>
      </c>
      <c r="Q47" s="1834"/>
      <c r="R47" s="1834"/>
      <c r="S47" s="1851">
        <v>4</v>
      </c>
      <c r="T47" s="1851"/>
      <c r="U47" s="1851"/>
      <c r="V47" s="1851" t="s">
        <v>1282</v>
      </c>
      <c r="W47" s="1851"/>
      <c r="X47" s="1851"/>
      <c r="Y47" s="1844" t="s">
        <v>1598</v>
      </c>
      <c r="Z47" s="1844"/>
      <c r="AA47" s="1844"/>
      <c r="AB47" s="1844"/>
      <c r="AC47" s="1844"/>
      <c r="AD47" s="1844" t="s">
        <v>1598</v>
      </c>
      <c r="AE47" s="1844"/>
      <c r="AF47" s="1844"/>
      <c r="AG47" s="1844"/>
      <c r="AH47" s="1844"/>
    </row>
    <row r="48" spans="1:34" ht="20.25" customHeight="1">
      <c r="A48" s="1844" t="s">
        <v>1598</v>
      </c>
      <c r="B48" s="1844"/>
      <c r="C48" s="1844"/>
      <c r="D48" s="1844" t="s">
        <v>1598</v>
      </c>
      <c r="E48" s="1844"/>
      <c r="F48" s="1844"/>
      <c r="G48" s="1844" t="s">
        <v>1598</v>
      </c>
      <c r="H48" s="1844"/>
      <c r="I48" s="1844"/>
      <c r="J48" s="1844" t="s">
        <v>1598</v>
      </c>
      <c r="K48" s="1844"/>
      <c r="L48" s="1844"/>
      <c r="M48" s="1844" t="s">
        <v>1598</v>
      </c>
      <c r="N48" s="1844"/>
      <c r="O48" s="1844"/>
      <c r="P48" s="1844" t="s">
        <v>1598</v>
      </c>
      <c r="Q48" s="1844"/>
      <c r="R48" s="1844"/>
      <c r="S48" s="1844" t="s">
        <v>1598</v>
      </c>
      <c r="T48" s="1844"/>
      <c r="U48" s="1844"/>
      <c r="V48" s="1844" t="s">
        <v>1598</v>
      </c>
      <c r="W48" s="1844"/>
      <c r="X48" s="1844"/>
      <c r="Y48" s="1844" t="s">
        <v>1598</v>
      </c>
      <c r="Z48" s="1844"/>
      <c r="AA48" s="1844"/>
      <c r="AB48" s="1844"/>
      <c r="AC48" s="1844"/>
      <c r="AD48" s="1844" t="s">
        <v>1598</v>
      </c>
      <c r="AE48" s="1844"/>
      <c r="AF48" s="1844"/>
      <c r="AG48" s="1844"/>
      <c r="AH48" s="1844"/>
    </row>
    <row r="49" spans="1:34" ht="20.25" customHeight="1">
      <c r="A49" s="264"/>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c r="AE49" s="264"/>
      <c r="AF49" s="264"/>
      <c r="AG49" s="328"/>
      <c r="AH49" s="328"/>
    </row>
    <row r="50" spans="1:34" ht="13.5">
      <c r="A50" s="401" t="s">
        <v>1611</v>
      </c>
      <c r="B50" s="401"/>
      <c r="C50" s="401"/>
      <c r="D50" s="401"/>
      <c r="E50" s="401"/>
      <c r="F50" s="401"/>
      <c r="G50" s="68"/>
      <c r="H50" s="68"/>
      <c r="I50" s="68"/>
      <c r="J50" s="68"/>
      <c r="K50" s="68"/>
      <c r="L50" s="68"/>
      <c r="M50" s="68"/>
      <c r="N50" s="68"/>
      <c r="O50" s="68"/>
      <c r="P50" s="68"/>
      <c r="R50" s="68"/>
      <c r="S50" s="68"/>
      <c r="T50" s="68"/>
      <c r="U50" s="68"/>
      <c r="V50" s="68"/>
      <c r="W50" s="68"/>
      <c r="X50" s="68"/>
      <c r="Y50" s="68"/>
      <c r="Z50" s="68"/>
      <c r="AA50" s="68"/>
      <c r="AB50" s="68"/>
      <c r="AC50" s="68"/>
      <c r="AD50" s="68"/>
      <c r="AE50" s="670"/>
      <c r="AF50" s="670"/>
      <c r="AH50" s="372" t="s">
        <v>1612</v>
      </c>
    </row>
    <row r="51" spans="1:34" ht="13.5">
      <c r="A51" s="401" t="s">
        <v>4693</v>
      </c>
      <c r="B51" s="401"/>
      <c r="C51" s="401"/>
      <c r="D51" s="401"/>
      <c r="E51" s="401"/>
      <c r="F51" s="401"/>
      <c r="G51" s="379"/>
      <c r="H51" s="379"/>
      <c r="I51" s="379"/>
      <c r="J51" s="379"/>
      <c r="K51" s="379"/>
      <c r="L51" s="379"/>
      <c r="R51" s="401"/>
      <c r="S51" s="401"/>
      <c r="T51" s="401"/>
      <c r="U51" s="401"/>
      <c r="V51" s="401"/>
      <c r="W51" s="401"/>
      <c r="X51" s="401"/>
      <c r="Y51" s="401"/>
      <c r="Z51" s="401"/>
      <c r="AA51" s="401"/>
      <c r="AB51" s="401"/>
      <c r="AC51" s="401"/>
      <c r="AD51" s="401"/>
      <c r="AE51" s="379"/>
      <c r="AF51" s="379"/>
      <c r="AH51" s="379" t="s">
        <v>1613</v>
      </c>
    </row>
    <row r="52" spans="1:34" ht="20.25" customHeight="1">
      <c r="F52" s="672"/>
      <c r="T52" s="401"/>
      <c r="U52" s="401"/>
      <c r="V52" s="401"/>
      <c r="W52" s="401"/>
      <c r="X52" s="401"/>
      <c r="Y52" s="401"/>
      <c r="Z52" s="401"/>
      <c r="AA52" s="401"/>
      <c r="AB52" s="401"/>
      <c r="AC52" s="401"/>
      <c r="AD52" s="401"/>
      <c r="AE52" s="401"/>
      <c r="AF52" s="401"/>
    </row>
  </sheetData>
  <mergeCells count="418">
    <mergeCell ref="A1:D1"/>
    <mergeCell ref="A44:C44"/>
    <mergeCell ref="A45:C45"/>
    <mergeCell ref="A46:C46"/>
    <mergeCell ref="A47:C47"/>
    <mergeCell ref="A48:C48"/>
    <mergeCell ref="A39:C39"/>
    <mergeCell ref="A40:C40"/>
    <mergeCell ref="A41:C41"/>
    <mergeCell ref="A42:C42"/>
    <mergeCell ref="A43:C43"/>
    <mergeCell ref="A34:C34"/>
    <mergeCell ref="A35:C35"/>
    <mergeCell ref="A36:C36"/>
    <mergeCell ref="A37:C37"/>
    <mergeCell ref="A38:C38"/>
    <mergeCell ref="A29:C29"/>
    <mergeCell ref="A30:C30"/>
    <mergeCell ref="A31:C31"/>
    <mergeCell ref="A32:C32"/>
    <mergeCell ref="A33:C33"/>
    <mergeCell ref="A24:C24"/>
    <mergeCell ref="A25:C25"/>
    <mergeCell ref="A26:C26"/>
    <mergeCell ref="A27:C27"/>
    <mergeCell ref="A28:C28"/>
    <mergeCell ref="A19:C19"/>
    <mergeCell ref="A20:C20"/>
    <mergeCell ref="A21:C21"/>
    <mergeCell ref="A22:C22"/>
    <mergeCell ref="A23:C23"/>
    <mergeCell ref="A14:C14"/>
    <mergeCell ref="A15:C15"/>
    <mergeCell ref="A16:C16"/>
    <mergeCell ref="A17:C17"/>
    <mergeCell ref="A18:C18"/>
    <mergeCell ref="A9:C9"/>
    <mergeCell ref="A10:C10"/>
    <mergeCell ref="A11:C11"/>
    <mergeCell ref="A12:C12"/>
    <mergeCell ref="A13:C13"/>
    <mergeCell ref="D44:F44"/>
    <mergeCell ref="D45:F45"/>
    <mergeCell ref="D46:F46"/>
    <mergeCell ref="D47:F47"/>
    <mergeCell ref="D29:F29"/>
    <mergeCell ref="D30:F30"/>
    <mergeCell ref="D31:F31"/>
    <mergeCell ref="D32:F32"/>
    <mergeCell ref="D33:F33"/>
    <mergeCell ref="D24:F24"/>
    <mergeCell ref="D25:F25"/>
    <mergeCell ref="D26:F26"/>
    <mergeCell ref="D27:F27"/>
    <mergeCell ref="D28:F28"/>
    <mergeCell ref="D19:F19"/>
    <mergeCell ref="D20:F20"/>
    <mergeCell ref="D21:F21"/>
    <mergeCell ref="D22:F22"/>
    <mergeCell ref="D23:F23"/>
    <mergeCell ref="D48:F48"/>
    <mergeCell ref="D39:F39"/>
    <mergeCell ref="D40:F40"/>
    <mergeCell ref="D41:F41"/>
    <mergeCell ref="D42:F42"/>
    <mergeCell ref="D43:F43"/>
    <mergeCell ref="D34:F34"/>
    <mergeCell ref="D35:F35"/>
    <mergeCell ref="D36:F36"/>
    <mergeCell ref="D37:F37"/>
    <mergeCell ref="D38:F38"/>
    <mergeCell ref="D14:F14"/>
    <mergeCell ref="D15:F15"/>
    <mergeCell ref="D16:F16"/>
    <mergeCell ref="D17:F17"/>
    <mergeCell ref="D18:F18"/>
    <mergeCell ref="D9:F9"/>
    <mergeCell ref="D10:F10"/>
    <mergeCell ref="D11:F11"/>
    <mergeCell ref="D12:F12"/>
    <mergeCell ref="D13:F13"/>
    <mergeCell ref="G44:I44"/>
    <mergeCell ref="G45:I45"/>
    <mergeCell ref="G46:I46"/>
    <mergeCell ref="G47:I47"/>
    <mergeCell ref="G48:I48"/>
    <mergeCell ref="G39:I39"/>
    <mergeCell ref="G40:I40"/>
    <mergeCell ref="G41:I41"/>
    <mergeCell ref="G42:I42"/>
    <mergeCell ref="G43:I43"/>
    <mergeCell ref="G34:I34"/>
    <mergeCell ref="G35:I35"/>
    <mergeCell ref="G36:I36"/>
    <mergeCell ref="G37:I37"/>
    <mergeCell ref="G38:I38"/>
    <mergeCell ref="G29:I29"/>
    <mergeCell ref="G30:I30"/>
    <mergeCell ref="G31:I31"/>
    <mergeCell ref="G32:I32"/>
    <mergeCell ref="G33:I33"/>
    <mergeCell ref="G24:I24"/>
    <mergeCell ref="G25:I25"/>
    <mergeCell ref="G26:I26"/>
    <mergeCell ref="G27:I27"/>
    <mergeCell ref="G28:I28"/>
    <mergeCell ref="G19:I19"/>
    <mergeCell ref="G20:I20"/>
    <mergeCell ref="G21:I21"/>
    <mergeCell ref="G22:I22"/>
    <mergeCell ref="G23:I23"/>
    <mergeCell ref="G14:I14"/>
    <mergeCell ref="G15:I15"/>
    <mergeCell ref="G16:I16"/>
    <mergeCell ref="G17:I17"/>
    <mergeCell ref="G18:I18"/>
    <mergeCell ref="G9:I9"/>
    <mergeCell ref="G10:I10"/>
    <mergeCell ref="G11:I11"/>
    <mergeCell ref="G12:I12"/>
    <mergeCell ref="G13:I13"/>
    <mergeCell ref="J44:L44"/>
    <mergeCell ref="J45:L45"/>
    <mergeCell ref="J46:L46"/>
    <mergeCell ref="J47:L47"/>
    <mergeCell ref="J48:L48"/>
    <mergeCell ref="J39:L39"/>
    <mergeCell ref="J40:L40"/>
    <mergeCell ref="J41:L41"/>
    <mergeCell ref="J42:L42"/>
    <mergeCell ref="J43:L43"/>
    <mergeCell ref="J34:L34"/>
    <mergeCell ref="J35:L35"/>
    <mergeCell ref="J36:L36"/>
    <mergeCell ref="J37:L37"/>
    <mergeCell ref="J38:L38"/>
    <mergeCell ref="J29:L29"/>
    <mergeCell ref="J30:L30"/>
    <mergeCell ref="J31:L31"/>
    <mergeCell ref="J32:L32"/>
    <mergeCell ref="J33:L33"/>
    <mergeCell ref="J24:L24"/>
    <mergeCell ref="J25:L25"/>
    <mergeCell ref="J26:L26"/>
    <mergeCell ref="J27:L27"/>
    <mergeCell ref="J28:L28"/>
    <mergeCell ref="J19:L19"/>
    <mergeCell ref="J20:L20"/>
    <mergeCell ref="J21:L21"/>
    <mergeCell ref="J22:L22"/>
    <mergeCell ref="J23:L23"/>
    <mergeCell ref="J14:L14"/>
    <mergeCell ref="J15:L15"/>
    <mergeCell ref="J16:L16"/>
    <mergeCell ref="J17:L17"/>
    <mergeCell ref="J18:L18"/>
    <mergeCell ref="J9:L9"/>
    <mergeCell ref="J10:L10"/>
    <mergeCell ref="J11:L11"/>
    <mergeCell ref="J12:L12"/>
    <mergeCell ref="J13:L13"/>
    <mergeCell ref="M44:O44"/>
    <mergeCell ref="M45:O45"/>
    <mergeCell ref="M46:O46"/>
    <mergeCell ref="M47:O47"/>
    <mergeCell ref="M48:O48"/>
    <mergeCell ref="M39:O39"/>
    <mergeCell ref="M40:O40"/>
    <mergeCell ref="M41:O41"/>
    <mergeCell ref="M42:O42"/>
    <mergeCell ref="M43:O43"/>
    <mergeCell ref="M34:O34"/>
    <mergeCell ref="M35:O35"/>
    <mergeCell ref="M36:O36"/>
    <mergeCell ref="M37:O37"/>
    <mergeCell ref="M38:O38"/>
    <mergeCell ref="M29:O29"/>
    <mergeCell ref="M30:O30"/>
    <mergeCell ref="M31:O31"/>
    <mergeCell ref="M32:O32"/>
    <mergeCell ref="M33:O33"/>
    <mergeCell ref="M24:O24"/>
    <mergeCell ref="M25:O25"/>
    <mergeCell ref="M26:O26"/>
    <mergeCell ref="M27:O27"/>
    <mergeCell ref="M28:O28"/>
    <mergeCell ref="M19:O19"/>
    <mergeCell ref="M20:O20"/>
    <mergeCell ref="M21:O21"/>
    <mergeCell ref="M22:O22"/>
    <mergeCell ref="M23:O23"/>
    <mergeCell ref="M14:O14"/>
    <mergeCell ref="M15:O15"/>
    <mergeCell ref="M16:O16"/>
    <mergeCell ref="M17:O17"/>
    <mergeCell ref="M18:O18"/>
    <mergeCell ref="M9:O9"/>
    <mergeCell ref="M10:O10"/>
    <mergeCell ref="M11:O11"/>
    <mergeCell ref="M12:O12"/>
    <mergeCell ref="M13:O13"/>
    <mergeCell ref="P44:R44"/>
    <mergeCell ref="P45:R45"/>
    <mergeCell ref="P46:R46"/>
    <mergeCell ref="P47:R47"/>
    <mergeCell ref="P48:R48"/>
    <mergeCell ref="P39:R39"/>
    <mergeCell ref="P40:R40"/>
    <mergeCell ref="P41:R41"/>
    <mergeCell ref="P42:R42"/>
    <mergeCell ref="P43:R43"/>
    <mergeCell ref="P34:R34"/>
    <mergeCell ref="P35:R35"/>
    <mergeCell ref="P36:R36"/>
    <mergeCell ref="P37:R37"/>
    <mergeCell ref="P38:R38"/>
    <mergeCell ref="P29:R29"/>
    <mergeCell ref="P30:R30"/>
    <mergeCell ref="P31:R31"/>
    <mergeCell ref="P32:R32"/>
    <mergeCell ref="P33:R33"/>
    <mergeCell ref="P24:R24"/>
    <mergeCell ref="P25:R25"/>
    <mergeCell ref="P26:R26"/>
    <mergeCell ref="P27:R27"/>
    <mergeCell ref="P28:R28"/>
    <mergeCell ref="P19:R19"/>
    <mergeCell ref="P20:R20"/>
    <mergeCell ref="P21:R21"/>
    <mergeCell ref="P22:R22"/>
    <mergeCell ref="P23:R23"/>
    <mergeCell ref="P14:R14"/>
    <mergeCell ref="P15:R15"/>
    <mergeCell ref="P16:R16"/>
    <mergeCell ref="P17:R17"/>
    <mergeCell ref="P18:R18"/>
    <mergeCell ref="P9:R9"/>
    <mergeCell ref="P10:R10"/>
    <mergeCell ref="P11:R11"/>
    <mergeCell ref="P12:R12"/>
    <mergeCell ref="P13:R13"/>
    <mergeCell ref="S44:U44"/>
    <mergeCell ref="S45:U45"/>
    <mergeCell ref="S46:U46"/>
    <mergeCell ref="S47:U47"/>
    <mergeCell ref="S48:U48"/>
    <mergeCell ref="S39:U39"/>
    <mergeCell ref="S40:U40"/>
    <mergeCell ref="S41:U41"/>
    <mergeCell ref="S42:U42"/>
    <mergeCell ref="S43:U43"/>
    <mergeCell ref="S34:U34"/>
    <mergeCell ref="S35:U35"/>
    <mergeCell ref="S36:U36"/>
    <mergeCell ref="S37:U37"/>
    <mergeCell ref="S38:U38"/>
    <mergeCell ref="S29:U29"/>
    <mergeCell ref="S30:U30"/>
    <mergeCell ref="S31:U31"/>
    <mergeCell ref="S32:U32"/>
    <mergeCell ref="S33:U33"/>
    <mergeCell ref="S24:U24"/>
    <mergeCell ref="S25:U25"/>
    <mergeCell ref="S26:U26"/>
    <mergeCell ref="S27:U27"/>
    <mergeCell ref="S28:U28"/>
    <mergeCell ref="S19:U19"/>
    <mergeCell ref="S20:U20"/>
    <mergeCell ref="S21:U21"/>
    <mergeCell ref="S22:U22"/>
    <mergeCell ref="S23:U23"/>
    <mergeCell ref="S14:U14"/>
    <mergeCell ref="S15:U15"/>
    <mergeCell ref="S16:U16"/>
    <mergeCell ref="S17:U17"/>
    <mergeCell ref="S18:U18"/>
    <mergeCell ref="S9:U9"/>
    <mergeCell ref="S10:U10"/>
    <mergeCell ref="S11:U11"/>
    <mergeCell ref="S12:U12"/>
    <mergeCell ref="S13:U13"/>
    <mergeCell ref="V44:X44"/>
    <mergeCell ref="V45:X45"/>
    <mergeCell ref="V46:X46"/>
    <mergeCell ref="V47:X47"/>
    <mergeCell ref="V48:X48"/>
    <mergeCell ref="V39:X39"/>
    <mergeCell ref="V40:X40"/>
    <mergeCell ref="V41:X41"/>
    <mergeCell ref="V42:X42"/>
    <mergeCell ref="V43:X43"/>
    <mergeCell ref="V34:X34"/>
    <mergeCell ref="V35:X35"/>
    <mergeCell ref="V36:X36"/>
    <mergeCell ref="V37:X37"/>
    <mergeCell ref="V38:X38"/>
    <mergeCell ref="V29:X29"/>
    <mergeCell ref="V30:X30"/>
    <mergeCell ref="V31:X31"/>
    <mergeCell ref="V32:X32"/>
    <mergeCell ref="V33:X33"/>
    <mergeCell ref="V24:X24"/>
    <mergeCell ref="V25:X25"/>
    <mergeCell ref="V26:X26"/>
    <mergeCell ref="V27:X27"/>
    <mergeCell ref="V28:X28"/>
    <mergeCell ref="V19:X19"/>
    <mergeCell ref="V20:X20"/>
    <mergeCell ref="V21:X21"/>
    <mergeCell ref="V22:X22"/>
    <mergeCell ref="V23:X23"/>
    <mergeCell ref="V14:X14"/>
    <mergeCell ref="V15:X15"/>
    <mergeCell ref="V16:X16"/>
    <mergeCell ref="V17:X17"/>
    <mergeCell ref="V18:X18"/>
    <mergeCell ref="V9:X9"/>
    <mergeCell ref="V10:X10"/>
    <mergeCell ref="V11:X11"/>
    <mergeCell ref="V12:X12"/>
    <mergeCell ref="V13:X13"/>
    <mergeCell ref="Y44:AC44"/>
    <mergeCell ref="Y45:AC45"/>
    <mergeCell ref="Y46:AC46"/>
    <mergeCell ref="Y47:AC47"/>
    <mergeCell ref="Y48:AC48"/>
    <mergeCell ref="Y39:AC39"/>
    <mergeCell ref="Y40:AC40"/>
    <mergeCell ref="Y41:AC41"/>
    <mergeCell ref="Y42:AC42"/>
    <mergeCell ref="Y43:AC43"/>
    <mergeCell ref="Y34:AC34"/>
    <mergeCell ref="Y35:AC35"/>
    <mergeCell ref="Y36:AC36"/>
    <mergeCell ref="Y37:AC37"/>
    <mergeCell ref="Y38:AC38"/>
    <mergeCell ref="Y29:AC29"/>
    <mergeCell ref="Y30:AC30"/>
    <mergeCell ref="Y31:AC31"/>
    <mergeCell ref="Y32:AC32"/>
    <mergeCell ref="Y33:AC33"/>
    <mergeCell ref="Y24:AC24"/>
    <mergeCell ref="Y25:AC25"/>
    <mergeCell ref="Y26:AC26"/>
    <mergeCell ref="Y27:AC27"/>
    <mergeCell ref="Y28:AC28"/>
    <mergeCell ref="Y19:AC19"/>
    <mergeCell ref="Y20:AC20"/>
    <mergeCell ref="Y21:AC21"/>
    <mergeCell ref="Y22:AC22"/>
    <mergeCell ref="Y23:AC23"/>
    <mergeCell ref="Y14:AC14"/>
    <mergeCell ref="Y15:AC15"/>
    <mergeCell ref="Y16:AC16"/>
    <mergeCell ref="Y17:AC17"/>
    <mergeCell ref="Y18:AC18"/>
    <mergeCell ref="Y9:AC9"/>
    <mergeCell ref="Y10:AC10"/>
    <mergeCell ref="Y11:AC11"/>
    <mergeCell ref="Y12:AC12"/>
    <mergeCell ref="Y13:AC13"/>
    <mergeCell ref="AD44:AH44"/>
    <mergeCell ref="AD45:AH45"/>
    <mergeCell ref="AD46:AH46"/>
    <mergeCell ref="AD47:AH47"/>
    <mergeCell ref="AD48:AH48"/>
    <mergeCell ref="AD39:AH39"/>
    <mergeCell ref="AD40:AH40"/>
    <mergeCell ref="AD41:AH41"/>
    <mergeCell ref="AD42:AH42"/>
    <mergeCell ref="AD43:AH43"/>
    <mergeCell ref="AD34:AH34"/>
    <mergeCell ref="AD35:AH35"/>
    <mergeCell ref="AD36:AH36"/>
    <mergeCell ref="AD37:AH37"/>
    <mergeCell ref="AD38:AH38"/>
    <mergeCell ref="AD29:AH29"/>
    <mergeCell ref="AD30:AH30"/>
    <mergeCell ref="AD31:AH31"/>
    <mergeCell ref="AD32:AH32"/>
    <mergeCell ref="AD33:AH33"/>
    <mergeCell ref="AD24:AH24"/>
    <mergeCell ref="AD25:AH25"/>
    <mergeCell ref="AD26:AH26"/>
    <mergeCell ref="AD27:AH27"/>
    <mergeCell ref="AD28:AH28"/>
    <mergeCell ref="AD19:AH19"/>
    <mergeCell ref="AD20:AH20"/>
    <mergeCell ref="AD21:AH21"/>
    <mergeCell ref="AD22:AH22"/>
    <mergeCell ref="AD23:AH23"/>
    <mergeCell ref="AD14:AH14"/>
    <mergeCell ref="AD15:AH15"/>
    <mergeCell ref="AD16:AH16"/>
    <mergeCell ref="AD17:AH17"/>
    <mergeCell ref="AD18:AH18"/>
    <mergeCell ref="AD9:AH9"/>
    <mergeCell ref="AD10:AH10"/>
    <mergeCell ref="AD11:AH11"/>
    <mergeCell ref="AD12:AH12"/>
    <mergeCell ref="AD13:AH13"/>
    <mergeCell ref="G5:L5"/>
    <mergeCell ref="M5:R5"/>
    <mergeCell ref="S5:X5"/>
    <mergeCell ref="Y5:AH5"/>
    <mergeCell ref="A4:X4"/>
    <mergeCell ref="Y4:AH4"/>
    <mergeCell ref="P6:R6"/>
    <mergeCell ref="S6:U6"/>
    <mergeCell ref="V6:X6"/>
    <mergeCell ref="Y6:AC6"/>
    <mergeCell ref="AD6:AH6"/>
    <mergeCell ref="A5:F5"/>
    <mergeCell ref="A6:C6"/>
    <mergeCell ref="D6:F6"/>
    <mergeCell ref="G6:I6"/>
    <mergeCell ref="J6:L6"/>
    <mergeCell ref="M6:O6"/>
  </mergeCells>
  <phoneticPr fontId="4"/>
  <hyperlinks>
    <hyperlink ref="A1" location="P2細目次!A1" display="目次に戻る" xr:uid="{4C054A7A-8EB0-4736-99D6-AFD4EC2081F4}"/>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2BF53-4AF0-48DE-B119-DA5744FE5F36}">
  <sheetPr codeName="Sheet49">
    <tabColor theme="0"/>
    <pageSetUpPr fitToPage="1"/>
  </sheetPr>
  <dimension ref="A1:AS49"/>
  <sheetViews>
    <sheetView zoomScaleNormal="100" zoomScaleSheetLayoutView="100" workbookViewId="0">
      <selection activeCell="AL2" sqref="AL2:AR2"/>
    </sheetView>
  </sheetViews>
  <sheetFormatPr defaultColWidth="2.625" defaultRowHeight="22.5" customHeight="1"/>
  <cols>
    <col min="1" max="16384" width="2.625" style="673"/>
  </cols>
  <sheetData>
    <row r="1" spans="1:45" ht="22.5" customHeight="1">
      <c r="A1" s="1544" t="s">
        <v>4602</v>
      </c>
      <c r="B1" s="1544"/>
      <c r="C1" s="1544"/>
      <c r="D1" s="1544"/>
      <c r="E1" s="1544"/>
      <c r="F1" s="1544"/>
      <c r="G1" s="1544"/>
      <c r="H1" s="564"/>
      <c r="I1" s="564"/>
      <c r="J1" s="479"/>
      <c r="K1" s="479"/>
    </row>
    <row r="2" spans="1:45" ht="22.5" customHeight="1">
      <c r="A2" s="1903" t="s">
        <v>1614</v>
      </c>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c r="AR2" s="1903"/>
      <c r="AS2" s="1903"/>
    </row>
    <row r="3" spans="1:45" ht="22.5" customHeight="1">
      <c r="A3" s="674"/>
      <c r="B3" s="675"/>
      <c r="C3" s="675"/>
      <c r="D3" s="675"/>
      <c r="E3" s="675"/>
      <c r="F3" s="675"/>
      <c r="G3" s="675"/>
      <c r="H3" s="675"/>
      <c r="I3" s="676"/>
      <c r="J3" s="676"/>
      <c r="K3" s="676"/>
      <c r="L3" s="677"/>
      <c r="M3" s="677"/>
      <c r="N3" s="677"/>
      <c r="O3" s="677"/>
      <c r="P3" s="677"/>
      <c r="Q3" s="677"/>
      <c r="R3" s="678"/>
      <c r="S3" s="678"/>
      <c r="T3" s="677"/>
      <c r="U3" s="677"/>
      <c r="V3" s="677"/>
      <c r="W3" s="677"/>
      <c r="X3" s="677"/>
      <c r="Y3" s="677"/>
      <c r="Z3" s="679"/>
      <c r="AA3" s="679"/>
      <c r="AB3" s="680"/>
      <c r="AC3" s="680"/>
      <c r="AD3" s="680"/>
      <c r="AE3" s="680"/>
      <c r="AF3" s="678"/>
      <c r="AG3" s="678"/>
      <c r="AH3" s="680"/>
      <c r="AI3" s="680"/>
      <c r="AJ3" s="678"/>
      <c r="AK3" s="678"/>
      <c r="AL3" s="678"/>
      <c r="AM3" s="678"/>
      <c r="AN3" s="678"/>
      <c r="AO3" s="678"/>
    </row>
    <row r="4" spans="1:45" ht="22.5" customHeight="1">
      <c r="A4" s="1857" t="s">
        <v>1615</v>
      </c>
      <c r="B4" s="1857"/>
      <c r="C4" s="1857"/>
      <c r="D4" s="1857"/>
      <c r="E4" s="1857"/>
      <c r="F4" s="1857"/>
      <c r="G4" s="1857"/>
      <c r="H4" s="1858"/>
      <c r="I4" s="1876" t="s">
        <v>1616</v>
      </c>
      <c r="J4" s="1877"/>
      <c r="K4" s="1878"/>
      <c r="L4" s="1882" t="s">
        <v>1617</v>
      </c>
      <c r="M4" s="1883"/>
      <c r="N4" s="1883"/>
      <c r="O4" s="1883"/>
      <c r="P4" s="1883"/>
      <c r="Q4" s="1884"/>
      <c r="R4" s="1868" t="s">
        <v>1618</v>
      </c>
      <c r="S4" s="1869"/>
      <c r="T4" s="1869"/>
      <c r="U4" s="1870"/>
      <c r="V4" s="1871" t="s">
        <v>1580</v>
      </c>
      <c r="W4" s="1872"/>
      <c r="X4" s="1872"/>
      <c r="Y4" s="1873"/>
      <c r="Z4" s="1885" t="s">
        <v>1619</v>
      </c>
      <c r="AA4" s="1886"/>
      <c r="AB4" s="1886"/>
      <c r="AC4" s="1887"/>
      <c r="AD4" s="1885" t="s">
        <v>1620</v>
      </c>
      <c r="AE4" s="1886"/>
      <c r="AF4" s="1886"/>
      <c r="AG4" s="1887"/>
      <c r="AH4" s="1888" t="s">
        <v>1621</v>
      </c>
      <c r="AI4" s="1889"/>
      <c r="AJ4" s="1889"/>
      <c r="AK4" s="1890"/>
      <c r="AL4" s="1892" t="s">
        <v>1622</v>
      </c>
      <c r="AM4" s="1893"/>
      <c r="AN4" s="1893"/>
      <c r="AO4" s="1894"/>
      <c r="AP4" s="1895" t="s">
        <v>1623</v>
      </c>
      <c r="AQ4" s="1895"/>
      <c r="AR4" s="1895"/>
      <c r="AS4" s="1896"/>
    </row>
    <row r="5" spans="1:45" ht="22.5" customHeight="1">
      <c r="A5" s="1859"/>
      <c r="B5" s="1859"/>
      <c r="C5" s="1859"/>
      <c r="D5" s="1859"/>
      <c r="E5" s="1859"/>
      <c r="F5" s="1859"/>
      <c r="G5" s="1859"/>
      <c r="H5" s="1860"/>
      <c r="I5" s="1879"/>
      <c r="J5" s="1880"/>
      <c r="K5" s="1881"/>
      <c r="L5" s="1861" t="s">
        <v>1624</v>
      </c>
      <c r="M5" s="1862"/>
      <c r="N5" s="1861" t="s">
        <v>1625</v>
      </c>
      <c r="O5" s="1862"/>
      <c r="P5" s="1861" t="s">
        <v>1626</v>
      </c>
      <c r="Q5" s="1862"/>
      <c r="R5" s="1863" t="s">
        <v>1627</v>
      </c>
      <c r="S5" s="1864"/>
      <c r="T5" s="1865" t="s">
        <v>1628</v>
      </c>
      <c r="U5" s="1866"/>
      <c r="V5" s="1863" t="s">
        <v>1627</v>
      </c>
      <c r="W5" s="1864"/>
      <c r="X5" s="1865" t="s">
        <v>1628</v>
      </c>
      <c r="Y5" s="1866"/>
      <c r="Z5" s="1863" t="s">
        <v>1627</v>
      </c>
      <c r="AA5" s="1864"/>
      <c r="AB5" s="1865" t="s">
        <v>1628</v>
      </c>
      <c r="AC5" s="1866"/>
      <c r="AD5" s="1863" t="s">
        <v>1627</v>
      </c>
      <c r="AE5" s="1864"/>
      <c r="AF5" s="1865" t="s">
        <v>1628</v>
      </c>
      <c r="AG5" s="1866"/>
      <c r="AH5" s="1863" t="s">
        <v>1627</v>
      </c>
      <c r="AI5" s="1864"/>
      <c r="AJ5" s="1865" t="s">
        <v>1628</v>
      </c>
      <c r="AK5" s="1866"/>
      <c r="AL5" s="1863" t="s">
        <v>1627</v>
      </c>
      <c r="AM5" s="1864"/>
      <c r="AN5" s="1865" t="s">
        <v>1628</v>
      </c>
      <c r="AO5" s="1866"/>
      <c r="AP5" s="1891" t="s">
        <v>1627</v>
      </c>
      <c r="AQ5" s="1891"/>
      <c r="AR5" s="1898" t="s">
        <v>1628</v>
      </c>
      <c r="AS5" s="1865"/>
    </row>
    <row r="6" spans="1:45" ht="22.5" customHeight="1">
      <c r="A6" s="681"/>
      <c r="B6" s="682"/>
      <c r="C6" s="682"/>
      <c r="D6" s="682"/>
      <c r="E6" s="682"/>
      <c r="F6" s="682"/>
      <c r="G6" s="682"/>
      <c r="H6" s="683"/>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row>
    <row r="7" spans="1:45" ht="22.5" customHeight="1">
      <c r="A7" s="685"/>
      <c r="B7" s="1867" t="s">
        <v>1578</v>
      </c>
      <c r="C7" s="1867"/>
      <c r="D7" s="1867"/>
      <c r="E7" s="1867"/>
      <c r="F7" s="1867"/>
      <c r="G7" s="1867"/>
      <c r="H7" s="686"/>
      <c r="I7" s="1902">
        <f>SUM(I9,I34,'P53'!I15,'P53'!I25,'P53'!I34,'P55'!I11,'P55'!I19,'P55'!I26,'P55'!I37)</f>
        <v>2900</v>
      </c>
      <c r="J7" s="1874"/>
      <c r="K7" s="1874"/>
      <c r="L7" s="1901">
        <f>SUM(L9,L34,'P53'!L15,'P53'!L25,'P53'!L34,'P55'!L11,'P55'!L19,'P55'!L26,'P55'!L37)</f>
        <v>26928</v>
      </c>
      <c r="M7" s="1901"/>
      <c r="N7" s="1901">
        <f>SUM(N9,N34,'P53'!N15,'P53'!N25,'P53'!N34,'P55'!N11,'P55'!N19,'P55'!N26,'P55'!N37)</f>
        <v>14661</v>
      </c>
      <c r="O7" s="1901"/>
      <c r="P7" s="1901">
        <f>SUM(P9,P34,'P53'!P15,'P53'!P25,'P53'!P34,'P55'!P11,'P55'!P19,'P55'!P26,'P55'!P37)</f>
        <v>12237</v>
      </c>
      <c r="Q7" s="1901"/>
      <c r="R7" s="1874">
        <f>SUM(R9,R34,'P53'!R15,'P53'!R25,'P53'!R34,'P55'!R11,'P55'!R19,'P55'!R26,'P55'!R37)</f>
        <v>4</v>
      </c>
      <c r="S7" s="1874"/>
      <c r="T7" s="1874">
        <f>SUM(T9,T34,'P53'!T15,'P53'!T25,'P53'!T34,'P55'!T11,'P55'!T19,'P55'!T26,'P55'!T37)</f>
        <v>32</v>
      </c>
      <c r="U7" s="1874"/>
      <c r="V7" s="1874">
        <f>SUM(V9,V34,'P53'!V15,'P53'!V25,'P53'!V34,'P55'!V11,'P55'!V19,'P55'!V26,'P55'!V37)</f>
        <v>4</v>
      </c>
      <c r="W7" s="1874"/>
      <c r="X7" s="1874">
        <f>SUM(X9,X34,'P53'!X15,'P53'!X25,'P53'!X34,'P55'!X11,'P55'!X19,'P55'!X26,'P55'!X37)</f>
        <v>38</v>
      </c>
      <c r="Y7" s="1874"/>
      <c r="Z7" s="1874">
        <f>SUM(Z9,Z34,'P53'!Z15,'P53'!Z25,'P53'!Z34,'P55'!Z11,'P55'!Z19,'P55'!Z26,'P55'!Z37)</f>
        <v>332</v>
      </c>
      <c r="AA7" s="1874"/>
      <c r="AB7" s="1874">
        <f>SUM(AB9,AB34,'P53'!AB15,'P53'!AB25,'P53'!AB34,'P55'!AB11,'P55'!AB19,'P55'!AB26,'P55'!AB37)</f>
        <v>1481</v>
      </c>
      <c r="AC7" s="1874"/>
      <c r="AD7" s="1874">
        <f>SUM(AD9,AD34,'P53'!AD15,'P53'!AD25,'P53'!AD34,'P55'!AD11,'P55'!AD19,'P55'!AD26,'P55'!AD37)</f>
        <v>297</v>
      </c>
      <c r="AE7" s="1874"/>
      <c r="AF7" s="1874">
        <f>SUM(AF9,AF34,'P53'!AF15,'P53'!AF25,'P53'!AF34,'P55'!AF11,'P55'!AF19,'P55'!AF26,'P55'!AF37)</f>
        <v>5419</v>
      </c>
      <c r="AG7" s="1874"/>
      <c r="AH7" s="1874">
        <f>SUM(AH9,AH34,'P53'!AH15,'P53'!AH25,'P53'!AH34,'P55'!AH11,'P55'!AH19,'P55'!AH26,'P55'!AH37)</f>
        <v>3</v>
      </c>
      <c r="AI7" s="1874"/>
      <c r="AJ7" s="1874">
        <f>SUM(AJ9,AJ34,'P53'!AJ15,'P53'!AJ25,'P53'!AJ34,'P55'!AJ11,'P55'!AJ19,'P55'!AJ26,'P55'!AJ37)</f>
        <v>142</v>
      </c>
      <c r="AK7" s="1874"/>
      <c r="AL7" s="1874">
        <f>SUM(AL9,AL34,'P53'!AL15,'P53'!AL25,'P53'!AL34,'P55'!AL11,'P55'!AL19,'P55'!AL26,'P55'!AL37)</f>
        <v>22</v>
      </c>
      <c r="AM7" s="1874"/>
      <c r="AN7" s="1874">
        <f>SUM(AN9,AN34,'P53'!AN15,'P53'!AN25,'P53'!AN34,'P55'!AN11,'P55'!AN19,'P55'!AN26,'P55'!AN37)</f>
        <v>107</v>
      </c>
      <c r="AO7" s="1874"/>
      <c r="AP7" s="1874">
        <f>SUM(AP9,AP34,'P53'!AP15,'P53'!AP25,'P53'!AP34,'P55'!AP11,'P55'!AP19,'P55'!AP26,'P55'!AP37)</f>
        <v>58</v>
      </c>
      <c r="AQ7" s="1874"/>
      <c r="AR7" s="1874">
        <f>SUM(AR9,AR34,'P53'!AR15,'P53'!AR25,'P53'!AR34,'P55'!AR11,'P55'!AR19,'P55'!AR26,'P55'!AR37)</f>
        <v>1658</v>
      </c>
      <c r="AS7" s="1874"/>
    </row>
    <row r="8" spans="1:45" ht="22.5" customHeight="1">
      <c r="A8" s="685"/>
      <c r="B8" s="1867"/>
      <c r="C8" s="1867"/>
      <c r="D8" s="1867"/>
      <c r="E8" s="1867"/>
      <c r="F8" s="1867"/>
      <c r="G8" s="1867"/>
      <c r="H8" s="686"/>
      <c r="I8" s="1902"/>
      <c r="J8" s="1874"/>
      <c r="K8" s="1874"/>
      <c r="L8" s="1875"/>
      <c r="M8" s="1875"/>
      <c r="N8" s="1875"/>
      <c r="O8" s="1875"/>
      <c r="P8" s="1875"/>
      <c r="Q8" s="1875"/>
      <c r="R8" s="1874"/>
      <c r="S8" s="1874"/>
      <c r="T8" s="1875"/>
      <c r="U8" s="1875"/>
      <c r="V8" s="1875"/>
      <c r="W8" s="1875"/>
      <c r="X8" s="1875"/>
      <c r="Y8" s="1875"/>
      <c r="Z8" s="1900"/>
      <c r="AA8" s="1900"/>
      <c r="AB8" s="1899"/>
      <c r="AC8" s="1899"/>
      <c r="AD8" s="1899"/>
      <c r="AE8" s="1899"/>
      <c r="AF8" s="1874"/>
      <c r="AG8" s="1874"/>
      <c r="AH8" s="1899"/>
      <c r="AI8" s="1899"/>
      <c r="AJ8" s="1874"/>
      <c r="AK8" s="1874"/>
      <c r="AL8" s="1874"/>
      <c r="AM8" s="1874"/>
      <c r="AN8" s="1874"/>
      <c r="AO8" s="1874"/>
      <c r="AP8" s="1897"/>
      <c r="AQ8" s="1897"/>
      <c r="AR8" s="1897"/>
      <c r="AS8" s="1897"/>
    </row>
    <row r="9" spans="1:45" ht="22.5" customHeight="1">
      <c r="A9" s="685"/>
      <c r="B9" s="1867" t="s">
        <v>1629</v>
      </c>
      <c r="C9" s="1867"/>
      <c r="D9" s="1867"/>
      <c r="E9" s="1867"/>
      <c r="F9" s="1867"/>
      <c r="G9" s="1867"/>
      <c r="H9" s="686"/>
      <c r="I9" s="1902">
        <f>SUM(I10:I32)</f>
        <v>1296</v>
      </c>
      <c r="J9" s="1874"/>
      <c r="K9" s="1874"/>
      <c r="L9" s="1901">
        <f t="shared" ref="L9:AR9" si="0">SUM(L10:L32)</f>
        <v>11729</v>
      </c>
      <c r="M9" s="1901"/>
      <c r="N9" s="1874">
        <f t="shared" si="0"/>
        <v>5862</v>
      </c>
      <c r="O9" s="1874"/>
      <c r="P9" s="1874">
        <f t="shared" si="0"/>
        <v>5851</v>
      </c>
      <c r="Q9" s="1874"/>
      <c r="R9" s="1874" t="s">
        <v>1630</v>
      </c>
      <c r="S9" s="1874"/>
      <c r="T9" s="1874" t="s">
        <v>1630</v>
      </c>
      <c r="U9" s="1874"/>
      <c r="V9" s="1875" t="s">
        <v>1282</v>
      </c>
      <c r="W9" s="1875"/>
      <c r="X9" s="1875" t="s">
        <v>1282</v>
      </c>
      <c r="Y9" s="1875"/>
      <c r="Z9" s="1874">
        <f t="shared" si="0"/>
        <v>87</v>
      </c>
      <c r="AA9" s="1874"/>
      <c r="AB9" s="1874">
        <f t="shared" si="0"/>
        <v>420</v>
      </c>
      <c r="AC9" s="1874"/>
      <c r="AD9" s="1874">
        <f t="shared" si="0"/>
        <v>80</v>
      </c>
      <c r="AE9" s="1874"/>
      <c r="AF9" s="1874">
        <f t="shared" si="0"/>
        <v>1821</v>
      </c>
      <c r="AG9" s="1874"/>
      <c r="AH9" s="1874" t="s">
        <v>1630</v>
      </c>
      <c r="AI9" s="1874"/>
      <c r="AJ9" s="1874" t="s">
        <v>1630</v>
      </c>
      <c r="AK9" s="1874"/>
      <c r="AL9" s="1874">
        <f t="shared" si="0"/>
        <v>9</v>
      </c>
      <c r="AM9" s="1874"/>
      <c r="AN9" s="1874">
        <f t="shared" si="0"/>
        <v>51</v>
      </c>
      <c r="AO9" s="1874"/>
      <c r="AP9" s="1874">
        <f t="shared" si="0"/>
        <v>16</v>
      </c>
      <c r="AQ9" s="1874"/>
      <c r="AR9" s="1874">
        <f t="shared" si="0"/>
        <v>429</v>
      </c>
      <c r="AS9" s="1874"/>
    </row>
    <row r="10" spans="1:45" ht="22.5" customHeight="1">
      <c r="A10" s="687" t="s">
        <v>1631</v>
      </c>
      <c r="B10" s="1867" t="s">
        <v>1632</v>
      </c>
      <c r="C10" s="1867"/>
      <c r="D10" s="1867"/>
      <c r="E10" s="1867"/>
      <c r="F10" s="1867"/>
      <c r="G10" s="1867"/>
      <c r="H10" s="686"/>
      <c r="I10" s="1902">
        <v>36</v>
      </c>
      <c r="J10" s="1874"/>
      <c r="K10" s="1874"/>
      <c r="L10" s="1875">
        <v>162</v>
      </c>
      <c r="M10" s="1875"/>
      <c r="N10" s="1875">
        <v>79</v>
      </c>
      <c r="O10" s="1875"/>
      <c r="P10" s="1875">
        <v>75</v>
      </c>
      <c r="Q10" s="1875"/>
      <c r="R10" s="1874" t="s">
        <v>1282</v>
      </c>
      <c r="S10" s="1874"/>
      <c r="T10" s="1875" t="s">
        <v>1282</v>
      </c>
      <c r="U10" s="1875"/>
      <c r="V10" s="1875" t="s">
        <v>1282</v>
      </c>
      <c r="W10" s="1875"/>
      <c r="X10" s="1875" t="s">
        <v>1282</v>
      </c>
      <c r="Y10" s="1875"/>
      <c r="Z10" s="1900">
        <v>5</v>
      </c>
      <c r="AA10" s="1900"/>
      <c r="AB10" s="1899">
        <v>23</v>
      </c>
      <c r="AC10" s="1899"/>
      <c r="AD10" s="1899">
        <v>5</v>
      </c>
      <c r="AE10" s="1899"/>
      <c r="AF10" s="1874">
        <v>33</v>
      </c>
      <c r="AG10" s="1874"/>
      <c r="AH10" s="1899" t="s">
        <v>1282</v>
      </c>
      <c r="AI10" s="1899"/>
      <c r="AJ10" s="1874" t="s">
        <v>1282</v>
      </c>
      <c r="AK10" s="1874"/>
      <c r="AL10" s="1874">
        <v>1</v>
      </c>
      <c r="AM10" s="1874"/>
      <c r="AN10" s="1874">
        <v>2</v>
      </c>
      <c r="AO10" s="1874"/>
      <c r="AP10" s="1874" t="s">
        <v>1630</v>
      </c>
      <c r="AQ10" s="1874"/>
      <c r="AR10" s="1874" t="s">
        <v>1630</v>
      </c>
      <c r="AS10" s="1874"/>
    </row>
    <row r="11" spans="1:45" ht="22.5" customHeight="1">
      <c r="A11" s="687" t="s">
        <v>1633</v>
      </c>
      <c r="B11" s="1867" t="s">
        <v>1634</v>
      </c>
      <c r="C11" s="1867"/>
      <c r="D11" s="1867"/>
      <c r="E11" s="1867"/>
      <c r="F11" s="1867"/>
      <c r="G11" s="1867"/>
      <c r="H11" s="686"/>
      <c r="I11" s="1902">
        <v>49</v>
      </c>
      <c r="J11" s="1874"/>
      <c r="K11" s="1874"/>
      <c r="L11" s="1875">
        <v>236</v>
      </c>
      <c r="M11" s="1875"/>
      <c r="N11" s="1875">
        <v>121</v>
      </c>
      <c r="O11" s="1875"/>
      <c r="P11" s="1875">
        <v>115</v>
      </c>
      <c r="Q11" s="1875"/>
      <c r="R11" s="1874" t="s">
        <v>1282</v>
      </c>
      <c r="S11" s="1874"/>
      <c r="T11" s="1875" t="s">
        <v>1282</v>
      </c>
      <c r="U11" s="1875"/>
      <c r="V11" s="1875" t="s">
        <v>1282</v>
      </c>
      <c r="W11" s="1875"/>
      <c r="X11" s="1875" t="s">
        <v>1282</v>
      </c>
      <c r="Y11" s="1875"/>
      <c r="Z11" s="1900">
        <v>4</v>
      </c>
      <c r="AA11" s="1900"/>
      <c r="AB11" s="1899">
        <v>18</v>
      </c>
      <c r="AC11" s="1899"/>
      <c r="AD11" s="1899">
        <v>1</v>
      </c>
      <c r="AE11" s="1899"/>
      <c r="AF11" s="1874">
        <v>2</v>
      </c>
      <c r="AG11" s="1874"/>
      <c r="AH11" s="1899" t="s">
        <v>1282</v>
      </c>
      <c r="AI11" s="1899"/>
      <c r="AJ11" s="1874" t="s">
        <v>1282</v>
      </c>
      <c r="AK11" s="1874"/>
      <c r="AL11" s="1874" t="s">
        <v>1282</v>
      </c>
      <c r="AM11" s="1874"/>
      <c r="AN11" s="1874" t="s">
        <v>1282</v>
      </c>
      <c r="AO11" s="1874"/>
      <c r="AP11" s="1874" t="s">
        <v>1282</v>
      </c>
      <c r="AQ11" s="1874"/>
      <c r="AR11" s="1874" t="s">
        <v>1282</v>
      </c>
      <c r="AS11" s="1874"/>
    </row>
    <row r="12" spans="1:45" ht="22.5" customHeight="1">
      <c r="A12" s="687" t="s">
        <v>1635</v>
      </c>
      <c r="B12" s="1867" t="s">
        <v>1636</v>
      </c>
      <c r="C12" s="1867"/>
      <c r="D12" s="1867"/>
      <c r="E12" s="1867"/>
      <c r="F12" s="1867"/>
      <c r="G12" s="1867"/>
      <c r="H12" s="686"/>
      <c r="I12" s="1902">
        <v>74</v>
      </c>
      <c r="J12" s="1874"/>
      <c r="K12" s="1874"/>
      <c r="L12" s="1875">
        <v>348</v>
      </c>
      <c r="M12" s="1875"/>
      <c r="N12" s="1875">
        <v>170</v>
      </c>
      <c r="O12" s="1875"/>
      <c r="P12" s="1875">
        <v>178</v>
      </c>
      <c r="Q12" s="1875"/>
      <c r="R12" s="1874" t="s">
        <v>1282</v>
      </c>
      <c r="S12" s="1874"/>
      <c r="T12" s="1875" t="s">
        <v>1282</v>
      </c>
      <c r="U12" s="1875"/>
      <c r="V12" s="1875" t="s">
        <v>1282</v>
      </c>
      <c r="W12" s="1875"/>
      <c r="X12" s="1875" t="s">
        <v>1282</v>
      </c>
      <c r="Y12" s="1875"/>
      <c r="Z12" s="1900">
        <v>8</v>
      </c>
      <c r="AA12" s="1900"/>
      <c r="AB12" s="1899">
        <v>29</v>
      </c>
      <c r="AC12" s="1899"/>
      <c r="AD12" s="1899" t="s">
        <v>1282</v>
      </c>
      <c r="AE12" s="1899"/>
      <c r="AF12" s="1874" t="s">
        <v>1282</v>
      </c>
      <c r="AG12" s="1874"/>
      <c r="AH12" s="1899" t="s">
        <v>1282</v>
      </c>
      <c r="AI12" s="1899"/>
      <c r="AJ12" s="1874" t="s">
        <v>1282</v>
      </c>
      <c r="AK12" s="1874"/>
      <c r="AL12" s="1874">
        <v>1</v>
      </c>
      <c r="AM12" s="1874"/>
      <c r="AN12" s="1874">
        <v>21</v>
      </c>
      <c r="AO12" s="1874"/>
      <c r="AP12" s="1874" t="s">
        <v>1282</v>
      </c>
      <c r="AQ12" s="1874"/>
      <c r="AR12" s="1874" t="s">
        <v>1282</v>
      </c>
      <c r="AS12" s="1874"/>
    </row>
    <row r="13" spans="1:45" ht="22.5" customHeight="1">
      <c r="A13" s="687" t="s">
        <v>1637</v>
      </c>
      <c r="B13" s="1867" t="s">
        <v>1638</v>
      </c>
      <c r="C13" s="1867"/>
      <c r="D13" s="1867"/>
      <c r="E13" s="1867"/>
      <c r="F13" s="1867"/>
      <c r="G13" s="1867"/>
      <c r="H13" s="686"/>
      <c r="I13" s="1902">
        <v>57</v>
      </c>
      <c r="J13" s="1874"/>
      <c r="K13" s="1874"/>
      <c r="L13" s="1875">
        <v>397</v>
      </c>
      <c r="M13" s="1875"/>
      <c r="N13" s="1875">
        <v>167</v>
      </c>
      <c r="O13" s="1875"/>
      <c r="P13" s="1875">
        <v>230</v>
      </c>
      <c r="Q13" s="1875"/>
      <c r="R13" s="1874" t="s">
        <v>1282</v>
      </c>
      <c r="S13" s="1874"/>
      <c r="T13" s="1875" t="s">
        <v>1282</v>
      </c>
      <c r="U13" s="1875"/>
      <c r="V13" s="1875" t="s">
        <v>1282</v>
      </c>
      <c r="W13" s="1875"/>
      <c r="X13" s="1875" t="s">
        <v>1282</v>
      </c>
      <c r="Y13" s="1875"/>
      <c r="Z13" s="1900">
        <v>2</v>
      </c>
      <c r="AA13" s="1900"/>
      <c r="AB13" s="1899">
        <v>3</v>
      </c>
      <c r="AC13" s="1899"/>
      <c r="AD13" s="1899">
        <v>2</v>
      </c>
      <c r="AE13" s="1899"/>
      <c r="AF13" s="1874">
        <v>7</v>
      </c>
      <c r="AG13" s="1874"/>
      <c r="AH13" s="1899" t="s">
        <v>1282</v>
      </c>
      <c r="AI13" s="1899"/>
      <c r="AJ13" s="1874" t="s">
        <v>1282</v>
      </c>
      <c r="AK13" s="1874"/>
      <c r="AL13" s="1874" t="s">
        <v>1282</v>
      </c>
      <c r="AM13" s="1874"/>
      <c r="AN13" s="1874" t="s">
        <v>1282</v>
      </c>
      <c r="AO13" s="1874"/>
      <c r="AP13" s="1874" t="s">
        <v>1282</v>
      </c>
      <c r="AQ13" s="1874"/>
      <c r="AR13" s="1874" t="s">
        <v>1282</v>
      </c>
      <c r="AS13" s="1874"/>
    </row>
    <row r="14" spans="1:45" ht="22.5" customHeight="1">
      <c r="A14" s="687" t="s">
        <v>1639</v>
      </c>
      <c r="B14" s="1867" t="s">
        <v>1640</v>
      </c>
      <c r="C14" s="1867"/>
      <c r="D14" s="1867"/>
      <c r="E14" s="1867"/>
      <c r="F14" s="1867"/>
      <c r="G14" s="1867"/>
      <c r="H14" s="686"/>
      <c r="I14" s="1902">
        <v>130</v>
      </c>
      <c r="J14" s="1874"/>
      <c r="K14" s="1874"/>
      <c r="L14" s="1875">
        <v>755</v>
      </c>
      <c r="M14" s="1875"/>
      <c r="N14" s="1875">
        <v>344</v>
      </c>
      <c r="O14" s="1875"/>
      <c r="P14" s="1875">
        <v>411</v>
      </c>
      <c r="Q14" s="1875"/>
      <c r="R14" s="1874" t="s">
        <v>1282</v>
      </c>
      <c r="S14" s="1874"/>
      <c r="T14" s="1875" t="s">
        <v>1282</v>
      </c>
      <c r="U14" s="1875"/>
      <c r="V14" s="1875" t="s">
        <v>1282</v>
      </c>
      <c r="W14" s="1875"/>
      <c r="X14" s="1875" t="s">
        <v>1282</v>
      </c>
      <c r="Y14" s="1875"/>
      <c r="Z14" s="1900">
        <v>6</v>
      </c>
      <c r="AA14" s="1900"/>
      <c r="AB14" s="1899">
        <v>20</v>
      </c>
      <c r="AC14" s="1899"/>
      <c r="AD14" s="1899">
        <v>6</v>
      </c>
      <c r="AE14" s="1899"/>
      <c r="AF14" s="1874">
        <v>28</v>
      </c>
      <c r="AG14" s="1874"/>
      <c r="AH14" s="1899" t="s">
        <v>1282</v>
      </c>
      <c r="AI14" s="1899"/>
      <c r="AJ14" s="1874" t="s">
        <v>1282</v>
      </c>
      <c r="AK14" s="1874"/>
      <c r="AL14" s="1874" t="s">
        <v>1282</v>
      </c>
      <c r="AM14" s="1874"/>
      <c r="AN14" s="1874" t="s">
        <v>1282</v>
      </c>
      <c r="AO14" s="1874"/>
      <c r="AP14" s="1874">
        <v>1</v>
      </c>
      <c r="AQ14" s="1874"/>
      <c r="AR14" s="1874">
        <v>6</v>
      </c>
      <c r="AS14" s="1874"/>
    </row>
    <row r="15" spans="1:45" ht="22.5" customHeight="1">
      <c r="A15" s="687" t="s">
        <v>1641</v>
      </c>
      <c r="B15" s="1867" t="s">
        <v>1642</v>
      </c>
      <c r="C15" s="1867"/>
      <c r="D15" s="1867"/>
      <c r="E15" s="1867"/>
      <c r="F15" s="1867"/>
      <c r="G15" s="1867"/>
      <c r="H15" s="686"/>
      <c r="I15" s="1902">
        <v>158</v>
      </c>
      <c r="J15" s="1874"/>
      <c r="K15" s="1874"/>
      <c r="L15" s="1875">
        <v>1228</v>
      </c>
      <c r="M15" s="1875"/>
      <c r="N15" s="1875">
        <v>588</v>
      </c>
      <c r="O15" s="1875"/>
      <c r="P15" s="1875">
        <v>640</v>
      </c>
      <c r="Q15" s="1875"/>
      <c r="R15" s="1874" t="s">
        <v>1282</v>
      </c>
      <c r="S15" s="1874"/>
      <c r="T15" s="1875" t="s">
        <v>1282</v>
      </c>
      <c r="U15" s="1875"/>
      <c r="V15" s="1875" t="s">
        <v>1282</v>
      </c>
      <c r="W15" s="1875"/>
      <c r="X15" s="1875" t="s">
        <v>1282</v>
      </c>
      <c r="Y15" s="1875"/>
      <c r="Z15" s="1900">
        <v>4</v>
      </c>
      <c r="AA15" s="1900"/>
      <c r="AB15" s="1899">
        <v>14</v>
      </c>
      <c r="AC15" s="1899"/>
      <c r="AD15" s="1899">
        <v>5</v>
      </c>
      <c r="AE15" s="1899"/>
      <c r="AF15" s="1874">
        <v>30</v>
      </c>
      <c r="AG15" s="1874"/>
      <c r="AH15" s="1899" t="s">
        <v>1282</v>
      </c>
      <c r="AI15" s="1899"/>
      <c r="AJ15" s="1874" t="s">
        <v>1282</v>
      </c>
      <c r="AK15" s="1874"/>
      <c r="AL15" s="1874">
        <v>1</v>
      </c>
      <c r="AM15" s="1874"/>
      <c r="AN15" s="1874">
        <v>5</v>
      </c>
      <c r="AO15" s="1874"/>
      <c r="AP15" s="1874">
        <v>1</v>
      </c>
      <c r="AQ15" s="1874"/>
      <c r="AR15" s="1874">
        <v>53</v>
      </c>
      <c r="AS15" s="1874"/>
    </row>
    <row r="16" spans="1:45" ht="22.5" customHeight="1">
      <c r="A16" s="687" t="s">
        <v>1643</v>
      </c>
      <c r="B16" s="1867" t="s">
        <v>1644</v>
      </c>
      <c r="C16" s="1867"/>
      <c r="D16" s="1867"/>
      <c r="E16" s="1867"/>
      <c r="F16" s="1867"/>
      <c r="G16" s="1867"/>
      <c r="H16" s="686"/>
      <c r="I16" s="1902">
        <v>263</v>
      </c>
      <c r="J16" s="1874"/>
      <c r="K16" s="1874"/>
      <c r="L16" s="1875">
        <v>1721</v>
      </c>
      <c r="M16" s="1875"/>
      <c r="N16" s="1875">
        <v>730</v>
      </c>
      <c r="O16" s="1875"/>
      <c r="P16" s="1875">
        <v>991</v>
      </c>
      <c r="Q16" s="1875"/>
      <c r="R16" s="1874" t="s">
        <v>1630</v>
      </c>
      <c r="S16" s="1874"/>
      <c r="T16" s="1875" t="s">
        <v>1630</v>
      </c>
      <c r="U16" s="1875"/>
      <c r="V16" s="1875" t="s">
        <v>1282</v>
      </c>
      <c r="W16" s="1875"/>
      <c r="X16" s="1875" t="s">
        <v>1282</v>
      </c>
      <c r="Y16" s="1875"/>
      <c r="Z16" s="1900">
        <v>8</v>
      </c>
      <c r="AA16" s="1900"/>
      <c r="AB16" s="1899">
        <v>41</v>
      </c>
      <c r="AC16" s="1899"/>
      <c r="AD16" s="1899">
        <v>4</v>
      </c>
      <c r="AE16" s="1899"/>
      <c r="AF16" s="1874">
        <v>43</v>
      </c>
      <c r="AG16" s="1874"/>
      <c r="AH16" s="1899" t="s">
        <v>1282</v>
      </c>
      <c r="AI16" s="1899"/>
      <c r="AJ16" s="1874" t="s">
        <v>1282</v>
      </c>
      <c r="AK16" s="1874"/>
      <c r="AL16" s="1874">
        <v>1</v>
      </c>
      <c r="AM16" s="1874"/>
      <c r="AN16" s="1874">
        <v>7</v>
      </c>
      <c r="AO16" s="1874"/>
      <c r="AP16" s="1874">
        <v>1</v>
      </c>
      <c r="AQ16" s="1874"/>
      <c r="AR16" s="1874">
        <v>41</v>
      </c>
      <c r="AS16" s="1874"/>
    </row>
    <row r="17" spans="1:45" ht="22.5" customHeight="1">
      <c r="A17" s="687" t="s">
        <v>1645</v>
      </c>
      <c r="B17" s="1867" t="s">
        <v>1646</v>
      </c>
      <c r="C17" s="1867"/>
      <c r="D17" s="1867"/>
      <c r="E17" s="1867"/>
      <c r="F17" s="1867"/>
      <c r="G17" s="1867"/>
      <c r="H17" s="686"/>
      <c r="I17" s="1902">
        <v>39</v>
      </c>
      <c r="J17" s="1874"/>
      <c r="K17" s="1874"/>
      <c r="L17" s="1875">
        <v>527</v>
      </c>
      <c r="M17" s="1875"/>
      <c r="N17" s="1875">
        <v>201</v>
      </c>
      <c r="O17" s="1875"/>
      <c r="P17" s="1875">
        <v>326</v>
      </c>
      <c r="Q17" s="1875"/>
      <c r="R17" s="1874" t="s">
        <v>1282</v>
      </c>
      <c r="S17" s="1874"/>
      <c r="T17" s="1875" t="s">
        <v>1282</v>
      </c>
      <c r="U17" s="1875"/>
      <c r="V17" s="1875" t="s">
        <v>1282</v>
      </c>
      <c r="W17" s="1875"/>
      <c r="X17" s="1875" t="s">
        <v>1282</v>
      </c>
      <c r="Y17" s="1875"/>
      <c r="Z17" s="1900">
        <v>4</v>
      </c>
      <c r="AA17" s="1900"/>
      <c r="AB17" s="1899">
        <v>8</v>
      </c>
      <c r="AC17" s="1899"/>
      <c r="AD17" s="1899">
        <v>3</v>
      </c>
      <c r="AE17" s="1899"/>
      <c r="AF17" s="1874">
        <v>163</v>
      </c>
      <c r="AG17" s="1874"/>
      <c r="AH17" s="1899" t="s">
        <v>1282</v>
      </c>
      <c r="AI17" s="1899"/>
      <c r="AJ17" s="1874" t="s">
        <v>1282</v>
      </c>
      <c r="AK17" s="1874"/>
      <c r="AL17" s="1874">
        <v>1</v>
      </c>
      <c r="AM17" s="1874"/>
      <c r="AN17" s="1874">
        <v>2</v>
      </c>
      <c r="AO17" s="1874"/>
      <c r="AP17" s="1874" t="s">
        <v>1282</v>
      </c>
      <c r="AQ17" s="1874"/>
      <c r="AR17" s="1874" t="s">
        <v>1282</v>
      </c>
      <c r="AS17" s="1874"/>
    </row>
    <row r="18" spans="1:45" ht="22.5" customHeight="1">
      <c r="A18" s="687" t="s">
        <v>1647</v>
      </c>
      <c r="B18" s="1867" t="s">
        <v>1648</v>
      </c>
      <c r="C18" s="1867"/>
      <c r="D18" s="1867"/>
      <c r="E18" s="1867"/>
      <c r="F18" s="1867"/>
      <c r="G18" s="1867"/>
      <c r="H18" s="686"/>
      <c r="I18" s="1902">
        <v>71</v>
      </c>
      <c r="J18" s="1874"/>
      <c r="K18" s="1874"/>
      <c r="L18" s="1875">
        <v>1598</v>
      </c>
      <c r="M18" s="1875"/>
      <c r="N18" s="1875">
        <v>1291</v>
      </c>
      <c r="O18" s="1875"/>
      <c r="P18" s="1875">
        <v>307</v>
      </c>
      <c r="Q18" s="1875"/>
      <c r="R18" s="1874" t="s">
        <v>1282</v>
      </c>
      <c r="S18" s="1874"/>
      <c r="T18" s="1875" t="s">
        <v>1282</v>
      </c>
      <c r="U18" s="1875"/>
      <c r="V18" s="1875" t="s">
        <v>1282</v>
      </c>
      <c r="W18" s="1875"/>
      <c r="X18" s="1875" t="s">
        <v>1282</v>
      </c>
      <c r="Y18" s="1875"/>
      <c r="Z18" s="1900" t="s">
        <v>1630</v>
      </c>
      <c r="AA18" s="1900"/>
      <c r="AB18" s="1899" t="s">
        <v>1630</v>
      </c>
      <c r="AC18" s="1899"/>
      <c r="AD18" s="1899">
        <v>3</v>
      </c>
      <c r="AE18" s="1899"/>
      <c r="AF18" s="1874">
        <v>879</v>
      </c>
      <c r="AG18" s="1874"/>
      <c r="AH18" s="1899" t="s">
        <v>1282</v>
      </c>
      <c r="AI18" s="1899"/>
      <c r="AJ18" s="1874" t="s">
        <v>1282</v>
      </c>
      <c r="AK18" s="1874"/>
      <c r="AL18" s="1874">
        <v>1</v>
      </c>
      <c r="AM18" s="1874"/>
      <c r="AN18" s="1874">
        <v>8</v>
      </c>
      <c r="AO18" s="1874"/>
      <c r="AP18" s="1874">
        <v>6</v>
      </c>
      <c r="AQ18" s="1874"/>
      <c r="AR18" s="1874">
        <v>234</v>
      </c>
      <c r="AS18" s="1874"/>
    </row>
    <row r="19" spans="1:45" ht="22.5" customHeight="1">
      <c r="A19" s="687" t="s">
        <v>1649</v>
      </c>
      <c r="B19" s="1867" t="s">
        <v>1650</v>
      </c>
      <c r="C19" s="1867"/>
      <c r="D19" s="1867"/>
      <c r="E19" s="1867"/>
      <c r="F19" s="1867"/>
      <c r="G19" s="1867"/>
      <c r="H19" s="686"/>
      <c r="I19" s="1902">
        <v>68</v>
      </c>
      <c r="J19" s="1874"/>
      <c r="K19" s="1874"/>
      <c r="L19" s="1875">
        <v>737</v>
      </c>
      <c r="M19" s="1875"/>
      <c r="N19" s="1875">
        <v>336</v>
      </c>
      <c r="O19" s="1875"/>
      <c r="P19" s="1875">
        <v>399</v>
      </c>
      <c r="Q19" s="1875"/>
      <c r="R19" s="1874" t="s">
        <v>1282</v>
      </c>
      <c r="S19" s="1874"/>
      <c r="T19" s="1875" t="s">
        <v>1282</v>
      </c>
      <c r="U19" s="1875"/>
      <c r="V19" s="1875" t="s">
        <v>1282</v>
      </c>
      <c r="W19" s="1875"/>
      <c r="X19" s="1875" t="s">
        <v>1282</v>
      </c>
      <c r="Y19" s="1875"/>
      <c r="Z19" s="1900">
        <v>5</v>
      </c>
      <c r="AA19" s="1900"/>
      <c r="AB19" s="1899">
        <v>61</v>
      </c>
      <c r="AC19" s="1899"/>
      <c r="AD19" s="1899">
        <v>6</v>
      </c>
      <c r="AE19" s="1899"/>
      <c r="AF19" s="1874">
        <v>19</v>
      </c>
      <c r="AG19" s="1874"/>
      <c r="AH19" s="1899" t="s">
        <v>1282</v>
      </c>
      <c r="AI19" s="1899"/>
      <c r="AJ19" s="1874" t="s">
        <v>1282</v>
      </c>
      <c r="AK19" s="1874"/>
      <c r="AL19" s="1874">
        <v>1</v>
      </c>
      <c r="AM19" s="1874"/>
      <c r="AN19" s="1874">
        <v>2</v>
      </c>
      <c r="AO19" s="1874"/>
      <c r="AP19" s="1874">
        <v>1</v>
      </c>
      <c r="AQ19" s="1874"/>
      <c r="AR19" s="1874">
        <v>30</v>
      </c>
      <c r="AS19" s="1874"/>
    </row>
    <row r="20" spans="1:45" ht="22.5" customHeight="1">
      <c r="A20" s="687" t="s">
        <v>1651</v>
      </c>
      <c r="B20" s="1867" t="s">
        <v>1652</v>
      </c>
      <c r="C20" s="1867"/>
      <c r="D20" s="1867"/>
      <c r="E20" s="1867"/>
      <c r="F20" s="1867"/>
      <c r="G20" s="1867"/>
      <c r="H20" s="686"/>
      <c r="I20" s="1902">
        <v>9</v>
      </c>
      <c r="J20" s="1874"/>
      <c r="K20" s="1874"/>
      <c r="L20" s="1875">
        <v>30</v>
      </c>
      <c r="M20" s="1875"/>
      <c r="N20" s="1875">
        <v>16</v>
      </c>
      <c r="O20" s="1875"/>
      <c r="P20" s="1875">
        <v>14</v>
      </c>
      <c r="Q20" s="1875"/>
      <c r="R20" s="1874" t="s">
        <v>1282</v>
      </c>
      <c r="S20" s="1874"/>
      <c r="T20" s="1875" t="s">
        <v>1282</v>
      </c>
      <c r="U20" s="1875"/>
      <c r="V20" s="1875" t="s">
        <v>1282</v>
      </c>
      <c r="W20" s="1875"/>
      <c r="X20" s="1875" t="s">
        <v>1282</v>
      </c>
      <c r="Y20" s="1875"/>
      <c r="Z20" s="1900">
        <v>1</v>
      </c>
      <c r="AA20" s="1900"/>
      <c r="AB20" s="1899">
        <v>2</v>
      </c>
      <c r="AC20" s="1899"/>
      <c r="AD20" s="1900" t="s">
        <v>1282</v>
      </c>
      <c r="AE20" s="1900"/>
      <c r="AF20" s="1899" t="s">
        <v>1282</v>
      </c>
      <c r="AG20" s="1899"/>
      <c r="AH20" s="1899" t="s">
        <v>1282</v>
      </c>
      <c r="AI20" s="1899"/>
      <c r="AJ20" s="1874" t="s">
        <v>1282</v>
      </c>
      <c r="AK20" s="1874"/>
      <c r="AL20" s="1900" t="s">
        <v>1282</v>
      </c>
      <c r="AM20" s="1900"/>
      <c r="AN20" s="1899" t="s">
        <v>1282</v>
      </c>
      <c r="AO20" s="1899"/>
      <c r="AP20" s="1899" t="s">
        <v>1282</v>
      </c>
      <c r="AQ20" s="1899"/>
      <c r="AR20" s="1874" t="s">
        <v>1282</v>
      </c>
      <c r="AS20" s="1874"/>
    </row>
    <row r="21" spans="1:45" ht="22.5" customHeight="1">
      <c r="A21" s="687" t="s">
        <v>1653</v>
      </c>
      <c r="B21" s="1867" t="s">
        <v>1654</v>
      </c>
      <c r="C21" s="1867"/>
      <c r="D21" s="1867"/>
      <c r="E21" s="1867"/>
      <c r="F21" s="1867"/>
      <c r="G21" s="1867"/>
      <c r="H21" s="686"/>
      <c r="I21" s="1902">
        <v>1</v>
      </c>
      <c r="J21" s="1874"/>
      <c r="K21" s="1874"/>
      <c r="L21" s="1875">
        <v>4</v>
      </c>
      <c r="M21" s="1875"/>
      <c r="N21" s="1875">
        <v>2</v>
      </c>
      <c r="O21" s="1875"/>
      <c r="P21" s="1875">
        <v>2</v>
      </c>
      <c r="Q21" s="1875"/>
      <c r="R21" s="1874" t="s">
        <v>1282</v>
      </c>
      <c r="S21" s="1874"/>
      <c r="T21" s="1875" t="s">
        <v>1282</v>
      </c>
      <c r="U21" s="1875"/>
      <c r="V21" s="1875" t="s">
        <v>1282</v>
      </c>
      <c r="W21" s="1875"/>
      <c r="X21" s="1875" t="s">
        <v>1282</v>
      </c>
      <c r="Y21" s="1875"/>
      <c r="Z21" s="1900" t="s">
        <v>1282</v>
      </c>
      <c r="AA21" s="1900"/>
      <c r="AB21" s="1899" t="s">
        <v>1282</v>
      </c>
      <c r="AC21" s="1899"/>
      <c r="AD21" s="1899" t="s">
        <v>1282</v>
      </c>
      <c r="AE21" s="1899"/>
      <c r="AF21" s="1874" t="s">
        <v>1282</v>
      </c>
      <c r="AG21" s="1874"/>
      <c r="AH21" s="1899" t="s">
        <v>1282</v>
      </c>
      <c r="AI21" s="1899"/>
      <c r="AJ21" s="1874" t="s">
        <v>1282</v>
      </c>
      <c r="AK21" s="1874"/>
      <c r="AL21" s="1874" t="s">
        <v>1282</v>
      </c>
      <c r="AM21" s="1874"/>
      <c r="AN21" s="1874" t="s">
        <v>1282</v>
      </c>
      <c r="AO21" s="1874"/>
      <c r="AP21" s="1874" t="s">
        <v>1282</v>
      </c>
      <c r="AQ21" s="1874"/>
      <c r="AR21" s="1874" t="s">
        <v>1282</v>
      </c>
      <c r="AS21" s="1874"/>
    </row>
    <row r="22" spans="1:45" ht="22.5" customHeight="1">
      <c r="A22" s="687" t="s">
        <v>1655</v>
      </c>
      <c r="B22" s="1867" t="s">
        <v>1656</v>
      </c>
      <c r="C22" s="1867"/>
      <c r="D22" s="1867"/>
      <c r="E22" s="1867"/>
      <c r="F22" s="1867"/>
      <c r="G22" s="1867"/>
      <c r="H22" s="686"/>
      <c r="I22" s="1902">
        <v>62</v>
      </c>
      <c r="J22" s="1874"/>
      <c r="K22" s="1874"/>
      <c r="L22" s="1875">
        <v>545</v>
      </c>
      <c r="M22" s="1875"/>
      <c r="N22" s="1875">
        <v>250</v>
      </c>
      <c r="O22" s="1875"/>
      <c r="P22" s="1875">
        <v>295</v>
      </c>
      <c r="Q22" s="1875"/>
      <c r="R22" s="1874" t="s">
        <v>1282</v>
      </c>
      <c r="S22" s="1874"/>
      <c r="T22" s="1875" t="s">
        <v>1282</v>
      </c>
      <c r="U22" s="1875"/>
      <c r="V22" s="1875" t="s">
        <v>1282</v>
      </c>
      <c r="W22" s="1875"/>
      <c r="X22" s="1875" t="s">
        <v>1282</v>
      </c>
      <c r="Y22" s="1875"/>
      <c r="Z22" s="1900">
        <v>14</v>
      </c>
      <c r="AA22" s="1900"/>
      <c r="AB22" s="1899">
        <v>43</v>
      </c>
      <c r="AC22" s="1899"/>
      <c r="AD22" s="1899">
        <v>7</v>
      </c>
      <c r="AE22" s="1899"/>
      <c r="AF22" s="1874">
        <v>28</v>
      </c>
      <c r="AG22" s="1874"/>
      <c r="AH22" s="1899" t="s">
        <v>1282</v>
      </c>
      <c r="AI22" s="1899"/>
      <c r="AJ22" s="1874" t="s">
        <v>1282</v>
      </c>
      <c r="AK22" s="1874"/>
      <c r="AL22" s="1874">
        <v>2</v>
      </c>
      <c r="AM22" s="1874"/>
      <c r="AN22" s="1874">
        <v>4</v>
      </c>
      <c r="AO22" s="1874"/>
      <c r="AP22" s="1874">
        <v>1</v>
      </c>
      <c r="AQ22" s="1874"/>
      <c r="AR22" s="1874">
        <v>2</v>
      </c>
      <c r="AS22" s="1874"/>
    </row>
    <row r="23" spans="1:45" ht="22.5" customHeight="1">
      <c r="A23" s="687" t="s">
        <v>1657</v>
      </c>
      <c r="B23" s="1867" t="s">
        <v>1658</v>
      </c>
      <c r="C23" s="1867"/>
      <c r="D23" s="1867"/>
      <c r="E23" s="1867"/>
      <c r="F23" s="1867"/>
      <c r="G23" s="1867"/>
      <c r="H23" s="686"/>
      <c r="I23" s="1902">
        <v>12</v>
      </c>
      <c r="J23" s="1874"/>
      <c r="K23" s="1874"/>
      <c r="L23" s="1875">
        <v>126</v>
      </c>
      <c r="M23" s="1875"/>
      <c r="N23" s="1875">
        <v>48</v>
      </c>
      <c r="O23" s="1875"/>
      <c r="P23" s="1875">
        <v>77</v>
      </c>
      <c r="Q23" s="1875"/>
      <c r="R23" s="1874" t="s">
        <v>1282</v>
      </c>
      <c r="S23" s="1874"/>
      <c r="T23" s="1875" t="s">
        <v>1282</v>
      </c>
      <c r="U23" s="1875"/>
      <c r="V23" s="1875" t="s">
        <v>1282</v>
      </c>
      <c r="W23" s="1875"/>
      <c r="X23" s="1875" t="s">
        <v>1282</v>
      </c>
      <c r="Y23" s="1875"/>
      <c r="Z23" s="1900">
        <v>3</v>
      </c>
      <c r="AA23" s="1900"/>
      <c r="AB23" s="1899">
        <v>4</v>
      </c>
      <c r="AC23" s="1899"/>
      <c r="AD23" s="1899">
        <v>2</v>
      </c>
      <c r="AE23" s="1899"/>
      <c r="AF23" s="1874">
        <v>7</v>
      </c>
      <c r="AG23" s="1874"/>
      <c r="AH23" s="1899" t="s">
        <v>1282</v>
      </c>
      <c r="AI23" s="1899"/>
      <c r="AJ23" s="1874" t="s">
        <v>1282</v>
      </c>
      <c r="AK23" s="1874"/>
      <c r="AL23" s="1874" t="s">
        <v>1282</v>
      </c>
      <c r="AM23" s="1874"/>
      <c r="AN23" s="1874" t="s">
        <v>1282</v>
      </c>
      <c r="AO23" s="1874"/>
      <c r="AP23" s="1874" t="s">
        <v>1282</v>
      </c>
      <c r="AQ23" s="1874"/>
      <c r="AR23" s="1874" t="s">
        <v>1282</v>
      </c>
      <c r="AS23" s="1874"/>
    </row>
    <row r="24" spans="1:45" ht="22.5" customHeight="1">
      <c r="A24" s="687" t="s">
        <v>1659</v>
      </c>
      <c r="B24" s="1867" t="s">
        <v>1660</v>
      </c>
      <c r="C24" s="1867"/>
      <c r="D24" s="1867"/>
      <c r="E24" s="1867"/>
      <c r="F24" s="1867"/>
      <c r="G24" s="1867"/>
      <c r="H24" s="686"/>
      <c r="I24" s="1902">
        <v>13</v>
      </c>
      <c r="J24" s="1874"/>
      <c r="K24" s="1874"/>
      <c r="L24" s="1875">
        <v>48</v>
      </c>
      <c r="M24" s="1875"/>
      <c r="N24" s="1875">
        <v>31</v>
      </c>
      <c r="O24" s="1875"/>
      <c r="P24" s="1875">
        <v>17</v>
      </c>
      <c r="Q24" s="1875"/>
      <c r="R24" s="1874" t="s">
        <v>1282</v>
      </c>
      <c r="S24" s="1874"/>
      <c r="T24" s="1875" t="s">
        <v>1282</v>
      </c>
      <c r="U24" s="1875"/>
      <c r="V24" s="1875" t="s">
        <v>1282</v>
      </c>
      <c r="W24" s="1875"/>
      <c r="X24" s="1875" t="s">
        <v>1282</v>
      </c>
      <c r="Y24" s="1875"/>
      <c r="Z24" s="1900">
        <v>2</v>
      </c>
      <c r="AA24" s="1900"/>
      <c r="AB24" s="1899">
        <v>11</v>
      </c>
      <c r="AC24" s="1899"/>
      <c r="AD24" s="1899">
        <v>2</v>
      </c>
      <c r="AE24" s="1899"/>
      <c r="AF24" s="1874">
        <v>3</v>
      </c>
      <c r="AG24" s="1874"/>
      <c r="AH24" s="1899" t="s">
        <v>1282</v>
      </c>
      <c r="AI24" s="1899"/>
      <c r="AJ24" s="1874" t="s">
        <v>1282</v>
      </c>
      <c r="AK24" s="1874"/>
      <c r="AL24" s="1874" t="s">
        <v>1282</v>
      </c>
      <c r="AM24" s="1874"/>
      <c r="AN24" s="1874" t="s">
        <v>1282</v>
      </c>
      <c r="AO24" s="1874"/>
      <c r="AP24" s="1874" t="s">
        <v>1282</v>
      </c>
      <c r="AQ24" s="1874"/>
      <c r="AR24" s="1874" t="s">
        <v>1282</v>
      </c>
      <c r="AS24" s="1874"/>
    </row>
    <row r="25" spans="1:45" ht="22.5" customHeight="1">
      <c r="A25" s="687" t="s">
        <v>1661</v>
      </c>
      <c r="B25" s="1867" t="s">
        <v>1662</v>
      </c>
      <c r="C25" s="1867"/>
      <c r="D25" s="1867"/>
      <c r="E25" s="1867"/>
      <c r="F25" s="1867"/>
      <c r="G25" s="1867"/>
      <c r="H25" s="686"/>
      <c r="I25" s="1902">
        <v>25</v>
      </c>
      <c r="J25" s="1874"/>
      <c r="K25" s="1874"/>
      <c r="L25" s="1875">
        <v>112</v>
      </c>
      <c r="M25" s="1875"/>
      <c r="N25" s="1875">
        <v>73</v>
      </c>
      <c r="O25" s="1875"/>
      <c r="P25" s="1875">
        <v>39</v>
      </c>
      <c r="Q25" s="1875"/>
      <c r="R25" s="1874" t="s">
        <v>1282</v>
      </c>
      <c r="S25" s="1874"/>
      <c r="T25" s="1875" t="s">
        <v>1282</v>
      </c>
      <c r="U25" s="1875"/>
      <c r="V25" s="1875" t="s">
        <v>1282</v>
      </c>
      <c r="W25" s="1875"/>
      <c r="X25" s="1875" t="s">
        <v>1282</v>
      </c>
      <c r="Y25" s="1875"/>
      <c r="Z25" s="1900">
        <v>4</v>
      </c>
      <c r="AA25" s="1900"/>
      <c r="AB25" s="1899">
        <v>8</v>
      </c>
      <c r="AC25" s="1899"/>
      <c r="AD25" s="1899">
        <v>9</v>
      </c>
      <c r="AE25" s="1899"/>
      <c r="AF25" s="1874">
        <v>38</v>
      </c>
      <c r="AG25" s="1874"/>
      <c r="AH25" s="1899" t="s">
        <v>1282</v>
      </c>
      <c r="AI25" s="1899"/>
      <c r="AJ25" s="1874" t="s">
        <v>1282</v>
      </c>
      <c r="AK25" s="1874"/>
      <c r="AL25" s="1874" t="s">
        <v>1282</v>
      </c>
      <c r="AM25" s="1874"/>
      <c r="AN25" s="1874" t="s">
        <v>1282</v>
      </c>
      <c r="AO25" s="1874"/>
      <c r="AP25" s="1874">
        <v>3</v>
      </c>
      <c r="AQ25" s="1874"/>
      <c r="AR25" s="1874">
        <v>30</v>
      </c>
      <c r="AS25" s="1874"/>
    </row>
    <row r="26" spans="1:45" ht="22.5" customHeight="1">
      <c r="A26" s="687" t="s">
        <v>1663</v>
      </c>
      <c r="B26" s="1867" t="s">
        <v>1664</v>
      </c>
      <c r="C26" s="1867"/>
      <c r="D26" s="1867"/>
      <c r="E26" s="1867"/>
      <c r="F26" s="1867"/>
      <c r="G26" s="1867"/>
      <c r="H26" s="686"/>
      <c r="I26" s="1902">
        <v>13</v>
      </c>
      <c r="J26" s="1874"/>
      <c r="K26" s="1874"/>
      <c r="L26" s="1875">
        <v>268</v>
      </c>
      <c r="M26" s="1875"/>
      <c r="N26" s="1875">
        <v>135</v>
      </c>
      <c r="O26" s="1875"/>
      <c r="P26" s="1875">
        <v>133</v>
      </c>
      <c r="Q26" s="1875"/>
      <c r="R26" s="1874" t="s">
        <v>1282</v>
      </c>
      <c r="S26" s="1874"/>
      <c r="T26" s="1875" t="s">
        <v>1282</v>
      </c>
      <c r="U26" s="1875"/>
      <c r="V26" s="1875" t="s">
        <v>1282</v>
      </c>
      <c r="W26" s="1875"/>
      <c r="X26" s="1875" t="s">
        <v>1282</v>
      </c>
      <c r="Y26" s="1875"/>
      <c r="Z26" s="1900">
        <v>1</v>
      </c>
      <c r="AA26" s="1900"/>
      <c r="AB26" s="1899">
        <v>2</v>
      </c>
      <c r="AC26" s="1899"/>
      <c r="AD26" s="1899">
        <v>2</v>
      </c>
      <c r="AE26" s="1899"/>
      <c r="AF26" s="1874">
        <v>6</v>
      </c>
      <c r="AG26" s="1874"/>
      <c r="AH26" s="1899" t="s">
        <v>1630</v>
      </c>
      <c r="AI26" s="1899"/>
      <c r="AJ26" s="1874" t="s">
        <v>1630</v>
      </c>
      <c r="AK26" s="1874"/>
      <c r="AL26" s="1874" t="s">
        <v>1282</v>
      </c>
      <c r="AM26" s="1874"/>
      <c r="AN26" s="1874" t="s">
        <v>1282</v>
      </c>
      <c r="AO26" s="1874"/>
      <c r="AP26" s="1874" t="s">
        <v>1282</v>
      </c>
      <c r="AQ26" s="1874"/>
      <c r="AR26" s="1874" t="s">
        <v>1282</v>
      </c>
      <c r="AS26" s="1874"/>
    </row>
    <row r="27" spans="1:45" ht="22.5" customHeight="1">
      <c r="A27" s="687" t="s">
        <v>1665</v>
      </c>
      <c r="B27" s="1867" t="s">
        <v>1666</v>
      </c>
      <c r="C27" s="1867"/>
      <c r="D27" s="1867"/>
      <c r="E27" s="1867"/>
      <c r="F27" s="1867"/>
      <c r="G27" s="1867"/>
      <c r="H27" s="686"/>
      <c r="I27" s="1902">
        <v>34</v>
      </c>
      <c r="J27" s="1874"/>
      <c r="K27" s="1874"/>
      <c r="L27" s="1875">
        <v>291</v>
      </c>
      <c r="M27" s="1875"/>
      <c r="N27" s="1875">
        <v>107</v>
      </c>
      <c r="O27" s="1875"/>
      <c r="P27" s="1875">
        <v>184</v>
      </c>
      <c r="Q27" s="1875"/>
      <c r="R27" s="1874" t="s">
        <v>1282</v>
      </c>
      <c r="S27" s="1874"/>
      <c r="T27" s="1875" t="s">
        <v>1282</v>
      </c>
      <c r="U27" s="1875"/>
      <c r="V27" s="1875" t="s">
        <v>1282</v>
      </c>
      <c r="W27" s="1875"/>
      <c r="X27" s="1875" t="s">
        <v>1282</v>
      </c>
      <c r="Y27" s="1875"/>
      <c r="Z27" s="1900">
        <v>4</v>
      </c>
      <c r="AA27" s="1900"/>
      <c r="AB27" s="1899">
        <v>9</v>
      </c>
      <c r="AC27" s="1899"/>
      <c r="AD27" s="1899">
        <v>9</v>
      </c>
      <c r="AE27" s="1899"/>
      <c r="AF27" s="1874">
        <v>67</v>
      </c>
      <c r="AG27" s="1874"/>
      <c r="AH27" s="1899" t="s">
        <v>1282</v>
      </c>
      <c r="AI27" s="1899"/>
      <c r="AJ27" s="1874" t="s">
        <v>1282</v>
      </c>
      <c r="AK27" s="1874"/>
      <c r="AL27" s="1874" t="s">
        <v>1282</v>
      </c>
      <c r="AM27" s="1874"/>
      <c r="AN27" s="1874" t="s">
        <v>1282</v>
      </c>
      <c r="AO27" s="1874"/>
      <c r="AP27" s="1874" t="s">
        <v>1282</v>
      </c>
      <c r="AQ27" s="1874"/>
      <c r="AR27" s="1874" t="s">
        <v>1282</v>
      </c>
      <c r="AS27" s="1874"/>
    </row>
    <row r="28" spans="1:45" ht="22.5" customHeight="1">
      <c r="A28" s="687" t="s">
        <v>1667</v>
      </c>
      <c r="B28" s="1867" t="s">
        <v>1668</v>
      </c>
      <c r="C28" s="1867"/>
      <c r="D28" s="1867"/>
      <c r="E28" s="1867"/>
      <c r="F28" s="1867"/>
      <c r="G28" s="1867"/>
      <c r="H28" s="686"/>
      <c r="I28" s="1902">
        <v>79</v>
      </c>
      <c r="J28" s="1874"/>
      <c r="K28" s="1874"/>
      <c r="L28" s="1875">
        <v>1036</v>
      </c>
      <c r="M28" s="1875"/>
      <c r="N28" s="1875">
        <v>437</v>
      </c>
      <c r="O28" s="1875"/>
      <c r="P28" s="1875">
        <v>599</v>
      </c>
      <c r="Q28" s="1875"/>
      <c r="R28" s="1874" t="s">
        <v>1282</v>
      </c>
      <c r="S28" s="1874"/>
      <c r="T28" s="1875" t="s">
        <v>1282</v>
      </c>
      <c r="U28" s="1875"/>
      <c r="V28" s="1875" t="s">
        <v>1282</v>
      </c>
      <c r="W28" s="1875"/>
      <c r="X28" s="1875" t="s">
        <v>1282</v>
      </c>
      <c r="Y28" s="1875"/>
      <c r="Z28" s="1900">
        <v>7</v>
      </c>
      <c r="AA28" s="1900"/>
      <c r="AB28" s="1899">
        <v>27</v>
      </c>
      <c r="AC28" s="1899"/>
      <c r="AD28" s="1899">
        <v>2</v>
      </c>
      <c r="AE28" s="1899"/>
      <c r="AF28" s="1874">
        <v>6</v>
      </c>
      <c r="AG28" s="1874"/>
      <c r="AH28" s="1899" t="s">
        <v>1282</v>
      </c>
      <c r="AI28" s="1899"/>
      <c r="AJ28" s="1874" t="s">
        <v>1282</v>
      </c>
      <c r="AK28" s="1874"/>
      <c r="AL28" s="1874" t="s">
        <v>1630</v>
      </c>
      <c r="AM28" s="1874"/>
      <c r="AN28" s="1874" t="s">
        <v>1630</v>
      </c>
      <c r="AO28" s="1874"/>
      <c r="AP28" s="1874" t="s">
        <v>1630</v>
      </c>
      <c r="AQ28" s="1874"/>
      <c r="AR28" s="1874" t="s">
        <v>1630</v>
      </c>
      <c r="AS28" s="1874"/>
    </row>
    <row r="29" spans="1:45" ht="22.5" customHeight="1">
      <c r="A29" s="687" t="s">
        <v>1669</v>
      </c>
      <c r="B29" s="1867" t="s">
        <v>1670</v>
      </c>
      <c r="C29" s="1867"/>
      <c r="D29" s="1867"/>
      <c r="E29" s="1867"/>
      <c r="F29" s="1867"/>
      <c r="G29" s="1867"/>
      <c r="H29" s="686"/>
      <c r="I29" s="1902">
        <v>81</v>
      </c>
      <c r="J29" s="1874"/>
      <c r="K29" s="1874"/>
      <c r="L29" s="1875">
        <v>951</v>
      </c>
      <c r="M29" s="1875"/>
      <c r="N29" s="1875">
        <v>379</v>
      </c>
      <c r="O29" s="1875"/>
      <c r="P29" s="1875">
        <v>572</v>
      </c>
      <c r="Q29" s="1875"/>
      <c r="R29" s="1874" t="s">
        <v>1282</v>
      </c>
      <c r="S29" s="1874"/>
      <c r="T29" s="1875" t="s">
        <v>1282</v>
      </c>
      <c r="U29" s="1875"/>
      <c r="V29" s="1875" t="s">
        <v>1282</v>
      </c>
      <c r="W29" s="1875"/>
      <c r="X29" s="1875" t="s">
        <v>1282</v>
      </c>
      <c r="Y29" s="1875"/>
      <c r="Z29" s="1900">
        <v>3</v>
      </c>
      <c r="AA29" s="1900"/>
      <c r="AB29" s="1899">
        <v>19</v>
      </c>
      <c r="AC29" s="1899"/>
      <c r="AD29" s="1899" t="s">
        <v>1282</v>
      </c>
      <c r="AE29" s="1899"/>
      <c r="AF29" s="1874" t="s">
        <v>1282</v>
      </c>
      <c r="AG29" s="1874"/>
      <c r="AH29" s="1899" t="s">
        <v>1282</v>
      </c>
      <c r="AI29" s="1899"/>
      <c r="AJ29" s="1874" t="s">
        <v>1282</v>
      </c>
      <c r="AK29" s="1874"/>
      <c r="AL29" s="1874" t="s">
        <v>1282</v>
      </c>
      <c r="AM29" s="1874"/>
      <c r="AN29" s="1874" t="s">
        <v>1282</v>
      </c>
      <c r="AO29" s="1874"/>
      <c r="AP29" s="1874">
        <v>1</v>
      </c>
      <c r="AQ29" s="1874"/>
      <c r="AR29" s="1874">
        <v>28</v>
      </c>
      <c r="AS29" s="1874"/>
    </row>
    <row r="30" spans="1:45" ht="22.5" customHeight="1">
      <c r="A30" s="687" t="s">
        <v>1671</v>
      </c>
      <c r="B30" s="1867" t="s">
        <v>1672</v>
      </c>
      <c r="C30" s="1867"/>
      <c r="D30" s="1867"/>
      <c r="E30" s="1867"/>
      <c r="F30" s="1867"/>
      <c r="G30" s="1867"/>
      <c r="H30" s="686"/>
      <c r="I30" s="1902">
        <v>2</v>
      </c>
      <c r="J30" s="1874"/>
      <c r="K30" s="1874"/>
      <c r="L30" s="1875">
        <v>2</v>
      </c>
      <c r="M30" s="1875"/>
      <c r="N30" s="1875">
        <v>2</v>
      </c>
      <c r="O30" s="1875"/>
      <c r="P30" s="1875" t="s">
        <v>1282</v>
      </c>
      <c r="Q30" s="1875"/>
      <c r="R30" s="1874" t="s">
        <v>1630</v>
      </c>
      <c r="S30" s="1874"/>
      <c r="T30" s="1875" t="s">
        <v>1630</v>
      </c>
      <c r="U30" s="1875"/>
      <c r="V30" s="1875" t="s">
        <v>1630</v>
      </c>
      <c r="W30" s="1875"/>
      <c r="X30" s="1875" t="s">
        <v>1282</v>
      </c>
      <c r="Y30" s="1875"/>
      <c r="Z30" s="1900" t="s">
        <v>1282</v>
      </c>
      <c r="AA30" s="1900"/>
      <c r="AB30" s="1899" t="s">
        <v>1282</v>
      </c>
      <c r="AC30" s="1899"/>
      <c r="AD30" s="1899" t="s">
        <v>1282</v>
      </c>
      <c r="AE30" s="1899"/>
      <c r="AF30" s="1874" t="s">
        <v>1282</v>
      </c>
      <c r="AG30" s="1874"/>
      <c r="AH30" s="1899" t="s">
        <v>1282</v>
      </c>
      <c r="AI30" s="1899"/>
      <c r="AJ30" s="1874" t="s">
        <v>1282</v>
      </c>
      <c r="AK30" s="1874"/>
      <c r="AL30" s="1874" t="s">
        <v>1282</v>
      </c>
      <c r="AM30" s="1874"/>
      <c r="AN30" s="1874" t="s">
        <v>1282</v>
      </c>
      <c r="AO30" s="1874"/>
      <c r="AP30" s="1874" t="s">
        <v>1282</v>
      </c>
      <c r="AQ30" s="1874"/>
      <c r="AR30" s="1874" t="s">
        <v>1282</v>
      </c>
      <c r="AS30" s="1874"/>
    </row>
    <row r="31" spans="1:45" ht="22.5" customHeight="1">
      <c r="A31" s="687" t="s">
        <v>208</v>
      </c>
      <c r="B31" s="1867" t="s">
        <v>1673</v>
      </c>
      <c r="C31" s="1867"/>
      <c r="D31" s="1867"/>
      <c r="E31" s="1867"/>
      <c r="F31" s="1867"/>
      <c r="G31" s="1867"/>
      <c r="H31" s="686"/>
      <c r="I31" s="1902">
        <v>13</v>
      </c>
      <c r="J31" s="1874"/>
      <c r="K31" s="1874"/>
      <c r="L31" s="1875">
        <v>397</v>
      </c>
      <c r="M31" s="1875"/>
      <c r="N31" s="1875">
        <v>258</v>
      </c>
      <c r="O31" s="1875"/>
      <c r="P31" s="1875">
        <v>139</v>
      </c>
      <c r="Q31" s="1875"/>
      <c r="R31" s="1874" t="s">
        <v>1630</v>
      </c>
      <c r="S31" s="1874"/>
      <c r="T31" s="1875" t="s">
        <v>1630</v>
      </c>
      <c r="U31" s="1875"/>
      <c r="V31" s="1875" t="s">
        <v>1630</v>
      </c>
      <c r="W31" s="1875"/>
      <c r="X31" s="1875" t="s">
        <v>1282</v>
      </c>
      <c r="Y31" s="1875"/>
      <c r="Z31" s="1900">
        <v>2</v>
      </c>
      <c r="AA31" s="1900"/>
      <c r="AB31" s="1899">
        <v>78</v>
      </c>
      <c r="AC31" s="1899"/>
      <c r="AD31" s="1899">
        <v>7</v>
      </c>
      <c r="AE31" s="1899"/>
      <c r="AF31" s="1874">
        <v>268</v>
      </c>
      <c r="AG31" s="1874"/>
      <c r="AH31" s="1899" t="s">
        <v>1282</v>
      </c>
      <c r="AI31" s="1899"/>
      <c r="AJ31" s="1874" t="s">
        <v>1282</v>
      </c>
      <c r="AK31" s="1874"/>
      <c r="AL31" s="1874" t="s">
        <v>1282</v>
      </c>
      <c r="AM31" s="1874"/>
      <c r="AN31" s="1874" t="s">
        <v>1282</v>
      </c>
      <c r="AO31" s="1874"/>
      <c r="AP31" s="1874" t="s">
        <v>1282</v>
      </c>
      <c r="AQ31" s="1874"/>
      <c r="AR31" s="1874" t="s">
        <v>1282</v>
      </c>
      <c r="AS31" s="1874"/>
    </row>
    <row r="32" spans="1:45" ht="22.5" customHeight="1">
      <c r="A32" s="687" t="s">
        <v>1132</v>
      </c>
      <c r="B32" s="1867" t="s">
        <v>1674</v>
      </c>
      <c r="C32" s="1867"/>
      <c r="D32" s="1867"/>
      <c r="E32" s="1867"/>
      <c r="F32" s="1867"/>
      <c r="G32" s="1867"/>
      <c r="H32" s="686"/>
      <c r="I32" s="1902">
        <v>7</v>
      </c>
      <c r="J32" s="1874"/>
      <c r="K32" s="1874"/>
      <c r="L32" s="1875">
        <v>210</v>
      </c>
      <c r="M32" s="1875"/>
      <c r="N32" s="1875">
        <v>97</v>
      </c>
      <c r="O32" s="1875"/>
      <c r="P32" s="1875">
        <v>108</v>
      </c>
      <c r="Q32" s="1875"/>
      <c r="R32" s="1874" t="s">
        <v>1630</v>
      </c>
      <c r="S32" s="1874"/>
      <c r="T32" s="1875" t="s">
        <v>1630</v>
      </c>
      <c r="U32" s="1875"/>
      <c r="V32" s="1875" t="s">
        <v>1630</v>
      </c>
      <c r="W32" s="1875"/>
      <c r="X32" s="1875" t="s">
        <v>1282</v>
      </c>
      <c r="Y32" s="1875"/>
      <c r="Z32" s="1900" t="s">
        <v>1282</v>
      </c>
      <c r="AA32" s="1900"/>
      <c r="AB32" s="1899" t="s">
        <v>1282</v>
      </c>
      <c r="AC32" s="1899"/>
      <c r="AD32" s="1899">
        <v>5</v>
      </c>
      <c r="AE32" s="1899"/>
      <c r="AF32" s="1874">
        <v>194</v>
      </c>
      <c r="AG32" s="1874"/>
      <c r="AH32" s="1899" t="s">
        <v>1282</v>
      </c>
      <c r="AI32" s="1899"/>
      <c r="AJ32" s="1874" t="s">
        <v>1282</v>
      </c>
      <c r="AK32" s="1874"/>
      <c r="AL32" s="1874" t="s">
        <v>1282</v>
      </c>
      <c r="AM32" s="1874"/>
      <c r="AN32" s="1874" t="s">
        <v>1282</v>
      </c>
      <c r="AO32" s="1874"/>
      <c r="AP32" s="1874">
        <v>1</v>
      </c>
      <c r="AQ32" s="1874"/>
      <c r="AR32" s="1874">
        <v>5</v>
      </c>
      <c r="AS32" s="1874"/>
    </row>
    <row r="33" spans="1:45" ht="22.5" customHeight="1">
      <c r="A33" s="687"/>
      <c r="B33" s="1867"/>
      <c r="C33" s="1867"/>
      <c r="D33" s="1867"/>
      <c r="E33" s="1867"/>
      <c r="F33" s="1867"/>
      <c r="G33" s="1867"/>
      <c r="H33" s="686"/>
      <c r="I33" s="1902"/>
      <c r="J33" s="1874"/>
      <c r="K33" s="1874"/>
      <c r="L33" s="1875"/>
      <c r="M33" s="1875"/>
      <c r="N33" s="1875"/>
      <c r="O33" s="1875"/>
      <c r="P33" s="1875"/>
      <c r="Q33" s="1875"/>
      <c r="R33" s="1874"/>
      <c r="S33" s="1874"/>
      <c r="T33" s="1875"/>
      <c r="U33" s="1875"/>
      <c r="V33" s="1875"/>
      <c r="W33" s="1875"/>
      <c r="X33" s="1875"/>
      <c r="Y33" s="1875"/>
      <c r="Z33" s="1900"/>
      <c r="AA33" s="1900"/>
      <c r="AB33" s="1899"/>
      <c r="AC33" s="1899"/>
      <c r="AD33" s="1899"/>
      <c r="AE33" s="1899"/>
      <c r="AF33" s="1874"/>
      <c r="AG33" s="1874"/>
      <c r="AH33" s="1899"/>
      <c r="AI33" s="1899"/>
      <c r="AJ33" s="1874"/>
      <c r="AK33" s="1874"/>
      <c r="AL33" s="1874"/>
      <c r="AM33" s="1874"/>
      <c r="AN33" s="1874"/>
      <c r="AO33" s="1874"/>
      <c r="AP33" s="1897"/>
      <c r="AQ33" s="1897"/>
      <c r="AR33" s="1897"/>
      <c r="AS33" s="1897"/>
    </row>
    <row r="34" spans="1:45" ht="22.5" customHeight="1">
      <c r="A34" s="687"/>
      <c r="B34" s="1867" t="s">
        <v>1675</v>
      </c>
      <c r="C34" s="1867"/>
      <c r="D34" s="1867"/>
      <c r="E34" s="1867"/>
      <c r="F34" s="1867"/>
      <c r="G34" s="1867"/>
      <c r="H34" s="686"/>
      <c r="I34" s="1902">
        <f>SUM(I35:I38)+SUM('P53'!I7:I13)</f>
        <v>582</v>
      </c>
      <c r="J34" s="1874"/>
      <c r="K34" s="1874"/>
      <c r="L34" s="1874">
        <f>SUM(L35:L38)+SUM('P53'!L7:L13)</f>
        <v>7870</v>
      </c>
      <c r="M34" s="1874"/>
      <c r="N34" s="1874">
        <f>SUM(N35:N38)+SUM('P53'!N7:N13)</f>
        <v>4648</v>
      </c>
      <c r="O34" s="1874"/>
      <c r="P34" s="1874">
        <f>SUM(P35:P38)+SUM('P53'!P7:P13)</f>
        <v>3222</v>
      </c>
      <c r="Q34" s="1874"/>
      <c r="R34" s="1874">
        <f>SUM(R35:R38)+SUM('P53'!R7:R13)</f>
        <v>3</v>
      </c>
      <c r="S34" s="1874"/>
      <c r="T34" s="1874">
        <f>SUM(T35:T38)+SUM('P53'!T7:T13)</f>
        <v>27</v>
      </c>
      <c r="U34" s="1874"/>
      <c r="V34" s="1875" t="s">
        <v>1282</v>
      </c>
      <c r="W34" s="1875"/>
      <c r="X34" s="1875" t="s">
        <v>1282</v>
      </c>
      <c r="Y34" s="1875"/>
      <c r="Z34" s="1874">
        <f>SUM(Z35:Z38)+SUM('P53'!Z7:Z13)</f>
        <v>91</v>
      </c>
      <c r="AA34" s="1874"/>
      <c r="AB34" s="1874">
        <f>SUM(AB35:AB38)+SUM('P53'!AB7:AB13)</f>
        <v>488</v>
      </c>
      <c r="AC34" s="1874"/>
      <c r="AD34" s="1874">
        <f>SUM(AD35:AD38)+SUM('P53'!AD7:AD13)</f>
        <v>69</v>
      </c>
      <c r="AE34" s="1874"/>
      <c r="AF34" s="1874">
        <f>SUM(AF35:AF38)+SUM('P53'!AF7:AF13)</f>
        <v>2386</v>
      </c>
      <c r="AG34" s="1874"/>
      <c r="AH34" s="1874">
        <f>SUM(AH35:AH38)+SUM('P53'!AH7:AH13)</f>
        <v>2</v>
      </c>
      <c r="AI34" s="1874"/>
      <c r="AJ34" s="1874">
        <f>SUM(AJ35:AJ38)+SUM('P53'!AJ7:AJ13)</f>
        <v>130</v>
      </c>
      <c r="AK34" s="1874"/>
      <c r="AL34" s="1874">
        <f>SUM(AL35:AL38)+SUM('P53'!AL7:AL13)</f>
        <v>3</v>
      </c>
      <c r="AM34" s="1874"/>
      <c r="AN34" s="1874">
        <f>SUM(AN35:AN38)+SUM('P53'!AN7:AN13)</f>
        <v>36</v>
      </c>
      <c r="AO34" s="1874"/>
      <c r="AP34" s="1874">
        <f>SUM(AP35:AP38)+SUM('P53'!AP7:AP13)</f>
        <v>19</v>
      </c>
      <c r="AQ34" s="1874"/>
      <c r="AR34" s="1874">
        <f>SUM(AR35:AR38)+SUM('P53'!AR7:AR13)</f>
        <v>732</v>
      </c>
      <c r="AS34" s="1874"/>
    </row>
    <row r="35" spans="1:45" ht="22.5" customHeight="1">
      <c r="A35" s="687" t="s">
        <v>1676</v>
      </c>
      <c r="B35" s="1867" t="s">
        <v>1677</v>
      </c>
      <c r="C35" s="1867"/>
      <c r="D35" s="1867"/>
      <c r="E35" s="1867"/>
      <c r="F35" s="1867"/>
      <c r="G35" s="1867"/>
      <c r="H35" s="686"/>
      <c r="I35" s="1902">
        <v>21</v>
      </c>
      <c r="J35" s="1874"/>
      <c r="K35" s="1874"/>
      <c r="L35" s="1875">
        <v>868</v>
      </c>
      <c r="M35" s="1875"/>
      <c r="N35" s="1875">
        <v>278</v>
      </c>
      <c r="O35" s="1875"/>
      <c r="P35" s="1875">
        <v>590</v>
      </c>
      <c r="Q35" s="1875"/>
      <c r="R35" s="1874" t="s">
        <v>1282</v>
      </c>
      <c r="S35" s="1874"/>
      <c r="T35" s="1875" t="s">
        <v>1282</v>
      </c>
      <c r="U35" s="1875"/>
      <c r="V35" s="1875" t="s">
        <v>1282</v>
      </c>
      <c r="W35" s="1875"/>
      <c r="X35" s="1875" t="s">
        <v>1282</v>
      </c>
      <c r="Y35" s="1875"/>
      <c r="Z35" s="1900">
        <v>2</v>
      </c>
      <c r="AA35" s="1900"/>
      <c r="AB35" s="1899">
        <v>3</v>
      </c>
      <c r="AC35" s="1899"/>
      <c r="AD35" s="1899">
        <v>3</v>
      </c>
      <c r="AE35" s="1899"/>
      <c r="AF35" s="1874">
        <v>8</v>
      </c>
      <c r="AG35" s="1874"/>
      <c r="AH35" s="1899" t="s">
        <v>1282</v>
      </c>
      <c r="AI35" s="1899"/>
      <c r="AJ35" s="1874" t="s">
        <v>1282</v>
      </c>
      <c r="AK35" s="1874"/>
      <c r="AL35" s="1874" t="s">
        <v>1282</v>
      </c>
      <c r="AM35" s="1874"/>
      <c r="AN35" s="1874" t="s">
        <v>1282</v>
      </c>
      <c r="AO35" s="1874"/>
      <c r="AP35" s="1874" t="s">
        <v>1282</v>
      </c>
      <c r="AQ35" s="1874"/>
      <c r="AR35" s="1874" t="s">
        <v>1282</v>
      </c>
      <c r="AS35" s="1874"/>
    </row>
    <row r="36" spans="1:45" ht="22.5" customHeight="1">
      <c r="A36" s="687" t="s">
        <v>1678</v>
      </c>
      <c r="B36" s="1867" t="s">
        <v>1679</v>
      </c>
      <c r="C36" s="1867"/>
      <c r="D36" s="1867"/>
      <c r="E36" s="1867"/>
      <c r="F36" s="1867"/>
      <c r="G36" s="1867"/>
      <c r="H36" s="686"/>
      <c r="I36" s="1902">
        <v>20</v>
      </c>
      <c r="J36" s="1874"/>
      <c r="K36" s="1874"/>
      <c r="L36" s="1875">
        <v>194</v>
      </c>
      <c r="M36" s="1875"/>
      <c r="N36" s="1875">
        <v>145</v>
      </c>
      <c r="O36" s="1875"/>
      <c r="P36" s="1875">
        <v>49</v>
      </c>
      <c r="Q36" s="1875"/>
      <c r="R36" s="1874" t="s">
        <v>1282</v>
      </c>
      <c r="S36" s="1874"/>
      <c r="T36" s="1875" t="s">
        <v>1282</v>
      </c>
      <c r="U36" s="1875"/>
      <c r="V36" s="1875" t="s">
        <v>1282</v>
      </c>
      <c r="W36" s="1875"/>
      <c r="X36" s="1875" t="s">
        <v>1282</v>
      </c>
      <c r="Y36" s="1875"/>
      <c r="Z36" s="1900">
        <v>5</v>
      </c>
      <c r="AA36" s="1900"/>
      <c r="AB36" s="1899">
        <v>12</v>
      </c>
      <c r="AC36" s="1899"/>
      <c r="AD36" s="1899">
        <v>1</v>
      </c>
      <c r="AE36" s="1899"/>
      <c r="AF36" s="1874">
        <v>4</v>
      </c>
      <c r="AG36" s="1874"/>
      <c r="AH36" s="1899" t="s">
        <v>1282</v>
      </c>
      <c r="AI36" s="1899"/>
      <c r="AJ36" s="1874" t="s">
        <v>1282</v>
      </c>
      <c r="AK36" s="1874"/>
      <c r="AL36" s="1874">
        <v>1</v>
      </c>
      <c r="AM36" s="1874"/>
      <c r="AN36" s="1874">
        <v>30</v>
      </c>
      <c r="AO36" s="1874"/>
      <c r="AP36" s="1874" t="s">
        <v>1282</v>
      </c>
      <c r="AQ36" s="1874"/>
      <c r="AR36" s="1874" t="s">
        <v>1282</v>
      </c>
      <c r="AS36" s="1874"/>
    </row>
    <row r="37" spans="1:45" ht="22.5" customHeight="1">
      <c r="A37" s="687" t="s">
        <v>1680</v>
      </c>
      <c r="B37" s="1867" t="s">
        <v>1681</v>
      </c>
      <c r="C37" s="1867"/>
      <c r="D37" s="1867"/>
      <c r="E37" s="1867"/>
      <c r="F37" s="1867"/>
      <c r="G37" s="1867"/>
      <c r="H37" s="686"/>
      <c r="I37" s="1902">
        <v>8</v>
      </c>
      <c r="J37" s="1874"/>
      <c r="K37" s="1874"/>
      <c r="L37" s="1875">
        <v>117</v>
      </c>
      <c r="M37" s="1875"/>
      <c r="N37" s="1875">
        <v>45</v>
      </c>
      <c r="O37" s="1875"/>
      <c r="P37" s="1875">
        <v>72</v>
      </c>
      <c r="Q37" s="1875"/>
      <c r="R37" s="1874" t="s">
        <v>1282</v>
      </c>
      <c r="S37" s="1874"/>
      <c r="T37" s="1875" t="s">
        <v>1282</v>
      </c>
      <c r="U37" s="1875"/>
      <c r="V37" s="1875" t="s">
        <v>1282</v>
      </c>
      <c r="W37" s="1875"/>
      <c r="X37" s="1875" t="s">
        <v>1282</v>
      </c>
      <c r="Y37" s="1875"/>
      <c r="Z37" s="1900">
        <v>1</v>
      </c>
      <c r="AA37" s="1900"/>
      <c r="AB37" s="1899">
        <v>8</v>
      </c>
      <c r="AC37" s="1899"/>
      <c r="AD37" s="1899" t="s">
        <v>1282</v>
      </c>
      <c r="AE37" s="1899"/>
      <c r="AF37" s="1874" t="s">
        <v>1282</v>
      </c>
      <c r="AG37" s="1874"/>
      <c r="AH37" s="1899" t="s">
        <v>1282</v>
      </c>
      <c r="AI37" s="1899"/>
      <c r="AJ37" s="1874" t="s">
        <v>1282</v>
      </c>
      <c r="AK37" s="1874"/>
      <c r="AL37" s="1874" t="s">
        <v>1282</v>
      </c>
      <c r="AM37" s="1874"/>
      <c r="AN37" s="1874" t="s">
        <v>1282</v>
      </c>
      <c r="AO37" s="1874"/>
      <c r="AP37" s="1874" t="s">
        <v>1282</v>
      </c>
      <c r="AQ37" s="1874"/>
      <c r="AR37" s="1874" t="s">
        <v>1282</v>
      </c>
      <c r="AS37" s="1874"/>
    </row>
    <row r="38" spans="1:45" ht="22.5" customHeight="1">
      <c r="A38" s="687" t="s">
        <v>1682</v>
      </c>
      <c r="B38" s="1867" t="s">
        <v>1683</v>
      </c>
      <c r="C38" s="1867"/>
      <c r="D38" s="1867"/>
      <c r="E38" s="1867"/>
      <c r="F38" s="1867"/>
      <c r="G38" s="1867"/>
      <c r="H38" s="686"/>
      <c r="I38" s="1902">
        <v>29</v>
      </c>
      <c r="J38" s="1874"/>
      <c r="K38" s="1874"/>
      <c r="L38" s="1875">
        <v>228</v>
      </c>
      <c r="M38" s="1875"/>
      <c r="N38" s="1875">
        <v>105</v>
      </c>
      <c r="O38" s="1875"/>
      <c r="P38" s="1875">
        <v>123</v>
      </c>
      <c r="Q38" s="1875"/>
      <c r="R38" s="1874">
        <v>1</v>
      </c>
      <c r="S38" s="1874"/>
      <c r="T38" s="1875">
        <v>5</v>
      </c>
      <c r="U38" s="1875"/>
      <c r="V38" s="1875" t="s">
        <v>1282</v>
      </c>
      <c r="W38" s="1875"/>
      <c r="X38" s="1875" t="s">
        <v>1282</v>
      </c>
      <c r="Y38" s="1875"/>
      <c r="Z38" s="1900">
        <v>9</v>
      </c>
      <c r="AA38" s="1900"/>
      <c r="AB38" s="1899">
        <v>27</v>
      </c>
      <c r="AC38" s="1899"/>
      <c r="AD38" s="1899">
        <v>3</v>
      </c>
      <c r="AE38" s="1899"/>
      <c r="AF38" s="1874">
        <v>5</v>
      </c>
      <c r="AG38" s="1874"/>
      <c r="AH38" s="1899" t="s">
        <v>1282</v>
      </c>
      <c r="AI38" s="1899"/>
      <c r="AJ38" s="1874" t="s">
        <v>1282</v>
      </c>
      <c r="AK38" s="1874"/>
      <c r="AL38" s="1874" t="s">
        <v>1282</v>
      </c>
      <c r="AM38" s="1874"/>
      <c r="AN38" s="1874" t="s">
        <v>1282</v>
      </c>
      <c r="AO38" s="1874"/>
      <c r="AP38" s="1874" t="s">
        <v>1282</v>
      </c>
      <c r="AQ38" s="1874"/>
      <c r="AR38" s="1874" t="s">
        <v>1282</v>
      </c>
      <c r="AS38" s="1874"/>
    </row>
    <row r="39" spans="1:45" ht="22.5" customHeight="1">
      <c r="A39" s="688"/>
      <c r="B39" s="688"/>
      <c r="C39" s="688"/>
      <c r="D39" s="688"/>
      <c r="E39" s="688"/>
      <c r="F39" s="688"/>
      <c r="G39" s="688"/>
      <c r="H39" s="689"/>
      <c r="I39" s="690"/>
      <c r="J39" s="690"/>
      <c r="K39" s="690"/>
      <c r="L39" s="690"/>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88"/>
    </row>
    <row r="40" spans="1:45" ht="22.5" customHeight="1">
      <c r="A40" s="673" t="s">
        <v>1684</v>
      </c>
    </row>
    <row r="49" spans="9:11" ht="22.5" customHeight="1">
      <c r="I49" s="263"/>
      <c r="J49" s="263"/>
      <c r="K49" s="263"/>
    </row>
  </sheetData>
  <mergeCells count="637">
    <mergeCell ref="I37:K37"/>
    <mergeCell ref="I38:K38"/>
    <mergeCell ref="A1:G1"/>
    <mergeCell ref="A2:AS2"/>
    <mergeCell ref="I31:K31"/>
    <mergeCell ref="I32:K32"/>
    <mergeCell ref="I33:K33"/>
    <mergeCell ref="I34:K34"/>
    <mergeCell ref="I35:K35"/>
    <mergeCell ref="I26:K26"/>
    <mergeCell ref="I27:K27"/>
    <mergeCell ref="I28:K28"/>
    <mergeCell ref="I29:K29"/>
    <mergeCell ref="I30:K30"/>
    <mergeCell ref="I21:K21"/>
    <mergeCell ref="I22:K22"/>
    <mergeCell ref="I23:K23"/>
    <mergeCell ref="I24:K24"/>
    <mergeCell ref="I25:K25"/>
    <mergeCell ref="L37:M37"/>
    <mergeCell ref="L38:M38"/>
    <mergeCell ref="I7:K7"/>
    <mergeCell ref="I8:K8"/>
    <mergeCell ref="I9:K9"/>
    <mergeCell ref="I10:K10"/>
    <mergeCell ref="I11:K11"/>
    <mergeCell ref="I12:K12"/>
    <mergeCell ref="I13:K13"/>
    <mergeCell ref="I14:K14"/>
    <mergeCell ref="I15:K15"/>
    <mergeCell ref="I16:K16"/>
    <mergeCell ref="I17:K17"/>
    <mergeCell ref="I18:K18"/>
    <mergeCell ref="I19:K19"/>
    <mergeCell ref="I20:K20"/>
    <mergeCell ref="L32:M32"/>
    <mergeCell ref="L33:M33"/>
    <mergeCell ref="L34:M34"/>
    <mergeCell ref="L35:M35"/>
    <mergeCell ref="L36:M36"/>
    <mergeCell ref="L27:M27"/>
    <mergeCell ref="L28:M28"/>
    <mergeCell ref="L29:M29"/>
    <mergeCell ref="L30:M30"/>
    <mergeCell ref="L31:M31"/>
    <mergeCell ref="L22:M22"/>
    <mergeCell ref="L23:M23"/>
    <mergeCell ref="L24:M24"/>
    <mergeCell ref="L25:M25"/>
    <mergeCell ref="L26:M26"/>
    <mergeCell ref="I36:K36"/>
    <mergeCell ref="L21:M21"/>
    <mergeCell ref="N34:O34"/>
    <mergeCell ref="N35:O35"/>
    <mergeCell ref="N36:O36"/>
    <mergeCell ref="N37:O37"/>
    <mergeCell ref="N19:O19"/>
    <mergeCell ref="N20:O20"/>
    <mergeCell ref="N21:O21"/>
    <mergeCell ref="N22:O22"/>
    <mergeCell ref="N23:O23"/>
    <mergeCell ref="N33:O33"/>
    <mergeCell ref="N24:O24"/>
    <mergeCell ref="N25:O25"/>
    <mergeCell ref="N26:O26"/>
    <mergeCell ref="N27:O27"/>
    <mergeCell ref="N28:O28"/>
    <mergeCell ref="L7:M7"/>
    <mergeCell ref="L8:M8"/>
    <mergeCell ref="L9:M9"/>
    <mergeCell ref="L10:M10"/>
    <mergeCell ref="L11:M11"/>
    <mergeCell ref="L17:M17"/>
    <mergeCell ref="L18:M18"/>
    <mergeCell ref="L19:M19"/>
    <mergeCell ref="L20:M20"/>
    <mergeCell ref="L12:M12"/>
    <mergeCell ref="L13:M13"/>
    <mergeCell ref="L14:M14"/>
    <mergeCell ref="L15:M15"/>
    <mergeCell ref="L16:M16"/>
    <mergeCell ref="P37:Q37"/>
    <mergeCell ref="P38:Q38"/>
    <mergeCell ref="N7:O7"/>
    <mergeCell ref="N8:O8"/>
    <mergeCell ref="N9:O9"/>
    <mergeCell ref="N10:O10"/>
    <mergeCell ref="N11:O11"/>
    <mergeCell ref="N12:O12"/>
    <mergeCell ref="N13:O13"/>
    <mergeCell ref="N14:O14"/>
    <mergeCell ref="N15:O15"/>
    <mergeCell ref="N16:O16"/>
    <mergeCell ref="N17:O17"/>
    <mergeCell ref="N18:O18"/>
    <mergeCell ref="P30:Q30"/>
    <mergeCell ref="P31:Q31"/>
    <mergeCell ref="P32:Q32"/>
    <mergeCell ref="P33:Q33"/>
    <mergeCell ref="P34:Q34"/>
    <mergeCell ref="N38:O38"/>
    <mergeCell ref="N29:O29"/>
    <mergeCell ref="N30:O30"/>
    <mergeCell ref="N31:O31"/>
    <mergeCell ref="N32:O32"/>
    <mergeCell ref="R38:S38"/>
    <mergeCell ref="P7:Q7"/>
    <mergeCell ref="P8:Q8"/>
    <mergeCell ref="P9:Q9"/>
    <mergeCell ref="P10:Q10"/>
    <mergeCell ref="P11:Q11"/>
    <mergeCell ref="P12:Q12"/>
    <mergeCell ref="P13:Q13"/>
    <mergeCell ref="P14:Q14"/>
    <mergeCell ref="P15:Q15"/>
    <mergeCell ref="P16:Q16"/>
    <mergeCell ref="P17:Q17"/>
    <mergeCell ref="P18:Q18"/>
    <mergeCell ref="P19:Q19"/>
    <mergeCell ref="R31:S31"/>
    <mergeCell ref="R32:S32"/>
    <mergeCell ref="R33:S33"/>
    <mergeCell ref="R34:S34"/>
    <mergeCell ref="R35:S35"/>
    <mergeCell ref="R26:S26"/>
    <mergeCell ref="R27:S27"/>
    <mergeCell ref="R28:S28"/>
    <mergeCell ref="P35:Q35"/>
    <mergeCell ref="P36:Q36"/>
    <mergeCell ref="R15:S15"/>
    <mergeCell ref="R29:S29"/>
    <mergeCell ref="R30:S30"/>
    <mergeCell ref="R21:S21"/>
    <mergeCell ref="R22:S22"/>
    <mergeCell ref="R23:S23"/>
    <mergeCell ref="R24:S24"/>
    <mergeCell ref="R25:S25"/>
    <mergeCell ref="T37:U37"/>
    <mergeCell ref="T36:U36"/>
    <mergeCell ref="R36:S36"/>
    <mergeCell ref="R37:S37"/>
    <mergeCell ref="R16:S16"/>
    <mergeCell ref="R17:S17"/>
    <mergeCell ref="R18:S18"/>
    <mergeCell ref="R19:S19"/>
    <mergeCell ref="R20:S20"/>
    <mergeCell ref="T32:U32"/>
    <mergeCell ref="T33:U33"/>
    <mergeCell ref="T34:U34"/>
    <mergeCell ref="T35:U35"/>
    <mergeCell ref="T27:U27"/>
    <mergeCell ref="T28:U28"/>
    <mergeCell ref="T29:U29"/>
    <mergeCell ref="T31:U31"/>
    <mergeCell ref="T22:U22"/>
    <mergeCell ref="T23:U23"/>
    <mergeCell ref="T24:U24"/>
    <mergeCell ref="T25:U25"/>
    <mergeCell ref="T26:U26"/>
    <mergeCell ref="T17:U17"/>
    <mergeCell ref="T18:U18"/>
    <mergeCell ref="T19:U19"/>
    <mergeCell ref="T20:U20"/>
    <mergeCell ref="T21:U21"/>
    <mergeCell ref="V36:W36"/>
    <mergeCell ref="V37:W37"/>
    <mergeCell ref="V38:W38"/>
    <mergeCell ref="V29:W29"/>
    <mergeCell ref="V30:W30"/>
    <mergeCell ref="V31:W31"/>
    <mergeCell ref="V32:W32"/>
    <mergeCell ref="V33:W33"/>
    <mergeCell ref="T12:U12"/>
    <mergeCell ref="T13:U13"/>
    <mergeCell ref="T14:U14"/>
    <mergeCell ref="T15:U15"/>
    <mergeCell ref="T16:U16"/>
    <mergeCell ref="T38:U38"/>
    <mergeCell ref="V27:W27"/>
    <mergeCell ref="V28:W28"/>
    <mergeCell ref="V19:W19"/>
    <mergeCell ref="V20:W20"/>
    <mergeCell ref="V21:W21"/>
    <mergeCell ref="V22:W22"/>
    <mergeCell ref="V23:W23"/>
    <mergeCell ref="V34:W34"/>
    <mergeCell ref="V35:W35"/>
    <mergeCell ref="T30:U30"/>
    <mergeCell ref="X38:Y38"/>
    <mergeCell ref="V7:W7"/>
    <mergeCell ref="V8:W8"/>
    <mergeCell ref="V9:W9"/>
    <mergeCell ref="V10:W10"/>
    <mergeCell ref="V11:W11"/>
    <mergeCell ref="V12:W12"/>
    <mergeCell ref="V13:W13"/>
    <mergeCell ref="V14:W14"/>
    <mergeCell ref="V15:W15"/>
    <mergeCell ref="V16:W16"/>
    <mergeCell ref="V17:W17"/>
    <mergeCell ref="V18:W18"/>
    <mergeCell ref="X30:Y30"/>
    <mergeCell ref="X31:Y31"/>
    <mergeCell ref="X32:Y32"/>
    <mergeCell ref="X33:Y33"/>
    <mergeCell ref="X34:Y34"/>
    <mergeCell ref="X25:Y25"/>
    <mergeCell ref="X26:Y26"/>
    <mergeCell ref="X27:Y27"/>
    <mergeCell ref="V24:W24"/>
    <mergeCell ref="V25:W25"/>
    <mergeCell ref="V26:W26"/>
    <mergeCell ref="X28:Y28"/>
    <mergeCell ref="X29:Y29"/>
    <mergeCell ref="X20:Y20"/>
    <mergeCell ref="X21:Y21"/>
    <mergeCell ref="X22:Y22"/>
    <mergeCell ref="X23:Y23"/>
    <mergeCell ref="X24:Y24"/>
    <mergeCell ref="Z36:AA36"/>
    <mergeCell ref="Z37:AA37"/>
    <mergeCell ref="Z21:AA21"/>
    <mergeCell ref="Z22:AA22"/>
    <mergeCell ref="Z23:AA23"/>
    <mergeCell ref="Z24:AA24"/>
    <mergeCell ref="Z25:AA25"/>
    <mergeCell ref="X35:Y35"/>
    <mergeCell ref="X36:Y36"/>
    <mergeCell ref="X37:Y37"/>
    <mergeCell ref="Z38:AA38"/>
    <mergeCell ref="X7:Y7"/>
    <mergeCell ref="X8:Y8"/>
    <mergeCell ref="X9:Y9"/>
    <mergeCell ref="X10:Y10"/>
    <mergeCell ref="X11:Y11"/>
    <mergeCell ref="X12:Y12"/>
    <mergeCell ref="X13:Y13"/>
    <mergeCell ref="X14:Y14"/>
    <mergeCell ref="X15:Y15"/>
    <mergeCell ref="X16:Y16"/>
    <mergeCell ref="X17:Y17"/>
    <mergeCell ref="X18:Y18"/>
    <mergeCell ref="X19:Y19"/>
    <mergeCell ref="Z31:AA31"/>
    <mergeCell ref="Z32:AA32"/>
    <mergeCell ref="Z33:AA33"/>
    <mergeCell ref="Z34:AA34"/>
    <mergeCell ref="Z35:AA35"/>
    <mergeCell ref="Z26:AA26"/>
    <mergeCell ref="Z27:AA27"/>
    <mergeCell ref="Z28:AA28"/>
    <mergeCell ref="Z29:AA29"/>
    <mergeCell ref="Z30:AA30"/>
    <mergeCell ref="Z16:AA16"/>
    <mergeCell ref="Z17:AA17"/>
    <mergeCell ref="Z18:AA18"/>
    <mergeCell ref="Z19:AA19"/>
    <mergeCell ref="Z20:AA20"/>
    <mergeCell ref="AB32:AC32"/>
    <mergeCell ref="AB33:AC33"/>
    <mergeCell ref="AB34:AC34"/>
    <mergeCell ref="AB35:AC35"/>
    <mergeCell ref="AB27:AC27"/>
    <mergeCell ref="AB28:AC28"/>
    <mergeCell ref="AB29:AC29"/>
    <mergeCell ref="Z7:AA7"/>
    <mergeCell ref="Z8:AA8"/>
    <mergeCell ref="Z9:AA9"/>
    <mergeCell ref="Z10:AA10"/>
    <mergeCell ref="Z11:AA11"/>
    <mergeCell ref="Z12:AA12"/>
    <mergeCell ref="Z13:AA13"/>
    <mergeCell ref="Z14:AA14"/>
    <mergeCell ref="Z15:AA15"/>
    <mergeCell ref="AB7:AC7"/>
    <mergeCell ref="AB8:AC8"/>
    <mergeCell ref="AB9:AC9"/>
    <mergeCell ref="AB10:AC10"/>
    <mergeCell ref="AB11:AC11"/>
    <mergeCell ref="AB30:AC30"/>
    <mergeCell ref="AB31:AC31"/>
    <mergeCell ref="AB22:AC22"/>
    <mergeCell ref="AB23:AC23"/>
    <mergeCell ref="AB24:AC24"/>
    <mergeCell ref="AB25:AC25"/>
    <mergeCell ref="AB26:AC26"/>
    <mergeCell ref="AB17:AC17"/>
    <mergeCell ref="AB18:AC18"/>
    <mergeCell ref="AB19:AC19"/>
    <mergeCell ref="AB20:AC20"/>
    <mergeCell ref="AB21:AC21"/>
    <mergeCell ref="AB12:AC12"/>
    <mergeCell ref="AB13:AC13"/>
    <mergeCell ref="AB14:AC14"/>
    <mergeCell ref="AB15:AC15"/>
    <mergeCell ref="AB16:AC16"/>
    <mergeCell ref="AB37:AC37"/>
    <mergeCell ref="AB38:AC38"/>
    <mergeCell ref="AB36:AC36"/>
    <mergeCell ref="AD27:AE27"/>
    <mergeCell ref="AD28:AE28"/>
    <mergeCell ref="AD19:AE19"/>
    <mergeCell ref="AD20:AE20"/>
    <mergeCell ref="AD21:AE21"/>
    <mergeCell ref="AD22:AE22"/>
    <mergeCell ref="AD23:AE23"/>
    <mergeCell ref="AD34:AE34"/>
    <mergeCell ref="AD26:AE26"/>
    <mergeCell ref="AD24:AE24"/>
    <mergeCell ref="AD25:AE25"/>
    <mergeCell ref="AD36:AE36"/>
    <mergeCell ref="AD37:AE37"/>
    <mergeCell ref="AD38:AE38"/>
    <mergeCell ref="AD29:AE29"/>
    <mergeCell ref="AD30:AE30"/>
    <mergeCell ref="AD31:AE31"/>
    <mergeCell ref="AD32:AE32"/>
    <mergeCell ref="AD33:AE33"/>
    <mergeCell ref="AF20:AG20"/>
    <mergeCell ref="AF21:AG21"/>
    <mergeCell ref="AF22:AG22"/>
    <mergeCell ref="AF23:AG23"/>
    <mergeCell ref="AF24:AG24"/>
    <mergeCell ref="AH36:AI36"/>
    <mergeCell ref="AD35:AE35"/>
    <mergeCell ref="AF38:AG38"/>
    <mergeCell ref="AD7:AE7"/>
    <mergeCell ref="AD8:AE8"/>
    <mergeCell ref="AD9:AE9"/>
    <mergeCell ref="AD10:AE10"/>
    <mergeCell ref="AD11:AE11"/>
    <mergeCell ref="AD12:AE12"/>
    <mergeCell ref="AD13:AE13"/>
    <mergeCell ref="AD14:AE14"/>
    <mergeCell ref="AD15:AE15"/>
    <mergeCell ref="AD16:AE16"/>
    <mergeCell ref="AD17:AE17"/>
    <mergeCell ref="AD18:AE18"/>
    <mergeCell ref="AF30:AG30"/>
    <mergeCell ref="AF31:AG31"/>
    <mergeCell ref="AF32:AG32"/>
    <mergeCell ref="AF33:AG33"/>
    <mergeCell ref="AH37:AI37"/>
    <mergeCell ref="AH21:AI21"/>
    <mergeCell ref="AH22:AI22"/>
    <mergeCell ref="AH23:AI23"/>
    <mergeCell ref="AH24:AI24"/>
    <mergeCell ref="AH25:AI25"/>
    <mergeCell ref="AF35:AG35"/>
    <mergeCell ref="AF36:AG36"/>
    <mergeCell ref="AF37:AG37"/>
    <mergeCell ref="AF28:AG28"/>
    <mergeCell ref="AF29:AG29"/>
    <mergeCell ref="AF34:AG34"/>
    <mergeCell ref="AF25:AG25"/>
    <mergeCell ref="AF26:AG26"/>
    <mergeCell ref="AF27:AG27"/>
    <mergeCell ref="AH38:AI38"/>
    <mergeCell ref="AF7:AG7"/>
    <mergeCell ref="AF8:AG8"/>
    <mergeCell ref="AF9:AG9"/>
    <mergeCell ref="AF10:AG10"/>
    <mergeCell ref="AF11:AG11"/>
    <mergeCell ref="AF12:AG12"/>
    <mergeCell ref="AF13:AG13"/>
    <mergeCell ref="AF14:AG14"/>
    <mergeCell ref="AF15:AG15"/>
    <mergeCell ref="AF16:AG16"/>
    <mergeCell ref="AF17:AG17"/>
    <mergeCell ref="AF18:AG18"/>
    <mergeCell ref="AF19:AG19"/>
    <mergeCell ref="AH31:AI31"/>
    <mergeCell ref="AH32:AI32"/>
    <mergeCell ref="AH33:AI33"/>
    <mergeCell ref="AH34:AI34"/>
    <mergeCell ref="AH35:AI35"/>
    <mergeCell ref="AH26:AI26"/>
    <mergeCell ref="AH27:AI27"/>
    <mergeCell ref="AH28:AI28"/>
    <mergeCell ref="AH29:AI29"/>
    <mergeCell ref="AH30:AI30"/>
    <mergeCell ref="AJ37:AK37"/>
    <mergeCell ref="AJ38:AK38"/>
    <mergeCell ref="AH7:AI7"/>
    <mergeCell ref="AH8:AI8"/>
    <mergeCell ref="AH9:AI9"/>
    <mergeCell ref="AH10:AI10"/>
    <mergeCell ref="AH11:AI11"/>
    <mergeCell ref="AH12:AI12"/>
    <mergeCell ref="AH13:AI13"/>
    <mergeCell ref="AH14:AI14"/>
    <mergeCell ref="AH15:AI15"/>
    <mergeCell ref="AH16:AI16"/>
    <mergeCell ref="AH17:AI17"/>
    <mergeCell ref="AH18:AI18"/>
    <mergeCell ref="AH19:AI19"/>
    <mergeCell ref="AH20:AI20"/>
    <mergeCell ref="AJ32:AK32"/>
    <mergeCell ref="AJ33:AK33"/>
    <mergeCell ref="AJ34:AK34"/>
    <mergeCell ref="AJ35:AK35"/>
    <mergeCell ref="AJ36:AK36"/>
    <mergeCell ref="AJ27:AK27"/>
    <mergeCell ref="AJ28:AK28"/>
    <mergeCell ref="AJ29:AK29"/>
    <mergeCell ref="AJ30:AK30"/>
    <mergeCell ref="AJ31:AK31"/>
    <mergeCell ref="AJ22:AK22"/>
    <mergeCell ref="AJ23:AK23"/>
    <mergeCell ref="AJ24:AK24"/>
    <mergeCell ref="AJ25:AK25"/>
    <mergeCell ref="AJ26:AK26"/>
    <mergeCell ref="AJ17:AK17"/>
    <mergeCell ref="AJ18:AK18"/>
    <mergeCell ref="AJ19:AK19"/>
    <mergeCell ref="AJ20:AK20"/>
    <mergeCell ref="AJ21:AK21"/>
    <mergeCell ref="AJ12:AK12"/>
    <mergeCell ref="AJ13:AK13"/>
    <mergeCell ref="AJ14:AK14"/>
    <mergeCell ref="AJ15:AK15"/>
    <mergeCell ref="AJ16:AK16"/>
    <mergeCell ref="AJ7:AK7"/>
    <mergeCell ref="AJ8:AK8"/>
    <mergeCell ref="AJ9:AK9"/>
    <mergeCell ref="AJ10:AK10"/>
    <mergeCell ref="AJ11:AK11"/>
    <mergeCell ref="AL34:AM34"/>
    <mergeCell ref="AL35:AM35"/>
    <mergeCell ref="AL36:AM36"/>
    <mergeCell ref="AL37:AM37"/>
    <mergeCell ref="AL38:AM38"/>
    <mergeCell ref="AL29:AM29"/>
    <mergeCell ref="AL30:AM30"/>
    <mergeCell ref="AL31:AM31"/>
    <mergeCell ref="AL32:AM32"/>
    <mergeCell ref="AL33:AM33"/>
    <mergeCell ref="AL12:AM12"/>
    <mergeCell ref="AL13:AM13"/>
    <mergeCell ref="AL14:AM14"/>
    <mergeCell ref="AL15:AM15"/>
    <mergeCell ref="AL16:AM16"/>
    <mergeCell ref="AL17:AM17"/>
    <mergeCell ref="AL18:AM18"/>
    <mergeCell ref="AN30:AO30"/>
    <mergeCell ref="AN31:AO31"/>
    <mergeCell ref="AN25:AO25"/>
    <mergeCell ref="AN26:AO26"/>
    <mergeCell ref="AN27:AO27"/>
    <mergeCell ref="AL24:AM24"/>
    <mergeCell ref="AL25:AM25"/>
    <mergeCell ref="AL26:AM26"/>
    <mergeCell ref="AL27:AM27"/>
    <mergeCell ref="AL28:AM28"/>
    <mergeCell ref="AL19:AM19"/>
    <mergeCell ref="AL20:AM20"/>
    <mergeCell ref="AL21:AM21"/>
    <mergeCell ref="AL22:AM22"/>
    <mergeCell ref="AL23:AM23"/>
    <mergeCell ref="AN15:AO15"/>
    <mergeCell ref="AN16:AO16"/>
    <mergeCell ref="AN17:AO17"/>
    <mergeCell ref="AN18:AO18"/>
    <mergeCell ref="AN19:AO19"/>
    <mergeCell ref="AN35:AO35"/>
    <mergeCell ref="AN36:AO36"/>
    <mergeCell ref="AN37:AO37"/>
    <mergeCell ref="AN38:AO38"/>
    <mergeCell ref="AN32:AO32"/>
    <mergeCell ref="AN33:AO33"/>
    <mergeCell ref="AN34:AO34"/>
    <mergeCell ref="AP19:AQ19"/>
    <mergeCell ref="AP20:AQ20"/>
    <mergeCell ref="AP21:AQ21"/>
    <mergeCell ref="AP22:AQ22"/>
    <mergeCell ref="AP23:AQ23"/>
    <mergeCell ref="AN28:AO28"/>
    <mergeCell ref="AN29:AO29"/>
    <mergeCell ref="AN20:AO20"/>
    <mergeCell ref="AN21:AO21"/>
    <mergeCell ref="AN22:AO22"/>
    <mergeCell ref="AN23:AO23"/>
    <mergeCell ref="AN24:AO24"/>
    <mergeCell ref="AP38:AQ38"/>
    <mergeCell ref="AP29:AQ29"/>
    <mergeCell ref="AP30:AQ30"/>
    <mergeCell ref="AP31:AQ31"/>
    <mergeCell ref="AP32:AQ32"/>
    <mergeCell ref="AP33:AQ33"/>
    <mergeCell ref="AP24:AQ24"/>
    <mergeCell ref="AP25:AQ25"/>
    <mergeCell ref="AP26:AQ26"/>
    <mergeCell ref="AP27:AQ27"/>
    <mergeCell ref="AP28:AQ28"/>
    <mergeCell ref="AP34:AQ34"/>
    <mergeCell ref="AP35:AQ35"/>
    <mergeCell ref="AP36:AQ36"/>
    <mergeCell ref="AP37:AQ37"/>
    <mergeCell ref="AR35:AS35"/>
    <mergeCell ref="AR36:AS36"/>
    <mergeCell ref="AR37:AS37"/>
    <mergeCell ref="AR38:AS38"/>
    <mergeCell ref="AP7:AQ7"/>
    <mergeCell ref="AP8:AQ8"/>
    <mergeCell ref="AP9:AQ9"/>
    <mergeCell ref="AP10:AQ10"/>
    <mergeCell ref="AP11:AQ11"/>
    <mergeCell ref="AP12:AQ12"/>
    <mergeCell ref="AP13:AQ13"/>
    <mergeCell ref="AP14:AQ14"/>
    <mergeCell ref="AP15:AQ15"/>
    <mergeCell ref="AP16:AQ16"/>
    <mergeCell ref="AP17:AQ17"/>
    <mergeCell ref="AP18:AQ18"/>
    <mergeCell ref="AR30:AS30"/>
    <mergeCell ref="AR31:AS31"/>
    <mergeCell ref="AR32:AS32"/>
    <mergeCell ref="AR33:AS33"/>
    <mergeCell ref="AR34:AS34"/>
    <mergeCell ref="AR25:AS25"/>
    <mergeCell ref="AR26:AS26"/>
    <mergeCell ref="AR27:AS27"/>
    <mergeCell ref="AR28:AS28"/>
    <mergeCell ref="AR29:AS29"/>
    <mergeCell ref="AR20:AS20"/>
    <mergeCell ref="AR21:AS21"/>
    <mergeCell ref="AR22:AS22"/>
    <mergeCell ref="AR23:AS23"/>
    <mergeCell ref="AR24:AS24"/>
    <mergeCell ref="AR15:AS15"/>
    <mergeCell ref="AR16:AS16"/>
    <mergeCell ref="AR17:AS17"/>
    <mergeCell ref="AR18:AS18"/>
    <mergeCell ref="AR19:AS19"/>
    <mergeCell ref="AR10:AS10"/>
    <mergeCell ref="AR11:AS11"/>
    <mergeCell ref="AR12:AS12"/>
    <mergeCell ref="AR13:AS13"/>
    <mergeCell ref="AR14:AS14"/>
    <mergeCell ref="AL4:AO4"/>
    <mergeCell ref="AP4:AS4"/>
    <mergeCell ref="AR7:AS7"/>
    <mergeCell ref="AR8:AS8"/>
    <mergeCell ref="AR9:AS9"/>
    <mergeCell ref="AN7:AO7"/>
    <mergeCell ref="AN8:AO8"/>
    <mergeCell ref="AN9:AO9"/>
    <mergeCell ref="AR5:AS5"/>
    <mergeCell ref="AN10:AO10"/>
    <mergeCell ref="AN11:AO11"/>
    <mergeCell ref="AN12:AO12"/>
    <mergeCell ref="AN13:AO13"/>
    <mergeCell ref="AN14:AO14"/>
    <mergeCell ref="AL7:AM7"/>
    <mergeCell ref="AL8:AM8"/>
    <mergeCell ref="AL9:AM9"/>
    <mergeCell ref="AL10:AM10"/>
    <mergeCell ref="AL11:AM11"/>
    <mergeCell ref="Z4:AC4"/>
    <mergeCell ref="AD4:AG4"/>
    <mergeCell ref="AH4:AK4"/>
    <mergeCell ref="AJ5:AK5"/>
    <mergeCell ref="AL5:AM5"/>
    <mergeCell ref="AN5:AO5"/>
    <mergeCell ref="AP5:AQ5"/>
    <mergeCell ref="Z5:AA5"/>
    <mergeCell ref="AB5:AC5"/>
    <mergeCell ref="AD5:AE5"/>
    <mergeCell ref="AF5:AG5"/>
    <mergeCell ref="AH5:AI5"/>
    <mergeCell ref="B37:G37"/>
    <mergeCell ref="B38:G38"/>
    <mergeCell ref="I4:K5"/>
    <mergeCell ref="L5:M5"/>
    <mergeCell ref="N5:O5"/>
    <mergeCell ref="L4:Q4"/>
    <mergeCell ref="P20:Q20"/>
    <mergeCell ref="P21:Q21"/>
    <mergeCell ref="P22:Q22"/>
    <mergeCell ref="P23:Q23"/>
    <mergeCell ref="P24:Q24"/>
    <mergeCell ref="P25:Q25"/>
    <mergeCell ref="P26:Q26"/>
    <mergeCell ref="P27:Q27"/>
    <mergeCell ref="P28:Q28"/>
    <mergeCell ref="P29:Q29"/>
    <mergeCell ref="B32:G32"/>
    <mergeCell ref="B33:G33"/>
    <mergeCell ref="B34:G34"/>
    <mergeCell ref="B35:G35"/>
    <mergeCell ref="B36:G36"/>
    <mergeCell ref="B27:G27"/>
    <mergeCell ref="B28:G28"/>
    <mergeCell ref="B29:G29"/>
    <mergeCell ref="B15:G15"/>
    <mergeCell ref="B16:G16"/>
    <mergeCell ref="B7:G7"/>
    <mergeCell ref="B8:G8"/>
    <mergeCell ref="B9:G9"/>
    <mergeCell ref="B10:G10"/>
    <mergeCell ref="B11:G11"/>
    <mergeCell ref="B30:G30"/>
    <mergeCell ref="B31:G31"/>
    <mergeCell ref="B22:G22"/>
    <mergeCell ref="B23:G23"/>
    <mergeCell ref="B24:G24"/>
    <mergeCell ref="B25:G25"/>
    <mergeCell ref="B26:G26"/>
    <mergeCell ref="B17:G17"/>
    <mergeCell ref="B18:G18"/>
    <mergeCell ref="B19:G19"/>
    <mergeCell ref="B20:G20"/>
    <mergeCell ref="B21:G21"/>
    <mergeCell ref="A4:H5"/>
    <mergeCell ref="P5:Q5"/>
    <mergeCell ref="R5:S5"/>
    <mergeCell ref="T5:U5"/>
    <mergeCell ref="V5:W5"/>
    <mergeCell ref="X5:Y5"/>
    <mergeCell ref="B12:G12"/>
    <mergeCell ref="B13:G13"/>
    <mergeCell ref="B14:G14"/>
    <mergeCell ref="R4:U4"/>
    <mergeCell ref="V4:Y4"/>
    <mergeCell ref="T7:U7"/>
    <mergeCell ref="T8:U8"/>
    <mergeCell ref="T9:U9"/>
    <mergeCell ref="T10:U10"/>
    <mergeCell ref="T11:U11"/>
    <mergeCell ref="R7:S7"/>
    <mergeCell ref="R8:S8"/>
    <mergeCell ref="R9:S9"/>
    <mergeCell ref="R10:S10"/>
    <mergeCell ref="R11:S11"/>
    <mergeCell ref="R12:S12"/>
    <mergeCell ref="R13:S13"/>
    <mergeCell ref="R14:S14"/>
  </mergeCells>
  <phoneticPr fontId="4"/>
  <hyperlinks>
    <hyperlink ref="A1" location="P2細目次!A1" display="目次に戻る" xr:uid="{01F1DAD5-9761-438A-AF36-D3D74810D33E}"/>
  </hyperlinks>
  <pageMargins left="0.70866141732283472" right="0.70866141732283472" top="0.74803149606299213" bottom="0.74803149606299213" header="0.31496062992125984" footer="0.31496062992125984"/>
  <pageSetup paperSize="9" scale="75" firstPageNumber="0" orientation="portrait" r:id="rId1"/>
  <headerFooter differentFirst="1" scaleWithDoc="0">
    <oddFooter>&amp;C- &amp;P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7C12-1DBF-450C-AA9C-7F1A2E386786}">
  <sheetPr codeName="Sheet50">
    <tabColor theme="0"/>
    <pageSetUpPr fitToPage="1"/>
  </sheetPr>
  <dimension ref="A1:AS49"/>
  <sheetViews>
    <sheetView zoomScaleNormal="100" zoomScaleSheetLayoutView="100" workbookViewId="0">
      <selection activeCell="AL2" sqref="AL2:AR2"/>
    </sheetView>
  </sheetViews>
  <sheetFormatPr defaultColWidth="2.625" defaultRowHeight="22.5" customHeight="1"/>
  <cols>
    <col min="1" max="16384" width="2.625" style="673"/>
  </cols>
  <sheetData>
    <row r="1" spans="1:45" ht="22.5" customHeight="1">
      <c r="A1" s="1176" t="s">
        <v>4602</v>
      </c>
      <c r="B1" s="1176"/>
      <c r="C1" s="1176"/>
      <c r="D1" s="1176"/>
      <c r="E1" s="1176"/>
      <c r="F1" s="564"/>
      <c r="G1" s="564"/>
      <c r="H1" s="479"/>
    </row>
    <row r="2" spans="1:45" ht="22.5" customHeight="1">
      <c r="A2" s="1926" t="s">
        <v>1685</v>
      </c>
      <c r="B2" s="1926"/>
      <c r="C2" s="1926"/>
      <c r="D2" s="1926"/>
      <c r="E2" s="1926"/>
      <c r="F2" s="1926"/>
      <c r="G2" s="1926"/>
      <c r="H2" s="1926"/>
      <c r="I2" s="1926"/>
      <c r="J2" s="1926"/>
      <c r="K2" s="1926"/>
      <c r="L2" s="1926"/>
      <c r="M2" s="1926"/>
      <c r="N2" s="1926"/>
      <c r="O2" s="1926"/>
      <c r="P2" s="1926"/>
      <c r="Q2" s="1926"/>
      <c r="R2" s="1926"/>
      <c r="S2" s="1926"/>
      <c r="T2" s="1926"/>
      <c r="U2" s="1926"/>
      <c r="V2" s="1926"/>
      <c r="W2" s="1926"/>
      <c r="X2" s="1926"/>
      <c r="Y2" s="1926"/>
      <c r="Z2" s="1926"/>
      <c r="AA2" s="1926"/>
      <c r="AB2" s="1926"/>
      <c r="AC2" s="1926"/>
      <c r="AD2" s="1926"/>
      <c r="AE2" s="1926"/>
      <c r="AF2" s="1926"/>
      <c r="AG2" s="1926"/>
      <c r="AH2" s="1926"/>
      <c r="AI2" s="1926"/>
      <c r="AJ2" s="1926"/>
      <c r="AK2" s="1926"/>
      <c r="AL2" s="1926"/>
      <c r="AM2" s="1926"/>
      <c r="AN2" s="1926"/>
      <c r="AO2" s="1926"/>
      <c r="AP2" s="1926"/>
      <c r="AQ2" s="1926"/>
      <c r="AR2" s="1926"/>
      <c r="AS2" s="1926"/>
    </row>
    <row r="3" spans="1:45" ht="22.5" customHeight="1">
      <c r="A3" s="691"/>
      <c r="B3" s="691"/>
      <c r="C3" s="678"/>
      <c r="D3" s="678"/>
      <c r="E3" s="679"/>
      <c r="F3" s="679"/>
      <c r="G3" s="679"/>
      <c r="H3" s="679"/>
      <c r="I3" s="679"/>
      <c r="J3" s="679"/>
      <c r="K3" s="680"/>
      <c r="L3" s="680"/>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91"/>
      <c r="AL3" s="691"/>
      <c r="AM3" s="679"/>
      <c r="AN3" s="679"/>
      <c r="AO3" s="680"/>
      <c r="AP3" s="680"/>
      <c r="AR3" s="692" t="s">
        <v>1686</v>
      </c>
    </row>
    <row r="4" spans="1:45" ht="22.5" customHeight="1">
      <c r="A4" s="1910" t="s">
        <v>1687</v>
      </c>
      <c r="B4" s="1911"/>
      <c r="C4" s="1911"/>
      <c r="D4" s="1912"/>
      <c r="E4" s="1907" t="s">
        <v>1688</v>
      </c>
      <c r="F4" s="1908"/>
      <c r="G4" s="1908"/>
      <c r="H4" s="1909"/>
      <c r="I4" s="1871" t="s">
        <v>1689</v>
      </c>
      <c r="J4" s="1872"/>
      <c r="K4" s="1872"/>
      <c r="L4" s="1873"/>
      <c r="M4" s="1904" t="s">
        <v>1690</v>
      </c>
      <c r="N4" s="1905"/>
      <c r="O4" s="1905"/>
      <c r="P4" s="1906"/>
      <c r="Q4" s="1904" t="s">
        <v>1691</v>
      </c>
      <c r="R4" s="1905"/>
      <c r="S4" s="1905"/>
      <c r="T4" s="1906"/>
      <c r="U4" s="1871" t="s">
        <v>4614</v>
      </c>
      <c r="V4" s="1872"/>
      <c r="W4" s="1872"/>
      <c r="X4" s="1873"/>
      <c r="Y4" s="1904" t="s">
        <v>1692</v>
      </c>
      <c r="Z4" s="1905"/>
      <c r="AA4" s="1905"/>
      <c r="AB4" s="1906"/>
      <c r="AC4" s="1904" t="s">
        <v>1693</v>
      </c>
      <c r="AD4" s="1905"/>
      <c r="AE4" s="1905"/>
      <c r="AF4" s="1906"/>
      <c r="AG4" s="1907" t="s">
        <v>4615</v>
      </c>
      <c r="AH4" s="1908"/>
      <c r="AI4" s="1908"/>
      <c r="AJ4" s="1909"/>
      <c r="AK4" s="1904" t="s">
        <v>1694</v>
      </c>
      <c r="AL4" s="1905"/>
      <c r="AM4" s="1905"/>
      <c r="AN4" s="1906"/>
      <c r="AO4" s="1913" t="s">
        <v>1695</v>
      </c>
      <c r="AP4" s="1913"/>
      <c r="AQ4" s="1913"/>
      <c r="AR4" s="1904"/>
    </row>
    <row r="5" spans="1:45" ht="22.5" customHeight="1">
      <c r="A5" s="1863" t="s">
        <v>1627</v>
      </c>
      <c r="B5" s="1864"/>
      <c r="C5" s="1865" t="s">
        <v>1628</v>
      </c>
      <c r="D5" s="1866"/>
      <c r="E5" s="1863" t="s">
        <v>1627</v>
      </c>
      <c r="F5" s="1864"/>
      <c r="G5" s="1865" t="s">
        <v>1628</v>
      </c>
      <c r="H5" s="1866"/>
      <c r="I5" s="1863" t="s">
        <v>1627</v>
      </c>
      <c r="J5" s="1864"/>
      <c r="K5" s="1865" t="s">
        <v>1628</v>
      </c>
      <c r="L5" s="1866"/>
      <c r="M5" s="1863" t="s">
        <v>1627</v>
      </c>
      <c r="N5" s="1864"/>
      <c r="O5" s="1865" t="s">
        <v>1628</v>
      </c>
      <c r="P5" s="1866"/>
      <c r="Q5" s="1863" t="s">
        <v>1627</v>
      </c>
      <c r="R5" s="1864"/>
      <c r="S5" s="1865" t="s">
        <v>1628</v>
      </c>
      <c r="T5" s="1866"/>
      <c r="U5" s="1863" t="s">
        <v>1627</v>
      </c>
      <c r="V5" s="1864"/>
      <c r="W5" s="1865" t="s">
        <v>1628</v>
      </c>
      <c r="X5" s="1866"/>
      <c r="Y5" s="1863" t="s">
        <v>1627</v>
      </c>
      <c r="Z5" s="1864"/>
      <c r="AA5" s="1865" t="s">
        <v>1628</v>
      </c>
      <c r="AB5" s="1866"/>
      <c r="AC5" s="1863" t="s">
        <v>1627</v>
      </c>
      <c r="AD5" s="1864"/>
      <c r="AE5" s="1865" t="s">
        <v>1628</v>
      </c>
      <c r="AF5" s="1866"/>
      <c r="AG5" s="1863" t="s">
        <v>1627</v>
      </c>
      <c r="AH5" s="1864"/>
      <c r="AI5" s="1865" t="s">
        <v>1628</v>
      </c>
      <c r="AJ5" s="1866"/>
      <c r="AK5" s="1863" t="s">
        <v>1627</v>
      </c>
      <c r="AL5" s="1864"/>
      <c r="AM5" s="1865" t="s">
        <v>1628</v>
      </c>
      <c r="AN5" s="1866"/>
      <c r="AO5" s="1891" t="s">
        <v>1627</v>
      </c>
      <c r="AP5" s="1891"/>
      <c r="AQ5" s="1898" t="s">
        <v>1628</v>
      </c>
      <c r="AR5" s="1865"/>
    </row>
    <row r="6" spans="1:45" ht="22.5" customHeight="1">
      <c r="A6" s="1917"/>
      <c r="B6" s="1917"/>
      <c r="C6" s="1919"/>
      <c r="D6" s="1919"/>
      <c r="E6" s="1914"/>
      <c r="F6" s="1914"/>
      <c r="G6" s="1914"/>
      <c r="H6" s="1914"/>
      <c r="I6" s="1914"/>
      <c r="J6" s="1914"/>
      <c r="K6" s="1917"/>
      <c r="L6" s="1917"/>
      <c r="M6" s="1914"/>
      <c r="N6" s="1914"/>
      <c r="O6" s="1914"/>
      <c r="P6" s="1914"/>
      <c r="Q6" s="1914"/>
      <c r="R6" s="1914"/>
      <c r="S6" s="1914"/>
      <c r="T6" s="1914"/>
      <c r="U6" s="1914"/>
      <c r="V6" s="1914"/>
      <c r="W6" s="1914"/>
      <c r="X6" s="1914"/>
      <c r="Y6" s="1914"/>
      <c r="Z6" s="1914"/>
      <c r="AA6" s="1914"/>
      <c r="AB6" s="1914"/>
      <c r="AC6" s="1914"/>
      <c r="AD6" s="1914"/>
      <c r="AE6" s="1914"/>
      <c r="AF6" s="1914"/>
      <c r="AG6" s="1914"/>
      <c r="AH6" s="1914"/>
      <c r="AI6" s="1914"/>
      <c r="AJ6" s="1914"/>
      <c r="AK6" s="1914"/>
      <c r="AL6" s="1914"/>
      <c r="AM6" s="1914"/>
      <c r="AN6" s="1914"/>
      <c r="AO6" s="1917"/>
      <c r="AP6" s="1917"/>
      <c r="AQ6" s="1919"/>
      <c r="AR6" s="1919"/>
      <c r="AS6" s="693"/>
    </row>
    <row r="7" spans="1:45" ht="22.5" customHeight="1">
      <c r="A7" s="1915">
        <f>SUM(A9,A34,'P54'!A15,'P54'!A25,'P54'!A34,'P56'!A11,'P56'!A19,'P56'!A26,'P56'!A37)</f>
        <v>663</v>
      </c>
      <c r="B7" s="1915"/>
      <c r="C7" s="1920">
        <f>SUM(C9,C34,'P54'!C15,'P54'!C25,'P54'!C34,'P56'!C11,'P56'!C19,'P56'!C26,'P56'!C37)</f>
        <v>4877</v>
      </c>
      <c r="D7" s="1920"/>
      <c r="E7" s="1915">
        <f>SUM(E9,E34,'P54'!E15,'P54'!E25,'P54'!E34,'P56'!E11,'P56'!E19,'P56'!E26,'P56'!E37)</f>
        <v>31</v>
      </c>
      <c r="F7" s="1915"/>
      <c r="G7" s="1915">
        <f>SUM(G9,G34,'P54'!G15,'P54'!G25,'P54'!G34,'P56'!G11,'P56'!G19,'P56'!G26,'P56'!G37)</f>
        <v>695</v>
      </c>
      <c r="H7" s="1915"/>
      <c r="I7" s="1915">
        <f>SUM(I9,I34,'P54'!I15,'P54'!I25,'P54'!I34,'P56'!I11,'P56'!I19,'P56'!I26,'P56'!I37)</f>
        <v>165</v>
      </c>
      <c r="J7" s="1915"/>
      <c r="K7" s="1915">
        <f>SUM(K9,K34,'P54'!K15,'P54'!K25,'P54'!K34,'P56'!K11,'P56'!K19,'P56'!K26,'P56'!K37)</f>
        <v>453</v>
      </c>
      <c r="L7" s="1915"/>
      <c r="M7" s="1915">
        <f>SUM(M9,M34,'P54'!M15,'P54'!M25,'P54'!M34,'P56'!M11,'P56'!M19,'P56'!M26,'P56'!M37)</f>
        <v>97</v>
      </c>
      <c r="N7" s="1915"/>
      <c r="O7" s="1915">
        <f>SUM(O9,O34,'P54'!O15,'P54'!O25,'P54'!O34,'P56'!O11,'P56'!O19,'P56'!O26,'P56'!O37)</f>
        <v>339</v>
      </c>
      <c r="P7" s="1915"/>
      <c r="Q7" s="1915">
        <f>SUM(Q9,Q34,'P54'!Q15,'P54'!Q25,'P54'!Q34,'P56'!Q11,'P56'!Q19,'P56'!Q26,'P56'!Q37)</f>
        <v>392</v>
      </c>
      <c r="R7" s="1915"/>
      <c r="S7" s="1920">
        <f>SUM(S9,S34,'P54'!S15,'P54'!S25,'P54'!S34,'P56'!S11,'P56'!S19,'P56'!S26,'P56'!S37)</f>
        <v>2861</v>
      </c>
      <c r="T7" s="1920"/>
      <c r="U7" s="1915">
        <f>SUM(U9,U34,'P54'!U15,'P54'!U25,'P54'!U34,'P56'!U11,'P56'!U19,'P56'!U26,'P56'!U37)</f>
        <v>268</v>
      </c>
      <c r="V7" s="1915"/>
      <c r="W7" s="1920">
        <f>SUM(W9,W34,'P54'!W15,'P54'!W25,'P54'!W34,'P56'!W11,'P56'!W19,'P56'!W26,'P56'!W37)</f>
        <v>1639</v>
      </c>
      <c r="X7" s="1920"/>
      <c r="Y7" s="1915">
        <f>SUM(Y9,Y34,'P54'!Y15,'P54'!Y25,'P54'!Y34,'P56'!Y11,'P56'!Y19,'P56'!Y26,'P56'!Y37)</f>
        <v>117</v>
      </c>
      <c r="Z7" s="1915"/>
      <c r="AA7" s="1920">
        <f>SUM(AA9,AA34,'P54'!AA15,'P54'!AA25,'P54'!AA34,'P56'!AA11,'P56'!AA19,'P56'!AA26,'P56'!AA37)</f>
        <v>1387</v>
      </c>
      <c r="AB7" s="1920"/>
      <c r="AC7" s="1915">
        <f>SUM(AC9,AC34,'P54'!AC15,'P54'!AC25,'P54'!AC34,'P56'!AC11,'P56'!AC19,'P56'!AC26,'P56'!AC37)</f>
        <v>261</v>
      </c>
      <c r="AD7" s="1915"/>
      <c r="AE7" s="1920">
        <f>SUM(AE9,AE34,'P54'!AE15,'P54'!AE25,'P54'!AE34,'P56'!AE11,'P56'!AE19,'P56'!AE26,'P56'!AE37)</f>
        <v>4351</v>
      </c>
      <c r="AF7" s="1920"/>
      <c r="AG7" s="1915">
        <f>SUM(AG9,AG34,'P54'!AG15,'P54'!AG25,'P54'!AG34,'P56'!AG11,'P56'!AG19,'P56'!AG26,'P56'!AG37)</f>
        <v>16</v>
      </c>
      <c r="AH7" s="1915"/>
      <c r="AI7" s="1915">
        <f>SUM(AI9,AI34,'P54'!AI15,'P54'!AI25,'P54'!AI34,'P56'!AI11,'P56'!AI19,'P56'!AI26,'P56'!AI37)</f>
        <v>265</v>
      </c>
      <c r="AJ7" s="1915"/>
      <c r="AK7" s="1915">
        <f>SUM(AK9,AK34,'P54'!AK15,'P54'!AK25,'P54'!AK34,'P56'!AK11,'P56'!AK19,'P56'!AK26,'P56'!AK37)</f>
        <v>170</v>
      </c>
      <c r="AL7" s="1915"/>
      <c r="AM7" s="1920">
        <f>SUM(AM9,AM34,'P54'!AM15,'P54'!AM25,'P54'!AM34,'P56'!AM11,'P56'!AM19,'P56'!AM26,'P56'!AM37)</f>
        <v>1184</v>
      </c>
      <c r="AN7" s="1920"/>
      <c r="AO7" s="1922" t="s">
        <v>1598</v>
      </c>
      <c r="AP7" s="1922"/>
      <c r="AQ7" s="1922" t="s">
        <v>1598</v>
      </c>
      <c r="AR7" s="1923"/>
      <c r="AS7" s="693"/>
    </row>
    <row r="8" spans="1:45" ht="22.5" customHeight="1">
      <c r="A8" s="1915"/>
      <c r="B8" s="1915"/>
      <c r="C8" s="1901"/>
      <c r="D8" s="1901"/>
      <c r="E8" s="1916"/>
      <c r="F8" s="1916"/>
      <c r="G8" s="1916"/>
      <c r="H8" s="1916"/>
      <c r="I8" s="1916"/>
      <c r="J8" s="1916"/>
      <c r="K8" s="1915"/>
      <c r="L8" s="1915"/>
      <c r="M8" s="1916"/>
      <c r="N8" s="1916"/>
      <c r="O8" s="1916"/>
      <c r="P8" s="1916"/>
      <c r="Q8" s="1916"/>
      <c r="R8" s="1916"/>
      <c r="S8" s="1916"/>
      <c r="T8" s="1916"/>
      <c r="U8" s="1916"/>
      <c r="V8" s="1916"/>
      <c r="W8" s="1916"/>
      <c r="X8" s="1916"/>
      <c r="Y8" s="1916"/>
      <c r="Z8" s="1916"/>
      <c r="AA8" s="1916"/>
      <c r="AB8" s="1916"/>
      <c r="AC8" s="1916"/>
      <c r="AD8" s="1916"/>
      <c r="AE8" s="1916"/>
      <c r="AF8" s="1916"/>
      <c r="AG8" s="1916"/>
      <c r="AH8" s="1916"/>
      <c r="AI8" s="1916"/>
      <c r="AJ8" s="1916"/>
      <c r="AK8" s="1916"/>
      <c r="AL8" s="1916"/>
      <c r="AM8" s="1916"/>
      <c r="AN8" s="1916"/>
      <c r="AO8" s="1915"/>
      <c r="AP8" s="1915"/>
      <c r="AQ8" s="1901"/>
      <c r="AR8" s="1924"/>
      <c r="AS8" s="693"/>
    </row>
    <row r="9" spans="1:45" ht="22.5" customHeight="1">
      <c r="A9" s="1901">
        <f>SUM(A10:A32)</f>
        <v>357</v>
      </c>
      <c r="B9" s="1901"/>
      <c r="C9" s="1901">
        <f t="shared" ref="C9:AM9" si="0">SUM(C10:C32)</f>
        <v>2589</v>
      </c>
      <c r="D9" s="1901"/>
      <c r="E9" s="1901">
        <f t="shared" si="0"/>
        <v>23</v>
      </c>
      <c r="F9" s="1901"/>
      <c r="G9" s="1901">
        <f t="shared" si="0"/>
        <v>643</v>
      </c>
      <c r="H9" s="1901"/>
      <c r="I9" s="1901">
        <f t="shared" si="0"/>
        <v>83</v>
      </c>
      <c r="J9" s="1901"/>
      <c r="K9" s="1901">
        <f t="shared" si="0"/>
        <v>282</v>
      </c>
      <c r="L9" s="1901"/>
      <c r="M9" s="1901">
        <f t="shared" si="0"/>
        <v>34</v>
      </c>
      <c r="N9" s="1901"/>
      <c r="O9" s="1901">
        <f t="shared" si="0"/>
        <v>159</v>
      </c>
      <c r="P9" s="1901"/>
      <c r="Q9" s="1901">
        <f t="shared" si="0"/>
        <v>245</v>
      </c>
      <c r="R9" s="1901"/>
      <c r="S9" s="1901">
        <f t="shared" si="0"/>
        <v>1782</v>
      </c>
      <c r="T9" s="1901"/>
      <c r="U9" s="1901">
        <f t="shared" si="0"/>
        <v>130</v>
      </c>
      <c r="V9" s="1901"/>
      <c r="W9" s="1901">
        <f t="shared" si="0"/>
        <v>791</v>
      </c>
      <c r="X9" s="1901"/>
      <c r="Y9" s="1901">
        <f t="shared" si="0"/>
        <v>54</v>
      </c>
      <c r="Z9" s="1901"/>
      <c r="AA9" s="1901">
        <f t="shared" si="0"/>
        <v>570</v>
      </c>
      <c r="AB9" s="1901"/>
      <c r="AC9" s="1901">
        <f t="shared" si="0"/>
        <v>120</v>
      </c>
      <c r="AD9" s="1901"/>
      <c r="AE9" s="1901">
        <f t="shared" si="0"/>
        <v>1608</v>
      </c>
      <c r="AF9" s="1901"/>
      <c r="AG9" s="1901">
        <f t="shared" si="0"/>
        <v>5</v>
      </c>
      <c r="AH9" s="1901"/>
      <c r="AI9" s="1901">
        <f t="shared" si="0"/>
        <v>184</v>
      </c>
      <c r="AJ9" s="1901"/>
      <c r="AK9" s="1901">
        <f t="shared" si="0"/>
        <v>53</v>
      </c>
      <c r="AL9" s="1901"/>
      <c r="AM9" s="1901">
        <f t="shared" si="0"/>
        <v>400</v>
      </c>
      <c r="AN9" s="1901"/>
      <c r="AO9" s="1922" t="s">
        <v>1598</v>
      </c>
      <c r="AP9" s="1922"/>
      <c r="AQ9" s="1922" t="s">
        <v>1598</v>
      </c>
      <c r="AR9" s="1923"/>
      <c r="AS9" s="693"/>
    </row>
    <row r="10" spans="1:45" ht="22.5" customHeight="1">
      <c r="A10" s="1915">
        <v>8</v>
      </c>
      <c r="B10" s="1915"/>
      <c r="C10" s="1901">
        <v>40</v>
      </c>
      <c r="D10" s="1901"/>
      <c r="E10" s="1916">
        <v>1</v>
      </c>
      <c r="F10" s="1916"/>
      <c r="G10" s="1916">
        <v>1</v>
      </c>
      <c r="H10" s="1916"/>
      <c r="I10" s="1916">
        <v>1</v>
      </c>
      <c r="J10" s="1916"/>
      <c r="K10" s="1915">
        <v>1</v>
      </c>
      <c r="L10" s="1915"/>
      <c r="M10" s="1916">
        <v>3</v>
      </c>
      <c r="N10" s="1916"/>
      <c r="O10" s="1916">
        <v>14</v>
      </c>
      <c r="P10" s="1916"/>
      <c r="Q10" s="1916">
        <v>1</v>
      </c>
      <c r="R10" s="1916"/>
      <c r="S10" s="1916">
        <v>9</v>
      </c>
      <c r="T10" s="1916"/>
      <c r="U10" s="1916">
        <v>3</v>
      </c>
      <c r="V10" s="1916"/>
      <c r="W10" s="1916">
        <v>4</v>
      </c>
      <c r="X10" s="1916"/>
      <c r="Y10" s="1916">
        <v>3</v>
      </c>
      <c r="Z10" s="1916"/>
      <c r="AA10" s="1916">
        <v>11</v>
      </c>
      <c r="AB10" s="1916"/>
      <c r="AC10" s="1916">
        <v>3</v>
      </c>
      <c r="AD10" s="1916"/>
      <c r="AE10" s="1916">
        <v>19</v>
      </c>
      <c r="AF10" s="1916"/>
      <c r="AG10" s="1916" t="s">
        <v>1282</v>
      </c>
      <c r="AH10" s="1916"/>
      <c r="AI10" s="1916" t="s">
        <v>1282</v>
      </c>
      <c r="AJ10" s="1916"/>
      <c r="AK10" s="1916">
        <v>2</v>
      </c>
      <c r="AL10" s="1916"/>
      <c r="AM10" s="1916">
        <v>5</v>
      </c>
      <c r="AN10" s="1916"/>
      <c r="AO10" s="1922" t="s">
        <v>1598</v>
      </c>
      <c r="AP10" s="1922"/>
      <c r="AQ10" s="1922" t="s">
        <v>1598</v>
      </c>
      <c r="AR10" s="1923"/>
      <c r="AS10" s="694" t="s">
        <v>1631</v>
      </c>
    </row>
    <row r="11" spans="1:45" ht="22.5" customHeight="1">
      <c r="A11" s="1915">
        <v>21</v>
      </c>
      <c r="B11" s="1915"/>
      <c r="C11" s="1901">
        <v>108</v>
      </c>
      <c r="D11" s="1901"/>
      <c r="E11" s="1916">
        <v>1</v>
      </c>
      <c r="F11" s="1916"/>
      <c r="G11" s="1916">
        <v>4</v>
      </c>
      <c r="H11" s="1916"/>
      <c r="I11" s="1916">
        <v>1</v>
      </c>
      <c r="J11" s="1916"/>
      <c r="K11" s="1915">
        <v>3</v>
      </c>
      <c r="L11" s="1915"/>
      <c r="M11" s="1916">
        <v>2</v>
      </c>
      <c r="N11" s="1916"/>
      <c r="O11" s="1916">
        <v>9</v>
      </c>
      <c r="P11" s="1916"/>
      <c r="Q11" s="1916">
        <v>5</v>
      </c>
      <c r="R11" s="1916"/>
      <c r="S11" s="1916">
        <v>9</v>
      </c>
      <c r="T11" s="1916"/>
      <c r="U11" s="1916">
        <v>5</v>
      </c>
      <c r="V11" s="1916"/>
      <c r="W11" s="1916">
        <v>16</v>
      </c>
      <c r="X11" s="1916"/>
      <c r="Y11" s="1916">
        <v>1</v>
      </c>
      <c r="Z11" s="1916"/>
      <c r="AA11" s="1916">
        <v>4</v>
      </c>
      <c r="AB11" s="1916"/>
      <c r="AC11" s="1916">
        <v>6</v>
      </c>
      <c r="AD11" s="1916"/>
      <c r="AE11" s="1916">
        <v>46</v>
      </c>
      <c r="AF11" s="1916"/>
      <c r="AG11" s="1916" t="s">
        <v>1630</v>
      </c>
      <c r="AH11" s="1916"/>
      <c r="AI11" s="1916" t="s">
        <v>1630</v>
      </c>
      <c r="AJ11" s="1916"/>
      <c r="AK11" s="1916">
        <v>2</v>
      </c>
      <c r="AL11" s="1916"/>
      <c r="AM11" s="1916">
        <v>17</v>
      </c>
      <c r="AN11" s="1916"/>
      <c r="AO11" s="1922" t="s">
        <v>1598</v>
      </c>
      <c r="AP11" s="1922"/>
      <c r="AQ11" s="1922" t="s">
        <v>1598</v>
      </c>
      <c r="AR11" s="1923"/>
      <c r="AS11" s="694" t="s">
        <v>1633</v>
      </c>
    </row>
    <row r="12" spans="1:45" ht="22.5" customHeight="1">
      <c r="A12" s="1915">
        <v>12</v>
      </c>
      <c r="B12" s="1915"/>
      <c r="C12" s="1901">
        <v>40</v>
      </c>
      <c r="D12" s="1901"/>
      <c r="E12" s="1916">
        <v>3</v>
      </c>
      <c r="F12" s="1916"/>
      <c r="G12" s="1916">
        <v>39</v>
      </c>
      <c r="H12" s="1916"/>
      <c r="I12" s="1916">
        <v>13</v>
      </c>
      <c r="J12" s="1916"/>
      <c r="K12" s="1915">
        <v>25</v>
      </c>
      <c r="L12" s="1915"/>
      <c r="M12" s="1916">
        <v>1</v>
      </c>
      <c r="N12" s="1916"/>
      <c r="O12" s="1916">
        <v>1</v>
      </c>
      <c r="P12" s="1916"/>
      <c r="Q12" s="1916">
        <v>12</v>
      </c>
      <c r="R12" s="1916"/>
      <c r="S12" s="1916">
        <v>75</v>
      </c>
      <c r="T12" s="1916"/>
      <c r="U12" s="1916">
        <v>7</v>
      </c>
      <c r="V12" s="1916"/>
      <c r="W12" s="1916">
        <v>13</v>
      </c>
      <c r="X12" s="1916"/>
      <c r="Y12" s="1916">
        <v>3</v>
      </c>
      <c r="Z12" s="1916"/>
      <c r="AA12" s="1916">
        <v>4</v>
      </c>
      <c r="AB12" s="1916"/>
      <c r="AC12" s="1916">
        <v>10</v>
      </c>
      <c r="AD12" s="1916"/>
      <c r="AE12" s="1916">
        <v>92</v>
      </c>
      <c r="AF12" s="1916"/>
      <c r="AG12" s="1916">
        <v>1</v>
      </c>
      <c r="AH12" s="1916"/>
      <c r="AI12" s="1916">
        <v>5</v>
      </c>
      <c r="AJ12" s="1916"/>
      <c r="AK12" s="1916">
        <v>3</v>
      </c>
      <c r="AL12" s="1916"/>
      <c r="AM12" s="1916">
        <v>4</v>
      </c>
      <c r="AN12" s="1916"/>
      <c r="AO12" s="1922" t="s">
        <v>1598</v>
      </c>
      <c r="AP12" s="1922"/>
      <c r="AQ12" s="1922" t="s">
        <v>1598</v>
      </c>
      <c r="AR12" s="1923"/>
      <c r="AS12" s="694" t="s">
        <v>1635</v>
      </c>
    </row>
    <row r="13" spans="1:45" ht="22.5" customHeight="1">
      <c r="A13" s="1915">
        <v>16</v>
      </c>
      <c r="B13" s="1915"/>
      <c r="C13" s="1901">
        <v>148</v>
      </c>
      <c r="D13" s="1901"/>
      <c r="E13" s="1916">
        <v>1</v>
      </c>
      <c r="F13" s="1916"/>
      <c r="G13" s="1916">
        <v>4</v>
      </c>
      <c r="H13" s="1916"/>
      <c r="I13" s="1916">
        <v>2</v>
      </c>
      <c r="J13" s="1916"/>
      <c r="K13" s="1915">
        <v>3</v>
      </c>
      <c r="L13" s="1915"/>
      <c r="M13" s="1916">
        <v>3</v>
      </c>
      <c r="N13" s="1916"/>
      <c r="O13" s="1916">
        <v>21</v>
      </c>
      <c r="P13" s="1916"/>
      <c r="Q13" s="1916">
        <v>13</v>
      </c>
      <c r="R13" s="1916"/>
      <c r="S13" s="1916">
        <v>136</v>
      </c>
      <c r="T13" s="1916"/>
      <c r="U13" s="1916">
        <v>4</v>
      </c>
      <c r="V13" s="1916"/>
      <c r="W13" s="1916">
        <v>10</v>
      </c>
      <c r="X13" s="1916"/>
      <c r="Y13" s="1916">
        <v>2</v>
      </c>
      <c r="Z13" s="1916"/>
      <c r="AA13" s="1916">
        <v>8</v>
      </c>
      <c r="AB13" s="1916"/>
      <c r="AC13" s="1916">
        <v>11</v>
      </c>
      <c r="AD13" s="1916"/>
      <c r="AE13" s="1916">
        <v>56</v>
      </c>
      <c r="AF13" s="1916"/>
      <c r="AG13" s="1916" t="s">
        <v>1282</v>
      </c>
      <c r="AH13" s="1916"/>
      <c r="AI13" s="1916" t="s">
        <v>1282</v>
      </c>
      <c r="AJ13" s="1916"/>
      <c r="AK13" s="1916">
        <v>1</v>
      </c>
      <c r="AL13" s="1916"/>
      <c r="AM13" s="1916">
        <v>1</v>
      </c>
      <c r="AN13" s="1916"/>
      <c r="AO13" s="1922" t="s">
        <v>1598</v>
      </c>
      <c r="AP13" s="1922"/>
      <c r="AQ13" s="1922" t="s">
        <v>1598</v>
      </c>
      <c r="AR13" s="1923"/>
      <c r="AS13" s="694" t="s">
        <v>1637</v>
      </c>
    </row>
    <row r="14" spans="1:45" ht="22.5" customHeight="1">
      <c r="A14" s="1915">
        <v>26</v>
      </c>
      <c r="B14" s="1915"/>
      <c r="C14" s="1901">
        <v>190</v>
      </c>
      <c r="D14" s="1901"/>
      <c r="E14" s="1916">
        <v>1</v>
      </c>
      <c r="F14" s="1916"/>
      <c r="G14" s="1916">
        <v>1</v>
      </c>
      <c r="H14" s="1916"/>
      <c r="I14" s="1916">
        <v>12</v>
      </c>
      <c r="J14" s="1916"/>
      <c r="K14" s="1915">
        <v>33</v>
      </c>
      <c r="L14" s="1915"/>
      <c r="M14" s="1916">
        <v>2</v>
      </c>
      <c r="N14" s="1916"/>
      <c r="O14" s="1916">
        <v>3</v>
      </c>
      <c r="P14" s="1916"/>
      <c r="Q14" s="1916">
        <v>38</v>
      </c>
      <c r="R14" s="1916"/>
      <c r="S14" s="1916">
        <v>115</v>
      </c>
      <c r="T14" s="1916"/>
      <c r="U14" s="1916">
        <v>16</v>
      </c>
      <c r="V14" s="1916"/>
      <c r="W14" s="1916">
        <v>90</v>
      </c>
      <c r="X14" s="1916"/>
      <c r="Y14" s="1916">
        <v>7</v>
      </c>
      <c r="Z14" s="1916"/>
      <c r="AA14" s="1916">
        <v>64</v>
      </c>
      <c r="AB14" s="1916"/>
      <c r="AC14" s="1916">
        <v>8</v>
      </c>
      <c r="AD14" s="1916"/>
      <c r="AE14" s="1916">
        <v>178</v>
      </c>
      <c r="AF14" s="1916"/>
      <c r="AG14" s="1916" t="s">
        <v>1282</v>
      </c>
      <c r="AH14" s="1916"/>
      <c r="AI14" s="1916" t="s">
        <v>1282</v>
      </c>
      <c r="AJ14" s="1916"/>
      <c r="AK14" s="1916">
        <v>7</v>
      </c>
      <c r="AL14" s="1916"/>
      <c r="AM14" s="1916">
        <v>27</v>
      </c>
      <c r="AN14" s="1916"/>
      <c r="AO14" s="1922" t="s">
        <v>1598</v>
      </c>
      <c r="AP14" s="1922"/>
      <c r="AQ14" s="1922" t="s">
        <v>1598</v>
      </c>
      <c r="AR14" s="1923"/>
      <c r="AS14" s="694" t="s">
        <v>1639</v>
      </c>
    </row>
    <row r="15" spans="1:45" ht="22.5" customHeight="1">
      <c r="A15" s="1915">
        <v>50</v>
      </c>
      <c r="B15" s="1915"/>
      <c r="C15" s="1901">
        <v>317</v>
      </c>
      <c r="D15" s="1901"/>
      <c r="E15" s="1916">
        <v>6</v>
      </c>
      <c r="F15" s="1916"/>
      <c r="G15" s="1916">
        <v>159</v>
      </c>
      <c r="H15" s="1916"/>
      <c r="I15" s="1916">
        <v>14</v>
      </c>
      <c r="J15" s="1916"/>
      <c r="K15" s="1915">
        <v>36</v>
      </c>
      <c r="L15" s="1915"/>
      <c r="M15" s="1916">
        <v>4</v>
      </c>
      <c r="N15" s="1916"/>
      <c r="O15" s="1916">
        <v>23</v>
      </c>
      <c r="P15" s="1916"/>
      <c r="Q15" s="1916">
        <v>36</v>
      </c>
      <c r="R15" s="1916"/>
      <c r="S15" s="1916">
        <v>247</v>
      </c>
      <c r="T15" s="1916"/>
      <c r="U15" s="1916">
        <v>15</v>
      </c>
      <c r="V15" s="1916"/>
      <c r="W15" s="1916">
        <v>60</v>
      </c>
      <c r="X15" s="1916"/>
      <c r="Y15" s="1916">
        <v>7</v>
      </c>
      <c r="Z15" s="1916"/>
      <c r="AA15" s="1916">
        <v>50</v>
      </c>
      <c r="AB15" s="1916"/>
      <c r="AC15" s="1916">
        <v>10</v>
      </c>
      <c r="AD15" s="1916"/>
      <c r="AE15" s="1916">
        <v>82</v>
      </c>
      <c r="AF15" s="1916"/>
      <c r="AG15" s="1916">
        <v>1</v>
      </c>
      <c r="AH15" s="1916"/>
      <c r="AI15" s="1916">
        <v>139</v>
      </c>
      <c r="AJ15" s="1916"/>
      <c r="AK15" s="1916">
        <v>4</v>
      </c>
      <c r="AL15" s="1916"/>
      <c r="AM15" s="1916">
        <v>13</v>
      </c>
      <c r="AN15" s="1916"/>
      <c r="AO15" s="1922" t="s">
        <v>1598</v>
      </c>
      <c r="AP15" s="1922"/>
      <c r="AQ15" s="1922" t="s">
        <v>1598</v>
      </c>
      <c r="AR15" s="1923"/>
      <c r="AS15" s="694" t="s">
        <v>1641</v>
      </c>
    </row>
    <row r="16" spans="1:45" ht="22.5" customHeight="1">
      <c r="A16" s="1915">
        <v>95</v>
      </c>
      <c r="B16" s="1915"/>
      <c r="C16" s="1901">
        <v>475</v>
      </c>
      <c r="D16" s="1901"/>
      <c r="E16" s="1916">
        <v>2</v>
      </c>
      <c r="F16" s="1916"/>
      <c r="G16" s="1916">
        <v>90</v>
      </c>
      <c r="H16" s="1916"/>
      <c r="I16" s="1916">
        <v>14</v>
      </c>
      <c r="J16" s="1916"/>
      <c r="K16" s="1915">
        <v>57</v>
      </c>
      <c r="L16" s="1915"/>
      <c r="M16" s="1916">
        <v>5</v>
      </c>
      <c r="N16" s="1916"/>
      <c r="O16" s="1916">
        <v>18</v>
      </c>
      <c r="P16" s="1916"/>
      <c r="Q16" s="1916">
        <v>80</v>
      </c>
      <c r="R16" s="1916"/>
      <c r="S16" s="1916">
        <v>688</v>
      </c>
      <c r="T16" s="1916"/>
      <c r="U16" s="1916">
        <v>26</v>
      </c>
      <c r="V16" s="1916"/>
      <c r="W16" s="1916">
        <v>70</v>
      </c>
      <c r="X16" s="1916"/>
      <c r="Y16" s="1916">
        <v>10</v>
      </c>
      <c r="Z16" s="1916"/>
      <c r="AA16" s="1916">
        <v>76</v>
      </c>
      <c r="AB16" s="1916"/>
      <c r="AC16" s="1916">
        <v>13</v>
      </c>
      <c r="AD16" s="1916"/>
      <c r="AE16" s="1916">
        <v>62</v>
      </c>
      <c r="AF16" s="1916"/>
      <c r="AG16" s="1916" t="s">
        <v>1282</v>
      </c>
      <c r="AH16" s="1916"/>
      <c r="AI16" s="1916" t="s">
        <v>1282</v>
      </c>
      <c r="AJ16" s="1916"/>
      <c r="AK16" s="1916">
        <v>4</v>
      </c>
      <c r="AL16" s="1916"/>
      <c r="AM16" s="1916">
        <v>53</v>
      </c>
      <c r="AN16" s="1916"/>
      <c r="AO16" s="1922" t="s">
        <v>1598</v>
      </c>
      <c r="AP16" s="1922"/>
      <c r="AQ16" s="1922" t="s">
        <v>1598</v>
      </c>
      <c r="AR16" s="1923"/>
      <c r="AS16" s="694" t="s">
        <v>1643</v>
      </c>
    </row>
    <row r="17" spans="1:45" ht="22.5" customHeight="1">
      <c r="A17" s="1915">
        <v>9</v>
      </c>
      <c r="B17" s="1915"/>
      <c r="C17" s="1901">
        <v>64</v>
      </c>
      <c r="D17" s="1901"/>
      <c r="E17" s="1916" t="s">
        <v>1282</v>
      </c>
      <c r="F17" s="1916"/>
      <c r="G17" s="1916" t="s">
        <v>1282</v>
      </c>
      <c r="H17" s="1916"/>
      <c r="I17" s="1916">
        <v>3</v>
      </c>
      <c r="J17" s="1916"/>
      <c r="K17" s="1915">
        <v>4</v>
      </c>
      <c r="L17" s="1915"/>
      <c r="M17" s="1916">
        <v>2</v>
      </c>
      <c r="N17" s="1916"/>
      <c r="O17" s="1916">
        <v>7</v>
      </c>
      <c r="P17" s="1916"/>
      <c r="Q17" s="1916">
        <v>5</v>
      </c>
      <c r="R17" s="1916"/>
      <c r="S17" s="1916">
        <v>53</v>
      </c>
      <c r="T17" s="1916"/>
      <c r="U17" s="1916">
        <v>3</v>
      </c>
      <c r="V17" s="1916"/>
      <c r="W17" s="1916">
        <v>12</v>
      </c>
      <c r="X17" s="1916"/>
      <c r="Y17" s="1916">
        <v>2</v>
      </c>
      <c r="Z17" s="1916"/>
      <c r="AA17" s="1916">
        <v>23</v>
      </c>
      <c r="AB17" s="1916"/>
      <c r="AC17" s="1916">
        <v>5</v>
      </c>
      <c r="AD17" s="1916"/>
      <c r="AE17" s="1916">
        <v>182</v>
      </c>
      <c r="AF17" s="1916"/>
      <c r="AG17" s="1916" t="s">
        <v>1282</v>
      </c>
      <c r="AH17" s="1916"/>
      <c r="AI17" s="1916" t="s">
        <v>1282</v>
      </c>
      <c r="AJ17" s="1916"/>
      <c r="AK17" s="1916">
        <v>2</v>
      </c>
      <c r="AL17" s="1916"/>
      <c r="AM17" s="1916">
        <v>9</v>
      </c>
      <c r="AN17" s="1916"/>
      <c r="AO17" s="1922" t="s">
        <v>1598</v>
      </c>
      <c r="AP17" s="1922"/>
      <c r="AQ17" s="1922" t="s">
        <v>1598</v>
      </c>
      <c r="AR17" s="1923"/>
      <c r="AS17" s="694" t="s">
        <v>1645</v>
      </c>
    </row>
    <row r="18" spans="1:45" ht="22.5" customHeight="1">
      <c r="A18" s="1915">
        <v>13</v>
      </c>
      <c r="B18" s="1915"/>
      <c r="C18" s="1901">
        <v>76</v>
      </c>
      <c r="D18" s="1901"/>
      <c r="E18" s="1916">
        <v>1</v>
      </c>
      <c r="F18" s="1916"/>
      <c r="G18" s="1916">
        <v>18</v>
      </c>
      <c r="H18" s="1916"/>
      <c r="I18" s="1916">
        <v>8</v>
      </c>
      <c r="J18" s="1916"/>
      <c r="K18" s="1915">
        <v>47</v>
      </c>
      <c r="L18" s="1915"/>
      <c r="M18" s="1916">
        <v>2</v>
      </c>
      <c r="N18" s="1916"/>
      <c r="O18" s="1916">
        <v>21</v>
      </c>
      <c r="P18" s="1916"/>
      <c r="Q18" s="1916">
        <v>11</v>
      </c>
      <c r="R18" s="1916"/>
      <c r="S18" s="1916">
        <v>63</v>
      </c>
      <c r="T18" s="1916"/>
      <c r="U18" s="1916">
        <v>11</v>
      </c>
      <c r="V18" s="1916"/>
      <c r="W18" s="1916">
        <v>85</v>
      </c>
      <c r="X18" s="1916"/>
      <c r="Y18" s="1916">
        <v>2</v>
      </c>
      <c r="Z18" s="1916"/>
      <c r="AA18" s="1916">
        <v>6</v>
      </c>
      <c r="AB18" s="1916"/>
      <c r="AC18" s="1916">
        <v>8</v>
      </c>
      <c r="AD18" s="1916"/>
      <c r="AE18" s="1916">
        <v>68</v>
      </c>
      <c r="AF18" s="1916"/>
      <c r="AG18" s="1916">
        <v>1</v>
      </c>
      <c r="AH18" s="1916"/>
      <c r="AI18" s="1916">
        <v>7</v>
      </c>
      <c r="AJ18" s="1916"/>
      <c r="AK18" s="1916">
        <v>4</v>
      </c>
      <c r="AL18" s="1916"/>
      <c r="AM18" s="1916">
        <v>86</v>
      </c>
      <c r="AN18" s="1916"/>
      <c r="AO18" s="1922" t="s">
        <v>1598</v>
      </c>
      <c r="AP18" s="1922"/>
      <c r="AQ18" s="1922" t="s">
        <v>1598</v>
      </c>
      <c r="AR18" s="1923"/>
      <c r="AS18" s="694" t="s">
        <v>1647</v>
      </c>
    </row>
    <row r="19" spans="1:45" ht="22.5" customHeight="1">
      <c r="A19" s="1915">
        <v>23</v>
      </c>
      <c r="B19" s="1915"/>
      <c r="C19" s="1901">
        <v>215</v>
      </c>
      <c r="D19" s="1901"/>
      <c r="E19" s="1916">
        <v>1</v>
      </c>
      <c r="F19" s="1916"/>
      <c r="G19" s="1916">
        <v>2</v>
      </c>
      <c r="H19" s="1916"/>
      <c r="I19" s="1916" t="s">
        <v>1630</v>
      </c>
      <c r="J19" s="1916"/>
      <c r="K19" s="1915" t="s">
        <v>1630</v>
      </c>
      <c r="L19" s="1915"/>
      <c r="M19" s="1916">
        <v>1</v>
      </c>
      <c r="N19" s="1916"/>
      <c r="O19" s="1916">
        <v>2</v>
      </c>
      <c r="P19" s="1916"/>
      <c r="Q19" s="1916">
        <v>6</v>
      </c>
      <c r="R19" s="1916"/>
      <c r="S19" s="1916">
        <v>39</v>
      </c>
      <c r="T19" s="1916"/>
      <c r="U19" s="1916">
        <v>8</v>
      </c>
      <c r="V19" s="1916"/>
      <c r="W19" s="1916">
        <v>13</v>
      </c>
      <c r="X19" s="1916"/>
      <c r="Y19" s="1916" t="s">
        <v>1630</v>
      </c>
      <c r="Z19" s="1916"/>
      <c r="AA19" s="1916" t="s">
        <v>1630</v>
      </c>
      <c r="AB19" s="1916"/>
      <c r="AC19" s="1916">
        <v>10</v>
      </c>
      <c r="AD19" s="1916"/>
      <c r="AE19" s="1916">
        <v>301</v>
      </c>
      <c r="AF19" s="1916"/>
      <c r="AG19" s="1916" t="s">
        <v>1282</v>
      </c>
      <c r="AH19" s="1916"/>
      <c r="AI19" s="1916" t="s">
        <v>1282</v>
      </c>
      <c r="AJ19" s="1916"/>
      <c r="AK19" s="1916">
        <v>6</v>
      </c>
      <c r="AL19" s="1916"/>
      <c r="AM19" s="1916">
        <v>53</v>
      </c>
      <c r="AN19" s="1916"/>
      <c r="AO19" s="1922" t="s">
        <v>1598</v>
      </c>
      <c r="AP19" s="1922"/>
      <c r="AQ19" s="1922" t="s">
        <v>1598</v>
      </c>
      <c r="AR19" s="1923"/>
      <c r="AS19" s="694" t="s">
        <v>1649</v>
      </c>
    </row>
    <row r="20" spans="1:45" ht="22.5" customHeight="1">
      <c r="A20" s="1901" t="s">
        <v>1282</v>
      </c>
      <c r="B20" s="1901"/>
      <c r="C20" s="1921" t="s">
        <v>1282</v>
      </c>
      <c r="D20" s="1921"/>
      <c r="E20" s="1916" t="s">
        <v>1630</v>
      </c>
      <c r="F20" s="1916"/>
      <c r="G20" s="1916" t="s">
        <v>1630</v>
      </c>
      <c r="H20" s="1916"/>
      <c r="I20" s="1916">
        <v>1</v>
      </c>
      <c r="J20" s="1916"/>
      <c r="K20" s="1915">
        <v>1</v>
      </c>
      <c r="L20" s="1915"/>
      <c r="M20" s="1916" t="s">
        <v>1282</v>
      </c>
      <c r="N20" s="1916"/>
      <c r="O20" s="1916" t="s">
        <v>1282</v>
      </c>
      <c r="P20" s="1916"/>
      <c r="Q20" s="1916" t="s">
        <v>1282</v>
      </c>
      <c r="R20" s="1916"/>
      <c r="S20" s="1916" t="s">
        <v>1282</v>
      </c>
      <c r="T20" s="1916"/>
      <c r="U20" s="1916">
        <v>1</v>
      </c>
      <c r="V20" s="1916"/>
      <c r="W20" s="1916">
        <v>1</v>
      </c>
      <c r="X20" s="1916"/>
      <c r="Y20" s="1916">
        <v>1</v>
      </c>
      <c r="Z20" s="1916"/>
      <c r="AA20" s="1916">
        <v>1</v>
      </c>
      <c r="AB20" s="1916"/>
      <c r="AC20" s="1916">
        <v>2</v>
      </c>
      <c r="AD20" s="1916"/>
      <c r="AE20" s="1916">
        <v>16</v>
      </c>
      <c r="AF20" s="1916"/>
      <c r="AG20" s="1916" t="s">
        <v>1282</v>
      </c>
      <c r="AH20" s="1916"/>
      <c r="AI20" s="1916" t="s">
        <v>1282</v>
      </c>
      <c r="AJ20" s="1916"/>
      <c r="AK20" s="1916">
        <v>3</v>
      </c>
      <c r="AL20" s="1916"/>
      <c r="AM20" s="1916">
        <v>9</v>
      </c>
      <c r="AN20" s="1916"/>
      <c r="AO20" s="1922" t="s">
        <v>1598</v>
      </c>
      <c r="AP20" s="1922"/>
      <c r="AQ20" s="1922" t="s">
        <v>1598</v>
      </c>
      <c r="AR20" s="1923"/>
      <c r="AS20" s="694" t="s">
        <v>1651</v>
      </c>
    </row>
    <row r="21" spans="1:45" ht="22.5" customHeight="1">
      <c r="A21" s="1915" t="s">
        <v>1282</v>
      </c>
      <c r="B21" s="1915"/>
      <c r="C21" s="1901" t="s">
        <v>1282</v>
      </c>
      <c r="D21" s="1901"/>
      <c r="E21" s="1916" t="s">
        <v>1282</v>
      </c>
      <c r="F21" s="1916"/>
      <c r="G21" s="1916" t="s">
        <v>1282</v>
      </c>
      <c r="H21" s="1916"/>
      <c r="I21" s="1916" t="s">
        <v>1630</v>
      </c>
      <c r="J21" s="1916"/>
      <c r="K21" s="1915" t="s">
        <v>1282</v>
      </c>
      <c r="L21" s="1915"/>
      <c r="M21" s="1916" t="s">
        <v>1282</v>
      </c>
      <c r="N21" s="1916"/>
      <c r="O21" s="1916" t="s">
        <v>1282</v>
      </c>
      <c r="P21" s="1916"/>
      <c r="Q21" s="1916">
        <v>1</v>
      </c>
      <c r="R21" s="1916"/>
      <c r="S21" s="1916">
        <v>4</v>
      </c>
      <c r="T21" s="1916"/>
      <c r="U21" s="1916" t="s">
        <v>1282</v>
      </c>
      <c r="V21" s="1916"/>
      <c r="W21" s="1916" t="s">
        <v>1282</v>
      </c>
      <c r="X21" s="1916"/>
      <c r="Y21" s="1916" t="s">
        <v>1282</v>
      </c>
      <c r="Z21" s="1916"/>
      <c r="AA21" s="1916" t="s">
        <v>1282</v>
      </c>
      <c r="AB21" s="1916"/>
      <c r="AC21" s="1916" t="s">
        <v>1282</v>
      </c>
      <c r="AD21" s="1916"/>
      <c r="AE21" s="1916" t="s">
        <v>1282</v>
      </c>
      <c r="AF21" s="1916"/>
      <c r="AG21" s="1916" t="s">
        <v>1282</v>
      </c>
      <c r="AH21" s="1916"/>
      <c r="AI21" s="1916" t="s">
        <v>1282</v>
      </c>
      <c r="AJ21" s="1916"/>
      <c r="AK21" s="1916" t="s">
        <v>1282</v>
      </c>
      <c r="AL21" s="1916"/>
      <c r="AM21" s="1916" t="s">
        <v>1282</v>
      </c>
      <c r="AN21" s="1916"/>
      <c r="AO21" s="1922" t="s">
        <v>1598</v>
      </c>
      <c r="AP21" s="1922"/>
      <c r="AQ21" s="1922" t="s">
        <v>1598</v>
      </c>
      <c r="AR21" s="1923"/>
      <c r="AS21" s="694" t="s">
        <v>1653</v>
      </c>
    </row>
    <row r="22" spans="1:45" ht="22.5" customHeight="1">
      <c r="A22" s="1915">
        <v>9</v>
      </c>
      <c r="B22" s="1915"/>
      <c r="C22" s="1901">
        <v>65</v>
      </c>
      <c r="D22" s="1901"/>
      <c r="E22" s="1916" t="s">
        <v>1282</v>
      </c>
      <c r="F22" s="1916"/>
      <c r="G22" s="1916" t="s">
        <v>1282</v>
      </c>
      <c r="H22" s="1916"/>
      <c r="I22" s="1916">
        <v>3</v>
      </c>
      <c r="J22" s="1916"/>
      <c r="K22" s="1915">
        <v>7</v>
      </c>
      <c r="L22" s="1915"/>
      <c r="M22" s="1916">
        <v>3</v>
      </c>
      <c r="N22" s="1916"/>
      <c r="O22" s="1916">
        <v>21</v>
      </c>
      <c r="P22" s="1916"/>
      <c r="Q22" s="1916">
        <v>3</v>
      </c>
      <c r="R22" s="1916"/>
      <c r="S22" s="1916">
        <v>49</v>
      </c>
      <c r="T22" s="1916"/>
      <c r="U22" s="1916">
        <v>4</v>
      </c>
      <c r="V22" s="1916"/>
      <c r="W22" s="1916">
        <v>137</v>
      </c>
      <c r="X22" s="1916"/>
      <c r="Y22" s="1916">
        <v>7</v>
      </c>
      <c r="Z22" s="1916"/>
      <c r="AA22" s="1916">
        <v>123</v>
      </c>
      <c r="AB22" s="1916"/>
      <c r="AC22" s="1916">
        <v>5</v>
      </c>
      <c r="AD22" s="1916"/>
      <c r="AE22" s="1916">
        <v>58</v>
      </c>
      <c r="AF22" s="1916"/>
      <c r="AG22" s="1916" t="s">
        <v>1282</v>
      </c>
      <c r="AH22" s="1916"/>
      <c r="AI22" s="1916" t="s">
        <v>1282</v>
      </c>
      <c r="AJ22" s="1916"/>
      <c r="AK22" s="1916">
        <v>4</v>
      </c>
      <c r="AL22" s="1916"/>
      <c r="AM22" s="1916">
        <v>8</v>
      </c>
      <c r="AN22" s="1916"/>
      <c r="AO22" s="1922" t="s">
        <v>1598</v>
      </c>
      <c r="AP22" s="1922"/>
      <c r="AQ22" s="1922" t="s">
        <v>1598</v>
      </c>
      <c r="AR22" s="1923"/>
      <c r="AS22" s="694" t="s">
        <v>1655</v>
      </c>
    </row>
    <row r="23" spans="1:45" ht="22.5" customHeight="1">
      <c r="A23" s="1915">
        <v>4</v>
      </c>
      <c r="B23" s="1915"/>
      <c r="C23" s="1901">
        <v>12</v>
      </c>
      <c r="D23" s="1901"/>
      <c r="E23" s="1916" t="s">
        <v>1282</v>
      </c>
      <c r="F23" s="1916"/>
      <c r="G23" s="1916" t="s">
        <v>1282</v>
      </c>
      <c r="H23" s="1916"/>
      <c r="I23" s="1916" t="s">
        <v>1282</v>
      </c>
      <c r="J23" s="1916"/>
      <c r="K23" s="1915" t="s">
        <v>1282</v>
      </c>
      <c r="L23" s="1915"/>
      <c r="M23" s="1916" t="s">
        <v>1282</v>
      </c>
      <c r="N23" s="1916"/>
      <c r="O23" s="1916" t="s">
        <v>1282</v>
      </c>
      <c r="P23" s="1916"/>
      <c r="Q23" s="1916" t="s">
        <v>1630</v>
      </c>
      <c r="R23" s="1916"/>
      <c r="S23" s="1916" t="s">
        <v>1630</v>
      </c>
      <c r="T23" s="1916"/>
      <c r="U23" s="1916">
        <v>1</v>
      </c>
      <c r="V23" s="1916"/>
      <c r="W23" s="1916">
        <v>98</v>
      </c>
      <c r="X23" s="1916"/>
      <c r="Y23" s="1916">
        <v>1</v>
      </c>
      <c r="Z23" s="1916"/>
      <c r="AA23" s="1916">
        <v>1</v>
      </c>
      <c r="AB23" s="1916"/>
      <c r="AC23" s="1916">
        <v>1</v>
      </c>
      <c r="AD23" s="1916"/>
      <c r="AE23" s="1916">
        <v>4</v>
      </c>
      <c r="AF23" s="1916"/>
      <c r="AG23" s="1916" t="s">
        <v>1282</v>
      </c>
      <c r="AH23" s="1916"/>
      <c r="AI23" s="1916" t="s">
        <v>1282</v>
      </c>
      <c r="AJ23" s="1916"/>
      <c r="AK23" s="1916" t="s">
        <v>1282</v>
      </c>
      <c r="AL23" s="1916"/>
      <c r="AM23" s="1916" t="s">
        <v>1282</v>
      </c>
      <c r="AN23" s="1916"/>
      <c r="AO23" s="1922" t="s">
        <v>1598</v>
      </c>
      <c r="AP23" s="1922"/>
      <c r="AQ23" s="1922" t="s">
        <v>1598</v>
      </c>
      <c r="AR23" s="1923"/>
      <c r="AS23" s="694" t="s">
        <v>1657</v>
      </c>
    </row>
    <row r="24" spans="1:45" ht="22.5" customHeight="1">
      <c r="A24" s="1915">
        <v>5</v>
      </c>
      <c r="B24" s="1915"/>
      <c r="C24" s="1901">
        <v>22</v>
      </c>
      <c r="D24" s="1901"/>
      <c r="E24" s="1916" t="s">
        <v>1282</v>
      </c>
      <c r="F24" s="1916"/>
      <c r="G24" s="1916" t="s">
        <v>1282</v>
      </c>
      <c r="H24" s="1916"/>
      <c r="I24" s="1916">
        <v>1</v>
      </c>
      <c r="J24" s="1916"/>
      <c r="K24" s="1915">
        <v>1</v>
      </c>
      <c r="L24" s="1915"/>
      <c r="M24" s="1916" t="s">
        <v>1282</v>
      </c>
      <c r="N24" s="1916"/>
      <c r="O24" s="1916" t="s">
        <v>1282</v>
      </c>
      <c r="P24" s="1916"/>
      <c r="Q24" s="1916">
        <v>1</v>
      </c>
      <c r="R24" s="1916"/>
      <c r="S24" s="1916">
        <v>4</v>
      </c>
      <c r="T24" s="1916"/>
      <c r="U24" s="1916">
        <v>1</v>
      </c>
      <c r="V24" s="1916"/>
      <c r="W24" s="1916">
        <v>1</v>
      </c>
      <c r="X24" s="1916"/>
      <c r="Y24" s="1916" t="s">
        <v>1630</v>
      </c>
      <c r="Z24" s="1916"/>
      <c r="AA24" s="1916" t="s">
        <v>1630</v>
      </c>
      <c r="AB24" s="1916"/>
      <c r="AC24" s="1916" t="s">
        <v>1630</v>
      </c>
      <c r="AD24" s="1916"/>
      <c r="AE24" s="1916" t="s">
        <v>1630</v>
      </c>
      <c r="AF24" s="1916"/>
      <c r="AG24" s="1916" t="s">
        <v>1282</v>
      </c>
      <c r="AH24" s="1916"/>
      <c r="AI24" s="1916" t="s">
        <v>1282</v>
      </c>
      <c r="AJ24" s="1916"/>
      <c r="AK24" s="1916">
        <v>1</v>
      </c>
      <c r="AL24" s="1916"/>
      <c r="AM24" s="1916">
        <v>6</v>
      </c>
      <c r="AN24" s="1916"/>
      <c r="AO24" s="1922" t="s">
        <v>1598</v>
      </c>
      <c r="AP24" s="1922"/>
      <c r="AQ24" s="1922" t="s">
        <v>1598</v>
      </c>
      <c r="AR24" s="1923"/>
      <c r="AS24" s="694" t="s">
        <v>1659</v>
      </c>
    </row>
    <row r="25" spans="1:45" ht="22.5" customHeight="1">
      <c r="A25" s="1915">
        <v>4</v>
      </c>
      <c r="B25" s="1915"/>
      <c r="C25" s="1901">
        <v>16</v>
      </c>
      <c r="D25" s="1901"/>
      <c r="E25" s="1916" t="s">
        <v>1282</v>
      </c>
      <c r="F25" s="1916"/>
      <c r="G25" s="1916" t="s">
        <v>1282</v>
      </c>
      <c r="H25" s="1916"/>
      <c r="I25" s="1916">
        <v>1</v>
      </c>
      <c r="J25" s="1916"/>
      <c r="K25" s="1915">
        <v>2</v>
      </c>
      <c r="L25" s="1915"/>
      <c r="M25" s="1916" t="s">
        <v>1282</v>
      </c>
      <c r="N25" s="1916"/>
      <c r="O25" s="1916" t="s">
        <v>1282</v>
      </c>
      <c r="P25" s="1916"/>
      <c r="Q25" s="1916">
        <v>1</v>
      </c>
      <c r="R25" s="1916"/>
      <c r="S25" s="1916">
        <v>7</v>
      </c>
      <c r="T25" s="1916"/>
      <c r="U25" s="1916" t="s">
        <v>1282</v>
      </c>
      <c r="V25" s="1916"/>
      <c r="W25" s="1916" t="s">
        <v>1282</v>
      </c>
      <c r="X25" s="1916"/>
      <c r="Y25" s="1916" t="s">
        <v>1282</v>
      </c>
      <c r="Z25" s="1916"/>
      <c r="AA25" s="1916" t="s">
        <v>1282</v>
      </c>
      <c r="AB25" s="1916"/>
      <c r="AC25" s="1916" t="s">
        <v>1282</v>
      </c>
      <c r="AD25" s="1916"/>
      <c r="AE25" s="1916" t="s">
        <v>1282</v>
      </c>
      <c r="AF25" s="1916"/>
      <c r="AG25" s="1916" t="s">
        <v>1282</v>
      </c>
      <c r="AH25" s="1916"/>
      <c r="AI25" s="1916" t="s">
        <v>1282</v>
      </c>
      <c r="AJ25" s="1916"/>
      <c r="AK25" s="1916">
        <v>3</v>
      </c>
      <c r="AL25" s="1916"/>
      <c r="AM25" s="1916">
        <v>11</v>
      </c>
      <c r="AN25" s="1916"/>
      <c r="AO25" s="1922" t="s">
        <v>1598</v>
      </c>
      <c r="AP25" s="1922"/>
      <c r="AQ25" s="1922" t="s">
        <v>1598</v>
      </c>
      <c r="AR25" s="1923"/>
      <c r="AS25" s="694" t="s">
        <v>1661</v>
      </c>
    </row>
    <row r="26" spans="1:45" ht="22.5" customHeight="1">
      <c r="A26" s="1915">
        <v>2</v>
      </c>
      <c r="B26" s="1915"/>
      <c r="C26" s="1901">
        <v>3</v>
      </c>
      <c r="D26" s="1901"/>
      <c r="E26" s="1916" t="s">
        <v>1282</v>
      </c>
      <c r="F26" s="1916"/>
      <c r="G26" s="1916" t="s">
        <v>1282</v>
      </c>
      <c r="H26" s="1916"/>
      <c r="I26" s="1916">
        <v>1</v>
      </c>
      <c r="J26" s="1916"/>
      <c r="K26" s="1915">
        <v>2</v>
      </c>
      <c r="L26" s="1915"/>
      <c r="M26" s="1916" t="s">
        <v>1282</v>
      </c>
      <c r="N26" s="1916"/>
      <c r="O26" s="1916" t="s">
        <v>1282</v>
      </c>
      <c r="P26" s="1916"/>
      <c r="Q26" s="1916">
        <v>1</v>
      </c>
      <c r="R26" s="1916"/>
      <c r="S26" s="1916">
        <v>32</v>
      </c>
      <c r="T26" s="1916"/>
      <c r="U26" s="1916">
        <v>2</v>
      </c>
      <c r="V26" s="1916"/>
      <c r="W26" s="1916">
        <v>87</v>
      </c>
      <c r="X26" s="1916"/>
      <c r="Y26" s="1916">
        <v>2</v>
      </c>
      <c r="Z26" s="1916"/>
      <c r="AA26" s="1916">
        <v>119</v>
      </c>
      <c r="AB26" s="1916"/>
      <c r="AC26" s="1916" t="s">
        <v>1282</v>
      </c>
      <c r="AD26" s="1916"/>
      <c r="AE26" s="1916" t="s">
        <v>1282</v>
      </c>
      <c r="AF26" s="1916"/>
      <c r="AG26" s="1916" t="s">
        <v>1282</v>
      </c>
      <c r="AH26" s="1916"/>
      <c r="AI26" s="1916" t="s">
        <v>1282</v>
      </c>
      <c r="AJ26" s="1916"/>
      <c r="AK26" s="1916">
        <v>2</v>
      </c>
      <c r="AL26" s="1916"/>
      <c r="AM26" s="1916">
        <v>17</v>
      </c>
      <c r="AN26" s="1916"/>
      <c r="AO26" s="1922" t="s">
        <v>1598</v>
      </c>
      <c r="AP26" s="1922"/>
      <c r="AQ26" s="1922" t="s">
        <v>1598</v>
      </c>
      <c r="AR26" s="1923"/>
      <c r="AS26" s="694" t="s">
        <v>1663</v>
      </c>
    </row>
    <row r="27" spans="1:45" ht="22.5" customHeight="1">
      <c r="A27" s="1915">
        <v>7</v>
      </c>
      <c r="B27" s="1915"/>
      <c r="C27" s="1901">
        <v>52</v>
      </c>
      <c r="D27" s="1901"/>
      <c r="E27" s="1916" t="s">
        <v>1282</v>
      </c>
      <c r="F27" s="1916"/>
      <c r="G27" s="1916" t="s">
        <v>1282</v>
      </c>
      <c r="H27" s="1916"/>
      <c r="I27" s="1916">
        <v>1</v>
      </c>
      <c r="J27" s="1916"/>
      <c r="K27" s="1915">
        <v>3</v>
      </c>
      <c r="L27" s="1915"/>
      <c r="M27" s="1916">
        <v>1</v>
      </c>
      <c r="N27" s="1916"/>
      <c r="O27" s="1916">
        <v>1</v>
      </c>
      <c r="P27" s="1916"/>
      <c r="Q27" s="1916">
        <v>3</v>
      </c>
      <c r="R27" s="1916"/>
      <c r="S27" s="1916">
        <v>21</v>
      </c>
      <c r="T27" s="1916"/>
      <c r="U27" s="1916">
        <v>3</v>
      </c>
      <c r="V27" s="1916"/>
      <c r="W27" s="1916">
        <v>8</v>
      </c>
      <c r="X27" s="1916"/>
      <c r="Y27" s="1916">
        <v>2</v>
      </c>
      <c r="Z27" s="1916"/>
      <c r="AA27" s="1916">
        <v>20</v>
      </c>
      <c r="AB27" s="1916"/>
      <c r="AC27" s="1916">
        <v>3</v>
      </c>
      <c r="AD27" s="1916"/>
      <c r="AE27" s="1916">
        <v>106</v>
      </c>
      <c r="AF27" s="1916"/>
      <c r="AG27" s="1916" t="s">
        <v>1282</v>
      </c>
      <c r="AH27" s="1916"/>
      <c r="AI27" s="1916" t="s">
        <v>1282</v>
      </c>
      <c r="AJ27" s="1916"/>
      <c r="AK27" s="1916">
        <v>1</v>
      </c>
      <c r="AL27" s="1916"/>
      <c r="AM27" s="1916">
        <v>4</v>
      </c>
      <c r="AN27" s="1916"/>
      <c r="AO27" s="1922" t="s">
        <v>1598</v>
      </c>
      <c r="AP27" s="1922"/>
      <c r="AQ27" s="1922" t="s">
        <v>1598</v>
      </c>
      <c r="AR27" s="1923"/>
      <c r="AS27" s="694" t="s">
        <v>1665</v>
      </c>
    </row>
    <row r="28" spans="1:45" ht="22.5" customHeight="1">
      <c r="A28" s="1915">
        <v>20</v>
      </c>
      <c r="B28" s="1915"/>
      <c r="C28" s="1901">
        <v>330</v>
      </c>
      <c r="D28" s="1901"/>
      <c r="E28" s="1916">
        <v>4</v>
      </c>
      <c r="F28" s="1916"/>
      <c r="G28" s="1916">
        <v>309</v>
      </c>
      <c r="H28" s="1916"/>
      <c r="I28" s="1916">
        <v>2</v>
      </c>
      <c r="J28" s="1916"/>
      <c r="K28" s="1915">
        <v>7</v>
      </c>
      <c r="L28" s="1915"/>
      <c r="M28" s="1916">
        <v>1</v>
      </c>
      <c r="N28" s="1916"/>
      <c r="O28" s="1916">
        <v>9</v>
      </c>
      <c r="P28" s="1916"/>
      <c r="Q28" s="1916">
        <v>12</v>
      </c>
      <c r="R28" s="1916"/>
      <c r="S28" s="1916">
        <v>101</v>
      </c>
      <c r="T28" s="1916"/>
      <c r="U28" s="1916">
        <v>12</v>
      </c>
      <c r="V28" s="1916"/>
      <c r="W28" s="1916">
        <v>48</v>
      </c>
      <c r="X28" s="1916"/>
      <c r="Y28" s="1916">
        <v>3</v>
      </c>
      <c r="Z28" s="1916"/>
      <c r="AA28" s="1916">
        <v>33</v>
      </c>
      <c r="AB28" s="1916"/>
      <c r="AC28" s="1916">
        <v>12</v>
      </c>
      <c r="AD28" s="1916"/>
      <c r="AE28" s="1916">
        <v>131</v>
      </c>
      <c r="AF28" s="1916"/>
      <c r="AG28" s="1916">
        <v>2</v>
      </c>
      <c r="AH28" s="1916"/>
      <c r="AI28" s="1916">
        <v>33</v>
      </c>
      <c r="AJ28" s="1916"/>
      <c r="AK28" s="1916">
        <v>2</v>
      </c>
      <c r="AL28" s="1916"/>
      <c r="AM28" s="1916">
        <v>2</v>
      </c>
      <c r="AN28" s="1916"/>
      <c r="AO28" s="1922" t="s">
        <v>1598</v>
      </c>
      <c r="AP28" s="1922"/>
      <c r="AQ28" s="1922" t="s">
        <v>1598</v>
      </c>
      <c r="AR28" s="1923"/>
      <c r="AS28" s="694" t="s">
        <v>1667</v>
      </c>
    </row>
    <row r="29" spans="1:45" ht="22.5" customHeight="1">
      <c r="A29" s="1915">
        <v>29</v>
      </c>
      <c r="B29" s="1915"/>
      <c r="C29" s="1901">
        <v>378</v>
      </c>
      <c r="D29" s="1901"/>
      <c r="E29" s="1916">
        <v>2</v>
      </c>
      <c r="F29" s="1916"/>
      <c r="G29" s="1916">
        <v>16</v>
      </c>
      <c r="H29" s="1916"/>
      <c r="I29" s="1916">
        <v>3</v>
      </c>
      <c r="J29" s="1916"/>
      <c r="K29" s="1915">
        <v>29</v>
      </c>
      <c r="L29" s="1915"/>
      <c r="M29" s="1916">
        <v>4</v>
      </c>
      <c r="N29" s="1916"/>
      <c r="O29" s="1916">
        <v>9</v>
      </c>
      <c r="P29" s="1916"/>
      <c r="Q29" s="1916">
        <v>15</v>
      </c>
      <c r="R29" s="1916"/>
      <c r="S29" s="1916">
        <v>125</v>
      </c>
      <c r="T29" s="1916"/>
      <c r="U29" s="1916">
        <v>8</v>
      </c>
      <c r="V29" s="1916"/>
      <c r="W29" s="1916">
        <v>38</v>
      </c>
      <c r="X29" s="1916"/>
      <c r="Y29" s="1916">
        <v>1</v>
      </c>
      <c r="Z29" s="1916"/>
      <c r="AA29" s="1916">
        <v>27</v>
      </c>
      <c r="AB29" s="1916"/>
      <c r="AC29" s="1916">
        <v>13</v>
      </c>
      <c r="AD29" s="1916"/>
      <c r="AE29" s="1916">
        <v>207</v>
      </c>
      <c r="AF29" s="1916"/>
      <c r="AG29" s="1916" t="s">
        <v>1282</v>
      </c>
      <c r="AH29" s="1916"/>
      <c r="AI29" s="1916" t="s">
        <v>1282</v>
      </c>
      <c r="AJ29" s="1916"/>
      <c r="AK29" s="1916">
        <v>2</v>
      </c>
      <c r="AL29" s="1916"/>
      <c r="AM29" s="1916">
        <v>75</v>
      </c>
      <c r="AN29" s="1916"/>
      <c r="AO29" s="1922" t="s">
        <v>1598</v>
      </c>
      <c r="AP29" s="1922"/>
      <c r="AQ29" s="1922" t="s">
        <v>1598</v>
      </c>
      <c r="AR29" s="1923"/>
      <c r="AS29" s="694" t="s">
        <v>1669</v>
      </c>
    </row>
    <row r="30" spans="1:45" ht="22.5" customHeight="1">
      <c r="A30" s="1915">
        <v>2</v>
      </c>
      <c r="B30" s="1915"/>
      <c r="C30" s="1901">
        <v>2</v>
      </c>
      <c r="D30" s="1901"/>
      <c r="E30" s="1916" t="s">
        <v>1282</v>
      </c>
      <c r="F30" s="1916"/>
      <c r="G30" s="1916" t="s">
        <v>1282</v>
      </c>
      <c r="H30" s="1916"/>
      <c r="I30" s="1916" t="s">
        <v>1282</v>
      </c>
      <c r="J30" s="1916"/>
      <c r="K30" s="1915" t="s">
        <v>1282</v>
      </c>
      <c r="L30" s="1915"/>
      <c r="M30" s="1916" t="s">
        <v>1282</v>
      </c>
      <c r="N30" s="1916"/>
      <c r="O30" s="1916" t="s">
        <v>1282</v>
      </c>
      <c r="P30" s="1916"/>
      <c r="Q30" s="1916" t="s">
        <v>1282</v>
      </c>
      <c r="R30" s="1916"/>
      <c r="S30" s="1916" t="s">
        <v>1282</v>
      </c>
      <c r="T30" s="1916"/>
      <c r="U30" s="1916" t="s">
        <v>1282</v>
      </c>
      <c r="V30" s="1916"/>
      <c r="W30" s="1916" t="s">
        <v>1282</v>
      </c>
      <c r="X30" s="1916"/>
      <c r="Y30" s="1916" t="s">
        <v>1282</v>
      </c>
      <c r="Z30" s="1916"/>
      <c r="AA30" s="1916" t="s">
        <v>1282</v>
      </c>
      <c r="AB30" s="1916"/>
      <c r="AC30" s="1916" t="s">
        <v>1282</v>
      </c>
      <c r="AD30" s="1916"/>
      <c r="AE30" s="1916" t="s">
        <v>1282</v>
      </c>
      <c r="AF30" s="1916"/>
      <c r="AG30" s="1916" t="s">
        <v>1282</v>
      </c>
      <c r="AH30" s="1916"/>
      <c r="AI30" s="1916" t="s">
        <v>1282</v>
      </c>
      <c r="AJ30" s="1916"/>
      <c r="AK30" s="1916" t="s">
        <v>1282</v>
      </c>
      <c r="AL30" s="1916"/>
      <c r="AM30" s="1916" t="s">
        <v>1282</v>
      </c>
      <c r="AN30" s="1916"/>
      <c r="AO30" s="1922" t="s">
        <v>1598</v>
      </c>
      <c r="AP30" s="1922"/>
      <c r="AQ30" s="1922" t="s">
        <v>1598</v>
      </c>
      <c r="AR30" s="1923"/>
      <c r="AS30" s="694" t="s">
        <v>1671</v>
      </c>
    </row>
    <row r="31" spans="1:45" ht="22.5" customHeight="1">
      <c r="A31" s="1915">
        <v>2</v>
      </c>
      <c r="B31" s="1915"/>
      <c r="C31" s="1901">
        <v>36</v>
      </c>
      <c r="D31" s="1901"/>
      <c r="E31" s="1916" t="s">
        <v>1282</v>
      </c>
      <c r="F31" s="1916"/>
      <c r="G31" s="1916" t="s">
        <v>1282</v>
      </c>
      <c r="H31" s="1916"/>
      <c r="I31" s="1916">
        <v>1</v>
      </c>
      <c r="J31" s="1916"/>
      <c r="K31" s="1915">
        <v>10</v>
      </c>
      <c r="L31" s="1915"/>
      <c r="M31" s="1916" t="s">
        <v>1282</v>
      </c>
      <c r="N31" s="1916"/>
      <c r="O31" s="1916" t="s">
        <v>1282</v>
      </c>
      <c r="P31" s="1916"/>
      <c r="Q31" s="1916">
        <v>1</v>
      </c>
      <c r="R31" s="1916"/>
      <c r="S31" s="1916">
        <v>5</v>
      </c>
      <c r="T31" s="1916"/>
      <c r="U31" s="1916" t="s">
        <v>1282</v>
      </c>
      <c r="V31" s="1916"/>
      <c r="W31" s="1916" t="s">
        <v>1282</v>
      </c>
      <c r="X31" s="1916"/>
      <c r="Y31" s="1916" t="s">
        <v>1282</v>
      </c>
      <c r="Z31" s="1916"/>
      <c r="AA31" s="1916" t="s">
        <v>1282</v>
      </c>
      <c r="AB31" s="1916"/>
      <c r="AC31" s="1916" t="s">
        <v>1282</v>
      </c>
      <c r="AD31" s="1916"/>
      <c r="AE31" s="1916" t="s">
        <v>1282</v>
      </c>
      <c r="AF31" s="1916"/>
      <c r="AG31" s="1916" t="s">
        <v>1282</v>
      </c>
      <c r="AH31" s="1916"/>
      <c r="AI31" s="1916" t="s">
        <v>1282</v>
      </c>
      <c r="AJ31" s="1916"/>
      <c r="AK31" s="1916" t="s">
        <v>1282</v>
      </c>
      <c r="AL31" s="1916"/>
      <c r="AM31" s="1916" t="s">
        <v>1282</v>
      </c>
      <c r="AN31" s="1916"/>
      <c r="AO31" s="1922" t="s">
        <v>1598</v>
      </c>
      <c r="AP31" s="1922"/>
      <c r="AQ31" s="1922" t="s">
        <v>1598</v>
      </c>
      <c r="AR31" s="1923"/>
      <c r="AS31" s="694" t="s">
        <v>1696</v>
      </c>
    </row>
    <row r="32" spans="1:45" ht="22.5" customHeight="1">
      <c r="A32" s="1915" t="s">
        <v>1282</v>
      </c>
      <c r="B32" s="1915"/>
      <c r="C32" s="1901" t="s">
        <v>1282</v>
      </c>
      <c r="D32" s="1901"/>
      <c r="E32" s="1916" t="s">
        <v>1282</v>
      </c>
      <c r="F32" s="1916"/>
      <c r="G32" s="1916" t="s">
        <v>1282</v>
      </c>
      <c r="H32" s="1916"/>
      <c r="I32" s="1916">
        <v>1</v>
      </c>
      <c r="J32" s="1916"/>
      <c r="K32" s="1915">
        <v>11</v>
      </c>
      <c r="L32" s="1915"/>
      <c r="M32" s="1916" t="s">
        <v>1282</v>
      </c>
      <c r="N32" s="1916"/>
      <c r="O32" s="1916" t="s">
        <v>1282</v>
      </c>
      <c r="P32" s="1916"/>
      <c r="Q32" s="1916" t="s">
        <v>1282</v>
      </c>
      <c r="R32" s="1916"/>
      <c r="S32" s="1916" t="s">
        <v>1282</v>
      </c>
      <c r="T32" s="1916"/>
      <c r="U32" s="1916" t="s">
        <v>1282</v>
      </c>
      <c r="V32" s="1916"/>
      <c r="W32" s="1916" t="s">
        <v>1282</v>
      </c>
      <c r="X32" s="1916"/>
      <c r="Y32" s="1916" t="s">
        <v>1282</v>
      </c>
      <c r="Z32" s="1916"/>
      <c r="AA32" s="1916" t="s">
        <v>1282</v>
      </c>
      <c r="AB32" s="1916"/>
      <c r="AC32" s="1916" t="s">
        <v>1282</v>
      </c>
      <c r="AD32" s="1916"/>
      <c r="AE32" s="1916" t="s">
        <v>1282</v>
      </c>
      <c r="AF32" s="1916"/>
      <c r="AG32" s="1916" t="s">
        <v>1282</v>
      </c>
      <c r="AH32" s="1916"/>
      <c r="AI32" s="1916" t="s">
        <v>1282</v>
      </c>
      <c r="AJ32" s="1916"/>
      <c r="AK32" s="1916" t="s">
        <v>1630</v>
      </c>
      <c r="AL32" s="1916"/>
      <c r="AM32" s="1916" t="s">
        <v>1630</v>
      </c>
      <c r="AN32" s="1916"/>
      <c r="AO32" s="1922" t="s">
        <v>1598</v>
      </c>
      <c r="AP32" s="1922"/>
      <c r="AQ32" s="1922" t="s">
        <v>1598</v>
      </c>
      <c r="AR32" s="1923"/>
      <c r="AS32" s="694" t="s">
        <v>1697</v>
      </c>
    </row>
    <row r="33" spans="1:45" ht="22.5" customHeight="1">
      <c r="A33" s="1915"/>
      <c r="B33" s="1915"/>
      <c r="C33" s="1901"/>
      <c r="D33" s="1901"/>
      <c r="E33" s="1916"/>
      <c r="F33" s="1916"/>
      <c r="G33" s="1916"/>
      <c r="H33" s="1916"/>
      <c r="I33" s="1916"/>
      <c r="J33" s="1916"/>
      <c r="K33" s="1915"/>
      <c r="L33" s="1915"/>
      <c r="M33" s="1916"/>
      <c r="N33" s="1916"/>
      <c r="O33" s="1916"/>
      <c r="P33" s="1916"/>
      <c r="Q33" s="1916"/>
      <c r="R33" s="1916"/>
      <c r="S33" s="1916"/>
      <c r="T33" s="1916"/>
      <c r="U33" s="1916"/>
      <c r="V33" s="1916"/>
      <c r="W33" s="1916"/>
      <c r="X33" s="1916"/>
      <c r="Y33" s="1916"/>
      <c r="Z33" s="1916"/>
      <c r="AA33" s="1916"/>
      <c r="AB33" s="1916"/>
      <c r="AC33" s="1916"/>
      <c r="AD33" s="1916"/>
      <c r="AE33" s="1916"/>
      <c r="AF33" s="1916"/>
      <c r="AG33" s="1916"/>
      <c r="AH33" s="1916"/>
      <c r="AI33" s="1916"/>
      <c r="AJ33" s="1916"/>
      <c r="AK33" s="1916"/>
      <c r="AL33" s="1916"/>
      <c r="AM33" s="1916"/>
      <c r="AN33" s="1916"/>
      <c r="AO33" s="1915"/>
      <c r="AP33" s="1915"/>
      <c r="AQ33" s="1901"/>
      <c r="AR33" s="1924"/>
      <c r="AS33" s="694"/>
    </row>
    <row r="34" spans="1:45" ht="22.5" customHeight="1">
      <c r="A34" s="1901">
        <f>SUM(A35:A38)+SUM('P54'!A7:A13)</f>
        <v>113</v>
      </c>
      <c r="B34" s="1901"/>
      <c r="C34" s="1901">
        <f>SUM(C35:C38)+SUM('P54'!C7:C13)</f>
        <v>1121</v>
      </c>
      <c r="D34" s="1901"/>
      <c r="E34" s="1901">
        <f>SUM(E35:E38)+SUM('P54'!E7:E13)</f>
        <v>5</v>
      </c>
      <c r="F34" s="1901"/>
      <c r="G34" s="1901">
        <f>SUM(G35:G38)+SUM('P54'!G7:G13)</f>
        <v>35</v>
      </c>
      <c r="H34" s="1901"/>
      <c r="I34" s="1901">
        <f>SUM(I35:I38)+SUM('P54'!I7:I13)</f>
        <v>28</v>
      </c>
      <c r="J34" s="1901"/>
      <c r="K34" s="1901">
        <f>SUM(K35:K38)+SUM('P54'!K7:K13)</f>
        <v>62</v>
      </c>
      <c r="L34" s="1901"/>
      <c r="M34" s="1901">
        <f>SUM(M35:M38)+SUM('P54'!M7:M13)</f>
        <v>25</v>
      </c>
      <c r="N34" s="1901"/>
      <c r="O34" s="1901">
        <f>SUM(O35:O38)+SUM('P54'!O7:O13)</f>
        <v>83</v>
      </c>
      <c r="P34" s="1901"/>
      <c r="Q34" s="1901">
        <f>SUM(Q35:Q38)+SUM('P54'!Q7:Q13)</f>
        <v>56</v>
      </c>
      <c r="R34" s="1901"/>
      <c r="S34" s="1901">
        <f>SUM(S35:S38)+SUM('P54'!S7:S13)</f>
        <v>360</v>
      </c>
      <c r="T34" s="1901"/>
      <c r="U34" s="1901">
        <f>SUM(U35:U38)+SUM('P54'!U7:U13)</f>
        <v>55</v>
      </c>
      <c r="V34" s="1901"/>
      <c r="W34" s="1901">
        <f>SUM(W35:W38)+SUM('P54'!W7:W13)</f>
        <v>575</v>
      </c>
      <c r="X34" s="1901"/>
      <c r="Y34" s="1901">
        <f>SUM(Y35:Y38)+SUM('P54'!Y7:Y13)</f>
        <v>16</v>
      </c>
      <c r="Z34" s="1901"/>
      <c r="AA34" s="1901">
        <f>SUM(AA35:AA38)+SUM('P54'!AA7:AA13)</f>
        <v>143</v>
      </c>
      <c r="AB34" s="1901"/>
      <c r="AC34" s="1901">
        <f>SUM(AC35:AC38)+SUM('P54'!AC7:AC13)</f>
        <v>52</v>
      </c>
      <c r="AD34" s="1901"/>
      <c r="AE34" s="1901">
        <f>SUM(AE35:AE38)+SUM('P54'!AE7:AE13)</f>
        <v>1413</v>
      </c>
      <c r="AF34" s="1901"/>
      <c r="AG34" s="1901">
        <f>SUM(AG35:AG38)+SUM('P54'!AG7:AG13)</f>
        <v>2</v>
      </c>
      <c r="AH34" s="1901"/>
      <c r="AI34" s="1901">
        <f>SUM(AI35:AI38)+SUM('P54'!AI7:AI13)</f>
        <v>9</v>
      </c>
      <c r="AJ34" s="1901"/>
      <c r="AK34" s="1901">
        <f>SUM(AK35:AK38)+SUM('P54'!AK7:AK13)</f>
        <v>43</v>
      </c>
      <c r="AL34" s="1901"/>
      <c r="AM34" s="1901">
        <f>SUM(AM35:AM38)+SUM('P54'!AM7:AM13)</f>
        <v>270</v>
      </c>
      <c r="AN34" s="1901"/>
      <c r="AO34" s="1922" t="s">
        <v>1598</v>
      </c>
      <c r="AP34" s="1922"/>
      <c r="AQ34" s="1922" t="s">
        <v>1598</v>
      </c>
      <c r="AR34" s="1923"/>
      <c r="AS34" s="694"/>
    </row>
    <row r="35" spans="1:45" ht="22.5" customHeight="1">
      <c r="A35" s="1915">
        <v>2</v>
      </c>
      <c r="B35" s="1915"/>
      <c r="C35" s="1901">
        <v>8</v>
      </c>
      <c r="D35" s="1901"/>
      <c r="E35" s="1916" t="s">
        <v>1282</v>
      </c>
      <c r="F35" s="1916"/>
      <c r="G35" s="1916" t="s">
        <v>1282</v>
      </c>
      <c r="H35" s="1916"/>
      <c r="I35" s="1916" t="s">
        <v>1282</v>
      </c>
      <c r="J35" s="1916"/>
      <c r="K35" s="1915" t="s">
        <v>1282</v>
      </c>
      <c r="L35" s="1915"/>
      <c r="M35" s="1916">
        <v>1</v>
      </c>
      <c r="N35" s="1916"/>
      <c r="O35" s="1916">
        <v>1</v>
      </c>
      <c r="P35" s="1916"/>
      <c r="Q35" s="1916">
        <v>4</v>
      </c>
      <c r="R35" s="1916"/>
      <c r="S35" s="1916">
        <v>50</v>
      </c>
      <c r="T35" s="1916"/>
      <c r="U35" s="1916" t="s">
        <v>1282</v>
      </c>
      <c r="V35" s="1916"/>
      <c r="W35" s="1916" t="s">
        <v>1282</v>
      </c>
      <c r="X35" s="1916"/>
      <c r="Y35" s="1916">
        <v>2</v>
      </c>
      <c r="Z35" s="1916"/>
      <c r="AA35" s="1916">
        <v>97</v>
      </c>
      <c r="AB35" s="1916"/>
      <c r="AC35" s="1916">
        <v>5</v>
      </c>
      <c r="AD35" s="1916"/>
      <c r="AE35" s="1916">
        <v>697</v>
      </c>
      <c r="AF35" s="1916"/>
      <c r="AG35" s="1916" t="s">
        <v>1282</v>
      </c>
      <c r="AH35" s="1916"/>
      <c r="AI35" s="1916" t="s">
        <v>1282</v>
      </c>
      <c r="AJ35" s="1916"/>
      <c r="AK35" s="1916">
        <v>2</v>
      </c>
      <c r="AL35" s="1916"/>
      <c r="AM35" s="1916">
        <v>4</v>
      </c>
      <c r="AN35" s="1916"/>
      <c r="AO35" s="1922" t="s">
        <v>1598</v>
      </c>
      <c r="AP35" s="1922"/>
      <c r="AQ35" s="1922" t="s">
        <v>1598</v>
      </c>
      <c r="AR35" s="1923"/>
      <c r="AS35" s="694" t="s">
        <v>1676</v>
      </c>
    </row>
    <row r="36" spans="1:45" ht="22.5" customHeight="1">
      <c r="A36" s="1915">
        <v>3</v>
      </c>
      <c r="B36" s="1915"/>
      <c r="C36" s="1901">
        <v>16</v>
      </c>
      <c r="D36" s="1901"/>
      <c r="E36" s="1916" t="s">
        <v>1282</v>
      </c>
      <c r="F36" s="1916"/>
      <c r="G36" s="1916" t="s">
        <v>1282</v>
      </c>
      <c r="H36" s="1916"/>
      <c r="I36" s="1916" t="s">
        <v>1282</v>
      </c>
      <c r="J36" s="1916"/>
      <c r="K36" s="1915" t="s">
        <v>1282</v>
      </c>
      <c r="L36" s="1915"/>
      <c r="M36" s="1916" t="s">
        <v>1282</v>
      </c>
      <c r="N36" s="1916"/>
      <c r="O36" s="1916" t="s">
        <v>1282</v>
      </c>
      <c r="P36" s="1916"/>
      <c r="Q36" s="1916">
        <v>2</v>
      </c>
      <c r="R36" s="1916"/>
      <c r="S36" s="1916">
        <v>6</v>
      </c>
      <c r="T36" s="1916"/>
      <c r="U36" s="1916">
        <v>4</v>
      </c>
      <c r="V36" s="1916"/>
      <c r="W36" s="1916">
        <v>11</v>
      </c>
      <c r="X36" s="1916"/>
      <c r="Y36" s="1916">
        <v>1</v>
      </c>
      <c r="Z36" s="1916"/>
      <c r="AA36" s="1916">
        <v>7</v>
      </c>
      <c r="AB36" s="1916"/>
      <c r="AC36" s="1916">
        <v>3</v>
      </c>
      <c r="AD36" s="1916"/>
      <c r="AE36" s="1916">
        <v>108</v>
      </c>
      <c r="AF36" s="1916"/>
      <c r="AG36" s="1916" t="s">
        <v>1282</v>
      </c>
      <c r="AH36" s="1916"/>
      <c r="AI36" s="1916" t="s">
        <v>1282</v>
      </c>
      <c r="AJ36" s="1916"/>
      <c r="AK36" s="1916" t="s">
        <v>1282</v>
      </c>
      <c r="AL36" s="1916"/>
      <c r="AM36" s="1916" t="s">
        <v>1282</v>
      </c>
      <c r="AN36" s="1916"/>
      <c r="AO36" s="1922" t="s">
        <v>1598</v>
      </c>
      <c r="AP36" s="1922"/>
      <c r="AQ36" s="1922" t="s">
        <v>1598</v>
      </c>
      <c r="AR36" s="1923"/>
      <c r="AS36" s="694" t="s">
        <v>1678</v>
      </c>
    </row>
    <row r="37" spans="1:45" ht="22.5" customHeight="1">
      <c r="A37" s="1915">
        <v>3</v>
      </c>
      <c r="B37" s="1915"/>
      <c r="C37" s="1901">
        <v>27</v>
      </c>
      <c r="D37" s="1901"/>
      <c r="E37" s="1916" t="s">
        <v>1282</v>
      </c>
      <c r="F37" s="1916"/>
      <c r="G37" s="1916" t="s">
        <v>1282</v>
      </c>
      <c r="H37" s="1916"/>
      <c r="I37" s="1916">
        <v>1</v>
      </c>
      <c r="J37" s="1916"/>
      <c r="K37" s="1915">
        <v>7</v>
      </c>
      <c r="L37" s="1915"/>
      <c r="M37" s="1916" t="s">
        <v>1282</v>
      </c>
      <c r="N37" s="1916"/>
      <c r="O37" s="1916" t="s">
        <v>1282</v>
      </c>
      <c r="P37" s="1916"/>
      <c r="Q37" s="1916">
        <v>1</v>
      </c>
      <c r="R37" s="1916"/>
      <c r="S37" s="1916">
        <v>6</v>
      </c>
      <c r="T37" s="1916"/>
      <c r="U37" s="1916">
        <v>2</v>
      </c>
      <c r="V37" s="1916"/>
      <c r="W37" s="1916">
        <v>69</v>
      </c>
      <c r="X37" s="1916"/>
      <c r="Y37" s="1916" t="s">
        <v>1282</v>
      </c>
      <c r="Z37" s="1916"/>
      <c r="AA37" s="1916" t="s">
        <v>1282</v>
      </c>
      <c r="AB37" s="1916"/>
      <c r="AC37" s="1916" t="s">
        <v>1282</v>
      </c>
      <c r="AD37" s="1916"/>
      <c r="AE37" s="1916" t="s">
        <v>1282</v>
      </c>
      <c r="AF37" s="1916"/>
      <c r="AG37" s="1916" t="s">
        <v>1282</v>
      </c>
      <c r="AH37" s="1916"/>
      <c r="AI37" s="1916" t="s">
        <v>1282</v>
      </c>
      <c r="AJ37" s="1916"/>
      <c r="AK37" s="1916" t="s">
        <v>1282</v>
      </c>
      <c r="AL37" s="1916"/>
      <c r="AM37" s="1916" t="s">
        <v>1282</v>
      </c>
      <c r="AN37" s="1916"/>
      <c r="AO37" s="1922" t="s">
        <v>1598</v>
      </c>
      <c r="AP37" s="1922"/>
      <c r="AQ37" s="1922" t="s">
        <v>1598</v>
      </c>
      <c r="AR37" s="1923"/>
      <c r="AS37" s="694" t="s">
        <v>1680</v>
      </c>
    </row>
    <row r="38" spans="1:45" ht="22.5" customHeight="1">
      <c r="A38" s="1915">
        <v>2</v>
      </c>
      <c r="B38" s="1915"/>
      <c r="C38" s="1901">
        <v>14</v>
      </c>
      <c r="D38" s="1901"/>
      <c r="E38" s="1916" t="s">
        <v>1282</v>
      </c>
      <c r="F38" s="1916"/>
      <c r="G38" s="1916" t="s">
        <v>1282</v>
      </c>
      <c r="H38" s="1916"/>
      <c r="I38" s="1916" t="s">
        <v>1282</v>
      </c>
      <c r="J38" s="1916"/>
      <c r="K38" s="1915" t="s">
        <v>1282</v>
      </c>
      <c r="L38" s="1915"/>
      <c r="M38" s="1916">
        <v>1</v>
      </c>
      <c r="N38" s="1916"/>
      <c r="O38" s="1916">
        <v>1</v>
      </c>
      <c r="P38" s="1916"/>
      <c r="Q38" s="1916">
        <v>3</v>
      </c>
      <c r="R38" s="1916"/>
      <c r="S38" s="1916">
        <v>14</v>
      </c>
      <c r="T38" s="1916"/>
      <c r="U38" s="1916">
        <v>5</v>
      </c>
      <c r="V38" s="1916"/>
      <c r="W38" s="1916">
        <v>144</v>
      </c>
      <c r="X38" s="1916"/>
      <c r="Y38" s="1916" t="s">
        <v>1282</v>
      </c>
      <c r="Z38" s="1916"/>
      <c r="AA38" s="1916" t="s">
        <v>1282</v>
      </c>
      <c r="AB38" s="1916"/>
      <c r="AC38" s="1916" t="s">
        <v>1282</v>
      </c>
      <c r="AD38" s="1916"/>
      <c r="AE38" s="1916" t="s">
        <v>1282</v>
      </c>
      <c r="AF38" s="1916"/>
      <c r="AG38" s="1916" t="s">
        <v>1282</v>
      </c>
      <c r="AH38" s="1916"/>
      <c r="AI38" s="1916" t="s">
        <v>1282</v>
      </c>
      <c r="AJ38" s="1916"/>
      <c r="AK38" s="1916">
        <v>5</v>
      </c>
      <c r="AL38" s="1916"/>
      <c r="AM38" s="1916">
        <v>18</v>
      </c>
      <c r="AN38" s="1916"/>
      <c r="AO38" s="1922" t="s">
        <v>1598</v>
      </c>
      <c r="AP38" s="1922"/>
      <c r="AQ38" s="1922" t="s">
        <v>1598</v>
      </c>
      <c r="AR38" s="1923"/>
      <c r="AS38" s="694" t="s">
        <v>1682</v>
      </c>
    </row>
    <row r="39" spans="1:45" ht="22.5" customHeight="1">
      <c r="A39" s="1918"/>
      <c r="B39" s="1918"/>
      <c r="C39" s="1918"/>
      <c r="D39" s="1918"/>
      <c r="E39" s="1918"/>
      <c r="F39" s="1918"/>
      <c r="G39" s="1918"/>
      <c r="H39" s="1918"/>
      <c r="I39" s="1918"/>
      <c r="J39" s="1918"/>
      <c r="K39" s="1918"/>
      <c r="L39" s="1918"/>
      <c r="M39" s="1918"/>
      <c r="N39" s="1918"/>
      <c r="O39" s="1918"/>
      <c r="P39" s="1918"/>
      <c r="Q39" s="1918"/>
      <c r="R39" s="1918"/>
      <c r="S39" s="1918"/>
      <c r="T39" s="1918"/>
      <c r="U39" s="1918"/>
      <c r="V39" s="1918"/>
      <c r="W39" s="1918"/>
      <c r="X39" s="1918"/>
      <c r="Y39" s="1918"/>
      <c r="Z39" s="1918"/>
      <c r="AA39" s="1918"/>
      <c r="AB39" s="1918"/>
      <c r="AC39" s="1918"/>
      <c r="AD39" s="1918"/>
      <c r="AE39" s="1918"/>
      <c r="AF39" s="1918"/>
      <c r="AG39" s="1918"/>
      <c r="AH39" s="1918"/>
      <c r="AI39" s="1918"/>
      <c r="AJ39" s="1918"/>
      <c r="AK39" s="1918"/>
      <c r="AL39" s="1918"/>
      <c r="AM39" s="1918"/>
      <c r="AN39" s="1918"/>
      <c r="AO39" s="1925"/>
      <c r="AP39" s="1925"/>
      <c r="AQ39" s="1925"/>
      <c r="AR39" s="1925"/>
      <c r="AS39" s="695"/>
    </row>
    <row r="49" spans="7:8" ht="22.5" customHeight="1">
      <c r="G49" s="263"/>
      <c r="H49" s="263"/>
    </row>
  </sheetData>
  <mergeCells count="783">
    <mergeCell ref="AE38:AF38"/>
    <mergeCell ref="AE39:AF39"/>
    <mergeCell ref="A1:E1"/>
    <mergeCell ref="A2:AS2"/>
    <mergeCell ref="AE33:AF33"/>
    <mergeCell ref="AE34:AF34"/>
    <mergeCell ref="AE35:AF35"/>
    <mergeCell ref="AE36:AF36"/>
    <mergeCell ref="AE37:AF37"/>
    <mergeCell ref="AE28:AF28"/>
    <mergeCell ref="AE29:AF29"/>
    <mergeCell ref="AE30:AF30"/>
    <mergeCell ref="AE31:AF31"/>
    <mergeCell ref="AE32:AF32"/>
    <mergeCell ref="AE23:AF23"/>
    <mergeCell ref="AE24:AF24"/>
    <mergeCell ref="AE25:AF25"/>
    <mergeCell ref="AE26:AF26"/>
    <mergeCell ref="AE27:AF27"/>
    <mergeCell ref="AE18:AF18"/>
    <mergeCell ref="AE19:AF19"/>
    <mergeCell ref="AE20:AF20"/>
    <mergeCell ref="AE21:AF21"/>
    <mergeCell ref="AE22:AF22"/>
    <mergeCell ref="AG36:AH36"/>
    <mergeCell ref="AG37:AH37"/>
    <mergeCell ref="AG38:AH38"/>
    <mergeCell ref="AG39:AH39"/>
    <mergeCell ref="AE6:AF6"/>
    <mergeCell ref="AE7:AF7"/>
    <mergeCell ref="AE8:AF8"/>
    <mergeCell ref="AE9:AF9"/>
    <mergeCell ref="AE10:AF10"/>
    <mergeCell ref="AE11:AF11"/>
    <mergeCell ref="AE12:AF12"/>
    <mergeCell ref="AE13:AF13"/>
    <mergeCell ref="AE14:AF14"/>
    <mergeCell ref="AE15:AF15"/>
    <mergeCell ref="AE16:AF16"/>
    <mergeCell ref="AE17:AF17"/>
    <mergeCell ref="AG31:AH31"/>
    <mergeCell ref="AG32:AH32"/>
    <mergeCell ref="AG33:AH33"/>
    <mergeCell ref="AG34:AH34"/>
    <mergeCell ref="AG35:AH35"/>
    <mergeCell ref="AG26:AH26"/>
    <mergeCell ref="AG27:AH27"/>
    <mergeCell ref="AG28:AH28"/>
    <mergeCell ref="AG29:AH29"/>
    <mergeCell ref="AG30:AH30"/>
    <mergeCell ref="AG21:AH21"/>
    <mergeCell ref="AG22:AH22"/>
    <mergeCell ref="AG23:AH23"/>
    <mergeCell ref="AG24:AH24"/>
    <mergeCell ref="AG25:AH25"/>
    <mergeCell ref="AG16:AH16"/>
    <mergeCell ref="AG17:AH17"/>
    <mergeCell ref="AG18:AH18"/>
    <mergeCell ref="AG19:AH19"/>
    <mergeCell ref="AG20:AH20"/>
    <mergeCell ref="AG11:AH11"/>
    <mergeCell ref="AG12:AH12"/>
    <mergeCell ref="AG13:AH13"/>
    <mergeCell ref="AG14:AH14"/>
    <mergeCell ref="AG15:AH15"/>
    <mergeCell ref="AG6:AH6"/>
    <mergeCell ref="AG7:AH7"/>
    <mergeCell ref="AG8:AH8"/>
    <mergeCell ref="AG9:AH9"/>
    <mergeCell ref="AG10:AH10"/>
    <mergeCell ref="AI35:AJ35"/>
    <mergeCell ref="AI36:AJ36"/>
    <mergeCell ref="AI37:AJ37"/>
    <mergeCell ref="AI38:AJ38"/>
    <mergeCell ref="AI39:AJ39"/>
    <mergeCell ref="AI30:AJ30"/>
    <mergeCell ref="AI31:AJ31"/>
    <mergeCell ref="AI32:AJ32"/>
    <mergeCell ref="AI33:AJ33"/>
    <mergeCell ref="AI34:AJ34"/>
    <mergeCell ref="AI25:AJ25"/>
    <mergeCell ref="AI26:AJ26"/>
    <mergeCell ref="AI27:AJ27"/>
    <mergeCell ref="AI28:AJ28"/>
    <mergeCell ref="AI29:AJ29"/>
    <mergeCell ref="AI20:AJ20"/>
    <mergeCell ref="AI21:AJ21"/>
    <mergeCell ref="AI22:AJ22"/>
    <mergeCell ref="AI23:AJ23"/>
    <mergeCell ref="AI24:AJ24"/>
    <mergeCell ref="AK38:AL38"/>
    <mergeCell ref="AK39:AL39"/>
    <mergeCell ref="AI6:AJ6"/>
    <mergeCell ref="AI7:AJ7"/>
    <mergeCell ref="AI8:AJ8"/>
    <mergeCell ref="AI9:AJ9"/>
    <mergeCell ref="AI10:AJ10"/>
    <mergeCell ref="AI11:AJ11"/>
    <mergeCell ref="AI12:AJ12"/>
    <mergeCell ref="AI13:AJ13"/>
    <mergeCell ref="AI14:AJ14"/>
    <mergeCell ref="AI15:AJ15"/>
    <mergeCell ref="AI16:AJ16"/>
    <mergeCell ref="AI17:AJ17"/>
    <mergeCell ref="AI18:AJ18"/>
    <mergeCell ref="AI19:AJ19"/>
    <mergeCell ref="AK33:AL33"/>
    <mergeCell ref="AK34:AL34"/>
    <mergeCell ref="AK35:AL35"/>
    <mergeCell ref="AK36:AL36"/>
    <mergeCell ref="AK37:AL37"/>
    <mergeCell ref="AK28:AL28"/>
    <mergeCell ref="AK29:AL29"/>
    <mergeCell ref="AK30:AL30"/>
    <mergeCell ref="AK31:AL31"/>
    <mergeCell ref="AK32:AL32"/>
    <mergeCell ref="AK23:AL23"/>
    <mergeCell ref="AK24:AL24"/>
    <mergeCell ref="AK25:AL25"/>
    <mergeCell ref="AK26:AL26"/>
    <mergeCell ref="AK27:AL27"/>
    <mergeCell ref="AK18:AL18"/>
    <mergeCell ref="AK19:AL19"/>
    <mergeCell ref="AK20:AL20"/>
    <mergeCell ref="AK21:AL21"/>
    <mergeCell ref="AK22:AL22"/>
    <mergeCell ref="AM36:AN36"/>
    <mergeCell ref="AM37:AN37"/>
    <mergeCell ref="AM38:AN38"/>
    <mergeCell ref="AM39:AN39"/>
    <mergeCell ref="AK6:AL6"/>
    <mergeCell ref="AK7:AL7"/>
    <mergeCell ref="AK8:AL8"/>
    <mergeCell ref="AK9:AL9"/>
    <mergeCell ref="AK10:AL10"/>
    <mergeCell ref="AK11:AL11"/>
    <mergeCell ref="AK12:AL12"/>
    <mergeCell ref="AK13:AL13"/>
    <mergeCell ref="AK14:AL14"/>
    <mergeCell ref="AK15:AL15"/>
    <mergeCell ref="AK16:AL16"/>
    <mergeCell ref="AK17:AL17"/>
    <mergeCell ref="AM31:AN31"/>
    <mergeCell ref="AM32:AN32"/>
    <mergeCell ref="AM33:AN33"/>
    <mergeCell ref="AM34:AN34"/>
    <mergeCell ref="AM35:AN35"/>
    <mergeCell ref="AM26:AN26"/>
    <mergeCell ref="AM27:AN27"/>
    <mergeCell ref="AM28:AN28"/>
    <mergeCell ref="AM29:AN29"/>
    <mergeCell ref="AM30:AN30"/>
    <mergeCell ref="AM21:AN21"/>
    <mergeCell ref="AM22:AN22"/>
    <mergeCell ref="AM23:AN23"/>
    <mergeCell ref="AM24:AN24"/>
    <mergeCell ref="AM25:AN25"/>
    <mergeCell ref="AM16:AN16"/>
    <mergeCell ref="AM17:AN17"/>
    <mergeCell ref="AM18:AN18"/>
    <mergeCell ref="AM19:AN19"/>
    <mergeCell ref="AM20:AN20"/>
    <mergeCell ref="AM11:AN11"/>
    <mergeCell ref="AM12:AN12"/>
    <mergeCell ref="AM13:AN13"/>
    <mergeCell ref="AM14:AN14"/>
    <mergeCell ref="AM15:AN15"/>
    <mergeCell ref="AM6:AN6"/>
    <mergeCell ref="AM7:AN7"/>
    <mergeCell ref="AM8:AN8"/>
    <mergeCell ref="AM9:AN9"/>
    <mergeCell ref="AM10:AN10"/>
    <mergeCell ref="AO35:AP35"/>
    <mergeCell ref="AO36:AP36"/>
    <mergeCell ref="AO37:AP37"/>
    <mergeCell ref="AO38:AP38"/>
    <mergeCell ref="AO39:AP39"/>
    <mergeCell ref="AO30:AP30"/>
    <mergeCell ref="AO31:AP31"/>
    <mergeCell ref="AO32:AP32"/>
    <mergeCell ref="AO33:AP33"/>
    <mergeCell ref="AO34:AP34"/>
    <mergeCell ref="AO25:AP25"/>
    <mergeCell ref="AO26:AP26"/>
    <mergeCell ref="AO27:AP27"/>
    <mergeCell ref="AO28:AP28"/>
    <mergeCell ref="AO29:AP29"/>
    <mergeCell ref="AO20:AP20"/>
    <mergeCell ref="AO21:AP21"/>
    <mergeCell ref="AO22:AP22"/>
    <mergeCell ref="AO23:AP23"/>
    <mergeCell ref="AO24:AP24"/>
    <mergeCell ref="AQ38:AR38"/>
    <mergeCell ref="AQ39:AR39"/>
    <mergeCell ref="AO6:AP6"/>
    <mergeCell ref="AO7:AP7"/>
    <mergeCell ref="AO8:AP8"/>
    <mergeCell ref="AO9:AP9"/>
    <mergeCell ref="AO10:AP10"/>
    <mergeCell ref="AO11:AP11"/>
    <mergeCell ref="AO12:AP12"/>
    <mergeCell ref="AO13:AP13"/>
    <mergeCell ref="AO14:AP14"/>
    <mergeCell ref="AO15:AP15"/>
    <mergeCell ref="AO16:AP16"/>
    <mergeCell ref="AO17:AP17"/>
    <mergeCell ref="AO18:AP18"/>
    <mergeCell ref="AO19:AP19"/>
    <mergeCell ref="AQ33:AR33"/>
    <mergeCell ref="AQ34:AR34"/>
    <mergeCell ref="AQ35:AR35"/>
    <mergeCell ref="AQ36:AR36"/>
    <mergeCell ref="AQ37:AR37"/>
    <mergeCell ref="AQ28:AR28"/>
    <mergeCell ref="AQ29:AR29"/>
    <mergeCell ref="AQ30:AR30"/>
    <mergeCell ref="AQ31:AR31"/>
    <mergeCell ref="AQ32:AR32"/>
    <mergeCell ref="AQ23:AR23"/>
    <mergeCell ref="AQ24:AR24"/>
    <mergeCell ref="AQ25:AR25"/>
    <mergeCell ref="AQ26:AR26"/>
    <mergeCell ref="AQ27:AR27"/>
    <mergeCell ref="AQ18:AR18"/>
    <mergeCell ref="AQ19:AR19"/>
    <mergeCell ref="AQ20:AR20"/>
    <mergeCell ref="AQ21:AR21"/>
    <mergeCell ref="AQ22:AR22"/>
    <mergeCell ref="AA36:AB36"/>
    <mergeCell ref="AA37:AB37"/>
    <mergeCell ref="AA38:AB38"/>
    <mergeCell ref="AA39:AB39"/>
    <mergeCell ref="AQ6:AR6"/>
    <mergeCell ref="AQ7:AR7"/>
    <mergeCell ref="AQ8:AR8"/>
    <mergeCell ref="AQ9:AR9"/>
    <mergeCell ref="AQ10:AR10"/>
    <mergeCell ref="AQ11:AR11"/>
    <mergeCell ref="AQ12:AR12"/>
    <mergeCell ref="AQ13:AR13"/>
    <mergeCell ref="AQ14:AR14"/>
    <mergeCell ref="AQ15:AR15"/>
    <mergeCell ref="AQ16:AR16"/>
    <mergeCell ref="AQ17:AR17"/>
    <mergeCell ref="AA31:AB31"/>
    <mergeCell ref="AA32:AB32"/>
    <mergeCell ref="AA33:AB33"/>
    <mergeCell ref="AA34:AB34"/>
    <mergeCell ref="AA35:AB35"/>
    <mergeCell ref="AA26:AB26"/>
    <mergeCell ref="AA27:AB27"/>
    <mergeCell ref="AA28:AB28"/>
    <mergeCell ref="AA29:AB29"/>
    <mergeCell ref="AA30:AB30"/>
    <mergeCell ref="AA21:AB21"/>
    <mergeCell ref="AA22:AB22"/>
    <mergeCell ref="AA23:AB23"/>
    <mergeCell ref="AA24:AB24"/>
    <mergeCell ref="AA25:AB25"/>
    <mergeCell ref="AA16:AB16"/>
    <mergeCell ref="AA17:AB17"/>
    <mergeCell ref="AA18:AB18"/>
    <mergeCell ref="AA19:AB19"/>
    <mergeCell ref="AA20:AB20"/>
    <mergeCell ref="AA11:AB11"/>
    <mergeCell ref="AA12:AB12"/>
    <mergeCell ref="AA13:AB13"/>
    <mergeCell ref="AA14:AB14"/>
    <mergeCell ref="AA15:AB15"/>
    <mergeCell ref="AA6:AB6"/>
    <mergeCell ref="AA7:AB7"/>
    <mergeCell ref="AA8:AB8"/>
    <mergeCell ref="AA9:AB9"/>
    <mergeCell ref="AA10:AB10"/>
    <mergeCell ref="AC35:AD35"/>
    <mergeCell ref="AC36:AD36"/>
    <mergeCell ref="AC37:AD37"/>
    <mergeCell ref="AC38:AD38"/>
    <mergeCell ref="AC39:AD39"/>
    <mergeCell ref="AC30:AD30"/>
    <mergeCell ref="AC31:AD31"/>
    <mergeCell ref="AC32:AD32"/>
    <mergeCell ref="AC33:AD33"/>
    <mergeCell ref="AC34:AD34"/>
    <mergeCell ref="AC25:AD25"/>
    <mergeCell ref="AC26:AD26"/>
    <mergeCell ref="AC27:AD27"/>
    <mergeCell ref="AC28:AD28"/>
    <mergeCell ref="AC29:AD29"/>
    <mergeCell ref="AC20:AD20"/>
    <mergeCell ref="AC21:AD21"/>
    <mergeCell ref="AC22:AD22"/>
    <mergeCell ref="AC23:AD23"/>
    <mergeCell ref="AC24:AD24"/>
    <mergeCell ref="K38:L38"/>
    <mergeCell ref="K39:L39"/>
    <mergeCell ref="AC6:AD6"/>
    <mergeCell ref="AC7:AD7"/>
    <mergeCell ref="AC8:AD8"/>
    <mergeCell ref="AC9:AD9"/>
    <mergeCell ref="AC10:AD10"/>
    <mergeCell ref="AC11:AD11"/>
    <mergeCell ref="AC12:AD12"/>
    <mergeCell ref="AC13:AD13"/>
    <mergeCell ref="AC14:AD14"/>
    <mergeCell ref="AC15:AD15"/>
    <mergeCell ref="AC16:AD16"/>
    <mergeCell ref="AC17:AD17"/>
    <mergeCell ref="AC18:AD18"/>
    <mergeCell ref="AC19:AD19"/>
    <mergeCell ref="K33:L33"/>
    <mergeCell ref="K34:L34"/>
    <mergeCell ref="K35:L35"/>
    <mergeCell ref="K36:L36"/>
    <mergeCell ref="K37:L37"/>
    <mergeCell ref="K28:L28"/>
    <mergeCell ref="K29:L29"/>
    <mergeCell ref="K30:L30"/>
    <mergeCell ref="K31:L31"/>
    <mergeCell ref="K32:L32"/>
    <mergeCell ref="K23:L23"/>
    <mergeCell ref="K24:L24"/>
    <mergeCell ref="K25:L25"/>
    <mergeCell ref="K26:L26"/>
    <mergeCell ref="K27:L27"/>
    <mergeCell ref="K18:L18"/>
    <mergeCell ref="K19:L19"/>
    <mergeCell ref="K20:L20"/>
    <mergeCell ref="K21:L21"/>
    <mergeCell ref="K22:L22"/>
    <mergeCell ref="M36:N36"/>
    <mergeCell ref="M37:N37"/>
    <mergeCell ref="M38:N38"/>
    <mergeCell ref="M39:N39"/>
    <mergeCell ref="K6:L6"/>
    <mergeCell ref="K7:L7"/>
    <mergeCell ref="K8:L8"/>
    <mergeCell ref="K9:L9"/>
    <mergeCell ref="K10:L10"/>
    <mergeCell ref="K11:L11"/>
    <mergeCell ref="K12:L12"/>
    <mergeCell ref="K13:L13"/>
    <mergeCell ref="K14:L14"/>
    <mergeCell ref="K15:L15"/>
    <mergeCell ref="K16:L16"/>
    <mergeCell ref="K17:L17"/>
    <mergeCell ref="M31:N31"/>
    <mergeCell ref="M32:N32"/>
    <mergeCell ref="M33:N33"/>
    <mergeCell ref="M34:N34"/>
    <mergeCell ref="M35:N35"/>
    <mergeCell ref="M26:N26"/>
    <mergeCell ref="M27:N27"/>
    <mergeCell ref="M28:N28"/>
    <mergeCell ref="M29:N29"/>
    <mergeCell ref="M30:N30"/>
    <mergeCell ref="M21:N21"/>
    <mergeCell ref="M22:N22"/>
    <mergeCell ref="M23:N23"/>
    <mergeCell ref="M24:N24"/>
    <mergeCell ref="M25:N25"/>
    <mergeCell ref="M16:N16"/>
    <mergeCell ref="M17:N17"/>
    <mergeCell ref="M18:N18"/>
    <mergeCell ref="M19:N19"/>
    <mergeCell ref="M20:N20"/>
    <mergeCell ref="M11:N11"/>
    <mergeCell ref="M12:N12"/>
    <mergeCell ref="M13:N13"/>
    <mergeCell ref="M14:N14"/>
    <mergeCell ref="M15:N15"/>
    <mergeCell ref="M6:N6"/>
    <mergeCell ref="M7:N7"/>
    <mergeCell ref="M8:N8"/>
    <mergeCell ref="M9:N9"/>
    <mergeCell ref="M10:N10"/>
    <mergeCell ref="O35:P35"/>
    <mergeCell ref="O36:P36"/>
    <mergeCell ref="O37:P37"/>
    <mergeCell ref="O38:P38"/>
    <mergeCell ref="O39:P39"/>
    <mergeCell ref="O30:P30"/>
    <mergeCell ref="O31:P31"/>
    <mergeCell ref="O32:P32"/>
    <mergeCell ref="O33:P33"/>
    <mergeCell ref="O34:P34"/>
    <mergeCell ref="O25:P25"/>
    <mergeCell ref="O26:P26"/>
    <mergeCell ref="O27:P27"/>
    <mergeCell ref="O28:P28"/>
    <mergeCell ref="O29:P29"/>
    <mergeCell ref="O20:P20"/>
    <mergeCell ref="O21:P21"/>
    <mergeCell ref="O22:P22"/>
    <mergeCell ref="O23:P23"/>
    <mergeCell ref="O24:P24"/>
    <mergeCell ref="Q38:R38"/>
    <mergeCell ref="Q39:R39"/>
    <mergeCell ref="O6:P6"/>
    <mergeCell ref="O7:P7"/>
    <mergeCell ref="O8:P8"/>
    <mergeCell ref="O9:P9"/>
    <mergeCell ref="O10:P10"/>
    <mergeCell ref="O11:P11"/>
    <mergeCell ref="O12:P12"/>
    <mergeCell ref="O13:P13"/>
    <mergeCell ref="O14:P14"/>
    <mergeCell ref="O15:P15"/>
    <mergeCell ref="O16:P16"/>
    <mergeCell ref="O17:P17"/>
    <mergeCell ref="O18:P18"/>
    <mergeCell ref="O19:P19"/>
    <mergeCell ref="Q33:R33"/>
    <mergeCell ref="Q34:R34"/>
    <mergeCell ref="Q35:R35"/>
    <mergeCell ref="Q36:R36"/>
    <mergeCell ref="Q37:R37"/>
    <mergeCell ref="Q28:R28"/>
    <mergeCell ref="Q29:R29"/>
    <mergeCell ref="Q30:R30"/>
    <mergeCell ref="Q31:R31"/>
    <mergeCell ref="Q32:R32"/>
    <mergeCell ref="Q23:R23"/>
    <mergeCell ref="Q24:R24"/>
    <mergeCell ref="Q25:R25"/>
    <mergeCell ref="Q26:R26"/>
    <mergeCell ref="Q27:R27"/>
    <mergeCell ref="Q18:R18"/>
    <mergeCell ref="Q19:R19"/>
    <mergeCell ref="Q20:R20"/>
    <mergeCell ref="Q21:R21"/>
    <mergeCell ref="Q22:R22"/>
    <mergeCell ref="S36:T36"/>
    <mergeCell ref="S37:T37"/>
    <mergeCell ref="S38:T38"/>
    <mergeCell ref="S39:T39"/>
    <mergeCell ref="Q6:R6"/>
    <mergeCell ref="Q7:R7"/>
    <mergeCell ref="Q8:R8"/>
    <mergeCell ref="Q9:R9"/>
    <mergeCell ref="Q10:R10"/>
    <mergeCell ref="Q11:R11"/>
    <mergeCell ref="Q12:R12"/>
    <mergeCell ref="Q13:R13"/>
    <mergeCell ref="Q14:R14"/>
    <mergeCell ref="Q15:R15"/>
    <mergeCell ref="Q16:R16"/>
    <mergeCell ref="Q17:R17"/>
    <mergeCell ref="S31:T31"/>
    <mergeCell ref="S32:T32"/>
    <mergeCell ref="S33:T33"/>
    <mergeCell ref="S34:T34"/>
    <mergeCell ref="S35:T35"/>
    <mergeCell ref="S26:T26"/>
    <mergeCell ref="S27:T27"/>
    <mergeCell ref="S28:T28"/>
    <mergeCell ref="S29:T29"/>
    <mergeCell ref="S30:T30"/>
    <mergeCell ref="S21:T21"/>
    <mergeCell ref="S22:T22"/>
    <mergeCell ref="S23:T23"/>
    <mergeCell ref="S24:T24"/>
    <mergeCell ref="S25:T25"/>
    <mergeCell ref="S16:T16"/>
    <mergeCell ref="S17:T17"/>
    <mergeCell ref="S18:T18"/>
    <mergeCell ref="S19:T19"/>
    <mergeCell ref="S20:T20"/>
    <mergeCell ref="S11:T11"/>
    <mergeCell ref="S12:T12"/>
    <mergeCell ref="S13:T13"/>
    <mergeCell ref="S14:T14"/>
    <mergeCell ref="S15:T15"/>
    <mergeCell ref="S6:T6"/>
    <mergeCell ref="S7:T7"/>
    <mergeCell ref="S8:T8"/>
    <mergeCell ref="S9:T9"/>
    <mergeCell ref="S10:T10"/>
    <mergeCell ref="U35:V35"/>
    <mergeCell ref="U36:V36"/>
    <mergeCell ref="U37:V37"/>
    <mergeCell ref="U38:V38"/>
    <mergeCell ref="U39:V39"/>
    <mergeCell ref="U30:V30"/>
    <mergeCell ref="U31:V31"/>
    <mergeCell ref="U32:V32"/>
    <mergeCell ref="U33:V33"/>
    <mergeCell ref="U34:V34"/>
    <mergeCell ref="U25:V25"/>
    <mergeCell ref="U26:V26"/>
    <mergeCell ref="U27:V27"/>
    <mergeCell ref="U28:V28"/>
    <mergeCell ref="U29:V29"/>
    <mergeCell ref="U20:V20"/>
    <mergeCell ref="U21:V21"/>
    <mergeCell ref="U22:V22"/>
    <mergeCell ref="U23:V23"/>
    <mergeCell ref="U24:V24"/>
    <mergeCell ref="W38:X38"/>
    <mergeCell ref="W39:X39"/>
    <mergeCell ref="U6:V6"/>
    <mergeCell ref="U7:V7"/>
    <mergeCell ref="U8:V8"/>
    <mergeCell ref="U9:V9"/>
    <mergeCell ref="U10:V10"/>
    <mergeCell ref="U11:V11"/>
    <mergeCell ref="U12:V12"/>
    <mergeCell ref="U13:V13"/>
    <mergeCell ref="U14:V14"/>
    <mergeCell ref="U15:V15"/>
    <mergeCell ref="U16:V16"/>
    <mergeCell ref="U17:V17"/>
    <mergeCell ref="U18:V18"/>
    <mergeCell ref="U19:V19"/>
    <mergeCell ref="W33:X33"/>
    <mergeCell ref="W34:X34"/>
    <mergeCell ref="W35:X35"/>
    <mergeCell ref="W36:X36"/>
    <mergeCell ref="W37:X37"/>
    <mergeCell ref="W28:X28"/>
    <mergeCell ref="W29:X29"/>
    <mergeCell ref="W30:X30"/>
    <mergeCell ref="W31:X31"/>
    <mergeCell ref="W32:X32"/>
    <mergeCell ref="W23:X23"/>
    <mergeCell ref="W24:X24"/>
    <mergeCell ref="W25:X25"/>
    <mergeCell ref="W26:X26"/>
    <mergeCell ref="W27:X27"/>
    <mergeCell ref="W18:X18"/>
    <mergeCell ref="W19:X19"/>
    <mergeCell ref="W20:X20"/>
    <mergeCell ref="W21:X21"/>
    <mergeCell ref="W22:X22"/>
    <mergeCell ref="Y36:Z36"/>
    <mergeCell ref="Y37:Z37"/>
    <mergeCell ref="Y38:Z38"/>
    <mergeCell ref="Y39:Z39"/>
    <mergeCell ref="W6:X6"/>
    <mergeCell ref="W7:X7"/>
    <mergeCell ref="W8:X8"/>
    <mergeCell ref="W9:X9"/>
    <mergeCell ref="W10:X10"/>
    <mergeCell ref="W11:X11"/>
    <mergeCell ref="W12:X12"/>
    <mergeCell ref="W13:X13"/>
    <mergeCell ref="W14:X14"/>
    <mergeCell ref="W15:X15"/>
    <mergeCell ref="W16:X16"/>
    <mergeCell ref="W17:X17"/>
    <mergeCell ref="Y31:Z31"/>
    <mergeCell ref="Y32:Z32"/>
    <mergeCell ref="Y33:Z33"/>
    <mergeCell ref="Y34:Z34"/>
    <mergeCell ref="Y35:Z35"/>
    <mergeCell ref="Y26:Z26"/>
    <mergeCell ref="Y27:Z27"/>
    <mergeCell ref="Y28:Z28"/>
    <mergeCell ref="Y29:Z29"/>
    <mergeCell ref="Y30:Z30"/>
    <mergeCell ref="Y21:Z21"/>
    <mergeCell ref="Y22:Z22"/>
    <mergeCell ref="Y23:Z23"/>
    <mergeCell ref="Y24:Z24"/>
    <mergeCell ref="Y25:Z25"/>
    <mergeCell ref="A39:B39"/>
    <mergeCell ref="Y6:Z6"/>
    <mergeCell ref="Y7:Z7"/>
    <mergeCell ref="Y8:Z8"/>
    <mergeCell ref="Y9:Z9"/>
    <mergeCell ref="Y10:Z10"/>
    <mergeCell ref="Y11:Z11"/>
    <mergeCell ref="Y12:Z12"/>
    <mergeCell ref="Y13:Z13"/>
    <mergeCell ref="Y14:Z14"/>
    <mergeCell ref="Y15:Z15"/>
    <mergeCell ref="Y16:Z16"/>
    <mergeCell ref="Y17:Z17"/>
    <mergeCell ref="Y18:Z18"/>
    <mergeCell ref="Y19:Z19"/>
    <mergeCell ref="Y20:Z20"/>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4:B14"/>
    <mergeCell ref="A15:B15"/>
    <mergeCell ref="A16:B16"/>
    <mergeCell ref="A17:B17"/>
    <mergeCell ref="A18:B18"/>
    <mergeCell ref="A9:B9"/>
    <mergeCell ref="A10:B10"/>
    <mergeCell ref="A11:B11"/>
    <mergeCell ref="A12:B12"/>
    <mergeCell ref="A13:B13"/>
    <mergeCell ref="C35:D35"/>
    <mergeCell ref="C36:D36"/>
    <mergeCell ref="C37:D37"/>
    <mergeCell ref="C38:D38"/>
    <mergeCell ref="C39:D39"/>
    <mergeCell ref="C30:D30"/>
    <mergeCell ref="C31:D31"/>
    <mergeCell ref="C32:D32"/>
    <mergeCell ref="C33:D33"/>
    <mergeCell ref="C34:D34"/>
    <mergeCell ref="C25:D25"/>
    <mergeCell ref="C26:D26"/>
    <mergeCell ref="C27:D27"/>
    <mergeCell ref="C28:D28"/>
    <mergeCell ref="C29:D29"/>
    <mergeCell ref="C20:D20"/>
    <mergeCell ref="C21:D21"/>
    <mergeCell ref="C22:D22"/>
    <mergeCell ref="C23:D23"/>
    <mergeCell ref="C24:D24"/>
    <mergeCell ref="E38:F38"/>
    <mergeCell ref="E39:F39"/>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E33:F33"/>
    <mergeCell ref="E34:F34"/>
    <mergeCell ref="E35:F35"/>
    <mergeCell ref="E36:F36"/>
    <mergeCell ref="E37:F37"/>
    <mergeCell ref="E28:F28"/>
    <mergeCell ref="E29:F29"/>
    <mergeCell ref="E30:F30"/>
    <mergeCell ref="E31:F31"/>
    <mergeCell ref="E32:F32"/>
    <mergeCell ref="E23:F23"/>
    <mergeCell ref="E24:F24"/>
    <mergeCell ref="E25:F25"/>
    <mergeCell ref="E26:F26"/>
    <mergeCell ref="E27:F27"/>
    <mergeCell ref="E18:F18"/>
    <mergeCell ref="E19:F19"/>
    <mergeCell ref="E20:F20"/>
    <mergeCell ref="E21:F21"/>
    <mergeCell ref="E22:F22"/>
    <mergeCell ref="G36:H36"/>
    <mergeCell ref="G37:H37"/>
    <mergeCell ref="G38:H38"/>
    <mergeCell ref="G39:H39"/>
    <mergeCell ref="E6:F6"/>
    <mergeCell ref="E7:F7"/>
    <mergeCell ref="E8:F8"/>
    <mergeCell ref="E9:F9"/>
    <mergeCell ref="E10:F10"/>
    <mergeCell ref="E11:F11"/>
    <mergeCell ref="E12:F12"/>
    <mergeCell ref="E13:F13"/>
    <mergeCell ref="E14:F14"/>
    <mergeCell ref="E15:F15"/>
    <mergeCell ref="E16:F16"/>
    <mergeCell ref="E17:F17"/>
    <mergeCell ref="G31:H31"/>
    <mergeCell ref="G32:H32"/>
    <mergeCell ref="G33:H33"/>
    <mergeCell ref="G34:H34"/>
    <mergeCell ref="G35:H35"/>
    <mergeCell ref="G26:H26"/>
    <mergeCell ref="G27:H27"/>
    <mergeCell ref="G28:H28"/>
    <mergeCell ref="G29:H29"/>
    <mergeCell ref="G30:H30"/>
    <mergeCell ref="G21:H21"/>
    <mergeCell ref="G22:H22"/>
    <mergeCell ref="G23:H23"/>
    <mergeCell ref="G24:H24"/>
    <mergeCell ref="G25:H25"/>
    <mergeCell ref="I39:J39"/>
    <mergeCell ref="G6:H6"/>
    <mergeCell ref="G7:H7"/>
    <mergeCell ref="G8:H8"/>
    <mergeCell ref="G9:H9"/>
    <mergeCell ref="G10:H10"/>
    <mergeCell ref="G11:H11"/>
    <mergeCell ref="G12:H12"/>
    <mergeCell ref="G13:H13"/>
    <mergeCell ref="G14:H14"/>
    <mergeCell ref="G15:H15"/>
    <mergeCell ref="G16:H16"/>
    <mergeCell ref="G17:H17"/>
    <mergeCell ref="G18:H18"/>
    <mergeCell ref="G19:H19"/>
    <mergeCell ref="G20:H20"/>
    <mergeCell ref="I34:J34"/>
    <mergeCell ref="I35:J35"/>
    <mergeCell ref="I36:J36"/>
    <mergeCell ref="I37:J37"/>
    <mergeCell ref="I38:J38"/>
    <mergeCell ref="I29:J29"/>
    <mergeCell ref="I30:J30"/>
    <mergeCell ref="I31:J31"/>
    <mergeCell ref="I32:J32"/>
    <mergeCell ref="I33:J33"/>
    <mergeCell ref="I24:J24"/>
    <mergeCell ref="I25:J25"/>
    <mergeCell ref="I26:J26"/>
    <mergeCell ref="I27:J27"/>
    <mergeCell ref="I28:J28"/>
    <mergeCell ref="I19:J19"/>
    <mergeCell ref="I20:J20"/>
    <mergeCell ref="I21:J21"/>
    <mergeCell ref="I22:J22"/>
    <mergeCell ref="I23:J23"/>
    <mergeCell ref="I14:J14"/>
    <mergeCell ref="I15:J15"/>
    <mergeCell ref="I16:J16"/>
    <mergeCell ref="I17:J17"/>
    <mergeCell ref="I18:J18"/>
    <mergeCell ref="I9:J9"/>
    <mergeCell ref="I10:J10"/>
    <mergeCell ref="I11:J11"/>
    <mergeCell ref="I12:J12"/>
    <mergeCell ref="I13:J13"/>
    <mergeCell ref="AA5:AB5"/>
    <mergeCell ref="Y5:Z5"/>
    <mergeCell ref="C5:D5"/>
    <mergeCell ref="A5:B5"/>
    <mergeCell ref="I6:J6"/>
    <mergeCell ref="I7:J7"/>
    <mergeCell ref="I8:J8"/>
    <mergeCell ref="A6:B6"/>
    <mergeCell ref="A7:B7"/>
    <mergeCell ref="A8:B8"/>
    <mergeCell ref="M5:N5"/>
    <mergeCell ref="K5:L5"/>
    <mergeCell ref="I5:J5"/>
    <mergeCell ref="G5:H5"/>
    <mergeCell ref="E5:F5"/>
    <mergeCell ref="Y4:AB4"/>
    <mergeCell ref="U4:X4"/>
    <mergeCell ref="Q4:T4"/>
    <mergeCell ref="M4:P4"/>
    <mergeCell ref="I4:L4"/>
    <mergeCell ref="E4:H4"/>
    <mergeCell ref="A4:D4"/>
    <mergeCell ref="AQ5:AR5"/>
    <mergeCell ref="AO5:AP5"/>
    <mergeCell ref="AM5:AN5"/>
    <mergeCell ref="AK5:AL5"/>
    <mergeCell ref="AI5:AJ5"/>
    <mergeCell ref="AO4:AR4"/>
    <mergeCell ref="AK4:AN4"/>
    <mergeCell ref="AG4:AJ4"/>
    <mergeCell ref="AC4:AF4"/>
    <mergeCell ref="W5:X5"/>
    <mergeCell ref="U5:V5"/>
    <mergeCell ref="S5:T5"/>
    <mergeCell ref="Q5:R5"/>
    <mergeCell ref="O5:P5"/>
    <mergeCell ref="AG5:AH5"/>
    <mergeCell ref="AE5:AF5"/>
    <mergeCell ref="AC5:AD5"/>
  </mergeCells>
  <phoneticPr fontId="4"/>
  <hyperlinks>
    <hyperlink ref="A1" location="P2細目次!A1" display="目次に戻る" xr:uid="{C2978C04-1017-489B-9968-D3C93E3924E7}"/>
  </hyperlinks>
  <pageMargins left="0.70866141732283472" right="0.70866141732283472" top="0.74803149606299213" bottom="0.74803149606299213" header="0.31496062992125984" footer="0.31496062992125984"/>
  <pageSetup paperSize="9" scale="75" firstPageNumber="0" orientation="portrait" r:id="rId1"/>
  <headerFooter differentFirst="1" scaleWithDoc="0">
    <oddFooter>&amp;C- &amp;P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2D220-C5A4-42F4-8D90-631C7E2720E2}">
  <sheetPr codeName="Sheet51">
    <tabColor theme="0"/>
    <pageSetUpPr fitToPage="1"/>
  </sheetPr>
  <dimension ref="A1:AS49"/>
  <sheetViews>
    <sheetView topLeftCell="A8" zoomScaleNormal="100" zoomScaleSheetLayoutView="100" workbookViewId="0">
      <selection activeCell="AL2" sqref="AL2:AR2"/>
    </sheetView>
  </sheetViews>
  <sheetFormatPr defaultColWidth="2.625" defaultRowHeight="22.5" customHeight="1"/>
  <cols>
    <col min="1" max="16384" width="2.625" style="673"/>
  </cols>
  <sheetData>
    <row r="1" spans="1:45" ht="22.5" customHeight="1">
      <c r="A1" s="1544" t="s">
        <v>4602</v>
      </c>
      <c r="B1" s="1544"/>
      <c r="C1" s="1544"/>
      <c r="D1" s="1544"/>
      <c r="E1" s="1544"/>
      <c r="F1" s="1544"/>
      <c r="G1" s="1544"/>
      <c r="H1" s="1544"/>
      <c r="I1" s="1544"/>
      <c r="J1" s="479"/>
      <c r="K1" s="479"/>
    </row>
    <row r="2" spans="1:45" ht="22.5" customHeight="1">
      <c r="A2" s="674"/>
      <c r="B2" s="696"/>
      <c r="C2" s="696"/>
      <c r="D2" s="696"/>
      <c r="E2" s="696"/>
      <c r="F2" s="696"/>
      <c r="G2" s="696"/>
      <c r="H2" s="69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697"/>
    </row>
    <row r="3" spans="1:45" ht="22.5" customHeight="1">
      <c r="A3" s="59" t="s">
        <v>1606</v>
      </c>
      <c r="B3" s="59"/>
      <c r="C3" s="668"/>
      <c r="D3" s="668"/>
      <c r="E3" s="668"/>
      <c r="F3" s="668"/>
      <c r="G3" s="668"/>
      <c r="H3" s="675"/>
      <c r="I3" s="676"/>
      <c r="J3" s="676"/>
      <c r="K3" s="676"/>
      <c r="L3" s="677"/>
      <c r="M3" s="677"/>
      <c r="N3" s="677"/>
      <c r="O3" s="677"/>
      <c r="P3" s="677"/>
      <c r="Q3" s="677"/>
      <c r="R3" s="678"/>
      <c r="S3" s="678"/>
      <c r="T3" s="677"/>
      <c r="U3" s="677"/>
      <c r="V3" s="677"/>
      <c r="W3" s="677"/>
      <c r="X3" s="677"/>
      <c r="Y3" s="677"/>
      <c r="Z3" s="679"/>
      <c r="AA3" s="679"/>
      <c r="AB3" s="680"/>
      <c r="AC3" s="680"/>
      <c r="AD3" s="680"/>
      <c r="AE3" s="680"/>
      <c r="AF3" s="678"/>
      <c r="AG3" s="678"/>
      <c r="AH3" s="680"/>
      <c r="AI3" s="680"/>
      <c r="AJ3" s="678"/>
      <c r="AK3" s="678"/>
      <c r="AL3" s="678"/>
      <c r="AM3" s="678"/>
      <c r="AN3" s="678"/>
      <c r="AO3" s="678"/>
    </row>
    <row r="4" spans="1:45" ht="22.5" customHeight="1">
      <c r="A4" s="1857" t="s">
        <v>1615</v>
      </c>
      <c r="B4" s="1857"/>
      <c r="C4" s="1857"/>
      <c r="D4" s="1857"/>
      <c r="E4" s="1857"/>
      <c r="F4" s="1857"/>
      <c r="G4" s="1857"/>
      <c r="H4" s="1858"/>
      <c r="I4" s="1876" t="s">
        <v>1616</v>
      </c>
      <c r="J4" s="1877"/>
      <c r="K4" s="1878"/>
      <c r="L4" s="1882" t="s">
        <v>1617</v>
      </c>
      <c r="M4" s="1883"/>
      <c r="N4" s="1883"/>
      <c r="O4" s="1883"/>
      <c r="P4" s="1883"/>
      <c r="Q4" s="1884"/>
      <c r="R4" s="1868" t="s">
        <v>1618</v>
      </c>
      <c r="S4" s="1869"/>
      <c r="T4" s="1869"/>
      <c r="U4" s="1870"/>
      <c r="V4" s="1871" t="s">
        <v>4613</v>
      </c>
      <c r="W4" s="1872"/>
      <c r="X4" s="1872"/>
      <c r="Y4" s="1873"/>
      <c r="Z4" s="1885" t="s">
        <v>1619</v>
      </c>
      <c r="AA4" s="1886"/>
      <c r="AB4" s="1886"/>
      <c r="AC4" s="1887"/>
      <c r="AD4" s="1885" t="s">
        <v>1620</v>
      </c>
      <c r="AE4" s="1886"/>
      <c r="AF4" s="1886"/>
      <c r="AG4" s="1887"/>
      <c r="AH4" s="1888" t="s">
        <v>1621</v>
      </c>
      <c r="AI4" s="1889"/>
      <c r="AJ4" s="1889"/>
      <c r="AK4" s="1890"/>
      <c r="AL4" s="1892" t="s">
        <v>1622</v>
      </c>
      <c r="AM4" s="1893"/>
      <c r="AN4" s="1893"/>
      <c r="AO4" s="1894"/>
      <c r="AP4" s="1895" t="s">
        <v>1623</v>
      </c>
      <c r="AQ4" s="1895"/>
      <c r="AR4" s="1895"/>
      <c r="AS4" s="1896"/>
    </row>
    <row r="5" spans="1:45" ht="22.5" customHeight="1">
      <c r="A5" s="1859"/>
      <c r="B5" s="1859"/>
      <c r="C5" s="1859"/>
      <c r="D5" s="1859"/>
      <c r="E5" s="1859"/>
      <c r="F5" s="1859"/>
      <c r="G5" s="1859"/>
      <c r="H5" s="1860"/>
      <c r="I5" s="1879"/>
      <c r="J5" s="1880"/>
      <c r="K5" s="1881"/>
      <c r="L5" s="1861" t="s">
        <v>1624</v>
      </c>
      <c r="M5" s="1862"/>
      <c r="N5" s="1861" t="s">
        <v>1625</v>
      </c>
      <c r="O5" s="1862"/>
      <c r="P5" s="1861" t="s">
        <v>1626</v>
      </c>
      <c r="Q5" s="1862"/>
      <c r="R5" s="1863" t="s">
        <v>1627</v>
      </c>
      <c r="S5" s="1864"/>
      <c r="T5" s="1865" t="s">
        <v>1628</v>
      </c>
      <c r="U5" s="1866"/>
      <c r="V5" s="1863" t="s">
        <v>1627</v>
      </c>
      <c r="W5" s="1864"/>
      <c r="X5" s="1865" t="s">
        <v>1628</v>
      </c>
      <c r="Y5" s="1866"/>
      <c r="Z5" s="1863" t="s">
        <v>1627</v>
      </c>
      <c r="AA5" s="1864"/>
      <c r="AB5" s="1865" t="s">
        <v>1628</v>
      </c>
      <c r="AC5" s="1866"/>
      <c r="AD5" s="1863" t="s">
        <v>1627</v>
      </c>
      <c r="AE5" s="1864"/>
      <c r="AF5" s="1865" t="s">
        <v>1628</v>
      </c>
      <c r="AG5" s="1866"/>
      <c r="AH5" s="1863" t="s">
        <v>1627</v>
      </c>
      <c r="AI5" s="1864"/>
      <c r="AJ5" s="1865" t="s">
        <v>1628</v>
      </c>
      <c r="AK5" s="1866"/>
      <c r="AL5" s="1863" t="s">
        <v>1627</v>
      </c>
      <c r="AM5" s="1864"/>
      <c r="AN5" s="1865" t="s">
        <v>1628</v>
      </c>
      <c r="AO5" s="1866"/>
      <c r="AP5" s="1891" t="s">
        <v>1627</v>
      </c>
      <c r="AQ5" s="1891"/>
      <c r="AR5" s="1898" t="s">
        <v>1628</v>
      </c>
      <c r="AS5" s="1865"/>
    </row>
    <row r="6" spans="1:45" ht="22.5" customHeight="1">
      <c r="A6" s="681"/>
      <c r="B6" s="682"/>
      <c r="C6" s="682"/>
      <c r="D6" s="682"/>
      <c r="E6" s="682"/>
      <c r="F6" s="682"/>
      <c r="G6" s="682"/>
      <c r="H6" s="683"/>
      <c r="I6" s="698"/>
      <c r="J6" s="698"/>
      <c r="K6" s="698"/>
      <c r="L6" s="699"/>
      <c r="M6" s="699"/>
      <c r="N6" s="699"/>
      <c r="O6" s="699"/>
      <c r="P6" s="699"/>
      <c r="Q6" s="699"/>
      <c r="R6" s="698"/>
      <c r="S6" s="698"/>
      <c r="T6" s="699"/>
      <c r="U6" s="699"/>
      <c r="V6" s="699"/>
      <c r="W6" s="699"/>
      <c r="X6" s="699"/>
      <c r="Y6" s="699"/>
      <c r="Z6" s="700"/>
      <c r="AA6" s="700"/>
      <c r="AB6" s="701"/>
      <c r="AC6" s="701"/>
      <c r="AD6" s="701"/>
      <c r="AE6" s="701"/>
      <c r="AF6" s="698"/>
      <c r="AG6" s="698"/>
      <c r="AH6" s="701"/>
      <c r="AI6" s="701"/>
      <c r="AJ6" s="698"/>
      <c r="AK6" s="698"/>
      <c r="AL6" s="698"/>
      <c r="AM6" s="698"/>
      <c r="AN6" s="698"/>
      <c r="AO6" s="698"/>
      <c r="AP6" s="702"/>
      <c r="AQ6" s="702"/>
      <c r="AR6" s="702"/>
    </row>
    <row r="7" spans="1:45" ht="22.5" customHeight="1">
      <c r="A7" s="687" t="s">
        <v>1698</v>
      </c>
      <c r="B7" s="1867" t="s">
        <v>1699</v>
      </c>
      <c r="C7" s="1867"/>
      <c r="D7" s="1867"/>
      <c r="E7" s="1867"/>
      <c r="F7" s="1867"/>
      <c r="G7" s="1867"/>
      <c r="H7" s="686"/>
      <c r="I7" s="1927">
        <v>23</v>
      </c>
      <c r="J7" s="1901"/>
      <c r="K7" s="1901"/>
      <c r="L7" s="1921">
        <v>138</v>
      </c>
      <c r="M7" s="1921"/>
      <c r="N7" s="1921">
        <v>85</v>
      </c>
      <c r="O7" s="1921"/>
      <c r="P7" s="1921">
        <v>53</v>
      </c>
      <c r="Q7" s="1921"/>
      <c r="R7" s="1901" t="s">
        <v>1282</v>
      </c>
      <c r="S7" s="1901"/>
      <c r="T7" s="1921" t="s">
        <v>1282</v>
      </c>
      <c r="U7" s="1921"/>
      <c r="V7" s="1916" t="s">
        <v>1282</v>
      </c>
      <c r="W7" s="1916"/>
      <c r="X7" s="1915" t="s">
        <v>1282</v>
      </c>
      <c r="Y7" s="1915"/>
      <c r="Z7" s="1915">
        <v>8</v>
      </c>
      <c r="AA7" s="1915"/>
      <c r="AB7" s="1901">
        <v>34</v>
      </c>
      <c r="AC7" s="1901"/>
      <c r="AD7" s="1928">
        <v>5</v>
      </c>
      <c r="AE7" s="1928"/>
      <c r="AF7" s="1928">
        <v>9</v>
      </c>
      <c r="AG7" s="1928"/>
      <c r="AH7" s="1928" t="s">
        <v>1282</v>
      </c>
      <c r="AI7" s="1928"/>
      <c r="AJ7" s="1928" t="s">
        <v>1282</v>
      </c>
      <c r="AK7" s="1928"/>
      <c r="AL7" s="1928">
        <v>1</v>
      </c>
      <c r="AM7" s="1928"/>
      <c r="AN7" s="1928">
        <v>1</v>
      </c>
      <c r="AO7" s="1928"/>
      <c r="AP7" s="1928">
        <v>1</v>
      </c>
      <c r="AQ7" s="1928"/>
      <c r="AR7" s="1928">
        <v>21</v>
      </c>
      <c r="AS7" s="1928"/>
    </row>
    <row r="8" spans="1:45" ht="22.5" customHeight="1">
      <c r="A8" s="687" t="s">
        <v>1700</v>
      </c>
      <c r="B8" s="1867" t="s">
        <v>1701</v>
      </c>
      <c r="C8" s="1867"/>
      <c r="D8" s="1867"/>
      <c r="E8" s="1867"/>
      <c r="F8" s="1867"/>
      <c r="G8" s="1867"/>
      <c r="H8" s="703"/>
      <c r="I8" s="1927">
        <v>35</v>
      </c>
      <c r="J8" s="1901"/>
      <c r="K8" s="1901"/>
      <c r="L8" s="1921">
        <v>949</v>
      </c>
      <c r="M8" s="1921"/>
      <c r="N8" s="1921">
        <v>479</v>
      </c>
      <c r="O8" s="1921"/>
      <c r="P8" s="1921">
        <v>470</v>
      </c>
      <c r="Q8" s="1921"/>
      <c r="R8" s="1901">
        <v>1</v>
      </c>
      <c r="S8" s="1901"/>
      <c r="T8" s="1921">
        <v>13</v>
      </c>
      <c r="U8" s="1921"/>
      <c r="V8" s="1916" t="s">
        <v>1282</v>
      </c>
      <c r="W8" s="1916"/>
      <c r="X8" s="1915" t="s">
        <v>1282</v>
      </c>
      <c r="Y8" s="1915"/>
      <c r="Z8" s="1915">
        <v>4</v>
      </c>
      <c r="AA8" s="1915"/>
      <c r="AB8" s="1901">
        <v>9</v>
      </c>
      <c r="AC8" s="1901"/>
      <c r="AD8" s="1928">
        <v>7</v>
      </c>
      <c r="AE8" s="1928"/>
      <c r="AF8" s="1928">
        <v>163</v>
      </c>
      <c r="AG8" s="1928"/>
      <c r="AH8" s="1928" t="s">
        <v>1282</v>
      </c>
      <c r="AI8" s="1928"/>
      <c r="AJ8" s="1928" t="s">
        <v>1282</v>
      </c>
      <c r="AK8" s="1928"/>
      <c r="AL8" s="1928" t="s">
        <v>1282</v>
      </c>
      <c r="AM8" s="1928"/>
      <c r="AN8" s="1928" t="s">
        <v>1282</v>
      </c>
      <c r="AO8" s="1928"/>
      <c r="AP8" s="1928">
        <v>5</v>
      </c>
      <c r="AQ8" s="1928"/>
      <c r="AR8" s="1928">
        <v>489</v>
      </c>
      <c r="AS8" s="1928"/>
    </row>
    <row r="9" spans="1:45" ht="22.5" customHeight="1">
      <c r="A9" s="687" t="s">
        <v>1702</v>
      </c>
      <c r="B9" s="1867" t="s">
        <v>1703</v>
      </c>
      <c r="C9" s="1867"/>
      <c r="D9" s="1867"/>
      <c r="E9" s="1867"/>
      <c r="F9" s="1867"/>
      <c r="G9" s="1867"/>
      <c r="H9" s="686"/>
      <c r="I9" s="1927">
        <v>31</v>
      </c>
      <c r="J9" s="1901"/>
      <c r="K9" s="1901"/>
      <c r="L9" s="1921">
        <v>1524</v>
      </c>
      <c r="M9" s="1921"/>
      <c r="N9" s="1921">
        <v>1155</v>
      </c>
      <c r="O9" s="1921"/>
      <c r="P9" s="1921">
        <v>369</v>
      </c>
      <c r="Q9" s="1921"/>
      <c r="R9" s="1901" t="s">
        <v>1282</v>
      </c>
      <c r="S9" s="1901"/>
      <c r="T9" s="1921" t="s">
        <v>1282</v>
      </c>
      <c r="U9" s="1921"/>
      <c r="V9" s="1921" t="s">
        <v>1282</v>
      </c>
      <c r="W9" s="1921"/>
      <c r="X9" s="1921" t="s">
        <v>1282</v>
      </c>
      <c r="Y9" s="1921"/>
      <c r="Z9" s="1916">
        <v>3</v>
      </c>
      <c r="AA9" s="1916"/>
      <c r="AB9" s="1915">
        <v>16</v>
      </c>
      <c r="AC9" s="1915"/>
      <c r="AD9" s="1915">
        <v>8</v>
      </c>
      <c r="AE9" s="1915"/>
      <c r="AF9" s="1901">
        <v>1189</v>
      </c>
      <c r="AG9" s="1901"/>
      <c r="AH9" s="1915" t="s">
        <v>1282</v>
      </c>
      <c r="AI9" s="1915"/>
      <c r="AJ9" s="1901" t="s">
        <v>1282</v>
      </c>
      <c r="AK9" s="1901"/>
      <c r="AL9" s="1901" t="s">
        <v>1282</v>
      </c>
      <c r="AM9" s="1901"/>
      <c r="AN9" s="1901" t="s">
        <v>1282</v>
      </c>
      <c r="AO9" s="1901"/>
      <c r="AP9" s="1901">
        <v>1</v>
      </c>
      <c r="AQ9" s="1901"/>
      <c r="AR9" s="1901">
        <v>4</v>
      </c>
      <c r="AS9" s="1901"/>
    </row>
    <row r="10" spans="1:45" ht="22.5" customHeight="1">
      <c r="A10" s="687" t="s">
        <v>1704</v>
      </c>
      <c r="B10" s="1867" t="s">
        <v>1705</v>
      </c>
      <c r="C10" s="1867"/>
      <c r="D10" s="1867"/>
      <c r="E10" s="1867"/>
      <c r="F10" s="1867"/>
      <c r="G10" s="1867"/>
      <c r="H10" s="686"/>
      <c r="I10" s="1927">
        <v>57</v>
      </c>
      <c r="J10" s="1901"/>
      <c r="K10" s="1901"/>
      <c r="L10" s="1921">
        <v>1079</v>
      </c>
      <c r="M10" s="1921"/>
      <c r="N10" s="1921">
        <v>683</v>
      </c>
      <c r="O10" s="1921"/>
      <c r="P10" s="1921">
        <v>396</v>
      </c>
      <c r="Q10" s="1921"/>
      <c r="R10" s="1901" t="s">
        <v>1282</v>
      </c>
      <c r="S10" s="1901"/>
      <c r="T10" s="1921" t="s">
        <v>1282</v>
      </c>
      <c r="U10" s="1921"/>
      <c r="V10" s="1921" t="s">
        <v>1282</v>
      </c>
      <c r="W10" s="1921"/>
      <c r="X10" s="1921" t="s">
        <v>1282</v>
      </c>
      <c r="Y10" s="1921"/>
      <c r="Z10" s="1916">
        <v>6</v>
      </c>
      <c r="AA10" s="1916"/>
      <c r="AB10" s="1915">
        <v>89</v>
      </c>
      <c r="AC10" s="1915"/>
      <c r="AD10" s="1915">
        <v>11</v>
      </c>
      <c r="AE10" s="1915"/>
      <c r="AF10" s="1901">
        <v>347</v>
      </c>
      <c r="AG10" s="1901"/>
      <c r="AH10" s="1915" t="s">
        <v>1282</v>
      </c>
      <c r="AI10" s="1915"/>
      <c r="AJ10" s="1901" t="s">
        <v>1282</v>
      </c>
      <c r="AK10" s="1901"/>
      <c r="AL10" s="1901" t="s">
        <v>1282</v>
      </c>
      <c r="AM10" s="1901"/>
      <c r="AN10" s="1901" t="s">
        <v>1282</v>
      </c>
      <c r="AO10" s="1901"/>
      <c r="AP10" s="1901">
        <v>4</v>
      </c>
      <c r="AQ10" s="1901"/>
      <c r="AR10" s="1901">
        <v>74</v>
      </c>
      <c r="AS10" s="1901"/>
    </row>
    <row r="11" spans="1:45" ht="22.5" customHeight="1">
      <c r="A11" s="687" t="s">
        <v>1706</v>
      </c>
      <c r="B11" s="1867" t="s">
        <v>1707</v>
      </c>
      <c r="C11" s="1867"/>
      <c r="D11" s="1867"/>
      <c r="E11" s="1867"/>
      <c r="F11" s="1867"/>
      <c r="G11" s="1867"/>
      <c r="H11" s="686"/>
      <c r="I11" s="1927">
        <v>297</v>
      </c>
      <c r="J11" s="1901"/>
      <c r="K11" s="1901"/>
      <c r="L11" s="1921">
        <v>2498</v>
      </c>
      <c r="M11" s="1921"/>
      <c r="N11" s="1921">
        <v>1518</v>
      </c>
      <c r="O11" s="1921"/>
      <c r="P11" s="1921">
        <v>980</v>
      </c>
      <c r="Q11" s="1921"/>
      <c r="R11" s="1901">
        <v>1</v>
      </c>
      <c r="S11" s="1901"/>
      <c r="T11" s="1921">
        <v>9</v>
      </c>
      <c r="U11" s="1921"/>
      <c r="V11" s="1921" t="s">
        <v>1282</v>
      </c>
      <c r="W11" s="1921"/>
      <c r="X11" s="1921" t="s">
        <v>1282</v>
      </c>
      <c r="Y11" s="1921"/>
      <c r="Z11" s="1916">
        <v>36</v>
      </c>
      <c r="AA11" s="1916"/>
      <c r="AB11" s="1915">
        <v>236</v>
      </c>
      <c r="AC11" s="1915"/>
      <c r="AD11" s="1915">
        <v>28</v>
      </c>
      <c r="AE11" s="1915"/>
      <c r="AF11" s="1901">
        <v>656</v>
      </c>
      <c r="AG11" s="1901"/>
      <c r="AH11" s="1915">
        <v>2</v>
      </c>
      <c r="AI11" s="1915"/>
      <c r="AJ11" s="1901">
        <v>130</v>
      </c>
      <c r="AK11" s="1901"/>
      <c r="AL11" s="1901">
        <v>1</v>
      </c>
      <c r="AM11" s="1901"/>
      <c r="AN11" s="1901">
        <v>5</v>
      </c>
      <c r="AO11" s="1901"/>
      <c r="AP11" s="1901">
        <v>8</v>
      </c>
      <c r="AQ11" s="1901"/>
      <c r="AR11" s="1901">
        <v>144</v>
      </c>
      <c r="AS11" s="1901"/>
    </row>
    <row r="12" spans="1:45" ht="22.5" customHeight="1">
      <c r="A12" s="687" t="s">
        <v>1708</v>
      </c>
      <c r="B12" s="1867" t="s">
        <v>1709</v>
      </c>
      <c r="C12" s="1867"/>
      <c r="D12" s="1867"/>
      <c r="E12" s="1867"/>
      <c r="F12" s="1867"/>
      <c r="G12" s="1867"/>
      <c r="H12" s="686"/>
      <c r="I12" s="1927">
        <v>36</v>
      </c>
      <c r="J12" s="1901"/>
      <c r="K12" s="1901"/>
      <c r="L12" s="1921">
        <v>134</v>
      </c>
      <c r="M12" s="1921"/>
      <c r="N12" s="1921">
        <v>83</v>
      </c>
      <c r="O12" s="1921"/>
      <c r="P12" s="1921">
        <v>51</v>
      </c>
      <c r="Q12" s="1921"/>
      <c r="R12" s="1901" t="s">
        <v>1282</v>
      </c>
      <c r="S12" s="1901"/>
      <c r="T12" s="1921" t="s">
        <v>1282</v>
      </c>
      <c r="U12" s="1921"/>
      <c r="V12" s="1921" t="s">
        <v>1282</v>
      </c>
      <c r="W12" s="1921"/>
      <c r="X12" s="1921" t="s">
        <v>1282</v>
      </c>
      <c r="Y12" s="1921"/>
      <c r="Z12" s="1916">
        <v>11</v>
      </c>
      <c r="AA12" s="1916"/>
      <c r="AB12" s="1915">
        <v>34</v>
      </c>
      <c r="AC12" s="1915"/>
      <c r="AD12" s="1915">
        <v>2</v>
      </c>
      <c r="AE12" s="1915"/>
      <c r="AF12" s="1901">
        <v>3</v>
      </c>
      <c r="AG12" s="1901"/>
      <c r="AH12" s="1915" t="s">
        <v>1282</v>
      </c>
      <c r="AI12" s="1915"/>
      <c r="AJ12" s="1901" t="s">
        <v>1282</v>
      </c>
      <c r="AK12" s="1901"/>
      <c r="AL12" s="1901" t="s">
        <v>1282</v>
      </c>
      <c r="AM12" s="1901"/>
      <c r="AN12" s="1901" t="s">
        <v>1282</v>
      </c>
      <c r="AO12" s="1901"/>
      <c r="AP12" s="1901" t="s">
        <v>1282</v>
      </c>
      <c r="AQ12" s="1901"/>
      <c r="AR12" s="1901" t="s">
        <v>1282</v>
      </c>
      <c r="AS12" s="1901"/>
    </row>
    <row r="13" spans="1:45" ht="22.5" customHeight="1">
      <c r="A13" s="687" t="s">
        <v>1710</v>
      </c>
      <c r="B13" s="1867" t="s">
        <v>1711</v>
      </c>
      <c r="C13" s="1867"/>
      <c r="D13" s="1867"/>
      <c r="E13" s="1867"/>
      <c r="F13" s="1867"/>
      <c r="G13" s="1867"/>
      <c r="H13" s="686"/>
      <c r="I13" s="1927">
        <v>25</v>
      </c>
      <c r="J13" s="1901"/>
      <c r="K13" s="1901"/>
      <c r="L13" s="1921">
        <v>141</v>
      </c>
      <c r="M13" s="1921"/>
      <c r="N13" s="1921">
        <v>72</v>
      </c>
      <c r="O13" s="1921"/>
      <c r="P13" s="1921">
        <v>69</v>
      </c>
      <c r="Q13" s="1921"/>
      <c r="R13" s="1901" t="s">
        <v>1282</v>
      </c>
      <c r="S13" s="1901"/>
      <c r="T13" s="1921" t="s">
        <v>1282</v>
      </c>
      <c r="U13" s="1921"/>
      <c r="V13" s="1921" t="s">
        <v>1282</v>
      </c>
      <c r="W13" s="1921"/>
      <c r="X13" s="1921" t="s">
        <v>1282</v>
      </c>
      <c r="Y13" s="1921"/>
      <c r="Z13" s="1916">
        <v>6</v>
      </c>
      <c r="AA13" s="1916"/>
      <c r="AB13" s="1915">
        <v>20</v>
      </c>
      <c r="AC13" s="1915"/>
      <c r="AD13" s="1915">
        <v>1</v>
      </c>
      <c r="AE13" s="1915"/>
      <c r="AF13" s="1901">
        <v>2</v>
      </c>
      <c r="AG13" s="1901"/>
      <c r="AH13" s="1915" t="s">
        <v>1282</v>
      </c>
      <c r="AI13" s="1915"/>
      <c r="AJ13" s="1901" t="s">
        <v>1282</v>
      </c>
      <c r="AK13" s="1901"/>
      <c r="AL13" s="1901" t="s">
        <v>1282</v>
      </c>
      <c r="AM13" s="1901"/>
      <c r="AN13" s="1901" t="s">
        <v>1282</v>
      </c>
      <c r="AO13" s="1901"/>
      <c r="AP13" s="1901" t="s">
        <v>1282</v>
      </c>
      <c r="AQ13" s="1901"/>
      <c r="AR13" s="1901" t="s">
        <v>1282</v>
      </c>
      <c r="AS13" s="1901"/>
    </row>
    <row r="14" spans="1:45" ht="22.5" customHeight="1">
      <c r="A14" s="687"/>
      <c r="B14" s="1867"/>
      <c r="C14" s="1867"/>
      <c r="D14" s="1867"/>
      <c r="E14" s="1867"/>
      <c r="F14" s="1867"/>
      <c r="G14" s="1867"/>
      <c r="H14" s="686"/>
      <c r="I14" s="1927"/>
      <c r="J14" s="1901"/>
      <c r="K14" s="1901"/>
      <c r="L14" s="1921"/>
      <c r="M14" s="1921"/>
      <c r="N14" s="1921"/>
      <c r="O14" s="1921"/>
      <c r="P14" s="1921"/>
      <c r="Q14" s="1921"/>
      <c r="R14" s="1901"/>
      <c r="S14" s="1901"/>
      <c r="T14" s="1921"/>
      <c r="U14" s="1921"/>
      <c r="V14" s="1921"/>
      <c r="W14" s="1921"/>
      <c r="X14" s="1921"/>
      <c r="Y14" s="1921"/>
      <c r="Z14" s="1916"/>
      <c r="AA14" s="1916"/>
      <c r="AB14" s="1915"/>
      <c r="AC14" s="1915"/>
      <c r="AD14" s="1915"/>
      <c r="AE14" s="1915"/>
      <c r="AF14" s="1901"/>
      <c r="AG14" s="1901"/>
      <c r="AH14" s="1915"/>
      <c r="AI14" s="1915"/>
      <c r="AJ14" s="1901"/>
      <c r="AK14" s="1901"/>
      <c r="AL14" s="1901"/>
      <c r="AM14" s="1901"/>
      <c r="AN14" s="1901"/>
      <c r="AO14" s="1901"/>
      <c r="AP14" s="1929"/>
      <c r="AQ14" s="1929"/>
      <c r="AR14" s="1929"/>
      <c r="AS14" s="1929"/>
    </row>
    <row r="15" spans="1:45" ht="22.5" customHeight="1">
      <c r="A15" s="687"/>
      <c r="B15" s="1867" t="s">
        <v>1712</v>
      </c>
      <c r="C15" s="1867"/>
      <c r="D15" s="1867"/>
      <c r="E15" s="1867"/>
      <c r="F15" s="1867"/>
      <c r="G15" s="1867"/>
      <c r="H15" s="686"/>
      <c r="I15" s="1927">
        <f>SUM(I16:I23)</f>
        <v>493</v>
      </c>
      <c r="J15" s="1901"/>
      <c r="K15" s="1901"/>
      <c r="L15" s="1921">
        <f t="shared" ref="L15:AR15" si="0">SUM(L16:L23)</f>
        <v>3922</v>
      </c>
      <c r="M15" s="1921"/>
      <c r="N15" s="1921">
        <f t="shared" si="0"/>
        <v>2203</v>
      </c>
      <c r="O15" s="1921"/>
      <c r="P15" s="1921">
        <f t="shared" si="0"/>
        <v>1709</v>
      </c>
      <c r="Q15" s="1921"/>
      <c r="R15" s="1901" t="s">
        <v>1282</v>
      </c>
      <c r="S15" s="1901"/>
      <c r="T15" s="1921" t="s">
        <v>1282</v>
      </c>
      <c r="U15" s="1921"/>
      <c r="V15" s="1921">
        <f t="shared" si="0"/>
        <v>1</v>
      </c>
      <c r="W15" s="1921"/>
      <c r="X15" s="1921">
        <f t="shared" si="0"/>
        <v>9</v>
      </c>
      <c r="Y15" s="1921"/>
      <c r="Z15" s="1916">
        <f t="shared" si="0"/>
        <v>76</v>
      </c>
      <c r="AA15" s="1916"/>
      <c r="AB15" s="1915">
        <f t="shared" si="0"/>
        <v>325</v>
      </c>
      <c r="AC15" s="1915"/>
      <c r="AD15" s="1915">
        <f t="shared" si="0"/>
        <v>64</v>
      </c>
      <c r="AE15" s="1915"/>
      <c r="AF15" s="1901">
        <f t="shared" si="0"/>
        <v>641</v>
      </c>
      <c r="AG15" s="1901"/>
      <c r="AH15" s="1915" t="s">
        <v>1630</v>
      </c>
      <c r="AI15" s="1915"/>
      <c r="AJ15" s="1901" t="s">
        <v>1630</v>
      </c>
      <c r="AK15" s="1901"/>
      <c r="AL15" s="1901">
        <f t="shared" si="0"/>
        <v>5</v>
      </c>
      <c r="AM15" s="1901"/>
      <c r="AN15" s="1901">
        <f t="shared" si="0"/>
        <v>7</v>
      </c>
      <c r="AO15" s="1901"/>
      <c r="AP15" s="1901">
        <f t="shared" si="0"/>
        <v>12</v>
      </c>
      <c r="AQ15" s="1901"/>
      <c r="AR15" s="1901">
        <f t="shared" si="0"/>
        <v>255</v>
      </c>
      <c r="AS15" s="1901"/>
    </row>
    <row r="16" spans="1:45" ht="22.5" customHeight="1">
      <c r="A16" s="687" t="s">
        <v>1713</v>
      </c>
      <c r="B16" s="1867" t="s">
        <v>1714</v>
      </c>
      <c r="C16" s="1867"/>
      <c r="D16" s="1867"/>
      <c r="E16" s="1867"/>
      <c r="F16" s="1867"/>
      <c r="G16" s="1867"/>
      <c r="H16" s="686"/>
      <c r="I16" s="1927">
        <v>158</v>
      </c>
      <c r="J16" s="1901"/>
      <c r="K16" s="1901"/>
      <c r="L16" s="1921">
        <v>1146</v>
      </c>
      <c r="M16" s="1921"/>
      <c r="N16" s="1921">
        <v>695</v>
      </c>
      <c r="O16" s="1921"/>
      <c r="P16" s="1921">
        <v>451</v>
      </c>
      <c r="Q16" s="1921"/>
      <c r="R16" s="1901" t="s">
        <v>1282</v>
      </c>
      <c r="S16" s="1901"/>
      <c r="T16" s="1921" t="s">
        <v>1282</v>
      </c>
      <c r="U16" s="1921"/>
      <c r="V16" s="1921" t="s">
        <v>1282</v>
      </c>
      <c r="W16" s="1921"/>
      <c r="X16" s="1921" t="s">
        <v>1282</v>
      </c>
      <c r="Y16" s="1921"/>
      <c r="Z16" s="1916">
        <v>26</v>
      </c>
      <c r="AA16" s="1916"/>
      <c r="AB16" s="1915">
        <v>126</v>
      </c>
      <c r="AC16" s="1915"/>
      <c r="AD16" s="1915">
        <v>14</v>
      </c>
      <c r="AE16" s="1915"/>
      <c r="AF16" s="1901">
        <v>217</v>
      </c>
      <c r="AG16" s="1901"/>
      <c r="AH16" s="1915" t="s">
        <v>1282</v>
      </c>
      <c r="AI16" s="1915"/>
      <c r="AJ16" s="1901" t="s">
        <v>1282</v>
      </c>
      <c r="AK16" s="1901"/>
      <c r="AL16" s="1901">
        <v>2</v>
      </c>
      <c r="AM16" s="1901"/>
      <c r="AN16" s="1901">
        <v>4</v>
      </c>
      <c r="AO16" s="1901"/>
      <c r="AP16" s="1901">
        <v>4</v>
      </c>
      <c r="AQ16" s="1901"/>
      <c r="AR16" s="1901">
        <v>80</v>
      </c>
      <c r="AS16" s="1901"/>
    </row>
    <row r="17" spans="1:45" ht="22.5" customHeight="1">
      <c r="A17" s="687" t="s">
        <v>1715</v>
      </c>
      <c r="B17" s="1867" t="s">
        <v>1716</v>
      </c>
      <c r="C17" s="1867"/>
      <c r="D17" s="1867"/>
      <c r="E17" s="1867"/>
      <c r="F17" s="1867"/>
      <c r="G17" s="1867"/>
      <c r="H17" s="686"/>
      <c r="I17" s="1927">
        <v>75</v>
      </c>
      <c r="J17" s="1901"/>
      <c r="K17" s="1901"/>
      <c r="L17" s="1921">
        <v>288</v>
      </c>
      <c r="M17" s="1921"/>
      <c r="N17" s="1921">
        <v>177</v>
      </c>
      <c r="O17" s="1921"/>
      <c r="P17" s="1921">
        <v>111</v>
      </c>
      <c r="Q17" s="1921"/>
      <c r="R17" s="1901" t="s">
        <v>1282</v>
      </c>
      <c r="S17" s="1901"/>
      <c r="T17" s="1921" t="s">
        <v>1282</v>
      </c>
      <c r="U17" s="1921"/>
      <c r="V17" s="1921" t="s">
        <v>1282</v>
      </c>
      <c r="W17" s="1921"/>
      <c r="X17" s="1921" t="s">
        <v>1282</v>
      </c>
      <c r="Y17" s="1921"/>
      <c r="Z17" s="1916">
        <v>16</v>
      </c>
      <c r="AA17" s="1916"/>
      <c r="AB17" s="1915">
        <v>64</v>
      </c>
      <c r="AC17" s="1915"/>
      <c r="AD17" s="1915">
        <v>15</v>
      </c>
      <c r="AE17" s="1915"/>
      <c r="AF17" s="1901">
        <v>76</v>
      </c>
      <c r="AG17" s="1901"/>
      <c r="AH17" s="1915" t="s">
        <v>1282</v>
      </c>
      <c r="AI17" s="1915"/>
      <c r="AJ17" s="1901" t="s">
        <v>1282</v>
      </c>
      <c r="AK17" s="1901"/>
      <c r="AL17" s="1901" t="s">
        <v>1282</v>
      </c>
      <c r="AM17" s="1901"/>
      <c r="AN17" s="1901" t="s">
        <v>1282</v>
      </c>
      <c r="AO17" s="1901"/>
      <c r="AP17" s="1901" t="s">
        <v>1282</v>
      </c>
      <c r="AQ17" s="1901"/>
      <c r="AR17" s="1901" t="s">
        <v>1282</v>
      </c>
      <c r="AS17" s="1901"/>
    </row>
    <row r="18" spans="1:45" ht="22.5" customHeight="1">
      <c r="A18" s="687" t="s">
        <v>1155</v>
      </c>
      <c r="B18" s="1867" t="s">
        <v>1717</v>
      </c>
      <c r="C18" s="1867"/>
      <c r="D18" s="1867"/>
      <c r="E18" s="1867"/>
      <c r="F18" s="1867"/>
      <c r="G18" s="1867"/>
      <c r="H18" s="686"/>
      <c r="I18" s="1927">
        <v>141</v>
      </c>
      <c r="J18" s="1901"/>
      <c r="K18" s="1901"/>
      <c r="L18" s="1921">
        <v>724</v>
      </c>
      <c r="M18" s="1921"/>
      <c r="N18" s="1921">
        <v>369</v>
      </c>
      <c r="O18" s="1921"/>
      <c r="P18" s="1921">
        <v>345</v>
      </c>
      <c r="Q18" s="1921"/>
      <c r="R18" s="1901" t="s">
        <v>1282</v>
      </c>
      <c r="S18" s="1901"/>
      <c r="T18" s="1921" t="s">
        <v>1282</v>
      </c>
      <c r="U18" s="1921"/>
      <c r="V18" s="1921" t="s">
        <v>1282</v>
      </c>
      <c r="W18" s="1921"/>
      <c r="X18" s="1921" t="s">
        <v>1282</v>
      </c>
      <c r="Y18" s="1921"/>
      <c r="Z18" s="1916">
        <v>20</v>
      </c>
      <c r="AA18" s="1916"/>
      <c r="AB18" s="1915">
        <v>60</v>
      </c>
      <c r="AC18" s="1915"/>
      <c r="AD18" s="1915">
        <v>15</v>
      </c>
      <c r="AE18" s="1915"/>
      <c r="AF18" s="1901">
        <v>163</v>
      </c>
      <c r="AG18" s="1901"/>
      <c r="AH18" s="1915" t="s">
        <v>1282</v>
      </c>
      <c r="AI18" s="1915"/>
      <c r="AJ18" s="1901" t="s">
        <v>1630</v>
      </c>
      <c r="AK18" s="1901"/>
      <c r="AL18" s="1901">
        <v>2</v>
      </c>
      <c r="AM18" s="1901"/>
      <c r="AN18" s="1901">
        <v>2</v>
      </c>
      <c r="AO18" s="1901"/>
      <c r="AP18" s="1901" t="s">
        <v>1282</v>
      </c>
      <c r="AQ18" s="1901"/>
      <c r="AR18" s="1901" t="s">
        <v>1282</v>
      </c>
      <c r="AS18" s="1901"/>
    </row>
    <row r="19" spans="1:45" ht="22.5" customHeight="1">
      <c r="A19" s="687" t="s">
        <v>246</v>
      </c>
      <c r="B19" s="1867" t="s">
        <v>1718</v>
      </c>
      <c r="C19" s="1867"/>
      <c r="D19" s="1867"/>
      <c r="E19" s="1867"/>
      <c r="F19" s="1867"/>
      <c r="G19" s="1867"/>
      <c r="H19" s="686"/>
      <c r="I19" s="1927">
        <v>41</v>
      </c>
      <c r="J19" s="1901"/>
      <c r="K19" s="1901"/>
      <c r="L19" s="1921">
        <v>846</v>
      </c>
      <c r="M19" s="1921"/>
      <c r="N19" s="1921">
        <v>491</v>
      </c>
      <c r="O19" s="1921"/>
      <c r="P19" s="1921">
        <v>355</v>
      </c>
      <c r="Q19" s="1921"/>
      <c r="R19" s="1901" t="s">
        <v>1282</v>
      </c>
      <c r="S19" s="1901"/>
      <c r="T19" s="1921" t="s">
        <v>1282</v>
      </c>
      <c r="U19" s="1921"/>
      <c r="V19" s="1921">
        <v>1</v>
      </c>
      <c r="W19" s="1921"/>
      <c r="X19" s="1921">
        <v>9</v>
      </c>
      <c r="Y19" s="1921"/>
      <c r="Z19" s="1916">
        <v>3</v>
      </c>
      <c r="AA19" s="1916"/>
      <c r="AB19" s="1915">
        <v>17</v>
      </c>
      <c r="AC19" s="1915"/>
      <c r="AD19" s="1915">
        <v>6</v>
      </c>
      <c r="AE19" s="1915"/>
      <c r="AF19" s="1901">
        <v>38</v>
      </c>
      <c r="AG19" s="1901"/>
      <c r="AH19" s="1915" t="s">
        <v>1282</v>
      </c>
      <c r="AI19" s="1915"/>
      <c r="AJ19" s="1901" t="s">
        <v>1282</v>
      </c>
      <c r="AK19" s="1901"/>
      <c r="AL19" s="1901" t="s">
        <v>1282</v>
      </c>
      <c r="AM19" s="1901"/>
      <c r="AN19" s="1901" t="s">
        <v>1282</v>
      </c>
      <c r="AO19" s="1901"/>
      <c r="AP19" s="1901">
        <v>4</v>
      </c>
      <c r="AQ19" s="1901"/>
      <c r="AR19" s="1901">
        <v>103</v>
      </c>
      <c r="AS19" s="1901"/>
    </row>
    <row r="20" spans="1:45" ht="22.5" customHeight="1">
      <c r="A20" s="687" t="s">
        <v>1156</v>
      </c>
      <c r="B20" s="1867" t="s">
        <v>1719</v>
      </c>
      <c r="C20" s="1867"/>
      <c r="D20" s="1867"/>
      <c r="E20" s="1867"/>
      <c r="F20" s="1867"/>
      <c r="G20" s="1867"/>
      <c r="H20" s="686"/>
      <c r="I20" s="1927">
        <v>38</v>
      </c>
      <c r="J20" s="1901"/>
      <c r="K20" s="1901"/>
      <c r="L20" s="1921">
        <v>546</v>
      </c>
      <c r="M20" s="1921"/>
      <c r="N20" s="1921">
        <v>282</v>
      </c>
      <c r="O20" s="1921"/>
      <c r="P20" s="1921">
        <v>264</v>
      </c>
      <c r="Q20" s="1921"/>
      <c r="R20" s="1901" t="s">
        <v>1282</v>
      </c>
      <c r="S20" s="1901"/>
      <c r="T20" s="1921" t="s">
        <v>1282</v>
      </c>
      <c r="U20" s="1921"/>
      <c r="V20" s="1921" t="s">
        <v>1282</v>
      </c>
      <c r="W20" s="1921"/>
      <c r="X20" s="1921" t="s">
        <v>1282</v>
      </c>
      <c r="Y20" s="1921"/>
      <c r="Z20" s="1916">
        <v>3</v>
      </c>
      <c r="AA20" s="1916"/>
      <c r="AB20" s="1915">
        <v>27</v>
      </c>
      <c r="AC20" s="1915"/>
      <c r="AD20" s="1915">
        <v>8</v>
      </c>
      <c r="AE20" s="1915"/>
      <c r="AF20" s="1901">
        <v>118</v>
      </c>
      <c r="AG20" s="1901"/>
      <c r="AH20" s="1915" t="s">
        <v>1282</v>
      </c>
      <c r="AI20" s="1915"/>
      <c r="AJ20" s="1901" t="s">
        <v>1282</v>
      </c>
      <c r="AK20" s="1901"/>
      <c r="AL20" s="1901" t="s">
        <v>1282</v>
      </c>
      <c r="AM20" s="1901"/>
      <c r="AN20" s="1901" t="s">
        <v>1282</v>
      </c>
      <c r="AO20" s="1901"/>
      <c r="AP20" s="1901">
        <v>3</v>
      </c>
      <c r="AQ20" s="1901"/>
      <c r="AR20" s="1901">
        <v>68</v>
      </c>
      <c r="AS20" s="1901"/>
    </row>
    <row r="21" spans="1:45" ht="22.5" customHeight="1">
      <c r="A21" s="687" t="s">
        <v>1720</v>
      </c>
      <c r="B21" s="1867" t="s">
        <v>1721</v>
      </c>
      <c r="C21" s="1867"/>
      <c r="D21" s="1867"/>
      <c r="E21" s="1867"/>
      <c r="F21" s="1867"/>
      <c r="G21" s="1867"/>
      <c r="H21" s="686"/>
      <c r="I21" s="1927">
        <v>17</v>
      </c>
      <c r="J21" s="1901"/>
      <c r="K21" s="1901"/>
      <c r="L21" s="1921">
        <v>61</v>
      </c>
      <c r="M21" s="1921"/>
      <c r="N21" s="1921">
        <v>40</v>
      </c>
      <c r="O21" s="1921"/>
      <c r="P21" s="1921">
        <v>21</v>
      </c>
      <c r="Q21" s="1921"/>
      <c r="R21" s="1901" t="s">
        <v>1282</v>
      </c>
      <c r="S21" s="1901"/>
      <c r="T21" s="1921" t="s">
        <v>1282</v>
      </c>
      <c r="U21" s="1921"/>
      <c r="V21" s="1921" t="s">
        <v>1282</v>
      </c>
      <c r="W21" s="1921"/>
      <c r="X21" s="1921" t="s">
        <v>1282</v>
      </c>
      <c r="Y21" s="1921"/>
      <c r="Z21" s="1916">
        <v>6</v>
      </c>
      <c r="AA21" s="1916"/>
      <c r="AB21" s="1915">
        <v>27</v>
      </c>
      <c r="AC21" s="1915"/>
      <c r="AD21" s="1915">
        <v>1</v>
      </c>
      <c r="AE21" s="1915"/>
      <c r="AF21" s="1901">
        <v>4</v>
      </c>
      <c r="AG21" s="1901"/>
      <c r="AH21" s="1915" t="s">
        <v>1282</v>
      </c>
      <c r="AI21" s="1915"/>
      <c r="AJ21" s="1901" t="s">
        <v>1282</v>
      </c>
      <c r="AK21" s="1901"/>
      <c r="AL21" s="1901">
        <v>1</v>
      </c>
      <c r="AM21" s="1901"/>
      <c r="AN21" s="1901">
        <v>1</v>
      </c>
      <c r="AO21" s="1901"/>
      <c r="AP21" s="1901" t="s">
        <v>1630</v>
      </c>
      <c r="AQ21" s="1901"/>
      <c r="AR21" s="1901" t="s">
        <v>1630</v>
      </c>
      <c r="AS21" s="1901"/>
    </row>
    <row r="22" spans="1:45" ht="22.5" customHeight="1">
      <c r="A22" s="687" t="s">
        <v>1162</v>
      </c>
      <c r="B22" s="1867" t="s">
        <v>1722</v>
      </c>
      <c r="C22" s="1867"/>
      <c r="D22" s="1867"/>
      <c r="E22" s="1867"/>
      <c r="F22" s="1867"/>
      <c r="G22" s="1867"/>
      <c r="H22" s="686"/>
      <c r="I22" s="1927">
        <v>18</v>
      </c>
      <c r="J22" s="1901"/>
      <c r="K22" s="1901"/>
      <c r="L22" s="1921">
        <v>264</v>
      </c>
      <c r="M22" s="1921"/>
      <c r="N22" s="1921">
        <v>109</v>
      </c>
      <c r="O22" s="1921"/>
      <c r="P22" s="1921">
        <v>155</v>
      </c>
      <c r="Q22" s="1921"/>
      <c r="R22" s="1901" t="s">
        <v>1282</v>
      </c>
      <c r="S22" s="1901"/>
      <c r="T22" s="1921" t="s">
        <v>1282</v>
      </c>
      <c r="U22" s="1921"/>
      <c r="V22" s="1921" t="s">
        <v>1282</v>
      </c>
      <c r="W22" s="1921"/>
      <c r="X22" s="1921" t="s">
        <v>1282</v>
      </c>
      <c r="Y22" s="1921"/>
      <c r="Z22" s="1916">
        <v>2</v>
      </c>
      <c r="AA22" s="1916"/>
      <c r="AB22" s="1915">
        <v>4</v>
      </c>
      <c r="AC22" s="1915"/>
      <c r="AD22" s="1915">
        <v>5</v>
      </c>
      <c r="AE22" s="1915"/>
      <c r="AF22" s="1901">
        <v>25</v>
      </c>
      <c r="AG22" s="1901"/>
      <c r="AH22" s="1915" t="s">
        <v>1282</v>
      </c>
      <c r="AI22" s="1915"/>
      <c r="AJ22" s="1901" t="s">
        <v>1282</v>
      </c>
      <c r="AK22" s="1901"/>
      <c r="AL22" s="1901" t="s">
        <v>1282</v>
      </c>
      <c r="AM22" s="1901"/>
      <c r="AN22" s="1901" t="s">
        <v>1282</v>
      </c>
      <c r="AO22" s="1901"/>
      <c r="AP22" s="1901">
        <v>1</v>
      </c>
      <c r="AQ22" s="1901"/>
      <c r="AR22" s="1901">
        <v>4</v>
      </c>
      <c r="AS22" s="1901"/>
    </row>
    <row r="23" spans="1:45" ht="22.5" customHeight="1">
      <c r="A23" s="687" t="s">
        <v>249</v>
      </c>
      <c r="B23" s="1867" t="s">
        <v>1723</v>
      </c>
      <c r="C23" s="1867"/>
      <c r="D23" s="1867"/>
      <c r="E23" s="1867"/>
      <c r="F23" s="1867"/>
      <c r="G23" s="1867"/>
      <c r="H23" s="686"/>
      <c r="I23" s="1927">
        <v>5</v>
      </c>
      <c r="J23" s="1901"/>
      <c r="K23" s="1901"/>
      <c r="L23" s="1921">
        <v>47</v>
      </c>
      <c r="M23" s="1921"/>
      <c r="N23" s="1921">
        <v>40</v>
      </c>
      <c r="O23" s="1921"/>
      <c r="P23" s="1921">
        <v>7</v>
      </c>
      <c r="Q23" s="1921"/>
      <c r="R23" s="1901" t="s">
        <v>1282</v>
      </c>
      <c r="S23" s="1901"/>
      <c r="T23" s="1921" t="s">
        <v>1282</v>
      </c>
      <c r="U23" s="1921"/>
      <c r="V23" s="1921" t="s">
        <v>1282</v>
      </c>
      <c r="W23" s="1921"/>
      <c r="X23" s="1921" t="s">
        <v>1282</v>
      </c>
      <c r="Y23" s="1921"/>
      <c r="Z23" s="1916" t="s">
        <v>1282</v>
      </c>
      <c r="AA23" s="1916"/>
      <c r="AB23" s="1915" t="s">
        <v>1282</v>
      </c>
      <c r="AC23" s="1915"/>
      <c r="AD23" s="1915" t="s">
        <v>1282</v>
      </c>
      <c r="AE23" s="1915"/>
      <c r="AF23" s="1901" t="s">
        <v>1282</v>
      </c>
      <c r="AG23" s="1901"/>
      <c r="AH23" s="1915" t="s">
        <v>1630</v>
      </c>
      <c r="AI23" s="1915"/>
      <c r="AJ23" s="1901" t="s">
        <v>1630</v>
      </c>
      <c r="AK23" s="1901"/>
      <c r="AL23" s="1901" t="s">
        <v>1282</v>
      </c>
      <c r="AM23" s="1901"/>
      <c r="AN23" s="1901" t="s">
        <v>1282</v>
      </c>
      <c r="AO23" s="1901"/>
      <c r="AP23" s="1901" t="s">
        <v>1282</v>
      </c>
      <c r="AQ23" s="1901"/>
      <c r="AR23" s="1901" t="s">
        <v>1282</v>
      </c>
      <c r="AS23" s="1901"/>
    </row>
    <row r="24" spans="1:45" ht="22.5" customHeight="1">
      <c r="A24" s="687"/>
      <c r="B24" s="1867"/>
      <c r="C24" s="1867"/>
      <c r="D24" s="1867"/>
      <c r="E24" s="1867"/>
      <c r="F24" s="1867"/>
      <c r="G24" s="1867"/>
      <c r="H24" s="686"/>
      <c r="I24" s="1927"/>
      <c r="J24" s="1901"/>
      <c r="K24" s="1901"/>
      <c r="L24" s="1921"/>
      <c r="M24" s="1921"/>
      <c r="N24" s="1921"/>
      <c r="O24" s="1921"/>
      <c r="P24" s="1921"/>
      <c r="Q24" s="1921"/>
      <c r="R24" s="1901"/>
      <c r="S24" s="1901"/>
      <c r="T24" s="1921"/>
      <c r="U24" s="1921"/>
      <c r="V24" s="1921"/>
      <c r="W24" s="1921"/>
      <c r="X24" s="1921"/>
      <c r="Y24" s="1921"/>
      <c r="Z24" s="1916"/>
      <c r="AA24" s="1916"/>
      <c r="AB24" s="1915"/>
      <c r="AC24" s="1915"/>
      <c r="AD24" s="1915"/>
      <c r="AE24" s="1915"/>
      <c r="AF24" s="1901"/>
      <c r="AG24" s="1901"/>
      <c r="AH24" s="1915"/>
      <c r="AI24" s="1915"/>
      <c r="AJ24" s="1901"/>
      <c r="AK24" s="1901"/>
      <c r="AL24" s="1901"/>
      <c r="AM24" s="1901"/>
      <c r="AN24" s="1901"/>
      <c r="AO24" s="1901"/>
      <c r="AP24" s="1929"/>
      <c r="AQ24" s="1929"/>
      <c r="AR24" s="1929"/>
      <c r="AS24" s="1929"/>
    </row>
    <row r="25" spans="1:45" ht="22.5" customHeight="1">
      <c r="A25" s="687"/>
      <c r="B25" s="1867" t="s">
        <v>1724</v>
      </c>
      <c r="C25" s="1867"/>
      <c r="D25" s="1867"/>
      <c r="E25" s="1867"/>
      <c r="F25" s="1867"/>
      <c r="G25" s="1867"/>
      <c r="H25" s="686"/>
      <c r="I25" s="1927">
        <f>SUM(I26:I32)</f>
        <v>68</v>
      </c>
      <c r="J25" s="1901"/>
      <c r="K25" s="1901"/>
      <c r="L25" s="1901">
        <f t="shared" ref="L25:AR25" si="1">SUM(L26:L32)</f>
        <v>980</v>
      </c>
      <c r="M25" s="1901"/>
      <c r="N25" s="1901">
        <f t="shared" si="1"/>
        <v>629</v>
      </c>
      <c r="O25" s="1901"/>
      <c r="P25" s="1901">
        <f t="shared" si="1"/>
        <v>351</v>
      </c>
      <c r="Q25" s="1901"/>
      <c r="R25" s="1901" t="s">
        <v>1282</v>
      </c>
      <c r="S25" s="1901"/>
      <c r="T25" s="1921" t="s">
        <v>1282</v>
      </c>
      <c r="U25" s="1921"/>
      <c r="V25" s="1901" t="s">
        <v>1282</v>
      </c>
      <c r="W25" s="1901"/>
      <c r="X25" s="1921" t="s">
        <v>1282</v>
      </c>
      <c r="Y25" s="1921"/>
      <c r="Z25" s="1901">
        <f t="shared" si="1"/>
        <v>2</v>
      </c>
      <c r="AA25" s="1901"/>
      <c r="AB25" s="1901">
        <f t="shared" si="1"/>
        <v>4</v>
      </c>
      <c r="AC25" s="1901"/>
      <c r="AD25" s="1901">
        <f t="shared" si="1"/>
        <v>4</v>
      </c>
      <c r="AE25" s="1901"/>
      <c r="AF25" s="1901">
        <f t="shared" si="1"/>
        <v>18</v>
      </c>
      <c r="AG25" s="1901"/>
      <c r="AH25" s="1901" t="s">
        <v>1282</v>
      </c>
      <c r="AI25" s="1901"/>
      <c r="AJ25" s="1921" t="s">
        <v>1282</v>
      </c>
      <c r="AK25" s="1921"/>
      <c r="AL25" s="1901">
        <f t="shared" si="1"/>
        <v>1</v>
      </c>
      <c r="AM25" s="1901"/>
      <c r="AN25" s="1901">
        <f t="shared" si="1"/>
        <v>2</v>
      </c>
      <c r="AO25" s="1901"/>
      <c r="AP25" s="1901">
        <f t="shared" si="1"/>
        <v>5</v>
      </c>
      <c r="AQ25" s="1901"/>
      <c r="AR25" s="1901">
        <f t="shared" si="1"/>
        <v>215</v>
      </c>
      <c r="AS25" s="1901"/>
    </row>
    <row r="26" spans="1:45" ht="22.5" customHeight="1">
      <c r="A26" s="687" t="s">
        <v>1725</v>
      </c>
      <c r="B26" s="1867" t="s">
        <v>1726</v>
      </c>
      <c r="C26" s="1867"/>
      <c r="D26" s="1867"/>
      <c r="E26" s="1867"/>
      <c r="F26" s="1867"/>
      <c r="G26" s="1867"/>
      <c r="H26" s="686"/>
      <c r="I26" s="1927">
        <v>15</v>
      </c>
      <c r="J26" s="1901"/>
      <c r="K26" s="1901"/>
      <c r="L26" s="1921">
        <v>325</v>
      </c>
      <c r="M26" s="1921"/>
      <c r="N26" s="1921">
        <v>228</v>
      </c>
      <c r="O26" s="1921"/>
      <c r="P26" s="1921">
        <v>97</v>
      </c>
      <c r="Q26" s="1921"/>
      <c r="R26" s="1901" t="s">
        <v>1282</v>
      </c>
      <c r="S26" s="1901"/>
      <c r="T26" s="1921" t="s">
        <v>1282</v>
      </c>
      <c r="U26" s="1921"/>
      <c r="V26" s="1921" t="s">
        <v>1282</v>
      </c>
      <c r="W26" s="1921"/>
      <c r="X26" s="1921" t="s">
        <v>1282</v>
      </c>
      <c r="Y26" s="1921"/>
      <c r="Z26" s="1916" t="s">
        <v>1282</v>
      </c>
      <c r="AA26" s="1916"/>
      <c r="AB26" s="1915" t="s">
        <v>1282</v>
      </c>
      <c r="AC26" s="1915"/>
      <c r="AD26" s="1915">
        <v>1</v>
      </c>
      <c r="AE26" s="1915"/>
      <c r="AF26" s="1901">
        <v>11</v>
      </c>
      <c r="AG26" s="1901"/>
      <c r="AH26" s="1915" t="s">
        <v>1282</v>
      </c>
      <c r="AI26" s="1915"/>
      <c r="AJ26" s="1901" t="s">
        <v>1282</v>
      </c>
      <c r="AK26" s="1901"/>
      <c r="AL26" s="1901" t="s">
        <v>1282</v>
      </c>
      <c r="AM26" s="1901"/>
      <c r="AN26" s="1901" t="s">
        <v>1282</v>
      </c>
      <c r="AO26" s="1901"/>
      <c r="AP26" s="1901" t="s">
        <v>1282</v>
      </c>
      <c r="AQ26" s="1901"/>
      <c r="AR26" s="1901" t="s">
        <v>1282</v>
      </c>
      <c r="AS26" s="1901"/>
    </row>
    <row r="27" spans="1:45" ht="22.5" customHeight="1">
      <c r="A27" s="687" t="s">
        <v>1727</v>
      </c>
      <c r="B27" s="1867" t="s">
        <v>1728</v>
      </c>
      <c r="C27" s="1867"/>
      <c r="D27" s="1867"/>
      <c r="E27" s="1867"/>
      <c r="F27" s="1867"/>
      <c r="G27" s="1867"/>
      <c r="H27" s="704"/>
      <c r="I27" s="1927">
        <v>9</v>
      </c>
      <c r="J27" s="1901"/>
      <c r="K27" s="1901"/>
      <c r="L27" s="1921">
        <v>122</v>
      </c>
      <c r="M27" s="1921"/>
      <c r="N27" s="1921">
        <v>86</v>
      </c>
      <c r="O27" s="1921"/>
      <c r="P27" s="1921">
        <v>36</v>
      </c>
      <c r="Q27" s="1921"/>
      <c r="R27" s="1901" t="s">
        <v>1282</v>
      </c>
      <c r="S27" s="1901"/>
      <c r="T27" s="1921" t="s">
        <v>1282</v>
      </c>
      <c r="U27" s="1921"/>
      <c r="V27" s="1921" t="s">
        <v>1282</v>
      </c>
      <c r="W27" s="1921"/>
      <c r="X27" s="1921" t="s">
        <v>1282</v>
      </c>
      <c r="Y27" s="1921"/>
      <c r="Z27" s="1916" t="s">
        <v>1630</v>
      </c>
      <c r="AA27" s="1916"/>
      <c r="AB27" s="1915" t="s">
        <v>1630</v>
      </c>
      <c r="AC27" s="1915"/>
      <c r="AD27" s="1915">
        <v>1</v>
      </c>
      <c r="AE27" s="1915"/>
      <c r="AF27" s="1901">
        <v>4</v>
      </c>
      <c r="AG27" s="1901"/>
      <c r="AH27" s="1915" t="s">
        <v>1282</v>
      </c>
      <c r="AI27" s="1915"/>
      <c r="AJ27" s="1901" t="s">
        <v>1282</v>
      </c>
      <c r="AK27" s="1901"/>
      <c r="AL27" s="1901" t="s">
        <v>1630</v>
      </c>
      <c r="AM27" s="1901"/>
      <c r="AN27" s="1901" t="s">
        <v>1630</v>
      </c>
      <c r="AO27" s="1901"/>
      <c r="AP27" s="1901">
        <v>1</v>
      </c>
      <c r="AQ27" s="1901"/>
      <c r="AR27" s="1901">
        <v>3</v>
      </c>
      <c r="AS27" s="1901"/>
    </row>
    <row r="28" spans="1:45" ht="22.5" customHeight="1">
      <c r="A28" s="687" t="s">
        <v>1729</v>
      </c>
      <c r="B28" s="1867" t="s">
        <v>1730</v>
      </c>
      <c r="C28" s="1867"/>
      <c r="D28" s="1867"/>
      <c r="E28" s="1867"/>
      <c r="F28" s="1867"/>
      <c r="G28" s="1867"/>
      <c r="H28" s="704"/>
      <c r="I28" s="1927">
        <v>15</v>
      </c>
      <c r="J28" s="1901"/>
      <c r="K28" s="1901"/>
      <c r="L28" s="1921">
        <v>202</v>
      </c>
      <c r="M28" s="1921"/>
      <c r="N28" s="1921">
        <v>57</v>
      </c>
      <c r="O28" s="1921"/>
      <c r="P28" s="1921">
        <v>145</v>
      </c>
      <c r="Q28" s="1921"/>
      <c r="R28" s="1901" t="s">
        <v>1282</v>
      </c>
      <c r="S28" s="1901"/>
      <c r="T28" s="1921" t="s">
        <v>1282</v>
      </c>
      <c r="U28" s="1921"/>
      <c r="V28" s="1921" t="s">
        <v>1282</v>
      </c>
      <c r="W28" s="1921"/>
      <c r="X28" s="1921" t="s">
        <v>1282</v>
      </c>
      <c r="Y28" s="1921"/>
      <c r="Z28" s="1916" t="s">
        <v>1282</v>
      </c>
      <c r="AA28" s="1916"/>
      <c r="AB28" s="1915" t="s">
        <v>1282</v>
      </c>
      <c r="AC28" s="1915"/>
      <c r="AD28" s="1915" t="s">
        <v>1282</v>
      </c>
      <c r="AE28" s="1915"/>
      <c r="AF28" s="1901" t="s">
        <v>1282</v>
      </c>
      <c r="AG28" s="1901"/>
      <c r="AH28" s="1915" t="s">
        <v>1282</v>
      </c>
      <c r="AI28" s="1915"/>
      <c r="AJ28" s="1901" t="s">
        <v>1282</v>
      </c>
      <c r="AK28" s="1901"/>
      <c r="AL28" s="1901" t="s">
        <v>1282</v>
      </c>
      <c r="AM28" s="1901"/>
      <c r="AN28" s="1901" t="s">
        <v>1282</v>
      </c>
      <c r="AO28" s="1901"/>
      <c r="AP28" s="1901">
        <v>1</v>
      </c>
      <c r="AQ28" s="1901"/>
      <c r="AR28" s="1901">
        <v>12</v>
      </c>
      <c r="AS28" s="1901"/>
    </row>
    <row r="29" spans="1:45" ht="22.5" customHeight="1">
      <c r="A29" s="687" t="s">
        <v>1731</v>
      </c>
      <c r="B29" s="1867" t="s">
        <v>1732</v>
      </c>
      <c r="C29" s="1867"/>
      <c r="D29" s="1867"/>
      <c r="E29" s="1867"/>
      <c r="F29" s="1867"/>
      <c r="G29" s="1867"/>
      <c r="H29" s="704"/>
      <c r="I29" s="1927">
        <v>13</v>
      </c>
      <c r="J29" s="1901"/>
      <c r="K29" s="1901"/>
      <c r="L29" s="1921">
        <v>82</v>
      </c>
      <c r="M29" s="1921"/>
      <c r="N29" s="1921">
        <v>40</v>
      </c>
      <c r="O29" s="1921"/>
      <c r="P29" s="1921">
        <v>42</v>
      </c>
      <c r="Q29" s="1921"/>
      <c r="R29" s="1901" t="s">
        <v>1282</v>
      </c>
      <c r="S29" s="1901"/>
      <c r="T29" s="1921" t="s">
        <v>1282</v>
      </c>
      <c r="U29" s="1921"/>
      <c r="V29" s="1921" t="s">
        <v>1282</v>
      </c>
      <c r="W29" s="1921"/>
      <c r="X29" s="1921" t="s">
        <v>1282</v>
      </c>
      <c r="Y29" s="1921"/>
      <c r="Z29" s="1916" t="s">
        <v>1282</v>
      </c>
      <c r="AA29" s="1916"/>
      <c r="AB29" s="1915" t="s">
        <v>1282</v>
      </c>
      <c r="AC29" s="1915"/>
      <c r="AD29" s="1915">
        <v>1</v>
      </c>
      <c r="AE29" s="1915"/>
      <c r="AF29" s="1901">
        <v>2</v>
      </c>
      <c r="AG29" s="1901"/>
      <c r="AH29" s="1915" t="s">
        <v>1282</v>
      </c>
      <c r="AI29" s="1915"/>
      <c r="AJ29" s="1901" t="s">
        <v>1282</v>
      </c>
      <c r="AK29" s="1901"/>
      <c r="AL29" s="1901">
        <v>1</v>
      </c>
      <c r="AM29" s="1901"/>
      <c r="AN29" s="1901">
        <v>2</v>
      </c>
      <c r="AO29" s="1901"/>
      <c r="AP29" s="1901" t="s">
        <v>1282</v>
      </c>
      <c r="AQ29" s="1901"/>
      <c r="AR29" s="1901" t="s">
        <v>1282</v>
      </c>
      <c r="AS29" s="1901"/>
    </row>
    <row r="30" spans="1:45" ht="22.5" customHeight="1">
      <c r="A30" s="687" t="s">
        <v>1733</v>
      </c>
      <c r="B30" s="1867" t="s">
        <v>1734</v>
      </c>
      <c r="C30" s="1867"/>
      <c r="D30" s="1867"/>
      <c r="E30" s="1867"/>
      <c r="F30" s="1867"/>
      <c r="G30" s="1867"/>
      <c r="H30" s="704"/>
      <c r="I30" s="1927">
        <v>11</v>
      </c>
      <c r="J30" s="1901"/>
      <c r="K30" s="1901"/>
      <c r="L30" s="1921">
        <v>217</v>
      </c>
      <c r="M30" s="1921"/>
      <c r="N30" s="1921">
        <v>203</v>
      </c>
      <c r="O30" s="1921"/>
      <c r="P30" s="1921">
        <v>14</v>
      </c>
      <c r="Q30" s="1921"/>
      <c r="R30" s="1901" t="s">
        <v>1282</v>
      </c>
      <c r="S30" s="1901"/>
      <c r="T30" s="1921" t="s">
        <v>1282</v>
      </c>
      <c r="U30" s="1921"/>
      <c r="V30" s="1921" t="s">
        <v>1282</v>
      </c>
      <c r="W30" s="1921"/>
      <c r="X30" s="1921" t="s">
        <v>1282</v>
      </c>
      <c r="Y30" s="1921"/>
      <c r="Z30" s="1916">
        <v>1</v>
      </c>
      <c r="AA30" s="1916"/>
      <c r="AB30" s="1915">
        <v>1</v>
      </c>
      <c r="AC30" s="1915"/>
      <c r="AD30" s="1915">
        <v>1</v>
      </c>
      <c r="AE30" s="1915"/>
      <c r="AF30" s="1901">
        <v>1</v>
      </c>
      <c r="AG30" s="1901"/>
      <c r="AH30" s="1915" t="s">
        <v>1282</v>
      </c>
      <c r="AI30" s="1915"/>
      <c r="AJ30" s="1901" t="s">
        <v>1282</v>
      </c>
      <c r="AK30" s="1901"/>
      <c r="AL30" s="1901" t="s">
        <v>1282</v>
      </c>
      <c r="AM30" s="1901"/>
      <c r="AN30" s="1901" t="s">
        <v>1282</v>
      </c>
      <c r="AO30" s="1901"/>
      <c r="AP30" s="1901">
        <v>3</v>
      </c>
      <c r="AQ30" s="1901"/>
      <c r="AR30" s="1901">
        <v>200</v>
      </c>
      <c r="AS30" s="1901"/>
    </row>
    <row r="31" spans="1:45" ht="22.5" customHeight="1">
      <c r="A31" s="687" t="s">
        <v>252</v>
      </c>
      <c r="B31" s="1867" t="s">
        <v>1735</v>
      </c>
      <c r="C31" s="1867"/>
      <c r="D31" s="1867"/>
      <c r="E31" s="1867"/>
      <c r="F31" s="1867"/>
      <c r="G31" s="1867"/>
      <c r="H31" s="704"/>
      <c r="I31" s="1927">
        <v>3</v>
      </c>
      <c r="J31" s="1901"/>
      <c r="K31" s="1901"/>
      <c r="L31" s="1921">
        <v>29</v>
      </c>
      <c r="M31" s="1921"/>
      <c r="N31" s="1921">
        <v>13</v>
      </c>
      <c r="O31" s="1921"/>
      <c r="P31" s="1921">
        <v>16</v>
      </c>
      <c r="Q31" s="1921"/>
      <c r="R31" s="1901" t="s">
        <v>1282</v>
      </c>
      <c r="S31" s="1901"/>
      <c r="T31" s="1921" t="s">
        <v>1282</v>
      </c>
      <c r="U31" s="1921"/>
      <c r="V31" s="1921" t="s">
        <v>1282</v>
      </c>
      <c r="W31" s="1921"/>
      <c r="X31" s="1921" t="s">
        <v>1282</v>
      </c>
      <c r="Y31" s="1921"/>
      <c r="Z31" s="1916">
        <v>1</v>
      </c>
      <c r="AA31" s="1916"/>
      <c r="AB31" s="1915">
        <v>3</v>
      </c>
      <c r="AC31" s="1915"/>
      <c r="AD31" s="1915" t="s">
        <v>1282</v>
      </c>
      <c r="AE31" s="1915"/>
      <c r="AF31" s="1901" t="s">
        <v>1282</v>
      </c>
      <c r="AG31" s="1901"/>
      <c r="AH31" s="1915" t="s">
        <v>1282</v>
      </c>
      <c r="AI31" s="1915"/>
      <c r="AJ31" s="1901" t="s">
        <v>1282</v>
      </c>
      <c r="AK31" s="1901"/>
      <c r="AL31" s="1901" t="s">
        <v>1282</v>
      </c>
      <c r="AM31" s="1901"/>
      <c r="AN31" s="1901" t="s">
        <v>1282</v>
      </c>
      <c r="AO31" s="1901"/>
      <c r="AP31" s="1901" t="s">
        <v>1282</v>
      </c>
      <c r="AQ31" s="1901"/>
      <c r="AR31" s="1901" t="s">
        <v>1282</v>
      </c>
      <c r="AS31" s="1901"/>
    </row>
    <row r="32" spans="1:45" ht="22.5" customHeight="1">
      <c r="A32" s="687" t="s">
        <v>1175</v>
      </c>
      <c r="B32" s="1867" t="s">
        <v>1736</v>
      </c>
      <c r="C32" s="1867"/>
      <c r="D32" s="1867"/>
      <c r="E32" s="1867"/>
      <c r="F32" s="1867"/>
      <c r="G32" s="1867"/>
      <c r="H32" s="704"/>
      <c r="I32" s="1927">
        <v>2</v>
      </c>
      <c r="J32" s="1901"/>
      <c r="K32" s="1901"/>
      <c r="L32" s="1921">
        <v>3</v>
      </c>
      <c r="M32" s="1921"/>
      <c r="N32" s="1921">
        <v>2</v>
      </c>
      <c r="O32" s="1921"/>
      <c r="P32" s="1921">
        <v>1</v>
      </c>
      <c r="Q32" s="1921"/>
      <c r="R32" s="1901" t="s">
        <v>1282</v>
      </c>
      <c r="S32" s="1901"/>
      <c r="T32" s="1921" t="s">
        <v>1282</v>
      </c>
      <c r="U32" s="1921"/>
      <c r="V32" s="1921" t="s">
        <v>1282</v>
      </c>
      <c r="W32" s="1921"/>
      <c r="X32" s="1921" t="s">
        <v>1282</v>
      </c>
      <c r="Y32" s="1921"/>
      <c r="Z32" s="1916" t="s">
        <v>1282</v>
      </c>
      <c r="AA32" s="1916"/>
      <c r="AB32" s="1915" t="s">
        <v>1282</v>
      </c>
      <c r="AC32" s="1915"/>
      <c r="AD32" s="1915" t="s">
        <v>1282</v>
      </c>
      <c r="AE32" s="1915"/>
      <c r="AF32" s="1901" t="s">
        <v>1282</v>
      </c>
      <c r="AG32" s="1901"/>
      <c r="AH32" s="1915" t="s">
        <v>1282</v>
      </c>
      <c r="AI32" s="1915"/>
      <c r="AJ32" s="1901" t="s">
        <v>1282</v>
      </c>
      <c r="AK32" s="1901"/>
      <c r="AL32" s="1901" t="s">
        <v>1282</v>
      </c>
      <c r="AM32" s="1901"/>
      <c r="AN32" s="1901" t="s">
        <v>1282</v>
      </c>
      <c r="AO32" s="1901"/>
      <c r="AP32" s="1901" t="s">
        <v>1282</v>
      </c>
      <c r="AQ32" s="1901"/>
      <c r="AR32" s="1901" t="s">
        <v>1282</v>
      </c>
      <c r="AS32" s="1901"/>
    </row>
    <row r="33" spans="1:45" ht="22.5" customHeight="1">
      <c r="A33" s="687"/>
      <c r="B33" s="1867"/>
      <c r="C33" s="1867"/>
      <c r="D33" s="1867"/>
      <c r="E33" s="1867"/>
      <c r="F33" s="1867"/>
      <c r="G33" s="1867"/>
      <c r="H33" s="704"/>
      <c r="I33" s="1927"/>
      <c r="J33" s="1901"/>
      <c r="K33" s="1901"/>
      <c r="L33" s="1921"/>
      <c r="M33" s="1921"/>
      <c r="N33" s="1921"/>
      <c r="O33" s="1921"/>
      <c r="P33" s="1921"/>
      <c r="Q33" s="1921"/>
      <c r="R33" s="1901"/>
      <c r="S33" s="1901"/>
      <c r="T33" s="1921"/>
      <c r="U33" s="1921"/>
      <c r="V33" s="1921"/>
      <c r="W33" s="1921"/>
      <c r="X33" s="1921"/>
      <c r="Y33" s="1921"/>
      <c r="Z33" s="1916"/>
      <c r="AA33" s="1916"/>
      <c r="AB33" s="1915"/>
      <c r="AC33" s="1915"/>
      <c r="AD33" s="1915"/>
      <c r="AE33" s="1915"/>
      <c r="AF33" s="1901"/>
      <c r="AG33" s="1901"/>
      <c r="AH33" s="1915"/>
      <c r="AI33" s="1915"/>
      <c r="AJ33" s="1901"/>
      <c r="AK33" s="1901"/>
      <c r="AL33" s="1901"/>
      <c r="AM33" s="1901"/>
      <c r="AN33" s="1901"/>
      <c r="AO33" s="1901"/>
      <c r="AP33" s="1929"/>
      <c r="AQ33" s="1929"/>
      <c r="AR33" s="1929"/>
      <c r="AS33" s="1929"/>
    </row>
    <row r="34" spans="1:45" ht="22.5" customHeight="1">
      <c r="A34" s="687"/>
      <c r="B34" s="1867" t="s">
        <v>1737</v>
      </c>
      <c r="C34" s="1867"/>
      <c r="D34" s="1867"/>
      <c r="E34" s="1867"/>
      <c r="F34" s="1867"/>
      <c r="G34" s="1867"/>
      <c r="H34" s="686"/>
      <c r="I34" s="1927">
        <f>SUM(I35:I38)+SUM('P55'!I7:I9)</f>
        <v>74</v>
      </c>
      <c r="J34" s="1901"/>
      <c r="K34" s="1901"/>
      <c r="L34" s="1901">
        <f>SUM(L35:L38)+SUM('P55'!L7:L9)</f>
        <v>496</v>
      </c>
      <c r="M34" s="1901"/>
      <c r="N34" s="1901">
        <f>SUM(N35:N38)+SUM('P55'!N7:N9)</f>
        <v>301</v>
      </c>
      <c r="O34" s="1901"/>
      <c r="P34" s="1901">
        <f>SUM(P35:P38)+SUM('P55'!P7:P9)</f>
        <v>195</v>
      </c>
      <c r="Q34" s="1901"/>
      <c r="R34" s="1901" t="s">
        <v>1282</v>
      </c>
      <c r="S34" s="1901"/>
      <c r="T34" s="1901" t="s">
        <v>1282</v>
      </c>
      <c r="U34" s="1901"/>
      <c r="V34" s="1921" t="s">
        <v>1282</v>
      </c>
      <c r="W34" s="1921"/>
      <c r="X34" s="1921" t="s">
        <v>1282</v>
      </c>
      <c r="Y34" s="1921"/>
      <c r="Z34" s="1901">
        <f>SUM(Z35:Z38)+SUM('P55'!Z7:Z9)</f>
        <v>14</v>
      </c>
      <c r="AA34" s="1901"/>
      <c r="AB34" s="1901">
        <f>SUM(AB35:AB38)+SUM('P55'!AB7:AB9)</f>
        <v>48</v>
      </c>
      <c r="AC34" s="1901"/>
      <c r="AD34" s="1901">
        <f>SUM(AD35:AD38)+SUM('P55'!AD7:AD9)</f>
        <v>21</v>
      </c>
      <c r="AE34" s="1901"/>
      <c r="AF34" s="1901">
        <f>SUM(AF35:AF38)+SUM('P55'!AF7:AF9)</f>
        <v>191</v>
      </c>
      <c r="AG34" s="1901"/>
      <c r="AH34" s="1901">
        <f>SUM(AH35:AH38)+SUM('P55'!AH7:AH9)</f>
        <v>1</v>
      </c>
      <c r="AI34" s="1901"/>
      <c r="AJ34" s="1901">
        <f>SUM(AJ35:AJ38)+SUM('P55'!AJ7:AJ9)</f>
        <v>12</v>
      </c>
      <c r="AK34" s="1901"/>
      <c r="AL34" s="1901" t="s">
        <v>1282</v>
      </c>
      <c r="AM34" s="1901"/>
      <c r="AN34" s="1901" t="s">
        <v>1282</v>
      </c>
      <c r="AO34" s="1901"/>
      <c r="AP34" s="1901" t="s">
        <v>1630</v>
      </c>
      <c r="AQ34" s="1901"/>
      <c r="AR34" s="1901" t="s">
        <v>1630</v>
      </c>
      <c r="AS34" s="1901"/>
    </row>
    <row r="35" spans="1:45" ht="22.5" customHeight="1">
      <c r="A35" s="687" t="s">
        <v>1738</v>
      </c>
      <c r="B35" s="1867" t="s">
        <v>1739</v>
      </c>
      <c r="C35" s="1867"/>
      <c r="D35" s="1867"/>
      <c r="E35" s="1867"/>
      <c r="F35" s="1867"/>
      <c r="G35" s="1867"/>
      <c r="H35" s="686"/>
      <c r="I35" s="1927">
        <v>18</v>
      </c>
      <c r="J35" s="1901"/>
      <c r="K35" s="1901"/>
      <c r="L35" s="1901">
        <v>83</v>
      </c>
      <c r="M35" s="1901"/>
      <c r="N35" s="1901">
        <v>56</v>
      </c>
      <c r="O35" s="1901"/>
      <c r="P35" s="1901">
        <v>27</v>
      </c>
      <c r="Q35" s="1901"/>
      <c r="R35" s="1901" t="s">
        <v>1282</v>
      </c>
      <c r="S35" s="1901"/>
      <c r="T35" s="1901" t="s">
        <v>1282</v>
      </c>
      <c r="U35" s="1901"/>
      <c r="V35" s="1901" t="s">
        <v>1282</v>
      </c>
      <c r="W35" s="1901"/>
      <c r="X35" s="1901" t="s">
        <v>1282</v>
      </c>
      <c r="Y35" s="1901"/>
      <c r="Z35" s="1901">
        <v>4</v>
      </c>
      <c r="AA35" s="1901"/>
      <c r="AB35" s="1901">
        <v>13</v>
      </c>
      <c r="AC35" s="1901"/>
      <c r="AD35" s="1901">
        <v>4</v>
      </c>
      <c r="AE35" s="1901"/>
      <c r="AF35" s="1901">
        <v>37</v>
      </c>
      <c r="AG35" s="1901"/>
      <c r="AH35" s="1901" t="s">
        <v>1282</v>
      </c>
      <c r="AI35" s="1901"/>
      <c r="AJ35" s="1901" t="s">
        <v>1282</v>
      </c>
      <c r="AK35" s="1901"/>
      <c r="AL35" s="1901" t="s">
        <v>1282</v>
      </c>
      <c r="AM35" s="1901"/>
      <c r="AN35" s="1901" t="s">
        <v>1282</v>
      </c>
      <c r="AO35" s="1901"/>
      <c r="AP35" s="1928" t="s">
        <v>1282</v>
      </c>
      <c r="AQ35" s="1928"/>
      <c r="AR35" s="1928" t="s">
        <v>1282</v>
      </c>
      <c r="AS35" s="1928"/>
    </row>
    <row r="36" spans="1:45" ht="22.5" customHeight="1">
      <c r="A36" s="687" t="s">
        <v>1740</v>
      </c>
      <c r="B36" s="1867" t="s">
        <v>1741</v>
      </c>
      <c r="C36" s="1867"/>
      <c r="D36" s="1867"/>
      <c r="E36" s="1867"/>
      <c r="F36" s="1867"/>
      <c r="G36" s="1867"/>
      <c r="H36" s="686"/>
      <c r="I36" s="1927">
        <v>12</v>
      </c>
      <c r="J36" s="1901"/>
      <c r="K36" s="1901"/>
      <c r="L36" s="1921">
        <v>153</v>
      </c>
      <c r="M36" s="1921"/>
      <c r="N36" s="1921">
        <v>88</v>
      </c>
      <c r="O36" s="1921"/>
      <c r="P36" s="1921">
        <v>65</v>
      </c>
      <c r="Q36" s="1921"/>
      <c r="R36" s="1901" t="s">
        <v>1282</v>
      </c>
      <c r="S36" s="1901"/>
      <c r="T36" s="1921" t="s">
        <v>1282</v>
      </c>
      <c r="U36" s="1921"/>
      <c r="V36" s="1921" t="s">
        <v>1282</v>
      </c>
      <c r="W36" s="1921"/>
      <c r="X36" s="1921" t="s">
        <v>1282</v>
      </c>
      <c r="Y36" s="1921"/>
      <c r="Z36" s="1916">
        <v>1</v>
      </c>
      <c r="AA36" s="1916"/>
      <c r="AB36" s="1915">
        <v>1</v>
      </c>
      <c r="AC36" s="1915"/>
      <c r="AD36" s="1915">
        <v>2</v>
      </c>
      <c r="AE36" s="1915"/>
      <c r="AF36" s="1901">
        <v>23</v>
      </c>
      <c r="AG36" s="1901"/>
      <c r="AH36" s="1915" t="s">
        <v>1282</v>
      </c>
      <c r="AI36" s="1915"/>
      <c r="AJ36" s="1901" t="s">
        <v>1282</v>
      </c>
      <c r="AK36" s="1901"/>
      <c r="AL36" s="1901" t="s">
        <v>1282</v>
      </c>
      <c r="AM36" s="1901"/>
      <c r="AN36" s="1901" t="s">
        <v>1282</v>
      </c>
      <c r="AO36" s="1901"/>
      <c r="AP36" s="1928" t="s">
        <v>1282</v>
      </c>
      <c r="AQ36" s="1928"/>
      <c r="AR36" s="1928" t="s">
        <v>1282</v>
      </c>
      <c r="AS36" s="1928"/>
    </row>
    <row r="37" spans="1:45" ht="22.5" customHeight="1">
      <c r="A37" s="687" t="s">
        <v>263</v>
      </c>
      <c r="B37" s="1867" t="s">
        <v>1742</v>
      </c>
      <c r="C37" s="1867"/>
      <c r="D37" s="1867"/>
      <c r="E37" s="1867"/>
      <c r="F37" s="1867"/>
      <c r="G37" s="1867"/>
      <c r="H37" s="686"/>
      <c r="I37" s="1927">
        <v>13</v>
      </c>
      <c r="J37" s="1901"/>
      <c r="K37" s="1901"/>
      <c r="L37" s="1921">
        <v>80</v>
      </c>
      <c r="M37" s="1921"/>
      <c r="N37" s="1921">
        <v>42</v>
      </c>
      <c r="O37" s="1921"/>
      <c r="P37" s="1921">
        <v>38</v>
      </c>
      <c r="Q37" s="1921"/>
      <c r="R37" s="1901" t="s">
        <v>1282</v>
      </c>
      <c r="S37" s="1901"/>
      <c r="T37" s="1921" t="s">
        <v>1282</v>
      </c>
      <c r="U37" s="1921"/>
      <c r="V37" s="1921" t="s">
        <v>1282</v>
      </c>
      <c r="W37" s="1921"/>
      <c r="X37" s="1921" t="s">
        <v>1282</v>
      </c>
      <c r="Y37" s="1921"/>
      <c r="Z37" s="1916">
        <v>3</v>
      </c>
      <c r="AA37" s="1916"/>
      <c r="AB37" s="1915">
        <v>20</v>
      </c>
      <c r="AC37" s="1915"/>
      <c r="AD37" s="1915">
        <v>2</v>
      </c>
      <c r="AE37" s="1915"/>
      <c r="AF37" s="1901">
        <v>28</v>
      </c>
      <c r="AG37" s="1901"/>
      <c r="AH37" s="1915" t="s">
        <v>1282</v>
      </c>
      <c r="AI37" s="1915"/>
      <c r="AJ37" s="1901" t="s">
        <v>1282</v>
      </c>
      <c r="AK37" s="1901"/>
      <c r="AL37" s="1901" t="s">
        <v>1282</v>
      </c>
      <c r="AM37" s="1901"/>
      <c r="AN37" s="1901" t="s">
        <v>1282</v>
      </c>
      <c r="AO37" s="1901"/>
      <c r="AP37" s="1928" t="s">
        <v>1630</v>
      </c>
      <c r="AQ37" s="1928"/>
      <c r="AR37" s="1928" t="s">
        <v>1630</v>
      </c>
      <c r="AS37" s="1928"/>
    </row>
    <row r="38" spans="1:45" ht="22.5" customHeight="1">
      <c r="A38" s="687" t="s">
        <v>167</v>
      </c>
      <c r="B38" s="1867" t="s">
        <v>1743</v>
      </c>
      <c r="C38" s="1867"/>
      <c r="D38" s="1867"/>
      <c r="E38" s="1867"/>
      <c r="F38" s="1867"/>
      <c r="G38" s="1867"/>
      <c r="H38" s="686"/>
      <c r="I38" s="1927">
        <v>6</v>
      </c>
      <c r="J38" s="1901"/>
      <c r="K38" s="1901"/>
      <c r="L38" s="1921">
        <v>48</v>
      </c>
      <c r="M38" s="1921"/>
      <c r="N38" s="1921">
        <v>34</v>
      </c>
      <c r="O38" s="1921"/>
      <c r="P38" s="1921">
        <v>14</v>
      </c>
      <c r="Q38" s="1921"/>
      <c r="R38" s="1901" t="s">
        <v>1282</v>
      </c>
      <c r="S38" s="1901"/>
      <c r="T38" s="1921" t="s">
        <v>1282</v>
      </c>
      <c r="U38" s="1921"/>
      <c r="V38" s="1921" t="s">
        <v>1282</v>
      </c>
      <c r="W38" s="1921"/>
      <c r="X38" s="1921" t="s">
        <v>1282</v>
      </c>
      <c r="Y38" s="1921"/>
      <c r="Z38" s="1916">
        <v>3</v>
      </c>
      <c r="AA38" s="1916"/>
      <c r="AB38" s="1915">
        <v>4</v>
      </c>
      <c r="AC38" s="1915"/>
      <c r="AD38" s="1915">
        <v>3</v>
      </c>
      <c r="AE38" s="1915"/>
      <c r="AF38" s="1901">
        <v>44</v>
      </c>
      <c r="AG38" s="1901"/>
      <c r="AH38" s="1915" t="s">
        <v>1282</v>
      </c>
      <c r="AI38" s="1915"/>
      <c r="AJ38" s="1901" t="s">
        <v>1282</v>
      </c>
      <c r="AK38" s="1901"/>
      <c r="AL38" s="1901" t="s">
        <v>1282</v>
      </c>
      <c r="AM38" s="1901"/>
      <c r="AN38" s="1901" t="s">
        <v>1282</v>
      </c>
      <c r="AO38" s="1901"/>
      <c r="AP38" s="1928" t="s">
        <v>1282</v>
      </c>
      <c r="AQ38" s="1928"/>
      <c r="AR38" s="1928" t="s">
        <v>1282</v>
      </c>
      <c r="AS38" s="1928"/>
    </row>
    <row r="39" spans="1:45" ht="22.5" customHeight="1">
      <c r="A39" s="688"/>
      <c r="B39" s="688"/>
      <c r="C39" s="688"/>
      <c r="D39" s="688"/>
      <c r="E39" s="688"/>
      <c r="F39" s="688"/>
      <c r="G39" s="688"/>
      <c r="H39" s="688"/>
      <c r="I39" s="705"/>
      <c r="J39" s="688"/>
      <c r="K39" s="688"/>
      <c r="L39" s="688"/>
      <c r="M39" s="688"/>
      <c r="N39" s="688"/>
      <c r="O39" s="688"/>
      <c r="P39" s="688"/>
      <c r="Q39" s="688"/>
      <c r="R39" s="688"/>
      <c r="S39" s="688"/>
      <c r="T39" s="688"/>
      <c r="U39" s="688"/>
      <c r="V39" s="688"/>
      <c r="W39" s="688"/>
      <c r="X39" s="688"/>
      <c r="Y39" s="688"/>
      <c r="Z39" s="688"/>
      <c r="AA39" s="688"/>
      <c r="AB39" s="688"/>
      <c r="AC39" s="688"/>
      <c r="AD39" s="688"/>
      <c r="AE39" s="688"/>
      <c r="AF39" s="688"/>
      <c r="AG39" s="688"/>
      <c r="AH39" s="688"/>
      <c r="AI39" s="688"/>
      <c r="AJ39" s="688"/>
      <c r="AK39" s="688"/>
      <c r="AL39" s="688"/>
      <c r="AM39" s="688"/>
      <c r="AN39" s="688"/>
      <c r="AO39" s="688"/>
      <c r="AP39" s="688"/>
      <c r="AQ39" s="688"/>
      <c r="AR39" s="688"/>
    </row>
    <row r="40" spans="1:45" ht="22.5" customHeight="1">
      <c r="A40" s="673" t="s">
        <v>1684</v>
      </c>
    </row>
    <row r="49" spans="9:11" ht="22.5" customHeight="1">
      <c r="I49" s="263"/>
      <c r="J49" s="263"/>
      <c r="K49" s="263"/>
    </row>
  </sheetData>
  <mergeCells count="636">
    <mergeCell ref="Z35:AA35"/>
    <mergeCell ref="Z36:AA36"/>
    <mergeCell ref="Z37:AA37"/>
    <mergeCell ref="Z38:AA38"/>
    <mergeCell ref="Z30:AA30"/>
    <mergeCell ref="Z31:AA31"/>
    <mergeCell ref="Z32:AA32"/>
    <mergeCell ref="Z33:AA33"/>
    <mergeCell ref="Z34:AA34"/>
    <mergeCell ref="Z25:AA25"/>
    <mergeCell ref="Z26:AA26"/>
    <mergeCell ref="Z27:AA27"/>
    <mergeCell ref="Z28:AA28"/>
    <mergeCell ref="Z29:AA29"/>
    <mergeCell ref="Z20:AA20"/>
    <mergeCell ref="Z21:AA21"/>
    <mergeCell ref="Z22:AA22"/>
    <mergeCell ref="Z23:AA23"/>
    <mergeCell ref="Z24:AA24"/>
    <mergeCell ref="AB36:AC36"/>
    <mergeCell ref="AB37:AC37"/>
    <mergeCell ref="AB38:AC38"/>
    <mergeCell ref="Z7:AA7"/>
    <mergeCell ref="Z8:AA8"/>
    <mergeCell ref="Z9:AA9"/>
    <mergeCell ref="Z10:AA10"/>
    <mergeCell ref="Z11:AA11"/>
    <mergeCell ref="Z12:AA12"/>
    <mergeCell ref="Z13:AA13"/>
    <mergeCell ref="Z14:AA14"/>
    <mergeCell ref="Z15:AA15"/>
    <mergeCell ref="Z16:AA16"/>
    <mergeCell ref="Z17:AA17"/>
    <mergeCell ref="Z18:AA18"/>
    <mergeCell ref="Z19:AA19"/>
    <mergeCell ref="AB31:AC31"/>
    <mergeCell ref="AB32:AC32"/>
    <mergeCell ref="AB33:AC33"/>
    <mergeCell ref="AB34:AC34"/>
    <mergeCell ref="AB35:AC35"/>
    <mergeCell ref="AB26:AC26"/>
    <mergeCell ref="AB27:AC27"/>
    <mergeCell ref="AB28:AC28"/>
    <mergeCell ref="AD23:AE23"/>
    <mergeCell ref="AD24:AE24"/>
    <mergeCell ref="AD25:AE25"/>
    <mergeCell ref="AD26:AE26"/>
    <mergeCell ref="AD20:AE20"/>
    <mergeCell ref="AD21:AE21"/>
    <mergeCell ref="AB29:AC29"/>
    <mergeCell ref="AB30:AC30"/>
    <mergeCell ref="AB21:AC21"/>
    <mergeCell ref="AB22:AC22"/>
    <mergeCell ref="AB23:AC23"/>
    <mergeCell ref="AB24:AC24"/>
    <mergeCell ref="AB25:AC25"/>
    <mergeCell ref="AD32:AE32"/>
    <mergeCell ref="AD33:AE33"/>
    <mergeCell ref="AD34:AE34"/>
    <mergeCell ref="AD35:AE35"/>
    <mergeCell ref="AD27:AE27"/>
    <mergeCell ref="AD28:AE28"/>
    <mergeCell ref="AD29:AE29"/>
    <mergeCell ref="AD30:AE30"/>
    <mergeCell ref="AD31:AE31"/>
    <mergeCell ref="AF26:AG26"/>
    <mergeCell ref="AD7:AE7"/>
    <mergeCell ref="AD8:AE8"/>
    <mergeCell ref="AD9:AE9"/>
    <mergeCell ref="AD10:AE10"/>
    <mergeCell ref="AD11:AE11"/>
    <mergeCell ref="AB16:AC16"/>
    <mergeCell ref="AB17:AC17"/>
    <mergeCell ref="AB18:AC18"/>
    <mergeCell ref="AB19:AC19"/>
    <mergeCell ref="AD17:AE17"/>
    <mergeCell ref="AD18:AE18"/>
    <mergeCell ref="AD19:AE19"/>
    <mergeCell ref="AB7:AC7"/>
    <mergeCell ref="AB8:AC8"/>
    <mergeCell ref="AB9:AC9"/>
    <mergeCell ref="AB10:AC10"/>
    <mergeCell ref="AB11:AC11"/>
    <mergeCell ref="AB12:AC12"/>
    <mergeCell ref="AB13:AC13"/>
    <mergeCell ref="AB14:AC14"/>
    <mergeCell ref="AB15:AC15"/>
    <mergeCell ref="AB20:AC20"/>
    <mergeCell ref="AD22:AE22"/>
    <mergeCell ref="AF36:AG36"/>
    <mergeCell ref="AF37:AG37"/>
    <mergeCell ref="AF38:AG38"/>
    <mergeCell ref="AF29:AG29"/>
    <mergeCell ref="AF30:AG30"/>
    <mergeCell ref="AF31:AG31"/>
    <mergeCell ref="AF32:AG32"/>
    <mergeCell ref="AF33:AG33"/>
    <mergeCell ref="AD12:AE12"/>
    <mergeCell ref="AD13:AE13"/>
    <mergeCell ref="AD14:AE14"/>
    <mergeCell ref="AD15:AE15"/>
    <mergeCell ref="AD16:AE16"/>
    <mergeCell ref="AD37:AE37"/>
    <mergeCell ref="AD38:AE38"/>
    <mergeCell ref="AD36:AE36"/>
    <mergeCell ref="AF27:AG27"/>
    <mergeCell ref="AF28:AG28"/>
    <mergeCell ref="AF19:AG19"/>
    <mergeCell ref="AF20:AG20"/>
    <mergeCell ref="AF21:AG21"/>
    <mergeCell ref="AF22:AG22"/>
    <mergeCell ref="AF23:AG23"/>
    <mergeCell ref="AF34:AG34"/>
    <mergeCell ref="AF35:AG35"/>
    <mergeCell ref="AH38:AI38"/>
    <mergeCell ref="AF7:AG7"/>
    <mergeCell ref="AF8:AG8"/>
    <mergeCell ref="AF9:AG9"/>
    <mergeCell ref="AF10:AG10"/>
    <mergeCell ref="AF11:AG11"/>
    <mergeCell ref="AF12:AG12"/>
    <mergeCell ref="AF13:AG13"/>
    <mergeCell ref="AF14:AG14"/>
    <mergeCell ref="AF15:AG15"/>
    <mergeCell ref="AF16:AG16"/>
    <mergeCell ref="AF17:AG17"/>
    <mergeCell ref="AF18:AG18"/>
    <mergeCell ref="AH30:AI30"/>
    <mergeCell ref="AH31:AI31"/>
    <mergeCell ref="AH32:AI32"/>
    <mergeCell ref="AH33:AI33"/>
    <mergeCell ref="AH34:AI34"/>
    <mergeCell ref="AH25:AI25"/>
    <mergeCell ref="AH26:AI26"/>
    <mergeCell ref="AH27:AI27"/>
    <mergeCell ref="AF24:AG24"/>
    <mergeCell ref="AF25:AG25"/>
    <mergeCell ref="AH36:AI36"/>
    <mergeCell ref="AH37:AI37"/>
    <mergeCell ref="AH28:AI28"/>
    <mergeCell ref="AH29:AI29"/>
    <mergeCell ref="AH20:AI20"/>
    <mergeCell ref="AH21:AI21"/>
    <mergeCell ref="AH22:AI22"/>
    <mergeCell ref="AH23:AI23"/>
    <mergeCell ref="AH24:AI24"/>
    <mergeCell ref="AH16:AI16"/>
    <mergeCell ref="AH17:AI17"/>
    <mergeCell ref="AH18:AI18"/>
    <mergeCell ref="AH19:AI19"/>
    <mergeCell ref="AJ31:AK31"/>
    <mergeCell ref="AJ32:AK32"/>
    <mergeCell ref="AJ33:AK33"/>
    <mergeCell ref="AJ34:AK34"/>
    <mergeCell ref="AJ35:AK35"/>
    <mergeCell ref="AJ26:AK26"/>
    <mergeCell ref="AJ27:AK27"/>
    <mergeCell ref="AJ28:AK28"/>
    <mergeCell ref="AJ29:AK29"/>
    <mergeCell ref="AJ30:AK30"/>
    <mergeCell ref="AJ21:AK21"/>
    <mergeCell ref="AJ22:AK22"/>
    <mergeCell ref="AJ23:AK23"/>
    <mergeCell ref="AJ24:AK24"/>
    <mergeCell ref="AJ25:AK25"/>
    <mergeCell ref="AH35:AI35"/>
    <mergeCell ref="AH7:AI7"/>
    <mergeCell ref="AH8:AI8"/>
    <mergeCell ref="AH9:AI9"/>
    <mergeCell ref="AH10:AI10"/>
    <mergeCell ref="AH11:AI11"/>
    <mergeCell ref="AH12:AI12"/>
    <mergeCell ref="AH13:AI13"/>
    <mergeCell ref="AH14:AI14"/>
    <mergeCell ref="AH15:AI15"/>
    <mergeCell ref="AJ13:AK13"/>
    <mergeCell ref="AJ14:AK14"/>
    <mergeCell ref="AJ15:AK15"/>
    <mergeCell ref="AJ16:AK16"/>
    <mergeCell ref="AJ17:AK17"/>
    <mergeCell ref="AJ18:AK18"/>
    <mergeCell ref="AJ19:AK19"/>
    <mergeCell ref="AJ20:AK20"/>
    <mergeCell ref="AJ38:AK38"/>
    <mergeCell ref="AJ37:AK37"/>
    <mergeCell ref="AJ36:AK36"/>
    <mergeCell ref="AL7:AM7"/>
    <mergeCell ref="AL8:AM8"/>
    <mergeCell ref="AL9:AM9"/>
    <mergeCell ref="AL10:AM10"/>
    <mergeCell ref="AL11:AM11"/>
    <mergeCell ref="AL30:AM30"/>
    <mergeCell ref="AL31:AM31"/>
    <mergeCell ref="AL22:AM22"/>
    <mergeCell ref="AL23:AM23"/>
    <mergeCell ref="AL24:AM24"/>
    <mergeCell ref="AL25:AM25"/>
    <mergeCell ref="AL26:AM26"/>
    <mergeCell ref="AL17:AM17"/>
    <mergeCell ref="AL18:AM18"/>
    <mergeCell ref="AL19:AM19"/>
    <mergeCell ref="AL20:AM20"/>
    <mergeCell ref="AL21:AM21"/>
    <mergeCell ref="AL27:AM27"/>
    <mergeCell ref="AL28:AM28"/>
    <mergeCell ref="AL29:AM29"/>
    <mergeCell ref="AL12:AM12"/>
    <mergeCell ref="AL13:AM13"/>
    <mergeCell ref="AL14:AM14"/>
    <mergeCell ref="AL15:AM15"/>
    <mergeCell ref="AL37:AM37"/>
    <mergeCell ref="AL38:AM38"/>
    <mergeCell ref="AL32:AM32"/>
    <mergeCell ref="AL33:AM33"/>
    <mergeCell ref="AL34:AM34"/>
    <mergeCell ref="AL35:AM35"/>
    <mergeCell ref="AL36:AM36"/>
    <mergeCell ref="AN27:AO27"/>
    <mergeCell ref="AN28:AO28"/>
    <mergeCell ref="AN34:AO34"/>
    <mergeCell ref="AN29:AO29"/>
    <mergeCell ref="AN30:AO30"/>
    <mergeCell ref="AN31:AO31"/>
    <mergeCell ref="AN32:AO32"/>
    <mergeCell ref="AN33:AO33"/>
    <mergeCell ref="AN37:AO37"/>
    <mergeCell ref="AP38:AQ38"/>
    <mergeCell ref="AN7:AO7"/>
    <mergeCell ref="AN8:AO8"/>
    <mergeCell ref="AN9:AO9"/>
    <mergeCell ref="AN10:AO10"/>
    <mergeCell ref="AN11:AO11"/>
    <mergeCell ref="AN12:AO12"/>
    <mergeCell ref="AN13:AO13"/>
    <mergeCell ref="AN14:AO14"/>
    <mergeCell ref="AN15:AO15"/>
    <mergeCell ref="AN16:AO16"/>
    <mergeCell ref="AN17:AO17"/>
    <mergeCell ref="AN18:AO18"/>
    <mergeCell ref="AP30:AQ30"/>
    <mergeCell ref="AP31:AQ31"/>
    <mergeCell ref="AP32:AQ32"/>
    <mergeCell ref="AP33:AQ33"/>
    <mergeCell ref="AP34:AQ34"/>
    <mergeCell ref="AP25:AQ25"/>
    <mergeCell ref="AN36:AO36"/>
    <mergeCell ref="AR34:AS34"/>
    <mergeCell ref="AR35:AS35"/>
    <mergeCell ref="AR26:AS26"/>
    <mergeCell ref="AR27:AS27"/>
    <mergeCell ref="AR28:AS28"/>
    <mergeCell ref="AR29:AS29"/>
    <mergeCell ref="AN21:AO21"/>
    <mergeCell ref="AL16:AM16"/>
    <mergeCell ref="AN19:AO19"/>
    <mergeCell ref="AN20:AO20"/>
    <mergeCell ref="AN22:AO22"/>
    <mergeCell ref="AR19:AS19"/>
    <mergeCell ref="AR20:AS20"/>
    <mergeCell ref="I37:K37"/>
    <mergeCell ref="I38:K38"/>
    <mergeCell ref="AR7:AS7"/>
    <mergeCell ref="AR8:AS8"/>
    <mergeCell ref="AR9:AS9"/>
    <mergeCell ref="AN23:AO23"/>
    <mergeCell ref="AN35:AO35"/>
    <mergeCell ref="AP20:AQ20"/>
    <mergeCell ref="AP21:AQ21"/>
    <mergeCell ref="AP22:AQ22"/>
    <mergeCell ref="AP23:AQ23"/>
    <mergeCell ref="AP24:AQ24"/>
    <mergeCell ref="AP26:AQ26"/>
    <mergeCell ref="AR36:AS36"/>
    <mergeCell ref="AP27:AQ27"/>
    <mergeCell ref="AN38:AO38"/>
    <mergeCell ref="AN24:AO24"/>
    <mergeCell ref="AN25:AO25"/>
    <mergeCell ref="AN26:AO26"/>
    <mergeCell ref="AR37:AS37"/>
    <mergeCell ref="AR21:AS21"/>
    <mergeCell ref="AR22:AS22"/>
    <mergeCell ref="AR23:AS23"/>
    <mergeCell ref="AR24:AS24"/>
    <mergeCell ref="AR38:AS38"/>
    <mergeCell ref="AP7:AQ7"/>
    <mergeCell ref="AP8:AQ8"/>
    <mergeCell ref="AP9:AQ9"/>
    <mergeCell ref="AP10:AQ10"/>
    <mergeCell ref="AP11:AQ11"/>
    <mergeCell ref="AP12:AQ12"/>
    <mergeCell ref="AP13:AQ13"/>
    <mergeCell ref="AP14:AQ14"/>
    <mergeCell ref="AP15:AQ15"/>
    <mergeCell ref="AP16:AQ16"/>
    <mergeCell ref="AP17:AQ17"/>
    <mergeCell ref="AP18:AQ18"/>
    <mergeCell ref="AP19:AQ19"/>
    <mergeCell ref="AR31:AS31"/>
    <mergeCell ref="AR32:AS32"/>
    <mergeCell ref="AR33:AS33"/>
    <mergeCell ref="AR25:AS25"/>
    <mergeCell ref="AP35:AQ35"/>
    <mergeCell ref="AP36:AQ36"/>
    <mergeCell ref="AP37:AQ37"/>
    <mergeCell ref="AR30:AS30"/>
    <mergeCell ref="AP28:AQ28"/>
    <mergeCell ref="AP29:AQ29"/>
    <mergeCell ref="AR10:AS10"/>
    <mergeCell ref="AR11:AS11"/>
    <mergeCell ref="AR12:AS12"/>
    <mergeCell ref="AR13:AS13"/>
    <mergeCell ref="AR14:AS14"/>
    <mergeCell ref="AR15:AS15"/>
    <mergeCell ref="AR16:AS16"/>
    <mergeCell ref="AR17:AS17"/>
    <mergeCell ref="AR18:AS18"/>
    <mergeCell ref="I32:K32"/>
    <mergeCell ref="I33:K33"/>
    <mergeCell ref="I34:K34"/>
    <mergeCell ref="I35:K35"/>
    <mergeCell ref="I36:K36"/>
    <mergeCell ref="I27:K27"/>
    <mergeCell ref="I28:K28"/>
    <mergeCell ref="L36:M36"/>
    <mergeCell ref="L28:M28"/>
    <mergeCell ref="L35:M35"/>
    <mergeCell ref="R29:S29"/>
    <mergeCell ref="R21:S21"/>
    <mergeCell ref="L25:M25"/>
    <mergeCell ref="L26:M26"/>
    <mergeCell ref="N21:O21"/>
    <mergeCell ref="N22:O22"/>
    <mergeCell ref="N23:O23"/>
    <mergeCell ref="N24:O24"/>
    <mergeCell ref="P21:Q21"/>
    <mergeCell ref="P22:Q22"/>
    <mergeCell ref="P23:Q23"/>
    <mergeCell ref="P24:Q24"/>
    <mergeCell ref="P25:Q25"/>
    <mergeCell ref="P26:Q26"/>
    <mergeCell ref="T36:U36"/>
    <mergeCell ref="T28:U28"/>
    <mergeCell ref="N25:O25"/>
    <mergeCell ref="I12:K12"/>
    <mergeCell ref="I13:K13"/>
    <mergeCell ref="I14:K14"/>
    <mergeCell ref="I15:K15"/>
    <mergeCell ref="I16:K16"/>
    <mergeCell ref="I30:K30"/>
    <mergeCell ref="I31:K31"/>
    <mergeCell ref="I22:K22"/>
    <mergeCell ref="I23:K23"/>
    <mergeCell ref="I24:K24"/>
    <mergeCell ref="I25:K25"/>
    <mergeCell ref="I26:K26"/>
    <mergeCell ref="I17:K17"/>
    <mergeCell ref="I18:K18"/>
    <mergeCell ref="I19:K19"/>
    <mergeCell ref="I20:K20"/>
    <mergeCell ref="I29:K29"/>
    <mergeCell ref="I21:K21"/>
    <mergeCell ref="N26:O26"/>
    <mergeCell ref="N27:O27"/>
    <mergeCell ref="L24:M24"/>
    <mergeCell ref="L37:M37"/>
    <mergeCell ref="L38:M38"/>
    <mergeCell ref="L29:M29"/>
    <mergeCell ref="L30:M30"/>
    <mergeCell ref="L31:M31"/>
    <mergeCell ref="L32:M32"/>
    <mergeCell ref="L33:M33"/>
    <mergeCell ref="L27:M27"/>
    <mergeCell ref="P29:Q29"/>
    <mergeCell ref="P36:Q36"/>
    <mergeCell ref="N38:O38"/>
    <mergeCell ref="P31:Q31"/>
    <mergeCell ref="P32:Q32"/>
    <mergeCell ref="P33:Q33"/>
    <mergeCell ref="P37:Q37"/>
    <mergeCell ref="N35:O35"/>
    <mergeCell ref="N36:O36"/>
    <mergeCell ref="N37:O37"/>
    <mergeCell ref="P30:Q30"/>
    <mergeCell ref="P34:Q34"/>
    <mergeCell ref="P35:Q35"/>
    <mergeCell ref="P27:Q27"/>
    <mergeCell ref="P28:Q28"/>
    <mergeCell ref="L34:M34"/>
    <mergeCell ref="L7:M7"/>
    <mergeCell ref="L8:M8"/>
    <mergeCell ref="L9:M9"/>
    <mergeCell ref="L10:M10"/>
    <mergeCell ref="L11:M11"/>
    <mergeCell ref="L12:M12"/>
    <mergeCell ref="L13:M13"/>
    <mergeCell ref="L14:M14"/>
    <mergeCell ref="L15:M15"/>
    <mergeCell ref="L16:M16"/>
    <mergeCell ref="L17:M17"/>
    <mergeCell ref="L18:M18"/>
    <mergeCell ref="N30:O30"/>
    <mergeCell ref="N31:O31"/>
    <mergeCell ref="N32:O32"/>
    <mergeCell ref="N33:O33"/>
    <mergeCell ref="N34:O34"/>
    <mergeCell ref="N16:O16"/>
    <mergeCell ref="N17:O17"/>
    <mergeCell ref="N18:O18"/>
    <mergeCell ref="N19:O19"/>
    <mergeCell ref="N28:O28"/>
    <mergeCell ref="N29:O29"/>
    <mergeCell ref="L19:M19"/>
    <mergeCell ref="L20:M20"/>
    <mergeCell ref="L21:M21"/>
    <mergeCell ref="L22:M22"/>
    <mergeCell ref="L23:M23"/>
    <mergeCell ref="N20:O20"/>
    <mergeCell ref="N7:O7"/>
    <mergeCell ref="N8:O8"/>
    <mergeCell ref="N9:O9"/>
    <mergeCell ref="N10:O10"/>
    <mergeCell ref="N11:O11"/>
    <mergeCell ref="N12:O12"/>
    <mergeCell ref="N13:O13"/>
    <mergeCell ref="N14:O14"/>
    <mergeCell ref="N15:O15"/>
    <mergeCell ref="R37:S37"/>
    <mergeCell ref="R38:S38"/>
    <mergeCell ref="P7:Q7"/>
    <mergeCell ref="P8:Q8"/>
    <mergeCell ref="P9:Q9"/>
    <mergeCell ref="P10:Q10"/>
    <mergeCell ref="P11:Q11"/>
    <mergeCell ref="P12:Q12"/>
    <mergeCell ref="P13:Q13"/>
    <mergeCell ref="P14:Q14"/>
    <mergeCell ref="P15:Q15"/>
    <mergeCell ref="P16:Q16"/>
    <mergeCell ref="P17:Q17"/>
    <mergeCell ref="P18:Q18"/>
    <mergeCell ref="P19:Q19"/>
    <mergeCell ref="P20:Q20"/>
    <mergeCell ref="R32:S32"/>
    <mergeCell ref="R33:S33"/>
    <mergeCell ref="R34:S34"/>
    <mergeCell ref="R35:S35"/>
    <mergeCell ref="R36:S36"/>
    <mergeCell ref="R27:S27"/>
    <mergeCell ref="R28:S28"/>
    <mergeCell ref="P38:Q38"/>
    <mergeCell ref="T32:U32"/>
    <mergeCell ref="T33:U33"/>
    <mergeCell ref="R12:S12"/>
    <mergeCell ref="R13:S13"/>
    <mergeCell ref="R14:S14"/>
    <mergeCell ref="R15:S15"/>
    <mergeCell ref="R16:S16"/>
    <mergeCell ref="R30:S30"/>
    <mergeCell ref="R31:S31"/>
    <mergeCell ref="R22:S22"/>
    <mergeCell ref="R23:S23"/>
    <mergeCell ref="R24:S24"/>
    <mergeCell ref="R25:S25"/>
    <mergeCell ref="R26:S26"/>
    <mergeCell ref="R17:S17"/>
    <mergeCell ref="R18:S18"/>
    <mergeCell ref="R19:S19"/>
    <mergeCell ref="R20:S20"/>
    <mergeCell ref="T27:U27"/>
    <mergeCell ref="T24:U24"/>
    <mergeCell ref="T25:U25"/>
    <mergeCell ref="T26:U26"/>
    <mergeCell ref="T19:U19"/>
    <mergeCell ref="T20:U20"/>
    <mergeCell ref="T34:U34"/>
    <mergeCell ref="T35:U35"/>
    <mergeCell ref="V38:W38"/>
    <mergeCell ref="T7:U7"/>
    <mergeCell ref="T8:U8"/>
    <mergeCell ref="T9:U9"/>
    <mergeCell ref="T10:U10"/>
    <mergeCell ref="T11:U11"/>
    <mergeCell ref="T12:U12"/>
    <mergeCell ref="T13:U13"/>
    <mergeCell ref="T14:U14"/>
    <mergeCell ref="T15:U15"/>
    <mergeCell ref="T16:U16"/>
    <mergeCell ref="T17:U17"/>
    <mergeCell ref="T18:U18"/>
    <mergeCell ref="V30:W30"/>
    <mergeCell ref="V31:W31"/>
    <mergeCell ref="V32:W32"/>
    <mergeCell ref="V33:W33"/>
    <mergeCell ref="T37:U37"/>
    <mergeCell ref="T38:U38"/>
    <mergeCell ref="T29:U29"/>
    <mergeCell ref="T30:U30"/>
    <mergeCell ref="T31:U31"/>
    <mergeCell ref="T21:U21"/>
    <mergeCell ref="T22:U22"/>
    <mergeCell ref="T23:U23"/>
    <mergeCell ref="V20:W20"/>
    <mergeCell ref="V21:W21"/>
    <mergeCell ref="V22:W22"/>
    <mergeCell ref="V23:W23"/>
    <mergeCell ref="X36:Y36"/>
    <mergeCell ref="X37:Y37"/>
    <mergeCell ref="X21:Y21"/>
    <mergeCell ref="X22:Y22"/>
    <mergeCell ref="X23:Y23"/>
    <mergeCell ref="X24:Y24"/>
    <mergeCell ref="X25:Y25"/>
    <mergeCell ref="V35:W35"/>
    <mergeCell ref="V36:W36"/>
    <mergeCell ref="V37:W37"/>
    <mergeCell ref="V34:W34"/>
    <mergeCell ref="V25:W25"/>
    <mergeCell ref="V26:W26"/>
    <mergeCell ref="V27:W27"/>
    <mergeCell ref="V28:W28"/>
    <mergeCell ref="V29:W29"/>
    <mergeCell ref="V24:W24"/>
    <mergeCell ref="X38:Y38"/>
    <mergeCell ref="V7:W7"/>
    <mergeCell ref="V8:W8"/>
    <mergeCell ref="V9:W9"/>
    <mergeCell ref="V10:W10"/>
    <mergeCell ref="V11:W11"/>
    <mergeCell ref="V12:W12"/>
    <mergeCell ref="V13:W13"/>
    <mergeCell ref="V14:W14"/>
    <mergeCell ref="V15:W15"/>
    <mergeCell ref="V16:W16"/>
    <mergeCell ref="V17:W17"/>
    <mergeCell ref="V18:W18"/>
    <mergeCell ref="V19:W19"/>
    <mergeCell ref="X31:Y31"/>
    <mergeCell ref="X32:Y32"/>
    <mergeCell ref="X33:Y33"/>
    <mergeCell ref="X34:Y34"/>
    <mergeCell ref="X35:Y35"/>
    <mergeCell ref="X26:Y26"/>
    <mergeCell ref="X27:Y27"/>
    <mergeCell ref="X28:Y28"/>
    <mergeCell ref="X29:Y29"/>
    <mergeCell ref="X30:Y30"/>
    <mergeCell ref="B37:G37"/>
    <mergeCell ref="B38:G38"/>
    <mergeCell ref="X7:Y7"/>
    <mergeCell ref="X8:Y8"/>
    <mergeCell ref="X9:Y9"/>
    <mergeCell ref="X10:Y10"/>
    <mergeCell ref="X11:Y11"/>
    <mergeCell ref="X12:Y12"/>
    <mergeCell ref="X13:Y13"/>
    <mergeCell ref="X14:Y14"/>
    <mergeCell ref="X15:Y15"/>
    <mergeCell ref="X16:Y16"/>
    <mergeCell ref="X17:Y17"/>
    <mergeCell ref="X18:Y18"/>
    <mergeCell ref="X19:Y19"/>
    <mergeCell ref="X20:Y20"/>
    <mergeCell ref="B32:G32"/>
    <mergeCell ref="B33:G33"/>
    <mergeCell ref="B34:G34"/>
    <mergeCell ref="B35:G35"/>
    <mergeCell ref="B36:G36"/>
    <mergeCell ref="B27:G27"/>
    <mergeCell ref="B28:G28"/>
    <mergeCell ref="B29:G29"/>
    <mergeCell ref="B16:G16"/>
    <mergeCell ref="B7:G7"/>
    <mergeCell ref="B8:G8"/>
    <mergeCell ref="B9:G9"/>
    <mergeCell ref="B10:G10"/>
    <mergeCell ref="B11:G11"/>
    <mergeCell ref="B30:G30"/>
    <mergeCell ref="B31:G31"/>
    <mergeCell ref="B22:G22"/>
    <mergeCell ref="B23:G23"/>
    <mergeCell ref="B24:G24"/>
    <mergeCell ref="B25:G25"/>
    <mergeCell ref="B26:G26"/>
    <mergeCell ref="B17:G17"/>
    <mergeCell ref="B18:G18"/>
    <mergeCell ref="B19:G19"/>
    <mergeCell ref="B20:G20"/>
    <mergeCell ref="B21:G21"/>
    <mergeCell ref="AH4:AK4"/>
    <mergeCell ref="AD4:AG4"/>
    <mergeCell ref="Z4:AC4"/>
    <mergeCell ref="T5:U5"/>
    <mergeCell ref="B12:G12"/>
    <mergeCell ref="B13:G13"/>
    <mergeCell ref="B14:G14"/>
    <mergeCell ref="B15:G15"/>
    <mergeCell ref="R7:S7"/>
    <mergeCell ref="R8:S8"/>
    <mergeCell ref="R9:S9"/>
    <mergeCell ref="R10:S10"/>
    <mergeCell ref="R11:S11"/>
    <mergeCell ref="I7:K7"/>
    <mergeCell ref="I8:K8"/>
    <mergeCell ref="I9:K9"/>
    <mergeCell ref="I10:K10"/>
    <mergeCell ref="I11:K11"/>
    <mergeCell ref="AJ7:AK7"/>
    <mergeCell ref="AJ8:AK8"/>
    <mergeCell ref="AJ9:AK9"/>
    <mergeCell ref="AJ10:AK10"/>
    <mergeCell ref="AJ11:AK11"/>
    <mergeCell ref="AJ12:AK12"/>
    <mergeCell ref="AP4:AS4"/>
    <mergeCell ref="AL4:AO4"/>
    <mergeCell ref="A1:I1"/>
    <mergeCell ref="A4:H5"/>
    <mergeCell ref="I4:K5"/>
    <mergeCell ref="R5:S5"/>
    <mergeCell ref="P5:Q5"/>
    <mergeCell ref="N5:O5"/>
    <mergeCell ref="L5:M5"/>
    <mergeCell ref="AR5:AS5"/>
    <mergeCell ref="AP5:AQ5"/>
    <mergeCell ref="AN5:AO5"/>
    <mergeCell ref="AL5:AM5"/>
    <mergeCell ref="AJ5:AK5"/>
    <mergeCell ref="AB5:AC5"/>
    <mergeCell ref="Z5:AA5"/>
    <mergeCell ref="X5:Y5"/>
    <mergeCell ref="V5:W5"/>
    <mergeCell ref="AH5:AI5"/>
    <mergeCell ref="AF5:AG5"/>
    <mergeCell ref="AD5:AE5"/>
    <mergeCell ref="L4:Q4"/>
    <mergeCell ref="R4:U4"/>
    <mergeCell ref="V4:Y4"/>
  </mergeCells>
  <phoneticPr fontId="4"/>
  <hyperlinks>
    <hyperlink ref="A1" location="P2細目次!A1" display="目次に戻る" xr:uid="{9B37FD51-B709-40CA-947D-F98A50B49458}"/>
  </hyperlinks>
  <pageMargins left="0.70866141732283472" right="0.70866141732283472" top="0.74803149606299213" bottom="0.74803149606299213" header="0.31496062992125984" footer="0.31496062992125984"/>
  <pageSetup paperSize="9" scale="75" firstPageNumber="0" orientation="portrait" r:id="rId1"/>
  <headerFooter differentFirst="1" scaleWithDoc="0">
    <oddFooter>&amp;C- &amp;P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3766A-17D8-4779-9C61-F5F915E4BF0F}">
  <sheetPr codeName="Sheet52">
    <tabColor theme="0"/>
    <pageSetUpPr fitToPage="1"/>
  </sheetPr>
  <dimension ref="A1:AS49"/>
  <sheetViews>
    <sheetView zoomScaleNormal="100" zoomScaleSheetLayoutView="100" workbookViewId="0">
      <selection activeCell="AL2" sqref="AL2:AR2"/>
    </sheetView>
  </sheetViews>
  <sheetFormatPr defaultColWidth="2.625" defaultRowHeight="22.5" customHeight="1"/>
  <cols>
    <col min="1" max="16384" width="2.625" style="673"/>
  </cols>
  <sheetData>
    <row r="1" spans="1:45" ht="22.5" customHeight="1">
      <c r="A1" s="1544" t="s">
        <v>4602</v>
      </c>
      <c r="B1" s="1544"/>
      <c r="C1" s="1544"/>
      <c r="D1" s="1544"/>
      <c r="E1" s="1544"/>
      <c r="F1" s="1544"/>
      <c r="G1" s="1544"/>
      <c r="H1" s="479"/>
    </row>
    <row r="2" spans="1:45" ht="22.5" customHeight="1">
      <c r="A2" s="706"/>
      <c r="B2" s="706"/>
      <c r="C2" s="706"/>
      <c r="D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706"/>
      <c r="AO2" s="706"/>
      <c r="AP2" s="706"/>
      <c r="AQ2" s="706"/>
    </row>
    <row r="3" spans="1:45" ht="22.5" customHeight="1">
      <c r="A3" s="691"/>
      <c r="B3" s="691"/>
      <c r="C3" s="678"/>
      <c r="D3" s="678"/>
      <c r="E3" s="679"/>
      <c r="F3" s="679"/>
      <c r="G3" s="679"/>
      <c r="H3" s="679"/>
      <c r="I3" s="679"/>
      <c r="J3" s="679"/>
      <c r="K3" s="680"/>
      <c r="L3" s="680"/>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91"/>
      <c r="AL3" s="691"/>
      <c r="AM3" s="679"/>
      <c r="AN3" s="679"/>
      <c r="AO3" s="680"/>
      <c r="AP3" s="680"/>
      <c r="AQ3" s="678"/>
      <c r="AR3" s="707" t="s">
        <v>1686</v>
      </c>
    </row>
    <row r="4" spans="1:45" ht="22.5" customHeight="1">
      <c r="A4" s="1910" t="s">
        <v>1687</v>
      </c>
      <c r="B4" s="1911"/>
      <c r="C4" s="1911"/>
      <c r="D4" s="1912"/>
      <c r="E4" s="1907" t="s">
        <v>1688</v>
      </c>
      <c r="F4" s="1908"/>
      <c r="G4" s="1908"/>
      <c r="H4" s="1909"/>
      <c r="I4" s="1871" t="s">
        <v>1689</v>
      </c>
      <c r="J4" s="1872"/>
      <c r="K4" s="1872"/>
      <c r="L4" s="1873"/>
      <c r="M4" s="1904" t="s">
        <v>1690</v>
      </c>
      <c r="N4" s="1905"/>
      <c r="O4" s="1905"/>
      <c r="P4" s="1906"/>
      <c r="Q4" s="1904" t="s">
        <v>1691</v>
      </c>
      <c r="R4" s="1905"/>
      <c r="S4" s="1905"/>
      <c r="T4" s="1906"/>
      <c r="U4" s="1871" t="s">
        <v>4614</v>
      </c>
      <c r="V4" s="1872"/>
      <c r="W4" s="1872"/>
      <c r="X4" s="1873"/>
      <c r="Y4" s="1904" t="s">
        <v>1692</v>
      </c>
      <c r="Z4" s="1905"/>
      <c r="AA4" s="1905"/>
      <c r="AB4" s="1906"/>
      <c r="AC4" s="1904" t="s">
        <v>1693</v>
      </c>
      <c r="AD4" s="1905"/>
      <c r="AE4" s="1905"/>
      <c r="AF4" s="1906"/>
      <c r="AG4" s="1907" t="s">
        <v>4615</v>
      </c>
      <c r="AH4" s="1908"/>
      <c r="AI4" s="1908"/>
      <c r="AJ4" s="1909"/>
      <c r="AK4" s="1904" t="s">
        <v>1694</v>
      </c>
      <c r="AL4" s="1905"/>
      <c r="AM4" s="1905"/>
      <c r="AN4" s="1906"/>
      <c r="AO4" s="1913" t="s">
        <v>1695</v>
      </c>
      <c r="AP4" s="1913"/>
      <c r="AQ4" s="1913"/>
      <c r="AR4" s="1904"/>
      <c r="AS4" s="695"/>
    </row>
    <row r="5" spans="1:45" ht="22.5" customHeight="1">
      <c r="A5" s="1863" t="s">
        <v>1627</v>
      </c>
      <c r="B5" s="1864"/>
      <c r="C5" s="1865" t="s">
        <v>1628</v>
      </c>
      <c r="D5" s="1866"/>
      <c r="E5" s="1863" t="s">
        <v>1627</v>
      </c>
      <c r="F5" s="1864"/>
      <c r="G5" s="1865" t="s">
        <v>1628</v>
      </c>
      <c r="H5" s="1866"/>
      <c r="I5" s="1863" t="s">
        <v>1627</v>
      </c>
      <c r="J5" s="1864"/>
      <c r="K5" s="1865" t="s">
        <v>1628</v>
      </c>
      <c r="L5" s="1866"/>
      <c r="M5" s="1863" t="s">
        <v>1627</v>
      </c>
      <c r="N5" s="1864"/>
      <c r="O5" s="1865" t="s">
        <v>1628</v>
      </c>
      <c r="P5" s="1866"/>
      <c r="Q5" s="1863" t="s">
        <v>1627</v>
      </c>
      <c r="R5" s="1864"/>
      <c r="S5" s="1865" t="s">
        <v>1628</v>
      </c>
      <c r="T5" s="1866"/>
      <c r="U5" s="1863" t="s">
        <v>1627</v>
      </c>
      <c r="V5" s="1864"/>
      <c r="W5" s="1865" t="s">
        <v>1628</v>
      </c>
      <c r="X5" s="1866"/>
      <c r="Y5" s="1863" t="s">
        <v>1627</v>
      </c>
      <c r="Z5" s="1864"/>
      <c r="AA5" s="1865" t="s">
        <v>1628</v>
      </c>
      <c r="AB5" s="1866"/>
      <c r="AC5" s="1863" t="s">
        <v>1627</v>
      </c>
      <c r="AD5" s="1864"/>
      <c r="AE5" s="1865" t="s">
        <v>1628</v>
      </c>
      <c r="AF5" s="1866"/>
      <c r="AG5" s="1863" t="s">
        <v>1627</v>
      </c>
      <c r="AH5" s="1864"/>
      <c r="AI5" s="1865" t="s">
        <v>1628</v>
      </c>
      <c r="AJ5" s="1866"/>
      <c r="AK5" s="1863" t="s">
        <v>1627</v>
      </c>
      <c r="AL5" s="1864"/>
      <c r="AM5" s="1865" t="s">
        <v>1628</v>
      </c>
      <c r="AN5" s="1866"/>
      <c r="AO5" s="1891" t="s">
        <v>1627</v>
      </c>
      <c r="AP5" s="1891"/>
      <c r="AQ5" s="1898" t="s">
        <v>1628</v>
      </c>
      <c r="AR5" s="1865"/>
      <c r="AS5" s="695"/>
    </row>
    <row r="6" spans="1:45" ht="22.5" customHeight="1">
      <c r="A6" s="1931"/>
      <c r="B6" s="1931"/>
      <c r="C6" s="1932"/>
      <c r="D6" s="1932"/>
      <c r="E6" s="1930"/>
      <c r="F6" s="1930"/>
      <c r="G6" s="1930"/>
      <c r="H6" s="1930"/>
      <c r="I6" s="1930"/>
      <c r="J6" s="1930"/>
      <c r="K6" s="1931"/>
      <c r="L6" s="1931"/>
      <c r="M6" s="1930"/>
      <c r="N6" s="1930"/>
      <c r="O6" s="1930"/>
      <c r="P6" s="1930"/>
      <c r="Q6" s="1930"/>
      <c r="R6" s="1930"/>
      <c r="S6" s="1930"/>
      <c r="T6" s="1930"/>
      <c r="U6" s="1930"/>
      <c r="V6" s="1930"/>
      <c r="W6" s="1930"/>
      <c r="X6" s="1930"/>
      <c r="Y6" s="1930"/>
      <c r="Z6" s="1930"/>
      <c r="AA6" s="1930"/>
      <c r="AB6" s="1930"/>
      <c r="AC6" s="1930"/>
      <c r="AD6" s="1930"/>
      <c r="AE6" s="1930"/>
      <c r="AF6" s="1930"/>
      <c r="AG6" s="1930"/>
      <c r="AH6" s="1930"/>
      <c r="AI6" s="1930"/>
      <c r="AJ6" s="1930"/>
      <c r="AK6" s="1930"/>
      <c r="AL6" s="1930"/>
      <c r="AM6" s="1930"/>
      <c r="AN6" s="1930"/>
      <c r="AO6" s="1936"/>
      <c r="AP6" s="1936"/>
      <c r="AQ6" s="1933"/>
      <c r="AR6" s="1933"/>
      <c r="AS6" s="695"/>
    </row>
    <row r="7" spans="1:45" ht="22.5" customHeight="1">
      <c r="A7" s="1928">
        <v>3</v>
      </c>
      <c r="B7" s="1928"/>
      <c r="C7" s="1928">
        <v>6</v>
      </c>
      <c r="D7" s="1928"/>
      <c r="E7" s="1928" t="s">
        <v>1282</v>
      </c>
      <c r="F7" s="1928"/>
      <c r="G7" s="1928" t="s">
        <v>1282</v>
      </c>
      <c r="H7" s="1928"/>
      <c r="I7" s="1928" t="s">
        <v>1282</v>
      </c>
      <c r="J7" s="1928"/>
      <c r="K7" s="1928" t="s">
        <v>1282</v>
      </c>
      <c r="L7" s="1928"/>
      <c r="M7" s="1928" t="s">
        <v>1630</v>
      </c>
      <c r="N7" s="1928"/>
      <c r="O7" s="1928" t="s">
        <v>1630</v>
      </c>
      <c r="P7" s="1928"/>
      <c r="Q7" s="1928">
        <v>1</v>
      </c>
      <c r="R7" s="1928"/>
      <c r="S7" s="1928">
        <v>8</v>
      </c>
      <c r="T7" s="1928"/>
      <c r="U7" s="1928">
        <v>1</v>
      </c>
      <c r="V7" s="1928"/>
      <c r="W7" s="1928">
        <v>2</v>
      </c>
      <c r="X7" s="1928"/>
      <c r="Y7" s="1928" t="s">
        <v>1282</v>
      </c>
      <c r="Z7" s="1928"/>
      <c r="AA7" s="1928" t="s">
        <v>1282</v>
      </c>
      <c r="AB7" s="1928"/>
      <c r="AC7" s="1928">
        <v>2</v>
      </c>
      <c r="AD7" s="1928"/>
      <c r="AE7" s="1928">
        <v>55</v>
      </c>
      <c r="AF7" s="1928"/>
      <c r="AG7" s="1928" t="s">
        <v>1282</v>
      </c>
      <c r="AH7" s="1928"/>
      <c r="AI7" s="1928" t="s">
        <v>1282</v>
      </c>
      <c r="AJ7" s="1928"/>
      <c r="AK7" s="1928">
        <v>1</v>
      </c>
      <c r="AL7" s="1928"/>
      <c r="AM7" s="1928">
        <v>2</v>
      </c>
      <c r="AN7" s="1928"/>
      <c r="AO7" s="1922" t="s">
        <v>1598</v>
      </c>
      <c r="AP7" s="1922"/>
      <c r="AQ7" s="1922" t="s">
        <v>1598</v>
      </c>
      <c r="AR7" s="1923"/>
      <c r="AS7" s="708" t="s">
        <v>1698</v>
      </c>
    </row>
    <row r="8" spans="1:45" ht="22.5" customHeight="1">
      <c r="A8" s="1928">
        <v>7</v>
      </c>
      <c r="B8" s="1928"/>
      <c r="C8" s="1928">
        <v>140</v>
      </c>
      <c r="D8" s="1928"/>
      <c r="E8" s="1928" t="s">
        <v>1282</v>
      </c>
      <c r="F8" s="1928"/>
      <c r="G8" s="1928" t="s">
        <v>1282</v>
      </c>
      <c r="H8" s="1928"/>
      <c r="I8" s="1928" t="s">
        <v>1282</v>
      </c>
      <c r="J8" s="1928"/>
      <c r="K8" s="1928" t="s">
        <v>1282</v>
      </c>
      <c r="L8" s="1928"/>
      <c r="M8" s="1928">
        <v>1</v>
      </c>
      <c r="N8" s="1928"/>
      <c r="O8" s="1928">
        <v>3</v>
      </c>
      <c r="P8" s="1928"/>
      <c r="Q8" s="1928">
        <v>2</v>
      </c>
      <c r="R8" s="1928"/>
      <c r="S8" s="1928">
        <v>8</v>
      </c>
      <c r="T8" s="1928"/>
      <c r="U8" s="1928">
        <v>2</v>
      </c>
      <c r="V8" s="1928"/>
      <c r="W8" s="1928">
        <v>112</v>
      </c>
      <c r="X8" s="1928"/>
      <c r="Y8" s="1928" t="s">
        <v>1282</v>
      </c>
      <c r="Z8" s="1928"/>
      <c r="AA8" s="1928" t="s">
        <v>1282</v>
      </c>
      <c r="AB8" s="1928"/>
      <c r="AC8" s="1928" t="s">
        <v>1282</v>
      </c>
      <c r="AD8" s="1928"/>
      <c r="AE8" s="1928" t="s">
        <v>1282</v>
      </c>
      <c r="AF8" s="1928"/>
      <c r="AG8" s="1928" t="s">
        <v>1282</v>
      </c>
      <c r="AH8" s="1928"/>
      <c r="AI8" s="1928" t="s">
        <v>1282</v>
      </c>
      <c r="AJ8" s="1928"/>
      <c r="AK8" s="1928">
        <v>6</v>
      </c>
      <c r="AL8" s="1928"/>
      <c r="AM8" s="1928">
        <v>12</v>
      </c>
      <c r="AN8" s="1928"/>
      <c r="AO8" s="1922" t="s">
        <v>1598</v>
      </c>
      <c r="AP8" s="1922"/>
      <c r="AQ8" s="1922" t="s">
        <v>1598</v>
      </c>
      <c r="AR8" s="1923"/>
      <c r="AS8" s="708" t="s">
        <v>1700</v>
      </c>
    </row>
    <row r="9" spans="1:45" ht="22.5" customHeight="1">
      <c r="A9" s="1915">
        <v>11</v>
      </c>
      <c r="B9" s="1915"/>
      <c r="C9" s="1915">
        <v>212</v>
      </c>
      <c r="D9" s="1915"/>
      <c r="E9" s="1915" t="s">
        <v>1282</v>
      </c>
      <c r="F9" s="1915"/>
      <c r="G9" s="1915" t="s">
        <v>1282</v>
      </c>
      <c r="H9" s="1915"/>
      <c r="I9" s="1915" t="s">
        <v>1282</v>
      </c>
      <c r="J9" s="1915"/>
      <c r="K9" s="1915" t="s">
        <v>1282</v>
      </c>
      <c r="L9" s="1915"/>
      <c r="M9" s="1915" t="s">
        <v>1282</v>
      </c>
      <c r="N9" s="1915"/>
      <c r="O9" s="1915" t="s">
        <v>1282</v>
      </c>
      <c r="P9" s="1915"/>
      <c r="Q9" s="1915">
        <v>3</v>
      </c>
      <c r="R9" s="1915"/>
      <c r="S9" s="1916">
        <v>23</v>
      </c>
      <c r="T9" s="1916"/>
      <c r="U9" s="1916">
        <v>3</v>
      </c>
      <c r="V9" s="1916"/>
      <c r="W9" s="1915">
        <v>34</v>
      </c>
      <c r="X9" s="1915"/>
      <c r="Y9" s="1915" t="s">
        <v>1282</v>
      </c>
      <c r="Z9" s="1915"/>
      <c r="AA9" s="1915" t="s">
        <v>1282</v>
      </c>
      <c r="AB9" s="1915"/>
      <c r="AC9" s="1915" t="s">
        <v>1282</v>
      </c>
      <c r="AD9" s="1915"/>
      <c r="AE9" s="1915" t="s">
        <v>1282</v>
      </c>
      <c r="AF9" s="1915"/>
      <c r="AG9" s="1915" t="s">
        <v>1282</v>
      </c>
      <c r="AH9" s="1915"/>
      <c r="AI9" s="1915" t="s">
        <v>1282</v>
      </c>
      <c r="AJ9" s="1915"/>
      <c r="AK9" s="1915">
        <v>2</v>
      </c>
      <c r="AL9" s="1915"/>
      <c r="AM9" s="1915">
        <v>46</v>
      </c>
      <c r="AN9" s="1915"/>
      <c r="AO9" s="1922" t="s">
        <v>1598</v>
      </c>
      <c r="AP9" s="1922"/>
      <c r="AQ9" s="1922" t="s">
        <v>1598</v>
      </c>
      <c r="AR9" s="1923"/>
      <c r="AS9" s="708" t="s">
        <v>1702</v>
      </c>
    </row>
    <row r="10" spans="1:45" ht="22.5" customHeight="1">
      <c r="A10" s="1915">
        <v>13</v>
      </c>
      <c r="B10" s="1915"/>
      <c r="C10" s="1901">
        <v>228</v>
      </c>
      <c r="D10" s="1901"/>
      <c r="E10" s="1916" t="s">
        <v>1282</v>
      </c>
      <c r="F10" s="1916"/>
      <c r="G10" s="1916" t="s">
        <v>1282</v>
      </c>
      <c r="H10" s="1916"/>
      <c r="I10" s="1916">
        <v>1</v>
      </c>
      <c r="J10" s="1916"/>
      <c r="K10" s="1915">
        <v>3</v>
      </c>
      <c r="L10" s="1915"/>
      <c r="M10" s="1916" t="s">
        <v>1282</v>
      </c>
      <c r="N10" s="1916"/>
      <c r="O10" s="1916" t="s">
        <v>1282</v>
      </c>
      <c r="P10" s="1916"/>
      <c r="Q10" s="1916">
        <v>4</v>
      </c>
      <c r="R10" s="1916"/>
      <c r="S10" s="1916">
        <v>25</v>
      </c>
      <c r="T10" s="1916"/>
      <c r="U10" s="1916">
        <v>4</v>
      </c>
      <c r="V10" s="1916"/>
      <c r="W10" s="1916">
        <v>131</v>
      </c>
      <c r="X10" s="1916"/>
      <c r="Y10" s="1916">
        <v>1</v>
      </c>
      <c r="Z10" s="1916"/>
      <c r="AA10" s="1916">
        <v>4</v>
      </c>
      <c r="AB10" s="1916"/>
      <c r="AC10" s="1916">
        <v>10</v>
      </c>
      <c r="AD10" s="1916"/>
      <c r="AE10" s="1916">
        <v>169</v>
      </c>
      <c r="AF10" s="1916"/>
      <c r="AG10" s="1916" t="s">
        <v>1282</v>
      </c>
      <c r="AH10" s="1916"/>
      <c r="AI10" s="1916" t="s">
        <v>1282</v>
      </c>
      <c r="AJ10" s="1916"/>
      <c r="AK10" s="1916">
        <v>3</v>
      </c>
      <c r="AL10" s="1916"/>
      <c r="AM10" s="1916">
        <v>9</v>
      </c>
      <c r="AN10" s="1916"/>
      <c r="AO10" s="1922" t="s">
        <v>1598</v>
      </c>
      <c r="AP10" s="1922"/>
      <c r="AQ10" s="1922" t="s">
        <v>1598</v>
      </c>
      <c r="AR10" s="1923"/>
      <c r="AS10" s="708" t="s">
        <v>1704</v>
      </c>
    </row>
    <row r="11" spans="1:45" ht="22.5" customHeight="1">
      <c r="A11" s="1901">
        <v>57</v>
      </c>
      <c r="B11" s="1901"/>
      <c r="C11" s="1901">
        <v>372</v>
      </c>
      <c r="D11" s="1901"/>
      <c r="E11" s="1901">
        <v>5</v>
      </c>
      <c r="F11" s="1901"/>
      <c r="G11" s="1901">
        <v>35</v>
      </c>
      <c r="H11" s="1901"/>
      <c r="I11" s="1901">
        <v>20</v>
      </c>
      <c r="J11" s="1901"/>
      <c r="K11" s="1901">
        <v>45</v>
      </c>
      <c r="L11" s="1901"/>
      <c r="M11" s="1901">
        <v>18</v>
      </c>
      <c r="N11" s="1901"/>
      <c r="O11" s="1901">
        <v>66</v>
      </c>
      <c r="P11" s="1901"/>
      <c r="Q11" s="1901">
        <v>30</v>
      </c>
      <c r="R11" s="1901"/>
      <c r="S11" s="1901">
        <v>177</v>
      </c>
      <c r="T11" s="1901"/>
      <c r="U11" s="1901">
        <v>28</v>
      </c>
      <c r="V11" s="1901"/>
      <c r="W11" s="1901">
        <v>63</v>
      </c>
      <c r="X11" s="1901"/>
      <c r="Y11" s="1901">
        <v>12</v>
      </c>
      <c r="Z11" s="1901"/>
      <c r="AA11" s="1901">
        <v>35</v>
      </c>
      <c r="AB11" s="1901"/>
      <c r="AC11" s="1901">
        <v>31</v>
      </c>
      <c r="AD11" s="1901"/>
      <c r="AE11" s="1901">
        <v>382</v>
      </c>
      <c r="AF11" s="1901"/>
      <c r="AG11" s="1901">
        <v>2</v>
      </c>
      <c r="AH11" s="1901"/>
      <c r="AI11" s="1901">
        <v>9</v>
      </c>
      <c r="AJ11" s="1901"/>
      <c r="AK11" s="1901">
        <v>18</v>
      </c>
      <c r="AL11" s="1901"/>
      <c r="AM11" s="1901">
        <v>134</v>
      </c>
      <c r="AN11" s="1901"/>
      <c r="AO11" s="1922" t="s">
        <v>1598</v>
      </c>
      <c r="AP11" s="1922"/>
      <c r="AQ11" s="1922" t="s">
        <v>1598</v>
      </c>
      <c r="AR11" s="1923"/>
      <c r="AS11" s="708" t="s">
        <v>1706</v>
      </c>
    </row>
    <row r="12" spans="1:45" ht="22.5" customHeight="1">
      <c r="A12" s="1915">
        <v>6</v>
      </c>
      <c r="B12" s="1915"/>
      <c r="C12" s="1901">
        <v>29</v>
      </c>
      <c r="D12" s="1901"/>
      <c r="E12" s="1916" t="s">
        <v>1282</v>
      </c>
      <c r="F12" s="1916"/>
      <c r="G12" s="1916" t="s">
        <v>1282</v>
      </c>
      <c r="H12" s="1916"/>
      <c r="I12" s="1916">
        <v>4</v>
      </c>
      <c r="J12" s="1916"/>
      <c r="K12" s="1915">
        <v>5</v>
      </c>
      <c r="L12" s="1915"/>
      <c r="M12" s="1916">
        <v>2</v>
      </c>
      <c r="N12" s="1916"/>
      <c r="O12" s="1916">
        <v>2</v>
      </c>
      <c r="P12" s="1916"/>
      <c r="Q12" s="1916">
        <v>3</v>
      </c>
      <c r="R12" s="1916"/>
      <c r="S12" s="1916">
        <v>38</v>
      </c>
      <c r="T12" s="1916"/>
      <c r="U12" s="1916">
        <v>5</v>
      </c>
      <c r="V12" s="1916"/>
      <c r="W12" s="1916">
        <v>8</v>
      </c>
      <c r="X12" s="1916"/>
      <c r="Y12" s="1916" t="s">
        <v>1282</v>
      </c>
      <c r="Z12" s="1916"/>
      <c r="AA12" s="1916" t="s">
        <v>1282</v>
      </c>
      <c r="AB12" s="1916"/>
      <c r="AC12" s="1916">
        <v>1</v>
      </c>
      <c r="AD12" s="1916"/>
      <c r="AE12" s="1916">
        <v>2</v>
      </c>
      <c r="AF12" s="1916"/>
      <c r="AG12" s="1916" t="s">
        <v>1282</v>
      </c>
      <c r="AH12" s="1916"/>
      <c r="AI12" s="1916" t="s">
        <v>1282</v>
      </c>
      <c r="AJ12" s="1916"/>
      <c r="AK12" s="1916">
        <v>2</v>
      </c>
      <c r="AL12" s="1916"/>
      <c r="AM12" s="1916">
        <v>13</v>
      </c>
      <c r="AN12" s="1916"/>
      <c r="AO12" s="1922" t="s">
        <v>1598</v>
      </c>
      <c r="AP12" s="1922"/>
      <c r="AQ12" s="1922" t="s">
        <v>1598</v>
      </c>
      <c r="AR12" s="1923"/>
      <c r="AS12" s="708" t="s">
        <v>1708</v>
      </c>
    </row>
    <row r="13" spans="1:45" ht="22.5" customHeight="1">
      <c r="A13" s="1915">
        <v>6</v>
      </c>
      <c r="B13" s="1915"/>
      <c r="C13" s="1901">
        <v>69</v>
      </c>
      <c r="D13" s="1901"/>
      <c r="E13" s="1916" t="s">
        <v>1282</v>
      </c>
      <c r="F13" s="1916"/>
      <c r="G13" s="1916" t="s">
        <v>1282</v>
      </c>
      <c r="H13" s="1916"/>
      <c r="I13" s="1916">
        <v>2</v>
      </c>
      <c r="J13" s="1916"/>
      <c r="K13" s="1915">
        <v>2</v>
      </c>
      <c r="L13" s="1915"/>
      <c r="M13" s="1916">
        <v>2</v>
      </c>
      <c r="N13" s="1916"/>
      <c r="O13" s="1916">
        <v>10</v>
      </c>
      <c r="P13" s="1916"/>
      <c r="Q13" s="1916">
        <v>3</v>
      </c>
      <c r="R13" s="1916"/>
      <c r="S13" s="1916">
        <v>5</v>
      </c>
      <c r="T13" s="1916"/>
      <c r="U13" s="1916">
        <v>1</v>
      </c>
      <c r="V13" s="1916"/>
      <c r="W13" s="1916">
        <v>1</v>
      </c>
      <c r="X13" s="1916"/>
      <c r="Y13" s="1916" t="s">
        <v>1282</v>
      </c>
      <c r="Z13" s="1916"/>
      <c r="AA13" s="1916" t="s">
        <v>1282</v>
      </c>
      <c r="AB13" s="1916"/>
      <c r="AC13" s="1916" t="s">
        <v>1282</v>
      </c>
      <c r="AD13" s="1916"/>
      <c r="AE13" s="1916" t="s">
        <v>1282</v>
      </c>
      <c r="AF13" s="1916"/>
      <c r="AG13" s="1916" t="s">
        <v>1282</v>
      </c>
      <c r="AH13" s="1916"/>
      <c r="AI13" s="1916" t="s">
        <v>1282</v>
      </c>
      <c r="AJ13" s="1916"/>
      <c r="AK13" s="1916">
        <v>4</v>
      </c>
      <c r="AL13" s="1916"/>
      <c r="AM13" s="1916">
        <v>32</v>
      </c>
      <c r="AN13" s="1916"/>
      <c r="AO13" s="1922" t="s">
        <v>1598</v>
      </c>
      <c r="AP13" s="1922"/>
      <c r="AQ13" s="1922" t="s">
        <v>1598</v>
      </c>
      <c r="AR13" s="1923"/>
      <c r="AS13" s="708" t="s">
        <v>1710</v>
      </c>
    </row>
    <row r="14" spans="1:45" ht="22.5" customHeight="1">
      <c r="A14" s="1915"/>
      <c r="B14" s="1915"/>
      <c r="C14" s="1901"/>
      <c r="D14" s="1901"/>
      <c r="E14" s="1916"/>
      <c r="F14" s="1916"/>
      <c r="G14" s="1916"/>
      <c r="H14" s="1916"/>
      <c r="I14" s="1916"/>
      <c r="J14" s="1916"/>
      <c r="K14" s="1915"/>
      <c r="L14" s="1915"/>
      <c r="M14" s="1916"/>
      <c r="N14" s="1916"/>
      <c r="O14" s="1916"/>
      <c r="P14" s="1916"/>
      <c r="Q14" s="1916"/>
      <c r="R14" s="1916"/>
      <c r="S14" s="1916"/>
      <c r="T14" s="1916"/>
      <c r="U14" s="1916"/>
      <c r="V14" s="1916"/>
      <c r="W14" s="1916"/>
      <c r="X14" s="1916"/>
      <c r="Y14" s="1916"/>
      <c r="Z14" s="1916"/>
      <c r="AA14" s="1916"/>
      <c r="AB14" s="1916"/>
      <c r="AC14" s="1916"/>
      <c r="AD14" s="1916"/>
      <c r="AE14" s="1916"/>
      <c r="AF14" s="1916"/>
      <c r="AG14" s="1916"/>
      <c r="AH14" s="1916"/>
      <c r="AI14" s="1916"/>
      <c r="AJ14" s="1916"/>
      <c r="AK14" s="1916"/>
      <c r="AL14" s="1916"/>
      <c r="AM14" s="1916"/>
      <c r="AN14" s="1916"/>
      <c r="AO14" s="1937"/>
      <c r="AP14" s="1937"/>
      <c r="AQ14" s="1934"/>
      <c r="AR14" s="1935"/>
      <c r="AS14" s="708"/>
    </row>
    <row r="15" spans="1:45" ht="22.5" customHeight="1">
      <c r="A15" s="1915">
        <f t="shared" ref="A15:AM15" si="0">SUM(A16:A23)</f>
        <v>80</v>
      </c>
      <c r="B15" s="1915"/>
      <c r="C15" s="1901">
        <f t="shared" si="0"/>
        <v>433</v>
      </c>
      <c r="D15" s="1901"/>
      <c r="E15" s="1916">
        <f t="shared" si="0"/>
        <v>3</v>
      </c>
      <c r="F15" s="1916"/>
      <c r="G15" s="1916">
        <f t="shared" si="0"/>
        <v>17</v>
      </c>
      <c r="H15" s="1916"/>
      <c r="I15" s="1916">
        <f t="shared" si="0"/>
        <v>45</v>
      </c>
      <c r="J15" s="1916"/>
      <c r="K15" s="1915">
        <f t="shared" si="0"/>
        <v>82</v>
      </c>
      <c r="L15" s="1915"/>
      <c r="M15" s="1916">
        <f t="shared" si="0"/>
        <v>26</v>
      </c>
      <c r="N15" s="1916"/>
      <c r="O15" s="1916">
        <f t="shared" si="0"/>
        <v>73</v>
      </c>
      <c r="P15" s="1916"/>
      <c r="Q15" s="1916">
        <f t="shared" si="0"/>
        <v>37</v>
      </c>
      <c r="R15" s="1916"/>
      <c r="S15" s="1916">
        <f t="shared" si="0"/>
        <v>369</v>
      </c>
      <c r="T15" s="1916"/>
      <c r="U15" s="1916">
        <f t="shared" si="0"/>
        <v>41</v>
      </c>
      <c r="V15" s="1916"/>
      <c r="W15" s="1916">
        <f t="shared" si="0"/>
        <v>147</v>
      </c>
      <c r="X15" s="1916"/>
      <c r="Y15" s="1916">
        <f t="shared" si="0"/>
        <v>29</v>
      </c>
      <c r="Z15" s="1916"/>
      <c r="AA15" s="1916">
        <f t="shared" si="0"/>
        <v>552</v>
      </c>
      <c r="AB15" s="1916"/>
      <c r="AC15" s="1916">
        <f t="shared" si="0"/>
        <v>43</v>
      </c>
      <c r="AD15" s="1916"/>
      <c r="AE15" s="1916">
        <f t="shared" si="0"/>
        <v>777</v>
      </c>
      <c r="AF15" s="1916"/>
      <c r="AG15" s="1916">
        <f t="shared" si="0"/>
        <v>2</v>
      </c>
      <c r="AH15" s="1916"/>
      <c r="AI15" s="1916">
        <f t="shared" si="0"/>
        <v>21</v>
      </c>
      <c r="AJ15" s="1916"/>
      <c r="AK15" s="1916">
        <f t="shared" si="0"/>
        <v>29</v>
      </c>
      <c r="AL15" s="1916"/>
      <c r="AM15" s="1916">
        <f t="shared" si="0"/>
        <v>214</v>
      </c>
      <c r="AN15" s="1916"/>
      <c r="AO15" s="1922" t="s">
        <v>1598</v>
      </c>
      <c r="AP15" s="1922"/>
      <c r="AQ15" s="1922" t="s">
        <v>1598</v>
      </c>
      <c r="AR15" s="1923"/>
      <c r="AS15" s="708"/>
    </row>
    <row r="16" spans="1:45" ht="22.5" customHeight="1">
      <c r="A16" s="1915">
        <v>23</v>
      </c>
      <c r="B16" s="1915"/>
      <c r="C16" s="1901">
        <v>126</v>
      </c>
      <c r="D16" s="1901"/>
      <c r="E16" s="1916">
        <v>2</v>
      </c>
      <c r="F16" s="1916"/>
      <c r="G16" s="1916">
        <v>12</v>
      </c>
      <c r="H16" s="1916"/>
      <c r="I16" s="1916">
        <v>22</v>
      </c>
      <c r="J16" s="1916"/>
      <c r="K16" s="1915">
        <v>39</v>
      </c>
      <c r="L16" s="1915"/>
      <c r="M16" s="1916">
        <v>7</v>
      </c>
      <c r="N16" s="1916"/>
      <c r="O16" s="1916">
        <v>14</v>
      </c>
      <c r="P16" s="1916"/>
      <c r="Q16" s="1916">
        <v>16</v>
      </c>
      <c r="R16" s="1916"/>
      <c r="S16" s="1916">
        <v>141</v>
      </c>
      <c r="T16" s="1916"/>
      <c r="U16" s="1916">
        <v>13</v>
      </c>
      <c r="V16" s="1916"/>
      <c r="W16" s="1916">
        <v>81</v>
      </c>
      <c r="X16" s="1916"/>
      <c r="Y16" s="1916">
        <v>9</v>
      </c>
      <c r="Z16" s="1916"/>
      <c r="AA16" s="1916">
        <v>93</v>
      </c>
      <c r="AB16" s="1916"/>
      <c r="AC16" s="1916">
        <v>9</v>
      </c>
      <c r="AD16" s="1916"/>
      <c r="AE16" s="1916">
        <v>120</v>
      </c>
      <c r="AF16" s="1916"/>
      <c r="AG16" s="1916">
        <v>1</v>
      </c>
      <c r="AH16" s="1916"/>
      <c r="AI16" s="1916">
        <v>4</v>
      </c>
      <c r="AJ16" s="1916"/>
      <c r="AK16" s="1916">
        <v>10</v>
      </c>
      <c r="AL16" s="1916"/>
      <c r="AM16" s="1916">
        <v>89</v>
      </c>
      <c r="AN16" s="1916"/>
      <c r="AO16" s="1922" t="s">
        <v>1598</v>
      </c>
      <c r="AP16" s="1922"/>
      <c r="AQ16" s="1922" t="s">
        <v>1598</v>
      </c>
      <c r="AR16" s="1923"/>
      <c r="AS16" s="708" t="s">
        <v>1713</v>
      </c>
    </row>
    <row r="17" spans="1:45" ht="22.5" customHeight="1">
      <c r="A17" s="1915">
        <v>11</v>
      </c>
      <c r="B17" s="1915"/>
      <c r="C17" s="1901">
        <v>31</v>
      </c>
      <c r="D17" s="1901"/>
      <c r="E17" s="1916" t="s">
        <v>1282</v>
      </c>
      <c r="F17" s="1916"/>
      <c r="G17" s="1916" t="s">
        <v>1282</v>
      </c>
      <c r="H17" s="1916"/>
      <c r="I17" s="1916">
        <v>6</v>
      </c>
      <c r="J17" s="1916"/>
      <c r="K17" s="1915">
        <v>14</v>
      </c>
      <c r="L17" s="1915"/>
      <c r="M17" s="1916">
        <v>4</v>
      </c>
      <c r="N17" s="1916"/>
      <c r="O17" s="1916">
        <v>23</v>
      </c>
      <c r="P17" s="1916"/>
      <c r="Q17" s="1916" t="s">
        <v>1630</v>
      </c>
      <c r="R17" s="1916"/>
      <c r="S17" s="1916" t="s">
        <v>1630</v>
      </c>
      <c r="T17" s="1916"/>
      <c r="U17" s="1916">
        <v>6</v>
      </c>
      <c r="V17" s="1916"/>
      <c r="W17" s="1916">
        <v>8</v>
      </c>
      <c r="X17" s="1916"/>
      <c r="Y17" s="1916">
        <v>8</v>
      </c>
      <c r="Z17" s="1916"/>
      <c r="AA17" s="1916">
        <v>9</v>
      </c>
      <c r="AB17" s="1916"/>
      <c r="AC17" s="1916">
        <v>6</v>
      </c>
      <c r="AD17" s="1916"/>
      <c r="AE17" s="1916">
        <v>43</v>
      </c>
      <c r="AF17" s="1916"/>
      <c r="AG17" s="1916">
        <v>1</v>
      </c>
      <c r="AH17" s="1916"/>
      <c r="AI17" s="1916">
        <v>17</v>
      </c>
      <c r="AJ17" s="1916"/>
      <c r="AK17" s="1916">
        <v>2</v>
      </c>
      <c r="AL17" s="1916"/>
      <c r="AM17" s="1916">
        <v>3</v>
      </c>
      <c r="AN17" s="1916"/>
      <c r="AO17" s="1922" t="s">
        <v>1598</v>
      </c>
      <c r="AP17" s="1922"/>
      <c r="AQ17" s="1922" t="s">
        <v>1598</v>
      </c>
      <c r="AR17" s="1923"/>
      <c r="AS17" s="708" t="s">
        <v>1715</v>
      </c>
    </row>
    <row r="18" spans="1:45" ht="22.5" customHeight="1">
      <c r="A18" s="1915">
        <v>26</v>
      </c>
      <c r="B18" s="1915"/>
      <c r="C18" s="1901">
        <v>121</v>
      </c>
      <c r="D18" s="1901"/>
      <c r="E18" s="1916">
        <v>1</v>
      </c>
      <c r="F18" s="1916"/>
      <c r="G18" s="1916">
        <v>5</v>
      </c>
      <c r="H18" s="1916"/>
      <c r="I18" s="1916">
        <v>11</v>
      </c>
      <c r="J18" s="1916"/>
      <c r="K18" s="1915">
        <v>16</v>
      </c>
      <c r="L18" s="1915"/>
      <c r="M18" s="1916">
        <v>8</v>
      </c>
      <c r="N18" s="1916"/>
      <c r="O18" s="1916">
        <v>22</v>
      </c>
      <c r="P18" s="1916"/>
      <c r="Q18" s="1916">
        <v>11</v>
      </c>
      <c r="R18" s="1916"/>
      <c r="S18" s="1916">
        <v>129</v>
      </c>
      <c r="T18" s="1916"/>
      <c r="U18" s="1916">
        <v>20</v>
      </c>
      <c r="V18" s="1916"/>
      <c r="W18" s="1916">
        <v>51</v>
      </c>
      <c r="X18" s="1916"/>
      <c r="Y18" s="1916">
        <v>9</v>
      </c>
      <c r="Z18" s="1916"/>
      <c r="AA18" s="1916">
        <v>31</v>
      </c>
      <c r="AB18" s="1916"/>
      <c r="AC18" s="1916">
        <v>13</v>
      </c>
      <c r="AD18" s="1916"/>
      <c r="AE18" s="1916">
        <v>107</v>
      </c>
      <c r="AF18" s="1916"/>
      <c r="AG18" s="1916" t="s">
        <v>1282</v>
      </c>
      <c r="AH18" s="1916"/>
      <c r="AI18" s="1916" t="s">
        <v>1282</v>
      </c>
      <c r="AJ18" s="1916"/>
      <c r="AK18" s="1916">
        <v>5</v>
      </c>
      <c r="AL18" s="1916"/>
      <c r="AM18" s="1916">
        <v>17</v>
      </c>
      <c r="AN18" s="1916"/>
      <c r="AO18" s="1922" t="s">
        <v>1598</v>
      </c>
      <c r="AP18" s="1922"/>
      <c r="AQ18" s="1922" t="s">
        <v>1598</v>
      </c>
      <c r="AR18" s="1923"/>
      <c r="AS18" s="708" t="s">
        <v>1155</v>
      </c>
    </row>
    <row r="19" spans="1:45" ht="22.5" customHeight="1">
      <c r="A19" s="1915">
        <v>12</v>
      </c>
      <c r="B19" s="1915"/>
      <c r="C19" s="1901">
        <v>111</v>
      </c>
      <c r="D19" s="1901"/>
      <c r="E19" s="1916" t="s">
        <v>1282</v>
      </c>
      <c r="F19" s="1916"/>
      <c r="G19" s="1916" t="s">
        <v>1282</v>
      </c>
      <c r="H19" s="1916"/>
      <c r="I19" s="1916">
        <v>2</v>
      </c>
      <c r="J19" s="1916"/>
      <c r="K19" s="1915">
        <v>6</v>
      </c>
      <c r="L19" s="1915"/>
      <c r="M19" s="1916">
        <v>1</v>
      </c>
      <c r="N19" s="1916"/>
      <c r="O19" s="1916">
        <v>1</v>
      </c>
      <c r="P19" s="1916"/>
      <c r="Q19" s="1916">
        <v>5</v>
      </c>
      <c r="R19" s="1916"/>
      <c r="S19" s="1916">
        <v>50</v>
      </c>
      <c r="T19" s="1916"/>
      <c r="U19" s="1916">
        <v>2</v>
      </c>
      <c r="V19" s="1916"/>
      <c r="W19" s="1916">
        <v>7</v>
      </c>
      <c r="X19" s="1916"/>
      <c r="Y19" s="1916">
        <v>1</v>
      </c>
      <c r="Z19" s="1916"/>
      <c r="AA19" s="1916">
        <v>416</v>
      </c>
      <c r="AB19" s="1916"/>
      <c r="AC19" s="1916">
        <v>2</v>
      </c>
      <c r="AD19" s="1916"/>
      <c r="AE19" s="1916">
        <v>44</v>
      </c>
      <c r="AF19" s="1916"/>
      <c r="AG19" s="1916" t="s">
        <v>1282</v>
      </c>
      <c r="AH19" s="1916"/>
      <c r="AI19" s="1916" t="s">
        <v>1282</v>
      </c>
      <c r="AJ19" s="1916"/>
      <c r="AK19" s="1916">
        <v>2</v>
      </c>
      <c r="AL19" s="1916"/>
      <c r="AM19" s="1916">
        <v>44</v>
      </c>
      <c r="AN19" s="1916"/>
      <c r="AO19" s="1922" t="s">
        <v>1598</v>
      </c>
      <c r="AP19" s="1922"/>
      <c r="AQ19" s="1922" t="s">
        <v>1598</v>
      </c>
      <c r="AR19" s="1923"/>
      <c r="AS19" s="708" t="s">
        <v>246</v>
      </c>
    </row>
    <row r="20" spans="1:45" ht="22.5" customHeight="1">
      <c r="A20" s="1915">
        <v>4</v>
      </c>
      <c r="B20" s="1915"/>
      <c r="C20" s="1901">
        <v>28</v>
      </c>
      <c r="D20" s="1901"/>
      <c r="E20" s="1916" t="s">
        <v>1282</v>
      </c>
      <c r="F20" s="1916"/>
      <c r="G20" s="1916" t="s">
        <v>1282</v>
      </c>
      <c r="H20" s="1916"/>
      <c r="I20" s="1916" t="s">
        <v>1282</v>
      </c>
      <c r="J20" s="1916"/>
      <c r="K20" s="1915" t="s">
        <v>1282</v>
      </c>
      <c r="L20" s="1915"/>
      <c r="M20" s="1916">
        <v>1</v>
      </c>
      <c r="N20" s="1916"/>
      <c r="O20" s="1916">
        <v>1</v>
      </c>
      <c r="P20" s="1916"/>
      <c r="Q20" s="1916">
        <v>3</v>
      </c>
      <c r="R20" s="1916"/>
      <c r="S20" s="1916">
        <v>23</v>
      </c>
      <c r="T20" s="1916"/>
      <c r="U20" s="1916" t="s">
        <v>1282</v>
      </c>
      <c r="V20" s="1916"/>
      <c r="W20" s="1916" t="s">
        <v>1282</v>
      </c>
      <c r="X20" s="1916"/>
      <c r="Y20" s="1916">
        <v>1</v>
      </c>
      <c r="Z20" s="1916"/>
      <c r="AA20" s="1916">
        <v>2</v>
      </c>
      <c r="AB20" s="1916"/>
      <c r="AC20" s="1916">
        <v>12</v>
      </c>
      <c r="AD20" s="1916"/>
      <c r="AE20" s="1916">
        <v>273</v>
      </c>
      <c r="AF20" s="1916"/>
      <c r="AG20" s="1916" t="s">
        <v>1282</v>
      </c>
      <c r="AH20" s="1916"/>
      <c r="AI20" s="1916" t="s">
        <v>1282</v>
      </c>
      <c r="AJ20" s="1916"/>
      <c r="AK20" s="1916">
        <v>3</v>
      </c>
      <c r="AL20" s="1916"/>
      <c r="AM20" s="1916">
        <v>6</v>
      </c>
      <c r="AN20" s="1916"/>
      <c r="AO20" s="1922" t="s">
        <v>1598</v>
      </c>
      <c r="AP20" s="1922"/>
      <c r="AQ20" s="1922" t="s">
        <v>1598</v>
      </c>
      <c r="AR20" s="1923"/>
      <c r="AS20" s="708" t="s">
        <v>1156</v>
      </c>
    </row>
    <row r="21" spans="1:45" ht="22.5" customHeight="1">
      <c r="A21" s="1915">
        <v>1</v>
      </c>
      <c r="B21" s="1915"/>
      <c r="C21" s="1901">
        <v>4</v>
      </c>
      <c r="D21" s="1901"/>
      <c r="E21" s="1916" t="s">
        <v>1282</v>
      </c>
      <c r="F21" s="1916"/>
      <c r="G21" s="1916" t="s">
        <v>1282</v>
      </c>
      <c r="H21" s="1916"/>
      <c r="I21" s="1916" t="s">
        <v>1630</v>
      </c>
      <c r="J21" s="1916"/>
      <c r="K21" s="1915" t="s">
        <v>1630</v>
      </c>
      <c r="L21" s="1915"/>
      <c r="M21" s="1916">
        <v>3</v>
      </c>
      <c r="N21" s="1916"/>
      <c r="O21" s="1916">
        <v>10</v>
      </c>
      <c r="P21" s="1916"/>
      <c r="Q21" s="1916">
        <v>1</v>
      </c>
      <c r="R21" s="1916"/>
      <c r="S21" s="1916">
        <v>5</v>
      </c>
      <c r="T21" s="1916"/>
      <c r="U21" s="1916" t="s">
        <v>1630</v>
      </c>
      <c r="V21" s="1916"/>
      <c r="W21" s="1916" t="s">
        <v>1630</v>
      </c>
      <c r="X21" s="1916"/>
      <c r="Y21" s="1916">
        <v>1</v>
      </c>
      <c r="Z21" s="1916"/>
      <c r="AA21" s="1916">
        <v>1</v>
      </c>
      <c r="AB21" s="1916"/>
      <c r="AC21" s="1916" t="s">
        <v>1282</v>
      </c>
      <c r="AD21" s="1916"/>
      <c r="AE21" s="1916" t="s">
        <v>1282</v>
      </c>
      <c r="AF21" s="1916"/>
      <c r="AG21" s="1916" t="s">
        <v>1282</v>
      </c>
      <c r="AH21" s="1916"/>
      <c r="AI21" s="1916" t="s">
        <v>1282</v>
      </c>
      <c r="AJ21" s="1916"/>
      <c r="AK21" s="1916">
        <v>3</v>
      </c>
      <c r="AL21" s="1916"/>
      <c r="AM21" s="1916">
        <v>9</v>
      </c>
      <c r="AN21" s="1916"/>
      <c r="AO21" s="1922" t="s">
        <v>1598</v>
      </c>
      <c r="AP21" s="1922"/>
      <c r="AQ21" s="1922" t="s">
        <v>1598</v>
      </c>
      <c r="AR21" s="1923"/>
      <c r="AS21" s="708" t="s">
        <v>1720</v>
      </c>
    </row>
    <row r="22" spans="1:45" ht="22.5" customHeight="1">
      <c r="A22" s="1915">
        <v>2</v>
      </c>
      <c r="B22" s="1915"/>
      <c r="C22" s="1901">
        <v>2</v>
      </c>
      <c r="D22" s="1901"/>
      <c r="E22" s="1916" t="s">
        <v>1282</v>
      </c>
      <c r="F22" s="1916"/>
      <c r="G22" s="1916" t="s">
        <v>1282</v>
      </c>
      <c r="H22" s="1916"/>
      <c r="I22" s="1916">
        <v>4</v>
      </c>
      <c r="J22" s="1916"/>
      <c r="K22" s="1915">
        <v>7</v>
      </c>
      <c r="L22" s="1915"/>
      <c r="M22" s="1916" t="s">
        <v>1282</v>
      </c>
      <c r="N22" s="1916"/>
      <c r="O22" s="1916" t="s">
        <v>1282</v>
      </c>
      <c r="P22" s="1916"/>
      <c r="Q22" s="1916">
        <v>1</v>
      </c>
      <c r="R22" s="1916"/>
      <c r="S22" s="1916">
        <v>21</v>
      </c>
      <c r="T22" s="1916"/>
      <c r="U22" s="1916" t="s">
        <v>1282</v>
      </c>
      <c r="V22" s="1916"/>
      <c r="W22" s="1916" t="s">
        <v>1282</v>
      </c>
      <c r="X22" s="1916"/>
      <c r="Y22" s="1916" t="s">
        <v>1282</v>
      </c>
      <c r="Z22" s="1916"/>
      <c r="AA22" s="1916" t="s">
        <v>1282</v>
      </c>
      <c r="AB22" s="1916"/>
      <c r="AC22" s="1916">
        <v>1</v>
      </c>
      <c r="AD22" s="1916"/>
      <c r="AE22" s="1916">
        <v>190</v>
      </c>
      <c r="AF22" s="1916"/>
      <c r="AG22" s="1916" t="s">
        <v>1282</v>
      </c>
      <c r="AH22" s="1916"/>
      <c r="AI22" s="1916" t="s">
        <v>1282</v>
      </c>
      <c r="AJ22" s="1916"/>
      <c r="AK22" s="1916">
        <v>2</v>
      </c>
      <c r="AL22" s="1916"/>
      <c r="AM22" s="1916">
        <v>11</v>
      </c>
      <c r="AN22" s="1916"/>
      <c r="AO22" s="1922" t="s">
        <v>1598</v>
      </c>
      <c r="AP22" s="1922"/>
      <c r="AQ22" s="1922" t="s">
        <v>1598</v>
      </c>
      <c r="AR22" s="1923"/>
      <c r="AS22" s="708" t="s">
        <v>1162</v>
      </c>
    </row>
    <row r="23" spans="1:45" ht="22.5" customHeight="1">
      <c r="A23" s="1915">
        <v>1</v>
      </c>
      <c r="B23" s="1915"/>
      <c r="C23" s="1901">
        <v>10</v>
      </c>
      <c r="D23" s="1901"/>
      <c r="E23" s="1916" t="s">
        <v>1282</v>
      </c>
      <c r="F23" s="1916"/>
      <c r="G23" s="1916" t="s">
        <v>1282</v>
      </c>
      <c r="H23" s="1916"/>
      <c r="I23" s="1916" t="s">
        <v>1282</v>
      </c>
      <c r="J23" s="1916"/>
      <c r="K23" s="1915" t="s">
        <v>1282</v>
      </c>
      <c r="L23" s="1915"/>
      <c r="M23" s="1916">
        <v>2</v>
      </c>
      <c r="N23" s="1916"/>
      <c r="O23" s="1916">
        <v>2</v>
      </c>
      <c r="P23" s="1916"/>
      <c r="Q23" s="1916" t="s">
        <v>1282</v>
      </c>
      <c r="R23" s="1916"/>
      <c r="S23" s="1916" t="s">
        <v>1282</v>
      </c>
      <c r="T23" s="1916"/>
      <c r="U23" s="1916" t="s">
        <v>1282</v>
      </c>
      <c r="V23" s="1916"/>
      <c r="W23" s="1916" t="s">
        <v>1282</v>
      </c>
      <c r="X23" s="1916"/>
      <c r="Y23" s="1916" t="s">
        <v>1282</v>
      </c>
      <c r="Z23" s="1916"/>
      <c r="AA23" s="1916" t="s">
        <v>1282</v>
      </c>
      <c r="AB23" s="1916"/>
      <c r="AC23" s="1916" t="s">
        <v>1282</v>
      </c>
      <c r="AD23" s="1916"/>
      <c r="AE23" s="1916" t="s">
        <v>1282</v>
      </c>
      <c r="AF23" s="1916"/>
      <c r="AG23" s="1916" t="s">
        <v>1282</v>
      </c>
      <c r="AH23" s="1916"/>
      <c r="AI23" s="1916" t="s">
        <v>1282</v>
      </c>
      <c r="AJ23" s="1916"/>
      <c r="AK23" s="1916">
        <v>2</v>
      </c>
      <c r="AL23" s="1916"/>
      <c r="AM23" s="1916">
        <v>35</v>
      </c>
      <c r="AN23" s="1916"/>
      <c r="AO23" s="1922" t="s">
        <v>1598</v>
      </c>
      <c r="AP23" s="1922"/>
      <c r="AQ23" s="1922" t="s">
        <v>1598</v>
      </c>
      <c r="AR23" s="1923"/>
      <c r="AS23" s="708" t="s">
        <v>249</v>
      </c>
    </row>
    <row r="24" spans="1:45" ht="22.5" customHeight="1">
      <c r="A24" s="1915"/>
      <c r="B24" s="1915"/>
      <c r="C24" s="1901"/>
      <c r="D24" s="1901"/>
      <c r="E24" s="1916"/>
      <c r="F24" s="1916"/>
      <c r="G24" s="1916"/>
      <c r="H24" s="1916"/>
      <c r="I24" s="1916"/>
      <c r="J24" s="1916"/>
      <c r="K24" s="1915"/>
      <c r="L24" s="1915"/>
      <c r="M24" s="1916"/>
      <c r="N24" s="1916"/>
      <c r="O24" s="1916"/>
      <c r="P24" s="1916"/>
      <c r="Q24" s="1916"/>
      <c r="R24" s="1916"/>
      <c r="S24" s="1916"/>
      <c r="T24" s="1916"/>
      <c r="U24" s="1916"/>
      <c r="V24" s="1916"/>
      <c r="W24" s="1916"/>
      <c r="X24" s="1916"/>
      <c r="Y24" s="1916"/>
      <c r="Z24" s="1916"/>
      <c r="AA24" s="1916"/>
      <c r="AB24" s="1916"/>
      <c r="AC24" s="1916"/>
      <c r="AD24" s="1916"/>
      <c r="AE24" s="1916"/>
      <c r="AF24" s="1916"/>
      <c r="AG24" s="1916"/>
      <c r="AH24" s="1916"/>
      <c r="AI24" s="1916"/>
      <c r="AJ24" s="1916"/>
      <c r="AK24" s="1916"/>
      <c r="AL24" s="1916"/>
      <c r="AM24" s="1916"/>
      <c r="AN24" s="1916"/>
      <c r="AO24" s="1937"/>
      <c r="AP24" s="1937"/>
      <c r="AQ24" s="1934"/>
      <c r="AR24" s="1935"/>
      <c r="AS24" s="708"/>
    </row>
    <row r="25" spans="1:45" ht="22.5" customHeight="1">
      <c r="A25" s="1915">
        <f>SUM(A26:A32)</f>
        <v>13</v>
      </c>
      <c r="B25" s="1915"/>
      <c r="C25" s="1915">
        <f t="shared" ref="C25:AM25" si="1">SUM(C26:C32)</f>
        <v>306</v>
      </c>
      <c r="D25" s="1915"/>
      <c r="E25" s="1916" t="s">
        <v>1282</v>
      </c>
      <c r="F25" s="1916"/>
      <c r="G25" s="1916" t="s">
        <v>1282</v>
      </c>
      <c r="H25" s="1916"/>
      <c r="I25" s="1915">
        <f t="shared" si="1"/>
        <v>1</v>
      </c>
      <c r="J25" s="1915"/>
      <c r="K25" s="1915">
        <f t="shared" si="1"/>
        <v>3</v>
      </c>
      <c r="L25" s="1915"/>
      <c r="M25" s="1915">
        <f t="shared" si="1"/>
        <v>6</v>
      </c>
      <c r="N25" s="1915"/>
      <c r="O25" s="1915">
        <f t="shared" si="1"/>
        <v>10</v>
      </c>
      <c r="P25" s="1915"/>
      <c r="Q25" s="1915">
        <f t="shared" si="1"/>
        <v>3</v>
      </c>
      <c r="R25" s="1915"/>
      <c r="S25" s="1915">
        <f t="shared" si="1"/>
        <v>16</v>
      </c>
      <c r="T25" s="1915"/>
      <c r="U25" s="1915">
        <f t="shared" si="1"/>
        <v>5</v>
      </c>
      <c r="V25" s="1915"/>
      <c r="W25" s="1915">
        <f t="shared" si="1"/>
        <v>17</v>
      </c>
      <c r="X25" s="1915"/>
      <c r="Y25" s="1915">
        <f t="shared" si="1"/>
        <v>11</v>
      </c>
      <c r="Z25" s="1915"/>
      <c r="AA25" s="1915">
        <f t="shared" si="1"/>
        <v>98</v>
      </c>
      <c r="AB25" s="1915"/>
      <c r="AC25" s="1915">
        <f t="shared" si="1"/>
        <v>12</v>
      </c>
      <c r="AD25" s="1915"/>
      <c r="AE25" s="1915">
        <f t="shared" si="1"/>
        <v>94</v>
      </c>
      <c r="AF25" s="1915"/>
      <c r="AG25" s="1916" t="s">
        <v>1282</v>
      </c>
      <c r="AH25" s="1916"/>
      <c r="AI25" s="1916" t="s">
        <v>1282</v>
      </c>
      <c r="AJ25" s="1916"/>
      <c r="AK25" s="1915">
        <f t="shared" si="1"/>
        <v>5</v>
      </c>
      <c r="AL25" s="1915"/>
      <c r="AM25" s="1915">
        <f t="shared" si="1"/>
        <v>197</v>
      </c>
      <c r="AN25" s="1915"/>
      <c r="AO25" s="1922" t="s">
        <v>1598</v>
      </c>
      <c r="AP25" s="1922"/>
      <c r="AQ25" s="1922" t="s">
        <v>1598</v>
      </c>
      <c r="AR25" s="1923"/>
      <c r="AS25" s="708"/>
    </row>
    <row r="26" spans="1:45" ht="22.5" customHeight="1">
      <c r="A26" s="1915">
        <v>3</v>
      </c>
      <c r="B26" s="1915"/>
      <c r="C26" s="1901">
        <v>41</v>
      </c>
      <c r="D26" s="1901"/>
      <c r="E26" s="1916" t="s">
        <v>1282</v>
      </c>
      <c r="F26" s="1916"/>
      <c r="G26" s="1916" t="s">
        <v>1282</v>
      </c>
      <c r="H26" s="1916"/>
      <c r="I26" s="1916" t="s">
        <v>1282</v>
      </c>
      <c r="J26" s="1916"/>
      <c r="K26" s="1915" t="s">
        <v>1282</v>
      </c>
      <c r="L26" s="1915"/>
      <c r="M26" s="1916" t="s">
        <v>1282</v>
      </c>
      <c r="N26" s="1916"/>
      <c r="O26" s="1916" t="s">
        <v>1282</v>
      </c>
      <c r="P26" s="1916"/>
      <c r="Q26" s="1916">
        <v>1</v>
      </c>
      <c r="R26" s="1916"/>
      <c r="S26" s="1916">
        <v>8</v>
      </c>
      <c r="T26" s="1916"/>
      <c r="U26" s="1916" t="s">
        <v>1630</v>
      </c>
      <c r="V26" s="1916"/>
      <c r="W26" s="1916" t="s">
        <v>1630</v>
      </c>
      <c r="X26" s="1916"/>
      <c r="Y26" s="1916">
        <v>3</v>
      </c>
      <c r="Z26" s="1916"/>
      <c r="AA26" s="1916">
        <v>27</v>
      </c>
      <c r="AB26" s="1916"/>
      <c r="AC26" s="1916">
        <v>5</v>
      </c>
      <c r="AD26" s="1916"/>
      <c r="AE26" s="1916">
        <v>45</v>
      </c>
      <c r="AF26" s="1916"/>
      <c r="AG26" s="1916" t="s">
        <v>1282</v>
      </c>
      <c r="AH26" s="1916"/>
      <c r="AI26" s="1916" t="s">
        <v>1282</v>
      </c>
      <c r="AJ26" s="1916"/>
      <c r="AK26" s="1916">
        <v>2</v>
      </c>
      <c r="AL26" s="1916"/>
      <c r="AM26" s="1916">
        <v>193</v>
      </c>
      <c r="AN26" s="1916"/>
      <c r="AO26" s="1922" t="s">
        <v>1598</v>
      </c>
      <c r="AP26" s="1922"/>
      <c r="AQ26" s="1922" t="s">
        <v>1598</v>
      </c>
      <c r="AR26" s="1923"/>
      <c r="AS26" s="708" t="s">
        <v>1725</v>
      </c>
    </row>
    <row r="27" spans="1:45" ht="22.5" customHeight="1">
      <c r="A27" s="1915">
        <v>2</v>
      </c>
      <c r="B27" s="1915"/>
      <c r="C27" s="1901">
        <v>85</v>
      </c>
      <c r="D27" s="1901"/>
      <c r="E27" s="1916" t="s">
        <v>1282</v>
      </c>
      <c r="F27" s="1916"/>
      <c r="G27" s="1916" t="s">
        <v>1282</v>
      </c>
      <c r="H27" s="1916"/>
      <c r="I27" s="1916" t="s">
        <v>1282</v>
      </c>
      <c r="J27" s="1916"/>
      <c r="K27" s="1915" t="s">
        <v>1282</v>
      </c>
      <c r="L27" s="1915"/>
      <c r="M27" s="1916">
        <v>1</v>
      </c>
      <c r="N27" s="1916"/>
      <c r="O27" s="1916">
        <v>2</v>
      </c>
      <c r="P27" s="1916"/>
      <c r="Q27" s="1916" t="s">
        <v>1282</v>
      </c>
      <c r="R27" s="1916"/>
      <c r="S27" s="1916" t="s">
        <v>1282</v>
      </c>
      <c r="T27" s="1916"/>
      <c r="U27" s="1916">
        <v>1</v>
      </c>
      <c r="V27" s="1916"/>
      <c r="W27" s="1916">
        <v>4</v>
      </c>
      <c r="X27" s="1916"/>
      <c r="Y27" s="1916">
        <v>1</v>
      </c>
      <c r="Z27" s="1916"/>
      <c r="AA27" s="1916">
        <v>1</v>
      </c>
      <c r="AB27" s="1916"/>
      <c r="AC27" s="1916">
        <v>2</v>
      </c>
      <c r="AD27" s="1916"/>
      <c r="AE27" s="1916">
        <v>23</v>
      </c>
      <c r="AF27" s="1916"/>
      <c r="AG27" s="1916" t="s">
        <v>1282</v>
      </c>
      <c r="AH27" s="1916"/>
      <c r="AI27" s="1916" t="s">
        <v>1282</v>
      </c>
      <c r="AJ27" s="1916"/>
      <c r="AK27" s="1916" t="s">
        <v>1282</v>
      </c>
      <c r="AL27" s="1916"/>
      <c r="AM27" s="1916" t="s">
        <v>1282</v>
      </c>
      <c r="AN27" s="1916"/>
      <c r="AO27" s="1922" t="s">
        <v>1598</v>
      </c>
      <c r="AP27" s="1922"/>
      <c r="AQ27" s="1922" t="s">
        <v>1598</v>
      </c>
      <c r="AR27" s="1923"/>
      <c r="AS27" s="708" t="s">
        <v>1727</v>
      </c>
    </row>
    <row r="28" spans="1:45" ht="22.5" customHeight="1">
      <c r="A28" s="1915">
        <v>3</v>
      </c>
      <c r="B28" s="1915"/>
      <c r="C28" s="1901">
        <v>150</v>
      </c>
      <c r="D28" s="1901"/>
      <c r="E28" s="1916" t="s">
        <v>1282</v>
      </c>
      <c r="F28" s="1916"/>
      <c r="G28" s="1916" t="s">
        <v>1282</v>
      </c>
      <c r="H28" s="1916"/>
      <c r="I28" s="1916" t="s">
        <v>1282</v>
      </c>
      <c r="J28" s="1916"/>
      <c r="K28" s="1915" t="s">
        <v>1282</v>
      </c>
      <c r="L28" s="1915"/>
      <c r="M28" s="1916">
        <v>2</v>
      </c>
      <c r="N28" s="1916"/>
      <c r="O28" s="1916">
        <v>3</v>
      </c>
      <c r="P28" s="1916"/>
      <c r="Q28" s="1916">
        <v>1</v>
      </c>
      <c r="R28" s="1916"/>
      <c r="S28" s="1916">
        <v>7</v>
      </c>
      <c r="T28" s="1916"/>
      <c r="U28" s="1916">
        <v>4</v>
      </c>
      <c r="V28" s="1916"/>
      <c r="W28" s="1916">
        <v>13</v>
      </c>
      <c r="X28" s="1916"/>
      <c r="Y28" s="1916" t="s">
        <v>1630</v>
      </c>
      <c r="Z28" s="1916"/>
      <c r="AA28" s="1916" t="s">
        <v>1630</v>
      </c>
      <c r="AB28" s="1916"/>
      <c r="AC28" s="1916">
        <v>3</v>
      </c>
      <c r="AD28" s="1916"/>
      <c r="AE28" s="1916">
        <v>15</v>
      </c>
      <c r="AF28" s="1916"/>
      <c r="AG28" s="1916" t="s">
        <v>1282</v>
      </c>
      <c r="AH28" s="1916"/>
      <c r="AI28" s="1916" t="s">
        <v>1282</v>
      </c>
      <c r="AJ28" s="1916"/>
      <c r="AK28" s="1916">
        <v>1</v>
      </c>
      <c r="AL28" s="1916"/>
      <c r="AM28" s="1916">
        <v>2</v>
      </c>
      <c r="AN28" s="1916"/>
      <c r="AO28" s="1922" t="s">
        <v>1598</v>
      </c>
      <c r="AP28" s="1922"/>
      <c r="AQ28" s="1922" t="s">
        <v>1598</v>
      </c>
      <c r="AR28" s="1923"/>
      <c r="AS28" s="708" t="s">
        <v>1744</v>
      </c>
    </row>
    <row r="29" spans="1:45" ht="22.5" customHeight="1">
      <c r="A29" s="1915">
        <v>2</v>
      </c>
      <c r="B29" s="1915"/>
      <c r="C29" s="1901">
        <v>3</v>
      </c>
      <c r="D29" s="1901"/>
      <c r="E29" s="1916" t="s">
        <v>1282</v>
      </c>
      <c r="F29" s="1916"/>
      <c r="G29" s="1916" t="s">
        <v>1282</v>
      </c>
      <c r="H29" s="1916"/>
      <c r="I29" s="1916">
        <v>1</v>
      </c>
      <c r="J29" s="1916"/>
      <c r="K29" s="1915">
        <v>3</v>
      </c>
      <c r="L29" s="1915"/>
      <c r="M29" s="1916">
        <v>2</v>
      </c>
      <c r="N29" s="1916"/>
      <c r="O29" s="1916">
        <v>3</v>
      </c>
      <c r="P29" s="1916"/>
      <c r="Q29" s="1916" t="s">
        <v>1282</v>
      </c>
      <c r="R29" s="1916"/>
      <c r="S29" s="1916" t="s">
        <v>1282</v>
      </c>
      <c r="T29" s="1916"/>
      <c r="U29" s="1916" t="s">
        <v>1282</v>
      </c>
      <c r="V29" s="1916"/>
      <c r="W29" s="1916" t="s">
        <v>1282</v>
      </c>
      <c r="X29" s="1916"/>
      <c r="Y29" s="1916">
        <v>5</v>
      </c>
      <c r="Z29" s="1916"/>
      <c r="AA29" s="1916">
        <v>68</v>
      </c>
      <c r="AB29" s="1916"/>
      <c r="AC29" s="1916" t="s">
        <v>1282</v>
      </c>
      <c r="AD29" s="1916"/>
      <c r="AE29" s="1916" t="s">
        <v>1282</v>
      </c>
      <c r="AF29" s="1916"/>
      <c r="AG29" s="1916" t="s">
        <v>1282</v>
      </c>
      <c r="AH29" s="1916"/>
      <c r="AI29" s="1916" t="s">
        <v>1282</v>
      </c>
      <c r="AJ29" s="1916"/>
      <c r="AK29" s="1916">
        <v>1</v>
      </c>
      <c r="AL29" s="1916"/>
      <c r="AM29" s="1916">
        <v>1</v>
      </c>
      <c r="AN29" s="1916"/>
      <c r="AO29" s="1922" t="s">
        <v>1598</v>
      </c>
      <c r="AP29" s="1922"/>
      <c r="AQ29" s="1922" t="s">
        <v>1598</v>
      </c>
      <c r="AR29" s="1923"/>
      <c r="AS29" s="708" t="s">
        <v>1171</v>
      </c>
    </row>
    <row r="30" spans="1:45" ht="22.5" customHeight="1">
      <c r="A30" s="1915">
        <v>1</v>
      </c>
      <c r="B30" s="1915"/>
      <c r="C30" s="1901">
        <v>1</v>
      </c>
      <c r="D30" s="1901"/>
      <c r="E30" s="1916" t="s">
        <v>1282</v>
      </c>
      <c r="F30" s="1916"/>
      <c r="G30" s="1916" t="s">
        <v>1630</v>
      </c>
      <c r="H30" s="1916"/>
      <c r="I30" s="1916" t="s">
        <v>1630</v>
      </c>
      <c r="J30" s="1916"/>
      <c r="K30" s="1915" t="s">
        <v>1630</v>
      </c>
      <c r="L30" s="1915"/>
      <c r="M30" s="1916" t="s">
        <v>1630</v>
      </c>
      <c r="N30" s="1916"/>
      <c r="O30" s="1916" t="s">
        <v>1630</v>
      </c>
      <c r="P30" s="1916"/>
      <c r="Q30" s="1916" t="s">
        <v>1282</v>
      </c>
      <c r="R30" s="1916"/>
      <c r="S30" s="1916" t="s">
        <v>1282</v>
      </c>
      <c r="T30" s="1916"/>
      <c r="U30" s="1916" t="s">
        <v>1282</v>
      </c>
      <c r="V30" s="1916"/>
      <c r="W30" s="1916" t="s">
        <v>1282</v>
      </c>
      <c r="X30" s="1916"/>
      <c r="Y30" s="1916">
        <v>2</v>
      </c>
      <c r="Z30" s="1916"/>
      <c r="AA30" s="1916">
        <v>2</v>
      </c>
      <c r="AB30" s="1916"/>
      <c r="AC30" s="1916">
        <v>2</v>
      </c>
      <c r="AD30" s="1916"/>
      <c r="AE30" s="1916">
        <v>11</v>
      </c>
      <c r="AF30" s="1916"/>
      <c r="AG30" s="1916" t="s">
        <v>1282</v>
      </c>
      <c r="AH30" s="1916"/>
      <c r="AI30" s="1916" t="s">
        <v>1282</v>
      </c>
      <c r="AJ30" s="1916"/>
      <c r="AK30" s="1916">
        <v>1</v>
      </c>
      <c r="AL30" s="1916"/>
      <c r="AM30" s="1916">
        <v>1</v>
      </c>
      <c r="AN30" s="1916"/>
      <c r="AO30" s="1922" t="s">
        <v>1598</v>
      </c>
      <c r="AP30" s="1922"/>
      <c r="AQ30" s="1922" t="s">
        <v>1598</v>
      </c>
      <c r="AR30" s="1923"/>
      <c r="AS30" s="708" t="s">
        <v>1173</v>
      </c>
    </row>
    <row r="31" spans="1:45" ht="22.5" customHeight="1">
      <c r="A31" s="1915">
        <v>2</v>
      </c>
      <c r="B31" s="1915"/>
      <c r="C31" s="1901">
        <v>26</v>
      </c>
      <c r="D31" s="1901"/>
      <c r="E31" s="1916" t="s">
        <v>1282</v>
      </c>
      <c r="F31" s="1916"/>
      <c r="G31" s="1916" t="s">
        <v>1282</v>
      </c>
      <c r="H31" s="1916"/>
      <c r="I31" s="1916" t="s">
        <v>1282</v>
      </c>
      <c r="J31" s="1916"/>
      <c r="K31" s="1915" t="s">
        <v>1282</v>
      </c>
      <c r="L31" s="1915"/>
      <c r="M31" s="1916" t="s">
        <v>1282</v>
      </c>
      <c r="N31" s="1916"/>
      <c r="O31" s="1916" t="s">
        <v>1282</v>
      </c>
      <c r="P31" s="1916"/>
      <c r="Q31" s="1916" t="s">
        <v>1282</v>
      </c>
      <c r="R31" s="1916"/>
      <c r="S31" s="1916" t="s">
        <v>1282</v>
      </c>
      <c r="T31" s="1916"/>
      <c r="U31" s="1916" t="s">
        <v>1282</v>
      </c>
      <c r="V31" s="1916"/>
      <c r="W31" s="1916" t="s">
        <v>1282</v>
      </c>
      <c r="X31" s="1916"/>
      <c r="Y31" s="1916" t="s">
        <v>1630</v>
      </c>
      <c r="Z31" s="1916"/>
      <c r="AA31" s="1916" t="s">
        <v>1630</v>
      </c>
      <c r="AB31" s="1916"/>
      <c r="AC31" s="1916" t="s">
        <v>1282</v>
      </c>
      <c r="AD31" s="1916"/>
      <c r="AE31" s="1916" t="s">
        <v>1282</v>
      </c>
      <c r="AF31" s="1916"/>
      <c r="AG31" s="1916" t="s">
        <v>1282</v>
      </c>
      <c r="AH31" s="1916"/>
      <c r="AI31" s="1916" t="s">
        <v>1282</v>
      </c>
      <c r="AJ31" s="1916"/>
      <c r="AK31" s="1916" t="s">
        <v>1282</v>
      </c>
      <c r="AL31" s="1916"/>
      <c r="AM31" s="1916" t="s">
        <v>1282</v>
      </c>
      <c r="AN31" s="1916"/>
      <c r="AO31" s="1922" t="s">
        <v>1598</v>
      </c>
      <c r="AP31" s="1922"/>
      <c r="AQ31" s="1922" t="s">
        <v>1598</v>
      </c>
      <c r="AR31" s="1923"/>
      <c r="AS31" s="708" t="s">
        <v>252</v>
      </c>
    </row>
    <row r="32" spans="1:45" ht="22.5" customHeight="1">
      <c r="A32" s="1915" t="s">
        <v>1282</v>
      </c>
      <c r="B32" s="1915"/>
      <c r="C32" s="1901" t="s">
        <v>1282</v>
      </c>
      <c r="D32" s="1901"/>
      <c r="E32" s="1916" t="s">
        <v>1282</v>
      </c>
      <c r="F32" s="1916"/>
      <c r="G32" s="1916" t="s">
        <v>1282</v>
      </c>
      <c r="H32" s="1916"/>
      <c r="I32" s="1916" t="s">
        <v>1282</v>
      </c>
      <c r="J32" s="1916"/>
      <c r="K32" s="1915" t="s">
        <v>1282</v>
      </c>
      <c r="L32" s="1915"/>
      <c r="M32" s="1916">
        <v>1</v>
      </c>
      <c r="N32" s="1916"/>
      <c r="O32" s="1916">
        <v>2</v>
      </c>
      <c r="P32" s="1916"/>
      <c r="Q32" s="1916">
        <v>1</v>
      </c>
      <c r="R32" s="1916"/>
      <c r="S32" s="1916">
        <v>1</v>
      </c>
      <c r="T32" s="1916"/>
      <c r="U32" s="1916" t="s">
        <v>1282</v>
      </c>
      <c r="V32" s="1916"/>
      <c r="W32" s="1916" t="s">
        <v>1282</v>
      </c>
      <c r="X32" s="1916"/>
      <c r="Y32" s="1916" t="s">
        <v>1282</v>
      </c>
      <c r="Z32" s="1916"/>
      <c r="AA32" s="1916" t="s">
        <v>1282</v>
      </c>
      <c r="AB32" s="1916"/>
      <c r="AC32" s="1916" t="s">
        <v>1282</v>
      </c>
      <c r="AD32" s="1916"/>
      <c r="AE32" s="1916" t="s">
        <v>1282</v>
      </c>
      <c r="AF32" s="1916"/>
      <c r="AG32" s="1916" t="s">
        <v>1282</v>
      </c>
      <c r="AH32" s="1916"/>
      <c r="AI32" s="1916" t="s">
        <v>1282</v>
      </c>
      <c r="AJ32" s="1916"/>
      <c r="AK32" s="1916" t="s">
        <v>1282</v>
      </c>
      <c r="AL32" s="1916"/>
      <c r="AM32" s="1916" t="s">
        <v>1282</v>
      </c>
      <c r="AN32" s="1916"/>
      <c r="AO32" s="1922" t="s">
        <v>1598</v>
      </c>
      <c r="AP32" s="1922"/>
      <c r="AQ32" s="1922" t="s">
        <v>1598</v>
      </c>
      <c r="AR32" s="1923"/>
      <c r="AS32" s="708" t="s">
        <v>1175</v>
      </c>
    </row>
    <row r="33" spans="1:45" ht="22.5" customHeight="1">
      <c r="A33" s="1915"/>
      <c r="B33" s="1915"/>
      <c r="C33" s="1901"/>
      <c r="D33" s="1901"/>
      <c r="E33" s="1916"/>
      <c r="F33" s="1916"/>
      <c r="G33" s="1916"/>
      <c r="H33" s="1916"/>
      <c r="I33" s="1916"/>
      <c r="J33" s="1916"/>
      <c r="K33" s="1915"/>
      <c r="L33" s="1915"/>
      <c r="M33" s="1916"/>
      <c r="N33" s="1916"/>
      <c r="O33" s="1916"/>
      <c r="P33" s="1916"/>
      <c r="Q33" s="1916"/>
      <c r="R33" s="1916"/>
      <c r="S33" s="1916"/>
      <c r="T33" s="1916"/>
      <c r="U33" s="1916"/>
      <c r="V33" s="1916"/>
      <c r="W33" s="1916"/>
      <c r="X33" s="1916"/>
      <c r="Y33" s="1916"/>
      <c r="Z33" s="1916"/>
      <c r="AA33" s="1916"/>
      <c r="AB33" s="1916"/>
      <c r="AC33" s="1916"/>
      <c r="AD33" s="1916"/>
      <c r="AE33" s="1916"/>
      <c r="AF33" s="1916"/>
      <c r="AG33" s="1916"/>
      <c r="AH33" s="1916"/>
      <c r="AI33" s="1916"/>
      <c r="AJ33" s="1916"/>
      <c r="AK33" s="1916"/>
      <c r="AL33" s="1916"/>
      <c r="AM33" s="1916"/>
      <c r="AN33" s="1916"/>
      <c r="AO33" s="1937"/>
      <c r="AP33" s="1937"/>
      <c r="AQ33" s="1934"/>
      <c r="AR33" s="1935"/>
      <c r="AS33" s="708"/>
    </row>
    <row r="34" spans="1:45" ht="22.5" customHeight="1">
      <c r="A34" s="1915">
        <f>SUM(A35:A38)+SUM('P56'!A7:A9)</f>
        <v>14</v>
      </c>
      <c r="B34" s="1915"/>
      <c r="C34" s="1915">
        <f>SUM(C35:C38)+SUM('P56'!C7:C9)</f>
        <v>57</v>
      </c>
      <c r="D34" s="1915"/>
      <c r="E34" s="1901" t="s">
        <v>1282</v>
      </c>
      <c r="F34" s="1901"/>
      <c r="G34" s="1901" t="s">
        <v>1282</v>
      </c>
      <c r="H34" s="1901"/>
      <c r="I34" s="1915">
        <f>SUM(I35:I38)+SUM('P56'!I7:I9)</f>
        <v>1</v>
      </c>
      <c r="J34" s="1915"/>
      <c r="K34" s="1915">
        <f>SUM(K35:K38)+SUM('P56'!K7:K9)</f>
        <v>1</v>
      </c>
      <c r="L34" s="1915"/>
      <c r="M34" s="1915">
        <f>SUM(M35:M38)+SUM('P56'!M7:M9)</f>
        <v>1</v>
      </c>
      <c r="N34" s="1915"/>
      <c r="O34" s="1915">
        <f>SUM(O35:O38)+SUM('P56'!O7:O9)</f>
        <v>2</v>
      </c>
      <c r="P34" s="1915"/>
      <c r="Q34" s="1915">
        <f>SUM(Q35:Q38)+SUM('P56'!Q7:Q9)</f>
        <v>3</v>
      </c>
      <c r="R34" s="1915"/>
      <c r="S34" s="1915">
        <f>SUM(S35:S38)+SUM('P56'!S7:S9)</f>
        <v>36</v>
      </c>
      <c r="T34" s="1915"/>
      <c r="U34" s="1915">
        <f>SUM(U35:U38)+SUM('P56'!U7:U9)</f>
        <v>7</v>
      </c>
      <c r="V34" s="1915"/>
      <c r="W34" s="1915">
        <f>SUM(W35:W38)+SUM('P56'!W7:W9)</f>
        <v>15</v>
      </c>
      <c r="X34" s="1915"/>
      <c r="Y34" s="1915">
        <f>SUM(Y35:Y38)+SUM('P56'!Y7:Y9)</f>
        <v>1</v>
      </c>
      <c r="Z34" s="1915"/>
      <c r="AA34" s="1915">
        <f>SUM(AA35:AA38)+SUM('P56'!AA7:AA9)</f>
        <v>5</v>
      </c>
      <c r="AB34" s="1915"/>
      <c r="AC34" s="1915">
        <f>SUM(AC35:AC38)+SUM('P56'!AC7:AC9)</f>
        <v>3</v>
      </c>
      <c r="AD34" s="1915"/>
      <c r="AE34" s="1915">
        <f>SUM(AE35:AE38)+SUM('P56'!AE7:AE9)</f>
        <v>109</v>
      </c>
      <c r="AF34" s="1915"/>
      <c r="AG34" s="1915">
        <f>SUM(AG35:AG38)+SUM('P56'!AG7:AG9)</f>
        <v>1</v>
      </c>
      <c r="AH34" s="1915"/>
      <c r="AI34" s="1915">
        <f>SUM(AI35:AI38)+SUM('P56'!AI7:AI9)</f>
        <v>5</v>
      </c>
      <c r="AJ34" s="1915"/>
      <c r="AK34" s="1915">
        <f>SUM(AK35:AK38)+SUM('P56'!AK7:AK9)</f>
        <v>7</v>
      </c>
      <c r="AL34" s="1915"/>
      <c r="AM34" s="1915">
        <f>SUM(AM35:AM38)+SUM('P56'!AM7:AM9)</f>
        <v>15</v>
      </c>
      <c r="AN34" s="1915"/>
      <c r="AO34" s="1922" t="s">
        <v>1598</v>
      </c>
      <c r="AP34" s="1922"/>
      <c r="AQ34" s="1922" t="s">
        <v>1598</v>
      </c>
      <c r="AR34" s="1923"/>
      <c r="AS34" s="708"/>
    </row>
    <row r="35" spans="1:45" ht="22.5" customHeight="1">
      <c r="A35" s="1901">
        <v>5</v>
      </c>
      <c r="B35" s="1901"/>
      <c r="C35" s="1901">
        <v>27</v>
      </c>
      <c r="D35" s="1901"/>
      <c r="E35" s="1901" t="s">
        <v>1282</v>
      </c>
      <c r="F35" s="1901"/>
      <c r="G35" s="1901" t="s">
        <v>1282</v>
      </c>
      <c r="H35" s="1901"/>
      <c r="I35" s="1901" t="s">
        <v>1282</v>
      </c>
      <c r="J35" s="1901"/>
      <c r="K35" s="1901" t="s">
        <v>1282</v>
      </c>
      <c r="L35" s="1901"/>
      <c r="M35" s="1901">
        <v>1</v>
      </c>
      <c r="N35" s="1901"/>
      <c r="O35" s="1901">
        <v>2</v>
      </c>
      <c r="P35" s="1901"/>
      <c r="Q35" s="1901" t="s">
        <v>1282</v>
      </c>
      <c r="R35" s="1901"/>
      <c r="S35" s="1901" t="s">
        <v>1282</v>
      </c>
      <c r="T35" s="1901"/>
      <c r="U35" s="1901">
        <v>2</v>
      </c>
      <c r="V35" s="1901"/>
      <c r="W35" s="1901">
        <v>2</v>
      </c>
      <c r="X35" s="1901"/>
      <c r="Y35" s="1901" t="s">
        <v>1630</v>
      </c>
      <c r="Z35" s="1901"/>
      <c r="AA35" s="1901" t="s">
        <v>1630</v>
      </c>
      <c r="AB35" s="1901"/>
      <c r="AC35" s="1901" t="s">
        <v>1282</v>
      </c>
      <c r="AD35" s="1901"/>
      <c r="AE35" s="1901" t="s">
        <v>1282</v>
      </c>
      <c r="AF35" s="1901"/>
      <c r="AG35" s="1901" t="s">
        <v>1282</v>
      </c>
      <c r="AH35" s="1901"/>
      <c r="AI35" s="1901" t="s">
        <v>1282</v>
      </c>
      <c r="AJ35" s="1901"/>
      <c r="AK35" s="1901">
        <v>2</v>
      </c>
      <c r="AL35" s="1901"/>
      <c r="AM35" s="1901">
        <v>2</v>
      </c>
      <c r="AN35" s="1901"/>
      <c r="AO35" s="1922" t="s">
        <v>1598</v>
      </c>
      <c r="AP35" s="1922"/>
      <c r="AQ35" s="1922" t="s">
        <v>1598</v>
      </c>
      <c r="AR35" s="1923"/>
      <c r="AS35" s="708" t="s">
        <v>1738</v>
      </c>
    </row>
    <row r="36" spans="1:45" ht="22.5" customHeight="1">
      <c r="A36" s="1915">
        <v>2</v>
      </c>
      <c r="B36" s="1915"/>
      <c r="C36" s="1901">
        <v>4</v>
      </c>
      <c r="D36" s="1901"/>
      <c r="E36" s="1916" t="s">
        <v>1282</v>
      </c>
      <c r="F36" s="1916"/>
      <c r="G36" s="1916" t="s">
        <v>1282</v>
      </c>
      <c r="H36" s="1916"/>
      <c r="I36" s="1916" t="s">
        <v>1282</v>
      </c>
      <c r="J36" s="1916"/>
      <c r="K36" s="1915" t="s">
        <v>1282</v>
      </c>
      <c r="L36" s="1915"/>
      <c r="M36" s="1916" t="s">
        <v>1282</v>
      </c>
      <c r="N36" s="1916"/>
      <c r="O36" s="1916" t="s">
        <v>1282</v>
      </c>
      <c r="P36" s="1916"/>
      <c r="Q36" s="1916">
        <v>2</v>
      </c>
      <c r="R36" s="1916"/>
      <c r="S36" s="1916">
        <v>13</v>
      </c>
      <c r="T36" s="1916"/>
      <c r="U36" s="1916">
        <v>1</v>
      </c>
      <c r="V36" s="1916"/>
      <c r="W36" s="1916">
        <v>2</v>
      </c>
      <c r="X36" s="1916"/>
      <c r="Y36" s="1916" t="s">
        <v>1282</v>
      </c>
      <c r="Z36" s="1916"/>
      <c r="AA36" s="1916" t="s">
        <v>1282</v>
      </c>
      <c r="AB36" s="1916"/>
      <c r="AC36" s="1916">
        <v>1</v>
      </c>
      <c r="AD36" s="1916"/>
      <c r="AE36" s="1916">
        <v>102</v>
      </c>
      <c r="AF36" s="1916"/>
      <c r="AG36" s="1916">
        <v>1</v>
      </c>
      <c r="AH36" s="1916"/>
      <c r="AI36" s="1916">
        <v>5</v>
      </c>
      <c r="AJ36" s="1916"/>
      <c r="AK36" s="1916">
        <v>2</v>
      </c>
      <c r="AL36" s="1916"/>
      <c r="AM36" s="1916">
        <v>3</v>
      </c>
      <c r="AN36" s="1916"/>
      <c r="AO36" s="1922" t="s">
        <v>1598</v>
      </c>
      <c r="AP36" s="1922"/>
      <c r="AQ36" s="1922" t="s">
        <v>1598</v>
      </c>
      <c r="AR36" s="1923"/>
      <c r="AS36" s="708" t="s">
        <v>1740</v>
      </c>
    </row>
    <row r="37" spans="1:45" ht="22.5" customHeight="1">
      <c r="A37" s="1915">
        <v>2</v>
      </c>
      <c r="B37" s="1915"/>
      <c r="C37" s="1901">
        <v>19</v>
      </c>
      <c r="D37" s="1901"/>
      <c r="E37" s="1916" t="s">
        <v>1282</v>
      </c>
      <c r="F37" s="1916"/>
      <c r="G37" s="1916" t="s">
        <v>1282</v>
      </c>
      <c r="H37" s="1916"/>
      <c r="I37" s="1916">
        <v>1</v>
      </c>
      <c r="J37" s="1916"/>
      <c r="K37" s="1915">
        <v>1</v>
      </c>
      <c r="L37" s="1915"/>
      <c r="M37" s="1916" t="s">
        <v>1282</v>
      </c>
      <c r="N37" s="1916"/>
      <c r="O37" s="1916" t="s">
        <v>1282</v>
      </c>
      <c r="P37" s="1916"/>
      <c r="Q37" s="1916" t="s">
        <v>1282</v>
      </c>
      <c r="R37" s="1916"/>
      <c r="S37" s="1916" t="s">
        <v>1282</v>
      </c>
      <c r="T37" s="1916"/>
      <c r="U37" s="1916">
        <v>2</v>
      </c>
      <c r="V37" s="1916"/>
      <c r="W37" s="1916">
        <v>7</v>
      </c>
      <c r="X37" s="1916"/>
      <c r="Y37" s="1916" t="s">
        <v>1282</v>
      </c>
      <c r="Z37" s="1916"/>
      <c r="AA37" s="1916" t="s">
        <v>1282</v>
      </c>
      <c r="AB37" s="1916"/>
      <c r="AC37" s="1916">
        <v>1</v>
      </c>
      <c r="AD37" s="1916"/>
      <c r="AE37" s="1916">
        <v>1</v>
      </c>
      <c r="AF37" s="1916"/>
      <c r="AG37" s="1916" t="s">
        <v>1282</v>
      </c>
      <c r="AH37" s="1916"/>
      <c r="AI37" s="1916" t="s">
        <v>1282</v>
      </c>
      <c r="AJ37" s="1916"/>
      <c r="AK37" s="1916">
        <v>2</v>
      </c>
      <c r="AL37" s="1916"/>
      <c r="AM37" s="1916">
        <v>4</v>
      </c>
      <c r="AN37" s="1916"/>
      <c r="AO37" s="1922" t="s">
        <v>1745</v>
      </c>
      <c r="AP37" s="1922"/>
      <c r="AQ37" s="1922" t="s">
        <v>1598</v>
      </c>
      <c r="AR37" s="1923"/>
      <c r="AS37" s="708" t="s">
        <v>263</v>
      </c>
    </row>
    <row r="38" spans="1:45" ht="22.5" customHeight="1">
      <c r="A38" s="1915" t="s">
        <v>1282</v>
      </c>
      <c r="B38" s="1915"/>
      <c r="C38" s="1901" t="s">
        <v>1282</v>
      </c>
      <c r="D38" s="1901"/>
      <c r="E38" s="1916" t="s">
        <v>1282</v>
      </c>
      <c r="F38" s="1916"/>
      <c r="G38" s="1916" t="s">
        <v>1282</v>
      </c>
      <c r="H38" s="1916"/>
      <c r="I38" s="1916" t="s">
        <v>1282</v>
      </c>
      <c r="J38" s="1916"/>
      <c r="K38" s="1915" t="s">
        <v>1282</v>
      </c>
      <c r="L38" s="1915"/>
      <c r="M38" s="1916" t="s">
        <v>1282</v>
      </c>
      <c r="N38" s="1916"/>
      <c r="O38" s="1916" t="s">
        <v>1282</v>
      </c>
      <c r="P38" s="1916"/>
      <c r="Q38" s="1916" t="s">
        <v>1282</v>
      </c>
      <c r="R38" s="1916"/>
      <c r="S38" s="1916" t="s">
        <v>1282</v>
      </c>
      <c r="T38" s="1916"/>
      <c r="U38" s="1916" t="s">
        <v>1282</v>
      </c>
      <c r="V38" s="1916"/>
      <c r="W38" s="1916" t="s">
        <v>1282</v>
      </c>
      <c r="X38" s="1916"/>
      <c r="Y38" s="1916" t="s">
        <v>1282</v>
      </c>
      <c r="Z38" s="1916"/>
      <c r="AA38" s="1916" t="s">
        <v>1282</v>
      </c>
      <c r="AB38" s="1916"/>
      <c r="AC38" s="1916" t="s">
        <v>1282</v>
      </c>
      <c r="AD38" s="1916"/>
      <c r="AE38" s="1916" t="s">
        <v>1282</v>
      </c>
      <c r="AF38" s="1916"/>
      <c r="AG38" s="1916" t="s">
        <v>1282</v>
      </c>
      <c r="AH38" s="1916"/>
      <c r="AI38" s="1916" t="s">
        <v>1282</v>
      </c>
      <c r="AJ38" s="1916"/>
      <c r="AK38" s="1916" t="s">
        <v>1282</v>
      </c>
      <c r="AL38" s="1916"/>
      <c r="AM38" s="1916" t="s">
        <v>1282</v>
      </c>
      <c r="AN38" s="1916"/>
      <c r="AO38" s="1922" t="s">
        <v>1598</v>
      </c>
      <c r="AP38" s="1922"/>
      <c r="AQ38" s="1922" t="s">
        <v>1598</v>
      </c>
      <c r="AR38" s="1923"/>
      <c r="AS38" s="708" t="s">
        <v>167</v>
      </c>
    </row>
    <row r="39" spans="1:45" ht="22.5" customHeight="1">
      <c r="A39" s="1918"/>
      <c r="B39" s="1918"/>
      <c r="C39" s="1918"/>
      <c r="D39" s="1918"/>
      <c r="E39" s="1918"/>
      <c r="F39" s="1918"/>
      <c r="G39" s="1918"/>
      <c r="H39" s="1918"/>
      <c r="I39" s="1918"/>
      <c r="J39" s="1918"/>
      <c r="K39" s="1918"/>
      <c r="L39" s="1918"/>
      <c r="M39" s="1918"/>
      <c r="N39" s="1918"/>
      <c r="O39" s="1918"/>
      <c r="P39" s="1918"/>
      <c r="Q39" s="1918"/>
      <c r="R39" s="1918"/>
      <c r="S39" s="1918"/>
      <c r="T39" s="1918"/>
      <c r="U39" s="1918"/>
      <c r="V39" s="1918"/>
      <c r="W39" s="1918"/>
      <c r="X39" s="1918"/>
      <c r="Y39" s="1918"/>
      <c r="Z39" s="1918"/>
      <c r="AA39" s="1918"/>
      <c r="AB39" s="1918"/>
      <c r="AC39" s="1918"/>
      <c r="AD39" s="1918"/>
      <c r="AE39" s="1918"/>
      <c r="AF39" s="1918"/>
      <c r="AG39" s="1918"/>
      <c r="AH39" s="1918"/>
      <c r="AI39" s="1918"/>
      <c r="AJ39" s="1918"/>
      <c r="AK39" s="1918"/>
      <c r="AL39" s="1918"/>
      <c r="AM39" s="1918"/>
      <c r="AN39" s="1918"/>
      <c r="AO39" s="1925"/>
      <c r="AP39" s="1925"/>
      <c r="AQ39" s="1925"/>
      <c r="AR39" s="1925"/>
      <c r="AS39" s="693"/>
    </row>
    <row r="49" spans="7:8" ht="22.5" customHeight="1">
      <c r="G49" s="263"/>
      <c r="H49" s="263"/>
    </row>
  </sheetData>
  <mergeCells count="782">
    <mergeCell ref="U36:V36"/>
    <mergeCell ref="U37:V37"/>
    <mergeCell ref="U38:V38"/>
    <mergeCell ref="U39:V39"/>
    <mergeCell ref="U31:V31"/>
    <mergeCell ref="U32:V32"/>
    <mergeCell ref="U33:V33"/>
    <mergeCell ref="U34:V34"/>
    <mergeCell ref="U35:V35"/>
    <mergeCell ref="U26:V26"/>
    <mergeCell ref="U27:V27"/>
    <mergeCell ref="U28:V28"/>
    <mergeCell ref="U29:V29"/>
    <mergeCell ref="U30:V30"/>
    <mergeCell ref="U21:V21"/>
    <mergeCell ref="U22:V22"/>
    <mergeCell ref="U23:V23"/>
    <mergeCell ref="U24:V24"/>
    <mergeCell ref="U25:V25"/>
    <mergeCell ref="U6:V6"/>
    <mergeCell ref="U7:V7"/>
    <mergeCell ref="U8:V8"/>
    <mergeCell ref="U9:V9"/>
    <mergeCell ref="U10:V10"/>
    <mergeCell ref="W35:X35"/>
    <mergeCell ref="W36:X36"/>
    <mergeCell ref="W37:X37"/>
    <mergeCell ref="W38:X38"/>
    <mergeCell ref="W20:X20"/>
    <mergeCell ref="W21:X21"/>
    <mergeCell ref="W22:X22"/>
    <mergeCell ref="W23:X23"/>
    <mergeCell ref="W24:X24"/>
    <mergeCell ref="U16:V16"/>
    <mergeCell ref="U17:V17"/>
    <mergeCell ref="U18:V18"/>
    <mergeCell ref="U19:V19"/>
    <mergeCell ref="U20:V20"/>
    <mergeCell ref="U11:V11"/>
    <mergeCell ref="U12:V12"/>
    <mergeCell ref="U13:V13"/>
    <mergeCell ref="U14:V14"/>
    <mergeCell ref="U15:V15"/>
    <mergeCell ref="W39:X39"/>
    <mergeCell ref="W30:X30"/>
    <mergeCell ref="W31:X31"/>
    <mergeCell ref="W32:X32"/>
    <mergeCell ref="W33:X33"/>
    <mergeCell ref="W34:X34"/>
    <mergeCell ref="W25:X25"/>
    <mergeCell ref="W26:X26"/>
    <mergeCell ref="W27:X27"/>
    <mergeCell ref="W28:X28"/>
    <mergeCell ref="W29:X29"/>
    <mergeCell ref="Y38:Z38"/>
    <mergeCell ref="Y39:Z39"/>
    <mergeCell ref="W6:X6"/>
    <mergeCell ref="W7:X7"/>
    <mergeCell ref="W8:X8"/>
    <mergeCell ref="W9:X9"/>
    <mergeCell ref="W10:X10"/>
    <mergeCell ref="W11:X11"/>
    <mergeCell ref="W12:X12"/>
    <mergeCell ref="W13:X13"/>
    <mergeCell ref="W14:X14"/>
    <mergeCell ref="W15:X15"/>
    <mergeCell ref="W16:X16"/>
    <mergeCell ref="W17:X17"/>
    <mergeCell ref="W18:X18"/>
    <mergeCell ref="W19:X19"/>
    <mergeCell ref="Y33:Z33"/>
    <mergeCell ref="Y34:Z34"/>
    <mergeCell ref="Y35:Z35"/>
    <mergeCell ref="Y36:Z36"/>
    <mergeCell ref="Y37:Z37"/>
    <mergeCell ref="Y28:Z28"/>
    <mergeCell ref="Y29:Z29"/>
    <mergeCell ref="Y30:Z30"/>
    <mergeCell ref="Y31:Z31"/>
    <mergeCell ref="Y32:Z32"/>
    <mergeCell ref="Y23:Z23"/>
    <mergeCell ref="Y24:Z24"/>
    <mergeCell ref="Y25:Z25"/>
    <mergeCell ref="Y26:Z26"/>
    <mergeCell ref="Y27:Z27"/>
    <mergeCell ref="Y18:Z18"/>
    <mergeCell ref="Y19:Z19"/>
    <mergeCell ref="Y20:Z20"/>
    <mergeCell ref="Y21:Z21"/>
    <mergeCell ref="Y22:Z22"/>
    <mergeCell ref="AA36:AB36"/>
    <mergeCell ref="AA37:AB37"/>
    <mergeCell ref="AA38:AB38"/>
    <mergeCell ref="AA39:AB39"/>
    <mergeCell ref="Y6:Z6"/>
    <mergeCell ref="Y7:Z7"/>
    <mergeCell ref="Y8:Z8"/>
    <mergeCell ref="Y9:Z9"/>
    <mergeCell ref="Y10:Z10"/>
    <mergeCell ref="Y11:Z11"/>
    <mergeCell ref="Y12:Z12"/>
    <mergeCell ref="Y13:Z13"/>
    <mergeCell ref="Y14:Z14"/>
    <mergeCell ref="Y15:Z15"/>
    <mergeCell ref="Y16:Z16"/>
    <mergeCell ref="Y17:Z17"/>
    <mergeCell ref="AA31:AB31"/>
    <mergeCell ref="AA32:AB32"/>
    <mergeCell ref="AA33:AB33"/>
    <mergeCell ref="AA34:AB34"/>
    <mergeCell ref="AA35:AB35"/>
    <mergeCell ref="AA26:AB26"/>
    <mergeCell ref="AA27:AB27"/>
    <mergeCell ref="AA28:AB28"/>
    <mergeCell ref="AA29:AB29"/>
    <mergeCell ref="AA30:AB30"/>
    <mergeCell ref="AA21:AB21"/>
    <mergeCell ref="AA22:AB22"/>
    <mergeCell ref="AA23:AB23"/>
    <mergeCell ref="AA24:AB24"/>
    <mergeCell ref="AA25:AB25"/>
    <mergeCell ref="AA16:AB16"/>
    <mergeCell ref="AA17:AB17"/>
    <mergeCell ref="AA18:AB18"/>
    <mergeCell ref="AA19:AB19"/>
    <mergeCell ref="AA20:AB20"/>
    <mergeCell ref="AA11:AB11"/>
    <mergeCell ref="AA12:AB12"/>
    <mergeCell ref="AA13:AB13"/>
    <mergeCell ref="AA14:AB14"/>
    <mergeCell ref="AA15:AB15"/>
    <mergeCell ref="AA6:AB6"/>
    <mergeCell ref="AA7:AB7"/>
    <mergeCell ref="AA8:AB8"/>
    <mergeCell ref="AA9:AB9"/>
    <mergeCell ref="AA10:AB10"/>
    <mergeCell ref="AC35:AD35"/>
    <mergeCell ref="AC36:AD36"/>
    <mergeCell ref="AC37:AD37"/>
    <mergeCell ref="AC38:AD38"/>
    <mergeCell ref="AC39:AD39"/>
    <mergeCell ref="AC30:AD30"/>
    <mergeCell ref="AC31:AD31"/>
    <mergeCell ref="AC32:AD32"/>
    <mergeCell ref="AC33:AD33"/>
    <mergeCell ref="AC34:AD34"/>
    <mergeCell ref="AC25:AD25"/>
    <mergeCell ref="AC26:AD26"/>
    <mergeCell ref="AC27:AD27"/>
    <mergeCell ref="AC28:AD28"/>
    <mergeCell ref="AC29:AD29"/>
    <mergeCell ref="AC20:AD20"/>
    <mergeCell ref="AC21:AD21"/>
    <mergeCell ref="AC22:AD22"/>
    <mergeCell ref="AC23:AD23"/>
    <mergeCell ref="AC24:AD24"/>
    <mergeCell ref="AE38:AF38"/>
    <mergeCell ref="AE39:AF39"/>
    <mergeCell ref="AC6:AD6"/>
    <mergeCell ref="AC7:AD7"/>
    <mergeCell ref="AC8:AD8"/>
    <mergeCell ref="AC9:AD9"/>
    <mergeCell ref="AC10:AD10"/>
    <mergeCell ref="AC11:AD11"/>
    <mergeCell ref="AC12:AD12"/>
    <mergeCell ref="AC13:AD13"/>
    <mergeCell ref="AC14:AD14"/>
    <mergeCell ref="AC15:AD15"/>
    <mergeCell ref="AC16:AD16"/>
    <mergeCell ref="AC17:AD17"/>
    <mergeCell ref="AC18:AD18"/>
    <mergeCell ref="AC19:AD19"/>
    <mergeCell ref="AE33:AF33"/>
    <mergeCell ref="AE34:AF34"/>
    <mergeCell ref="AE35:AF35"/>
    <mergeCell ref="AE36:AF36"/>
    <mergeCell ref="AE37:AF37"/>
    <mergeCell ref="AE28:AF28"/>
    <mergeCell ref="AE29:AF29"/>
    <mergeCell ref="AE30:AF30"/>
    <mergeCell ref="AE31:AF31"/>
    <mergeCell ref="AE32:AF32"/>
    <mergeCell ref="AE23:AF23"/>
    <mergeCell ref="AE24:AF24"/>
    <mergeCell ref="AE25:AF25"/>
    <mergeCell ref="AE26:AF26"/>
    <mergeCell ref="AE27:AF27"/>
    <mergeCell ref="AE18:AF18"/>
    <mergeCell ref="AE19:AF19"/>
    <mergeCell ref="AE20:AF20"/>
    <mergeCell ref="AE21:AF21"/>
    <mergeCell ref="AE22:AF22"/>
    <mergeCell ref="AG36:AH36"/>
    <mergeCell ref="AG37:AH37"/>
    <mergeCell ref="AG38:AH38"/>
    <mergeCell ref="AG39:AH39"/>
    <mergeCell ref="AE6:AF6"/>
    <mergeCell ref="AE7:AF7"/>
    <mergeCell ref="AE8:AF8"/>
    <mergeCell ref="AE9:AF9"/>
    <mergeCell ref="AE10:AF10"/>
    <mergeCell ref="AE11:AF11"/>
    <mergeCell ref="AE12:AF12"/>
    <mergeCell ref="AE13:AF13"/>
    <mergeCell ref="AE14:AF14"/>
    <mergeCell ref="AE15:AF15"/>
    <mergeCell ref="AE16:AF16"/>
    <mergeCell ref="AE17:AF17"/>
    <mergeCell ref="AG31:AH31"/>
    <mergeCell ref="AG32:AH32"/>
    <mergeCell ref="AG33:AH33"/>
    <mergeCell ref="AG34:AH34"/>
    <mergeCell ref="AG35:AH35"/>
    <mergeCell ref="AG26:AH26"/>
    <mergeCell ref="AG27:AH27"/>
    <mergeCell ref="AG28:AH28"/>
    <mergeCell ref="AG29:AH29"/>
    <mergeCell ref="AG30:AH30"/>
    <mergeCell ref="AG21:AH21"/>
    <mergeCell ref="AG22:AH22"/>
    <mergeCell ref="AG23:AH23"/>
    <mergeCell ref="AG24:AH24"/>
    <mergeCell ref="AG25:AH25"/>
    <mergeCell ref="AG16:AH16"/>
    <mergeCell ref="AG17:AH17"/>
    <mergeCell ref="AG18:AH18"/>
    <mergeCell ref="AG19:AH19"/>
    <mergeCell ref="AG20:AH20"/>
    <mergeCell ref="AG11:AH11"/>
    <mergeCell ref="AG12:AH12"/>
    <mergeCell ref="AG13:AH13"/>
    <mergeCell ref="AG14:AH14"/>
    <mergeCell ref="AG15:AH15"/>
    <mergeCell ref="AG6:AH6"/>
    <mergeCell ref="AG7:AH7"/>
    <mergeCell ref="AG8:AH8"/>
    <mergeCell ref="AG9:AH9"/>
    <mergeCell ref="AG10:AH10"/>
    <mergeCell ref="AI35:AJ35"/>
    <mergeCell ref="AI36:AJ36"/>
    <mergeCell ref="AI37:AJ37"/>
    <mergeCell ref="AI38:AJ38"/>
    <mergeCell ref="AI39:AJ39"/>
    <mergeCell ref="AI30:AJ30"/>
    <mergeCell ref="AI31:AJ31"/>
    <mergeCell ref="AI32:AJ32"/>
    <mergeCell ref="AI33:AJ33"/>
    <mergeCell ref="AI34:AJ34"/>
    <mergeCell ref="AI25:AJ25"/>
    <mergeCell ref="AI26:AJ26"/>
    <mergeCell ref="AI27:AJ27"/>
    <mergeCell ref="AI28:AJ28"/>
    <mergeCell ref="AI29:AJ29"/>
    <mergeCell ref="AI20:AJ20"/>
    <mergeCell ref="AI21:AJ21"/>
    <mergeCell ref="AI22:AJ22"/>
    <mergeCell ref="AI23:AJ23"/>
    <mergeCell ref="AI24:AJ24"/>
    <mergeCell ref="AK38:AL38"/>
    <mergeCell ref="AK39:AL39"/>
    <mergeCell ref="AI6:AJ6"/>
    <mergeCell ref="AI7:AJ7"/>
    <mergeCell ref="AI8:AJ8"/>
    <mergeCell ref="AI9:AJ9"/>
    <mergeCell ref="AI10:AJ10"/>
    <mergeCell ref="AI11:AJ11"/>
    <mergeCell ref="AI12:AJ12"/>
    <mergeCell ref="AI13:AJ13"/>
    <mergeCell ref="AI14:AJ14"/>
    <mergeCell ref="AI15:AJ15"/>
    <mergeCell ref="AI16:AJ16"/>
    <mergeCell ref="AI17:AJ17"/>
    <mergeCell ref="AI18:AJ18"/>
    <mergeCell ref="AI19:AJ19"/>
    <mergeCell ref="AK33:AL33"/>
    <mergeCell ref="AK34:AL34"/>
    <mergeCell ref="AK35:AL35"/>
    <mergeCell ref="AK36:AL36"/>
    <mergeCell ref="AK37:AL37"/>
    <mergeCell ref="AK28:AL28"/>
    <mergeCell ref="AK29:AL29"/>
    <mergeCell ref="AK30:AL30"/>
    <mergeCell ref="AK31:AL31"/>
    <mergeCell ref="AK32:AL32"/>
    <mergeCell ref="AK23:AL23"/>
    <mergeCell ref="AK24:AL24"/>
    <mergeCell ref="AK25:AL25"/>
    <mergeCell ref="AK26:AL26"/>
    <mergeCell ref="AK27:AL27"/>
    <mergeCell ref="AK18:AL18"/>
    <mergeCell ref="AK19:AL19"/>
    <mergeCell ref="AK20:AL20"/>
    <mergeCell ref="AK21:AL21"/>
    <mergeCell ref="AK22:AL22"/>
    <mergeCell ref="AM36:AN36"/>
    <mergeCell ref="AM37:AN37"/>
    <mergeCell ref="AM38:AN38"/>
    <mergeCell ref="AM39:AN39"/>
    <mergeCell ref="AK6:AL6"/>
    <mergeCell ref="AK7:AL7"/>
    <mergeCell ref="AK8:AL8"/>
    <mergeCell ref="AK9:AL9"/>
    <mergeCell ref="AK10:AL10"/>
    <mergeCell ref="AK11:AL11"/>
    <mergeCell ref="AK12:AL12"/>
    <mergeCell ref="AK13:AL13"/>
    <mergeCell ref="AK14:AL14"/>
    <mergeCell ref="AK15:AL15"/>
    <mergeCell ref="AK16:AL16"/>
    <mergeCell ref="AK17:AL17"/>
    <mergeCell ref="AM31:AN31"/>
    <mergeCell ref="AM32:AN32"/>
    <mergeCell ref="AM33:AN33"/>
    <mergeCell ref="AM34:AN34"/>
    <mergeCell ref="AM35:AN35"/>
    <mergeCell ref="AM26:AN26"/>
    <mergeCell ref="AM27:AN27"/>
    <mergeCell ref="AM28:AN28"/>
    <mergeCell ref="AM29:AN29"/>
    <mergeCell ref="AM30:AN30"/>
    <mergeCell ref="AM21:AN21"/>
    <mergeCell ref="AM22:AN22"/>
    <mergeCell ref="AM23:AN23"/>
    <mergeCell ref="AM24:AN24"/>
    <mergeCell ref="AM25:AN25"/>
    <mergeCell ref="AM16:AN16"/>
    <mergeCell ref="AM17:AN17"/>
    <mergeCell ref="AM18:AN18"/>
    <mergeCell ref="AM19:AN19"/>
    <mergeCell ref="AM20:AN20"/>
    <mergeCell ref="AM11:AN11"/>
    <mergeCell ref="AM12:AN12"/>
    <mergeCell ref="AM13:AN13"/>
    <mergeCell ref="AM14:AN14"/>
    <mergeCell ref="AM15:AN15"/>
    <mergeCell ref="AM6:AN6"/>
    <mergeCell ref="AM7:AN7"/>
    <mergeCell ref="AM8:AN8"/>
    <mergeCell ref="AM9:AN9"/>
    <mergeCell ref="AM10:AN10"/>
    <mergeCell ref="AO35:AP35"/>
    <mergeCell ref="AO36:AP36"/>
    <mergeCell ref="AO37:AP37"/>
    <mergeCell ref="AO38:AP38"/>
    <mergeCell ref="AO39:AP39"/>
    <mergeCell ref="AO30:AP30"/>
    <mergeCell ref="AO31:AP31"/>
    <mergeCell ref="AO32:AP32"/>
    <mergeCell ref="AO33:AP33"/>
    <mergeCell ref="AO34:AP34"/>
    <mergeCell ref="AO25:AP25"/>
    <mergeCell ref="AO26:AP26"/>
    <mergeCell ref="AO27:AP27"/>
    <mergeCell ref="AO28:AP28"/>
    <mergeCell ref="AO29:AP29"/>
    <mergeCell ref="AO20:AP20"/>
    <mergeCell ref="AO21:AP21"/>
    <mergeCell ref="AO22:AP22"/>
    <mergeCell ref="AO23:AP23"/>
    <mergeCell ref="AO24:AP24"/>
    <mergeCell ref="AQ38:AR38"/>
    <mergeCell ref="AQ39:AR39"/>
    <mergeCell ref="AO6:AP6"/>
    <mergeCell ref="AO7:AP7"/>
    <mergeCell ref="AO8:AP8"/>
    <mergeCell ref="AO9:AP9"/>
    <mergeCell ref="AO10:AP10"/>
    <mergeCell ref="AO11:AP11"/>
    <mergeCell ref="AO12:AP12"/>
    <mergeCell ref="AO13:AP13"/>
    <mergeCell ref="AO14:AP14"/>
    <mergeCell ref="AO15:AP15"/>
    <mergeCell ref="AO16:AP16"/>
    <mergeCell ref="AO17:AP17"/>
    <mergeCell ref="AO18:AP18"/>
    <mergeCell ref="AO19:AP19"/>
    <mergeCell ref="AQ33:AR33"/>
    <mergeCell ref="AQ34:AR34"/>
    <mergeCell ref="AQ35:AR35"/>
    <mergeCell ref="AQ36:AR36"/>
    <mergeCell ref="AQ37:AR37"/>
    <mergeCell ref="AQ28:AR28"/>
    <mergeCell ref="AQ29:AR29"/>
    <mergeCell ref="AQ30:AR30"/>
    <mergeCell ref="AQ31:AR31"/>
    <mergeCell ref="AQ32:AR32"/>
    <mergeCell ref="AQ23:AR23"/>
    <mergeCell ref="AQ24:AR24"/>
    <mergeCell ref="AQ25:AR25"/>
    <mergeCell ref="AQ26:AR26"/>
    <mergeCell ref="AQ27:AR27"/>
    <mergeCell ref="AQ18:AR18"/>
    <mergeCell ref="AQ19:AR19"/>
    <mergeCell ref="AQ20:AR20"/>
    <mergeCell ref="AQ21:AR21"/>
    <mergeCell ref="AQ22:AR22"/>
    <mergeCell ref="A36:B36"/>
    <mergeCell ref="A37:B37"/>
    <mergeCell ref="A38:B38"/>
    <mergeCell ref="A39:B39"/>
    <mergeCell ref="AQ6:AR6"/>
    <mergeCell ref="AQ7:AR7"/>
    <mergeCell ref="AQ8:AR8"/>
    <mergeCell ref="AQ9:AR9"/>
    <mergeCell ref="AQ10:AR10"/>
    <mergeCell ref="AQ11:AR11"/>
    <mergeCell ref="AQ12:AR12"/>
    <mergeCell ref="AQ13:AR13"/>
    <mergeCell ref="AQ14:AR14"/>
    <mergeCell ref="AQ15:AR15"/>
    <mergeCell ref="AQ16:AR16"/>
    <mergeCell ref="AQ17:AR17"/>
    <mergeCell ref="A31:B31"/>
    <mergeCell ref="A32:B32"/>
    <mergeCell ref="A33:B33"/>
    <mergeCell ref="A34:B34"/>
    <mergeCell ref="A35:B35"/>
    <mergeCell ref="A26:B26"/>
    <mergeCell ref="A27:B27"/>
    <mergeCell ref="A28:B28"/>
    <mergeCell ref="A29:B29"/>
    <mergeCell ref="A30:B30"/>
    <mergeCell ref="A21:B21"/>
    <mergeCell ref="A22:B22"/>
    <mergeCell ref="A23:B23"/>
    <mergeCell ref="A24:B24"/>
    <mergeCell ref="A25:B25"/>
    <mergeCell ref="A16:B16"/>
    <mergeCell ref="A17:B17"/>
    <mergeCell ref="A18:B18"/>
    <mergeCell ref="A19:B19"/>
    <mergeCell ref="A20:B20"/>
    <mergeCell ref="A11:B11"/>
    <mergeCell ref="A12:B12"/>
    <mergeCell ref="A13:B13"/>
    <mergeCell ref="A14:B14"/>
    <mergeCell ref="A15:B15"/>
    <mergeCell ref="A6:B6"/>
    <mergeCell ref="A7:B7"/>
    <mergeCell ref="A8:B8"/>
    <mergeCell ref="A9:B9"/>
    <mergeCell ref="A10:B10"/>
    <mergeCell ref="C35:D35"/>
    <mergeCell ref="C36:D36"/>
    <mergeCell ref="C37:D37"/>
    <mergeCell ref="C38:D38"/>
    <mergeCell ref="C39:D39"/>
    <mergeCell ref="C30:D30"/>
    <mergeCell ref="C31:D31"/>
    <mergeCell ref="C32:D32"/>
    <mergeCell ref="C33:D33"/>
    <mergeCell ref="C34:D34"/>
    <mergeCell ref="C25:D25"/>
    <mergeCell ref="C26:D26"/>
    <mergeCell ref="C27:D27"/>
    <mergeCell ref="C28:D28"/>
    <mergeCell ref="C29:D29"/>
    <mergeCell ref="C20:D20"/>
    <mergeCell ref="C21:D21"/>
    <mergeCell ref="C22:D22"/>
    <mergeCell ref="C23:D23"/>
    <mergeCell ref="C24:D24"/>
    <mergeCell ref="E38:F38"/>
    <mergeCell ref="E39:F39"/>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E33:F33"/>
    <mergeCell ref="E34:F34"/>
    <mergeCell ref="E35:F35"/>
    <mergeCell ref="E36:F36"/>
    <mergeCell ref="E37:F37"/>
    <mergeCell ref="E28:F28"/>
    <mergeCell ref="E29:F29"/>
    <mergeCell ref="E30:F30"/>
    <mergeCell ref="E31:F31"/>
    <mergeCell ref="E32:F32"/>
    <mergeCell ref="E23:F23"/>
    <mergeCell ref="E24:F24"/>
    <mergeCell ref="E25:F25"/>
    <mergeCell ref="E26:F26"/>
    <mergeCell ref="E27:F27"/>
    <mergeCell ref="E18:F18"/>
    <mergeCell ref="E19:F19"/>
    <mergeCell ref="E20:F20"/>
    <mergeCell ref="E21:F21"/>
    <mergeCell ref="E22:F22"/>
    <mergeCell ref="G36:H36"/>
    <mergeCell ref="G37:H37"/>
    <mergeCell ref="G38:H38"/>
    <mergeCell ref="G39:H39"/>
    <mergeCell ref="E6:F6"/>
    <mergeCell ref="E7:F7"/>
    <mergeCell ref="E8:F8"/>
    <mergeCell ref="E9:F9"/>
    <mergeCell ref="E10:F10"/>
    <mergeCell ref="E11:F11"/>
    <mergeCell ref="E12:F12"/>
    <mergeCell ref="E13:F13"/>
    <mergeCell ref="E14:F14"/>
    <mergeCell ref="E15:F15"/>
    <mergeCell ref="E16:F16"/>
    <mergeCell ref="E17:F17"/>
    <mergeCell ref="G31:H31"/>
    <mergeCell ref="G32:H32"/>
    <mergeCell ref="G33:H33"/>
    <mergeCell ref="G34:H34"/>
    <mergeCell ref="G35:H35"/>
    <mergeCell ref="G26:H26"/>
    <mergeCell ref="G27:H27"/>
    <mergeCell ref="G28:H28"/>
    <mergeCell ref="G29:H29"/>
    <mergeCell ref="G30:H30"/>
    <mergeCell ref="G21:H21"/>
    <mergeCell ref="G22:H22"/>
    <mergeCell ref="G23:H23"/>
    <mergeCell ref="G24:H24"/>
    <mergeCell ref="G25:H25"/>
    <mergeCell ref="G16:H16"/>
    <mergeCell ref="G17:H17"/>
    <mergeCell ref="G18:H18"/>
    <mergeCell ref="G19:H19"/>
    <mergeCell ref="G20:H20"/>
    <mergeCell ref="G11:H11"/>
    <mergeCell ref="G12:H12"/>
    <mergeCell ref="G13:H13"/>
    <mergeCell ref="G14:H14"/>
    <mergeCell ref="G15:H15"/>
    <mergeCell ref="G6:H6"/>
    <mergeCell ref="G7:H7"/>
    <mergeCell ref="G8:H8"/>
    <mergeCell ref="G9:H9"/>
    <mergeCell ref="G10:H10"/>
    <mergeCell ref="I35:J35"/>
    <mergeCell ref="I36:J36"/>
    <mergeCell ref="I37:J37"/>
    <mergeCell ref="I38:J38"/>
    <mergeCell ref="I39:J39"/>
    <mergeCell ref="I30:J30"/>
    <mergeCell ref="I31:J31"/>
    <mergeCell ref="I32:J32"/>
    <mergeCell ref="I33:J33"/>
    <mergeCell ref="I34:J34"/>
    <mergeCell ref="I25:J25"/>
    <mergeCell ref="I26:J26"/>
    <mergeCell ref="I27:J27"/>
    <mergeCell ref="I28:J28"/>
    <mergeCell ref="I29:J29"/>
    <mergeCell ref="I20:J20"/>
    <mergeCell ref="I21:J21"/>
    <mergeCell ref="I22:J22"/>
    <mergeCell ref="I23:J23"/>
    <mergeCell ref="I24:J24"/>
    <mergeCell ref="K38:L38"/>
    <mergeCell ref="K39:L39"/>
    <mergeCell ref="I6:J6"/>
    <mergeCell ref="I7:J7"/>
    <mergeCell ref="I8:J8"/>
    <mergeCell ref="I9:J9"/>
    <mergeCell ref="I10:J10"/>
    <mergeCell ref="I11:J11"/>
    <mergeCell ref="I12:J12"/>
    <mergeCell ref="I13:J13"/>
    <mergeCell ref="I14:J14"/>
    <mergeCell ref="I15:J15"/>
    <mergeCell ref="I16:J16"/>
    <mergeCell ref="I17:J17"/>
    <mergeCell ref="I18:J18"/>
    <mergeCell ref="I19:J19"/>
    <mergeCell ref="K33:L33"/>
    <mergeCell ref="K34:L34"/>
    <mergeCell ref="K35:L35"/>
    <mergeCell ref="K36:L36"/>
    <mergeCell ref="K37:L37"/>
    <mergeCell ref="K28:L28"/>
    <mergeCell ref="K29:L29"/>
    <mergeCell ref="K30:L30"/>
    <mergeCell ref="K31:L31"/>
    <mergeCell ref="K32:L32"/>
    <mergeCell ref="K23:L23"/>
    <mergeCell ref="K24:L24"/>
    <mergeCell ref="K25:L25"/>
    <mergeCell ref="K26:L26"/>
    <mergeCell ref="K27:L27"/>
    <mergeCell ref="K18:L18"/>
    <mergeCell ref="K19:L19"/>
    <mergeCell ref="K20:L20"/>
    <mergeCell ref="K21:L21"/>
    <mergeCell ref="K22:L22"/>
    <mergeCell ref="M36:N36"/>
    <mergeCell ref="M37:N37"/>
    <mergeCell ref="M38:N38"/>
    <mergeCell ref="M39:N39"/>
    <mergeCell ref="K6:L6"/>
    <mergeCell ref="K7:L7"/>
    <mergeCell ref="K8:L8"/>
    <mergeCell ref="K9:L9"/>
    <mergeCell ref="K10:L10"/>
    <mergeCell ref="K11:L11"/>
    <mergeCell ref="K12:L12"/>
    <mergeCell ref="K13:L13"/>
    <mergeCell ref="K14:L14"/>
    <mergeCell ref="K15:L15"/>
    <mergeCell ref="K16:L16"/>
    <mergeCell ref="K17:L17"/>
    <mergeCell ref="M31:N31"/>
    <mergeCell ref="M32:N32"/>
    <mergeCell ref="M33:N33"/>
    <mergeCell ref="M34:N34"/>
    <mergeCell ref="M35:N35"/>
    <mergeCell ref="M26:N26"/>
    <mergeCell ref="M27:N27"/>
    <mergeCell ref="M28:N28"/>
    <mergeCell ref="M29:N29"/>
    <mergeCell ref="M30:N30"/>
    <mergeCell ref="M21:N21"/>
    <mergeCell ref="M22:N22"/>
    <mergeCell ref="M23:N23"/>
    <mergeCell ref="M24:N24"/>
    <mergeCell ref="M25:N25"/>
    <mergeCell ref="M16:N16"/>
    <mergeCell ref="M17:N17"/>
    <mergeCell ref="M18:N18"/>
    <mergeCell ref="M19:N19"/>
    <mergeCell ref="M20:N20"/>
    <mergeCell ref="M11:N11"/>
    <mergeCell ref="M12:N12"/>
    <mergeCell ref="M13:N13"/>
    <mergeCell ref="M14:N14"/>
    <mergeCell ref="M15:N15"/>
    <mergeCell ref="M6:N6"/>
    <mergeCell ref="M7:N7"/>
    <mergeCell ref="M8:N8"/>
    <mergeCell ref="M9:N9"/>
    <mergeCell ref="M10:N10"/>
    <mergeCell ref="O35:P35"/>
    <mergeCell ref="O36:P36"/>
    <mergeCell ref="O37:P37"/>
    <mergeCell ref="O38:P38"/>
    <mergeCell ref="O39:P39"/>
    <mergeCell ref="O30:P30"/>
    <mergeCell ref="O31:P31"/>
    <mergeCell ref="O32:P32"/>
    <mergeCell ref="O33:P33"/>
    <mergeCell ref="O34:P34"/>
    <mergeCell ref="O25:P25"/>
    <mergeCell ref="O26:P26"/>
    <mergeCell ref="O27:P27"/>
    <mergeCell ref="O28:P28"/>
    <mergeCell ref="O29:P29"/>
    <mergeCell ref="O20:P20"/>
    <mergeCell ref="O21:P21"/>
    <mergeCell ref="O22:P22"/>
    <mergeCell ref="O23:P23"/>
    <mergeCell ref="O24:P24"/>
    <mergeCell ref="Q38:R38"/>
    <mergeCell ref="Q39:R39"/>
    <mergeCell ref="O6:P6"/>
    <mergeCell ref="O7:P7"/>
    <mergeCell ref="O8:P8"/>
    <mergeCell ref="O9:P9"/>
    <mergeCell ref="O10:P10"/>
    <mergeCell ref="O11:P11"/>
    <mergeCell ref="O12:P12"/>
    <mergeCell ref="O13:P13"/>
    <mergeCell ref="O14:P14"/>
    <mergeCell ref="O15:P15"/>
    <mergeCell ref="O16:P16"/>
    <mergeCell ref="O17:P17"/>
    <mergeCell ref="O18:P18"/>
    <mergeCell ref="O19:P19"/>
    <mergeCell ref="Q33:R33"/>
    <mergeCell ref="Q34:R34"/>
    <mergeCell ref="Q35:R35"/>
    <mergeCell ref="Q36:R36"/>
    <mergeCell ref="Q37:R37"/>
    <mergeCell ref="Q28:R28"/>
    <mergeCell ref="Q29:R29"/>
    <mergeCell ref="Q30:R30"/>
    <mergeCell ref="Q31:R31"/>
    <mergeCell ref="Q32:R32"/>
    <mergeCell ref="Q23:R23"/>
    <mergeCell ref="Q24:R24"/>
    <mergeCell ref="Q25:R25"/>
    <mergeCell ref="Q26:R26"/>
    <mergeCell ref="Q27:R27"/>
    <mergeCell ref="Q18:R18"/>
    <mergeCell ref="Q19:R19"/>
    <mergeCell ref="Q20:R20"/>
    <mergeCell ref="Q21:R21"/>
    <mergeCell ref="Q22:R22"/>
    <mergeCell ref="S36:T36"/>
    <mergeCell ref="S37:T37"/>
    <mergeCell ref="S38:T38"/>
    <mergeCell ref="S39:T39"/>
    <mergeCell ref="Q6:R6"/>
    <mergeCell ref="Q7:R7"/>
    <mergeCell ref="Q8:R8"/>
    <mergeCell ref="Q9:R9"/>
    <mergeCell ref="Q10:R10"/>
    <mergeCell ref="Q11:R11"/>
    <mergeCell ref="Q12:R12"/>
    <mergeCell ref="Q13:R13"/>
    <mergeCell ref="Q14:R14"/>
    <mergeCell ref="Q15:R15"/>
    <mergeCell ref="Q16:R16"/>
    <mergeCell ref="Q17:R17"/>
    <mergeCell ref="S31:T31"/>
    <mergeCell ref="S32:T32"/>
    <mergeCell ref="S33:T33"/>
    <mergeCell ref="S34:T34"/>
    <mergeCell ref="S35:T35"/>
    <mergeCell ref="S26:T26"/>
    <mergeCell ref="S27:T27"/>
    <mergeCell ref="S28:T28"/>
    <mergeCell ref="S29:T29"/>
    <mergeCell ref="S30:T30"/>
    <mergeCell ref="S21:T21"/>
    <mergeCell ref="S22:T22"/>
    <mergeCell ref="S23:T23"/>
    <mergeCell ref="S24:T24"/>
    <mergeCell ref="S25:T25"/>
    <mergeCell ref="S16:T16"/>
    <mergeCell ref="S17:T17"/>
    <mergeCell ref="S18:T18"/>
    <mergeCell ref="S19:T19"/>
    <mergeCell ref="S20:T20"/>
    <mergeCell ref="S11:T11"/>
    <mergeCell ref="S12:T12"/>
    <mergeCell ref="S13:T13"/>
    <mergeCell ref="S14:T14"/>
    <mergeCell ref="S15:T15"/>
    <mergeCell ref="S6:T6"/>
    <mergeCell ref="S7:T7"/>
    <mergeCell ref="S8:T8"/>
    <mergeCell ref="S9:T9"/>
    <mergeCell ref="S10:T10"/>
    <mergeCell ref="AC5:AD5"/>
    <mergeCell ref="AA5:AB5"/>
    <mergeCell ref="Y5:Z5"/>
    <mergeCell ref="W5:X5"/>
    <mergeCell ref="U5:V5"/>
    <mergeCell ref="AQ5:AR5"/>
    <mergeCell ref="AO5:AP5"/>
    <mergeCell ref="AO4:AR4"/>
    <mergeCell ref="AK4:AN4"/>
    <mergeCell ref="AG4:AJ4"/>
    <mergeCell ref="AM5:AN5"/>
    <mergeCell ref="AK5:AL5"/>
    <mergeCell ref="AI5:AJ5"/>
    <mergeCell ref="AG5:AH5"/>
    <mergeCell ref="AE5:AF5"/>
    <mergeCell ref="AC4:AF4"/>
    <mergeCell ref="Y4:AB4"/>
    <mergeCell ref="A1:G1"/>
    <mergeCell ref="U4:X4"/>
    <mergeCell ref="Q4:T4"/>
    <mergeCell ref="M4:P4"/>
    <mergeCell ref="I4:L4"/>
    <mergeCell ref="E4:H4"/>
    <mergeCell ref="A4:D4"/>
    <mergeCell ref="A5:B5"/>
    <mergeCell ref="S5:T5"/>
    <mergeCell ref="Q5:R5"/>
    <mergeCell ref="O5:P5"/>
    <mergeCell ref="M5:N5"/>
    <mergeCell ref="K5:L5"/>
    <mergeCell ref="I5:J5"/>
    <mergeCell ref="G5:H5"/>
    <mergeCell ref="E5:F5"/>
    <mergeCell ref="C5:D5"/>
  </mergeCells>
  <phoneticPr fontId="4"/>
  <hyperlinks>
    <hyperlink ref="A1" location="P2細目次!A1" display="目次に戻る" xr:uid="{84BC443D-2CE9-428A-B5B7-C026EF70BF5D}"/>
  </hyperlinks>
  <pageMargins left="0.70866141732283472" right="0.70866141732283472" top="0.74803149606299213" bottom="0.74803149606299213" header="0.31496062992125984" footer="0.31496062992125984"/>
  <pageSetup paperSize="9" scale="75" firstPageNumber="0" orientation="portrait" r:id="rId1"/>
  <headerFooter differentFirst="1" scaleWithDoc="0">
    <oddFooter>&amp;C- &amp;P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A3248-AB0B-4277-A7E4-9090F3A43410}">
  <sheetPr codeName="Sheet53">
    <tabColor theme="0"/>
    <pageSetUpPr fitToPage="1"/>
  </sheetPr>
  <dimension ref="A1:AS49"/>
  <sheetViews>
    <sheetView topLeftCell="A12" zoomScaleNormal="100" zoomScaleSheetLayoutView="100" workbookViewId="0">
      <selection activeCell="AL2" sqref="AL2:AR2"/>
    </sheetView>
  </sheetViews>
  <sheetFormatPr defaultColWidth="2.625" defaultRowHeight="22.5" customHeight="1"/>
  <cols>
    <col min="1" max="16384" width="2.625" style="673"/>
  </cols>
  <sheetData>
    <row r="1" spans="1:45" ht="22.5" customHeight="1">
      <c r="A1" s="1544" t="s">
        <v>4602</v>
      </c>
      <c r="B1" s="1544"/>
      <c r="C1" s="1544"/>
      <c r="D1" s="1544"/>
      <c r="E1" s="1544"/>
      <c r="F1" s="1544"/>
      <c r="G1" s="1544"/>
      <c r="H1" s="1544"/>
      <c r="I1" s="1544"/>
      <c r="J1" s="479"/>
      <c r="K1" s="479"/>
    </row>
    <row r="2" spans="1:45" ht="22.5" customHeight="1">
      <c r="A2" s="674"/>
      <c r="B2" s="696"/>
      <c r="C2" s="696"/>
      <c r="D2" s="696"/>
      <c r="E2" s="696"/>
      <c r="F2" s="696"/>
      <c r="G2" s="696"/>
      <c r="H2" s="69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697"/>
    </row>
    <row r="3" spans="1:45" ht="22.5" customHeight="1">
      <c r="A3" s="59" t="s">
        <v>1606</v>
      </c>
      <c r="B3" s="59"/>
      <c r="C3" s="668"/>
      <c r="D3" s="668"/>
      <c r="E3" s="668"/>
      <c r="F3" s="668"/>
      <c r="G3" s="668"/>
      <c r="H3" s="675"/>
      <c r="I3" s="676"/>
      <c r="J3" s="676"/>
      <c r="K3" s="676"/>
      <c r="L3" s="677"/>
      <c r="M3" s="677"/>
      <c r="N3" s="677"/>
      <c r="O3" s="677"/>
      <c r="P3" s="677"/>
      <c r="Q3" s="677"/>
      <c r="R3" s="678"/>
      <c r="S3" s="678"/>
      <c r="T3" s="677"/>
      <c r="U3" s="677"/>
      <c r="V3" s="677"/>
      <c r="W3" s="677"/>
      <c r="X3" s="677"/>
      <c r="Y3" s="677"/>
      <c r="Z3" s="679"/>
      <c r="AA3" s="679"/>
      <c r="AB3" s="680"/>
      <c r="AC3" s="680"/>
      <c r="AD3" s="680"/>
      <c r="AE3" s="680"/>
      <c r="AF3" s="678"/>
      <c r="AG3" s="678"/>
      <c r="AH3" s="680"/>
      <c r="AI3" s="680"/>
      <c r="AJ3" s="678"/>
      <c r="AK3" s="678"/>
      <c r="AL3" s="678"/>
      <c r="AM3" s="678"/>
      <c r="AN3" s="678"/>
      <c r="AO3" s="678"/>
    </row>
    <row r="4" spans="1:45" ht="22.5" customHeight="1">
      <c r="A4" s="1857" t="s">
        <v>1615</v>
      </c>
      <c r="B4" s="1857"/>
      <c r="C4" s="1857"/>
      <c r="D4" s="1857"/>
      <c r="E4" s="1857"/>
      <c r="F4" s="1857"/>
      <c r="G4" s="1857"/>
      <c r="H4" s="1858"/>
      <c r="I4" s="1876" t="s">
        <v>1616</v>
      </c>
      <c r="J4" s="1877"/>
      <c r="K4" s="1878"/>
      <c r="L4" s="1882" t="s">
        <v>1617</v>
      </c>
      <c r="M4" s="1883"/>
      <c r="N4" s="1883"/>
      <c r="O4" s="1883"/>
      <c r="P4" s="1883"/>
      <c r="Q4" s="1884"/>
      <c r="R4" s="1868" t="s">
        <v>1618</v>
      </c>
      <c r="S4" s="1869"/>
      <c r="T4" s="1869"/>
      <c r="U4" s="1870"/>
      <c r="V4" s="1871" t="s">
        <v>4613</v>
      </c>
      <c r="W4" s="1872"/>
      <c r="X4" s="1872"/>
      <c r="Y4" s="1873"/>
      <c r="Z4" s="1885" t="s">
        <v>1619</v>
      </c>
      <c r="AA4" s="1886"/>
      <c r="AB4" s="1886"/>
      <c r="AC4" s="1887"/>
      <c r="AD4" s="1885" t="s">
        <v>1620</v>
      </c>
      <c r="AE4" s="1886"/>
      <c r="AF4" s="1886"/>
      <c r="AG4" s="1887"/>
      <c r="AH4" s="1888" t="s">
        <v>1621</v>
      </c>
      <c r="AI4" s="1889"/>
      <c r="AJ4" s="1889"/>
      <c r="AK4" s="1890"/>
      <c r="AL4" s="1892" t="s">
        <v>1622</v>
      </c>
      <c r="AM4" s="1893"/>
      <c r="AN4" s="1893"/>
      <c r="AO4" s="1894"/>
      <c r="AP4" s="1895" t="s">
        <v>1623</v>
      </c>
      <c r="AQ4" s="1895"/>
      <c r="AR4" s="1895"/>
      <c r="AS4" s="1896"/>
    </row>
    <row r="5" spans="1:45" ht="22.5" customHeight="1">
      <c r="A5" s="1859"/>
      <c r="B5" s="1859"/>
      <c r="C5" s="1859"/>
      <c r="D5" s="1859"/>
      <c r="E5" s="1859"/>
      <c r="F5" s="1859"/>
      <c r="G5" s="1859"/>
      <c r="H5" s="1860"/>
      <c r="I5" s="1879"/>
      <c r="J5" s="1880"/>
      <c r="K5" s="1881"/>
      <c r="L5" s="1861" t="s">
        <v>1624</v>
      </c>
      <c r="M5" s="1862"/>
      <c r="N5" s="1861" t="s">
        <v>1625</v>
      </c>
      <c r="O5" s="1862"/>
      <c r="P5" s="1861" t="s">
        <v>1626</v>
      </c>
      <c r="Q5" s="1862"/>
      <c r="R5" s="1863" t="s">
        <v>1627</v>
      </c>
      <c r="S5" s="1864"/>
      <c r="T5" s="1865" t="s">
        <v>1628</v>
      </c>
      <c r="U5" s="1866"/>
      <c r="V5" s="1863" t="s">
        <v>1627</v>
      </c>
      <c r="W5" s="1864"/>
      <c r="X5" s="1865" t="s">
        <v>1628</v>
      </c>
      <c r="Y5" s="1866"/>
      <c r="Z5" s="1863" t="s">
        <v>1627</v>
      </c>
      <c r="AA5" s="1864"/>
      <c r="AB5" s="1865" t="s">
        <v>1628</v>
      </c>
      <c r="AC5" s="1866"/>
      <c r="AD5" s="1863" t="s">
        <v>1627</v>
      </c>
      <c r="AE5" s="1864"/>
      <c r="AF5" s="1865" t="s">
        <v>1628</v>
      </c>
      <c r="AG5" s="1866"/>
      <c r="AH5" s="1863" t="s">
        <v>1627</v>
      </c>
      <c r="AI5" s="1864"/>
      <c r="AJ5" s="1865" t="s">
        <v>1628</v>
      </c>
      <c r="AK5" s="1866"/>
      <c r="AL5" s="1863" t="s">
        <v>1627</v>
      </c>
      <c r="AM5" s="1864"/>
      <c r="AN5" s="1865" t="s">
        <v>1628</v>
      </c>
      <c r="AO5" s="1866"/>
      <c r="AP5" s="1891" t="s">
        <v>1627</v>
      </c>
      <c r="AQ5" s="1891"/>
      <c r="AR5" s="1898" t="s">
        <v>1628</v>
      </c>
      <c r="AS5" s="1865"/>
    </row>
    <row r="6" spans="1:45" ht="22.5" customHeight="1">
      <c r="A6" s="681"/>
      <c r="B6" s="682"/>
      <c r="C6" s="682"/>
      <c r="D6" s="682"/>
      <c r="E6" s="682"/>
      <c r="F6" s="682"/>
      <c r="G6" s="682"/>
      <c r="H6" s="683"/>
      <c r="I6" s="698"/>
      <c r="J6" s="698"/>
      <c r="K6" s="698"/>
      <c r="L6" s="699"/>
      <c r="M6" s="699"/>
      <c r="N6" s="699"/>
      <c r="O6" s="699"/>
      <c r="P6" s="699"/>
      <c r="Q6" s="699"/>
      <c r="R6" s="698"/>
      <c r="S6" s="698"/>
      <c r="T6" s="699"/>
      <c r="U6" s="699"/>
      <c r="V6" s="699"/>
      <c r="W6" s="699"/>
      <c r="X6" s="699"/>
      <c r="Y6" s="699"/>
      <c r="Z6" s="700"/>
      <c r="AA6" s="700"/>
      <c r="AB6" s="701"/>
      <c r="AC6" s="701"/>
      <c r="AD6" s="701"/>
      <c r="AE6" s="701"/>
      <c r="AF6" s="698"/>
      <c r="AG6" s="698"/>
      <c r="AH6" s="701"/>
      <c r="AI6" s="701"/>
      <c r="AJ6" s="698"/>
      <c r="AK6" s="698"/>
      <c r="AL6" s="698"/>
      <c r="AM6" s="698"/>
      <c r="AN6" s="698"/>
      <c r="AO6" s="698"/>
      <c r="AP6" s="702"/>
      <c r="AQ6" s="702"/>
      <c r="AR6" s="702"/>
    </row>
    <row r="7" spans="1:45" ht="22.5" customHeight="1">
      <c r="A7" s="687" t="s">
        <v>175</v>
      </c>
      <c r="B7" s="1867" t="s">
        <v>1746</v>
      </c>
      <c r="C7" s="1867"/>
      <c r="D7" s="1867"/>
      <c r="E7" s="1867"/>
      <c r="F7" s="1867"/>
      <c r="G7" s="1867"/>
      <c r="H7" s="686"/>
      <c r="I7" s="1927">
        <v>16</v>
      </c>
      <c r="J7" s="1901"/>
      <c r="K7" s="1901"/>
      <c r="L7" s="1921">
        <v>82</v>
      </c>
      <c r="M7" s="1921"/>
      <c r="N7" s="1921">
        <v>41</v>
      </c>
      <c r="O7" s="1921"/>
      <c r="P7" s="1921">
        <v>41</v>
      </c>
      <c r="Q7" s="1921"/>
      <c r="R7" s="1901" t="s">
        <v>1282</v>
      </c>
      <c r="S7" s="1901"/>
      <c r="T7" s="1921" t="s">
        <v>1282</v>
      </c>
      <c r="U7" s="1921"/>
      <c r="V7" s="1921" t="s">
        <v>1282</v>
      </c>
      <c r="W7" s="1921"/>
      <c r="X7" s="1921" t="s">
        <v>1282</v>
      </c>
      <c r="Y7" s="1921"/>
      <c r="Z7" s="1916">
        <v>1</v>
      </c>
      <c r="AA7" s="1916"/>
      <c r="AB7" s="1915">
        <v>3</v>
      </c>
      <c r="AC7" s="1915"/>
      <c r="AD7" s="1915">
        <v>6</v>
      </c>
      <c r="AE7" s="1915"/>
      <c r="AF7" s="1901">
        <v>31</v>
      </c>
      <c r="AG7" s="1901"/>
      <c r="AH7" s="1915" t="s">
        <v>1282</v>
      </c>
      <c r="AI7" s="1915"/>
      <c r="AJ7" s="1901" t="s">
        <v>1282</v>
      </c>
      <c r="AK7" s="1901"/>
      <c r="AL7" s="1901" t="s">
        <v>1282</v>
      </c>
      <c r="AM7" s="1901"/>
      <c r="AN7" s="1901" t="s">
        <v>1282</v>
      </c>
      <c r="AO7" s="1901"/>
      <c r="AP7" s="1928" t="s">
        <v>1282</v>
      </c>
      <c r="AQ7" s="1928"/>
      <c r="AR7" s="1928" t="s">
        <v>1282</v>
      </c>
      <c r="AS7" s="1928"/>
    </row>
    <row r="8" spans="1:45" ht="22.5" customHeight="1">
      <c r="A8" s="687" t="s">
        <v>180</v>
      </c>
      <c r="B8" s="1938" t="s">
        <v>1747</v>
      </c>
      <c r="C8" s="1938"/>
      <c r="D8" s="1938"/>
      <c r="E8" s="1938"/>
      <c r="F8" s="1938"/>
      <c r="G8" s="1938"/>
      <c r="H8" s="686"/>
      <c r="I8" s="1927">
        <v>7</v>
      </c>
      <c r="J8" s="1901"/>
      <c r="K8" s="1901"/>
      <c r="L8" s="1921">
        <v>47</v>
      </c>
      <c r="M8" s="1921"/>
      <c r="N8" s="1921">
        <v>38</v>
      </c>
      <c r="O8" s="1921"/>
      <c r="P8" s="1921">
        <v>9</v>
      </c>
      <c r="Q8" s="1921"/>
      <c r="R8" s="1901" t="s">
        <v>1282</v>
      </c>
      <c r="S8" s="1901"/>
      <c r="T8" s="1921" t="s">
        <v>1282</v>
      </c>
      <c r="U8" s="1921"/>
      <c r="V8" s="1916" t="s">
        <v>1282</v>
      </c>
      <c r="W8" s="1916"/>
      <c r="X8" s="1915" t="s">
        <v>1282</v>
      </c>
      <c r="Y8" s="1915"/>
      <c r="Z8" s="1915">
        <v>2</v>
      </c>
      <c r="AA8" s="1915"/>
      <c r="AB8" s="1901">
        <v>7</v>
      </c>
      <c r="AC8" s="1901"/>
      <c r="AD8" s="1928">
        <v>3</v>
      </c>
      <c r="AE8" s="1928"/>
      <c r="AF8" s="1928">
        <v>27</v>
      </c>
      <c r="AG8" s="1928"/>
      <c r="AH8" s="1928">
        <v>1</v>
      </c>
      <c r="AI8" s="1928"/>
      <c r="AJ8" s="1928">
        <v>12</v>
      </c>
      <c r="AK8" s="1928"/>
      <c r="AL8" s="1928" t="s">
        <v>1282</v>
      </c>
      <c r="AM8" s="1928"/>
      <c r="AN8" s="1928" t="s">
        <v>1282</v>
      </c>
      <c r="AO8" s="1928"/>
      <c r="AP8" s="1928" t="s">
        <v>1282</v>
      </c>
      <c r="AQ8" s="1928"/>
      <c r="AR8" s="1928" t="s">
        <v>1282</v>
      </c>
      <c r="AS8" s="1928"/>
    </row>
    <row r="9" spans="1:45" ht="22.5" customHeight="1">
      <c r="A9" s="687" t="s">
        <v>182</v>
      </c>
      <c r="B9" s="1938" t="s">
        <v>1748</v>
      </c>
      <c r="C9" s="1938"/>
      <c r="D9" s="1938"/>
      <c r="E9" s="1938"/>
      <c r="F9" s="1938"/>
      <c r="G9" s="1938"/>
      <c r="H9" s="704"/>
      <c r="I9" s="1940">
        <v>2</v>
      </c>
      <c r="J9" s="1928"/>
      <c r="K9" s="1928"/>
      <c r="L9" s="1928">
        <v>3</v>
      </c>
      <c r="M9" s="1928"/>
      <c r="N9" s="1928">
        <v>2</v>
      </c>
      <c r="O9" s="1928"/>
      <c r="P9" s="1928">
        <v>1</v>
      </c>
      <c r="Q9" s="1928"/>
      <c r="R9" s="1928" t="s">
        <v>1282</v>
      </c>
      <c r="S9" s="1928"/>
      <c r="T9" s="1928" t="s">
        <v>1282</v>
      </c>
      <c r="U9" s="1928"/>
      <c r="V9" s="1916" t="s">
        <v>1282</v>
      </c>
      <c r="W9" s="1916"/>
      <c r="X9" s="1915" t="s">
        <v>1282</v>
      </c>
      <c r="Y9" s="1915"/>
      <c r="Z9" s="1928" t="s">
        <v>1282</v>
      </c>
      <c r="AA9" s="1928"/>
      <c r="AB9" s="1928" t="s">
        <v>1282</v>
      </c>
      <c r="AC9" s="1928"/>
      <c r="AD9" s="1928">
        <v>1</v>
      </c>
      <c r="AE9" s="1928"/>
      <c r="AF9" s="1928">
        <v>1</v>
      </c>
      <c r="AG9" s="1928"/>
      <c r="AH9" s="1928" t="s">
        <v>1282</v>
      </c>
      <c r="AI9" s="1928"/>
      <c r="AJ9" s="1928" t="s">
        <v>1282</v>
      </c>
      <c r="AK9" s="1928"/>
      <c r="AL9" s="1928" t="s">
        <v>1282</v>
      </c>
      <c r="AM9" s="1928"/>
      <c r="AN9" s="1928" t="s">
        <v>1282</v>
      </c>
      <c r="AO9" s="1928"/>
      <c r="AP9" s="1928" t="s">
        <v>1282</v>
      </c>
      <c r="AQ9" s="1928"/>
      <c r="AR9" s="1928" t="s">
        <v>1282</v>
      </c>
      <c r="AS9" s="1928"/>
    </row>
    <row r="10" spans="1:45" ht="22.5" customHeight="1">
      <c r="A10" s="674"/>
      <c r="B10" s="1939"/>
      <c r="C10" s="1939"/>
      <c r="D10" s="1939"/>
      <c r="E10" s="1939"/>
      <c r="F10" s="1939"/>
      <c r="G10" s="1939"/>
      <c r="H10" s="709"/>
      <c r="I10" s="1927"/>
      <c r="J10" s="1901"/>
      <c r="K10" s="1901"/>
      <c r="L10" s="1921"/>
      <c r="M10" s="1921"/>
      <c r="N10" s="1921"/>
      <c r="O10" s="1921"/>
      <c r="P10" s="1921"/>
      <c r="Q10" s="1921"/>
      <c r="R10" s="1901"/>
      <c r="S10" s="1901"/>
      <c r="T10" s="1921"/>
      <c r="U10" s="1921"/>
      <c r="V10" s="1921"/>
      <c r="W10" s="1921"/>
      <c r="X10" s="1921"/>
      <c r="Y10" s="1921"/>
      <c r="Z10" s="1916"/>
      <c r="AA10" s="1916"/>
      <c r="AB10" s="1915"/>
      <c r="AC10" s="1915"/>
      <c r="AD10" s="1915"/>
      <c r="AE10" s="1915"/>
      <c r="AF10" s="1901"/>
      <c r="AG10" s="1901"/>
      <c r="AH10" s="1915"/>
      <c r="AI10" s="1915"/>
      <c r="AJ10" s="1901"/>
      <c r="AK10" s="1901"/>
      <c r="AL10" s="1901"/>
      <c r="AM10" s="1901"/>
      <c r="AN10" s="1901"/>
      <c r="AO10" s="1901"/>
      <c r="AP10" s="1929"/>
      <c r="AQ10" s="1929"/>
      <c r="AR10" s="1929"/>
      <c r="AS10" s="1929"/>
    </row>
    <row r="11" spans="1:45" ht="22.5" customHeight="1">
      <c r="A11" s="685"/>
      <c r="B11" s="1867" t="s">
        <v>1749</v>
      </c>
      <c r="C11" s="1867"/>
      <c r="D11" s="1867"/>
      <c r="E11" s="1867"/>
      <c r="F11" s="1867"/>
      <c r="G11" s="1867"/>
      <c r="H11" s="686"/>
      <c r="I11" s="1927">
        <f>SUM(I12:I17)</f>
        <v>76</v>
      </c>
      <c r="J11" s="1901"/>
      <c r="K11" s="1901"/>
      <c r="L11" s="1901">
        <f>SUM(L12:L17)</f>
        <v>411</v>
      </c>
      <c r="M11" s="1901"/>
      <c r="N11" s="1901">
        <f>SUM(N12:N17)</f>
        <v>221</v>
      </c>
      <c r="O11" s="1901"/>
      <c r="P11" s="1901">
        <f>SUM(P12:P17)</f>
        <v>186</v>
      </c>
      <c r="Q11" s="1901"/>
      <c r="R11" s="1901" t="s">
        <v>1282</v>
      </c>
      <c r="S11" s="1901"/>
      <c r="T11" s="1921" t="s">
        <v>1282</v>
      </c>
      <c r="U11" s="1921"/>
      <c r="V11" s="1901">
        <f t="shared" ref="V11:AF11" si="0">SUM(V12:V17)</f>
        <v>2</v>
      </c>
      <c r="W11" s="1901"/>
      <c r="X11" s="1901">
        <f t="shared" si="0"/>
        <v>19</v>
      </c>
      <c r="Y11" s="1901"/>
      <c r="Z11" s="1901">
        <f t="shared" si="0"/>
        <v>9</v>
      </c>
      <c r="AA11" s="1901"/>
      <c r="AB11" s="1901">
        <f t="shared" si="0"/>
        <v>70</v>
      </c>
      <c r="AC11" s="1901"/>
      <c r="AD11" s="1901">
        <f t="shared" si="0"/>
        <v>7</v>
      </c>
      <c r="AE11" s="1901"/>
      <c r="AF11" s="1901">
        <f t="shared" si="0"/>
        <v>42</v>
      </c>
      <c r="AG11" s="1901"/>
      <c r="AH11" s="1915" t="s">
        <v>1282</v>
      </c>
      <c r="AI11" s="1915"/>
      <c r="AJ11" s="1901" t="s">
        <v>1282</v>
      </c>
      <c r="AK11" s="1901"/>
      <c r="AL11" s="1901">
        <f>SUM(AL12:AL17)</f>
        <v>1</v>
      </c>
      <c r="AM11" s="1901"/>
      <c r="AN11" s="1901">
        <f>SUM(AN12:AN17)</f>
        <v>3</v>
      </c>
      <c r="AO11" s="1901"/>
      <c r="AP11" s="1901">
        <f>SUM(AP12:AP17)</f>
        <v>4</v>
      </c>
      <c r="AQ11" s="1901"/>
      <c r="AR11" s="1901">
        <f>SUM(AR12:AR17)</f>
        <v>22</v>
      </c>
      <c r="AS11" s="1901"/>
    </row>
    <row r="12" spans="1:45" ht="22.5" customHeight="1">
      <c r="A12" s="687" t="s">
        <v>1750</v>
      </c>
      <c r="B12" s="1867" t="s">
        <v>1751</v>
      </c>
      <c r="C12" s="1867"/>
      <c r="D12" s="1867"/>
      <c r="E12" s="1867"/>
      <c r="F12" s="1867"/>
      <c r="G12" s="1867"/>
      <c r="H12" s="686"/>
      <c r="I12" s="1927">
        <v>25</v>
      </c>
      <c r="J12" s="1901"/>
      <c r="K12" s="1901"/>
      <c r="L12" s="1921">
        <v>74</v>
      </c>
      <c r="M12" s="1921"/>
      <c r="N12" s="1921">
        <v>39</v>
      </c>
      <c r="O12" s="1921"/>
      <c r="P12" s="1921">
        <v>31</v>
      </c>
      <c r="Q12" s="1921"/>
      <c r="R12" s="1901" t="s">
        <v>1282</v>
      </c>
      <c r="S12" s="1901"/>
      <c r="T12" s="1921" t="s">
        <v>1282</v>
      </c>
      <c r="U12" s="1921"/>
      <c r="V12" s="1921" t="s">
        <v>1282</v>
      </c>
      <c r="W12" s="1921"/>
      <c r="X12" s="1921" t="s">
        <v>1282</v>
      </c>
      <c r="Y12" s="1921"/>
      <c r="Z12" s="1916">
        <v>2</v>
      </c>
      <c r="AA12" s="1916"/>
      <c r="AB12" s="1915">
        <v>3</v>
      </c>
      <c r="AC12" s="1915"/>
      <c r="AD12" s="1915">
        <v>2</v>
      </c>
      <c r="AE12" s="1915"/>
      <c r="AF12" s="1901">
        <v>7</v>
      </c>
      <c r="AG12" s="1901"/>
      <c r="AH12" s="1915" t="s">
        <v>1282</v>
      </c>
      <c r="AI12" s="1915"/>
      <c r="AJ12" s="1901" t="s">
        <v>1282</v>
      </c>
      <c r="AK12" s="1901"/>
      <c r="AL12" s="1901" t="s">
        <v>1282</v>
      </c>
      <c r="AM12" s="1901"/>
      <c r="AN12" s="1901" t="s">
        <v>1282</v>
      </c>
      <c r="AO12" s="1901"/>
      <c r="AP12" s="1901">
        <v>2</v>
      </c>
      <c r="AQ12" s="1901"/>
      <c r="AR12" s="1901">
        <v>15</v>
      </c>
      <c r="AS12" s="1901"/>
    </row>
    <row r="13" spans="1:45" ht="22.5" customHeight="1">
      <c r="A13" s="687" t="s">
        <v>1752</v>
      </c>
      <c r="B13" s="1867" t="s">
        <v>1753</v>
      </c>
      <c r="C13" s="1867"/>
      <c r="D13" s="1867"/>
      <c r="E13" s="1867"/>
      <c r="F13" s="1867"/>
      <c r="G13" s="1867"/>
      <c r="H13" s="686"/>
      <c r="I13" s="1927">
        <v>11</v>
      </c>
      <c r="J13" s="1901"/>
      <c r="K13" s="1901"/>
      <c r="L13" s="1901">
        <v>90</v>
      </c>
      <c r="M13" s="1901"/>
      <c r="N13" s="1901">
        <v>67</v>
      </c>
      <c r="O13" s="1901"/>
      <c r="P13" s="1901">
        <v>23</v>
      </c>
      <c r="Q13" s="1901"/>
      <c r="R13" s="1901" t="s">
        <v>1282</v>
      </c>
      <c r="S13" s="1901"/>
      <c r="T13" s="1901" t="s">
        <v>1282</v>
      </c>
      <c r="U13" s="1901"/>
      <c r="V13" s="1901">
        <v>2</v>
      </c>
      <c r="W13" s="1901"/>
      <c r="X13" s="1901">
        <v>19</v>
      </c>
      <c r="Y13" s="1901"/>
      <c r="Z13" s="1901">
        <v>2</v>
      </c>
      <c r="AA13" s="1901"/>
      <c r="AB13" s="1901">
        <v>31</v>
      </c>
      <c r="AC13" s="1901"/>
      <c r="AD13" s="1901">
        <v>1</v>
      </c>
      <c r="AE13" s="1901"/>
      <c r="AF13" s="1901">
        <v>11</v>
      </c>
      <c r="AG13" s="1901"/>
      <c r="AH13" s="1901" t="s">
        <v>1282</v>
      </c>
      <c r="AI13" s="1901"/>
      <c r="AJ13" s="1901" t="s">
        <v>1282</v>
      </c>
      <c r="AK13" s="1901"/>
      <c r="AL13" s="1901">
        <v>1</v>
      </c>
      <c r="AM13" s="1901"/>
      <c r="AN13" s="1901">
        <v>3</v>
      </c>
      <c r="AO13" s="1901"/>
      <c r="AP13" s="1901" t="s">
        <v>1282</v>
      </c>
      <c r="AQ13" s="1901"/>
      <c r="AR13" s="1901" t="s">
        <v>1282</v>
      </c>
      <c r="AS13" s="1901"/>
    </row>
    <row r="14" spans="1:45" ht="22.5" customHeight="1">
      <c r="A14" s="687" t="s">
        <v>1187</v>
      </c>
      <c r="B14" s="1867" t="s">
        <v>1754</v>
      </c>
      <c r="C14" s="1867"/>
      <c r="D14" s="1867"/>
      <c r="E14" s="1867"/>
      <c r="F14" s="1867"/>
      <c r="G14" s="1867"/>
      <c r="H14" s="686"/>
      <c r="I14" s="1927">
        <v>18</v>
      </c>
      <c r="J14" s="1901"/>
      <c r="K14" s="1901"/>
      <c r="L14" s="1921">
        <v>105</v>
      </c>
      <c r="M14" s="1921"/>
      <c r="N14" s="1921">
        <v>41</v>
      </c>
      <c r="O14" s="1921"/>
      <c r="P14" s="1921">
        <v>64</v>
      </c>
      <c r="Q14" s="1921"/>
      <c r="R14" s="1901" t="s">
        <v>1282</v>
      </c>
      <c r="S14" s="1901"/>
      <c r="T14" s="1921" t="s">
        <v>1282</v>
      </c>
      <c r="U14" s="1921"/>
      <c r="V14" s="1921" t="s">
        <v>1282</v>
      </c>
      <c r="W14" s="1921"/>
      <c r="X14" s="1921" t="s">
        <v>1282</v>
      </c>
      <c r="Y14" s="1921"/>
      <c r="Z14" s="1916">
        <v>1</v>
      </c>
      <c r="AA14" s="1916"/>
      <c r="AB14" s="1915">
        <v>5</v>
      </c>
      <c r="AC14" s="1915"/>
      <c r="AD14" s="1915">
        <v>1</v>
      </c>
      <c r="AE14" s="1915"/>
      <c r="AF14" s="1901">
        <v>2</v>
      </c>
      <c r="AG14" s="1901"/>
      <c r="AH14" s="1915" t="s">
        <v>1282</v>
      </c>
      <c r="AI14" s="1915"/>
      <c r="AJ14" s="1901" t="s">
        <v>1282</v>
      </c>
      <c r="AK14" s="1901"/>
      <c r="AL14" s="1901" t="s">
        <v>1282</v>
      </c>
      <c r="AM14" s="1901"/>
      <c r="AN14" s="1901" t="s">
        <v>1282</v>
      </c>
      <c r="AO14" s="1901"/>
      <c r="AP14" s="1901">
        <v>1</v>
      </c>
      <c r="AQ14" s="1901"/>
      <c r="AR14" s="1901">
        <v>3</v>
      </c>
      <c r="AS14" s="1901"/>
    </row>
    <row r="15" spans="1:45" ht="22.5" customHeight="1">
      <c r="A15" s="687" t="s">
        <v>197</v>
      </c>
      <c r="B15" s="1867" t="s">
        <v>1755</v>
      </c>
      <c r="C15" s="1867"/>
      <c r="D15" s="1867"/>
      <c r="E15" s="1867"/>
      <c r="F15" s="1867"/>
      <c r="G15" s="1867"/>
      <c r="H15" s="686"/>
      <c r="I15" s="1927">
        <v>4</v>
      </c>
      <c r="J15" s="1901"/>
      <c r="K15" s="1901"/>
      <c r="L15" s="1921">
        <v>12</v>
      </c>
      <c r="M15" s="1921"/>
      <c r="N15" s="1921">
        <v>7</v>
      </c>
      <c r="O15" s="1921"/>
      <c r="P15" s="1921">
        <v>5</v>
      </c>
      <c r="Q15" s="1921"/>
      <c r="R15" s="1901" t="s">
        <v>1282</v>
      </c>
      <c r="S15" s="1901"/>
      <c r="T15" s="1921" t="s">
        <v>1282</v>
      </c>
      <c r="U15" s="1921"/>
      <c r="V15" s="1921" t="s">
        <v>1282</v>
      </c>
      <c r="W15" s="1921"/>
      <c r="X15" s="1921" t="s">
        <v>1282</v>
      </c>
      <c r="Y15" s="1921"/>
      <c r="Z15" s="1916" t="s">
        <v>1282</v>
      </c>
      <c r="AA15" s="1916"/>
      <c r="AB15" s="1915" t="s">
        <v>1282</v>
      </c>
      <c r="AC15" s="1915"/>
      <c r="AD15" s="1915" t="s">
        <v>1282</v>
      </c>
      <c r="AE15" s="1915"/>
      <c r="AF15" s="1901" t="s">
        <v>1282</v>
      </c>
      <c r="AG15" s="1901"/>
      <c r="AH15" s="1915" t="s">
        <v>1282</v>
      </c>
      <c r="AI15" s="1915"/>
      <c r="AJ15" s="1901" t="s">
        <v>1282</v>
      </c>
      <c r="AK15" s="1901"/>
      <c r="AL15" s="1901" t="s">
        <v>1282</v>
      </c>
      <c r="AM15" s="1901"/>
      <c r="AN15" s="1901" t="s">
        <v>1282</v>
      </c>
      <c r="AO15" s="1901"/>
      <c r="AP15" s="1901">
        <v>1</v>
      </c>
      <c r="AQ15" s="1901"/>
      <c r="AR15" s="1901">
        <v>4</v>
      </c>
      <c r="AS15" s="1901"/>
    </row>
    <row r="16" spans="1:45" ht="22.5" customHeight="1">
      <c r="A16" s="687" t="s">
        <v>205</v>
      </c>
      <c r="B16" s="1867" t="s">
        <v>1756</v>
      </c>
      <c r="C16" s="1867"/>
      <c r="D16" s="1867"/>
      <c r="E16" s="1867"/>
      <c r="F16" s="1867"/>
      <c r="G16" s="1867"/>
      <c r="H16" s="686"/>
      <c r="I16" s="1927">
        <v>3</v>
      </c>
      <c r="J16" s="1901"/>
      <c r="K16" s="1901"/>
      <c r="L16" s="1921">
        <v>25</v>
      </c>
      <c r="M16" s="1921"/>
      <c r="N16" s="1921">
        <v>20</v>
      </c>
      <c r="O16" s="1921"/>
      <c r="P16" s="1921">
        <v>5</v>
      </c>
      <c r="Q16" s="1921"/>
      <c r="R16" s="1901" t="s">
        <v>1282</v>
      </c>
      <c r="S16" s="1901"/>
      <c r="T16" s="1921" t="s">
        <v>1282</v>
      </c>
      <c r="U16" s="1921"/>
      <c r="V16" s="1921" t="s">
        <v>1282</v>
      </c>
      <c r="W16" s="1921"/>
      <c r="X16" s="1921" t="s">
        <v>1282</v>
      </c>
      <c r="Y16" s="1921"/>
      <c r="Z16" s="1916">
        <v>1</v>
      </c>
      <c r="AA16" s="1916"/>
      <c r="AB16" s="1915">
        <v>16</v>
      </c>
      <c r="AC16" s="1915"/>
      <c r="AD16" s="1915" t="s">
        <v>1282</v>
      </c>
      <c r="AE16" s="1915"/>
      <c r="AF16" s="1901" t="s">
        <v>1282</v>
      </c>
      <c r="AG16" s="1901"/>
      <c r="AH16" s="1915" t="s">
        <v>1282</v>
      </c>
      <c r="AI16" s="1915"/>
      <c r="AJ16" s="1901" t="s">
        <v>1282</v>
      </c>
      <c r="AK16" s="1901"/>
      <c r="AL16" s="1901" t="s">
        <v>1282</v>
      </c>
      <c r="AM16" s="1901"/>
      <c r="AN16" s="1901" t="s">
        <v>1282</v>
      </c>
      <c r="AO16" s="1901"/>
      <c r="AP16" s="1901" t="s">
        <v>1282</v>
      </c>
      <c r="AQ16" s="1901"/>
      <c r="AR16" s="1901" t="s">
        <v>1282</v>
      </c>
      <c r="AS16" s="1901"/>
    </row>
    <row r="17" spans="1:45" ht="22.5" customHeight="1">
      <c r="A17" s="687" t="s">
        <v>206</v>
      </c>
      <c r="B17" s="1867" t="s">
        <v>1757</v>
      </c>
      <c r="C17" s="1867"/>
      <c r="D17" s="1867"/>
      <c r="E17" s="1867"/>
      <c r="F17" s="1867"/>
      <c r="G17" s="1867"/>
      <c r="H17" s="686"/>
      <c r="I17" s="1927">
        <v>15</v>
      </c>
      <c r="J17" s="1901"/>
      <c r="K17" s="1901"/>
      <c r="L17" s="1921">
        <v>105</v>
      </c>
      <c r="M17" s="1921"/>
      <c r="N17" s="1921">
        <v>47</v>
      </c>
      <c r="O17" s="1921"/>
      <c r="P17" s="1921">
        <v>58</v>
      </c>
      <c r="Q17" s="1921"/>
      <c r="R17" s="1901" t="s">
        <v>1282</v>
      </c>
      <c r="S17" s="1901"/>
      <c r="T17" s="1921" t="s">
        <v>1282</v>
      </c>
      <c r="U17" s="1921"/>
      <c r="V17" s="1921" t="s">
        <v>1282</v>
      </c>
      <c r="W17" s="1921"/>
      <c r="X17" s="1921" t="s">
        <v>1282</v>
      </c>
      <c r="Y17" s="1921"/>
      <c r="Z17" s="1916">
        <v>3</v>
      </c>
      <c r="AA17" s="1916"/>
      <c r="AB17" s="1915">
        <v>15</v>
      </c>
      <c r="AC17" s="1915"/>
      <c r="AD17" s="1915">
        <v>3</v>
      </c>
      <c r="AE17" s="1915"/>
      <c r="AF17" s="1901">
        <v>22</v>
      </c>
      <c r="AG17" s="1901"/>
      <c r="AH17" s="1915" t="s">
        <v>1282</v>
      </c>
      <c r="AI17" s="1915"/>
      <c r="AJ17" s="1901" t="s">
        <v>1282</v>
      </c>
      <c r="AK17" s="1901"/>
      <c r="AL17" s="1901" t="s">
        <v>1282</v>
      </c>
      <c r="AM17" s="1901"/>
      <c r="AN17" s="1901" t="s">
        <v>1282</v>
      </c>
      <c r="AO17" s="1901"/>
      <c r="AP17" s="1901" t="s">
        <v>1282</v>
      </c>
      <c r="AQ17" s="1901"/>
      <c r="AR17" s="1901" t="s">
        <v>1282</v>
      </c>
      <c r="AS17" s="1901"/>
    </row>
    <row r="18" spans="1:45" ht="22.5" customHeight="1">
      <c r="A18" s="687"/>
      <c r="B18" s="1867"/>
      <c r="C18" s="1867"/>
      <c r="D18" s="1867"/>
      <c r="E18" s="1867"/>
      <c r="F18" s="1867"/>
      <c r="G18" s="1867"/>
      <c r="H18" s="686"/>
      <c r="I18" s="1927"/>
      <c r="J18" s="1901"/>
      <c r="K18" s="1901"/>
      <c r="L18" s="1921"/>
      <c r="M18" s="1921"/>
      <c r="N18" s="1921"/>
      <c r="O18" s="1921"/>
      <c r="P18" s="1921"/>
      <c r="Q18" s="1921"/>
      <c r="R18" s="1901"/>
      <c r="S18" s="1901"/>
      <c r="T18" s="1921"/>
      <c r="U18" s="1921"/>
      <c r="V18" s="1921"/>
      <c r="W18" s="1921"/>
      <c r="X18" s="1921"/>
      <c r="Y18" s="1921"/>
      <c r="Z18" s="1916"/>
      <c r="AA18" s="1916"/>
      <c r="AB18" s="1915"/>
      <c r="AC18" s="1915"/>
      <c r="AD18" s="1915"/>
      <c r="AE18" s="1915"/>
      <c r="AF18" s="1901"/>
      <c r="AG18" s="1901"/>
      <c r="AH18" s="1915"/>
      <c r="AI18" s="1915"/>
      <c r="AJ18" s="1901"/>
      <c r="AK18" s="1901"/>
      <c r="AL18" s="1901"/>
      <c r="AM18" s="1901"/>
      <c r="AN18" s="1901"/>
      <c r="AO18" s="1901"/>
      <c r="AP18" s="1929"/>
      <c r="AQ18" s="1929"/>
      <c r="AR18" s="1929"/>
      <c r="AS18" s="1929"/>
    </row>
    <row r="19" spans="1:45" ht="22.5" customHeight="1">
      <c r="A19" s="687"/>
      <c r="B19" s="1867" t="s">
        <v>1758</v>
      </c>
      <c r="C19" s="1867"/>
      <c r="D19" s="1867"/>
      <c r="E19" s="1867"/>
      <c r="F19" s="1867"/>
      <c r="G19" s="1867"/>
      <c r="H19" s="686"/>
      <c r="I19" s="1927">
        <f>SUM(I20:I24)</f>
        <v>63</v>
      </c>
      <c r="J19" s="1901"/>
      <c r="K19" s="1901"/>
      <c r="L19" s="1901">
        <f t="shared" ref="L19:AR19" si="1">SUM(L20:L24)</f>
        <v>286</v>
      </c>
      <c r="M19" s="1901"/>
      <c r="N19" s="1901">
        <f t="shared" si="1"/>
        <v>133</v>
      </c>
      <c r="O19" s="1901"/>
      <c r="P19" s="1901">
        <f t="shared" si="1"/>
        <v>153</v>
      </c>
      <c r="Q19" s="1901"/>
      <c r="R19" s="1901">
        <f t="shared" si="1"/>
        <v>1</v>
      </c>
      <c r="S19" s="1901"/>
      <c r="T19" s="1901">
        <f t="shared" si="1"/>
        <v>5</v>
      </c>
      <c r="U19" s="1901"/>
      <c r="V19" s="1921" t="s">
        <v>1282</v>
      </c>
      <c r="W19" s="1921"/>
      <c r="X19" s="1921" t="s">
        <v>1282</v>
      </c>
      <c r="Y19" s="1921"/>
      <c r="Z19" s="1901">
        <f t="shared" si="1"/>
        <v>8</v>
      </c>
      <c r="AA19" s="1901"/>
      <c r="AB19" s="1901">
        <f t="shared" si="1"/>
        <v>16</v>
      </c>
      <c r="AC19" s="1901"/>
      <c r="AD19" s="1901">
        <f t="shared" si="1"/>
        <v>8</v>
      </c>
      <c r="AE19" s="1901"/>
      <c r="AF19" s="1901">
        <f t="shared" si="1"/>
        <v>30</v>
      </c>
      <c r="AG19" s="1901"/>
      <c r="AH19" s="1921" t="s">
        <v>1282</v>
      </c>
      <c r="AI19" s="1921"/>
      <c r="AJ19" s="1921" t="s">
        <v>1282</v>
      </c>
      <c r="AK19" s="1921"/>
      <c r="AL19" s="1901">
        <f t="shared" si="1"/>
        <v>1</v>
      </c>
      <c r="AM19" s="1901"/>
      <c r="AN19" s="1901">
        <f t="shared" si="1"/>
        <v>2</v>
      </c>
      <c r="AO19" s="1901"/>
      <c r="AP19" s="1901">
        <f t="shared" si="1"/>
        <v>1</v>
      </c>
      <c r="AQ19" s="1901"/>
      <c r="AR19" s="1901">
        <f t="shared" si="1"/>
        <v>3</v>
      </c>
      <c r="AS19" s="1901"/>
    </row>
    <row r="20" spans="1:45" ht="22.5" customHeight="1">
      <c r="A20" s="687" t="s">
        <v>1759</v>
      </c>
      <c r="B20" s="1867" t="s">
        <v>1760</v>
      </c>
      <c r="C20" s="1867"/>
      <c r="D20" s="1867"/>
      <c r="E20" s="1867"/>
      <c r="F20" s="1867"/>
      <c r="G20" s="1867"/>
      <c r="H20" s="686"/>
      <c r="I20" s="1927">
        <v>16</v>
      </c>
      <c r="J20" s="1901"/>
      <c r="K20" s="1901"/>
      <c r="L20" s="1921">
        <v>65</v>
      </c>
      <c r="M20" s="1921"/>
      <c r="N20" s="1921">
        <v>34</v>
      </c>
      <c r="O20" s="1921"/>
      <c r="P20" s="1921">
        <v>31</v>
      </c>
      <c r="Q20" s="1921"/>
      <c r="R20" s="1901" t="s">
        <v>1282</v>
      </c>
      <c r="S20" s="1901"/>
      <c r="T20" s="1921" t="s">
        <v>1282</v>
      </c>
      <c r="U20" s="1921"/>
      <c r="V20" s="1921" t="s">
        <v>1282</v>
      </c>
      <c r="W20" s="1921"/>
      <c r="X20" s="1921" t="s">
        <v>1282</v>
      </c>
      <c r="Y20" s="1921"/>
      <c r="Z20" s="1916">
        <v>5</v>
      </c>
      <c r="AA20" s="1916"/>
      <c r="AB20" s="1915">
        <v>9</v>
      </c>
      <c r="AC20" s="1915"/>
      <c r="AD20" s="1915" t="s">
        <v>1282</v>
      </c>
      <c r="AE20" s="1915"/>
      <c r="AF20" s="1901" t="s">
        <v>1282</v>
      </c>
      <c r="AG20" s="1901"/>
      <c r="AH20" s="1915" t="s">
        <v>1282</v>
      </c>
      <c r="AI20" s="1915"/>
      <c r="AJ20" s="1901" t="s">
        <v>1282</v>
      </c>
      <c r="AK20" s="1901"/>
      <c r="AL20" s="1901" t="s">
        <v>1282</v>
      </c>
      <c r="AM20" s="1901"/>
      <c r="AN20" s="1901" t="s">
        <v>1282</v>
      </c>
      <c r="AO20" s="1901"/>
      <c r="AP20" s="1901" t="s">
        <v>1282</v>
      </c>
      <c r="AQ20" s="1901"/>
      <c r="AR20" s="1901" t="s">
        <v>1282</v>
      </c>
      <c r="AS20" s="1901"/>
    </row>
    <row r="21" spans="1:45" ht="22.5" customHeight="1">
      <c r="A21" s="687" t="s">
        <v>1761</v>
      </c>
      <c r="B21" s="1867" t="s">
        <v>1762</v>
      </c>
      <c r="C21" s="1867"/>
      <c r="D21" s="1867"/>
      <c r="E21" s="1867"/>
      <c r="F21" s="1867"/>
      <c r="G21" s="1867"/>
      <c r="H21" s="686"/>
      <c r="I21" s="1927">
        <v>9</v>
      </c>
      <c r="J21" s="1901"/>
      <c r="K21" s="1901"/>
      <c r="L21" s="1921">
        <v>37</v>
      </c>
      <c r="M21" s="1921"/>
      <c r="N21" s="1921">
        <v>21</v>
      </c>
      <c r="O21" s="1921"/>
      <c r="P21" s="1921">
        <v>16</v>
      </c>
      <c r="Q21" s="1921"/>
      <c r="R21" s="1901" t="s">
        <v>1282</v>
      </c>
      <c r="S21" s="1901"/>
      <c r="T21" s="1921" t="s">
        <v>1282</v>
      </c>
      <c r="U21" s="1921"/>
      <c r="V21" s="1921" t="s">
        <v>1282</v>
      </c>
      <c r="W21" s="1921"/>
      <c r="X21" s="1921" t="s">
        <v>1282</v>
      </c>
      <c r="Y21" s="1921"/>
      <c r="Z21" s="1916" t="s">
        <v>1630</v>
      </c>
      <c r="AA21" s="1916"/>
      <c r="AB21" s="1915" t="s">
        <v>1630</v>
      </c>
      <c r="AC21" s="1915"/>
      <c r="AD21" s="1915">
        <v>2</v>
      </c>
      <c r="AE21" s="1915"/>
      <c r="AF21" s="1901">
        <v>9</v>
      </c>
      <c r="AG21" s="1901"/>
      <c r="AH21" s="1915" t="s">
        <v>1282</v>
      </c>
      <c r="AI21" s="1915"/>
      <c r="AJ21" s="1901" t="s">
        <v>1282</v>
      </c>
      <c r="AK21" s="1901"/>
      <c r="AL21" s="1901" t="s">
        <v>1282</v>
      </c>
      <c r="AM21" s="1901"/>
      <c r="AN21" s="1901" t="s">
        <v>1282</v>
      </c>
      <c r="AO21" s="1901"/>
      <c r="AP21" s="1901">
        <v>1</v>
      </c>
      <c r="AQ21" s="1901"/>
      <c r="AR21" s="1901">
        <v>3</v>
      </c>
      <c r="AS21" s="1901"/>
    </row>
    <row r="22" spans="1:45" ht="22.5" customHeight="1">
      <c r="A22" s="687" t="s">
        <v>1763</v>
      </c>
      <c r="B22" s="1867" t="s">
        <v>1764</v>
      </c>
      <c r="C22" s="1867"/>
      <c r="D22" s="1867"/>
      <c r="E22" s="1867"/>
      <c r="F22" s="1867"/>
      <c r="G22" s="1867"/>
      <c r="H22" s="686"/>
      <c r="I22" s="1927">
        <v>13</v>
      </c>
      <c r="J22" s="1901"/>
      <c r="K22" s="1901"/>
      <c r="L22" s="1921">
        <v>91</v>
      </c>
      <c r="M22" s="1921"/>
      <c r="N22" s="1921">
        <v>34</v>
      </c>
      <c r="O22" s="1921"/>
      <c r="P22" s="1921">
        <v>57</v>
      </c>
      <c r="Q22" s="1921"/>
      <c r="R22" s="1901" t="s">
        <v>1282</v>
      </c>
      <c r="S22" s="1901"/>
      <c r="T22" s="1921" t="s">
        <v>1282</v>
      </c>
      <c r="U22" s="1921"/>
      <c r="V22" s="1921" t="s">
        <v>1282</v>
      </c>
      <c r="W22" s="1921"/>
      <c r="X22" s="1921" t="s">
        <v>1282</v>
      </c>
      <c r="Y22" s="1921"/>
      <c r="Z22" s="1916">
        <v>1</v>
      </c>
      <c r="AA22" s="1916"/>
      <c r="AB22" s="1915">
        <v>1</v>
      </c>
      <c r="AC22" s="1915"/>
      <c r="AD22" s="1915">
        <v>3</v>
      </c>
      <c r="AE22" s="1915"/>
      <c r="AF22" s="1901">
        <v>5</v>
      </c>
      <c r="AG22" s="1901"/>
      <c r="AH22" s="1915" t="s">
        <v>1282</v>
      </c>
      <c r="AI22" s="1915"/>
      <c r="AJ22" s="1901" t="s">
        <v>1282</v>
      </c>
      <c r="AK22" s="1901"/>
      <c r="AL22" s="1901" t="s">
        <v>1282</v>
      </c>
      <c r="AM22" s="1901"/>
      <c r="AN22" s="1901" t="s">
        <v>1282</v>
      </c>
      <c r="AO22" s="1901"/>
      <c r="AP22" s="1901" t="s">
        <v>1282</v>
      </c>
      <c r="AQ22" s="1901"/>
      <c r="AR22" s="1901" t="s">
        <v>1282</v>
      </c>
      <c r="AS22" s="1901"/>
    </row>
    <row r="23" spans="1:45" ht="22.5" customHeight="1">
      <c r="A23" s="687" t="s">
        <v>210</v>
      </c>
      <c r="B23" s="1867" t="s">
        <v>1765</v>
      </c>
      <c r="C23" s="1867"/>
      <c r="D23" s="1867"/>
      <c r="E23" s="1867"/>
      <c r="F23" s="1867"/>
      <c r="G23" s="1867"/>
      <c r="H23" s="686"/>
      <c r="I23" s="1927">
        <v>13</v>
      </c>
      <c r="J23" s="1901"/>
      <c r="K23" s="1901"/>
      <c r="L23" s="1921">
        <v>56</v>
      </c>
      <c r="M23" s="1921"/>
      <c r="N23" s="1921">
        <v>30</v>
      </c>
      <c r="O23" s="1921"/>
      <c r="P23" s="1921">
        <v>26</v>
      </c>
      <c r="Q23" s="1921"/>
      <c r="R23" s="1901">
        <v>1</v>
      </c>
      <c r="S23" s="1901"/>
      <c r="T23" s="1921">
        <v>5</v>
      </c>
      <c r="U23" s="1921"/>
      <c r="V23" s="1921" t="s">
        <v>1282</v>
      </c>
      <c r="W23" s="1921"/>
      <c r="X23" s="1921" t="s">
        <v>1282</v>
      </c>
      <c r="Y23" s="1921"/>
      <c r="Z23" s="1916">
        <v>2</v>
      </c>
      <c r="AA23" s="1916"/>
      <c r="AB23" s="1915">
        <v>6</v>
      </c>
      <c r="AC23" s="1915"/>
      <c r="AD23" s="1915">
        <v>2</v>
      </c>
      <c r="AE23" s="1915"/>
      <c r="AF23" s="1901">
        <v>12</v>
      </c>
      <c r="AG23" s="1901"/>
      <c r="AH23" s="1915" t="s">
        <v>1282</v>
      </c>
      <c r="AI23" s="1915"/>
      <c r="AJ23" s="1901" t="s">
        <v>1282</v>
      </c>
      <c r="AK23" s="1901"/>
      <c r="AL23" s="1901">
        <v>1</v>
      </c>
      <c r="AM23" s="1901"/>
      <c r="AN23" s="1901">
        <v>2</v>
      </c>
      <c r="AO23" s="1901"/>
      <c r="AP23" s="1901" t="s">
        <v>1282</v>
      </c>
      <c r="AQ23" s="1901"/>
      <c r="AR23" s="1901" t="s">
        <v>1282</v>
      </c>
      <c r="AS23" s="1901"/>
    </row>
    <row r="24" spans="1:45" ht="22.5" customHeight="1">
      <c r="A24" s="687" t="s">
        <v>216</v>
      </c>
      <c r="B24" s="1867" t="s">
        <v>1766</v>
      </c>
      <c r="C24" s="1867"/>
      <c r="D24" s="1867"/>
      <c r="E24" s="1867"/>
      <c r="F24" s="1867"/>
      <c r="G24" s="1867"/>
      <c r="H24" s="686"/>
      <c r="I24" s="1927">
        <v>12</v>
      </c>
      <c r="J24" s="1901"/>
      <c r="K24" s="1901"/>
      <c r="L24" s="1921">
        <v>37</v>
      </c>
      <c r="M24" s="1921"/>
      <c r="N24" s="1921">
        <v>14</v>
      </c>
      <c r="O24" s="1921"/>
      <c r="P24" s="1921">
        <v>23</v>
      </c>
      <c r="Q24" s="1921"/>
      <c r="R24" s="1901" t="s">
        <v>1282</v>
      </c>
      <c r="S24" s="1901"/>
      <c r="T24" s="1921" t="s">
        <v>1282</v>
      </c>
      <c r="U24" s="1921"/>
      <c r="V24" s="1921" t="s">
        <v>1282</v>
      </c>
      <c r="W24" s="1921"/>
      <c r="X24" s="1921" t="s">
        <v>1282</v>
      </c>
      <c r="Y24" s="1921"/>
      <c r="Z24" s="1916" t="s">
        <v>1630</v>
      </c>
      <c r="AA24" s="1916"/>
      <c r="AB24" s="1915" t="s">
        <v>1630</v>
      </c>
      <c r="AC24" s="1915"/>
      <c r="AD24" s="1915">
        <v>1</v>
      </c>
      <c r="AE24" s="1915"/>
      <c r="AF24" s="1901">
        <v>4</v>
      </c>
      <c r="AG24" s="1901"/>
      <c r="AH24" s="1915" t="s">
        <v>1282</v>
      </c>
      <c r="AI24" s="1915"/>
      <c r="AJ24" s="1901" t="s">
        <v>1282</v>
      </c>
      <c r="AK24" s="1901"/>
      <c r="AL24" s="1901" t="s">
        <v>1282</v>
      </c>
      <c r="AM24" s="1901"/>
      <c r="AN24" s="1901" t="s">
        <v>1282</v>
      </c>
      <c r="AO24" s="1901"/>
      <c r="AP24" s="1901" t="s">
        <v>1282</v>
      </c>
      <c r="AQ24" s="1901"/>
      <c r="AR24" s="1901" t="s">
        <v>1282</v>
      </c>
      <c r="AS24" s="1901"/>
    </row>
    <row r="25" spans="1:45" ht="22.5" customHeight="1">
      <c r="A25" s="687"/>
      <c r="B25" s="1867"/>
      <c r="C25" s="1867"/>
      <c r="D25" s="1867"/>
      <c r="E25" s="1867"/>
      <c r="F25" s="1867"/>
      <c r="G25" s="1867"/>
      <c r="H25" s="686"/>
      <c r="I25" s="1927"/>
      <c r="J25" s="1901"/>
      <c r="K25" s="1901"/>
      <c r="L25" s="1921"/>
      <c r="M25" s="1921"/>
      <c r="N25" s="1921"/>
      <c r="O25" s="1921"/>
      <c r="P25" s="1921"/>
      <c r="Q25" s="1921"/>
      <c r="R25" s="1901"/>
      <c r="S25" s="1901"/>
      <c r="T25" s="1921"/>
      <c r="U25" s="1921"/>
      <c r="V25" s="1921"/>
      <c r="W25" s="1921"/>
      <c r="X25" s="1921"/>
      <c r="Y25" s="1921"/>
      <c r="Z25" s="1916"/>
      <c r="AA25" s="1916"/>
      <c r="AB25" s="1915"/>
      <c r="AC25" s="1915"/>
      <c r="AD25" s="1915"/>
      <c r="AE25" s="1915"/>
      <c r="AF25" s="1901"/>
      <c r="AG25" s="1901"/>
      <c r="AH25" s="1915"/>
      <c r="AI25" s="1915"/>
      <c r="AJ25" s="1901"/>
      <c r="AK25" s="1901"/>
      <c r="AL25" s="1901"/>
      <c r="AM25" s="1901"/>
      <c r="AN25" s="1901"/>
      <c r="AO25" s="1901"/>
      <c r="AP25" s="1929"/>
      <c r="AQ25" s="1929"/>
      <c r="AR25" s="1929"/>
      <c r="AS25" s="1929"/>
    </row>
    <row r="26" spans="1:45" ht="22.5" customHeight="1">
      <c r="A26" s="687"/>
      <c r="B26" s="1867" t="s">
        <v>1767</v>
      </c>
      <c r="C26" s="1867"/>
      <c r="D26" s="1867"/>
      <c r="E26" s="1867"/>
      <c r="F26" s="1867"/>
      <c r="G26" s="1867"/>
      <c r="H26" s="686"/>
      <c r="I26" s="1927">
        <f>SUM(I27:I35)</f>
        <v>151</v>
      </c>
      <c r="J26" s="1901"/>
      <c r="K26" s="1901"/>
      <c r="L26" s="1901">
        <f t="shared" ref="L26:AR26" si="2">SUM(L27:L35)</f>
        <v>759</v>
      </c>
      <c r="M26" s="1901"/>
      <c r="N26" s="1901">
        <f t="shared" si="2"/>
        <v>402</v>
      </c>
      <c r="O26" s="1901"/>
      <c r="P26" s="1901">
        <f t="shared" si="2"/>
        <v>357</v>
      </c>
      <c r="Q26" s="1901"/>
      <c r="R26" s="1921" t="s">
        <v>1282</v>
      </c>
      <c r="S26" s="1921"/>
      <c r="T26" s="1921" t="s">
        <v>1282</v>
      </c>
      <c r="U26" s="1921"/>
      <c r="V26" s="1921" t="s">
        <v>1282</v>
      </c>
      <c r="W26" s="1921"/>
      <c r="X26" s="1921" t="s">
        <v>1282</v>
      </c>
      <c r="Y26" s="1921"/>
      <c r="Z26" s="1901">
        <f t="shared" si="2"/>
        <v>26</v>
      </c>
      <c r="AA26" s="1901"/>
      <c r="AB26" s="1901">
        <f t="shared" si="2"/>
        <v>55</v>
      </c>
      <c r="AC26" s="1901"/>
      <c r="AD26" s="1901">
        <f t="shared" si="2"/>
        <v>35</v>
      </c>
      <c r="AE26" s="1901"/>
      <c r="AF26" s="1901">
        <f t="shared" si="2"/>
        <v>258</v>
      </c>
      <c r="AG26" s="1901"/>
      <c r="AH26" s="1921" t="s">
        <v>1282</v>
      </c>
      <c r="AI26" s="1921"/>
      <c r="AJ26" s="1921" t="s">
        <v>1282</v>
      </c>
      <c r="AK26" s="1921"/>
      <c r="AL26" s="1901">
        <f t="shared" si="2"/>
        <v>1</v>
      </c>
      <c r="AM26" s="1901"/>
      <c r="AN26" s="1901">
        <f t="shared" si="2"/>
        <v>5</v>
      </c>
      <c r="AO26" s="1901"/>
      <c r="AP26" s="1901">
        <f t="shared" si="2"/>
        <v>1</v>
      </c>
      <c r="AQ26" s="1901"/>
      <c r="AR26" s="1901">
        <f t="shared" si="2"/>
        <v>2</v>
      </c>
      <c r="AS26" s="1901"/>
    </row>
    <row r="27" spans="1:45" ht="22.5" customHeight="1">
      <c r="A27" s="687" t="s">
        <v>1768</v>
      </c>
      <c r="B27" s="1867" t="s">
        <v>1769</v>
      </c>
      <c r="C27" s="1867"/>
      <c r="D27" s="1867"/>
      <c r="E27" s="1867"/>
      <c r="F27" s="1867"/>
      <c r="G27" s="1867"/>
      <c r="H27" s="686"/>
      <c r="I27" s="1927">
        <v>45</v>
      </c>
      <c r="J27" s="1901"/>
      <c r="K27" s="1901"/>
      <c r="L27" s="1921">
        <v>212</v>
      </c>
      <c r="M27" s="1921"/>
      <c r="N27" s="1921">
        <v>99</v>
      </c>
      <c r="O27" s="1921"/>
      <c r="P27" s="1921">
        <v>113</v>
      </c>
      <c r="Q27" s="1921"/>
      <c r="R27" s="1901" t="s">
        <v>1282</v>
      </c>
      <c r="S27" s="1901"/>
      <c r="T27" s="1921" t="s">
        <v>1282</v>
      </c>
      <c r="U27" s="1921"/>
      <c r="V27" s="1921" t="s">
        <v>1282</v>
      </c>
      <c r="W27" s="1921"/>
      <c r="X27" s="1921" t="s">
        <v>1282</v>
      </c>
      <c r="Y27" s="1921"/>
      <c r="Z27" s="1916">
        <v>9</v>
      </c>
      <c r="AA27" s="1916"/>
      <c r="AB27" s="1915">
        <v>23</v>
      </c>
      <c r="AC27" s="1915"/>
      <c r="AD27" s="1915">
        <v>5</v>
      </c>
      <c r="AE27" s="1915"/>
      <c r="AF27" s="1901">
        <v>37</v>
      </c>
      <c r="AG27" s="1901"/>
      <c r="AH27" s="1915" t="s">
        <v>1282</v>
      </c>
      <c r="AI27" s="1915"/>
      <c r="AJ27" s="1901" t="s">
        <v>1282</v>
      </c>
      <c r="AK27" s="1901"/>
      <c r="AL27" s="1901" t="s">
        <v>1282</v>
      </c>
      <c r="AM27" s="1901"/>
      <c r="AN27" s="1901" t="s">
        <v>1282</v>
      </c>
      <c r="AO27" s="1901"/>
      <c r="AP27" s="1901" t="s">
        <v>1282</v>
      </c>
      <c r="AQ27" s="1901"/>
      <c r="AR27" s="1901" t="s">
        <v>1282</v>
      </c>
      <c r="AS27" s="1901"/>
    </row>
    <row r="28" spans="1:45" ht="22.5" customHeight="1">
      <c r="A28" s="687" t="s">
        <v>1770</v>
      </c>
      <c r="B28" s="1867" t="s">
        <v>1771</v>
      </c>
      <c r="C28" s="1867"/>
      <c r="D28" s="1867"/>
      <c r="E28" s="1867"/>
      <c r="F28" s="1867"/>
      <c r="G28" s="1867"/>
      <c r="H28" s="686"/>
      <c r="I28" s="1927">
        <v>14</v>
      </c>
      <c r="J28" s="1901"/>
      <c r="K28" s="1901"/>
      <c r="L28" s="1921">
        <v>91</v>
      </c>
      <c r="M28" s="1921"/>
      <c r="N28" s="1921">
        <v>41</v>
      </c>
      <c r="O28" s="1921"/>
      <c r="P28" s="1921">
        <v>50</v>
      </c>
      <c r="Q28" s="1921"/>
      <c r="R28" s="1901" t="s">
        <v>1282</v>
      </c>
      <c r="S28" s="1901"/>
      <c r="T28" s="1921" t="s">
        <v>1282</v>
      </c>
      <c r="U28" s="1921"/>
      <c r="V28" s="1921" t="s">
        <v>1282</v>
      </c>
      <c r="W28" s="1921"/>
      <c r="X28" s="1921" t="s">
        <v>1282</v>
      </c>
      <c r="Y28" s="1921"/>
      <c r="Z28" s="1916">
        <v>1</v>
      </c>
      <c r="AA28" s="1916"/>
      <c r="AB28" s="1915">
        <v>2</v>
      </c>
      <c r="AC28" s="1915"/>
      <c r="AD28" s="1915">
        <v>2</v>
      </c>
      <c r="AE28" s="1915"/>
      <c r="AF28" s="1901">
        <v>13</v>
      </c>
      <c r="AG28" s="1901"/>
      <c r="AH28" s="1915" t="s">
        <v>1282</v>
      </c>
      <c r="AI28" s="1915"/>
      <c r="AJ28" s="1901" t="s">
        <v>1282</v>
      </c>
      <c r="AK28" s="1901"/>
      <c r="AL28" s="1901" t="s">
        <v>1282</v>
      </c>
      <c r="AM28" s="1901"/>
      <c r="AN28" s="1901" t="s">
        <v>1282</v>
      </c>
      <c r="AO28" s="1901"/>
      <c r="AP28" s="1901" t="s">
        <v>1282</v>
      </c>
      <c r="AQ28" s="1901"/>
      <c r="AR28" s="1901" t="s">
        <v>1282</v>
      </c>
      <c r="AS28" s="1901"/>
    </row>
    <row r="29" spans="1:45" ht="22.5" customHeight="1">
      <c r="A29" s="687" t="s">
        <v>1772</v>
      </c>
      <c r="B29" s="1867" t="s">
        <v>1773</v>
      </c>
      <c r="C29" s="1867"/>
      <c r="D29" s="1867"/>
      <c r="E29" s="1867"/>
      <c r="F29" s="1867"/>
      <c r="G29" s="1867"/>
      <c r="H29" s="686"/>
      <c r="I29" s="1927">
        <v>12</v>
      </c>
      <c r="J29" s="1901"/>
      <c r="K29" s="1901"/>
      <c r="L29" s="1921">
        <v>67</v>
      </c>
      <c r="M29" s="1921"/>
      <c r="N29" s="1921">
        <v>21</v>
      </c>
      <c r="O29" s="1921"/>
      <c r="P29" s="1921">
        <v>46</v>
      </c>
      <c r="Q29" s="1921"/>
      <c r="R29" s="1901" t="s">
        <v>1282</v>
      </c>
      <c r="S29" s="1901"/>
      <c r="T29" s="1921" t="s">
        <v>1282</v>
      </c>
      <c r="U29" s="1921"/>
      <c r="V29" s="1921" t="s">
        <v>1282</v>
      </c>
      <c r="W29" s="1921"/>
      <c r="X29" s="1921" t="s">
        <v>1282</v>
      </c>
      <c r="Y29" s="1921"/>
      <c r="Z29" s="1916">
        <v>1</v>
      </c>
      <c r="AA29" s="1916"/>
      <c r="AB29" s="1915">
        <v>1</v>
      </c>
      <c r="AC29" s="1915"/>
      <c r="AD29" s="1915">
        <v>2</v>
      </c>
      <c r="AE29" s="1915"/>
      <c r="AF29" s="1901">
        <v>7</v>
      </c>
      <c r="AG29" s="1901"/>
      <c r="AH29" s="1915" t="s">
        <v>1282</v>
      </c>
      <c r="AI29" s="1915"/>
      <c r="AJ29" s="1901" t="s">
        <v>1282</v>
      </c>
      <c r="AK29" s="1901"/>
      <c r="AL29" s="1901" t="s">
        <v>1282</v>
      </c>
      <c r="AM29" s="1901"/>
      <c r="AN29" s="1901" t="s">
        <v>1282</v>
      </c>
      <c r="AO29" s="1901"/>
      <c r="AP29" s="1901" t="s">
        <v>1282</v>
      </c>
      <c r="AQ29" s="1901"/>
      <c r="AR29" s="1901" t="s">
        <v>1282</v>
      </c>
      <c r="AS29" s="1901"/>
    </row>
    <row r="30" spans="1:45" ht="22.5" customHeight="1">
      <c r="A30" s="687" t="s">
        <v>220</v>
      </c>
      <c r="B30" s="1867" t="s">
        <v>1774</v>
      </c>
      <c r="C30" s="1867"/>
      <c r="D30" s="1867"/>
      <c r="E30" s="1867"/>
      <c r="F30" s="1867"/>
      <c r="G30" s="1867"/>
      <c r="H30" s="686"/>
      <c r="I30" s="1927">
        <v>43</v>
      </c>
      <c r="J30" s="1901"/>
      <c r="K30" s="1901"/>
      <c r="L30" s="1921">
        <v>193</v>
      </c>
      <c r="M30" s="1921"/>
      <c r="N30" s="1921">
        <v>125</v>
      </c>
      <c r="O30" s="1921"/>
      <c r="P30" s="1921">
        <v>68</v>
      </c>
      <c r="Q30" s="1921"/>
      <c r="R30" s="1901" t="s">
        <v>1282</v>
      </c>
      <c r="S30" s="1901"/>
      <c r="T30" s="1921" t="s">
        <v>1282</v>
      </c>
      <c r="U30" s="1921"/>
      <c r="V30" s="1921" t="s">
        <v>1282</v>
      </c>
      <c r="W30" s="1921"/>
      <c r="X30" s="1921" t="s">
        <v>1282</v>
      </c>
      <c r="Y30" s="1921"/>
      <c r="Z30" s="1916">
        <v>8</v>
      </c>
      <c r="AA30" s="1916"/>
      <c r="AB30" s="1915">
        <v>13</v>
      </c>
      <c r="AC30" s="1915"/>
      <c r="AD30" s="1915">
        <v>12</v>
      </c>
      <c r="AE30" s="1915"/>
      <c r="AF30" s="1901">
        <v>72</v>
      </c>
      <c r="AG30" s="1901"/>
      <c r="AH30" s="1915" t="s">
        <v>1282</v>
      </c>
      <c r="AI30" s="1915"/>
      <c r="AJ30" s="1901" t="s">
        <v>1282</v>
      </c>
      <c r="AK30" s="1901"/>
      <c r="AL30" s="1901">
        <v>1</v>
      </c>
      <c r="AM30" s="1901"/>
      <c r="AN30" s="1901">
        <v>5</v>
      </c>
      <c r="AO30" s="1901"/>
      <c r="AP30" s="1901">
        <v>1</v>
      </c>
      <c r="AQ30" s="1901"/>
      <c r="AR30" s="1901">
        <v>2</v>
      </c>
      <c r="AS30" s="1901"/>
    </row>
    <row r="31" spans="1:45" ht="22.5" customHeight="1">
      <c r="A31" s="687" t="s">
        <v>1163</v>
      </c>
      <c r="B31" s="1867" t="s">
        <v>1775</v>
      </c>
      <c r="C31" s="1867"/>
      <c r="D31" s="1867"/>
      <c r="E31" s="1867"/>
      <c r="F31" s="1867"/>
      <c r="G31" s="1867"/>
      <c r="H31" s="686"/>
      <c r="I31" s="1927">
        <v>8</v>
      </c>
      <c r="J31" s="1901"/>
      <c r="K31" s="1901"/>
      <c r="L31" s="1921">
        <v>104</v>
      </c>
      <c r="M31" s="1921"/>
      <c r="N31" s="1921">
        <v>56</v>
      </c>
      <c r="O31" s="1921"/>
      <c r="P31" s="1921">
        <v>48</v>
      </c>
      <c r="Q31" s="1921"/>
      <c r="R31" s="1901" t="s">
        <v>1282</v>
      </c>
      <c r="S31" s="1901"/>
      <c r="T31" s="1921" t="s">
        <v>1282</v>
      </c>
      <c r="U31" s="1921"/>
      <c r="V31" s="1921" t="s">
        <v>1282</v>
      </c>
      <c r="W31" s="1921"/>
      <c r="X31" s="1921" t="s">
        <v>1282</v>
      </c>
      <c r="Y31" s="1921"/>
      <c r="Z31" s="1916">
        <v>3</v>
      </c>
      <c r="AA31" s="1916"/>
      <c r="AB31" s="1915">
        <v>6</v>
      </c>
      <c r="AC31" s="1915"/>
      <c r="AD31" s="1915">
        <v>3</v>
      </c>
      <c r="AE31" s="1915"/>
      <c r="AF31" s="1901">
        <v>90</v>
      </c>
      <c r="AG31" s="1901"/>
      <c r="AH31" s="1915" t="s">
        <v>1282</v>
      </c>
      <c r="AI31" s="1915"/>
      <c r="AJ31" s="1901" t="s">
        <v>1282</v>
      </c>
      <c r="AK31" s="1901"/>
      <c r="AL31" s="1901" t="s">
        <v>1630</v>
      </c>
      <c r="AM31" s="1901"/>
      <c r="AN31" s="1901" t="s">
        <v>1630</v>
      </c>
      <c r="AO31" s="1901"/>
      <c r="AP31" s="1901" t="s">
        <v>1282</v>
      </c>
      <c r="AQ31" s="1901"/>
      <c r="AR31" s="1901" t="s">
        <v>1282</v>
      </c>
      <c r="AS31" s="1901"/>
    </row>
    <row r="32" spans="1:45" ht="22.5" customHeight="1">
      <c r="A32" s="687" t="s">
        <v>1165</v>
      </c>
      <c r="B32" s="1867" t="s">
        <v>1776</v>
      </c>
      <c r="C32" s="1867"/>
      <c r="D32" s="1867"/>
      <c r="E32" s="1867"/>
      <c r="F32" s="1867"/>
      <c r="G32" s="1867"/>
      <c r="H32" s="686"/>
      <c r="I32" s="1927">
        <v>8</v>
      </c>
      <c r="J32" s="1901"/>
      <c r="K32" s="1901"/>
      <c r="L32" s="1921">
        <v>32</v>
      </c>
      <c r="M32" s="1921"/>
      <c r="N32" s="1921">
        <v>21</v>
      </c>
      <c r="O32" s="1921"/>
      <c r="P32" s="1921">
        <v>11</v>
      </c>
      <c r="Q32" s="1921"/>
      <c r="R32" s="1901" t="s">
        <v>1282</v>
      </c>
      <c r="S32" s="1901"/>
      <c r="T32" s="1921" t="s">
        <v>1282</v>
      </c>
      <c r="U32" s="1921"/>
      <c r="V32" s="1921" t="s">
        <v>1282</v>
      </c>
      <c r="W32" s="1921"/>
      <c r="X32" s="1921" t="s">
        <v>1282</v>
      </c>
      <c r="Y32" s="1921"/>
      <c r="Z32" s="1916">
        <v>2</v>
      </c>
      <c r="AA32" s="1916"/>
      <c r="AB32" s="1915">
        <v>3</v>
      </c>
      <c r="AC32" s="1915"/>
      <c r="AD32" s="1915">
        <v>2</v>
      </c>
      <c r="AE32" s="1915"/>
      <c r="AF32" s="1901">
        <v>21</v>
      </c>
      <c r="AG32" s="1901"/>
      <c r="AH32" s="1915" t="s">
        <v>1282</v>
      </c>
      <c r="AI32" s="1915"/>
      <c r="AJ32" s="1901" t="s">
        <v>1282</v>
      </c>
      <c r="AK32" s="1901"/>
      <c r="AL32" s="1901" t="s">
        <v>1282</v>
      </c>
      <c r="AM32" s="1901"/>
      <c r="AN32" s="1901" t="s">
        <v>1282</v>
      </c>
      <c r="AO32" s="1901"/>
      <c r="AP32" s="1901" t="s">
        <v>1282</v>
      </c>
      <c r="AQ32" s="1901"/>
      <c r="AR32" s="1901" t="s">
        <v>1282</v>
      </c>
      <c r="AS32" s="1901"/>
    </row>
    <row r="33" spans="1:45" ht="22.5" customHeight="1">
      <c r="A33" s="687" t="s">
        <v>228</v>
      </c>
      <c r="B33" s="1867" t="s">
        <v>1777</v>
      </c>
      <c r="C33" s="1867"/>
      <c r="D33" s="1867"/>
      <c r="E33" s="1867"/>
      <c r="F33" s="1867"/>
      <c r="G33" s="1867"/>
      <c r="H33" s="686"/>
      <c r="I33" s="1927">
        <v>9</v>
      </c>
      <c r="J33" s="1901"/>
      <c r="K33" s="1901"/>
      <c r="L33" s="1921">
        <v>23</v>
      </c>
      <c r="M33" s="1921"/>
      <c r="N33" s="1921">
        <v>19</v>
      </c>
      <c r="O33" s="1921"/>
      <c r="P33" s="1921">
        <v>4</v>
      </c>
      <c r="Q33" s="1921"/>
      <c r="R33" s="1901" t="s">
        <v>1282</v>
      </c>
      <c r="S33" s="1901"/>
      <c r="T33" s="1921" t="s">
        <v>1282</v>
      </c>
      <c r="U33" s="1921"/>
      <c r="V33" s="1921" t="s">
        <v>1282</v>
      </c>
      <c r="W33" s="1921"/>
      <c r="X33" s="1921" t="s">
        <v>1282</v>
      </c>
      <c r="Y33" s="1921"/>
      <c r="Z33" s="1916">
        <v>2</v>
      </c>
      <c r="AA33" s="1916"/>
      <c r="AB33" s="1915">
        <v>7</v>
      </c>
      <c r="AC33" s="1915"/>
      <c r="AD33" s="1915">
        <v>4</v>
      </c>
      <c r="AE33" s="1915"/>
      <c r="AF33" s="1901">
        <v>7</v>
      </c>
      <c r="AG33" s="1901"/>
      <c r="AH33" s="1915" t="s">
        <v>1282</v>
      </c>
      <c r="AI33" s="1915"/>
      <c r="AJ33" s="1901" t="s">
        <v>1282</v>
      </c>
      <c r="AK33" s="1901"/>
      <c r="AL33" s="1901" t="s">
        <v>1282</v>
      </c>
      <c r="AM33" s="1901"/>
      <c r="AN33" s="1901" t="s">
        <v>1282</v>
      </c>
      <c r="AO33" s="1901"/>
      <c r="AP33" s="1901" t="s">
        <v>1282</v>
      </c>
      <c r="AQ33" s="1901"/>
      <c r="AR33" s="1901" t="s">
        <v>1282</v>
      </c>
      <c r="AS33" s="1901"/>
    </row>
    <row r="34" spans="1:45" ht="22.5" customHeight="1">
      <c r="A34" s="687" t="s">
        <v>233</v>
      </c>
      <c r="B34" s="1867" t="s">
        <v>1778</v>
      </c>
      <c r="C34" s="1867"/>
      <c r="D34" s="1867"/>
      <c r="E34" s="1867"/>
      <c r="F34" s="1867"/>
      <c r="G34" s="1867"/>
      <c r="H34" s="686"/>
      <c r="I34" s="1927">
        <v>6</v>
      </c>
      <c r="J34" s="1901"/>
      <c r="K34" s="1901"/>
      <c r="L34" s="1901">
        <v>10</v>
      </c>
      <c r="M34" s="1901"/>
      <c r="N34" s="1901">
        <v>7</v>
      </c>
      <c r="O34" s="1901"/>
      <c r="P34" s="1901">
        <v>3</v>
      </c>
      <c r="Q34" s="1901"/>
      <c r="R34" s="1901" t="s">
        <v>1282</v>
      </c>
      <c r="S34" s="1901"/>
      <c r="T34" s="1901" t="s">
        <v>1282</v>
      </c>
      <c r="U34" s="1901"/>
      <c r="V34" s="1921" t="s">
        <v>1282</v>
      </c>
      <c r="W34" s="1921"/>
      <c r="X34" s="1921" t="s">
        <v>1282</v>
      </c>
      <c r="Y34" s="1921"/>
      <c r="Z34" s="1901" t="s">
        <v>1282</v>
      </c>
      <c r="AA34" s="1901"/>
      <c r="AB34" s="1901" t="s">
        <v>1282</v>
      </c>
      <c r="AC34" s="1901"/>
      <c r="AD34" s="1901">
        <v>4</v>
      </c>
      <c r="AE34" s="1901"/>
      <c r="AF34" s="1901">
        <v>7</v>
      </c>
      <c r="AG34" s="1901"/>
      <c r="AH34" s="1901" t="s">
        <v>1282</v>
      </c>
      <c r="AI34" s="1901"/>
      <c r="AJ34" s="1901" t="s">
        <v>1282</v>
      </c>
      <c r="AK34" s="1901"/>
      <c r="AL34" s="1901" t="s">
        <v>1282</v>
      </c>
      <c r="AM34" s="1901"/>
      <c r="AN34" s="1901" t="s">
        <v>1282</v>
      </c>
      <c r="AO34" s="1901"/>
      <c r="AP34" s="1901" t="s">
        <v>1282</v>
      </c>
      <c r="AQ34" s="1901"/>
      <c r="AR34" s="1901" t="s">
        <v>1282</v>
      </c>
      <c r="AS34" s="1901"/>
    </row>
    <row r="35" spans="1:45" ht="22.5" customHeight="1">
      <c r="A35" s="687" t="s">
        <v>1172</v>
      </c>
      <c r="B35" s="1867" t="s">
        <v>1779</v>
      </c>
      <c r="C35" s="1867"/>
      <c r="D35" s="1867"/>
      <c r="E35" s="1867"/>
      <c r="F35" s="1867"/>
      <c r="G35" s="1867"/>
      <c r="H35" s="686"/>
      <c r="I35" s="1927">
        <v>6</v>
      </c>
      <c r="J35" s="1901"/>
      <c r="K35" s="1901"/>
      <c r="L35" s="1921">
        <v>27</v>
      </c>
      <c r="M35" s="1921"/>
      <c r="N35" s="1921">
        <v>13</v>
      </c>
      <c r="O35" s="1921"/>
      <c r="P35" s="1921">
        <v>14</v>
      </c>
      <c r="Q35" s="1921"/>
      <c r="R35" s="1901" t="s">
        <v>1282</v>
      </c>
      <c r="S35" s="1901"/>
      <c r="T35" s="1921" t="s">
        <v>1282</v>
      </c>
      <c r="U35" s="1921"/>
      <c r="V35" s="1921" t="s">
        <v>1282</v>
      </c>
      <c r="W35" s="1921"/>
      <c r="X35" s="1921" t="s">
        <v>1282</v>
      </c>
      <c r="Y35" s="1921"/>
      <c r="Z35" s="1916" t="s">
        <v>1282</v>
      </c>
      <c r="AA35" s="1916"/>
      <c r="AB35" s="1915" t="s">
        <v>1282</v>
      </c>
      <c r="AC35" s="1915"/>
      <c r="AD35" s="1915">
        <v>1</v>
      </c>
      <c r="AE35" s="1915"/>
      <c r="AF35" s="1901">
        <v>4</v>
      </c>
      <c r="AG35" s="1901"/>
      <c r="AH35" s="1915" t="s">
        <v>1282</v>
      </c>
      <c r="AI35" s="1915"/>
      <c r="AJ35" s="1901" t="s">
        <v>1282</v>
      </c>
      <c r="AK35" s="1901"/>
      <c r="AL35" s="1901" t="s">
        <v>1282</v>
      </c>
      <c r="AM35" s="1901"/>
      <c r="AN35" s="1901" t="s">
        <v>1282</v>
      </c>
      <c r="AO35" s="1901"/>
      <c r="AP35" s="1901" t="s">
        <v>1282</v>
      </c>
      <c r="AQ35" s="1901"/>
      <c r="AR35" s="1901" t="s">
        <v>1282</v>
      </c>
      <c r="AS35" s="1901"/>
    </row>
    <row r="36" spans="1:45" ht="22.5" customHeight="1">
      <c r="A36" s="687"/>
      <c r="B36" s="1867"/>
      <c r="C36" s="1867"/>
      <c r="D36" s="1867"/>
      <c r="E36" s="1867"/>
      <c r="F36" s="1867"/>
      <c r="G36" s="1867"/>
      <c r="H36" s="686"/>
      <c r="I36" s="1927"/>
      <c r="J36" s="1901"/>
      <c r="K36" s="1901"/>
      <c r="L36" s="1921"/>
      <c r="M36" s="1921"/>
      <c r="N36" s="1921"/>
      <c r="O36" s="1921"/>
      <c r="P36" s="1921"/>
      <c r="Q36" s="1921"/>
      <c r="R36" s="1901"/>
      <c r="S36" s="1901"/>
      <c r="T36" s="1921"/>
      <c r="U36" s="1921"/>
      <c r="V36" s="1921"/>
      <c r="W36" s="1921"/>
      <c r="X36" s="1921"/>
      <c r="Y36" s="1921"/>
      <c r="Z36" s="1916"/>
      <c r="AA36" s="1916"/>
      <c r="AB36" s="1915"/>
      <c r="AC36" s="1915"/>
      <c r="AD36" s="1915"/>
      <c r="AE36" s="1915"/>
      <c r="AF36" s="1901"/>
      <c r="AG36" s="1901"/>
      <c r="AH36" s="1915"/>
      <c r="AI36" s="1915"/>
      <c r="AJ36" s="1901"/>
      <c r="AK36" s="1901"/>
      <c r="AL36" s="1901"/>
      <c r="AM36" s="1901"/>
      <c r="AN36" s="1901"/>
      <c r="AO36" s="1901"/>
      <c r="AP36" s="1929"/>
      <c r="AQ36" s="1929"/>
      <c r="AR36" s="1929"/>
      <c r="AS36" s="1929"/>
    </row>
    <row r="37" spans="1:45" ht="22.5" customHeight="1">
      <c r="A37" s="687"/>
      <c r="B37" s="1867" t="s">
        <v>1780</v>
      </c>
      <c r="C37" s="1867"/>
      <c r="D37" s="1867"/>
      <c r="E37" s="1867"/>
      <c r="F37" s="1867"/>
      <c r="G37" s="1867"/>
      <c r="H37" s="686"/>
      <c r="I37" s="1927">
        <f>SUM(I38:I39)</f>
        <v>97</v>
      </c>
      <c r="J37" s="1901"/>
      <c r="K37" s="1901"/>
      <c r="L37" s="1901">
        <f t="shared" ref="L37:AN37" si="3">SUM(L38:L39)</f>
        <v>475</v>
      </c>
      <c r="M37" s="1901"/>
      <c r="N37" s="1901">
        <f t="shared" si="3"/>
        <v>262</v>
      </c>
      <c r="O37" s="1901"/>
      <c r="P37" s="1901">
        <f t="shared" si="3"/>
        <v>213</v>
      </c>
      <c r="Q37" s="1901"/>
      <c r="R37" s="1901" t="s">
        <v>1630</v>
      </c>
      <c r="S37" s="1901"/>
      <c r="T37" s="1901" t="s">
        <v>1630</v>
      </c>
      <c r="U37" s="1901"/>
      <c r="V37" s="1901">
        <f t="shared" si="3"/>
        <v>1</v>
      </c>
      <c r="W37" s="1901"/>
      <c r="X37" s="1901">
        <f t="shared" si="3"/>
        <v>10</v>
      </c>
      <c r="Y37" s="1901"/>
      <c r="Z37" s="1901">
        <f t="shared" si="3"/>
        <v>19</v>
      </c>
      <c r="AA37" s="1901"/>
      <c r="AB37" s="1901">
        <f t="shared" si="3"/>
        <v>55</v>
      </c>
      <c r="AC37" s="1901"/>
      <c r="AD37" s="1901">
        <f t="shared" si="3"/>
        <v>9</v>
      </c>
      <c r="AE37" s="1901"/>
      <c r="AF37" s="1901">
        <f t="shared" si="3"/>
        <v>32</v>
      </c>
      <c r="AG37" s="1901"/>
      <c r="AH37" s="1921" t="s">
        <v>1282</v>
      </c>
      <c r="AI37" s="1921"/>
      <c r="AJ37" s="1921" t="s">
        <v>1282</v>
      </c>
      <c r="AK37" s="1921"/>
      <c r="AL37" s="1901">
        <f t="shared" si="3"/>
        <v>1</v>
      </c>
      <c r="AM37" s="1901"/>
      <c r="AN37" s="1901">
        <f t="shared" si="3"/>
        <v>1</v>
      </c>
      <c r="AO37" s="1901"/>
      <c r="AP37" s="1921" t="s">
        <v>1282</v>
      </c>
      <c r="AQ37" s="1921"/>
      <c r="AR37" s="1921" t="s">
        <v>1282</v>
      </c>
      <c r="AS37" s="1921"/>
    </row>
    <row r="38" spans="1:45" ht="22.5" customHeight="1">
      <c r="A38" s="687" t="s">
        <v>1781</v>
      </c>
      <c r="B38" s="1867" t="s">
        <v>1782</v>
      </c>
      <c r="C38" s="1867"/>
      <c r="D38" s="1867"/>
      <c r="E38" s="1867"/>
      <c r="F38" s="1867"/>
      <c r="G38" s="1867"/>
      <c r="H38" s="686"/>
      <c r="I38" s="1927">
        <v>45</v>
      </c>
      <c r="J38" s="1901"/>
      <c r="K38" s="1901"/>
      <c r="L38" s="1921">
        <v>280</v>
      </c>
      <c r="M38" s="1921"/>
      <c r="N38" s="1921">
        <v>139</v>
      </c>
      <c r="O38" s="1921"/>
      <c r="P38" s="1921">
        <v>141</v>
      </c>
      <c r="Q38" s="1921"/>
      <c r="R38" s="1901" t="s">
        <v>1282</v>
      </c>
      <c r="S38" s="1901"/>
      <c r="T38" s="1921" t="s">
        <v>1282</v>
      </c>
      <c r="U38" s="1921"/>
      <c r="V38" s="1921" t="s">
        <v>1282</v>
      </c>
      <c r="W38" s="1921"/>
      <c r="X38" s="1921" t="s">
        <v>1282</v>
      </c>
      <c r="Y38" s="1921"/>
      <c r="Z38" s="1916">
        <v>12</v>
      </c>
      <c r="AA38" s="1916"/>
      <c r="AB38" s="1915">
        <v>39</v>
      </c>
      <c r="AC38" s="1915"/>
      <c r="AD38" s="1915">
        <v>1</v>
      </c>
      <c r="AE38" s="1915"/>
      <c r="AF38" s="1901">
        <v>4</v>
      </c>
      <c r="AG38" s="1901"/>
      <c r="AH38" s="1915" t="s">
        <v>1282</v>
      </c>
      <c r="AI38" s="1915"/>
      <c r="AJ38" s="1901" t="s">
        <v>1282</v>
      </c>
      <c r="AK38" s="1901"/>
      <c r="AL38" s="1901">
        <v>1</v>
      </c>
      <c r="AM38" s="1901"/>
      <c r="AN38" s="1901">
        <v>1</v>
      </c>
      <c r="AO38" s="1901"/>
      <c r="AP38" s="1901" t="s">
        <v>1282</v>
      </c>
      <c r="AQ38" s="1901"/>
      <c r="AR38" s="1901" t="s">
        <v>1282</v>
      </c>
      <c r="AS38" s="1901"/>
    </row>
    <row r="39" spans="1:45" ht="22.5" customHeight="1">
      <c r="A39" s="687" t="s">
        <v>1783</v>
      </c>
      <c r="B39" s="1867" t="s">
        <v>1784</v>
      </c>
      <c r="C39" s="1867"/>
      <c r="D39" s="1867"/>
      <c r="E39" s="1867"/>
      <c r="F39" s="1867"/>
      <c r="G39" s="1867"/>
      <c r="H39" s="686"/>
      <c r="I39" s="1927">
        <v>52</v>
      </c>
      <c r="J39" s="1901"/>
      <c r="K39" s="1901"/>
      <c r="L39" s="1921">
        <v>195</v>
      </c>
      <c r="M39" s="1921"/>
      <c r="N39" s="1921">
        <v>123</v>
      </c>
      <c r="O39" s="1921"/>
      <c r="P39" s="1921">
        <v>72</v>
      </c>
      <c r="Q39" s="1921"/>
      <c r="R39" s="1901" t="s">
        <v>1282</v>
      </c>
      <c r="S39" s="1901"/>
      <c r="T39" s="1921" t="s">
        <v>1282</v>
      </c>
      <c r="U39" s="1921"/>
      <c r="V39" s="1921">
        <v>1</v>
      </c>
      <c r="W39" s="1921"/>
      <c r="X39" s="1921">
        <v>10</v>
      </c>
      <c r="Y39" s="1921"/>
      <c r="Z39" s="1916">
        <v>7</v>
      </c>
      <c r="AA39" s="1916"/>
      <c r="AB39" s="1915">
        <v>16</v>
      </c>
      <c r="AC39" s="1915"/>
      <c r="AD39" s="1915">
        <v>8</v>
      </c>
      <c r="AE39" s="1915"/>
      <c r="AF39" s="1901">
        <v>28</v>
      </c>
      <c r="AG39" s="1901"/>
      <c r="AH39" s="1915" t="s">
        <v>1282</v>
      </c>
      <c r="AI39" s="1915"/>
      <c r="AJ39" s="1901" t="s">
        <v>1282</v>
      </c>
      <c r="AK39" s="1901"/>
      <c r="AL39" s="1901" t="s">
        <v>1282</v>
      </c>
      <c r="AM39" s="1901"/>
      <c r="AN39" s="1901" t="s">
        <v>1282</v>
      </c>
      <c r="AO39" s="1901"/>
      <c r="AP39" s="1901" t="s">
        <v>1282</v>
      </c>
      <c r="AQ39" s="1901"/>
      <c r="AR39" s="1901" t="s">
        <v>1282</v>
      </c>
      <c r="AS39" s="1901"/>
    </row>
    <row r="40" spans="1:45" ht="22.5" customHeight="1">
      <c r="A40" s="710"/>
      <c r="B40" s="711"/>
      <c r="C40" s="711"/>
      <c r="D40" s="711"/>
      <c r="E40" s="711"/>
      <c r="F40" s="711"/>
      <c r="G40" s="711"/>
      <c r="H40" s="712"/>
      <c r="I40" s="713"/>
      <c r="J40" s="713"/>
      <c r="K40" s="713"/>
      <c r="L40" s="699"/>
      <c r="M40" s="699"/>
      <c r="N40" s="699"/>
      <c r="O40" s="699"/>
      <c r="P40" s="699"/>
      <c r="Q40" s="699"/>
      <c r="R40" s="698"/>
      <c r="S40" s="698"/>
      <c r="T40" s="699"/>
      <c r="U40" s="699"/>
      <c r="V40" s="699"/>
      <c r="W40" s="699"/>
      <c r="X40" s="699"/>
      <c r="Y40" s="699"/>
      <c r="Z40" s="700"/>
      <c r="AA40" s="700"/>
      <c r="AB40" s="701"/>
      <c r="AC40" s="701"/>
      <c r="AD40" s="701"/>
      <c r="AE40" s="701"/>
      <c r="AF40" s="698"/>
      <c r="AG40" s="698"/>
      <c r="AH40" s="701"/>
      <c r="AI40" s="701"/>
      <c r="AJ40" s="698"/>
      <c r="AK40" s="698"/>
      <c r="AL40" s="698"/>
      <c r="AM40" s="698"/>
      <c r="AN40" s="698"/>
      <c r="AO40" s="698"/>
      <c r="AP40" s="698"/>
      <c r="AQ40" s="698"/>
      <c r="AR40" s="698"/>
      <c r="AS40" s="688"/>
    </row>
    <row r="41" spans="1:45" ht="22.5" customHeight="1">
      <c r="A41" s="673" t="s">
        <v>1684</v>
      </c>
      <c r="L41" s="714"/>
      <c r="M41" s="714"/>
      <c r="N41" s="714"/>
      <c r="O41" s="714"/>
      <c r="P41" s="714"/>
      <c r="Q41" s="714"/>
      <c r="R41" s="714"/>
      <c r="S41" s="714"/>
      <c r="T41" s="714"/>
      <c r="U41" s="714"/>
      <c r="V41" s="714"/>
      <c r="W41" s="714"/>
      <c r="X41" s="714"/>
      <c r="Y41" s="714"/>
      <c r="Z41" s="714"/>
      <c r="AA41" s="714"/>
      <c r="AB41" s="714"/>
      <c r="AC41" s="714"/>
      <c r="AD41" s="714"/>
      <c r="AE41" s="714"/>
      <c r="AF41" s="714"/>
      <c r="AG41" s="714"/>
      <c r="AH41" s="714"/>
      <c r="AI41" s="714"/>
      <c r="AJ41" s="714"/>
      <c r="AK41" s="714"/>
      <c r="AL41" s="714"/>
      <c r="AM41" s="714"/>
      <c r="AN41" s="714"/>
      <c r="AO41" s="714"/>
      <c r="AP41" s="714"/>
      <c r="AQ41" s="714"/>
      <c r="AR41" s="714"/>
    </row>
    <row r="49" spans="9:11" ht="22.5" customHeight="1">
      <c r="I49" s="263"/>
      <c r="J49" s="263"/>
      <c r="K49" s="263"/>
    </row>
  </sheetData>
  <mergeCells count="655">
    <mergeCell ref="I35:K35"/>
    <mergeCell ref="I36:K36"/>
    <mergeCell ref="I37:K37"/>
    <mergeCell ref="I38:K38"/>
    <mergeCell ref="I39:K39"/>
    <mergeCell ref="I30:K30"/>
    <mergeCell ref="I31:K31"/>
    <mergeCell ref="I32:K32"/>
    <mergeCell ref="I33:K33"/>
    <mergeCell ref="I34:K34"/>
    <mergeCell ref="I25:K25"/>
    <mergeCell ref="I26:K26"/>
    <mergeCell ref="I27:K27"/>
    <mergeCell ref="I28:K28"/>
    <mergeCell ref="I29:K29"/>
    <mergeCell ref="I20:K20"/>
    <mergeCell ref="I21:K21"/>
    <mergeCell ref="I22:K22"/>
    <mergeCell ref="I23:K23"/>
    <mergeCell ref="I24:K24"/>
    <mergeCell ref="L37:M37"/>
    <mergeCell ref="L38:M38"/>
    <mergeCell ref="L39:M39"/>
    <mergeCell ref="I7:K7"/>
    <mergeCell ref="I8:K8"/>
    <mergeCell ref="I9:K9"/>
    <mergeCell ref="I10:K10"/>
    <mergeCell ref="I11:K11"/>
    <mergeCell ref="I12:K12"/>
    <mergeCell ref="I13:K13"/>
    <mergeCell ref="I14:K14"/>
    <mergeCell ref="I15:K15"/>
    <mergeCell ref="I16:K16"/>
    <mergeCell ref="I17:K17"/>
    <mergeCell ref="I18:K18"/>
    <mergeCell ref="I19:K19"/>
    <mergeCell ref="L32:M32"/>
    <mergeCell ref="L33:M33"/>
    <mergeCell ref="L34:M34"/>
    <mergeCell ref="L35:M35"/>
    <mergeCell ref="L36:M36"/>
    <mergeCell ref="L27:M27"/>
    <mergeCell ref="L28:M28"/>
    <mergeCell ref="L29:M29"/>
    <mergeCell ref="L30:M30"/>
    <mergeCell ref="L31:M31"/>
    <mergeCell ref="L22:M22"/>
    <mergeCell ref="L23:M23"/>
    <mergeCell ref="L24:M24"/>
    <mergeCell ref="L25:M25"/>
    <mergeCell ref="L26:M26"/>
    <mergeCell ref="L17:M17"/>
    <mergeCell ref="L18:M18"/>
    <mergeCell ref="L19:M19"/>
    <mergeCell ref="L20:M20"/>
    <mergeCell ref="L21:M21"/>
    <mergeCell ref="L12:M12"/>
    <mergeCell ref="L13:M13"/>
    <mergeCell ref="L14:M14"/>
    <mergeCell ref="L15:M15"/>
    <mergeCell ref="L16:M16"/>
    <mergeCell ref="L7:M7"/>
    <mergeCell ref="L8:M8"/>
    <mergeCell ref="L9:M9"/>
    <mergeCell ref="L10:M10"/>
    <mergeCell ref="L11:M11"/>
    <mergeCell ref="N35:O35"/>
    <mergeCell ref="N36:O36"/>
    <mergeCell ref="N37:O37"/>
    <mergeCell ref="N38:O38"/>
    <mergeCell ref="N39:O39"/>
    <mergeCell ref="N30:O30"/>
    <mergeCell ref="N31:O31"/>
    <mergeCell ref="N32:O32"/>
    <mergeCell ref="N33:O33"/>
    <mergeCell ref="N34:O34"/>
    <mergeCell ref="N25:O25"/>
    <mergeCell ref="N26:O26"/>
    <mergeCell ref="N27:O27"/>
    <mergeCell ref="N28:O28"/>
    <mergeCell ref="N29:O29"/>
    <mergeCell ref="N20:O20"/>
    <mergeCell ref="N21:O21"/>
    <mergeCell ref="N22:O22"/>
    <mergeCell ref="N23:O23"/>
    <mergeCell ref="N24:O24"/>
    <mergeCell ref="P37:Q37"/>
    <mergeCell ref="P38:Q38"/>
    <mergeCell ref="P39:Q39"/>
    <mergeCell ref="N7:O7"/>
    <mergeCell ref="N8:O8"/>
    <mergeCell ref="N9:O9"/>
    <mergeCell ref="N10:O10"/>
    <mergeCell ref="N11:O11"/>
    <mergeCell ref="N12:O12"/>
    <mergeCell ref="N13:O13"/>
    <mergeCell ref="N14:O14"/>
    <mergeCell ref="N15:O15"/>
    <mergeCell ref="N16:O16"/>
    <mergeCell ref="N17:O17"/>
    <mergeCell ref="N18:O18"/>
    <mergeCell ref="N19:O19"/>
    <mergeCell ref="P32:Q32"/>
    <mergeCell ref="P33:Q33"/>
    <mergeCell ref="P34:Q34"/>
    <mergeCell ref="P35:Q35"/>
    <mergeCell ref="P36:Q36"/>
    <mergeCell ref="P27:Q27"/>
    <mergeCell ref="P28:Q28"/>
    <mergeCell ref="P29:Q29"/>
    <mergeCell ref="P30:Q30"/>
    <mergeCell ref="P31:Q31"/>
    <mergeCell ref="P22:Q22"/>
    <mergeCell ref="P23:Q23"/>
    <mergeCell ref="P24:Q24"/>
    <mergeCell ref="P25:Q25"/>
    <mergeCell ref="P26:Q26"/>
    <mergeCell ref="P17:Q17"/>
    <mergeCell ref="P18:Q18"/>
    <mergeCell ref="P19:Q19"/>
    <mergeCell ref="P20:Q20"/>
    <mergeCell ref="P21:Q21"/>
    <mergeCell ref="P12:Q12"/>
    <mergeCell ref="P13:Q13"/>
    <mergeCell ref="P14:Q14"/>
    <mergeCell ref="P15:Q15"/>
    <mergeCell ref="P16:Q16"/>
    <mergeCell ref="P7:Q7"/>
    <mergeCell ref="P8:Q8"/>
    <mergeCell ref="P9:Q9"/>
    <mergeCell ref="P10:Q10"/>
    <mergeCell ref="P11:Q11"/>
    <mergeCell ref="R35:S35"/>
    <mergeCell ref="R36:S36"/>
    <mergeCell ref="R37:S37"/>
    <mergeCell ref="R38:S38"/>
    <mergeCell ref="R39:S39"/>
    <mergeCell ref="R30:S30"/>
    <mergeCell ref="R31:S31"/>
    <mergeCell ref="R32:S32"/>
    <mergeCell ref="R33:S33"/>
    <mergeCell ref="R34:S34"/>
    <mergeCell ref="R25:S25"/>
    <mergeCell ref="R26:S26"/>
    <mergeCell ref="R27:S27"/>
    <mergeCell ref="R28:S28"/>
    <mergeCell ref="R29:S29"/>
    <mergeCell ref="R20:S20"/>
    <mergeCell ref="R21:S21"/>
    <mergeCell ref="R22:S22"/>
    <mergeCell ref="R23:S23"/>
    <mergeCell ref="R24:S24"/>
    <mergeCell ref="T37:U37"/>
    <mergeCell ref="T38:U38"/>
    <mergeCell ref="T39:U39"/>
    <mergeCell ref="R7:S7"/>
    <mergeCell ref="R8:S8"/>
    <mergeCell ref="R9:S9"/>
    <mergeCell ref="R10:S10"/>
    <mergeCell ref="R11:S11"/>
    <mergeCell ref="R12:S12"/>
    <mergeCell ref="R13:S13"/>
    <mergeCell ref="R14:S14"/>
    <mergeCell ref="R15:S15"/>
    <mergeCell ref="R16:S16"/>
    <mergeCell ref="R17:S17"/>
    <mergeCell ref="R18:S18"/>
    <mergeCell ref="R19:S19"/>
    <mergeCell ref="T32:U32"/>
    <mergeCell ref="T33:U33"/>
    <mergeCell ref="T34:U34"/>
    <mergeCell ref="T35:U35"/>
    <mergeCell ref="T36:U36"/>
    <mergeCell ref="T27:U27"/>
    <mergeCell ref="T28:U28"/>
    <mergeCell ref="T29:U29"/>
    <mergeCell ref="T30:U30"/>
    <mergeCell ref="T31:U31"/>
    <mergeCell ref="T22:U22"/>
    <mergeCell ref="T23:U23"/>
    <mergeCell ref="T24:U24"/>
    <mergeCell ref="T25:U25"/>
    <mergeCell ref="T26:U26"/>
    <mergeCell ref="T17:U17"/>
    <mergeCell ref="T18:U18"/>
    <mergeCell ref="T19:U19"/>
    <mergeCell ref="T20:U20"/>
    <mergeCell ref="T21:U21"/>
    <mergeCell ref="T12:U12"/>
    <mergeCell ref="T13:U13"/>
    <mergeCell ref="T14:U14"/>
    <mergeCell ref="T15:U15"/>
    <mergeCell ref="T16:U16"/>
    <mergeCell ref="T7:U7"/>
    <mergeCell ref="T8:U8"/>
    <mergeCell ref="T9:U9"/>
    <mergeCell ref="T10:U10"/>
    <mergeCell ref="T11:U11"/>
    <mergeCell ref="V35:W35"/>
    <mergeCell ref="V36:W36"/>
    <mergeCell ref="V37:W37"/>
    <mergeCell ref="V38:W38"/>
    <mergeCell ref="V39:W39"/>
    <mergeCell ref="V30:W30"/>
    <mergeCell ref="V31:W31"/>
    <mergeCell ref="V32:W32"/>
    <mergeCell ref="V33:W33"/>
    <mergeCell ref="V34:W34"/>
    <mergeCell ref="V25:W25"/>
    <mergeCell ref="V26:W26"/>
    <mergeCell ref="V27:W27"/>
    <mergeCell ref="V28:W28"/>
    <mergeCell ref="V29:W29"/>
    <mergeCell ref="V20:W20"/>
    <mergeCell ref="V21:W21"/>
    <mergeCell ref="V22:W22"/>
    <mergeCell ref="V23:W23"/>
    <mergeCell ref="V24:W24"/>
    <mergeCell ref="X37:Y37"/>
    <mergeCell ref="X38:Y38"/>
    <mergeCell ref="X39:Y39"/>
    <mergeCell ref="V7:W7"/>
    <mergeCell ref="V8:W8"/>
    <mergeCell ref="V9:W9"/>
    <mergeCell ref="V10:W10"/>
    <mergeCell ref="V11:W11"/>
    <mergeCell ref="V12:W12"/>
    <mergeCell ref="V13:W13"/>
    <mergeCell ref="V14:W14"/>
    <mergeCell ref="V15:W15"/>
    <mergeCell ref="V16:W16"/>
    <mergeCell ref="V17:W17"/>
    <mergeCell ref="V18:W18"/>
    <mergeCell ref="V19:W19"/>
    <mergeCell ref="X32:Y32"/>
    <mergeCell ref="X33:Y33"/>
    <mergeCell ref="X34:Y34"/>
    <mergeCell ref="X35:Y35"/>
    <mergeCell ref="X36:Y36"/>
    <mergeCell ref="X27:Y27"/>
    <mergeCell ref="X28:Y28"/>
    <mergeCell ref="X29:Y29"/>
    <mergeCell ref="X30:Y30"/>
    <mergeCell ref="X31:Y31"/>
    <mergeCell ref="X22:Y22"/>
    <mergeCell ref="X23:Y23"/>
    <mergeCell ref="X24:Y24"/>
    <mergeCell ref="X25:Y25"/>
    <mergeCell ref="X26:Y26"/>
    <mergeCell ref="X17:Y17"/>
    <mergeCell ref="X18:Y18"/>
    <mergeCell ref="X19:Y19"/>
    <mergeCell ref="X20:Y20"/>
    <mergeCell ref="X21:Y21"/>
    <mergeCell ref="X12:Y12"/>
    <mergeCell ref="X13:Y13"/>
    <mergeCell ref="X14:Y14"/>
    <mergeCell ref="X15:Y15"/>
    <mergeCell ref="X16:Y16"/>
    <mergeCell ref="X7:Y7"/>
    <mergeCell ref="X8:Y8"/>
    <mergeCell ref="X9:Y9"/>
    <mergeCell ref="X10:Y10"/>
    <mergeCell ref="X11:Y11"/>
    <mergeCell ref="Z35:AA35"/>
    <mergeCell ref="Z36:AA36"/>
    <mergeCell ref="Z37:AA37"/>
    <mergeCell ref="Z38:AA38"/>
    <mergeCell ref="Z39:AA39"/>
    <mergeCell ref="Z30:AA30"/>
    <mergeCell ref="Z31:AA31"/>
    <mergeCell ref="Z32:AA32"/>
    <mergeCell ref="Z33:AA33"/>
    <mergeCell ref="Z34:AA34"/>
    <mergeCell ref="Z25:AA25"/>
    <mergeCell ref="Z26:AA26"/>
    <mergeCell ref="Z27:AA27"/>
    <mergeCell ref="Z28:AA28"/>
    <mergeCell ref="Z29:AA29"/>
    <mergeCell ref="Z20:AA20"/>
    <mergeCell ref="Z21:AA21"/>
    <mergeCell ref="Z22:AA22"/>
    <mergeCell ref="Z23:AA23"/>
    <mergeCell ref="Z24:AA24"/>
    <mergeCell ref="AB37:AC37"/>
    <mergeCell ref="AB38:AC38"/>
    <mergeCell ref="AB39:AC39"/>
    <mergeCell ref="Z7:AA7"/>
    <mergeCell ref="Z8:AA8"/>
    <mergeCell ref="Z9:AA9"/>
    <mergeCell ref="Z10:AA10"/>
    <mergeCell ref="Z11:AA11"/>
    <mergeCell ref="Z12:AA12"/>
    <mergeCell ref="Z13:AA13"/>
    <mergeCell ref="Z14:AA14"/>
    <mergeCell ref="Z15:AA15"/>
    <mergeCell ref="Z16:AA16"/>
    <mergeCell ref="Z17:AA17"/>
    <mergeCell ref="Z18:AA18"/>
    <mergeCell ref="Z19:AA19"/>
    <mergeCell ref="AB32:AC32"/>
    <mergeCell ref="AB33:AC33"/>
    <mergeCell ref="AB34:AC34"/>
    <mergeCell ref="AB35:AC35"/>
    <mergeCell ref="AB36:AC36"/>
    <mergeCell ref="AB27:AC27"/>
    <mergeCell ref="AB28:AC28"/>
    <mergeCell ref="AB29:AC29"/>
    <mergeCell ref="AB30:AC30"/>
    <mergeCell ref="AB31:AC31"/>
    <mergeCell ref="AB22:AC22"/>
    <mergeCell ref="AB23:AC23"/>
    <mergeCell ref="AB24:AC24"/>
    <mergeCell ref="AB25:AC25"/>
    <mergeCell ref="AB26:AC26"/>
    <mergeCell ref="AB17:AC17"/>
    <mergeCell ref="AB18:AC18"/>
    <mergeCell ref="AB19:AC19"/>
    <mergeCell ref="AB20:AC20"/>
    <mergeCell ref="AB21:AC21"/>
    <mergeCell ref="AB12:AC12"/>
    <mergeCell ref="AB13:AC13"/>
    <mergeCell ref="AB14:AC14"/>
    <mergeCell ref="AB15:AC15"/>
    <mergeCell ref="AB16:AC16"/>
    <mergeCell ref="AB7:AC7"/>
    <mergeCell ref="AB8:AC8"/>
    <mergeCell ref="AB9:AC9"/>
    <mergeCell ref="AB10:AC10"/>
    <mergeCell ref="AB11:AC11"/>
    <mergeCell ref="AD35:AE35"/>
    <mergeCell ref="AD36:AE36"/>
    <mergeCell ref="AD37:AE37"/>
    <mergeCell ref="AD38:AE38"/>
    <mergeCell ref="AD39:AE39"/>
    <mergeCell ref="AD30:AE30"/>
    <mergeCell ref="AD31:AE31"/>
    <mergeCell ref="AD32:AE32"/>
    <mergeCell ref="AD33:AE33"/>
    <mergeCell ref="AD34:AE34"/>
    <mergeCell ref="AD25:AE25"/>
    <mergeCell ref="AD26:AE26"/>
    <mergeCell ref="AD27:AE27"/>
    <mergeCell ref="AD28:AE28"/>
    <mergeCell ref="AD29:AE29"/>
    <mergeCell ref="AD20:AE20"/>
    <mergeCell ref="AD21:AE21"/>
    <mergeCell ref="AD22:AE22"/>
    <mergeCell ref="AD23:AE23"/>
    <mergeCell ref="AD24:AE24"/>
    <mergeCell ref="AF37:AG37"/>
    <mergeCell ref="AF38:AG38"/>
    <mergeCell ref="AF39:AG39"/>
    <mergeCell ref="AD7:AE7"/>
    <mergeCell ref="AD8:AE8"/>
    <mergeCell ref="AD9:AE9"/>
    <mergeCell ref="AD10:AE10"/>
    <mergeCell ref="AD11:AE11"/>
    <mergeCell ref="AD12:AE12"/>
    <mergeCell ref="AD13:AE13"/>
    <mergeCell ref="AD14:AE14"/>
    <mergeCell ref="AD15:AE15"/>
    <mergeCell ref="AD16:AE16"/>
    <mergeCell ref="AD17:AE17"/>
    <mergeCell ref="AD18:AE18"/>
    <mergeCell ref="AD19:AE19"/>
    <mergeCell ref="AF32:AG32"/>
    <mergeCell ref="AF33:AG33"/>
    <mergeCell ref="AF34:AG34"/>
    <mergeCell ref="AF35:AG35"/>
    <mergeCell ref="AF36:AG36"/>
    <mergeCell ref="AF27:AG27"/>
    <mergeCell ref="AF28:AG28"/>
    <mergeCell ref="AF29:AG29"/>
    <mergeCell ref="AF30:AG30"/>
    <mergeCell ref="AF31:AG31"/>
    <mergeCell ref="AF22:AG22"/>
    <mergeCell ref="AF23:AG23"/>
    <mergeCell ref="AF24:AG24"/>
    <mergeCell ref="AF25:AG25"/>
    <mergeCell ref="AF26:AG26"/>
    <mergeCell ref="AF17:AG17"/>
    <mergeCell ref="AF18:AG18"/>
    <mergeCell ref="AF19:AG19"/>
    <mergeCell ref="AF20:AG20"/>
    <mergeCell ref="AF21:AG21"/>
    <mergeCell ref="AF12:AG12"/>
    <mergeCell ref="AF13:AG13"/>
    <mergeCell ref="AF14:AG14"/>
    <mergeCell ref="AF15:AG15"/>
    <mergeCell ref="AF16:AG16"/>
    <mergeCell ref="AF7:AG7"/>
    <mergeCell ref="AF8:AG8"/>
    <mergeCell ref="AF9:AG9"/>
    <mergeCell ref="AF10:AG10"/>
    <mergeCell ref="AF11:AG11"/>
    <mergeCell ref="AH35:AI35"/>
    <mergeCell ref="AH36:AI36"/>
    <mergeCell ref="AH37:AI37"/>
    <mergeCell ref="AH38:AI38"/>
    <mergeCell ref="AH39:AI39"/>
    <mergeCell ref="AH30:AI30"/>
    <mergeCell ref="AH31:AI31"/>
    <mergeCell ref="AH32:AI32"/>
    <mergeCell ref="AH33:AI33"/>
    <mergeCell ref="AH34:AI34"/>
    <mergeCell ref="AH25:AI25"/>
    <mergeCell ref="AH26:AI26"/>
    <mergeCell ref="AH27:AI27"/>
    <mergeCell ref="AH28:AI28"/>
    <mergeCell ref="AH29:AI29"/>
    <mergeCell ref="AH20:AI20"/>
    <mergeCell ref="AH21:AI21"/>
    <mergeCell ref="AH22:AI22"/>
    <mergeCell ref="AH23:AI23"/>
    <mergeCell ref="AH24:AI24"/>
    <mergeCell ref="AJ37:AK37"/>
    <mergeCell ref="AJ38:AK38"/>
    <mergeCell ref="AJ39:AK39"/>
    <mergeCell ref="AH7:AI7"/>
    <mergeCell ref="AH8:AI8"/>
    <mergeCell ref="AH9:AI9"/>
    <mergeCell ref="AH10:AI10"/>
    <mergeCell ref="AH11:AI11"/>
    <mergeCell ref="AH12:AI12"/>
    <mergeCell ref="AH13:AI13"/>
    <mergeCell ref="AH14:AI14"/>
    <mergeCell ref="AH15:AI15"/>
    <mergeCell ref="AH16:AI16"/>
    <mergeCell ref="AH17:AI17"/>
    <mergeCell ref="AH18:AI18"/>
    <mergeCell ref="AH19:AI19"/>
    <mergeCell ref="AJ32:AK32"/>
    <mergeCell ref="AJ33:AK33"/>
    <mergeCell ref="AJ34:AK34"/>
    <mergeCell ref="AJ35:AK35"/>
    <mergeCell ref="AJ36:AK36"/>
    <mergeCell ref="AJ27:AK27"/>
    <mergeCell ref="AJ28:AK28"/>
    <mergeCell ref="AJ29:AK29"/>
    <mergeCell ref="AJ30:AK30"/>
    <mergeCell ref="AJ31:AK31"/>
    <mergeCell ref="AJ22:AK22"/>
    <mergeCell ref="AJ23:AK23"/>
    <mergeCell ref="AJ24:AK24"/>
    <mergeCell ref="AJ25:AK25"/>
    <mergeCell ref="AJ26:AK26"/>
    <mergeCell ref="AJ17:AK17"/>
    <mergeCell ref="AJ18:AK18"/>
    <mergeCell ref="AJ19:AK19"/>
    <mergeCell ref="AJ20:AK20"/>
    <mergeCell ref="AJ21:AK21"/>
    <mergeCell ref="AJ12:AK12"/>
    <mergeCell ref="AJ13:AK13"/>
    <mergeCell ref="AJ14:AK14"/>
    <mergeCell ref="AJ15:AK15"/>
    <mergeCell ref="AJ16:AK16"/>
    <mergeCell ref="AJ7:AK7"/>
    <mergeCell ref="AJ8:AK8"/>
    <mergeCell ref="AJ9:AK9"/>
    <mergeCell ref="AJ10:AK10"/>
    <mergeCell ref="AJ11:AK11"/>
    <mergeCell ref="AL35:AM35"/>
    <mergeCell ref="AL36:AM36"/>
    <mergeCell ref="AL37:AM37"/>
    <mergeCell ref="AL38:AM38"/>
    <mergeCell ref="AL39:AM39"/>
    <mergeCell ref="AL30:AM30"/>
    <mergeCell ref="AL31:AM31"/>
    <mergeCell ref="AL32:AM32"/>
    <mergeCell ref="AL33:AM33"/>
    <mergeCell ref="AL34:AM34"/>
    <mergeCell ref="AL25:AM25"/>
    <mergeCell ref="AL26:AM26"/>
    <mergeCell ref="AL27:AM27"/>
    <mergeCell ref="AL28:AM28"/>
    <mergeCell ref="AL29:AM29"/>
    <mergeCell ref="AL20:AM20"/>
    <mergeCell ref="AL21:AM21"/>
    <mergeCell ref="AL22:AM22"/>
    <mergeCell ref="AL23:AM23"/>
    <mergeCell ref="AL24:AM24"/>
    <mergeCell ref="AN37:AO37"/>
    <mergeCell ref="AN38:AO38"/>
    <mergeCell ref="AN39:AO39"/>
    <mergeCell ref="AL7:AM7"/>
    <mergeCell ref="AL8:AM8"/>
    <mergeCell ref="AL9:AM9"/>
    <mergeCell ref="AL10:AM10"/>
    <mergeCell ref="AL11:AM11"/>
    <mergeCell ref="AL12:AM12"/>
    <mergeCell ref="AL13:AM13"/>
    <mergeCell ref="AL14:AM14"/>
    <mergeCell ref="AL15:AM15"/>
    <mergeCell ref="AL16:AM16"/>
    <mergeCell ref="AL17:AM17"/>
    <mergeCell ref="AL18:AM18"/>
    <mergeCell ref="AL19:AM19"/>
    <mergeCell ref="AN32:AO32"/>
    <mergeCell ref="AN33:AO33"/>
    <mergeCell ref="AN34:AO34"/>
    <mergeCell ref="AN35:AO35"/>
    <mergeCell ref="AN36:AO36"/>
    <mergeCell ref="AN27:AO27"/>
    <mergeCell ref="AN28:AO28"/>
    <mergeCell ref="AN29:AO29"/>
    <mergeCell ref="AN30:AO30"/>
    <mergeCell ref="AN31:AO31"/>
    <mergeCell ref="AN22:AO22"/>
    <mergeCell ref="AN23:AO23"/>
    <mergeCell ref="AN24:AO24"/>
    <mergeCell ref="AN25:AO25"/>
    <mergeCell ref="AN26:AO26"/>
    <mergeCell ref="AN17:AO17"/>
    <mergeCell ref="AN18:AO18"/>
    <mergeCell ref="AN19:AO19"/>
    <mergeCell ref="AN20:AO20"/>
    <mergeCell ref="AN21:AO21"/>
    <mergeCell ref="AN12:AO12"/>
    <mergeCell ref="AN13:AO13"/>
    <mergeCell ref="AN14:AO14"/>
    <mergeCell ref="AN15:AO15"/>
    <mergeCell ref="AN16:AO16"/>
    <mergeCell ref="AN7:AO7"/>
    <mergeCell ref="AN8:AO8"/>
    <mergeCell ref="AN9:AO9"/>
    <mergeCell ref="AN10:AO10"/>
    <mergeCell ref="AN11:AO11"/>
    <mergeCell ref="AP35:AQ35"/>
    <mergeCell ref="AP36:AQ36"/>
    <mergeCell ref="AP37:AQ37"/>
    <mergeCell ref="AP38:AQ38"/>
    <mergeCell ref="AP39:AQ39"/>
    <mergeCell ref="AP30:AQ30"/>
    <mergeCell ref="AP31:AQ31"/>
    <mergeCell ref="AP32:AQ32"/>
    <mergeCell ref="AP33:AQ33"/>
    <mergeCell ref="AP34:AQ34"/>
    <mergeCell ref="AP25:AQ25"/>
    <mergeCell ref="AP26:AQ26"/>
    <mergeCell ref="AP27:AQ27"/>
    <mergeCell ref="AP28:AQ28"/>
    <mergeCell ref="AP29:AQ29"/>
    <mergeCell ref="AP20:AQ20"/>
    <mergeCell ref="AP21:AQ21"/>
    <mergeCell ref="AP22:AQ22"/>
    <mergeCell ref="AP23:AQ23"/>
    <mergeCell ref="AP24:AQ24"/>
    <mergeCell ref="AR37:AS37"/>
    <mergeCell ref="AR38:AS38"/>
    <mergeCell ref="AR39:AS39"/>
    <mergeCell ref="AP7:AQ7"/>
    <mergeCell ref="AP8:AQ8"/>
    <mergeCell ref="AP9:AQ9"/>
    <mergeCell ref="AP10:AQ10"/>
    <mergeCell ref="AP11:AQ11"/>
    <mergeCell ref="AP12:AQ12"/>
    <mergeCell ref="AP13:AQ13"/>
    <mergeCell ref="AP14:AQ14"/>
    <mergeCell ref="AP15:AQ15"/>
    <mergeCell ref="AP16:AQ16"/>
    <mergeCell ref="AP17:AQ17"/>
    <mergeCell ref="AP18:AQ18"/>
    <mergeCell ref="AP19:AQ19"/>
    <mergeCell ref="AR32:AS32"/>
    <mergeCell ref="AR33:AS33"/>
    <mergeCell ref="AR34:AS34"/>
    <mergeCell ref="AR35:AS35"/>
    <mergeCell ref="AR36:AS36"/>
    <mergeCell ref="AR27:AS27"/>
    <mergeCell ref="AR28:AS28"/>
    <mergeCell ref="AR29:AS29"/>
    <mergeCell ref="AR30:AS30"/>
    <mergeCell ref="AR31:AS31"/>
    <mergeCell ref="AR22:AS22"/>
    <mergeCell ref="AR23:AS23"/>
    <mergeCell ref="AR24:AS24"/>
    <mergeCell ref="AR25:AS25"/>
    <mergeCell ref="AR26:AS26"/>
    <mergeCell ref="AR17:AS17"/>
    <mergeCell ref="AR18:AS18"/>
    <mergeCell ref="AR19:AS19"/>
    <mergeCell ref="AR20:AS20"/>
    <mergeCell ref="AR21:AS21"/>
    <mergeCell ref="AR12:AS12"/>
    <mergeCell ref="AR13:AS13"/>
    <mergeCell ref="AR14:AS14"/>
    <mergeCell ref="AR15:AS15"/>
    <mergeCell ref="AR16:AS16"/>
    <mergeCell ref="AR7:AS7"/>
    <mergeCell ref="AR8:AS8"/>
    <mergeCell ref="AR9:AS9"/>
    <mergeCell ref="AR10:AS10"/>
    <mergeCell ref="AR11:AS11"/>
    <mergeCell ref="B37:G37"/>
    <mergeCell ref="B38:G38"/>
    <mergeCell ref="B39:G39"/>
    <mergeCell ref="I4:K5"/>
    <mergeCell ref="AR5:AS5"/>
    <mergeCell ref="AP5:AQ5"/>
    <mergeCell ref="AN5:AO5"/>
    <mergeCell ref="AL5:AM5"/>
    <mergeCell ref="AJ5:AK5"/>
    <mergeCell ref="AH5:AI5"/>
    <mergeCell ref="AF5:AG5"/>
    <mergeCell ref="AD5:AE5"/>
    <mergeCell ref="AB5:AC5"/>
    <mergeCell ref="Z5:AA5"/>
    <mergeCell ref="X5:Y5"/>
    <mergeCell ref="V5:W5"/>
    <mergeCell ref="B32:G32"/>
    <mergeCell ref="B33:G33"/>
    <mergeCell ref="B34:G34"/>
    <mergeCell ref="B35:G35"/>
    <mergeCell ref="B36:G36"/>
    <mergeCell ref="B27:G27"/>
    <mergeCell ref="B28:G28"/>
    <mergeCell ref="B29:G29"/>
    <mergeCell ref="B30:G30"/>
    <mergeCell ref="B31:G31"/>
    <mergeCell ref="B22:G22"/>
    <mergeCell ref="B23:G23"/>
    <mergeCell ref="B24:G24"/>
    <mergeCell ref="B25:G25"/>
    <mergeCell ref="B26:G26"/>
    <mergeCell ref="B17:G17"/>
    <mergeCell ref="B18:G18"/>
    <mergeCell ref="B19:G19"/>
    <mergeCell ref="B20:G20"/>
    <mergeCell ref="B21:G21"/>
    <mergeCell ref="B12:G12"/>
    <mergeCell ref="B13:G13"/>
    <mergeCell ref="B14:G14"/>
    <mergeCell ref="B15:G15"/>
    <mergeCell ref="B16:G16"/>
    <mergeCell ref="B7:G7"/>
    <mergeCell ref="B8:G8"/>
    <mergeCell ref="B9:G9"/>
    <mergeCell ref="B10:G10"/>
    <mergeCell ref="B11:G11"/>
    <mergeCell ref="AP4:AS4"/>
    <mergeCell ref="AL4:AO4"/>
    <mergeCell ref="AH4:AK4"/>
    <mergeCell ref="AD4:AG4"/>
    <mergeCell ref="Z4:AC4"/>
    <mergeCell ref="A1:I1"/>
    <mergeCell ref="A4:H5"/>
    <mergeCell ref="T5:U5"/>
    <mergeCell ref="R5:S5"/>
    <mergeCell ref="P5:Q5"/>
    <mergeCell ref="N5:O5"/>
    <mergeCell ref="L5:M5"/>
    <mergeCell ref="V4:Y4"/>
    <mergeCell ref="R4:U4"/>
    <mergeCell ref="L4:Q4"/>
  </mergeCells>
  <phoneticPr fontId="4"/>
  <hyperlinks>
    <hyperlink ref="A1" location="P2細目次!A1" display="目次に戻る" xr:uid="{F216D7C1-F27D-4D59-8946-2FC065913DBD}"/>
  </hyperlinks>
  <pageMargins left="0.70866141732283472" right="0.70866141732283472" top="0.74803149606299213" bottom="0.74803149606299213" header="0.31496062992125984" footer="0.31496062992125984"/>
  <pageSetup paperSize="9" scale="75" firstPageNumber="0" orientation="portrait" r:id="rId1"/>
  <headerFooter differentFirst="1" scaleWithDoc="0">
    <oddFooter>&amp;C- &amp;P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AC869-27AA-4FAB-8B60-C69AC02B4C2E}">
  <sheetPr codeName="Sheet54">
    <tabColor theme="0"/>
    <pageSetUpPr fitToPage="1"/>
  </sheetPr>
  <dimension ref="A1:AS49"/>
  <sheetViews>
    <sheetView zoomScaleNormal="100" zoomScaleSheetLayoutView="100" workbookViewId="0">
      <selection activeCell="AL2" sqref="AL2:AR2"/>
    </sheetView>
  </sheetViews>
  <sheetFormatPr defaultColWidth="2.625" defaultRowHeight="22.5" customHeight="1"/>
  <cols>
    <col min="1" max="18" width="2.625" style="673"/>
    <col min="19" max="19" width="2.625" style="673" customWidth="1"/>
    <col min="20" max="16384" width="2.625" style="673"/>
  </cols>
  <sheetData>
    <row r="1" spans="1:45" ht="22.5" customHeight="1">
      <c r="A1" s="1544" t="s">
        <v>4602</v>
      </c>
      <c r="B1" s="1544"/>
      <c r="C1" s="1544"/>
      <c r="D1" s="1544"/>
      <c r="E1" s="1544"/>
      <c r="F1" s="1544"/>
      <c r="G1" s="1544"/>
      <c r="H1" s="479"/>
    </row>
    <row r="2" spans="1:45" ht="22.5" customHeight="1">
      <c r="A2" s="706"/>
      <c r="B2" s="706"/>
      <c r="C2" s="706"/>
      <c r="D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row>
    <row r="3" spans="1:45" ht="22.5" customHeight="1">
      <c r="A3" s="691"/>
      <c r="B3" s="691"/>
      <c r="C3" s="678"/>
      <c r="D3" s="678"/>
      <c r="E3" s="679"/>
      <c r="F3" s="679"/>
      <c r="G3" s="679"/>
      <c r="H3" s="679"/>
      <c r="I3" s="679"/>
      <c r="J3" s="679"/>
      <c r="K3" s="680"/>
      <c r="L3" s="680"/>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91"/>
      <c r="AL3" s="691"/>
      <c r="AM3" s="679"/>
      <c r="AN3" s="679"/>
      <c r="AO3" s="680"/>
      <c r="AP3" s="680"/>
      <c r="AQ3" s="678"/>
      <c r="AR3" s="707" t="s">
        <v>1686</v>
      </c>
    </row>
    <row r="4" spans="1:45" ht="22.5" customHeight="1">
      <c r="A4" s="1910" t="s">
        <v>1687</v>
      </c>
      <c r="B4" s="1911"/>
      <c r="C4" s="1911"/>
      <c r="D4" s="1912"/>
      <c r="E4" s="1907" t="s">
        <v>1688</v>
      </c>
      <c r="F4" s="1908"/>
      <c r="G4" s="1908"/>
      <c r="H4" s="1909"/>
      <c r="I4" s="1871" t="s">
        <v>1689</v>
      </c>
      <c r="J4" s="1872"/>
      <c r="K4" s="1872"/>
      <c r="L4" s="1873"/>
      <c r="M4" s="1904" t="s">
        <v>1690</v>
      </c>
      <c r="N4" s="1905"/>
      <c r="O4" s="1905"/>
      <c r="P4" s="1906"/>
      <c r="Q4" s="1904" t="s">
        <v>1691</v>
      </c>
      <c r="R4" s="1905"/>
      <c r="S4" s="1905"/>
      <c r="T4" s="1906"/>
      <c r="U4" s="1871" t="s">
        <v>4616</v>
      </c>
      <c r="V4" s="1872"/>
      <c r="W4" s="1872"/>
      <c r="X4" s="1873"/>
      <c r="Y4" s="1904" t="s">
        <v>1692</v>
      </c>
      <c r="Z4" s="1905"/>
      <c r="AA4" s="1905"/>
      <c r="AB4" s="1906"/>
      <c r="AC4" s="1904" t="s">
        <v>1693</v>
      </c>
      <c r="AD4" s="1905"/>
      <c r="AE4" s="1905"/>
      <c r="AF4" s="1906"/>
      <c r="AG4" s="1907" t="s">
        <v>4615</v>
      </c>
      <c r="AH4" s="1908"/>
      <c r="AI4" s="1908"/>
      <c r="AJ4" s="1909"/>
      <c r="AK4" s="1904" t="s">
        <v>1694</v>
      </c>
      <c r="AL4" s="1905"/>
      <c r="AM4" s="1905"/>
      <c r="AN4" s="1906"/>
      <c r="AO4" s="1941" t="s">
        <v>1695</v>
      </c>
      <c r="AP4" s="1942"/>
      <c r="AQ4" s="1942"/>
      <c r="AR4" s="1942"/>
      <c r="AS4" s="693"/>
    </row>
    <row r="5" spans="1:45" ht="22.5" customHeight="1">
      <c r="A5" s="1863" t="s">
        <v>1627</v>
      </c>
      <c r="B5" s="1864"/>
      <c r="C5" s="1865" t="s">
        <v>1628</v>
      </c>
      <c r="D5" s="1866"/>
      <c r="E5" s="1863" t="s">
        <v>1627</v>
      </c>
      <c r="F5" s="1864"/>
      <c r="G5" s="1865" t="s">
        <v>1628</v>
      </c>
      <c r="H5" s="1866"/>
      <c r="I5" s="1863" t="s">
        <v>1627</v>
      </c>
      <c r="J5" s="1864"/>
      <c r="K5" s="1865" t="s">
        <v>1628</v>
      </c>
      <c r="L5" s="1866"/>
      <c r="M5" s="1863" t="s">
        <v>1627</v>
      </c>
      <c r="N5" s="1864"/>
      <c r="O5" s="1865" t="s">
        <v>1628</v>
      </c>
      <c r="P5" s="1866"/>
      <c r="Q5" s="1863" t="s">
        <v>1627</v>
      </c>
      <c r="R5" s="1864"/>
      <c r="S5" s="1865" t="s">
        <v>1628</v>
      </c>
      <c r="T5" s="1866"/>
      <c r="U5" s="1863" t="s">
        <v>1627</v>
      </c>
      <c r="V5" s="1864"/>
      <c r="W5" s="1865" t="s">
        <v>1628</v>
      </c>
      <c r="X5" s="1866"/>
      <c r="Y5" s="1863" t="s">
        <v>1627</v>
      </c>
      <c r="Z5" s="1864"/>
      <c r="AA5" s="1865" t="s">
        <v>1628</v>
      </c>
      <c r="AB5" s="1866"/>
      <c r="AC5" s="1863" t="s">
        <v>1627</v>
      </c>
      <c r="AD5" s="1864"/>
      <c r="AE5" s="1865" t="s">
        <v>1628</v>
      </c>
      <c r="AF5" s="1866"/>
      <c r="AG5" s="1863" t="s">
        <v>1627</v>
      </c>
      <c r="AH5" s="1864"/>
      <c r="AI5" s="1865" t="s">
        <v>1628</v>
      </c>
      <c r="AJ5" s="1866"/>
      <c r="AK5" s="1863" t="s">
        <v>1627</v>
      </c>
      <c r="AL5" s="1864"/>
      <c r="AM5" s="1865" t="s">
        <v>1628</v>
      </c>
      <c r="AN5" s="1866"/>
      <c r="AO5" s="1863" t="s">
        <v>1627</v>
      </c>
      <c r="AP5" s="1864"/>
      <c r="AQ5" s="1865" t="s">
        <v>1628</v>
      </c>
      <c r="AR5" s="1946"/>
      <c r="AS5" s="693"/>
    </row>
    <row r="6" spans="1:45" ht="22.5" customHeight="1">
      <c r="A6" s="1931"/>
      <c r="B6" s="1931"/>
      <c r="C6" s="1932"/>
      <c r="D6" s="1932"/>
      <c r="E6" s="1930"/>
      <c r="F6" s="1930"/>
      <c r="G6" s="1930"/>
      <c r="H6" s="1930"/>
      <c r="I6" s="1930"/>
      <c r="J6" s="1930"/>
      <c r="K6" s="1931"/>
      <c r="L6" s="1931"/>
      <c r="M6" s="1930"/>
      <c r="N6" s="1930"/>
      <c r="O6" s="1930"/>
      <c r="P6" s="1930"/>
      <c r="Q6" s="1930"/>
      <c r="R6" s="1930"/>
      <c r="S6" s="1930"/>
      <c r="T6" s="1930"/>
      <c r="U6" s="1930"/>
      <c r="V6" s="1930"/>
      <c r="W6" s="1930"/>
      <c r="X6" s="1930"/>
      <c r="Y6" s="1930"/>
      <c r="Z6" s="1930"/>
      <c r="AA6" s="1930"/>
      <c r="AB6" s="1930"/>
      <c r="AC6" s="1930"/>
      <c r="AD6" s="1930"/>
      <c r="AE6" s="1930"/>
      <c r="AF6" s="1930"/>
      <c r="AG6" s="1930"/>
      <c r="AH6" s="1930"/>
      <c r="AI6" s="1930"/>
      <c r="AJ6" s="1930"/>
      <c r="AK6" s="1930"/>
      <c r="AL6" s="1930"/>
      <c r="AM6" s="1930"/>
      <c r="AN6" s="1930"/>
      <c r="AO6" s="1931"/>
      <c r="AP6" s="1931"/>
      <c r="AQ6" s="1932"/>
      <c r="AR6" s="1932"/>
      <c r="AS6" s="695"/>
    </row>
    <row r="7" spans="1:45" ht="22.5" customHeight="1">
      <c r="A7" s="1915">
        <v>3</v>
      </c>
      <c r="B7" s="1915"/>
      <c r="C7" s="1901">
        <v>4</v>
      </c>
      <c r="D7" s="1901"/>
      <c r="E7" s="1916" t="s">
        <v>1282</v>
      </c>
      <c r="F7" s="1916"/>
      <c r="G7" s="1916" t="s">
        <v>1282</v>
      </c>
      <c r="H7" s="1916"/>
      <c r="I7" s="1916" t="s">
        <v>1282</v>
      </c>
      <c r="J7" s="1916"/>
      <c r="K7" s="1915" t="s">
        <v>1282</v>
      </c>
      <c r="L7" s="1915"/>
      <c r="M7" s="1916" t="s">
        <v>1282</v>
      </c>
      <c r="N7" s="1916"/>
      <c r="O7" s="1916" t="s">
        <v>1282</v>
      </c>
      <c r="P7" s="1916"/>
      <c r="Q7" s="1916">
        <v>1</v>
      </c>
      <c r="R7" s="1916"/>
      <c r="S7" s="1916">
        <v>23</v>
      </c>
      <c r="T7" s="1916"/>
      <c r="U7" s="1916">
        <v>2</v>
      </c>
      <c r="V7" s="1916"/>
      <c r="W7" s="1916">
        <v>4</v>
      </c>
      <c r="X7" s="1916"/>
      <c r="Y7" s="1916">
        <v>1</v>
      </c>
      <c r="Z7" s="1916"/>
      <c r="AA7" s="1916">
        <v>5</v>
      </c>
      <c r="AB7" s="1916"/>
      <c r="AC7" s="1916">
        <v>1</v>
      </c>
      <c r="AD7" s="1916"/>
      <c r="AE7" s="1916">
        <v>6</v>
      </c>
      <c r="AF7" s="1916"/>
      <c r="AG7" s="1916" t="s">
        <v>1282</v>
      </c>
      <c r="AH7" s="1916"/>
      <c r="AI7" s="1916" t="s">
        <v>1282</v>
      </c>
      <c r="AJ7" s="1916"/>
      <c r="AK7" s="1916">
        <v>1</v>
      </c>
      <c r="AL7" s="1916"/>
      <c r="AM7" s="1916">
        <v>6</v>
      </c>
      <c r="AN7" s="1916"/>
      <c r="AO7" s="1922" t="s">
        <v>1598</v>
      </c>
      <c r="AP7" s="1922"/>
      <c r="AQ7" s="1922" t="s">
        <v>1598</v>
      </c>
      <c r="AR7" s="1923"/>
      <c r="AS7" s="708" t="s">
        <v>175</v>
      </c>
    </row>
    <row r="8" spans="1:45" ht="22.5" customHeight="1">
      <c r="A8" s="1928">
        <v>1</v>
      </c>
      <c r="B8" s="1928"/>
      <c r="C8" s="1928">
        <v>1</v>
      </c>
      <c r="D8" s="1928"/>
      <c r="E8" s="1928" t="s">
        <v>1282</v>
      </c>
      <c r="F8" s="1928"/>
      <c r="G8" s="1928" t="s">
        <v>1282</v>
      </c>
      <c r="H8" s="1928"/>
      <c r="I8" s="1928" t="s">
        <v>1282</v>
      </c>
      <c r="J8" s="1928"/>
      <c r="K8" s="1928" t="s">
        <v>1282</v>
      </c>
      <c r="L8" s="1928"/>
      <c r="M8" s="1928" t="s">
        <v>1282</v>
      </c>
      <c r="N8" s="1928"/>
      <c r="O8" s="1928" t="s">
        <v>1282</v>
      </c>
      <c r="P8" s="1928"/>
      <c r="Q8" s="1928" t="s">
        <v>1282</v>
      </c>
      <c r="R8" s="1928"/>
      <c r="S8" s="1928" t="s">
        <v>1282</v>
      </c>
      <c r="T8" s="1928"/>
      <c r="U8" s="1928" t="s">
        <v>1282</v>
      </c>
      <c r="V8" s="1928"/>
      <c r="W8" s="1928" t="s">
        <v>1282</v>
      </c>
      <c r="X8" s="1928"/>
      <c r="Y8" s="1928" t="s">
        <v>1282</v>
      </c>
      <c r="Z8" s="1928"/>
      <c r="AA8" s="1928" t="s">
        <v>1282</v>
      </c>
      <c r="AB8" s="1928"/>
      <c r="AC8" s="1928" t="s">
        <v>1282</v>
      </c>
      <c r="AD8" s="1928"/>
      <c r="AE8" s="1928" t="s">
        <v>1282</v>
      </c>
      <c r="AF8" s="1928"/>
      <c r="AG8" s="1928" t="s">
        <v>1282</v>
      </c>
      <c r="AH8" s="1928"/>
      <c r="AI8" s="1928" t="s">
        <v>1282</v>
      </c>
      <c r="AJ8" s="1928"/>
      <c r="AK8" s="1928" t="s">
        <v>1282</v>
      </c>
      <c r="AL8" s="1928"/>
      <c r="AM8" s="1928" t="s">
        <v>1282</v>
      </c>
      <c r="AN8" s="1928"/>
      <c r="AO8" s="1922" t="s">
        <v>1598</v>
      </c>
      <c r="AP8" s="1922"/>
      <c r="AQ8" s="1922" t="s">
        <v>1598</v>
      </c>
      <c r="AR8" s="1923"/>
      <c r="AS8" s="708" t="s">
        <v>180</v>
      </c>
    </row>
    <row r="9" spans="1:45" ht="22.5" customHeight="1">
      <c r="A9" s="1928">
        <v>1</v>
      </c>
      <c r="B9" s="1928"/>
      <c r="C9" s="1928">
        <v>2</v>
      </c>
      <c r="D9" s="1928"/>
      <c r="E9" s="1928" t="s">
        <v>1282</v>
      </c>
      <c r="F9" s="1928"/>
      <c r="G9" s="1928" t="s">
        <v>1282</v>
      </c>
      <c r="H9" s="1928"/>
      <c r="I9" s="1928" t="s">
        <v>1282</v>
      </c>
      <c r="J9" s="1928"/>
      <c r="K9" s="1928" t="s">
        <v>1282</v>
      </c>
      <c r="L9" s="1928"/>
      <c r="M9" s="1928" t="s">
        <v>1282</v>
      </c>
      <c r="N9" s="1928"/>
      <c r="O9" s="1928" t="s">
        <v>1282</v>
      </c>
      <c r="P9" s="1928"/>
      <c r="Q9" s="1928" t="s">
        <v>1282</v>
      </c>
      <c r="R9" s="1928"/>
      <c r="S9" s="1928" t="s">
        <v>1282</v>
      </c>
      <c r="T9" s="1928"/>
      <c r="U9" s="1928" t="s">
        <v>1282</v>
      </c>
      <c r="V9" s="1928"/>
      <c r="W9" s="1928" t="s">
        <v>1282</v>
      </c>
      <c r="X9" s="1928"/>
      <c r="Y9" s="1928" t="s">
        <v>1282</v>
      </c>
      <c r="Z9" s="1928"/>
      <c r="AA9" s="1928" t="s">
        <v>1282</v>
      </c>
      <c r="AB9" s="1928"/>
      <c r="AC9" s="1928" t="s">
        <v>1282</v>
      </c>
      <c r="AD9" s="1928"/>
      <c r="AE9" s="1928" t="s">
        <v>1282</v>
      </c>
      <c r="AF9" s="1928"/>
      <c r="AG9" s="1928" t="s">
        <v>1282</v>
      </c>
      <c r="AH9" s="1928"/>
      <c r="AI9" s="1928" t="s">
        <v>1282</v>
      </c>
      <c r="AJ9" s="1928"/>
      <c r="AK9" s="1928" t="s">
        <v>1282</v>
      </c>
      <c r="AL9" s="1928"/>
      <c r="AM9" s="1928" t="s">
        <v>1282</v>
      </c>
      <c r="AN9" s="1928"/>
      <c r="AO9" s="1922" t="s">
        <v>1598</v>
      </c>
      <c r="AP9" s="1922"/>
      <c r="AQ9" s="1922" t="s">
        <v>1598</v>
      </c>
      <c r="AR9" s="1923"/>
      <c r="AS9" s="708" t="s">
        <v>182</v>
      </c>
    </row>
    <row r="10" spans="1:45" ht="22.5" customHeight="1">
      <c r="A10" s="1928"/>
      <c r="B10" s="1928"/>
      <c r="C10" s="1928"/>
      <c r="D10" s="1928"/>
      <c r="E10" s="1928"/>
      <c r="F10" s="1928"/>
      <c r="G10" s="1928"/>
      <c r="H10" s="1928"/>
      <c r="I10" s="1928"/>
      <c r="J10" s="1928"/>
      <c r="K10" s="1928"/>
      <c r="L10" s="1928"/>
      <c r="M10" s="1928"/>
      <c r="N10" s="1928"/>
      <c r="O10" s="1928"/>
      <c r="P10" s="1928"/>
      <c r="Q10" s="1928"/>
      <c r="R10" s="1928"/>
      <c r="S10" s="1928"/>
      <c r="T10" s="1928"/>
      <c r="U10" s="1928"/>
      <c r="V10" s="1928"/>
      <c r="W10" s="1928"/>
      <c r="X10" s="1928"/>
      <c r="Y10" s="1928"/>
      <c r="Z10" s="1928"/>
      <c r="AA10" s="1928"/>
      <c r="AB10" s="1928"/>
      <c r="AC10" s="1928"/>
      <c r="AD10" s="1928"/>
      <c r="AE10" s="1928"/>
      <c r="AF10" s="1928"/>
      <c r="AG10" s="1928"/>
      <c r="AH10" s="1928"/>
      <c r="AI10" s="1928"/>
      <c r="AJ10" s="1928"/>
      <c r="AK10" s="1928"/>
      <c r="AL10" s="1928"/>
      <c r="AM10" s="1928"/>
      <c r="AN10" s="1928"/>
      <c r="AO10" s="1928"/>
      <c r="AP10" s="1928"/>
      <c r="AQ10" s="1928"/>
      <c r="AR10" s="1947"/>
      <c r="AS10" s="708"/>
    </row>
    <row r="11" spans="1:45" ht="22.5" customHeight="1">
      <c r="A11" s="1915">
        <f>SUM(A12:A17)</f>
        <v>23</v>
      </c>
      <c r="B11" s="1915"/>
      <c r="C11" s="1915">
        <f>SUM(C12:C17)</f>
        <v>52</v>
      </c>
      <c r="D11" s="1915"/>
      <c r="E11" s="1916" t="s">
        <v>1282</v>
      </c>
      <c r="F11" s="1916"/>
      <c r="G11" s="1916" t="s">
        <v>1282</v>
      </c>
      <c r="H11" s="1916"/>
      <c r="I11" s="1915">
        <f t="shared" ref="I11:AM11" si="0">SUM(I12:I17)</f>
        <v>2</v>
      </c>
      <c r="J11" s="1915"/>
      <c r="K11" s="1915">
        <f t="shared" si="0"/>
        <v>4</v>
      </c>
      <c r="L11" s="1915"/>
      <c r="M11" s="1915">
        <f t="shared" si="0"/>
        <v>1</v>
      </c>
      <c r="N11" s="1915"/>
      <c r="O11" s="1915">
        <f t="shared" si="0"/>
        <v>3</v>
      </c>
      <c r="P11" s="1915"/>
      <c r="Q11" s="1915">
        <f t="shared" si="0"/>
        <v>10</v>
      </c>
      <c r="R11" s="1915"/>
      <c r="S11" s="1915">
        <f t="shared" si="0"/>
        <v>78</v>
      </c>
      <c r="T11" s="1915"/>
      <c r="U11" s="1915">
        <f t="shared" si="0"/>
        <v>5</v>
      </c>
      <c r="V11" s="1915"/>
      <c r="W11" s="1915">
        <f t="shared" si="0"/>
        <v>8</v>
      </c>
      <c r="X11" s="1915"/>
      <c r="Y11" s="1915" t="s">
        <v>1630</v>
      </c>
      <c r="Z11" s="1915"/>
      <c r="AA11" s="1915" t="s">
        <v>1630</v>
      </c>
      <c r="AB11" s="1915"/>
      <c r="AC11" s="1915">
        <f t="shared" si="0"/>
        <v>4</v>
      </c>
      <c r="AD11" s="1915"/>
      <c r="AE11" s="1915">
        <f t="shared" si="0"/>
        <v>75</v>
      </c>
      <c r="AF11" s="1915"/>
      <c r="AG11" s="1915">
        <f t="shared" si="0"/>
        <v>2</v>
      </c>
      <c r="AH11" s="1915"/>
      <c r="AI11" s="1915">
        <f t="shared" si="0"/>
        <v>18</v>
      </c>
      <c r="AJ11" s="1915"/>
      <c r="AK11" s="1915">
        <f t="shared" si="0"/>
        <v>6</v>
      </c>
      <c r="AL11" s="1915"/>
      <c r="AM11" s="1915">
        <f t="shared" si="0"/>
        <v>17</v>
      </c>
      <c r="AN11" s="1915"/>
      <c r="AO11" s="1922" t="s">
        <v>1598</v>
      </c>
      <c r="AP11" s="1922"/>
      <c r="AQ11" s="1922" t="s">
        <v>1598</v>
      </c>
      <c r="AR11" s="1923"/>
      <c r="AS11" s="695"/>
    </row>
    <row r="12" spans="1:45" ht="22.5" customHeight="1">
      <c r="A12" s="1915">
        <v>12</v>
      </c>
      <c r="B12" s="1915"/>
      <c r="C12" s="1901">
        <v>22</v>
      </c>
      <c r="D12" s="1901"/>
      <c r="E12" s="1916" t="s">
        <v>1282</v>
      </c>
      <c r="F12" s="1916"/>
      <c r="G12" s="1916" t="s">
        <v>1282</v>
      </c>
      <c r="H12" s="1916"/>
      <c r="I12" s="1916" t="s">
        <v>1282</v>
      </c>
      <c r="J12" s="1916"/>
      <c r="K12" s="1915" t="s">
        <v>1282</v>
      </c>
      <c r="L12" s="1915"/>
      <c r="M12" s="1916" t="s">
        <v>1282</v>
      </c>
      <c r="N12" s="1916"/>
      <c r="O12" s="1916" t="s">
        <v>1282</v>
      </c>
      <c r="P12" s="1916"/>
      <c r="Q12" s="1916" t="s">
        <v>1282</v>
      </c>
      <c r="R12" s="1916"/>
      <c r="S12" s="1916" t="s">
        <v>1282</v>
      </c>
      <c r="T12" s="1916"/>
      <c r="U12" s="1916">
        <v>4</v>
      </c>
      <c r="V12" s="1916"/>
      <c r="W12" s="1916">
        <v>7</v>
      </c>
      <c r="X12" s="1916"/>
      <c r="Y12" s="1916" t="s">
        <v>1282</v>
      </c>
      <c r="Z12" s="1916"/>
      <c r="AA12" s="1916" t="s">
        <v>1282</v>
      </c>
      <c r="AB12" s="1916"/>
      <c r="AC12" s="1916">
        <v>1</v>
      </c>
      <c r="AD12" s="1916"/>
      <c r="AE12" s="1916">
        <v>9</v>
      </c>
      <c r="AF12" s="1916"/>
      <c r="AG12" s="1916">
        <v>1</v>
      </c>
      <c r="AH12" s="1916"/>
      <c r="AI12" s="1916">
        <v>5</v>
      </c>
      <c r="AJ12" s="1916"/>
      <c r="AK12" s="1916">
        <v>1</v>
      </c>
      <c r="AL12" s="1916"/>
      <c r="AM12" s="1916">
        <v>6</v>
      </c>
      <c r="AN12" s="1916"/>
      <c r="AO12" s="1922" t="s">
        <v>1598</v>
      </c>
      <c r="AP12" s="1922"/>
      <c r="AQ12" s="1922" t="s">
        <v>1598</v>
      </c>
      <c r="AR12" s="1923"/>
      <c r="AS12" s="708" t="s">
        <v>1750</v>
      </c>
    </row>
    <row r="13" spans="1:45" ht="22.5" customHeight="1">
      <c r="A13" s="1901">
        <v>2</v>
      </c>
      <c r="B13" s="1901"/>
      <c r="C13" s="1901">
        <v>4</v>
      </c>
      <c r="D13" s="1901"/>
      <c r="E13" s="1901" t="s">
        <v>1282</v>
      </c>
      <c r="F13" s="1901"/>
      <c r="G13" s="1901" t="s">
        <v>1282</v>
      </c>
      <c r="H13" s="1901"/>
      <c r="I13" s="1901" t="s">
        <v>1282</v>
      </c>
      <c r="J13" s="1901"/>
      <c r="K13" s="1901" t="s">
        <v>1282</v>
      </c>
      <c r="L13" s="1901"/>
      <c r="M13" s="1901" t="s">
        <v>1282</v>
      </c>
      <c r="N13" s="1901"/>
      <c r="O13" s="1901" t="s">
        <v>1282</v>
      </c>
      <c r="P13" s="1901"/>
      <c r="Q13" s="1901">
        <v>1</v>
      </c>
      <c r="R13" s="1901"/>
      <c r="S13" s="1901">
        <v>5</v>
      </c>
      <c r="T13" s="1901"/>
      <c r="U13" s="1901" t="s">
        <v>1282</v>
      </c>
      <c r="V13" s="1901"/>
      <c r="W13" s="1901" t="s">
        <v>1282</v>
      </c>
      <c r="X13" s="1901"/>
      <c r="Y13" s="1901" t="s">
        <v>1282</v>
      </c>
      <c r="Z13" s="1901"/>
      <c r="AA13" s="1901" t="s">
        <v>1282</v>
      </c>
      <c r="AB13" s="1901"/>
      <c r="AC13" s="1901" t="s">
        <v>1282</v>
      </c>
      <c r="AD13" s="1901"/>
      <c r="AE13" s="1901" t="s">
        <v>1282</v>
      </c>
      <c r="AF13" s="1901"/>
      <c r="AG13" s="1901">
        <v>1</v>
      </c>
      <c r="AH13" s="1901"/>
      <c r="AI13" s="1901">
        <v>13</v>
      </c>
      <c r="AJ13" s="1901"/>
      <c r="AK13" s="1901">
        <v>1</v>
      </c>
      <c r="AL13" s="1901"/>
      <c r="AM13" s="1901">
        <v>4</v>
      </c>
      <c r="AN13" s="1901"/>
      <c r="AO13" s="1922" t="s">
        <v>1598</v>
      </c>
      <c r="AP13" s="1922"/>
      <c r="AQ13" s="1922" t="s">
        <v>1598</v>
      </c>
      <c r="AR13" s="1923"/>
      <c r="AS13" s="708" t="s">
        <v>1752</v>
      </c>
    </row>
    <row r="14" spans="1:45" ht="22.5" customHeight="1">
      <c r="A14" s="1915">
        <v>5</v>
      </c>
      <c r="B14" s="1915"/>
      <c r="C14" s="1901">
        <v>17</v>
      </c>
      <c r="D14" s="1901"/>
      <c r="E14" s="1916" t="s">
        <v>1282</v>
      </c>
      <c r="F14" s="1916"/>
      <c r="G14" s="1916" t="s">
        <v>1282</v>
      </c>
      <c r="H14" s="1916"/>
      <c r="I14" s="1916" t="s">
        <v>1282</v>
      </c>
      <c r="J14" s="1916"/>
      <c r="K14" s="1915" t="s">
        <v>1282</v>
      </c>
      <c r="L14" s="1915"/>
      <c r="M14" s="1916" t="s">
        <v>1282</v>
      </c>
      <c r="N14" s="1916"/>
      <c r="O14" s="1916" t="s">
        <v>1282</v>
      </c>
      <c r="P14" s="1916"/>
      <c r="Q14" s="1916">
        <v>4</v>
      </c>
      <c r="R14" s="1916"/>
      <c r="S14" s="1916">
        <v>60</v>
      </c>
      <c r="T14" s="1916"/>
      <c r="U14" s="1916">
        <v>1</v>
      </c>
      <c r="V14" s="1916"/>
      <c r="W14" s="1916">
        <v>1</v>
      </c>
      <c r="X14" s="1916"/>
      <c r="Y14" s="1916" t="s">
        <v>1630</v>
      </c>
      <c r="Z14" s="1916"/>
      <c r="AA14" s="1916" t="s">
        <v>1630</v>
      </c>
      <c r="AB14" s="1916"/>
      <c r="AC14" s="1916">
        <v>2</v>
      </c>
      <c r="AD14" s="1916"/>
      <c r="AE14" s="1916">
        <v>13</v>
      </c>
      <c r="AF14" s="1916"/>
      <c r="AG14" s="1916" t="s">
        <v>1282</v>
      </c>
      <c r="AH14" s="1916"/>
      <c r="AI14" s="1916" t="s">
        <v>1282</v>
      </c>
      <c r="AJ14" s="1916"/>
      <c r="AK14" s="1916">
        <v>3</v>
      </c>
      <c r="AL14" s="1916"/>
      <c r="AM14" s="1916">
        <v>4</v>
      </c>
      <c r="AN14" s="1916"/>
      <c r="AO14" s="1922" t="s">
        <v>1598</v>
      </c>
      <c r="AP14" s="1922"/>
      <c r="AQ14" s="1922" t="s">
        <v>1598</v>
      </c>
      <c r="AR14" s="1923"/>
      <c r="AS14" s="708" t="s">
        <v>1187</v>
      </c>
    </row>
    <row r="15" spans="1:45" ht="22.5" customHeight="1">
      <c r="A15" s="1915">
        <v>1</v>
      </c>
      <c r="B15" s="1915"/>
      <c r="C15" s="1901">
        <v>1</v>
      </c>
      <c r="D15" s="1901"/>
      <c r="E15" s="1916" t="s">
        <v>1282</v>
      </c>
      <c r="F15" s="1916"/>
      <c r="G15" s="1916" t="s">
        <v>1282</v>
      </c>
      <c r="H15" s="1916"/>
      <c r="I15" s="1916" t="s">
        <v>1282</v>
      </c>
      <c r="J15" s="1916"/>
      <c r="K15" s="1915" t="s">
        <v>1282</v>
      </c>
      <c r="L15" s="1915"/>
      <c r="M15" s="1916">
        <v>1</v>
      </c>
      <c r="N15" s="1916"/>
      <c r="O15" s="1916">
        <v>3</v>
      </c>
      <c r="P15" s="1916"/>
      <c r="Q15" s="1916">
        <v>1</v>
      </c>
      <c r="R15" s="1916"/>
      <c r="S15" s="1916">
        <v>4</v>
      </c>
      <c r="T15" s="1916"/>
      <c r="U15" s="1916" t="s">
        <v>1282</v>
      </c>
      <c r="V15" s="1916"/>
      <c r="W15" s="1916" t="s">
        <v>1282</v>
      </c>
      <c r="X15" s="1916"/>
      <c r="Y15" s="1916" t="s">
        <v>1282</v>
      </c>
      <c r="Z15" s="1916"/>
      <c r="AA15" s="1916" t="s">
        <v>1282</v>
      </c>
      <c r="AB15" s="1916"/>
      <c r="AC15" s="1916" t="s">
        <v>1282</v>
      </c>
      <c r="AD15" s="1916"/>
      <c r="AE15" s="1916" t="s">
        <v>1282</v>
      </c>
      <c r="AF15" s="1916"/>
      <c r="AG15" s="1916" t="s">
        <v>1282</v>
      </c>
      <c r="AH15" s="1916"/>
      <c r="AI15" s="1916" t="s">
        <v>1282</v>
      </c>
      <c r="AJ15" s="1916"/>
      <c r="AK15" s="1916" t="s">
        <v>1282</v>
      </c>
      <c r="AL15" s="1916"/>
      <c r="AM15" s="1916" t="s">
        <v>1282</v>
      </c>
      <c r="AN15" s="1916"/>
      <c r="AO15" s="1922" t="s">
        <v>1598</v>
      </c>
      <c r="AP15" s="1922"/>
      <c r="AQ15" s="1922" t="s">
        <v>1598</v>
      </c>
      <c r="AR15" s="1923"/>
      <c r="AS15" s="708" t="s">
        <v>197</v>
      </c>
    </row>
    <row r="16" spans="1:45" ht="22.5" customHeight="1">
      <c r="A16" s="1915">
        <v>1</v>
      </c>
      <c r="B16" s="1915"/>
      <c r="C16" s="1901">
        <v>6</v>
      </c>
      <c r="D16" s="1901"/>
      <c r="E16" s="1916" t="s">
        <v>1282</v>
      </c>
      <c r="F16" s="1916"/>
      <c r="G16" s="1916" t="s">
        <v>1282</v>
      </c>
      <c r="H16" s="1916"/>
      <c r="I16" s="1916" t="s">
        <v>1282</v>
      </c>
      <c r="J16" s="1916"/>
      <c r="K16" s="1915" t="s">
        <v>1282</v>
      </c>
      <c r="L16" s="1915"/>
      <c r="M16" s="1916" t="s">
        <v>1282</v>
      </c>
      <c r="N16" s="1916"/>
      <c r="O16" s="1916" t="s">
        <v>1282</v>
      </c>
      <c r="P16" s="1916"/>
      <c r="Q16" s="1916" t="s">
        <v>1282</v>
      </c>
      <c r="R16" s="1916"/>
      <c r="S16" s="1916" t="s">
        <v>1282</v>
      </c>
      <c r="T16" s="1916"/>
      <c r="U16" s="1916" t="s">
        <v>1282</v>
      </c>
      <c r="V16" s="1916"/>
      <c r="W16" s="1916" t="s">
        <v>1282</v>
      </c>
      <c r="X16" s="1916"/>
      <c r="Y16" s="1916" t="s">
        <v>1282</v>
      </c>
      <c r="Z16" s="1916"/>
      <c r="AA16" s="1916" t="s">
        <v>1282</v>
      </c>
      <c r="AB16" s="1916"/>
      <c r="AC16" s="1916" t="s">
        <v>1282</v>
      </c>
      <c r="AD16" s="1916"/>
      <c r="AE16" s="1916" t="s">
        <v>1282</v>
      </c>
      <c r="AF16" s="1916"/>
      <c r="AG16" s="1916" t="s">
        <v>1282</v>
      </c>
      <c r="AH16" s="1916"/>
      <c r="AI16" s="1916" t="s">
        <v>1282</v>
      </c>
      <c r="AJ16" s="1916"/>
      <c r="AK16" s="1916">
        <v>1</v>
      </c>
      <c r="AL16" s="1916"/>
      <c r="AM16" s="1916">
        <v>3</v>
      </c>
      <c r="AN16" s="1916"/>
      <c r="AO16" s="1922" t="s">
        <v>1598</v>
      </c>
      <c r="AP16" s="1922"/>
      <c r="AQ16" s="1922" t="s">
        <v>1598</v>
      </c>
      <c r="AR16" s="1923"/>
      <c r="AS16" s="708" t="s">
        <v>205</v>
      </c>
    </row>
    <row r="17" spans="1:45" ht="22.5" customHeight="1">
      <c r="A17" s="1915">
        <v>2</v>
      </c>
      <c r="B17" s="1915"/>
      <c r="C17" s="1901">
        <v>2</v>
      </c>
      <c r="D17" s="1901"/>
      <c r="E17" s="1916" t="s">
        <v>1282</v>
      </c>
      <c r="F17" s="1916"/>
      <c r="G17" s="1916" t="s">
        <v>1282</v>
      </c>
      <c r="H17" s="1916"/>
      <c r="I17" s="1916">
        <v>2</v>
      </c>
      <c r="J17" s="1916"/>
      <c r="K17" s="1915">
        <v>4</v>
      </c>
      <c r="L17" s="1915"/>
      <c r="M17" s="1916" t="s">
        <v>1282</v>
      </c>
      <c r="N17" s="1916"/>
      <c r="O17" s="1916" t="s">
        <v>1282</v>
      </c>
      <c r="P17" s="1916"/>
      <c r="Q17" s="1916">
        <v>4</v>
      </c>
      <c r="R17" s="1916"/>
      <c r="S17" s="1916">
        <v>9</v>
      </c>
      <c r="T17" s="1916"/>
      <c r="U17" s="1916" t="s">
        <v>1282</v>
      </c>
      <c r="V17" s="1916"/>
      <c r="W17" s="1916" t="s">
        <v>1282</v>
      </c>
      <c r="X17" s="1916"/>
      <c r="Y17" s="1916" t="s">
        <v>1282</v>
      </c>
      <c r="Z17" s="1916"/>
      <c r="AA17" s="1916" t="s">
        <v>1282</v>
      </c>
      <c r="AB17" s="1916"/>
      <c r="AC17" s="1916">
        <v>1</v>
      </c>
      <c r="AD17" s="1916"/>
      <c r="AE17" s="1916">
        <v>53</v>
      </c>
      <c r="AF17" s="1916"/>
      <c r="AG17" s="1916" t="s">
        <v>1282</v>
      </c>
      <c r="AH17" s="1916"/>
      <c r="AI17" s="1916" t="s">
        <v>1282</v>
      </c>
      <c r="AJ17" s="1916"/>
      <c r="AK17" s="1916" t="s">
        <v>1282</v>
      </c>
      <c r="AL17" s="1916"/>
      <c r="AM17" s="1916" t="s">
        <v>1282</v>
      </c>
      <c r="AN17" s="1916"/>
      <c r="AO17" s="1922" t="s">
        <v>1598</v>
      </c>
      <c r="AP17" s="1922"/>
      <c r="AQ17" s="1922" t="s">
        <v>1598</v>
      </c>
      <c r="AR17" s="1923"/>
      <c r="AS17" s="708" t="s">
        <v>206</v>
      </c>
    </row>
    <row r="18" spans="1:45" ht="22.5" customHeight="1">
      <c r="A18" s="1915"/>
      <c r="B18" s="1915"/>
      <c r="C18" s="1901"/>
      <c r="D18" s="1901"/>
      <c r="E18" s="1916"/>
      <c r="F18" s="1916"/>
      <c r="G18" s="1916"/>
      <c r="H18" s="1916"/>
      <c r="I18" s="1916"/>
      <c r="J18" s="1916"/>
      <c r="K18" s="1915"/>
      <c r="L18" s="1915"/>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c r="AH18" s="1916"/>
      <c r="AI18" s="1916"/>
      <c r="AJ18" s="1916"/>
      <c r="AK18" s="1916"/>
      <c r="AL18" s="1916"/>
      <c r="AM18" s="1916"/>
      <c r="AN18" s="1916"/>
      <c r="AO18" s="1915"/>
      <c r="AP18" s="1915"/>
      <c r="AQ18" s="1901"/>
      <c r="AR18" s="1924"/>
      <c r="AS18" s="708"/>
    </row>
    <row r="19" spans="1:45" ht="22.5" customHeight="1">
      <c r="A19" s="1915">
        <f>SUM(A20:A24)</f>
        <v>14</v>
      </c>
      <c r="B19" s="1915"/>
      <c r="C19" s="1915">
        <f t="shared" ref="C19:AM19" si="1">SUM(C20:C24)</f>
        <v>75</v>
      </c>
      <c r="D19" s="1915"/>
      <c r="E19" s="1916" t="s">
        <v>1282</v>
      </c>
      <c r="F19" s="1916"/>
      <c r="G19" s="1916" t="s">
        <v>1282</v>
      </c>
      <c r="H19" s="1916"/>
      <c r="I19" s="1916" t="s">
        <v>1282</v>
      </c>
      <c r="J19" s="1916"/>
      <c r="K19" s="1916" t="s">
        <v>1282</v>
      </c>
      <c r="L19" s="1916"/>
      <c r="M19" s="1915">
        <f t="shared" si="1"/>
        <v>2</v>
      </c>
      <c r="N19" s="1915"/>
      <c r="O19" s="1915">
        <f t="shared" si="1"/>
        <v>3</v>
      </c>
      <c r="P19" s="1915"/>
      <c r="Q19" s="1915">
        <f t="shared" si="1"/>
        <v>15</v>
      </c>
      <c r="R19" s="1915"/>
      <c r="S19" s="1915">
        <f t="shared" si="1"/>
        <v>65</v>
      </c>
      <c r="T19" s="1915"/>
      <c r="U19" s="1915">
        <f t="shared" si="1"/>
        <v>1</v>
      </c>
      <c r="V19" s="1915"/>
      <c r="W19" s="1915">
        <f t="shared" si="1"/>
        <v>1</v>
      </c>
      <c r="X19" s="1915"/>
      <c r="Y19" s="1915">
        <f t="shared" si="1"/>
        <v>2</v>
      </c>
      <c r="Z19" s="1915"/>
      <c r="AA19" s="1915">
        <f t="shared" si="1"/>
        <v>2</v>
      </c>
      <c r="AB19" s="1915"/>
      <c r="AC19" s="1915">
        <f t="shared" si="1"/>
        <v>3</v>
      </c>
      <c r="AD19" s="1915"/>
      <c r="AE19" s="1915">
        <f t="shared" si="1"/>
        <v>69</v>
      </c>
      <c r="AF19" s="1915"/>
      <c r="AG19" s="1915">
        <f t="shared" si="1"/>
        <v>1</v>
      </c>
      <c r="AH19" s="1915"/>
      <c r="AI19" s="1915">
        <f t="shared" si="1"/>
        <v>2</v>
      </c>
      <c r="AJ19" s="1915"/>
      <c r="AK19" s="1915">
        <f t="shared" si="1"/>
        <v>6</v>
      </c>
      <c r="AL19" s="1915"/>
      <c r="AM19" s="1915">
        <f t="shared" si="1"/>
        <v>13</v>
      </c>
      <c r="AN19" s="1915"/>
      <c r="AO19" s="1922" t="s">
        <v>1598</v>
      </c>
      <c r="AP19" s="1922"/>
      <c r="AQ19" s="1922" t="s">
        <v>1598</v>
      </c>
      <c r="AR19" s="1923"/>
      <c r="AS19" s="708"/>
    </row>
    <row r="20" spans="1:45" ht="22.5" customHeight="1">
      <c r="A20" s="1915">
        <v>5</v>
      </c>
      <c r="B20" s="1915"/>
      <c r="C20" s="1901">
        <v>40</v>
      </c>
      <c r="D20" s="1901"/>
      <c r="E20" s="1916" t="s">
        <v>1282</v>
      </c>
      <c r="F20" s="1916"/>
      <c r="G20" s="1916" t="s">
        <v>1282</v>
      </c>
      <c r="H20" s="1916"/>
      <c r="I20" s="1916" t="s">
        <v>1282</v>
      </c>
      <c r="J20" s="1916"/>
      <c r="K20" s="1915" t="s">
        <v>1282</v>
      </c>
      <c r="L20" s="1915"/>
      <c r="M20" s="1916">
        <v>1</v>
      </c>
      <c r="N20" s="1916"/>
      <c r="O20" s="1916">
        <v>1</v>
      </c>
      <c r="P20" s="1916"/>
      <c r="Q20" s="1916">
        <v>2</v>
      </c>
      <c r="R20" s="1916"/>
      <c r="S20" s="1916">
        <v>8</v>
      </c>
      <c r="T20" s="1916"/>
      <c r="U20" s="1916" t="s">
        <v>1282</v>
      </c>
      <c r="V20" s="1916"/>
      <c r="W20" s="1916" t="s">
        <v>1282</v>
      </c>
      <c r="X20" s="1916"/>
      <c r="Y20" s="1916" t="s">
        <v>1282</v>
      </c>
      <c r="Z20" s="1916"/>
      <c r="AA20" s="1916" t="s">
        <v>1282</v>
      </c>
      <c r="AB20" s="1916"/>
      <c r="AC20" s="1916" t="s">
        <v>1630</v>
      </c>
      <c r="AD20" s="1916"/>
      <c r="AE20" s="1916" t="s">
        <v>1630</v>
      </c>
      <c r="AF20" s="1916"/>
      <c r="AG20" s="1916" t="s">
        <v>1282</v>
      </c>
      <c r="AH20" s="1916"/>
      <c r="AI20" s="1916" t="s">
        <v>1282</v>
      </c>
      <c r="AJ20" s="1916"/>
      <c r="AK20" s="1916">
        <v>3</v>
      </c>
      <c r="AL20" s="1916"/>
      <c r="AM20" s="1916">
        <v>7</v>
      </c>
      <c r="AN20" s="1916"/>
      <c r="AO20" s="1922" t="s">
        <v>1598</v>
      </c>
      <c r="AP20" s="1922"/>
      <c r="AQ20" s="1922" t="s">
        <v>1598</v>
      </c>
      <c r="AR20" s="1923"/>
      <c r="AS20" s="708" t="s">
        <v>1759</v>
      </c>
    </row>
    <row r="21" spans="1:45" ht="22.5" customHeight="1">
      <c r="A21" s="1915">
        <v>2</v>
      </c>
      <c r="B21" s="1915"/>
      <c r="C21" s="1901">
        <v>18</v>
      </c>
      <c r="D21" s="1901"/>
      <c r="E21" s="1916" t="s">
        <v>1282</v>
      </c>
      <c r="F21" s="1916"/>
      <c r="G21" s="1916" t="s">
        <v>1282</v>
      </c>
      <c r="H21" s="1916"/>
      <c r="I21" s="1916" t="s">
        <v>1282</v>
      </c>
      <c r="J21" s="1916"/>
      <c r="K21" s="1915" t="s">
        <v>1282</v>
      </c>
      <c r="L21" s="1915"/>
      <c r="M21" s="1916" t="s">
        <v>1282</v>
      </c>
      <c r="N21" s="1916"/>
      <c r="O21" s="1916" t="s">
        <v>1282</v>
      </c>
      <c r="P21" s="1916"/>
      <c r="Q21" s="1916">
        <v>2</v>
      </c>
      <c r="R21" s="1916"/>
      <c r="S21" s="1916">
        <v>5</v>
      </c>
      <c r="T21" s="1916"/>
      <c r="U21" s="1916">
        <v>1</v>
      </c>
      <c r="V21" s="1916"/>
      <c r="W21" s="1916">
        <v>1</v>
      </c>
      <c r="X21" s="1916"/>
      <c r="Y21" s="1916">
        <v>1</v>
      </c>
      <c r="Z21" s="1916"/>
      <c r="AA21" s="1916">
        <v>1</v>
      </c>
      <c r="AB21" s="1916"/>
      <c r="AC21" s="1916" t="s">
        <v>1282</v>
      </c>
      <c r="AD21" s="1916"/>
      <c r="AE21" s="1916" t="s">
        <v>1282</v>
      </c>
      <c r="AF21" s="1916"/>
      <c r="AG21" s="1916" t="s">
        <v>1282</v>
      </c>
      <c r="AH21" s="1916"/>
      <c r="AI21" s="1916" t="s">
        <v>1282</v>
      </c>
      <c r="AJ21" s="1916"/>
      <c r="AK21" s="1916" t="s">
        <v>1282</v>
      </c>
      <c r="AL21" s="1916"/>
      <c r="AM21" s="1916" t="s">
        <v>1282</v>
      </c>
      <c r="AN21" s="1916"/>
      <c r="AO21" s="1922" t="s">
        <v>1598</v>
      </c>
      <c r="AP21" s="1922"/>
      <c r="AQ21" s="1922" t="s">
        <v>1598</v>
      </c>
      <c r="AR21" s="1923"/>
      <c r="AS21" s="708" t="s">
        <v>1761</v>
      </c>
    </row>
    <row r="22" spans="1:45" ht="22.5" customHeight="1">
      <c r="A22" s="1915">
        <v>2</v>
      </c>
      <c r="B22" s="1915"/>
      <c r="C22" s="1901">
        <v>3</v>
      </c>
      <c r="D22" s="1901"/>
      <c r="E22" s="1916" t="s">
        <v>1282</v>
      </c>
      <c r="F22" s="1916"/>
      <c r="G22" s="1916" t="s">
        <v>1282</v>
      </c>
      <c r="H22" s="1916"/>
      <c r="I22" s="1916" t="s">
        <v>1282</v>
      </c>
      <c r="J22" s="1916"/>
      <c r="K22" s="1915" t="s">
        <v>1282</v>
      </c>
      <c r="L22" s="1915"/>
      <c r="M22" s="1916" t="s">
        <v>1282</v>
      </c>
      <c r="N22" s="1916"/>
      <c r="O22" s="1916" t="s">
        <v>1282</v>
      </c>
      <c r="P22" s="1916"/>
      <c r="Q22" s="1916">
        <v>2</v>
      </c>
      <c r="R22" s="1916"/>
      <c r="S22" s="1916">
        <v>9</v>
      </c>
      <c r="T22" s="1916"/>
      <c r="U22" s="1916" t="s">
        <v>1282</v>
      </c>
      <c r="V22" s="1916"/>
      <c r="W22" s="1916" t="s">
        <v>1282</v>
      </c>
      <c r="X22" s="1916"/>
      <c r="Y22" s="1916" t="s">
        <v>1630</v>
      </c>
      <c r="Z22" s="1916"/>
      <c r="AA22" s="1916" t="s">
        <v>1630</v>
      </c>
      <c r="AB22" s="1916"/>
      <c r="AC22" s="1916">
        <v>3</v>
      </c>
      <c r="AD22" s="1916"/>
      <c r="AE22" s="1916">
        <v>69</v>
      </c>
      <c r="AF22" s="1916"/>
      <c r="AG22" s="1916">
        <v>1</v>
      </c>
      <c r="AH22" s="1916"/>
      <c r="AI22" s="1916">
        <v>2</v>
      </c>
      <c r="AJ22" s="1916"/>
      <c r="AK22" s="1916">
        <v>1</v>
      </c>
      <c r="AL22" s="1916"/>
      <c r="AM22" s="1916">
        <v>2</v>
      </c>
      <c r="AN22" s="1916"/>
      <c r="AO22" s="1922" t="s">
        <v>1598</v>
      </c>
      <c r="AP22" s="1922"/>
      <c r="AQ22" s="1922" t="s">
        <v>1598</v>
      </c>
      <c r="AR22" s="1923"/>
      <c r="AS22" s="708" t="s">
        <v>1785</v>
      </c>
    </row>
    <row r="23" spans="1:45" ht="22.5" customHeight="1">
      <c r="A23" s="1915">
        <v>3</v>
      </c>
      <c r="B23" s="1915"/>
      <c r="C23" s="1901">
        <v>11</v>
      </c>
      <c r="D23" s="1901"/>
      <c r="E23" s="1916" t="s">
        <v>1282</v>
      </c>
      <c r="F23" s="1916"/>
      <c r="G23" s="1916" t="s">
        <v>1282</v>
      </c>
      <c r="H23" s="1916"/>
      <c r="I23" s="1916" t="s">
        <v>1282</v>
      </c>
      <c r="J23" s="1916"/>
      <c r="K23" s="1915" t="s">
        <v>1282</v>
      </c>
      <c r="L23" s="1915"/>
      <c r="M23" s="1916">
        <v>1</v>
      </c>
      <c r="N23" s="1916"/>
      <c r="O23" s="1916">
        <v>2</v>
      </c>
      <c r="P23" s="1916"/>
      <c r="Q23" s="1916">
        <v>2</v>
      </c>
      <c r="R23" s="1916"/>
      <c r="S23" s="1916">
        <v>15</v>
      </c>
      <c r="T23" s="1916"/>
      <c r="U23" s="1916" t="s">
        <v>1282</v>
      </c>
      <c r="V23" s="1916"/>
      <c r="W23" s="1916" t="s">
        <v>1282</v>
      </c>
      <c r="X23" s="1916"/>
      <c r="Y23" s="1916" t="s">
        <v>1282</v>
      </c>
      <c r="Z23" s="1916"/>
      <c r="AA23" s="1916" t="s">
        <v>1282</v>
      </c>
      <c r="AB23" s="1916"/>
      <c r="AC23" s="1916" t="s">
        <v>1282</v>
      </c>
      <c r="AD23" s="1916"/>
      <c r="AE23" s="1916" t="s">
        <v>1282</v>
      </c>
      <c r="AF23" s="1916"/>
      <c r="AG23" s="1916" t="s">
        <v>1282</v>
      </c>
      <c r="AH23" s="1916"/>
      <c r="AI23" s="1916" t="s">
        <v>1282</v>
      </c>
      <c r="AJ23" s="1916"/>
      <c r="AK23" s="1916">
        <v>1</v>
      </c>
      <c r="AL23" s="1916"/>
      <c r="AM23" s="1916">
        <v>3</v>
      </c>
      <c r="AN23" s="1916"/>
      <c r="AO23" s="1922" t="s">
        <v>1598</v>
      </c>
      <c r="AP23" s="1922"/>
      <c r="AQ23" s="1922" t="s">
        <v>1598</v>
      </c>
      <c r="AR23" s="1923"/>
      <c r="AS23" s="708" t="s">
        <v>1786</v>
      </c>
    </row>
    <row r="24" spans="1:45" ht="22.5" customHeight="1">
      <c r="A24" s="1915">
        <v>2</v>
      </c>
      <c r="B24" s="1915"/>
      <c r="C24" s="1901">
        <v>3</v>
      </c>
      <c r="D24" s="1901"/>
      <c r="E24" s="1916" t="s">
        <v>1282</v>
      </c>
      <c r="F24" s="1916"/>
      <c r="G24" s="1916" t="s">
        <v>1282</v>
      </c>
      <c r="H24" s="1916"/>
      <c r="I24" s="1916" t="s">
        <v>1282</v>
      </c>
      <c r="J24" s="1916"/>
      <c r="K24" s="1915" t="s">
        <v>1282</v>
      </c>
      <c r="L24" s="1915"/>
      <c r="M24" s="1916" t="s">
        <v>1282</v>
      </c>
      <c r="N24" s="1916"/>
      <c r="O24" s="1916" t="s">
        <v>1282</v>
      </c>
      <c r="P24" s="1916"/>
      <c r="Q24" s="1916">
        <v>7</v>
      </c>
      <c r="R24" s="1916"/>
      <c r="S24" s="1916">
        <v>28</v>
      </c>
      <c r="T24" s="1916"/>
      <c r="U24" s="1916" t="s">
        <v>1282</v>
      </c>
      <c r="V24" s="1916"/>
      <c r="W24" s="1916" t="s">
        <v>1282</v>
      </c>
      <c r="X24" s="1916"/>
      <c r="Y24" s="1916">
        <v>1</v>
      </c>
      <c r="Z24" s="1916"/>
      <c r="AA24" s="1916">
        <v>1</v>
      </c>
      <c r="AB24" s="1916"/>
      <c r="AC24" s="1916" t="s">
        <v>1630</v>
      </c>
      <c r="AD24" s="1916"/>
      <c r="AE24" s="1916" t="s">
        <v>1630</v>
      </c>
      <c r="AF24" s="1916"/>
      <c r="AG24" s="1916" t="s">
        <v>1282</v>
      </c>
      <c r="AH24" s="1916"/>
      <c r="AI24" s="1916" t="s">
        <v>1282</v>
      </c>
      <c r="AJ24" s="1916"/>
      <c r="AK24" s="1916">
        <v>1</v>
      </c>
      <c r="AL24" s="1916"/>
      <c r="AM24" s="1916">
        <v>1</v>
      </c>
      <c r="AN24" s="1916"/>
      <c r="AO24" s="1922" t="s">
        <v>1598</v>
      </c>
      <c r="AP24" s="1922"/>
      <c r="AQ24" s="1922" t="s">
        <v>1598</v>
      </c>
      <c r="AR24" s="1923"/>
      <c r="AS24" s="708" t="s">
        <v>1787</v>
      </c>
    </row>
    <row r="25" spans="1:45" ht="22.5" customHeight="1">
      <c r="A25" s="1915"/>
      <c r="B25" s="1915"/>
      <c r="C25" s="1901"/>
      <c r="D25" s="1901"/>
      <c r="E25" s="1916"/>
      <c r="F25" s="1916"/>
      <c r="G25" s="1916"/>
      <c r="H25" s="1916"/>
      <c r="I25" s="1916"/>
      <c r="J25" s="1916"/>
      <c r="K25" s="1915"/>
      <c r="L25" s="1915"/>
      <c r="M25" s="1916"/>
      <c r="N25" s="1916"/>
      <c r="O25" s="1916"/>
      <c r="P25" s="1916"/>
      <c r="Q25" s="1916"/>
      <c r="R25" s="1916"/>
      <c r="S25" s="1916"/>
      <c r="T25" s="1916"/>
      <c r="U25" s="1916"/>
      <c r="V25" s="1916"/>
      <c r="W25" s="1916"/>
      <c r="X25" s="1916"/>
      <c r="Y25" s="1916"/>
      <c r="Z25" s="1916"/>
      <c r="AA25" s="1916"/>
      <c r="AB25" s="1916"/>
      <c r="AC25" s="1916"/>
      <c r="AD25" s="1916"/>
      <c r="AE25" s="1916"/>
      <c r="AF25" s="1916"/>
      <c r="AG25" s="1916"/>
      <c r="AH25" s="1916"/>
      <c r="AI25" s="1916"/>
      <c r="AJ25" s="1916"/>
      <c r="AK25" s="1916"/>
      <c r="AL25" s="1916"/>
      <c r="AM25" s="1916"/>
      <c r="AN25" s="1916"/>
      <c r="AO25" s="1915"/>
      <c r="AP25" s="1915"/>
      <c r="AQ25" s="1901"/>
      <c r="AR25" s="1924"/>
      <c r="AS25" s="708"/>
    </row>
    <row r="26" spans="1:45" ht="22.5" customHeight="1">
      <c r="A26" s="1915">
        <f>SUM(A27:A35)</f>
        <v>29</v>
      </c>
      <c r="B26" s="1915"/>
      <c r="C26" s="1915">
        <f t="shared" ref="C26:AM26" si="2">SUM(C27:C35)</f>
        <v>187</v>
      </c>
      <c r="D26" s="1915"/>
      <c r="E26" s="1916" t="s">
        <v>1282</v>
      </c>
      <c r="F26" s="1916"/>
      <c r="G26" s="1916" t="s">
        <v>1282</v>
      </c>
      <c r="H26" s="1916"/>
      <c r="I26" s="1915">
        <f t="shared" si="2"/>
        <v>4</v>
      </c>
      <c r="J26" s="1915"/>
      <c r="K26" s="1915">
        <f t="shared" si="2"/>
        <v>18</v>
      </c>
      <c r="L26" s="1915"/>
      <c r="M26" s="1915">
        <f t="shared" si="2"/>
        <v>1</v>
      </c>
      <c r="N26" s="1915"/>
      <c r="O26" s="1915">
        <f t="shared" si="2"/>
        <v>2</v>
      </c>
      <c r="P26" s="1915"/>
      <c r="Q26" s="1915">
        <f t="shared" si="2"/>
        <v>10</v>
      </c>
      <c r="R26" s="1915"/>
      <c r="S26" s="1915">
        <f t="shared" si="2"/>
        <v>39</v>
      </c>
      <c r="T26" s="1915"/>
      <c r="U26" s="1915">
        <f t="shared" si="2"/>
        <v>16</v>
      </c>
      <c r="V26" s="1915"/>
      <c r="W26" s="1915">
        <f t="shared" si="2"/>
        <v>54</v>
      </c>
      <c r="X26" s="1915"/>
      <c r="Y26" s="1915">
        <f t="shared" si="2"/>
        <v>2</v>
      </c>
      <c r="Z26" s="1915"/>
      <c r="AA26" s="1915">
        <f t="shared" si="2"/>
        <v>2</v>
      </c>
      <c r="AB26" s="1915"/>
      <c r="AC26" s="1915">
        <f t="shared" si="2"/>
        <v>12</v>
      </c>
      <c r="AD26" s="1915"/>
      <c r="AE26" s="1915">
        <f t="shared" si="2"/>
        <v>80</v>
      </c>
      <c r="AF26" s="1915"/>
      <c r="AG26" s="1915">
        <f t="shared" si="2"/>
        <v>2</v>
      </c>
      <c r="AH26" s="1915"/>
      <c r="AI26" s="1915">
        <f t="shared" si="2"/>
        <v>20</v>
      </c>
      <c r="AJ26" s="1915"/>
      <c r="AK26" s="1915">
        <f t="shared" si="2"/>
        <v>12</v>
      </c>
      <c r="AL26" s="1915"/>
      <c r="AM26" s="1915">
        <f t="shared" si="2"/>
        <v>37</v>
      </c>
      <c r="AN26" s="1915"/>
      <c r="AO26" s="1922" t="s">
        <v>1598</v>
      </c>
      <c r="AP26" s="1922"/>
      <c r="AQ26" s="1922" t="s">
        <v>1598</v>
      </c>
      <c r="AR26" s="1923"/>
      <c r="AS26" s="708"/>
    </row>
    <row r="27" spans="1:45" ht="22.5" customHeight="1">
      <c r="A27" s="1915">
        <v>11</v>
      </c>
      <c r="B27" s="1915"/>
      <c r="C27" s="1901">
        <v>59</v>
      </c>
      <c r="D27" s="1901"/>
      <c r="E27" s="1916" t="s">
        <v>1282</v>
      </c>
      <c r="F27" s="1916"/>
      <c r="G27" s="1916" t="s">
        <v>1282</v>
      </c>
      <c r="H27" s="1916"/>
      <c r="I27" s="1916">
        <v>2</v>
      </c>
      <c r="J27" s="1916"/>
      <c r="K27" s="1915">
        <v>16</v>
      </c>
      <c r="L27" s="1915"/>
      <c r="M27" s="1916">
        <v>1</v>
      </c>
      <c r="N27" s="1916"/>
      <c r="O27" s="1916">
        <v>2</v>
      </c>
      <c r="P27" s="1916"/>
      <c r="Q27" s="1916">
        <v>2</v>
      </c>
      <c r="R27" s="1916"/>
      <c r="S27" s="1916">
        <v>7</v>
      </c>
      <c r="T27" s="1916"/>
      <c r="U27" s="1916">
        <v>3</v>
      </c>
      <c r="V27" s="1916"/>
      <c r="W27" s="1916">
        <v>5</v>
      </c>
      <c r="X27" s="1916"/>
      <c r="Y27" s="1916">
        <v>1</v>
      </c>
      <c r="Z27" s="1916"/>
      <c r="AA27" s="1916">
        <v>1</v>
      </c>
      <c r="AB27" s="1916"/>
      <c r="AC27" s="1916">
        <v>7</v>
      </c>
      <c r="AD27" s="1916"/>
      <c r="AE27" s="1916">
        <v>50</v>
      </c>
      <c r="AF27" s="1916"/>
      <c r="AG27" s="1916">
        <v>1</v>
      </c>
      <c r="AH27" s="1916"/>
      <c r="AI27" s="1916">
        <v>8</v>
      </c>
      <c r="AJ27" s="1916"/>
      <c r="AK27" s="1916">
        <v>3</v>
      </c>
      <c r="AL27" s="1916"/>
      <c r="AM27" s="1916">
        <v>4</v>
      </c>
      <c r="AN27" s="1916"/>
      <c r="AO27" s="1922" t="s">
        <v>1598</v>
      </c>
      <c r="AP27" s="1922"/>
      <c r="AQ27" s="1922" t="s">
        <v>1598</v>
      </c>
      <c r="AR27" s="1923"/>
      <c r="AS27" s="708" t="s">
        <v>1768</v>
      </c>
    </row>
    <row r="28" spans="1:45" ht="22.5" customHeight="1">
      <c r="A28" s="1915">
        <v>4</v>
      </c>
      <c r="B28" s="1915"/>
      <c r="C28" s="1901">
        <v>37</v>
      </c>
      <c r="D28" s="1901"/>
      <c r="E28" s="1916" t="s">
        <v>1282</v>
      </c>
      <c r="F28" s="1916"/>
      <c r="G28" s="1916" t="s">
        <v>1282</v>
      </c>
      <c r="H28" s="1916"/>
      <c r="I28" s="1916">
        <v>1</v>
      </c>
      <c r="J28" s="1916"/>
      <c r="K28" s="1915">
        <v>1</v>
      </c>
      <c r="L28" s="1915"/>
      <c r="M28" s="1916" t="s">
        <v>1282</v>
      </c>
      <c r="N28" s="1916"/>
      <c r="O28" s="1916" t="s">
        <v>1282</v>
      </c>
      <c r="P28" s="1916"/>
      <c r="Q28" s="1916">
        <v>1</v>
      </c>
      <c r="R28" s="1916"/>
      <c r="S28" s="1916">
        <v>9</v>
      </c>
      <c r="T28" s="1916"/>
      <c r="U28" s="1916">
        <v>2</v>
      </c>
      <c r="V28" s="1916"/>
      <c r="W28" s="1916">
        <v>2</v>
      </c>
      <c r="X28" s="1916"/>
      <c r="Y28" s="1916" t="s">
        <v>1630</v>
      </c>
      <c r="Z28" s="1916"/>
      <c r="AA28" s="1916" t="s">
        <v>1630</v>
      </c>
      <c r="AB28" s="1916"/>
      <c r="AC28" s="1916">
        <v>2</v>
      </c>
      <c r="AD28" s="1916"/>
      <c r="AE28" s="1916">
        <v>15</v>
      </c>
      <c r="AF28" s="1916"/>
      <c r="AG28" s="1916">
        <v>1</v>
      </c>
      <c r="AH28" s="1916"/>
      <c r="AI28" s="1916">
        <v>12</v>
      </c>
      <c r="AJ28" s="1916"/>
      <c r="AK28" s="1916" t="s">
        <v>1282</v>
      </c>
      <c r="AL28" s="1916"/>
      <c r="AM28" s="1916" t="s">
        <v>1282</v>
      </c>
      <c r="AN28" s="1916"/>
      <c r="AO28" s="1922" t="s">
        <v>1598</v>
      </c>
      <c r="AP28" s="1922"/>
      <c r="AQ28" s="1922" t="s">
        <v>1598</v>
      </c>
      <c r="AR28" s="1923"/>
      <c r="AS28" s="708" t="s">
        <v>1770</v>
      </c>
    </row>
    <row r="29" spans="1:45" ht="22.5" customHeight="1">
      <c r="A29" s="1915">
        <v>5</v>
      </c>
      <c r="B29" s="1915"/>
      <c r="C29" s="1901">
        <v>51</v>
      </c>
      <c r="D29" s="1901"/>
      <c r="E29" s="1916" t="s">
        <v>1282</v>
      </c>
      <c r="F29" s="1916"/>
      <c r="G29" s="1916" t="s">
        <v>1282</v>
      </c>
      <c r="H29" s="1916"/>
      <c r="I29" s="1916" t="s">
        <v>1282</v>
      </c>
      <c r="J29" s="1916"/>
      <c r="K29" s="1915" t="s">
        <v>1282</v>
      </c>
      <c r="L29" s="1915"/>
      <c r="M29" s="1916" t="s">
        <v>1282</v>
      </c>
      <c r="N29" s="1916"/>
      <c r="O29" s="1916" t="s">
        <v>1282</v>
      </c>
      <c r="P29" s="1916"/>
      <c r="Q29" s="1916" t="s">
        <v>1282</v>
      </c>
      <c r="R29" s="1916"/>
      <c r="S29" s="1916" t="s">
        <v>1282</v>
      </c>
      <c r="T29" s="1916"/>
      <c r="U29" s="1916">
        <v>3</v>
      </c>
      <c r="V29" s="1916"/>
      <c r="W29" s="1916">
        <v>6</v>
      </c>
      <c r="X29" s="1916"/>
      <c r="Y29" s="1916" t="s">
        <v>1282</v>
      </c>
      <c r="Z29" s="1916"/>
      <c r="AA29" s="1916" t="s">
        <v>1282</v>
      </c>
      <c r="AB29" s="1916"/>
      <c r="AC29" s="1916">
        <v>1</v>
      </c>
      <c r="AD29" s="1916"/>
      <c r="AE29" s="1916">
        <v>2</v>
      </c>
      <c r="AF29" s="1916"/>
      <c r="AG29" s="1916" t="s">
        <v>1282</v>
      </c>
      <c r="AH29" s="1916"/>
      <c r="AI29" s="1916" t="s">
        <v>1282</v>
      </c>
      <c r="AJ29" s="1916"/>
      <c r="AK29" s="1916" t="s">
        <v>1282</v>
      </c>
      <c r="AL29" s="1916"/>
      <c r="AM29" s="1916" t="s">
        <v>1282</v>
      </c>
      <c r="AN29" s="1916"/>
      <c r="AO29" s="1922" t="s">
        <v>1598</v>
      </c>
      <c r="AP29" s="1922"/>
      <c r="AQ29" s="1922" t="s">
        <v>1598</v>
      </c>
      <c r="AR29" s="1923"/>
      <c r="AS29" s="708" t="s">
        <v>1772</v>
      </c>
    </row>
    <row r="30" spans="1:45" ht="22.5" customHeight="1">
      <c r="A30" s="1915">
        <v>5</v>
      </c>
      <c r="B30" s="1915"/>
      <c r="C30" s="1901">
        <v>29</v>
      </c>
      <c r="D30" s="1901"/>
      <c r="E30" s="1916" t="s">
        <v>1282</v>
      </c>
      <c r="F30" s="1916"/>
      <c r="G30" s="1916" t="s">
        <v>1282</v>
      </c>
      <c r="H30" s="1916"/>
      <c r="I30" s="1916">
        <v>1</v>
      </c>
      <c r="J30" s="1916"/>
      <c r="K30" s="1915">
        <v>1</v>
      </c>
      <c r="L30" s="1915"/>
      <c r="M30" s="1916" t="s">
        <v>1282</v>
      </c>
      <c r="N30" s="1916"/>
      <c r="O30" s="1916" t="s">
        <v>1282</v>
      </c>
      <c r="P30" s="1916"/>
      <c r="Q30" s="1916">
        <v>6</v>
      </c>
      <c r="R30" s="1916"/>
      <c r="S30" s="1916">
        <v>22</v>
      </c>
      <c r="T30" s="1916"/>
      <c r="U30" s="1916">
        <v>5</v>
      </c>
      <c r="V30" s="1916"/>
      <c r="W30" s="1916">
        <v>32</v>
      </c>
      <c r="X30" s="1916"/>
      <c r="Y30" s="1916" t="s">
        <v>1630</v>
      </c>
      <c r="Z30" s="1916"/>
      <c r="AA30" s="1916" t="s">
        <v>1630</v>
      </c>
      <c r="AB30" s="1916"/>
      <c r="AC30" s="1916">
        <v>1</v>
      </c>
      <c r="AD30" s="1916"/>
      <c r="AE30" s="1916">
        <v>10</v>
      </c>
      <c r="AF30" s="1916"/>
      <c r="AG30" s="1916" t="s">
        <v>1282</v>
      </c>
      <c r="AH30" s="1916"/>
      <c r="AI30" s="1916" t="s">
        <v>1282</v>
      </c>
      <c r="AJ30" s="1916"/>
      <c r="AK30" s="1916">
        <v>3</v>
      </c>
      <c r="AL30" s="1916"/>
      <c r="AM30" s="1916">
        <v>7</v>
      </c>
      <c r="AN30" s="1916"/>
      <c r="AO30" s="1922" t="s">
        <v>1598</v>
      </c>
      <c r="AP30" s="1922"/>
      <c r="AQ30" s="1922" t="s">
        <v>1598</v>
      </c>
      <c r="AR30" s="1923"/>
      <c r="AS30" s="708" t="s">
        <v>220</v>
      </c>
    </row>
    <row r="31" spans="1:45" ht="22.5" customHeight="1">
      <c r="A31" s="1915" t="s">
        <v>1282</v>
      </c>
      <c r="B31" s="1915"/>
      <c r="C31" s="1901" t="s">
        <v>1282</v>
      </c>
      <c r="D31" s="1901"/>
      <c r="E31" s="1916" t="s">
        <v>1282</v>
      </c>
      <c r="F31" s="1916"/>
      <c r="G31" s="1916" t="s">
        <v>1282</v>
      </c>
      <c r="H31" s="1916"/>
      <c r="I31" s="1916" t="s">
        <v>1282</v>
      </c>
      <c r="J31" s="1916"/>
      <c r="K31" s="1915" t="s">
        <v>1282</v>
      </c>
      <c r="L31" s="1915"/>
      <c r="M31" s="1916" t="s">
        <v>1282</v>
      </c>
      <c r="N31" s="1916"/>
      <c r="O31" s="1916" t="s">
        <v>1282</v>
      </c>
      <c r="P31" s="1916"/>
      <c r="Q31" s="1916" t="s">
        <v>1282</v>
      </c>
      <c r="R31" s="1916"/>
      <c r="S31" s="1916" t="s">
        <v>1282</v>
      </c>
      <c r="T31" s="1916"/>
      <c r="U31" s="1916">
        <v>2</v>
      </c>
      <c r="V31" s="1916"/>
      <c r="W31" s="1916">
        <v>8</v>
      </c>
      <c r="X31" s="1916"/>
      <c r="Y31" s="1916" t="s">
        <v>1282</v>
      </c>
      <c r="Z31" s="1916"/>
      <c r="AA31" s="1916" t="s">
        <v>1282</v>
      </c>
      <c r="AB31" s="1916"/>
      <c r="AC31" s="1916" t="s">
        <v>1282</v>
      </c>
      <c r="AD31" s="1916"/>
      <c r="AE31" s="1916" t="s">
        <v>1282</v>
      </c>
      <c r="AF31" s="1916"/>
      <c r="AG31" s="1916" t="s">
        <v>1282</v>
      </c>
      <c r="AH31" s="1916"/>
      <c r="AI31" s="1916" t="s">
        <v>1282</v>
      </c>
      <c r="AJ31" s="1916"/>
      <c r="AK31" s="1916" t="s">
        <v>1282</v>
      </c>
      <c r="AL31" s="1916"/>
      <c r="AM31" s="1916" t="s">
        <v>1282</v>
      </c>
      <c r="AN31" s="1916"/>
      <c r="AO31" s="1922" t="s">
        <v>1598</v>
      </c>
      <c r="AP31" s="1922"/>
      <c r="AQ31" s="1922" t="s">
        <v>1598</v>
      </c>
      <c r="AR31" s="1923"/>
      <c r="AS31" s="708" t="s">
        <v>1163</v>
      </c>
    </row>
    <row r="32" spans="1:45" ht="22.5" customHeight="1">
      <c r="A32" s="1915">
        <v>1</v>
      </c>
      <c r="B32" s="1915"/>
      <c r="C32" s="1901">
        <v>5</v>
      </c>
      <c r="D32" s="1901"/>
      <c r="E32" s="1916" t="s">
        <v>1282</v>
      </c>
      <c r="F32" s="1916"/>
      <c r="G32" s="1916" t="s">
        <v>1282</v>
      </c>
      <c r="H32" s="1916"/>
      <c r="I32" s="1916" t="s">
        <v>1282</v>
      </c>
      <c r="J32" s="1916"/>
      <c r="K32" s="1915" t="s">
        <v>1282</v>
      </c>
      <c r="L32" s="1915"/>
      <c r="M32" s="1916" t="s">
        <v>1282</v>
      </c>
      <c r="N32" s="1916"/>
      <c r="O32" s="1916" t="s">
        <v>1282</v>
      </c>
      <c r="P32" s="1916"/>
      <c r="Q32" s="1916">
        <v>1</v>
      </c>
      <c r="R32" s="1916"/>
      <c r="S32" s="1916">
        <v>1</v>
      </c>
      <c r="T32" s="1916"/>
      <c r="U32" s="1916">
        <v>1</v>
      </c>
      <c r="V32" s="1916"/>
      <c r="W32" s="1916">
        <v>1</v>
      </c>
      <c r="X32" s="1916"/>
      <c r="Y32" s="1916" t="s">
        <v>1282</v>
      </c>
      <c r="Z32" s="1916"/>
      <c r="AA32" s="1916" t="s">
        <v>1282</v>
      </c>
      <c r="AB32" s="1916"/>
      <c r="AC32" s="1916" t="s">
        <v>1282</v>
      </c>
      <c r="AD32" s="1916"/>
      <c r="AE32" s="1916" t="s">
        <v>1282</v>
      </c>
      <c r="AF32" s="1916"/>
      <c r="AG32" s="1916" t="s">
        <v>1282</v>
      </c>
      <c r="AH32" s="1916"/>
      <c r="AI32" s="1916" t="s">
        <v>1282</v>
      </c>
      <c r="AJ32" s="1916"/>
      <c r="AK32" s="1916">
        <v>1</v>
      </c>
      <c r="AL32" s="1916"/>
      <c r="AM32" s="1916">
        <v>1</v>
      </c>
      <c r="AN32" s="1916"/>
      <c r="AO32" s="1922" t="s">
        <v>1598</v>
      </c>
      <c r="AP32" s="1922"/>
      <c r="AQ32" s="1922" t="s">
        <v>1598</v>
      </c>
      <c r="AR32" s="1923"/>
      <c r="AS32" s="708" t="s">
        <v>1165</v>
      </c>
    </row>
    <row r="33" spans="1:45" ht="22.5" customHeight="1">
      <c r="A33" s="1915" t="s">
        <v>1282</v>
      </c>
      <c r="B33" s="1915"/>
      <c r="C33" s="1901" t="s">
        <v>1282</v>
      </c>
      <c r="D33" s="1901"/>
      <c r="E33" s="1916" t="s">
        <v>1282</v>
      </c>
      <c r="F33" s="1916"/>
      <c r="G33" s="1916" t="s">
        <v>1282</v>
      </c>
      <c r="H33" s="1916"/>
      <c r="I33" s="1916" t="s">
        <v>1282</v>
      </c>
      <c r="J33" s="1916"/>
      <c r="K33" s="1915" t="s">
        <v>1282</v>
      </c>
      <c r="L33" s="1915"/>
      <c r="M33" s="1916" t="s">
        <v>1282</v>
      </c>
      <c r="N33" s="1916"/>
      <c r="O33" s="1916" t="s">
        <v>1282</v>
      </c>
      <c r="P33" s="1916"/>
      <c r="Q33" s="1916" t="s">
        <v>1282</v>
      </c>
      <c r="R33" s="1916"/>
      <c r="S33" s="1916" t="s">
        <v>1282</v>
      </c>
      <c r="T33" s="1916"/>
      <c r="U33" s="1916" t="s">
        <v>1282</v>
      </c>
      <c r="V33" s="1916"/>
      <c r="W33" s="1916" t="s">
        <v>1282</v>
      </c>
      <c r="X33" s="1916"/>
      <c r="Y33" s="1916" t="s">
        <v>1282</v>
      </c>
      <c r="Z33" s="1916"/>
      <c r="AA33" s="1916" t="s">
        <v>1282</v>
      </c>
      <c r="AB33" s="1916"/>
      <c r="AC33" s="1916">
        <v>1</v>
      </c>
      <c r="AD33" s="1916"/>
      <c r="AE33" s="1916">
        <v>3</v>
      </c>
      <c r="AF33" s="1916"/>
      <c r="AG33" s="1916" t="s">
        <v>1282</v>
      </c>
      <c r="AH33" s="1916"/>
      <c r="AI33" s="1916" t="s">
        <v>1282</v>
      </c>
      <c r="AJ33" s="1916"/>
      <c r="AK33" s="1916">
        <v>2</v>
      </c>
      <c r="AL33" s="1916"/>
      <c r="AM33" s="1916">
        <v>6</v>
      </c>
      <c r="AN33" s="1916"/>
      <c r="AO33" s="1922" t="s">
        <v>1598</v>
      </c>
      <c r="AP33" s="1922"/>
      <c r="AQ33" s="1922" t="s">
        <v>1598</v>
      </c>
      <c r="AR33" s="1923"/>
      <c r="AS33" s="708" t="s">
        <v>228</v>
      </c>
    </row>
    <row r="34" spans="1:45" ht="22.5" customHeight="1">
      <c r="A34" s="1901">
        <v>1</v>
      </c>
      <c r="B34" s="1901"/>
      <c r="C34" s="1901">
        <v>2</v>
      </c>
      <c r="D34" s="1901"/>
      <c r="E34" s="1901" t="s">
        <v>1282</v>
      </c>
      <c r="F34" s="1901"/>
      <c r="G34" s="1901" t="s">
        <v>1282</v>
      </c>
      <c r="H34" s="1901"/>
      <c r="I34" s="1901" t="s">
        <v>1282</v>
      </c>
      <c r="J34" s="1901"/>
      <c r="K34" s="1901" t="s">
        <v>1282</v>
      </c>
      <c r="L34" s="1901"/>
      <c r="M34" s="1901" t="s">
        <v>1282</v>
      </c>
      <c r="N34" s="1901"/>
      <c r="O34" s="1901" t="s">
        <v>1282</v>
      </c>
      <c r="P34" s="1901"/>
      <c r="Q34" s="1901" t="s">
        <v>1282</v>
      </c>
      <c r="R34" s="1901"/>
      <c r="S34" s="1901" t="s">
        <v>1282</v>
      </c>
      <c r="T34" s="1901"/>
      <c r="U34" s="1901" t="s">
        <v>1282</v>
      </c>
      <c r="V34" s="1901"/>
      <c r="W34" s="1901" t="s">
        <v>1282</v>
      </c>
      <c r="X34" s="1901"/>
      <c r="Y34" s="1901">
        <v>1</v>
      </c>
      <c r="Z34" s="1901"/>
      <c r="AA34" s="1901">
        <v>1</v>
      </c>
      <c r="AB34" s="1901"/>
      <c r="AC34" s="1901" t="s">
        <v>1282</v>
      </c>
      <c r="AD34" s="1901"/>
      <c r="AE34" s="1901" t="s">
        <v>1282</v>
      </c>
      <c r="AF34" s="1901"/>
      <c r="AG34" s="1901" t="s">
        <v>1282</v>
      </c>
      <c r="AH34" s="1901"/>
      <c r="AI34" s="1901" t="s">
        <v>1282</v>
      </c>
      <c r="AJ34" s="1901"/>
      <c r="AK34" s="1901" t="s">
        <v>1282</v>
      </c>
      <c r="AL34" s="1901"/>
      <c r="AM34" s="1901" t="s">
        <v>1282</v>
      </c>
      <c r="AN34" s="1901"/>
      <c r="AO34" s="1922" t="s">
        <v>1598</v>
      </c>
      <c r="AP34" s="1922"/>
      <c r="AQ34" s="1922" t="s">
        <v>1598</v>
      </c>
      <c r="AR34" s="1923"/>
      <c r="AS34" s="708" t="s">
        <v>233</v>
      </c>
    </row>
    <row r="35" spans="1:45" ht="22.5" customHeight="1">
      <c r="A35" s="1915">
        <v>2</v>
      </c>
      <c r="B35" s="1915"/>
      <c r="C35" s="1901">
        <v>4</v>
      </c>
      <c r="D35" s="1901"/>
      <c r="E35" s="1916" t="s">
        <v>1282</v>
      </c>
      <c r="F35" s="1916"/>
      <c r="G35" s="1916" t="s">
        <v>1282</v>
      </c>
      <c r="H35" s="1916"/>
      <c r="I35" s="1916" t="s">
        <v>1282</v>
      </c>
      <c r="J35" s="1916"/>
      <c r="K35" s="1915" t="s">
        <v>1282</v>
      </c>
      <c r="L35" s="1915"/>
      <c r="M35" s="1916" t="s">
        <v>1282</v>
      </c>
      <c r="N35" s="1916"/>
      <c r="O35" s="1916" t="s">
        <v>1282</v>
      </c>
      <c r="P35" s="1916"/>
      <c r="Q35" s="1916" t="s">
        <v>1282</v>
      </c>
      <c r="R35" s="1916"/>
      <c r="S35" s="1916" t="s">
        <v>1282</v>
      </c>
      <c r="T35" s="1916"/>
      <c r="U35" s="1916" t="s">
        <v>1282</v>
      </c>
      <c r="V35" s="1916"/>
      <c r="W35" s="1916" t="s">
        <v>1282</v>
      </c>
      <c r="X35" s="1916"/>
      <c r="Y35" s="1916" t="s">
        <v>1282</v>
      </c>
      <c r="Z35" s="1916"/>
      <c r="AA35" s="1916" t="s">
        <v>1282</v>
      </c>
      <c r="AB35" s="1916"/>
      <c r="AC35" s="1916" t="s">
        <v>1282</v>
      </c>
      <c r="AD35" s="1916"/>
      <c r="AE35" s="1916" t="s">
        <v>1282</v>
      </c>
      <c r="AF35" s="1916"/>
      <c r="AG35" s="1916" t="s">
        <v>1282</v>
      </c>
      <c r="AH35" s="1916"/>
      <c r="AI35" s="1916" t="s">
        <v>1282</v>
      </c>
      <c r="AJ35" s="1916"/>
      <c r="AK35" s="1916">
        <v>3</v>
      </c>
      <c r="AL35" s="1916"/>
      <c r="AM35" s="1916">
        <v>19</v>
      </c>
      <c r="AN35" s="1916"/>
      <c r="AO35" s="1922" t="s">
        <v>1598</v>
      </c>
      <c r="AP35" s="1922"/>
      <c r="AQ35" s="1922" t="s">
        <v>1598</v>
      </c>
      <c r="AR35" s="1923"/>
      <c r="AS35" s="708" t="s">
        <v>1172</v>
      </c>
    </row>
    <row r="36" spans="1:45" ht="22.5" customHeight="1">
      <c r="A36" s="1915"/>
      <c r="B36" s="1915"/>
      <c r="C36" s="1901"/>
      <c r="D36" s="1901"/>
      <c r="E36" s="1916"/>
      <c r="F36" s="1916"/>
      <c r="G36" s="1916"/>
      <c r="H36" s="1916"/>
      <c r="I36" s="1916"/>
      <c r="J36" s="1916"/>
      <c r="K36" s="1915"/>
      <c r="L36" s="1915"/>
      <c r="M36" s="1916"/>
      <c r="N36" s="1916"/>
      <c r="O36" s="1916"/>
      <c r="P36" s="1916"/>
      <c r="Q36" s="1916"/>
      <c r="R36" s="1916"/>
      <c r="S36" s="1916"/>
      <c r="T36" s="1916"/>
      <c r="U36" s="1916"/>
      <c r="V36" s="1916"/>
      <c r="W36" s="1916"/>
      <c r="X36" s="1916"/>
      <c r="Y36" s="1916"/>
      <c r="Z36" s="1916"/>
      <c r="AA36" s="1916"/>
      <c r="AB36" s="1916"/>
      <c r="AC36" s="1916"/>
      <c r="AD36" s="1916"/>
      <c r="AE36" s="1916"/>
      <c r="AF36" s="1916"/>
      <c r="AG36" s="1916"/>
      <c r="AH36" s="1916"/>
      <c r="AI36" s="1916"/>
      <c r="AJ36" s="1916"/>
      <c r="AK36" s="1916"/>
      <c r="AL36" s="1916"/>
      <c r="AM36" s="1916"/>
      <c r="AN36" s="1916"/>
      <c r="AO36" s="1915"/>
      <c r="AP36" s="1915"/>
      <c r="AQ36" s="1901"/>
      <c r="AR36" s="1924"/>
      <c r="AS36" s="708"/>
    </row>
    <row r="37" spans="1:45" ht="22.5" customHeight="1">
      <c r="A37" s="1915">
        <f>SUM(A38:A39)</f>
        <v>20</v>
      </c>
      <c r="B37" s="1915"/>
      <c r="C37" s="1915">
        <f t="shared" ref="C37:AM37" si="3">SUM(C38:C39)</f>
        <v>57</v>
      </c>
      <c r="D37" s="1915"/>
      <c r="E37" s="1916" t="s">
        <v>1282</v>
      </c>
      <c r="F37" s="1916"/>
      <c r="G37" s="1916" t="s">
        <v>1282</v>
      </c>
      <c r="H37" s="1916"/>
      <c r="I37" s="1915">
        <f t="shared" si="3"/>
        <v>1</v>
      </c>
      <c r="J37" s="1915"/>
      <c r="K37" s="1915">
        <f t="shared" si="3"/>
        <v>1</v>
      </c>
      <c r="L37" s="1915"/>
      <c r="M37" s="1915">
        <f t="shared" si="3"/>
        <v>1</v>
      </c>
      <c r="N37" s="1915"/>
      <c r="O37" s="1915">
        <f t="shared" si="3"/>
        <v>4</v>
      </c>
      <c r="P37" s="1915"/>
      <c r="Q37" s="1915">
        <f t="shared" si="3"/>
        <v>13</v>
      </c>
      <c r="R37" s="1915"/>
      <c r="S37" s="1915">
        <f t="shared" si="3"/>
        <v>116</v>
      </c>
      <c r="T37" s="1915"/>
      <c r="U37" s="1915">
        <f t="shared" si="3"/>
        <v>8</v>
      </c>
      <c r="V37" s="1915"/>
      <c r="W37" s="1915">
        <f t="shared" si="3"/>
        <v>31</v>
      </c>
      <c r="X37" s="1915"/>
      <c r="Y37" s="1915">
        <f t="shared" si="3"/>
        <v>2</v>
      </c>
      <c r="Z37" s="1915"/>
      <c r="AA37" s="1915">
        <f t="shared" si="3"/>
        <v>15</v>
      </c>
      <c r="AB37" s="1915"/>
      <c r="AC37" s="1915">
        <f t="shared" si="3"/>
        <v>12</v>
      </c>
      <c r="AD37" s="1915"/>
      <c r="AE37" s="1915">
        <f t="shared" si="3"/>
        <v>126</v>
      </c>
      <c r="AF37" s="1915"/>
      <c r="AG37" s="1915">
        <f t="shared" si="3"/>
        <v>1</v>
      </c>
      <c r="AH37" s="1915"/>
      <c r="AI37" s="1915">
        <f t="shared" si="3"/>
        <v>6</v>
      </c>
      <c r="AJ37" s="1915"/>
      <c r="AK37" s="1915">
        <f t="shared" si="3"/>
        <v>9</v>
      </c>
      <c r="AL37" s="1915"/>
      <c r="AM37" s="1915">
        <f t="shared" si="3"/>
        <v>21</v>
      </c>
      <c r="AN37" s="1915"/>
      <c r="AO37" s="1922" t="s">
        <v>1598</v>
      </c>
      <c r="AP37" s="1922"/>
      <c r="AQ37" s="1922" t="s">
        <v>1598</v>
      </c>
      <c r="AR37" s="1923"/>
      <c r="AS37" s="708"/>
    </row>
    <row r="38" spans="1:45" ht="22.5" customHeight="1">
      <c r="A38" s="1915">
        <v>9</v>
      </c>
      <c r="B38" s="1915"/>
      <c r="C38" s="1901">
        <v>26</v>
      </c>
      <c r="D38" s="1901"/>
      <c r="E38" s="1916" t="s">
        <v>1282</v>
      </c>
      <c r="F38" s="1916"/>
      <c r="G38" s="1916" t="s">
        <v>1282</v>
      </c>
      <c r="H38" s="1916"/>
      <c r="I38" s="1916">
        <v>1</v>
      </c>
      <c r="J38" s="1916"/>
      <c r="K38" s="1915">
        <v>1</v>
      </c>
      <c r="L38" s="1915"/>
      <c r="M38" s="1916" t="s">
        <v>1630</v>
      </c>
      <c r="N38" s="1916"/>
      <c r="O38" s="1916" t="s">
        <v>1282</v>
      </c>
      <c r="P38" s="1916"/>
      <c r="Q38" s="1916">
        <v>3</v>
      </c>
      <c r="R38" s="1916"/>
      <c r="S38" s="1916">
        <v>51</v>
      </c>
      <c r="T38" s="1916"/>
      <c r="U38" s="1916">
        <v>5</v>
      </c>
      <c r="V38" s="1916"/>
      <c r="W38" s="1916">
        <v>27</v>
      </c>
      <c r="X38" s="1916"/>
      <c r="Y38" s="1916">
        <v>1</v>
      </c>
      <c r="Z38" s="1916"/>
      <c r="AA38" s="1916">
        <v>7</v>
      </c>
      <c r="AB38" s="1916"/>
      <c r="AC38" s="1916">
        <v>7</v>
      </c>
      <c r="AD38" s="1916"/>
      <c r="AE38" s="1916">
        <v>110</v>
      </c>
      <c r="AF38" s="1916"/>
      <c r="AG38" s="1916">
        <v>1</v>
      </c>
      <c r="AH38" s="1916"/>
      <c r="AI38" s="1916">
        <v>6</v>
      </c>
      <c r="AJ38" s="1916"/>
      <c r="AK38" s="1916">
        <v>4</v>
      </c>
      <c r="AL38" s="1916"/>
      <c r="AM38" s="1916">
        <v>8</v>
      </c>
      <c r="AN38" s="1916"/>
      <c r="AO38" s="1922" t="s">
        <v>1598</v>
      </c>
      <c r="AP38" s="1922"/>
      <c r="AQ38" s="1922" t="s">
        <v>1598</v>
      </c>
      <c r="AR38" s="1923"/>
      <c r="AS38" s="708" t="s">
        <v>1781</v>
      </c>
    </row>
    <row r="39" spans="1:45" ht="22.5" customHeight="1">
      <c r="A39" s="1915">
        <v>11</v>
      </c>
      <c r="B39" s="1915"/>
      <c r="C39" s="1915">
        <v>31</v>
      </c>
      <c r="D39" s="1915"/>
      <c r="E39" s="1915" t="s">
        <v>1282</v>
      </c>
      <c r="F39" s="1915"/>
      <c r="G39" s="1915" t="s">
        <v>1282</v>
      </c>
      <c r="H39" s="1915"/>
      <c r="I39" s="1915" t="s">
        <v>1630</v>
      </c>
      <c r="J39" s="1915"/>
      <c r="K39" s="1915" t="s">
        <v>1630</v>
      </c>
      <c r="L39" s="1915"/>
      <c r="M39" s="1915">
        <v>1</v>
      </c>
      <c r="N39" s="1915"/>
      <c r="O39" s="1915">
        <v>4</v>
      </c>
      <c r="P39" s="1915"/>
      <c r="Q39" s="1915">
        <v>10</v>
      </c>
      <c r="R39" s="1915"/>
      <c r="S39" s="1915">
        <v>65</v>
      </c>
      <c r="T39" s="1915"/>
      <c r="U39" s="1915">
        <v>3</v>
      </c>
      <c r="V39" s="1915"/>
      <c r="W39" s="1915">
        <v>4</v>
      </c>
      <c r="X39" s="1915"/>
      <c r="Y39" s="1915">
        <v>1</v>
      </c>
      <c r="Z39" s="1915"/>
      <c r="AA39" s="1915">
        <v>8</v>
      </c>
      <c r="AB39" s="1915"/>
      <c r="AC39" s="1915">
        <v>5</v>
      </c>
      <c r="AD39" s="1915"/>
      <c r="AE39" s="1915">
        <v>16</v>
      </c>
      <c r="AF39" s="1915"/>
      <c r="AG39" s="1915" t="s">
        <v>1282</v>
      </c>
      <c r="AH39" s="1915"/>
      <c r="AI39" s="1915" t="s">
        <v>1282</v>
      </c>
      <c r="AJ39" s="1915"/>
      <c r="AK39" s="1915">
        <v>5</v>
      </c>
      <c r="AL39" s="1915"/>
      <c r="AM39" s="1915">
        <v>13</v>
      </c>
      <c r="AN39" s="1915"/>
      <c r="AO39" s="1922" t="s">
        <v>1598</v>
      </c>
      <c r="AP39" s="1922"/>
      <c r="AQ39" s="1922" t="s">
        <v>1598</v>
      </c>
      <c r="AR39" s="1923"/>
      <c r="AS39" s="708" t="s">
        <v>1783</v>
      </c>
    </row>
    <row r="40" spans="1:45" ht="22.5" customHeight="1">
      <c r="A40" s="1944"/>
      <c r="B40" s="1944"/>
      <c r="C40" s="1945"/>
      <c r="D40" s="1945"/>
      <c r="E40" s="1943"/>
      <c r="F40" s="1943"/>
      <c r="G40" s="1943"/>
      <c r="H40" s="1943"/>
      <c r="I40" s="1943"/>
      <c r="J40" s="1943"/>
      <c r="K40" s="1944"/>
      <c r="L40" s="1944"/>
      <c r="M40" s="1943"/>
      <c r="N40" s="1943"/>
      <c r="O40" s="1943"/>
      <c r="P40" s="1943"/>
      <c r="Q40" s="1943"/>
      <c r="R40" s="1943"/>
      <c r="S40" s="1943"/>
      <c r="T40" s="1943"/>
      <c r="U40" s="1943"/>
      <c r="V40" s="1943"/>
      <c r="W40" s="1943"/>
      <c r="X40" s="1943"/>
      <c r="Y40" s="1943"/>
      <c r="Z40" s="1943"/>
      <c r="AA40" s="1943"/>
      <c r="AB40" s="1943"/>
      <c r="AC40" s="1943"/>
      <c r="AD40" s="1943"/>
      <c r="AE40" s="1943"/>
      <c r="AF40" s="1943"/>
      <c r="AG40" s="1943"/>
      <c r="AH40" s="1943"/>
      <c r="AI40" s="1943"/>
      <c r="AJ40" s="1943"/>
      <c r="AK40" s="1943"/>
      <c r="AL40" s="1943"/>
      <c r="AM40" s="1943"/>
      <c r="AN40" s="1943"/>
      <c r="AO40" s="1949"/>
      <c r="AP40" s="1949"/>
      <c r="AQ40" s="1948"/>
      <c r="AR40" s="1948"/>
      <c r="AS40" s="708"/>
    </row>
    <row r="41" spans="1:45" ht="22.5" customHeight="1">
      <c r="A41" s="714"/>
      <c r="B41" s="714"/>
      <c r="C41" s="714"/>
      <c r="D41" s="714"/>
      <c r="E41" s="714"/>
      <c r="F41" s="714"/>
      <c r="G41" s="714"/>
      <c r="H41" s="714"/>
      <c r="I41" s="714"/>
      <c r="J41" s="714"/>
      <c r="K41" s="714"/>
      <c r="L41" s="714"/>
      <c r="M41" s="714"/>
      <c r="N41" s="714"/>
      <c r="O41" s="714"/>
      <c r="P41" s="714"/>
      <c r="Q41" s="714"/>
      <c r="R41" s="714"/>
      <c r="S41" s="714"/>
      <c r="T41" s="714"/>
      <c r="U41" s="714"/>
      <c r="V41" s="714"/>
      <c r="W41" s="714"/>
      <c r="X41" s="714"/>
      <c r="Y41" s="714"/>
      <c r="Z41" s="714"/>
      <c r="AA41" s="714"/>
      <c r="AB41" s="714"/>
      <c r="AC41" s="714"/>
      <c r="AD41" s="714"/>
      <c r="AE41" s="714"/>
      <c r="AF41" s="714"/>
      <c r="AG41" s="714"/>
      <c r="AH41" s="714"/>
      <c r="AI41" s="714"/>
      <c r="AJ41" s="714"/>
      <c r="AK41" s="714"/>
      <c r="AL41" s="714"/>
      <c r="AM41" s="714"/>
      <c r="AN41" s="714"/>
      <c r="AO41" s="714"/>
      <c r="AP41" s="714"/>
      <c r="AQ41" s="714"/>
      <c r="AR41" s="714"/>
      <c r="AS41" s="707" t="s">
        <v>1788</v>
      </c>
    </row>
    <row r="49" spans="7:8" ht="22.5" customHeight="1">
      <c r="G49" s="263"/>
      <c r="H49" s="263"/>
    </row>
  </sheetData>
  <mergeCells count="804">
    <mergeCell ref="Y40:Z40"/>
    <mergeCell ref="Y35:Z35"/>
    <mergeCell ref="Y36:Z36"/>
    <mergeCell ref="Y37:Z37"/>
    <mergeCell ref="Y38:Z38"/>
    <mergeCell ref="Y39:Z39"/>
    <mergeCell ref="Y30:Z30"/>
    <mergeCell ref="Y31:Z31"/>
    <mergeCell ref="Y32:Z32"/>
    <mergeCell ref="Y33:Z33"/>
    <mergeCell ref="Y34:Z34"/>
    <mergeCell ref="Y25:Z25"/>
    <mergeCell ref="Y26:Z26"/>
    <mergeCell ref="Y27:Z27"/>
    <mergeCell ref="Y28:Z28"/>
    <mergeCell ref="Y29:Z29"/>
    <mergeCell ref="Y20:Z20"/>
    <mergeCell ref="Y21:Z21"/>
    <mergeCell ref="Y22:Z22"/>
    <mergeCell ref="Y23:Z23"/>
    <mergeCell ref="Y24:Z24"/>
    <mergeCell ref="AA40:AB40"/>
    <mergeCell ref="Y5:Z5"/>
    <mergeCell ref="Y6:Z6"/>
    <mergeCell ref="Y7:Z7"/>
    <mergeCell ref="Y8:Z8"/>
    <mergeCell ref="Y9:Z9"/>
    <mergeCell ref="Y10:Z10"/>
    <mergeCell ref="Y11:Z11"/>
    <mergeCell ref="Y12:Z12"/>
    <mergeCell ref="Y13:Z13"/>
    <mergeCell ref="Y14:Z14"/>
    <mergeCell ref="Y15:Z15"/>
    <mergeCell ref="Y16:Z16"/>
    <mergeCell ref="Y17:Z17"/>
    <mergeCell ref="Y18:Z18"/>
    <mergeCell ref="Y19:Z19"/>
    <mergeCell ref="AA35:AB35"/>
    <mergeCell ref="AA36:AB36"/>
    <mergeCell ref="AA37:AB37"/>
    <mergeCell ref="AA38:AB38"/>
    <mergeCell ref="AA39:AB39"/>
    <mergeCell ref="AA30:AB30"/>
    <mergeCell ref="AA31:AB31"/>
    <mergeCell ref="AA32:AB32"/>
    <mergeCell ref="AA33:AB33"/>
    <mergeCell ref="AA34:AB34"/>
    <mergeCell ref="AA25:AB25"/>
    <mergeCell ref="AA26:AB26"/>
    <mergeCell ref="AA27:AB27"/>
    <mergeCell ref="AA28:AB28"/>
    <mergeCell ref="AA29:AB29"/>
    <mergeCell ref="AA20:AB20"/>
    <mergeCell ref="AA21:AB21"/>
    <mergeCell ref="AA22:AB22"/>
    <mergeCell ref="AA23:AB23"/>
    <mergeCell ref="AA24:AB24"/>
    <mergeCell ref="AC40:AD40"/>
    <mergeCell ref="AA5:AB5"/>
    <mergeCell ref="AA6:AB6"/>
    <mergeCell ref="AA7:AB7"/>
    <mergeCell ref="AA8:AB8"/>
    <mergeCell ref="AA9:AB9"/>
    <mergeCell ref="AA10:AB10"/>
    <mergeCell ref="AA11:AB11"/>
    <mergeCell ref="AA12:AB12"/>
    <mergeCell ref="AA13:AB13"/>
    <mergeCell ref="AA14:AB14"/>
    <mergeCell ref="AA15:AB15"/>
    <mergeCell ref="AA16:AB16"/>
    <mergeCell ref="AA17:AB17"/>
    <mergeCell ref="AA18:AB18"/>
    <mergeCell ref="AA19:AB19"/>
    <mergeCell ref="AC35:AD35"/>
    <mergeCell ref="AC36:AD36"/>
    <mergeCell ref="AC37:AD37"/>
    <mergeCell ref="AC38:AD38"/>
    <mergeCell ref="AC39:AD39"/>
    <mergeCell ref="AC30:AD30"/>
    <mergeCell ref="AC31:AD31"/>
    <mergeCell ref="AC32:AD32"/>
    <mergeCell ref="AC33:AD33"/>
    <mergeCell ref="AC34:AD34"/>
    <mergeCell ref="AC25:AD25"/>
    <mergeCell ref="AC26:AD26"/>
    <mergeCell ref="AC27:AD27"/>
    <mergeCell ref="AC28:AD28"/>
    <mergeCell ref="AC29:AD29"/>
    <mergeCell ref="AC20:AD20"/>
    <mergeCell ref="AC21:AD21"/>
    <mergeCell ref="AC22:AD22"/>
    <mergeCell ref="AC23:AD23"/>
    <mergeCell ref="AC24:AD24"/>
    <mergeCell ref="AE40:AF40"/>
    <mergeCell ref="AC5:AD5"/>
    <mergeCell ref="AC6:AD6"/>
    <mergeCell ref="AC7:AD7"/>
    <mergeCell ref="AC8:AD8"/>
    <mergeCell ref="AC9:AD9"/>
    <mergeCell ref="AC10:AD10"/>
    <mergeCell ref="AC11:AD11"/>
    <mergeCell ref="AC12:AD12"/>
    <mergeCell ref="AC13:AD13"/>
    <mergeCell ref="AC14:AD14"/>
    <mergeCell ref="AC15:AD15"/>
    <mergeCell ref="AC16:AD16"/>
    <mergeCell ref="AC17:AD17"/>
    <mergeCell ref="AC18:AD18"/>
    <mergeCell ref="AC19:AD19"/>
    <mergeCell ref="AE35:AF35"/>
    <mergeCell ref="AE36:AF36"/>
    <mergeCell ref="AE37:AF37"/>
    <mergeCell ref="AE38:AF38"/>
    <mergeCell ref="AE39:AF39"/>
    <mergeCell ref="AE30:AF30"/>
    <mergeCell ref="AE31:AF31"/>
    <mergeCell ref="AE32:AF32"/>
    <mergeCell ref="AE33:AF33"/>
    <mergeCell ref="AE34:AF34"/>
    <mergeCell ref="AE25:AF25"/>
    <mergeCell ref="AE26:AF26"/>
    <mergeCell ref="AE27:AF27"/>
    <mergeCell ref="AE28:AF28"/>
    <mergeCell ref="AE29:AF29"/>
    <mergeCell ref="AE20:AF20"/>
    <mergeCell ref="AE21:AF21"/>
    <mergeCell ref="AE22:AF22"/>
    <mergeCell ref="AE23:AF23"/>
    <mergeCell ref="AE24:AF24"/>
    <mergeCell ref="AG40:AH40"/>
    <mergeCell ref="AE5:AF5"/>
    <mergeCell ref="AE6:AF6"/>
    <mergeCell ref="AE7:AF7"/>
    <mergeCell ref="AE8:AF8"/>
    <mergeCell ref="AE9:AF9"/>
    <mergeCell ref="AE10:AF10"/>
    <mergeCell ref="AE11:AF11"/>
    <mergeCell ref="AE12:AF12"/>
    <mergeCell ref="AE13:AF13"/>
    <mergeCell ref="AE14:AF14"/>
    <mergeCell ref="AE15:AF15"/>
    <mergeCell ref="AE16:AF16"/>
    <mergeCell ref="AE17:AF17"/>
    <mergeCell ref="AE18:AF18"/>
    <mergeCell ref="AE19:AF19"/>
    <mergeCell ref="AG35:AH35"/>
    <mergeCell ref="AG36:AH36"/>
    <mergeCell ref="AG37:AH37"/>
    <mergeCell ref="AG38:AH38"/>
    <mergeCell ref="AG39:AH39"/>
    <mergeCell ref="AG30:AH30"/>
    <mergeCell ref="AG31:AH31"/>
    <mergeCell ref="AG32:AH32"/>
    <mergeCell ref="AG33:AH33"/>
    <mergeCell ref="AG34:AH34"/>
    <mergeCell ref="AG25:AH25"/>
    <mergeCell ref="AG26:AH26"/>
    <mergeCell ref="AG27:AH27"/>
    <mergeCell ref="AG28:AH28"/>
    <mergeCell ref="AG29:AH29"/>
    <mergeCell ref="AG20:AH20"/>
    <mergeCell ref="AG21:AH21"/>
    <mergeCell ref="AG22:AH22"/>
    <mergeCell ref="AG23:AH23"/>
    <mergeCell ref="AG24:AH24"/>
    <mergeCell ref="AI40:AJ40"/>
    <mergeCell ref="AG5:AH5"/>
    <mergeCell ref="AG6:AH6"/>
    <mergeCell ref="AG7:AH7"/>
    <mergeCell ref="AG8:AH8"/>
    <mergeCell ref="AG9:AH9"/>
    <mergeCell ref="AG10:AH10"/>
    <mergeCell ref="AG11:AH11"/>
    <mergeCell ref="AG12:AH12"/>
    <mergeCell ref="AG13:AH13"/>
    <mergeCell ref="AG14:AH14"/>
    <mergeCell ref="AG15:AH15"/>
    <mergeCell ref="AG16:AH16"/>
    <mergeCell ref="AG17:AH17"/>
    <mergeCell ref="AG18:AH18"/>
    <mergeCell ref="AG19:AH19"/>
    <mergeCell ref="AI35:AJ35"/>
    <mergeCell ref="AI36:AJ36"/>
    <mergeCell ref="AI37:AJ37"/>
    <mergeCell ref="AI38:AJ38"/>
    <mergeCell ref="AI39:AJ39"/>
    <mergeCell ref="AI30:AJ30"/>
    <mergeCell ref="AI31:AJ31"/>
    <mergeCell ref="AI32:AJ32"/>
    <mergeCell ref="AI33:AJ33"/>
    <mergeCell ref="AI34:AJ34"/>
    <mergeCell ref="AI25:AJ25"/>
    <mergeCell ref="AI26:AJ26"/>
    <mergeCell ref="AI27:AJ27"/>
    <mergeCell ref="AI28:AJ28"/>
    <mergeCell ref="AI29:AJ29"/>
    <mergeCell ref="AI20:AJ20"/>
    <mergeCell ref="AI21:AJ21"/>
    <mergeCell ref="AI22:AJ22"/>
    <mergeCell ref="AI23:AJ23"/>
    <mergeCell ref="AI24:AJ24"/>
    <mergeCell ref="AK40:AL40"/>
    <mergeCell ref="AI5:AJ5"/>
    <mergeCell ref="AI6:AJ6"/>
    <mergeCell ref="AI7:AJ7"/>
    <mergeCell ref="AI8:AJ8"/>
    <mergeCell ref="AI9:AJ9"/>
    <mergeCell ref="AI10:AJ10"/>
    <mergeCell ref="AI11:AJ11"/>
    <mergeCell ref="AI12:AJ12"/>
    <mergeCell ref="AI13:AJ13"/>
    <mergeCell ref="AI14:AJ14"/>
    <mergeCell ref="AI15:AJ15"/>
    <mergeCell ref="AI16:AJ16"/>
    <mergeCell ref="AI17:AJ17"/>
    <mergeCell ref="AI18:AJ18"/>
    <mergeCell ref="AI19:AJ19"/>
    <mergeCell ref="AK35:AL35"/>
    <mergeCell ref="AK36:AL36"/>
    <mergeCell ref="AK37:AL37"/>
    <mergeCell ref="AK38:AL38"/>
    <mergeCell ref="AK39:AL39"/>
    <mergeCell ref="AK30:AL30"/>
    <mergeCell ref="AK31:AL31"/>
    <mergeCell ref="AK32:AL32"/>
    <mergeCell ref="AK33:AL33"/>
    <mergeCell ref="AK34:AL34"/>
    <mergeCell ref="AK25:AL25"/>
    <mergeCell ref="AK26:AL26"/>
    <mergeCell ref="AK27:AL27"/>
    <mergeCell ref="AK28:AL28"/>
    <mergeCell ref="AK29:AL29"/>
    <mergeCell ref="AK20:AL20"/>
    <mergeCell ref="AK21:AL21"/>
    <mergeCell ref="AK22:AL22"/>
    <mergeCell ref="AK23:AL23"/>
    <mergeCell ref="AK24:AL24"/>
    <mergeCell ref="AM40:AN40"/>
    <mergeCell ref="AK5:AL5"/>
    <mergeCell ref="AK6:AL6"/>
    <mergeCell ref="AK7:AL7"/>
    <mergeCell ref="AK8:AL8"/>
    <mergeCell ref="AK9:AL9"/>
    <mergeCell ref="AK10:AL10"/>
    <mergeCell ref="AK11:AL11"/>
    <mergeCell ref="AK12:AL12"/>
    <mergeCell ref="AK13:AL13"/>
    <mergeCell ref="AK14:AL14"/>
    <mergeCell ref="AK15:AL15"/>
    <mergeCell ref="AK16:AL16"/>
    <mergeCell ref="AK17:AL17"/>
    <mergeCell ref="AK18:AL18"/>
    <mergeCell ref="AK19:AL19"/>
    <mergeCell ref="AM35:AN35"/>
    <mergeCell ref="AM36:AN36"/>
    <mergeCell ref="AM37:AN37"/>
    <mergeCell ref="AM38:AN38"/>
    <mergeCell ref="AM39:AN39"/>
    <mergeCell ref="AM30:AN30"/>
    <mergeCell ref="AM31:AN31"/>
    <mergeCell ref="AM32:AN32"/>
    <mergeCell ref="AM33:AN33"/>
    <mergeCell ref="AM34:AN34"/>
    <mergeCell ref="AM25:AN25"/>
    <mergeCell ref="AM26:AN26"/>
    <mergeCell ref="AM27:AN27"/>
    <mergeCell ref="AM28:AN28"/>
    <mergeCell ref="AM29:AN29"/>
    <mergeCell ref="AM20:AN20"/>
    <mergeCell ref="AM21:AN21"/>
    <mergeCell ref="AM22:AN22"/>
    <mergeCell ref="AM23:AN23"/>
    <mergeCell ref="AM24:AN24"/>
    <mergeCell ref="AO40:AP40"/>
    <mergeCell ref="AM5:AN5"/>
    <mergeCell ref="AM6:AN6"/>
    <mergeCell ref="AM7:AN7"/>
    <mergeCell ref="AM8:AN8"/>
    <mergeCell ref="AM9:AN9"/>
    <mergeCell ref="AM10:AN10"/>
    <mergeCell ref="AM11:AN11"/>
    <mergeCell ref="AM12:AN12"/>
    <mergeCell ref="AM13:AN13"/>
    <mergeCell ref="AM14:AN14"/>
    <mergeCell ref="AM15:AN15"/>
    <mergeCell ref="AM16:AN16"/>
    <mergeCell ref="AM17:AN17"/>
    <mergeCell ref="AM18:AN18"/>
    <mergeCell ref="AM19:AN19"/>
    <mergeCell ref="AO35:AP35"/>
    <mergeCell ref="AO36:AP36"/>
    <mergeCell ref="AO37:AP37"/>
    <mergeCell ref="AO38:AP38"/>
    <mergeCell ref="AO39:AP39"/>
    <mergeCell ref="AO30:AP30"/>
    <mergeCell ref="AO31:AP31"/>
    <mergeCell ref="AO32:AP32"/>
    <mergeCell ref="AO33:AP33"/>
    <mergeCell ref="AO34:AP34"/>
    <mergeCell ref="AO25:AP25"/>
    <mergeCell ref="AO26:AP26"/>
    <mergeCell ref="AO27:AP27"/>
    <mergeCell ref="AO28:AP28"/>
    <mergeCell ref="AO29:AP29"/>
    <mergeCell ref="AO20:AP20"/>
    <mergeCell ref="AO21:AP21"/>
    <mergeCell ref="AO22:AP22"/>
    <mergeCell ref="AO23:AP23"/>
    <mergeCell ref="AO24:AP24"/>
    <mergeCell ref="AQ40:AR40"/>
    <mergeCell ref="AO5:AP5"/>
    <mergeCell ref="AO6:AP6"/>
    <mergeCell ref="AO7:AP7"/>
    <mergeCell ref="AO8:AP8"/>
    <mergeCell ref="AO9:AP9"/>
    <mergeCell ref="AO10:AP10"/>
    <mergeCell ref="AO11:AP11"/>
    <mergeCell ref="AO12:AP12"/>
    <mergeCell ref="AO13:AP13"/>
    <mergeCell ref="AO14:AP14"/>
    <mergeCell ref="AO15:AP15"/>
    <mergeCell ref="AO16:AP16"/>
    <mergeCell ref="AO17:AP17"/>
    <mergeCell ref="AO18:AP18"/>
    <mergeCell ref="AO19:AP19"/>
    <mergeCell ref="AQ35:AR35"/>
    <mergeCell ref="AQ36:AR36"/>
    <mergeCell ref="AQ37:AR37"/>
    <mergeCell ref="AQ38:AR38"/>
    <mergeCell ref="AQ39:AR39"/>
    <mergeCell ref="AQ30:AR30"/>
    <mergeCell ref="AQ31:AR31"/>
    <mergeCell ref="AQ32:AR32"/>
    <mergeCell ref="AQ33:AR33"/>
    <mergeCell ref="AQ34:AR34"/>
    <mergeCell ref="AQ25:AR25"/>
    <mergeCell ref="AQ26:AR26"/>
    <mergeCell ref="AQ27:AR27"/>
    <mergeCell ref="AQ28:AR28"/>
    <mergeCell ref="AQ29:AR29"/>
    <mergeCell ref="AQ20:AR20"/>
    <mergeCell ref="AQ21:AR21"/>
    <mergeCell ref="AQ22:AR22"/>
    <mergeCell ref="AQ23:AR23"/>
    <mergeCell ref="AQ24:AR24"/>
    <mergeCell ref="A40:B40"/>
    <mergeCell ref="AQ5:AR5"/>
    <mergeCell ref="AQ6:AR6"/>
    <mergeCell ref="AQ7:AR7"/>
    <mergeCell ref="AQ8:AR8"/>
    <mergeCell ref="AQ9:AR9"/>
    <mergeCell ref="AQ10:AR10"/>
    <mergeCell ref="AQ11:AR11"/>
    <mergeCell ref="AQ12:AR12"/>
    <mergeCell ref="AQ13:AR13"/>
    <mergeCell ref="AQ14:AR14"/>
    <mergeCell ref="AQ15:AR15"/>
    <mergeCell ref="AQ16:AR16"/>
    <mergeCell ref="AQ17:AR17"/>
    <mergeCell ref="AQ18:AR18"/>
    <mergeCell ref="AQ19:AR19"/>
    <mergeCell ref="A35:B35"/>
    <mergeCell ref="A36:B36"/>
    <mergeCell ref="A37:B37"/>
    <mergeCell ref="A38:B38"/>
    <mergeCell ref="A39:B39"/>
    <mergeCell ref="A30:B30"/>
    <mergeCell ref="A31:B31"/>
    <mergeCell ref="A32:B32"/>
    <mergeCell ref="A33:B33"/>
    <mergeCell ref="A34:B34"/>
    <mergeCell ref="A25:B25"/>
    <mergeCell ref="A26:B26"/>
    <mergeCell ref="A27:B27"/>
    <mergeCell ref="A28:B28"/>
    <mergeCell ref="A29:B29"/>
    <mergeCell ref="A20:B20"/>
    <mergeCell ref="A21:B21"/>
    <mergeCell ref="A22:B22"/>
    <mergeCell ref="A23:B23"/>
    <mergeCell ref="A24:B24"/>
    <mergeCell ref="C40:D40"/>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C35:D35"/>
    <mergeCell ref="C36:D36"/>
    <mergeCell ref="C37:D37"/>
    <mergeCell ref="C38:D38"/>
    <mergeCell ref="C39:D39"/>
    <mergeCell ref="C30:D30"/>
    <mergeCell ref="C31:D31"/>
    <mergeCell ref="C32:D32"/>
    <mergeCell ref="C33:D33"/>
    <mergeCell ref="C34:D34"/>
    <mergeCell ref="C25:D25"/>
    <mergeCell ref="C26:D26"/>
    <mergeCell ref="C27:D27"/>
    <mergeCell ref="C28:D28"/>
    <mergeCell ref="C29:D29"/>
    <mergeCell ref="C20:D20"/>
    <mergeCell ref="C21:D21"/>
    <mergeCell ref="C22:D22"/>
    <mergeCell ref="C23:D23"/>
    <mergeCell ref="C24:D24"/>
    <mergeCell ref="E40:F40"/>
    <mergeCell ref="C5:D5"/>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E35:F35"/>
    <mergeCell ref="E36:F36"/>
    <mergeCell ref="E37:F37"/>
    <mergeCell ref="E38:F38"/>
    <mergeCell ref="E39:F39"/>
    <mergeCell ref="E30:F30"/>
    <mergeCell ref="E31:F31"/>
    <mergeCell ref="E32:F32"/>
    <mergeCell ref="E33:F33"/>
    <mergeCell ref="E34:F34"/>
    <mergeCell ref="E25:F25"/>
    <mergeCell ref="E26:F26"/>
    <mergeCell ref="E27:F27"/>
    <mergeCell ref="E28:F28"/>
    <mergeCell ref="E29:F29"/>
    <mergeCell ref="E20:F20"/>
    <mergeCell ref="E21:F21"/>
    <mergeCell ref="E22:F22"/>
    <mergeCell ref="E23:F23"/>
    <mergeCell ref="E24:F24"/>
    <mergeCell ref="G40:H40"/>
    <mergeCell ref="E5:F5"/>
    <mergeCell ref="E6:F6"/>
    <mergeCell ref="E7:F7"/>
    <mergeCell ref="E8:F8"/>
    <mergeCell ref="E9:F9"/>
    <mergeCell ref="E10:F10"/>
    <mergeCell ref="E11:F11"/>
    <mergeCell ref="E12:F12"/>
    <mergeCell ref="E13:F13"/>
    <mergeCell ref="E14:F14"/>
    <mergeCell ref="E15:F15"/>
    <mergeCell ref="E16:F16"/>
    <mergeCell ref="E17:F17"/>
    <mergeCell ref="E18:F18"/>
    <mergeCell ref="E19:F19"/>
    <mergeCell ref="G35:H35"/>
    <mergeCell ref="G36:H36"/>
    <mergeCell ref="G37:H37"/>
    <mergeCell ref="G38:H38"/>
    <mergeCell ref="G39:H39"/>
    <mergeCell ref="G30:H30"/>
    <mergeCell ref="G31:H31"/>
    <mergeCell ref="G32:H32"/>
    <mergeCell ref="G33:H33"/>
    <mergeCell ref="G34:H34"/>
    <mergeCell ref="G25:H25"/>
    <mergeCell ref="G26:H26"/>
    <mergeCell ref="G27:H27"/>
    <mergeCell ref="G28:H28"/>
    <mergeCell ref="G29:H29"/>
    <mergeCell ref="G20:H20"/>
    <mergeCell ref="G21:H21"/>
    <mergeCell ref="G22:H22"/>
    <mergeCell ref="G23:H23"/>
    <mergeCell ref="G24:H24"/>
    <mergeCell ref="I40:J40"/>
    <mergeCell ref="G5:H5"/>
    <mergeCell ref="G6:H6"/>
    <mergeCell ref="G7:H7"/>
    <mergeCell ref="G8:H8"/>
    <mergeCell ref="G9:H9"/>
    <mergeCell ref="G10:H10"/>
    <mergeCell ref="G11:H11"/>
    <mergeCell ref="G12:H12"/>
    <mergeCell ref="G13:H13"/>
    <mergeCell ref="G14:H14"/>
    <mergeCell ref="G15:H15"/>
    <mergeCell ref="G16:H16"/>
    <mergeCell ref="G17:H17"/>
    <mergeCell ref="G18:H18"/>
    <mergeCell ref="G19:H19"/>
    <mergeCell ref="I35:J35"/>
    <mergeCell ref="I36:J36"/>
    <mergeCell ref="I37:J37"/>
    <mergeCell ref="I38:J38"/>
    <mergeCell ref="I39:J39"/>
    <mergeCell ref="I30:J30"/>
    <mergeCell ref="I31:J31"/>
    <mergeCell ref="I32:J32"/>
    <mergeCell ref="I33:J33"/>
    <mergeCell ref="I34:J34"/>
    <mergeCell ref="I25:J25"/>
    <mergeCell ref="I26:J26"/>
    <mergeCell ref="I27:J27"/>
    <mergeCell ref="I28:J28"/>
    <mergeCell ref="I29:J29"/>
    <mergeCell ref="I20:J20"/>
    <mergeCell ref="I21:J21"/>
    <mergeCell ref="I22:J22"/>
    <mergeCell ref="I23:J23"/>
    <mergeCell ref="I24:J24"/>
    <mergeCell ref="K40:L40"/>
    <mergeCell ref="I5:J5"/>
    <mergeCell ref="I6:J6"/>
    <mergeCell ref="I7:J7"/>
    <mergeCell ref="I8:J8"/>
    <mergeCell ref="I9:J9"/>
    <mergeCell ref="I10:J10"/>
    <mergeCell ref="I11:J11"/>
    <mergeCell ref="I12:J12"/>
    <mergeCell ref="I13:J13"/>
    <mergeCell ref="I14:J14"/>
    <mergeCell ref="I15:J15"/>
    <mergeCell ref="I16:J16"/>
    <mergeCell ref="I17:J17"/>
    <mergeCell ref="I18:J18"/>
    <mergeCell ref="I19:J19"/>
    <mergeCell ref="K35:L35"/>
    <mergeCell ref="K36:L36"/>
    <mergeCell ref="K37:L37"/>
    <mergeCell ref="K38:L38"/>
    <mergeCell ref="K39:L39"/>
    <mergeCell ref="K30:L30"/>
    <mergeCell ref="K31:L31"/>
    <mergeCell ref="K32:L32"/>
    <mergeCell ref="K33:L33"/>
    <mergeCell ref="K34:L34"/>
    <mergeCell ref="K25:L25"/>
    <mergeCell ref="K26:L26"/>
    <mergeCell ref="K27:L27"/>
    <mergeCell ref="K28:L28"/>
    <mergeCell ref="K29:L29"/>
    <mergeCell ref="K20:L20"/>
    <mergeCell ref="K21:L21"/>
    <mergeCell ref="K22:L22"/>
    <mergeCell ref="K23:L23"/>
    <mergeCell ref="K24:L24"/>
    <mergeCell ref="M40:N40"/>
    <mergeCell ref="K5:L5"/>
    <mergeCell ref="K6:L6"/>
    <mergeCell ref="K7:L7"/>
    <mergeCell ref="K8:L8"/>
    <mergeCell ref="K9:L9"/>
    <mergeCell ref="K10:L10"/>
    <mergeCell ref="K11:L11"/>
    <mergeCell ref="K12:L12"/>
    <mergeCell ref="K13:L13"/>
    <mergeCell ref="K14:L14"/>
    <mergeCell ref="K15:L15"/>
    <mergeCell ref="K16:L16"/>
    <mergeCell ref="K17:L17"/>
    <mergeCell ref="K18:L18"/>
    <mergeCell ref="K19:L19"/>
    <mergeCell ref="M35:N35"/>
    <mergeCell ref="M36:N36"/>
    <mergeCell ref="M37:N37"/>
    <mergeCell ref="M38:N38"/>
    <mergeCell ref="M39:N39"/>
    <mergeCell ref="M30:N30"/>
    <mergeCell ref="M31:N31"/>
    <mergeCell ref="M32:N32"/>
    <mergeCell ref="M33:N33"/>
    <mergeCell ref="M34:N34"/>
    <mergeCell ref="M25:N25"/>
    <mergeCell ref="M26:N26"/>
    <mergeCell ref="M27:N27"/>
    <mergeCell ref="M28:N28"/>
    <mergeCell ref="M29:N29"/>
    <mergeCell ref="M20:N20"/>
    <mergeCell ref="M21:N21"/>
    <mergeCell ref="M22:N22"/>
    <mergeCell ref="M23:N23"/>
    <mergeCell ref="M24:N24"/>
    <mergeCell ref="O40:P40"/>
    <mergeCell ref="M5:N5"/>
    <mergeCell ref="M6:N6"/>
    <mergeCell ref="M7:N7"/>
    <mergeCell ref="M8:N8"/>
    <mergeCell ref="M9:N9"/>
    <mergeCell ref="M10:N10"/>
    <mergeCell ref="M11:N11"/>
    <mergeCell ref="M12:N12"/>
    <mergeCell ref="M13:N13"/>
    <mergeCell ref="M14:N14"/>
    <mergeCell ref="M15:N15"/>
    <mergeCell ref="M16:N16"/>
    <mergeCell ref="M17:N17"/>
    <mergeCell ref="M18:N18"/>
    <mergeCell ref="M19:N19"/>
    <mergeCell ref="O35:P35"/>
    <mergeCell ref="O36:P36"/>
    <mergeCell ref="O37:P37"/>
    <mergeCell ref="O38:P38"/>
    <mergeCell ref="O39:P39"/>
    <mergeCell ref="O30:P30"/>
    <mergeCell ref="O31:P31"/>
    <mergeCell ref="O32:P32"/>
    <mergeCell ref="O33:P33"/>
    <mergeCell ref="O34:P34"/>
    <mergeCell ref="O25:P25"/>
    <mergeCell ref="O26:P26"/>
    <mergeCell ref="O27:P27"/>
    <mergeCell ref="O28:P28"/>
    <mergeCell ref="O29:P29"/>
    <mergeCell ref="O20:P20"/>
    <mergeCell ref="O21:P21"/>
    <mergeCell ref="O22:P22"/>
    <mergeCell ref="O23:P23"/>
    <mergeCell ref="O24:P24"/>
    <mergeCell ref="Q40:R40"/>
    <mergeCell ref="O5:P5"/>
    <mergeCell ref="O6:P6"/>
    <mergeCell ref="O7:P7"/>
    <mergeCell ref="O8:P8"/>
    <mergeCell ref="O9:P9"/>
    <mergeCell ref="O10:P10"/>
    <mergeCell ref="O11:P11"/>
    <mergeCell ref="O12:P12"/>
    <mergeCell ref="O13:P13"/>
    <mergeCell ref="O14:P14"/>
    <mergeCell ref="O15:P15"/>
    <mergeCell ref="O16:P16"/>
    <mergeCell ref="O17:P17"/>
    <mergeCell ref="O18:P18"/>
    <mergeCell ref="O19:P19"/>
    <mergeCell ref="Q35:R35"/>
    <mergeCell ref="Q36:R36"/>
    <mergeCell ref="Q37:R37"/>
    <mergeCell ref="Q38:R38"/>
    <mergeCell ref="Q39:R39"/>
    <mergeCell ref="Q30:R30"/>
    <mergeCell ref="Q31:R31"/>
    <mergeCell ref="Q32:R32"/>
    <mergeCell ref="Q33:R33"/>
    <mergeCell ref="Q34:R34"/>
    <mergeCell ref="Q25:R25"/>
    <mergeCell ref="Q26:R26"/>
    <mergeCell ref="Q27:R27"/>
    <mergeCell ref="Q28:R28"/>
    <mergeCell ref="Q29:R29"/>
    <mergeCell ref="Q20:R20"/>
    <mergeCell ref="Q21:R21"/>
    <mergeCell ref="Q22:R22"/>
    <mergeCell ref="Q23:R23"/>
    <mergeCell ref="Q24:R24"/>
    <mergeCell ref="S40:T40"/>
    <mergeCell ref="Q5:R5"/>
    <mergeCell ref="Q6:R6"/>
    <mergeCell ref="Q7:R7"/>
    <mergeCell ref="Q8:R8"/>
    <mergeCell ref="Q9:R9"/>
    <mergeCell ref="Q10:R10"/>
    <mergeCell ref="Q11:R11"/>
    <mergeCell ref="Q12:R12"/>
    <mergeCell ref="Q13:R13"/>
    <mergeCell ref="Q14:R14"/>
    <mergeCell ref="Q15:R15"/>
    <mergeCell ref="Q16:R16"/>
    <mergeCell ref="Q17:R17"/>
    <mergeCell ref="Q18:R18"/>
    <mergeCell ref="Q19:R19"/>
    <mergeCell ref="S35:T35"/>
    <mergeCell ref="S36:T36"/>
    <mergeCell ref="S37:T37"/>
    <mergeCell ref="S38:T38"/>
    <mergeCell ref="S39:T39"/>
    <mergeCell ref="S30:T30"/>
    <mergeCell ref="S31:T31"/>
    <mergeCell ref="S32:T32"/>
    <mergeCell ref="S33:T33"/>
    <mergeCell ref="S34:T34"/>
    <mergeCell ref="S25:T25"/>
    <mergeCell ref="S26:T26"/>
    <mergeCell ref="S27:T27"/>
    <mergeCell ref="S28:T28"/>
    <mergeCell ref="S29:T29"/>
    <mergeCell ref="S20:T20"/>
    <mergeCell ref="S21:T21"/>
    <mergeCell ref="S22:T22"/>
    <mergeCell ref="S23:T23"/>
    <mergeCell ref="S24:T24"/>
    <mergeCell ref="U40:V40"/>
    <mergeCell ref="S5:T5"/>
    <mergeCell ref="S6:T6"/>
    <mergeCell ref="S7:T7"/>
    <mergeCell ref="S8:T8"/>
    <mergeCell ref="S9:T9"/>
    <mergeCell ref="S10:T10"/>
    <mergeCell ref="S11:T11"/>
    <mergeCell ref="S12:T12"/>
    <mergeCell ref="S13:T13"/>
    <mergeCell ref="S14:T14"/>
    <mergeCell ref="S15:T15"/>
    <mergeCell ref="S16:T16"/>
    <mergeCell ref="S17:T17"/>
    <mergeCell ref="S18:T18"/>
    <mergeCell ref="S19:T19"/>
    <mergeCell ref="U35:V35"/>
    <mergeCell ref="U36:V36"/>
    <mergeCell ref="U37:V37"/>
    <mergeCell ref="U38:V38"/>
    <mergeCell ref="U39:V39"/>
    <mergeCell ref="U30:V30"/>
    <mergeCell ref="U31:V31"/>
    <mergeCell ref="U32:V32"/>
    <mergeCell ref="U33:V33"/>
    <mergeCell ref="U34:V34"/>
    <mergeCell ref="U25:V25"/>
    <mergeCell ref="U26:V26"/>
    <mergeCell ref="U27:V27"/>
    <mergeCell ref="U28:V28"/>
    <mergeCell ref="U29:V29"/>
    <mergeCell ref="U20:V20"/>
    <mergeCell ref="U21:V21"/>
    <mergeCell ref="U22:V22"/>
    <mergeCell ref="U23:V23"/>
    <mergeCell ref="U24:V24"/>
    <mergeCell ref="W40:X40"/>
    <mergeCell ref="U5:V5"/>
    <mergeCell ref="U6:V6"/>
    <mergeCell ref="U7:V7"/>
    <mergeCell ref="U8:V8"/>
    <mergeCell ref="U9:V9"/>
    <mergeCell ref="U10:V10"/>
    <mergeCell ref="U11:V11"/>
    <mergeCell ref="U12:V12"/>
    <mergeCell ref="U13:V13"/>
    <mergeCell ref="U14:V14"/>
    <mergeCell ref="U15:V15"/>
    <mergeCell ref="U16:V16"/>
    <mergeCell ref="U17:V17"/>
    <mergeCell ref="U18:V18"/>
    <mergeCell ref="U19:V19"/>
    <mergeCell ref="W35:X35"/>
    <mergeCell ref="W36:X36"/>
    <mergeCell ref="W37:X37"/>
    <mergeCell ref="W38:X38"/>
    <mergeCell ref="W39:X39"/>
    <mergeCell ref="W30:X30"/>
    <mergeCell ref="W31:X31"/>
    <mergeCell ref="W32:X32"/>
    <mergeCell ref="W33:X33"/>
    <mergeCell ref="W34:X34"/>
    <mergeCell ref="W25:X25"/>
    <mergeCell ref="W26:X26"/>
    <mergeCell ref="W27:X27"/>
    <mergeCell ref="W28:X28"/>
    <mergeCell ref="W29:X29"/>
    <mergeCell ref="W20:X20"/>
    <mergeCell ref="W21:X21"/>
    <mergeCell ref="W22:X22"/>
    <mergeCell ref="W23:X23"/>
    <mergeCell ref="W24:X24"/>
    <mergeCell ref="W16:X16"/>
    <mergeCell ref="W17:X17"/>
    <mergeCell ref="W18:X18"/>
    <mergeCell ref="W19:X19"/>
    <mergeCell ref="W10:X10"/>
    <mergeCell ref="W11:X11"/>
    <mergeCell ref="W12:X12"/>
    <mergeCell ref="W13:X13"/>
    <mergeCell ref="W14:X14"/>
    <mergeCell ref="W7:X7"/>
    <mergeCell ref="W8:X8"/>
    <mergeCell ref="W9:X9"/>
    <mergeCell ref="AO4:AR4"/>
    <mergeCell ref="AK4:AN4"/>
    <mergeCell ref="AG4:AJ4"/>
    <mergeCell ref="AC4:AF4"/>
    <mergeCell ref="Y4:AB4"/>
    <mergeCell ref="W15:X15"/>
    <mergeCell ref="A1:G1"/>
    <mergeCell ref="U4:X4"/>
    <mergeCell ref="Q4:T4"/>
    <mergeCell ref="M4:P4"/>
    <mergeCell ref="I4:L4"/>
    <mergeCell ref="E4:H4"/>
    <mergeCell ref="A4:D4"/>
    <mergeCell ref="W5:X5"/>
    <mergeCell ref="W6:X6"/>
  </mergeCells>
  <phoneticPr fontId="4"/>
  <hyperlinks>
    <hyperlink ref="A1" location="P2細目次!A1" display="目次に戻る" xr:uid="{06C22865-BDE7-4E98-AFA5-7093E9892CBE}"/>
  </hyperlinks>
  <pageMargins left="0.70866141732283472" right="0.70866141732283472" top="0.74803149606299213" bottom="0.74803149606299213" header="0.31496062992125984" footer="0.31496062992125984"/>
  <pageSetup paperSize="9" scale="75" firstPageNumber="0" orientation="portrait" r:id="rId1"/>
  <headerFooter differentFirst="1" scaleWithDoc="0">
    <oddFooter>&amp;C- &amp;P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A53C-EDE7-4A51-B4C5-F4CAD671A340}">
  <sheetPr codeName="Sheet55">
    <tabColor theme="0"/>
    <pageSetUpPr fitToPage="1"/>
  </sheetPr>
  <dimension ref="A1:M60"/>
  <sheetViews>
    <sheetView zoomScaleNormal="100" zoomScaleSheetLayoutView="100" workbookViewId="0">
      <selection activeCell="AL2" sqref="AL2:AR2"/>
    </sheetView>
  </sheetViews>
  <sheetFormatPr defaultRowHeight="13.5"/>
  <cols>
    <col min="1" max="1" width="2" style="286" customWidth="1"/>
    <col min="2" max="2" width="12.625" style="286" customWidth="1"/>
    <col min="3" max="3" width="2.25" style="286" customWidth="1"/>
    <col min="4" max="5" width="13.125" style="286" customWidth="1"/>
    <col min="6" max="6" width="13.125" style="651" customWidth="1"/>
    <col min="7" max="8" width="13.125" style="286" customWidth="1"/>
    <col min="9" max="9" width="13.125" style="651" customWidth="1"/>
    <col min="10" max="10" width="9" style="286"/>
    <col min="11" max="11" width="9.25" style="286" bestFit="1" customWidth="1"/>
    <col min="12" max="12" width="9" style="286"/>
    <col min="13" max="13" width="9.25" style="286" bestFit="1" customWidth="1"/>
    <col min="14" max="256" width="9" style="286"/>
    <col min="257" max="257" width="2" style="286" customWidth="1"/>
    <col min="258" max="258" width="12.625" style="286" customWidth="1"/>
    <col min="259" max="259" width="2.25" style="286" customWidth="1"/>
    <col min="260" max="265" width="13.125" style="286" customWidth="1"/>
    <col min="266" max="266" width="9" style="286"/>
    <col min="267" max="267" width="9.25" style="286" bestFit="1" customWidth="1"/>
    <col min="268" max="268" width="9" style="286"/>
    <col min="269" max="269" width="9.25" style="286" bestFit="1" customWidth="1"/>
    <col min="270" max="512" width="9" style="286"/>
    <col min="513" max="513" width="2" style="286" customWidth="1"/>
    <col min="514" max="514" width="12.625" style="286" customWidth="1"/>
    <col min="515" max="515" width="2.25" style="286" customWidth="1"/>
    <col min="516" max="521" width="13.125" style="286" customWidth="1"/>
    <col min="522" max="522" width="9" style="286"/>
    <col min="523" max="523" width="9.25" style="286" bestFit="1" customWidth="1"/>
    <col min="524" max="524" width="9" style="286"/>
    <col min="525" max="525" width="9.25" style="286" bestFit="1" customWidth="1"/>
    <col min="526" max="768" width="9" style="286"/>
    <col min="769" max="769" width="2" style="286" customWidth="1"/>
    <col min="770" max="770" width="12.625" style="286" customWidth="1"/>
    <col min="771" max="771" width="2.25" style="286" customWidth="1"/>
    <col min="772" max="777" width="13.125" style="286" customWidth="1"/>
    <col min="778" max="778" width="9" style="286"/>
    <col min="779" max="779" width="9.25" style="286" bestFit="1" customWidth="1"/>
    <col min="780" max="780" width="9" style="286"/>
    <col min="781" max="781" width="9.25" style="286" bestFit="1" customWidth="1"/>
    <col min="782" max="1024" width="9" style="286"/>
    <col min="1025" max="1025" width="2" style="286" customWidth="1"/>
    <col min="1026" max="1026" width="12.625" style="286" customWidth="1"/>
    <col min="1027" max="1027" width="2.25" style="286" customWidth="1"/>
    <col min="1028" max="1033" width="13.125" style="286" customWidth="1"/>
    <col min="1034" max="1034" width="9" style="286"/>
    <col min="1035" max="1035" width="9.25" style="286" bestFit="1" customWidth="1"/>
    <col min="1036" max="1036" width="9" style="286"/>
    <col min="1037" max="1037" width="9.25" style="286" bestFit="1" customWidth="1"/>
    <col min="1038" max="1280" width="9" style="286"/>
    <col min="1281" max="1281" width="2" style="286" customWidth="1"/>
    <col min="1282" max="1282" width="12.625" style="286" customWidth="1"/>
    <col min="1283" max="1283" width="2.25" style="286" customWidth="1"/>
    <col min="1284" max="1289" width="13.125" style="286" customWidth="1"/>
    <col min="1290" max="1290" width="9" style="286"/>
    <col min="1291" max="1291" width="9.25" style="286" bestFit="1" customWidth="1"/>
    <col min="1292" max="1292" width="9" style="286"/>
    <col min="1293" max="1293" width="9.25" style="286" bestFit="1" customWidth="1"/>
    <col min="1294" max="1536" width="9" style="286"/>
    <col min="1537" max="1537" width="2" style="286" customWidth="1"/>
    <col min="1538" max="1538" width="12.625" style="286" customWidth="1"/>
    <col min="1539" max="1539" width="2.25" style="286" customWidth="1"/>
    <col min="1540" max="1545" width="13.125" style="286" customWidth="1"/>
    <col min="1546" max="1546" width="9" style="286"/>
    <col min="1547" max="1547" width="9.25" style="286" bestFit="1" customWidth="1"/>
    <col min="1548" max="1548" width="9" style="286"/>
    <col min="1549" max="1549" width="9.25" style="286" bestFit="1" customWidth="1"/>
    <col min="1550" max="1792" width="9" style="286"/>
    <col min="1793" max="1793" width="2" style="286" customWidth="1"/>
    <col min="1794" max="1794" width="12.625" style="286" customWidth="1"/>
    <col min="1795" max="1795" width="2.25" style="286" customWidth="1"/>
    <col min="1796" max="1801" width="13.125" style="286" customWidth="1"/>
    <col min="1802" max="1802" width="9" style="286"/>
    <col min="1803" max="1803" width="9.25" style="286" bestFit="1" customWidth="1"/>
    <col min="1804" max="1804" width="9" style="286"/>
    <col min="1805" max="1805" width="9.25" style="286" bestFit="1" customWidth="1"/>
    <col min="1806" max="2048" width="9" style="286"/>
    <col min="2049" max="2049" width="2" style="286" customWidth="1"/>
    <col min="2050" max="2050" width="12.625" style="286" customWidth="1"/>
    <col min="2051" max="2051" width="2.25" style="286" customWidth="1"/>
    <col min="2052" max="2057" width="13.125" style="286" customWidth="1"/>
    <col min="2058" max="2058" width="9" style="286"/>
    <col min="2059" max="2059" width="9.25" style="286" bestFit="1" customWidth="1"/>
    <col min="2060" max="2060" width="9" style="286"/>
    <col min="2061" max="2061" width="9.25" style="286" bestFit="1" customWidth="1"/>
    <col min="2062" max="2304" width="9" style="286"/>
    <col min="2305" max="2305" width="2" style="286" customWidth="1"/>
    <col min="2306" max="2306" width="12.625" style="286" customWidth="1"/>
    <col min="2307" max="2307" width="2.25" style="286" customWidth="1"/>
    <col min="2308" max="2313" width="13.125" style="286" customWidth="1"/>
    <col min="2314" max="2314" width="9" style="286"/>
    <col min="2315" max="2315" width="9.25" style="286" bestFit="1" customWidth="1"/>
    <col min="2316" max="2316" width="9" style="286"/>
    <col min="2317" max="2317" width="9.25" style="286" bestFit="1" customWidth="1"/>
    <col min="2318" max="2560" width="9" style="286"/>
    <col min="2561" max="2561" width="2" style="286" customWidth="1"/>
    <col min="2562" max="2562" width="12.625" style="286" customWidth="1"/>
    <col min="2563" max="2563" width="2.25" style="286" customWidth="1"/>
    <col min="2564" max="2569" width="13.125" style="286" customWidth="1"/>
    <col min="2570" max="2570" width="9" style="286"/>
    <col min="2571" max="2571" width="9.25" style="286" bestFit="1" customWidth="1"/>
    <col min="2572" max="2572" width="9" style="286"/>
    <col min="2573" max="2573" width="9.25" style="286" bestFit="1" customWidth="1"/>
    <col min="2574" max="2816" width="9" style="286"/>
    <col min="2817" max="2817" width="2" style="286" customWidth="1"/>
    <col min="2818" max="2818" width="12.625" style="286" customWidth="1"/>
    <col min="2819" max="2819" width="2.25" style="286" customWidth="1"/>
    <col min="2820" max="2825" width="13.125" style="286" customWidth="1"/>
    <col min="2826" max="2826" width="9" style="286"/>
    <col min="2827" max="2827" width="9.25" style="286" bestFit="1" customWidth="1"/>
    <col min="2828" max="2828" width="9" style="286"/>
    <col min="2829" max="2829" width="9.25" style="286" bestFit="1" customWidth="1"/>
    <col min="2830" max="3072" width="9" style="286"/>
    <col min="3073" max="3073" width="2" style="286" customWidth="1"/>
    <col min="3074" max="3074" width="12.625" style="286" customWidth="1"/>
    <col min="3075" max="3075" width="2.25" style="286" customWidth="1"/>
    <col min="3076" max="3081" width="13.125" style="286" customWidth="1"/>
    <col min="3082" max="3082" width="9" style="286"/>
    <col min="3083" max="3083" width="9.25" style="286" bestFit="1" customWidth="1"/>
    <col min="3084" max="3084" width="9" style="286"/>
    <col min="3085" max="3085" width="9.25" style="286" bestFit="1" customWidth="1"/>
    <col min="3086" max="3328" width="9" style="286"/>
    <col min="3329" max="3329" width="2" style="286" customWidth="1"/>
    <col min="3330" max="3330" width="12.625" style="286" customWidth="1"/>
    <col min="3331" max="3331" width="2.25" style="286" customWidth="1"/>
    <col min="3332" max="3337" width="13.125" style="286" customWidth="1"/>
    <col min="3338" max="3338" width="9" style="286"/>
    <col min="3339" max="3339" width="9.25" style="286" bestFit="1" customWidth="1"/>
    <col min="3340" max="3340" width="9" style="286"/>
    <col min="3341" max="3341" width="9.25" style="286" bestFit="1" customWidth="1"/>
    <col min="3342" max="3584" width="9" style="286"/>
    <col min="3585" max="3585" width="2" style="286" customWidth="1"/>
    <col min="3586" max="3586" width="12.625" style="286" customWidth="1"/>
    <col min="3587" max="3587" width="2.25" style="286" customWidth="1"/>
    <col min="3588" max="3593" width="13.125" style="286" customWidth="1"/>
    <col min="3594" max="3594" width="9" style="286"/>
    <col min="3595" max="3595" width="9.25" style="286" bestFit="1" customWidth="1"/>
    <col min="3596" max="3596" width="9" style="286"/>
    <col min="3597" max="3597" width="9.25" style="286" bestFit="1" customWidth="1"/>
    <col min="3598" max="3840" width="9" style="286"/>
    <col min="3841" max="3841" width="2" style="286" customWidth="1"/>
    <col min="3842" max="3842" width="12.625" style="286" customWidth="1"/>
    <col min="3843" max="3843" width="2.25" style="286" customWidth="1"/>
    <col min="3844" max="3849" width="13.125" style="286" customWidth="1"/>
    <col min="3850" max="3850" width="9" style="286"/>
    <col min="3851" max="3851" width="9.25" style="286" bestFit="1" customWidth="1"/>
    <col min="3852" max="3852" width="9" style="286"/>
    <col min="3853" max="3853" width="9.25" style="286" bestFit="1" customWidth="1"/>
    <col min="3854" max="4096" width="9" style="286"/>
    <col min="4097" max="4097" width="2" style="286" customWidth="1"/>
    <col min="4098" max="4098" width="12.625" style="286" customWidth="1"/>
    <col min="4099" max="4099" width="2.25" style="286" customWidth="1"/>
    <col min="4100" max="4105" width="13.125" style="286" customWidth="1"/>
    <col min="4106" max="4106" width="9" style="286"/>
    <col min="4107" max="4107" width="9.25" style="286" bestFit="1" customWidth="1"/>
    <col min="4108" max="4108" width="9" style="286"/>
    <col min="4109" max="4109" width="9.25" style="286" bestFit="1" customWidth="1"/>
    <col min="4110" max="4352" width="9" style="286"/>
    <col min="4353" max="4353" width="2" style="286" customWidth="1"/>
    <col min="4354" max="4354" width="12.625" style="286" customWidth="1"/>
    <col min="4355" max="4355" width="2.25" style="286" customWidth="1"/>
    <col min="4356" max="4361" width="13.125" style="286" customWidth="1"/>
    <col min="4362" max="4362" width="9" style="286"/>
    <col min="4363" max="4363" width="9.25" style="286" bestFit="1" customWidth="1"/>
    <col min="4364" max="4364" width="9" style="286"/>
    <col min="4365" max="4365" width="9.25" style="286" bestFit="1" customWidth="1"/>
    <col min="4366" max="4608" width="9" style="286"/>
    <col min="4609" max="4609" width="2" style="286" customWidth="1"/>
    <col min="4610" max="4610" width="12.625" style="286" customWidth="1"/>
    <col min="4611" max="4611" width="2.25" style="286" customWidth="1"/>
    <col min="4612" max="4617" width="13.125" style="286" customWidth="1"/>
    <col min="4618" max="4618" width="9" style="286"/>
    <col min="4619" max="4619" width="9.25" style="286" bestFit="1" customWidth="1"/>
    <col min="4620" max="4620" width="9" style="286"/>
    <col min="4621" max="4621" width="9.25" style="286" bestFit="1" customWidth="1"/>
    <col min="4622" max="4864" width="9" style="286"/>
    <col min="4865" max="4865" width="2" style="286" customWidth="1"/>
    <col min="4866" max="4866" width="12.625" style="286" customWidth="1"/>
    <col min="4867" max="4867" width="2.25" style="286" customWidth="1"/>
    <col min="4868" max="4873" width="13.125" style="286" customWidth="1"/>
    <col min="4874" max="4874" width="9" style="286"/>
    <col min="4875" max="4875" width="9.25" style="286" bestFit="1" customWidth="1"/>
    <col min="4876" max="4876" width="9" style="286"/>
    <col min="4877" max="4877" width="9.25" style="286" bestFit="1" customWidth="1"/>
    <col min="4878" max="5120" width="9" style="286"/>
    <col min="5121" max="5121" width="2" style="286" customWidth="1"/>
    <col min="5122" max="5122" width="12.625" style="286" customWidth="1"/>
    <col min="5123" max="5123" width="2.25" style="286" customWidth="1"/>
    <col min="5124" max="5129" width="13.125" style="286" customWidth="1"/>
    <col min="5130" max="5130" width="9" style="286"/>
    <col min="5131" max="5131" width="9.25" style="286" bestFit="1" customWidth="1"/>
    <col min="5132" max="5132" width="9" style="286"/>
    <col min="5133" max="5133" width="9.25" style="286" bestFit="1" customWidth="1"/>
    <col min="5134" max="5376" width="9" style="286"/>
    <col min="5377" max="5377" width="2" style="286" customWidth="1"/>
    <col min="5378" max="5378" width="12.625" style="286" customWidth="1"/>
    <col min="5379" max="5379" width="2.25" style="286" customWidth="1"/>
    <col min="5380" max="5385" width="13.125" style="286" customWidth="1"/>
    <col min="5386" max="5386" width="9" style="286"/>
    <col min="5387" max="5387" width="9.25" style="286" bestFit="1" customWidth="1"/>
    <col min="5388" max="5388" width="9" style="286"/>
    <col min="5389" max="5389" width="9.25" style="286" bestFit="1" customWidth="1"/>
    <col min="5390" max="5632" width="9" style="286"/>
    <col min="5633" max="5633" width="2" style="286" customWidth="1"/>
    <col min="5634" max="5634" width="12.625" style="286" customWidth="1"/>
    <col min="5635" max="5635" width="2.25" style="286" customWidth="1"/>
    <col min="5636" max="5641" width="13.125" style="286" customWidth="1"/>
    <col min="5642" max="5642" width="9" style="286"/>
    <col min="5643" max="5643" width="9.25" style="286" bestFit="1" customWidth="1"/>
    <col min="5644" max="5644" width="9" style="286"/>
    <col min="5645" max="5645" width="9.25" style="286" bestFit="1" customWidth="1"/>
    <col min="5646" max="5888" width="9" style="286"/>
    <col min="5889" max="5889" width="2" style="286" customWidth="1"/>
    <col min="5890" max="5890" width="12.625" style="286" customWidth="1"/>
    <col min="5891" max="5891" width="2.25" style="286" customWidth="1"/>
    <col min="5892" max="5897" width="13.125" style="286" customWidth="1"/>
    <col min="5898" max="5898" width="9" style="286"/>
    <col min="5899" max="5899" width="9.25" style="286" bestFit="1" customWidth="1"/>
    <col min="5900" max="5900" width="9" style="286"/>
    <col min="5901" max="5901" width="9.25" style="286" bestFit="1" customWidth="1"/>
    <col min="5902" max="6144" width="9" style="286"/>
    <col min="6145" max="6145" width="2" style="286" customWidth="1"/>
    <col min="6146" max="6146" width="12.625" style="286" customWidth="1"/>
    <col min="6147" max="6147" width="2.25" style="286" customWidth="1"/>
    <col min="6148" max="6153" width="13.125" style="286" customWidth="1"/>
    <col min="6154" max="6154" width="9" style="286"/>
    <col min="6155" max="6155" width="9.25" style="286" bestFit="1" customWidth="1"/>
    <col min="6156" max="6156" width="9" style="286"/>
    <col min="6157" max="6157" width="9.25" style="286" bestFit="1" customWidth="1"/>
    <col min="6158" max="6400" width="9" style="286"/>
    <col min="6401" max="6401" width="2" style="286" customWidth="1"/>
    <col min="6402" max="6402" width="12.625" style="286" customWidth="1"/>
    <col min="6403" max="6403" width="2.25" style="286" customWidth="1"/>
    <col min="6404" max="6409" width="13.125" style="286" customWidth="1"/>
    <col min="6410" max="6410" width="9" style="286"/>
    <col min="6411" max="6411" width="9.25" style="286" bestFit="1" customWidth="1"/>
    <col min="6412" max="6412" width="9" style="286"/>
    <col min="6413" max="6413" width="9.25" style="286" bestFit="1" customWidth="1"/>
    <col min="6414" max="6656" width="9" style="286"/>
    <col min="6657" max="6657" width="2" style="286" customWidth="1"/>
    <col min="6658" max="6658" width="12.625" style="286" customWidth="1"/>
    <col min="6659" max="6659" width="2.25" style="286" customWidth="1"/>
    <col min="6660" max="6665" width="13.125" style="286" customWidth="1"/>
    <col min="6666" max="6666" width="9" style="286"/>
    <col min="6667" max="6667" width="9.25" style="286" bestFit="1" customWidth="1"/>
    <col min="6668" max="6668" width="9" style="286"/>
    <col min="6669" max="6669" width="9.25" style="286" bestFit="1" customWidth="1"/>
    <col min="6670" max="6912" width="9" style="286"/>
    <col min="6913" max="6913" width="2" style="286" customWidth="1"/>
    <col min="6914" max="6914" width="12.625" style="286" customWidth="1"/>
    <col min="6915" max="6915" width="2.25" style="286" customWidth="1"/>
    <col min="6916" max="6921" width="13.125" style="286" customWidth="1"/>
    <col min="6922" max="6922" width="9" style="286"/>
    <col min="6923" max="6923" width="9.25" style="286" bestFit="1" customWidth="1"/>
    <col min="6924" max="6924" width="9" style="286"/>
    <col min="6925" max="6925" width="9.25" style="286" bestFit="1" customWidth="1"/>
    <col min="6926" max="7168" width="9" style="286"/>
    <col min="7169" max="7169" width="2" style="286" customWidth="1"/>
    <col min="7170" max="7170" width="12.625" style="286" customWidth="1"/>
    <col min="7171" max="7171" width="2.25" style="286" customWidth="1"/>
    <col min="7172" max="7177" width="13.125" style="286" customWidth="1"/>
    <col min="7178" max="7178" width="9" style="286"/>
    <col min="7179" max="7179" width="9.25" style="286" bestFit="1" customWidth="1"/>
    <col min="7180" max="7180" width="9" style="286"/>
    <col min="7181" max="7181" width="9.25" style="286" bestFit="1" customWidth="1"/>
    <col min="7182" max="7424" width="9" style="286"/>
    <col min="7425" max="7425" width="2" style="286" customWidth="1"/>
    <col min="7426" max="7426" width="12.625" style="286" customWidth="1"/>
    <col min="7427" max="7427" width="2.25" style="286" customWidth="1"/>
    <col min="7428" max="7433" width="13.125" style="286" customWidth="1"/>
    <col min="7434" max="7434" width="9" style="286"/>
    <col min="7435" max="7435" width="9.25" style="286" bestFit="1" customWidth="1"/>
    <col min="7436" max="7436" width="9" style="286"/>
    <col min="7437" max="7437" width="9.25" style="286" bestFit="1" customWidth="1"/>
    <col min="7438" max="7680" width="9" style="286"/>
    <col min="7681" max="7681" width="2" style="286" customWidth="1"/>
    <col min="7682" max="7682" width="12.625" style="286" customWidth="1"/>
    <col min="7683" max="7683" width="2.25" style="286" customWidth="1"/>
    <col min="7684" max="7689" width="13.125" style="286" customWidth="1"/>
    <col min="7690" max="7690" width="9" style="286"/>
    <col min="7691" max="7691" width="9.25" style="286" bestFit="1" customWidth="1"/>
    <col min="7692" max="7692" width="9" style="286"/>
    <col min="7693" max="7693" width="9.25" style="286" bestFit="1" customWidth="1"/>
    <col min="7694" max="7936" width="9" style="286"/>
    <col min="7937" max="7937" width="2" style="286" customWidth="1"/>
    <col min="7938" max="7938" width="12.625" style="286" customWidth="1"/>
    <col min="7939" max="7939" width="2.25" style="286" customWidth="1"/>
    <col min="7940" max="7945" width="13.125" style="286" customWidth="1"/>
    <col min="7946" max="7946" width="9" style="286"/>
    <col min="7947" max="7947" width="9.25" style="286" bestFit="1" customWidth="1"/>
    <col min="7948" max="7948" width="9" style="286"/>
    <col min="7949" max="7949" width="9.25" style="286" bestFit="1" customWidth="1"/>
    <col min="7950" max="8192" width="9" style="286"/>
    <col min="8193" max="8193" width="2" style="286" customWidth="1"/>
    <col min="8194" max="8194" width="12.625" style="286" customWidth="1"/>
    <col min="8195" max="8195" width="2.25" style="286" customWidth="1"/>
    <col min="8196" max="8201" width="13.125" style="286" customWidth="1"/>
    <col min="8202" max="8202" width="9" style="286"/>
    <col min="8203" max="8203" width="9.25" style="286" bestFit="1" customWidth="1"/>
    <col min="8204" max="8204" width="9" style="286"/>
    <col min="8205" max="8205" width="9.25" style="286" bestFit="1" customWidth="1"/>
    <col min="8206" max="8448" width="9" style="286"/>
    <col min="8449" max="8449" width="2" style="286" customWidth="1"/>
    <col min="8450" max="8450" width="12.625" style="286" customWidth="1"/>
    <col min="8451" max="8451" width="2.25" style="286" customWidth="1"/>
    <col min="8452" max="8457" width="13.125" style="286" customWidth="1"/>
    <col min="8458" max="8458" width="9" style="286"/>
    <col min="8459" max="8459" width="9.25" style="286" bestFit="1" customWidth="1"/>
    <col min="8460" max="8460" width="9" style="286"/>
    <col min="8461" max="8461" width="9.25" style="286" bestFit="1" customWidth="1"/>
    <col min="8462" max="8704" width="9" style="286"/>
    <col min="8705" max="8705" width="2" style="286" customWidth="1"/>
    <col min="8706" max="8706" width="12.625" style="286" customWidth="1"/>
    <col min="8707" max="8707" width="2.25" style="286" customWidth="1"/>
    <col min="8708" max="8713" width="13.125" style="286" customWidth="1"/>
    <col min="8714" max="8714" width="9" style="286"/>
    <col min="8715" max="8715" width="9.25" style="286" bestFit="1" customWidth="1"/>
    <col min="8716" max="8716" width="9" style="286"/>
    <col min="8717" max="8717" width="9.25" style="286" bestFit="1" customWidth="1"/>
    <col min="8718" max="8960" width="9" style="286"/>
    <col min="8961" max="8961" width="2" style="286" customWidth="1"/>
    <col min="8962" max="8962" width="12.625" style="286" customWidth="1"/>
    <col min="8963" max="8963" width="2.25" style="286" customWidth="1"/>
    <col min="8964" max="8969" width="13.125" style="286" customWidth="1"/>
    <col min="8970" max="8970" width="9" style="286"/>
    <col min="8971" max="8971" width="9.25" style="286" bestFit="1" customWidth="1"/>
    <col min="8972" max="8972" width="9" style="286"/>
    <col min="8973" max="8973" width="9.25" style="286" bestFit="1" customWidth="1"/>
    <col min="8974" max="9216" width="9" style="286"/>
    <col min="9217" max="9217" width="2" style="286" customWidth="1"/>
    <col min="9218" max="9218" width="12.625" style="286" customWidth="1"/>
    <col min="9219" max="9219" width="2.25" style="286" customWidth="1"/>
    <col min="9220" max="9225" width="13.125" style="286" customWidth="1"/>
    <col min="9226" max="9226" width="9" style="286"/>
    <col min="9227" max="9227" width="9.25" style="286" bestFit="1" customWidth="1"/>
    <col min="9228" max="9228" width="9" style="286"/>
    <col min="9229" max="9229" width="9.25" style="286" bestFit="1" customWidth="1"/>
    <col min="9230" max="9472" width="9" style="286"/>
    <col min="9473" max="9473" width="2" style="286" customWidth="1"/>
    <col min="9474" max="9474" width="12.625" style="286" customWidth="1"/>
    <col min="9475" max="9475" width="2.25" style="286" customWidth="1"/>
    <col min="9476" max="9481" width="13.125" style="286" customWidth="1"/>
    <col min="9482" max="9482" width="9" style="286"/>
    <col min="9483" max="9483" width="9.25" style="286" bestFit="1" customWidth="1"/>
    <col min="9484" max="9484" width="9" style="286"/>
    <col min="9485" max="9485" width="9.25" style="286" bestFit="1" customWidth="1"/>
    <col min="9486" max="9728" width="9" style="286"/>
    <col min="9729" max="9729" width="2" style="286" customWidth="1"/>
    <col min="9730" max="9730" width="12.625" style="286" customWidth="1"/>
    <col min="9731" max="9731" width="2.25" style="286" customWidth="1"/>
    <col min="9732" max="9737" width="13.125" style="286" customWidth="1"/>
    <col min="9738" max="9738" width="9" style="286"/>
    <col min="9739" max="9739" width="9.25" style="286" bestFit="1" customWidth="1"/>
    <col min="9740" max="9740" width="9" style="286"/>
    <col min="9741" max="9741" width="9.25" style="286" bestFit="1" customWidth="1"/>
    <col min="9742" max="9984" width="9" style="286"/>
    <col min="9985" max="9985" width="2" style="286" customWidth="1"/>
    <col min="9986" max="9986" width="12.625" style="286" customWidth="1"/>
    <col min="9987" max="9987" width="2.25" style="286" customWidth="1"/>
    <col min="9988" max="9993" width="13.125" style="286" customWidth="1"/>
    <col min="9994" max="9994" width="9" style="286"/>
    <col min="9995" max="9995" width="9.25" style="286" bestFit="1" customWidth="1"/>
    <col min="9996" max="9996" width="9" style="286"/>
    <col min="9997" max="9997" width="9.25" style="286" bestFit="1" customWidth="1"/>
    <col min="9998" max="10240" width="9" style="286"/>
    <col min="10241" max="10241" width="2" style="286" customWidth="1"/>
    <col min="10242" max="10242" width="12.625" style="286" customWidth="1"/>
    <col min="10243" max="10243" width="2.25" style="286" customWidth="1"/>
    <col min="10244" max="10249" width="13.125" style="286" customWidth="1"/>
    <col min="10250" max="10250" width="9" style="286"/>
    <col min="10251" max="10251" width="9.25" style="286" bestFit="1" customWidth="1"/>
    <col min="10252" max="10252" width="9" style="286"/>
    <col min="10253" max="10253" width="9.25" style="286" bestFit="1" customWidth="1"/>
    <col min="10254" max="10496" width="9" style="286"/>
    <col min="10497" max="10497" width="2" style="286" customWidth="1"/>
    <col min="10498" max="10498" width="12.625" style="286" customWidth="1"/>
    <col min="10499" max="10499" width="2.25" style="286" customWidth="1"/>
    <col min="10500" max="10505" width="13.125" style="286" customWidth="1"/>
    <col min="10506" max="10506" width="9" style="286"/>
    <col min="10507" max="10507" width="9.25" style="286" bestFit="1" customWidth="1"/>
    <col min="10508" max="10508" width="9" style="286"/>
    <col min="10509" max="10509" width="9.25" style="286" bestFit="1" customWidth="1"/>
    <col min="10510" max="10752" width="9" style="286"/>
    <col min="10753" max="10753" width="2" style="286" customWidth="1"/>
    <col min="10754" max="10754" width="12.625" style="286" customWidth="1"/>
    <col min="10755" max="10755" width="2.25" style="286" customWidth="1"/>
    <col min="10756" max="10761" width="13.125" style="286" customWidth="1"/>
    <col min="10762" max="10762" width="9" style="286"/>
    <col min="10763" max="10763" width="9.25" style="286" bestFit="1" customWidth="1"/>
    <col min="10764" max="10764" width="9" style="286"/>
    <col min="10765" max="10765" width="9.25" style="286" bestFit="1" customWidth="1"/>
    <col min="10766" max="11008" width="9" style="286"/>
    <col min="11009" max="11009" width="2" style="286" customWidth="1"/>
    <col min="11010" max="11010" width="12.625" style="286" customWidth="1"/>
    <col min="11011" max="11011" width="2.25" style="286" customWidth="1"/>
    <col min="11012" max="11017" width="13.125" style="286" customWidth="1"/>
    <col min="11018" max="11018" width="9" style="286"/>
    <col min="11019" max="11019" width="9.25" style="286" bestFit="1" customWidth="1"/>
    <col min="11020" max="11020" width="9" style="286"/>
    <col min="11021" max="11021" width="9.25" style="286" bestFit="1" customWidth="1"/>
    <col min="11022" max="11264" width="9" style="286"/>
    <col min="11265" max="11265" width="2" style="286" customWidth="1"/>
    <col min="11266" max="11266" width="12.625" style="286" customWidth="1"/>
    <col min="11267" max="11267" width="2.25" style="286" customWidth="1"/>
    <col min="11268" max="11273" width="13.125" style="286" customWidth="1"/>
    <col min="11274" max="11274" width="9" style="286"/>
    <col min="11275" max="11275" width="9.25" style="286" bestFit="1" customWidth="1"/>
    <col min="11276" max="11276" width="9" style="286"/>
    <col min="11277" max="11277" width="9.25" style="286" bestFit="1" customWidth="1"/>
    <col min="11278" max="11520" width="9" style="286"/>
    <col min="11521" max="11521" width="2" style="286" customWidth="1"/>
    <col min="11522" max="11522" width="12.625" style="286" customWidth="1"/>
    <col min="11523" max="11523" width="2.25" style="286" customWidth="1"/>
    <col min="11524" max="11529" width="13.125" style="286" customWidth="1"/>
    <col min="11530" max="11530" width="9" style="286"/>
    <col min="11531" max="11531" width="9.25" style="286" bestFit="1" customWidth="1"/>
    <col min="11532" max="11532" width="9" style="286"/>
    <col min="11533" max="11533" width="9.25" style="286" bestFit="1" customWidth="1"/>
    <col min="11534" max="11776" width="9" style="286"/>
    <col min="11777" max="11777" width="2" style="286" customWidth="1"/>
    <col min="11778" max="11778" width="12.625" style="286" customWidth="1"/>
    <col min="11779" max="11779" width="2.25" style="286" customWidth="1"/>
    <col min="11780" max="11785" width="13.125" style="286" customWidth="1"/>
    <col min="11786" max="11786" width="9" style="286"/>
    <col min="11787" max="11787" width="9.25" style="286" bestFit="1" customWidth="1"/>
    <col min="11788" max="11788" width="9" style="286"/>
    <col min="11789" max="11789" width="9.25" style="286" bestFit="1" customWidth="1"/>
    <col min="11790" max="12032" width="9" style="286"/>
    <col min="12033" max="12033" width="2" style="286" customWidth="1"/>
    <col min="12034" max="12034" width="12.625" style="286" customWidth="1"/>
    <col min="12035" max="12035" width="2.25" style="286" customWidth="1"/>
    <col min="12036" max="12041" width="13.125" style="286" customWidth="1"/>
    <col min="12042" max="12042" width="9" style="286"/>
    <col min="12043" max="12043" width="9.25" style="286" bestFit="1" customWidth="1"/>
    <col min="12044" max="12044" width="9" style="286"/>
    <col min="12045" max="12045" width="9.25" style="286" bestFit="1" customWidth="1"/>
    <col min="12046" max="12288" width="9" style="286"/>
    <col min="12289" max="12289" width="2" style="286" customWidth="1"/>
    <col min="12290" max="12290" width="12.625" style="286" customWidth="1"/>
    <col min="12291" max="12291" width="2.25" style="286" customWidth="1"/>
    <col min="12292" max="12297" width="13.125" style="286" customWidth="1"/>
    <col min="12298" max="12298" width="9" style="286"/>
    <col min="12299" max="12299" width="9.25" style="286" bestFit="1" customWidth="1"/>
    <col min="12300" max="12300" width="9" style="286"/>
    <col min="12301" max="12301" width="9.25" style="286" bestFit="1" customWidth="1"/>
    <col min="12302" max="12544" width="9" style="286"/>
    <col min="12545" max="12545" width="2" style="286" customWidth="1"/>
    <col min="12546" max="12546" width="12.625" style="286" customWidth="1"/>
    <col min="12547" max="12547" width="2.25" style="286" customWidth="1"/>
    <col min="12548" max="12553" width="13.125" style="286" customWidth="1"/>
    <col min="12554" max="12554" width="9" style="286"/>
    <col min="12555" max="12555" width="9.25" style="286" bestFit="1" customWidth="1"/>
    <col min="12556" max="12556" width="9" style="286"/>
    <col min="12557" max="12557" width="9.25" style="286" bestFit="1" customWidth="1"/>
    <col min="12558" max="12800" width="9" style="286"/>
    <col min="12801" max="12801" width="2" style="286" customWidth="1"/>
    <col min="12802" max="12802" width="12.625" style="286" customWidth="1"/>
    <col min="12803" max="12803" width="2.25" style="286" customWidth="1"/>
    <col min="12804" max="12809" width="13.125" style="286" customWidth="1"/>
    <col min="12810" max="12810" width="9" style="286"/>
    <col min="12811" max="12811" width="9.25" style="286" bestFit="1" customWidth="1"/>
    <col min="12812" max="12812" width="9" style="286"/>
    <col min="12813" max="12813" width="9.25" style="286" bestFit="1" customWidth="1"/>
    <col min="12814" max="13056" width="9" style="286"/>
    <col min="13057" max="13057" width="2" style="286" customWidth="1"/>
    <col min="13058" max="13058" width="12.625" style="286" customWidth="1"/>
    <col min="13059" max="13059" width="2.25" style="286" customWidth="1"/>
    <col min="13060" max="13065" width="13.125" style="286" customWidth="1"/>
    <col min="13066" max="13066" width="9" style="286"/>
    <col min="13067" max="13067" width="9.25" style="286" bestFit="1" customWidth="1"/>
    <col min="13068" max="13068" width="9" style="286"/>
    <col min="13069" max="13069" width="9.25" style="286" bestFit="1" customWidth="1"/>
    <col min="13070" max="13312" width="9" style="286"/>
    <col min="13313" max="13313" width="2" style="286" customWidth="1"/>
    <col min="13314" max="13314" width="12.625" style="286" customWidth="1"/>
    <col min="13315" max="13315" width="2.25" style="286" customWidth="1"/>
    <col min="13316" max="13321" width="13.125" style="286" customWidth="1"/>
    <col min="13322" max="13322" width="9" style="286"/>
    <col min="13323" max="13323" width="9.25" style="286" bestFit="1" customWidth="1"/>
    <col min="13324" max="13324" width="9" style="286"/>
    <col min="13325" max="13325" width="9.25" style="286" bestFit="1" customWidth="1"/>
    <col min="13326" max="13568" width="9" style="286"/>
    <col min="13569" max="13569" width="2" style="286" customWidth="1"/>
    <col min="13570" max="13570" width="12.625" style="286" customWidth="1"/>
    <col min="13571" max="13571" width="2.25" style="286" customWidth="1"/>
    <col min="13572" max="13577" width="13.125" style="286" customWidth="1"/>
    <col min="13578" max="13578" width="9" style="286"/>
    <col min="13579" max="13579" width="9.25" style="286" bestFit="1" customWidth="1"/>
    <col min="13580" max="13580" width="9" style="286"/>
    <col min="13581" max="13581" width="9.25" style="286" bestFit="1" customWidth="1"/>
    <col min="13582" max="13824" width="9" style="286"/>
    <col min="13825" max="13825" width="2" style="286" customWidth="1"/>
    <col min="13826" max="13826" width="12.625" style="286" customWidth="1"/>
    <col min="13827" max="13827" width="2.25" style="286" customWidth="1"/>
    <col min="13828" max="13833" width="13.125" style="286" customWidth="1"/>
    <col min="13834" max="13834" width="9" style="286"/>
    <col min="13835" max="13835" width="9.25" style="286" bestFit="1" customWidth="1"/>
    <col min="13836" max="13836" width="9" style="286"/>
    <col min="13837" max="13837" width="9.25" style="286" bestFit="1" customWidth="1"/>
    <col min="13838" max="14080" width="9" style="286"/>
    <col min="14081" max="14081" width="2" style="286" customWidth="1"/>
    <col min="14082" max="14082" width="12.625" style="286" customWidth="1"/>
    <col min="14083" max="14083" width="2.25" style="286" customWidth="1"/>
    <col min="14084" max="14089" width="13.125" style="286" customWidth="1"/>
    <col min="14090" max="14090" width="9" style="286"/>
    <col min="14091" max="14091" width="9.25" style="286" bestFit="1" customWidth="1"/>
    <col min="14092" max="14092" width="9" style="286"/>
    <col min="14093" max="14093" width="9.25" style="286" bestFit="1" customWidth="1"/>
    <col min="14094" max="14336" width="9" style="286"/>
    <col min="14337" max="14337" width="2" style="286" customWidth="1"/>
    <col min="14338" max="14338" width="12.625" style="286" customWidth="1"/>
    <col min="14339" max="14339" width="2.25" style="286" customWidth="1"/>
    <col min="14340" max="14345" width="13.125" style="286" customWidth="1"/>
    <col min="14346" max="14346" width="9" style="286"/>
    <col min="14347" max="14347" width="9.25" style="286" bestFit="1" customWidth="1"/>
    <col min="14348" max="14348" width="9" style="286"/>
    <col min="14349" max="14349" width="9.25" style="286" bestFit="1" customWidth="1"/>
    <col min="14350" max="14592" width="9" style="286"/>
    <col min="14593" max="14593" width="2" style="286" customWidth="1"/>
    <col min="14594" max="14594" width="12.625" style="286" customWidth="1"/>
    <col min="14595" max="14595" width="2.25" style="286" customWidth="1"/>
    <col min="14596" max="14601" width="13.125" style="286" customWidth="1"/>
    <col min="14602" max="14602" width="9" style="286"/>
    <col min="14603" max="14603" width="9.25" style="286" bestFit="1" customWidth="1"/>
    <col min="14604" max="14604" width="9" style="286"/>
    <col min="14605" max="14605" width="9.25" style="286" bestFit="1" customWidth="1"/>
    <col min="14606" max="14848" width="9" style="286"/>
    <col min="14849" max="14849" width="2" style="286" customWidth="1"/>
    <col min="14850" max="14850" width="12.625" style="286" customWidth="1"/>
    <col min="14851" max="14851" width="2.25" style="286" customWidth="1"/>
    <col min="14852" max="14857" width="13.125" style="286" customWidth="1"/>
    <col min="14858" max="14858" width="9" style="286"/>
    <col min="14859" max="14859" width="9.25" style="286" bestFit="1" customWidth="1"/>
    <col min="14860" max="14860" width="9" style="286"/>
    <col min="14861" max="14861" width="9.25" style="286" bestFit="1" customWidth="1"/>
    <col min="14862" max="15104" width="9" style="286"/>
    <col min="15105" max="15105" width="2" style="286" customWidth="1"/>
    <col min="15106" max="15106" width="12.625" style="286" customWidth="1"/>
    <col min="15107" max="15107" width="2.25" style="286" customWidth="1"/>
    <col min="15108" max="15113" width="13.125" style="286" customWidth="1"/>
    <col min="15114" max="15114" width="9" style="286"/>
    <col min="15115" max="15115" width="9.25" style="286" bestFit="1" customWidth="1"/>
    <col min="15116" max="15116" width="9" style="286"/>
    <col min="15117" max="15117" width="9.25" style="286" bestFit="1" customWidth="1"/>
    <col min="15118" max="15360" width="9" style="286"/>
    <col min="15361" max="15361" width="2" style="286" customWidth="1"/>
    <col min="15362" max="15362" width="12.625" style="286" customWidth="1"/>
    <col min="15363" max="15363" width="2.25" style="286" customWidth="1"/>
    <col min="15364" max="15369" width="13.125" style="286" customWidth="1"/>
    <col min="15370" max="15370" width="9" style="286"/>
    <col min="15371" max="15371" width="9.25" style="286" bestFit="1" customWidth="1"/>
    <col min="15372" max="15372" width="9" style="286"/>
    <col min="15373" max="15373" width="9.25" style="286" bestFit="1" customWidth="1"/>
    <col min="15374" max="15616" width="9" style="286"/>
    <col min="15617" max="15617" width="2" style="286" customWidth="1"/>
    <col min="15618" max="15618" width="12.625" style="286" customWidth="1"/>
    <col min="15619" max="15619" width="2.25" style="286" customWidth="1"/>
    <col min="15620" max="15625" width="13.125" style="286" customWidth="1"/>
    <col min="15626" max="15626" width="9" style="286"/>
    <col min="15627" max="15627" width="9.25" style="286" bestFit="1" customWidth="1"/>
    <col min="15628" max="15628" width="9" style="286"/>
    <col min="15629" max="15629" width="9.25" style="286" bestFit="1" customWidth="1"/>
    <col min="15630" max="15872" width="9" style="286"/>
    <col min="15873" max="15873" width="2" style="286" customWidth="1"/>
    <col min="15874" max="15874" width="12.625" style="286" customWidth="1"/>
    <col min="15875" max="15875" width="2.25" style="286" customWidth="1"/>
    <col min="15876" max="15881" width="13.125" style="286" customWidth="1"/>
    <col min="15882" max="15882" width="9" style="286"/>
    <col min="15883" max="15883" width="9.25" style="286" bestFit="1" customWidth="1"/>
    <col min="15884" max="15884" width="9" style="286"/>
    <col min="15885" max="15885" width="9.25" style="286" bestFit="1" customWidth="1"/>
    <col min="15886" max="16128" width="9" style="286"/>
    <col min="16129" max="16129" width="2" style="286" customWidth="1"/>
    <col min="16130" max="16130" width="12.625" style="286" customWidth="1"/>
    <col min="16131" max="16131" width="2.25" style="286" customWidth="1"/>
    <col min="16132" max="16137" width="13.125" style="286" customWidth="1"/>
    <col min="16138" max="16138" width="9" style="286"/>
    <col min="16139" max="16139" width="9.25" style="286" bestFit="1" customWidth="1"/>
    <col min="16140" max="16140" width="9" style="286"/>
    <col min="16141" max="16141" width="9.25" style="286" bestFit="1" customWidth="1"/>
    <col min="16142" max="16384" width="9" style="286"/>
  </cols>
  <sheetData>
    <row r="1" spans="1:13">
      <c r="A1" s="1544" t="s">
        <v>4602</v>
      </c>
      <c r="B1" s="1544"/>
      <c r="C1" s="1544"/>
      <c r="D1" s="1544"/>
    </row>
    <row r="2" spans="1:13" ht="21">
      <c r="A2" s="1271" t="s">
        <v>1789</v>
      </c>
      <c r="B2" s="1271"/>
      <c r="C2" s="1271"/>
      <c r="D2" s="1271"/>
      <c r="E2" s="1271"/>
      <c r="F2" s="1271"/>
      <c r="G2" s="1271"/>
      <c r="H2" s="1271"/>
      <c r="I2" s="1271"/>
    </row>
    <row r="3" spans="1:13">
      <c r="A3" s="401"/>
      <c r="B3" s="401"/>
      <c r="C3" s="401"/>
      <c r="D3" s="715"/>
      <c r="E3" s="716"/>
      <c r="F3" s="717"/>
      <c r="G3" s="718"/>
      <c r="H3" s="716"/>
    </row>
    <row r="4" spans="1:13" ht="19.5" customHeight="1">
      <c r="A4" s="1262" t="s">
        <v>1790</v>
      </c>
      <c r="B4" s="1263"/>
      <c r="C4" s="1263"/>
      <c r="D4" s="1950" t="s">
        <v>1791</v>
      </c>
      <c r="E4" s="1950"/>
      <c r="F4" s="1950"/>
      <c r="G4" s="1951" t="s">
        <v>1792</v>
      </c>
      <c r="H4" s="1951"/>
      <c r="I4" s="1952"/>
    </row>
    <row r="5" spans="1:13" ht="19.5" customHeight="1">
      <c r="A5" s="1262"/>
      <c r="B5" s="1263"/>
      <c r="C5" s="1263"/>
      <c r="D5" s="719" t="s">
        <v>1793</v>
      </c>
      <c r="E5" s="719" t="s">
        <v>1794</v>
      </c>
      <c r="F5" s="719" t="s">
        <v>1795</v>
      </c>
      <c r="G5" s="719" t="s">
        <v>1793</v>
      </c>
      <c r="H5" s="719" t="s">
        <v>1794</v>
      </c>
      <c r="I5" s="720" t="s">
        <v>1795</v>
      </c>
    </row>
    <row r="6" spans="1:13">
      <c r="A6" s="367"/>
      <c r="B6" s="367"/>
      <c r="C6" s="386"/>
      <c r="D6" s="721"/>
      <c r="E6" s="722"/>
      <c r="F6" s="722"/>
      <c r="G6" s="721"/>
      <c r="H6" s="721"/>
      <c r="I6" s="721"/>
    </row>
    <row r="7" spans="1:13">
      <c r="A7" s="285"/>
      <c r="B7" s="1117" t="s">
        <v>1796</v>
      </c>
      <c r="C7" s="723"/>
      <c r="D7" s="724">
        <v>258199</v>
      </c>
      <c r="E7" s="724">
        <v>254161</v>
      </c>
      <c r="F7" s="724">
        <v>240542</v>
      </c>
      <c r="G7" s="724">
        <v>2492294</v>
      </c>
      <c r="H7" s="724">
        <v>2760890</v>
      </c>
      <c r="I7" s="725">
        <v>2575544</v>
      </c>
    </row>
    <row r="8" spans="1:13" ht="6" customHeight="1">
      <c r="A8" s="285"/>
      <c r="B8" s="1117"/>
      <c r="C8" s="723"/>
      <c r="D8" s="724"/>
      <c r="E8" s="724"/>
      <c r="F8" s="724"/>
      <c r="G8" s="724"/>
      <c r="H8" s="724"/>
      <c r="I8" s="725"/>
    </row>
    <row r="9" spans="1:13">
      <c r="A9" s="285"/>
      <c r="B9" s="1117" t="s">
        <v>1797</v>
      </c>
      <c r="C9" s="723"/>
      <c r="D9" s="724">
        <v>238870</v>
      </c>
      <c r="E9" s="724">
        <v>234823</v>
      </c>
      <c r="F9" s="724">
        <v>222508</v>
      </c>
      <c r="G9" s="724">
        <v>2303277</v>
      </c>
      <c r="H9" s="724">
        <v>2551981</v>
      </c>
      <c r="I9" s="725">
        <v>2382506</v>
      </c>
      <c r="K9" s="426"/>
      <c r="M9" s="426"/>
    </row>
    <row r="10" spans="1:13" ht="6" customHeight="1">
      <c r="A10" s="285"/>
      <c r="B10" s="1117"/>
      <c r="C10" s="723"/>
      <c r="D10" s="724"/>
      <c r="E10" s="724"/>
      <c r="F10" s="724"/>
      <c r="G10" s="724"/>
      <c r="H10" s="724"/>
      <c r="I10" s="725"/>
    </row>
    <row r="11" spans="1:13">
      <c r="A11" s="285"/>
      <c r="B11" s="1117" t="s">
        <v>1798</v>
      </c>
      <c r="C11" s="723"/>
      <c r="D11" s="724">
        <v>19329</v>
      </c>
      <c r="E11" s="724">
        <v>19338</v>
      </c>
      <c r="F11" s="724">
        <v>18034</v>
      </c>
      <c r="G11" s="724">
        <v>189017</v>
      </c>
      <c r="H11" s="724">
        <v>208909</v>
      </c>
      <c r="I11" s="725">
        <v>193038</v>
      </c>
      <c r="K11" s="426"/>
    </row>
    <row r="12" spans="1:13" ht="6" customHeight="1">
      <c r="A12" s="285"/>
      <c r="B12" s="1117"/>
      <c r="C12" s="723"/>
      <c r="D12" s="450"/>
      <c r="E12" s="450"/>
      <c r="F12" s="450"/>
      <c r="G12" s="726"/>
      <c r="H12" s="726"/>
      <c r="I12" s="286"/>
    </row>
    <row r="13" spans="1:13" ht="15" customHeight="1">
      <c r="A13" s="285"/>
      <c r="B13" s="1117" t="s">
        <v>1799</v>
      </c>
      <c r="C13" s="723"/>
      <c r="D13" s="450">
        <v>43801</v>
      </c>
      <c r="E13" s="450">
        <v>43057</v>
      </c>
      <c r="F13" s="450">
        <v>41330</v>
      </c>
      <c r="G13" s="726">
        <v>483588</v>
      </c>
      <c r="H13" s="726">
        <v>547354</v>
      </c>
      <c r="I13" s="725">
        <v>509450</v>
      </c>
    </row>
    <row r="14" spans="1:13" ht="15" customHeight="1">
      <c r="A14" s="285"/>
      <c r="B14" s="1117" t="s">
        <v>1800</v>
      </c>
      <c r="C14" s="723"/>
      <c r="D14" s="727">
        <v>11337</v>
      </c>
      <c r="E14" s="727">
        <v>11319</v>
      </c>
      <c r="F14" s="451">
        <v>10657</v>
      </c>
      <c r="G14" s="728">
        <v>127523</v>
      </c>
      <c r="H14" s="728">
        <v>144420</v>
      </c>
      <c r="I14" s="725">
        <v>141082</v>
      </c>
    </row>
    <row r="15" spans="1:13" ht="15" customHeight="1">
      <c r="A15" s="285"/>
      <c r="B15" s="1117" t="s">
        <v>1801</v>
      </c>
      <c r="C15" s="723"/>
      <c r="D15" s="727">
        <v>8930</v>
      </c>
      <c r="E15" s="727">
        <v>8586</v>
      </c>
      <c r="F15" s="451">
        <v>8140</v>
      </c>
      <c r="G15" s="728">
        <v>87755</v>
      </c>
      <c r="H15" s="728">
        <v>94240</v>
      </c>
      <c r="I15" s="725">
        <v>82550</v>
      </c>
    </row>
    <row r="16" spans="1:13" ht="15" customHeight="1">
      <c r="A16" s="285"/>
      <c r="B16" s="1117" t="s">
        <v>1802</v>
      </c>
      <c r="C16" s="723"/>
      <c r="D16" s="727">
        <v>23532</v>
      </c>
      <c r="E16" s="727">
        <v>22397</v>
      </c>
      <c r="F16" s="451">
        <v>20853</v>
      </c>
      <c r="G16" s="728">
        <v>182328</v>
      </c>
      <c r="H16" s="728">
        <v>197215</v>
      </c>
      <c r="I16" s="725">
        <v>179695</v>
      </c>
    </row>
    <row r="17" spans="1:9" ht="15" customHeight="1">
      <c r="A17" s="285"/>
      <c r="B17" s="1117" t="s">
        <v>1803</v>
      </c>
      <c r="C17" s="723"/>
      <c r="D17" s="727">
        <v>3611</v>
      </c>
      <c r="E17" s="727">
        <v>3551</v>
      </c>
      <c r="F17" s="451">
        <v>3279</v>
      </c>
      <c r="G17" s="728">
        <v>32999</v>
      </c>
      <c r="H17" s="728">
        <v>35363</v>
      </c>
      <c r="I17" s="725">
        <v>31981</v>
      </c>
    </row>
    <row r="18" spans="1:9" ht="15" customHeight="1">
      <c r="A18" s="285"/>
      <c r="B18" s="1117" t="s">
        <v>1804</v>
      </c>
      <c r="C18" s="723"/>
      <c r="D18" s="727">
        <v>3589</v>
      </c>
      <c r="E18" s="727">
        <v>3646</v>
      </c>
      <c r="F18" s="451">
        <v>3320</v>
      </c>
      <c r="G18" s="728">
        <v>26216</v>
      </c>
      <c r="H18" s="728">
        <v>28762</v>
      </c>
      <c r="I18" s="725">
        <v>25766</v>
      </c>
    </row>
    <row r="19" spans="1:9" ht="15" customHeight="1">
      <c r="A19" s="285"/>
      <c r="B19" s="1117" t="s">
        <v>1805</v>
      </c>
      <c r="C19" s="723"/>
      <c r="D19" s="727">
        <v>10342</v>
      </c>
      <c r="E19" s="727">
        <v>10045</v>
      </c>
      <c r="F19" s="451">
        <v>9622</v>
      </c>
      <c r="G19" s="728">
        <v>102316</v>
      </c>
      <c r="H19" s="728">
        <v>114497</v>
      </c>
      <c r="I19" s="725">
        <v>104000</v>
      </c>
    </row>
    <row r="20" spans="1:9" ht="15" customHeight="1">
      <c r="A20" s="285"/>
      <c r="B20" s="1117" t="s">
        <v>1806</v>
      </c>
      <c r="C20" s="723"/>
      <c r="D20" s="727">
        <v>3163</v>
      </c>
      <c r="E20" s="727">
        <v>3177</v>
      </c>
      <c r="F20" s="451">
        <v>2900</v>
      </c>
      <c r="G20" s="728">
        <v>27852</v>
      </c>
      <c r="H20" s="728">
        <v>29681</v>
      </c>
      <c r="I20" s="725">
        <v>26928</v>
      </c>
    </row>
    <row r="21" spans="1:9" ht="15" customHeight="1">
      <c r="A21" s="285"/>
      <c r="B21" s="1117" t="s">
        <v>1807</v>
      </c>
      <c r="C21" s="723"/>
      <c r="D21" s="727">
        <v>4445</v>
      </c>
      <c r="E21" s="727">
        <v>4384</v>
      </c>
      <c r="F21" s="451">
        <v>4069</v>
      </c>
      <c r="G21" s="728">
        <v>44547</v>
      </c>
      <c r="H21" s="728">
        <v>47402</v>
      </c>
      <c r="I21" s="725">
        <v>44969</v>
      </c>
    </row>
    <row r="22" spans="1:9" ht="15" customHeight="1">
      <c r="A22" s="285"/>
      <c r="B22" s="1117" t="s">
        <v>1808</v>
      </c>
      <c r="C22" s="723"/>
      <c r="D22" s="727">
        <v>3702</v>
      </c>
      <c r="E22" s="727">
        <v>3675</v>
      </c>
      <c r="F22" s="451">
        <v>3455</v>
      </c>
      <c r="G22" s="728">
        <v>32442</v>
      </c>
      <c r="H22" s="728">
        <v>36160</v>
      </c>
      <c r="I22" s="725">
        <v>34435</v>
      </c>
    </row>
    <row r="23" spans="1:9" ht="15" customHeight="1">
      <c r="A23" s="285"/>
      <c r="B23" s="1117" t="s">
        <v>1809</v>
      </c>
      <c r="C23" s="723"/>
      <c r="D23" s="727">
        <v>3627</v>
      </c>
      <c r="E23" s="727">
        <v>3615</v>
      </c>
      <c r="F23" s="451">
        <v>3455</v>
      </c>
      <c r="G23" s="728">
        <v>36566</v>
      </c>
      <c r="H23" s="728">
        <v>40674</v>
      </c>
      <c r="I23" s="725">
        <v>38525</v>
      </c>
    </row>
    <row r="24" spans="1:9" ht="15" customHeight="1">
      <c r="A24" s="285"/>
      <c r="B24" s="1117" t="s">
        <v>1810</v>
      </c>
      <c r="C24" s="723"/>
      <c r="D24" s="727">
        <v>7937</v>
      </c>
      <c r="E24" s="727">
        <v>7968</v>
      </c>
      <c r="F24" s="451">
        <v>7508</v>
      </c>
      <c r="G24" s="728">
        <v>62371</v>
      </c>
      <c r="H24" s="728">
        <v>72064</v>
      </c>
      <c r="I24" s="725">
        <v>66102</v>
      </c>
    </row>
    <row r="25" spans="1:9" ht="15" customHeight="1">
      <c r="A25" s="285"/>
      <c r="B25" s="1117" t="s">
        <v>1811</v>
      </c>
      <c r="C25" s="723"/>
      <c r="D25" s="727">
        <v>4946</v>
      </c>
      <c r="E25" s="727">
        <v>4871</v>
      </c>
      <c r="F25" s="451">
        <v>4578</v>
      </c>
      <c r="G25" s="728">
        <v>59590</v>
      </c>
      <c r="H25" s="728">
        <v>74209</v>
      </c>
      <c r="I25" s="725">
        <v>66341</v>
      </c>
    </row>
    <row r="26" spans="1:9" ht="15" customHeight="1">
      <c r="A26" s="285"/>
      <c r="B26" s="1117" t="s">
        <v>1812</v>
      </c>
      <c r="C26" s="723"/>
      <c r="D26" s="727">
        <v>2306</v>
      </c>
      <c r="E26" s="727">
        <v>2282</v>
      </c>
      <c r="F26" s="451">
        <v>2171</v>
      </c>
      <c r="G26" s="728">
        <v>23852</v>
      </c>
      <c r="H26" s="728">
        <v>24325</v>
      </c>
      <c r="I26" s="725">
        <v>23303</v>
      </c>
    </row>
    <row r="27" spans="1:9" ht="15" customHeight="1">
      <c r="A27" s="285"/>
      <c r="B27" s="1117" t="s">
        <v>1813</v>
      </c>
      <c r="C27" s="723"/>
      <c r="D27" s="727">
        <v>3781</v>
      </c>
      <c r="E27" s="727">
        <v>3828</v>
      </c>
      <c r="F27" s="451">
        <v>3574</v>
      </c>
      <c r="G27" s="728">
        <v>32155</v>
      </c>
      <c r="H27" s="728">
        <v>34794</v>
      </c>
      <c r="I27" s="725">
        <v>32058</v>
      </c>
    </row>
    <row r="28" spans="1:9" ht="15" customHeight="1">
      <c r="A28" s="285"/>
      <c r="B28" s="1117" t="s">
        <v>1814</v>
      </c>
      <c r="C28" s="723"/>
      <c r="D28" s="727">
        <v>5689</v>
      </c>
      <c r="E28" s="727">
        <v>5616</v>
      </c>
      <c r="F28" s="451">
        <v>5369</v>
      </c>
      <c r="G28" s="728">
        <v>54985</v>
      </c>
      <c r="H28" s="728">
        <v>57778</v>
      </c>
      <c r="I28" s="725">
        <v>55344</v>
      </c>
    </row>
    <row r="29" spans="1:9" ht="15" customHeight="1">
      <c r="A29" s="285"/>
      <c r="B29" s="1117" t="s">
        <v>1815</v>
      </c>
      <c r="C29" s="723"/>
      <c r="D29" s="727">
        <v>6539</v>
      </c>
      <c r="E29" s="727">
        <v>6605</v>
      </c>
      <c r="F29" s="451">
        <v>6292</v>
      </c>
      <c r="G29" s="728">
        <v>66525</v>
      </c>
      <c r="H29" s="728">
        <v>76085</v>
      </c>
      <c r="I29" s="725">
        <v>67915</v>
      </c>
    </row>
    <row r="30" spans="1:9" ht="15" customHeight="1">
      <c r="A30" s="285"/>
      <c r="B30" s="1117" t="s">
        <v>1816</v>
      </c>
      <c r="C30" s="723"/>
      <c r="D30" s="727">
        <v>8007</v>
      </c>
      <c r="E30" s="727">
        <v>7758</v>
      </c>
      <c r="F30" s="451">
        <v>7288</v>
      </c>
      <c r="G30" s="728">
        <v>68932</v>
      </c>
      <c r="H30" s="728">
        <v>78680</v>
      </c>
      <c r="I30" s="725">
        <v>70731</v>
      </c>
    </row>
    <row r="31" spans="1:9" ht="15" customHeight="1">
      <c r="A31" s="285"/>
      <c r="B31" s="1117" t="s">
        <v>1817</v>
      </c>
      <c r="C31" s="723"/>
      <c r="D31" s="727">
        <v>11902</v>
      </c>
      <c r="E31" s="727">
        <v>11554</v>
      </c>
      <c r="F31" s="451">
        <v>11053</v>
      </c>
      <c r="G31" s="728">
        <v>106415</v>
      </c>
      <c r="H31" s="728">
        <v>116916</v>
      </c>
      <c r="I31" s="725">
        <v>110758</v>
      </c>
    </row>
    <row r="32" spans="1:9" ht="15" customHeight="1">
      <c r="A32" s="285"/>
      <c r="B32" s="1117" t="s">
        <v>1818</v>
      </c>
      <c r="C32" s="723"/>
      <c r="D32" s="727">
        <v>2914</v>
      </c>
      <c r="E32" s="727">
        <v>2785</v>
      </c>
      <c r="F32" s="451">
        <v>2587</v>
      </c>
      <c r="G32" s="728">
        <v>23259</v>
      </c>
      <c r="H32" s="728">
        <v>23838</v>
      </c>
      <c r="I32" s="725">
        <v>23290</v>
      </c>
    </row>
    <row r="33" spans="1:9" ht="15" customHeight="1">
      <c r="A33" s="285"/>
      <c r="B33" s="1117" t="s">
        <v>1819</v>
      </c>
      <c r="C33" s="723"/>
      <c r="D33" s="727">
        <v>5580</v>
      </c>
      <c r="E33" s="727">
        <v>5464</v>
      </c>
      <c r="F33" s="451">
        <v>5252</v>
      </c>
      <c r="G33" s="728">
        <v>60176</v>
      </c>
      <c r="H33" s="728">
        <v>66693</v>
      </c>
      <c r="I33" s="725">
        <v>64913</v>
      </c>
    </row>
    <row r="34" spans="1:9" ht="15" customHeight="1">
      <c r="A34" s="285"/>
      <c r="B34" s="1117" t="s">
        <v>1820</v>
      </c>
      <c r="C34" s="723"/>
      <c r="D34" s="727">
        <v>5092</v>
      </c>
      <c r="E34" s="727">
        <v>5003</v>
      </c>
      <c r="F34" s="451">
        <v>4713</v>
      </c>
      <c r="G34" s="728">
        <v>50511</v>
      </c>
      <c r="H34" s="728">
        <v>51691</v>
      </c>
      <c r="I34" s="725">
        <v>50018</v>
      </c>
    </row>
    <row r="35" spans="1:9" ht="15" customHeight="1">
      <c r="A35" s="285"/>
      <c r="B35" s="1117" t="s">
        <v>1821</v>
      </c>
      <c r="C35" s="723"/>
      <c r="D35" s="727">
        <v>3808</v>
      </c>
      <c r="E35" s="727">
        <v>3747</v>
      </c>
      <c r="F35" s="451">
        <v>3580</v>
      </c>
      <c r="G35" s="728">
        <v>38869</v>
      </c>
      <c r="H35" s="728">
        <v>43629</v>
      </c>
      <c r="I35" s="725">
        <v>40923</v>
      </c>
    </row>
    <row r="36" spans="1:9" ht="15" customHeight="1">
      <c r="A36" s="285"/>
      <c r="B36" s="1117" t="s">
        <v>1822</v>
      </c>
      <c r="C36" s="723"/>
      <c r="D36" s="727">
        <v>2168</v>
      </c>
      <c r="E36" s="727">
        <v>2130</v>
      </c>
      <c r="F36" s="451">
        <v>1996</v>
      </c>
      <c r="G36" s="728">
        <v>16485</v>
      </c>
      <c r="H36" s="728">
        <v>17314</v>
      </c>
      <c r="I36" s="725">
        <v>15642</v>
      </c>
    </row>
    <row r="37" spans="1:9" ht="15" customHeight="1">
      <c r="A37" s="285"/>
      <c r="B37" s="1117" t="s">
        <v>1823</v>
      </c>
      <c r="C37" s="723"/>
      <c r="D37" s="727">
        <v>1861</v>
      </c>
      <c r="E37" s="727">
        <v>1834</v>
      </c>
      <c r="F37" s="451">
        <v>1742</v>
      </c>
      <c r="G37" s="728">
        <v>25165</v>
      </c>
      <c r="H37" s="728">
        <v>28239</v>
      </c>
      <c r="I37" s="725">
        <v>27216</v>
      </c>
    </row>
    <row r="38" spans="1:9" ht="15" customHeight="1">
      <c r="A38" s="285"/>
      <c r="B38" s="1117" t="s">
        <v>1824</v>
      </c>
      <c r="C38" s="723"/>
      <c r="D38" s="727">
        <v>5191</v>
      </c>
      <c r="E38" s="727">
        <v>5041</v>
      </c>
      <c r="F38" s="451">
        <v>4741</v>
      </c>
      <c r="G38" s="728">
        <v>50322</v>
      </c>
      <c r="H38" s="728">
        <v>55061</v>
      </c>
      <c r="I38" s="725">
        <v>49715</v>
      </c>
    </row>
    <row r="39" spans="1:9" ht="15" customHeight="1">
      <c r="A39" s="285"/>
      <c r="B39" s="1117" t="s">
        <v>1825</v>
      </c>
      <c r="C39" s="723"/>
      <c r="D39" s="727">
        <v>2440</v>
      </c>
      <c r="E39" s="727">
        <v>2330</v>
      </c>
      <c r="F39" s="451">
        <v>2253</v>
      </c>
      <c r="G39" s="728">
        <v>24354</v>
      </c>
      <c r="H39" s="728">
        <v>24140</v>
      </c>
      <c r="I39" s="725">
        <v>24328</v>
      </c>
    </row>
    <row r="40" spans="1:9" ht="15" customHeight="1">
      <c r="A40" s="285"/>
      <c r="B40" s="1117" t="s">
        <v>1826</v>
      </c>
      <c r="C40" s="723"/>
      <c r="D40" s="727">
        <v>5311</v>
      </c>
      <c r="E40" s="727">
        <v>5329</v>
      </c>
      <c r="F40" s="451">
        <v>5003</v>
      </c>
      <c r="G40" s="728">
        <v>56467</v>
      </c>
      <c r="H40" s="728">
        <v>59168</v>
      </c>
      <c r="I40" s="725">
        <v>57027</v>
      </c>
    </row>
    <row r="41" spans="1:9" ht="15" customHeight="1">
      <c r="A41" s="285"/>
      <c r="B41" s="1117" t="s">
        <v>1827</v>
      </c>
      <c r="C41" s="723"/>
      <c r="D41" s="727">
        <v>1990</v>
      </c>
      <c r="E41" s="727">
        <v>2056</v>
      </c>
      <c r="F41" s="451">
        <v>1957</v>
      </c>
      <c r="G41" s="728">
        <v>18278</v>
      </c>
      <c r="H41" s="728">
        <v>21354</v>
      </c>
      <c r="I41" s="725">
        <v>19609</v>
      </c>
    </row>
    <row r="42" spans="1:9" ht="15" customHeight="1">
      <c r="A42" s="285"/>
      <c r="B42" s="1117" t="s">
        <v>1828</v>
      </c>
      <c r="C42" s="723"/>
      <c r="D42" s="452">
        <v>4641</v>
      </c>
      <c r="E42" s="452">
        <v>4548</v>
      </c>
      <c r="F42" s="452">
        <v>4388</v>
      </c>
      <c r="G42" s="728">
        <v>41832</v>
      </c>
      <c r="H42" s="728">
        <v>44128</v>
      </c>
      <c r="I42" s="725">
        <v>43216</v>
      </c>
    </row>
    <row r="43" spans="1:9" ht="15" customHeight="1">
      <c r="A43" s="285"/>
      <c r="B43" s="1117" t="s">
        <v>1829</v>
      </c>
      <c r="C43" s="723"/>
      <c r="D43" s="452">
        <v>2909</v>
      </c>
      <c r="E43" s="452">
        <v>2846</v>
      </c>
      <c r="F43" s="452">
        <v>2923</v>
      </c>
      <c r="G43" s="728">
        <v>21409</v>
      </c>
      <c r="H43" s="728">
        <v>23338</v>
      </c>
      <c r="I43" s="725">
        <v>24668</v>
      </c>
    </row>
    <row r="44" spans="1:9" ht="15" customHeight="1">
      <c r="A44" s="285"/>
      <c r="B44" s="1117" t="s">
        <v>1830</v>
      </c>
      <c r="C44" s="723"/>
      <c r="D44" s="452">
        <v>5783</v>
      </c>
      <c r="E44" s="452">
        <v>5704</v>
      </c>
      <c r="F44" s="452">
        <v>5414</v>
      </c>
      <c r="G44" s="728">
        <v>46985</v>
      </c>
      <c r="H44" s="728">
        <v>54998</v>
      </c>
      <c r="I44" s="725">
        <v>52919</v>
      </c>
    </row>
    <row r="45" spans="1:9" ht="15" customHeight="1">
      <c r="A45" s="285"/>
      <c r="B45" s="1117" t="s">
        <v>1831</v>
      </c>
      <c r="C45" s="723"/>
      <c r="D45" s="452">
        <v>1705</v>
      </c>
      <c r="E45" s="452">
        <v>1680</v>
      </c>
      <c r="F45" s="452">
        <v>1631</v>
      </c>
      <c r="G45" s="728">
        <v>17077</v>
      </c>
      <c r="H45" s="728">
        <v>18231</v>
      </c>
      <c r="I45" s="725">
        <v>17676</v>
      </c>
    </row>
    <row r="46" spans="1:9" ht="15" customHeight="1">
      <c r="A46" s="285"/>
      <c r="B46" s="1117" t="s">
        <v>1832</v>
      </c>
      <c r="C46" s="723"/>
      <c r="D46" s="452">
        <v>3152</v>
      </c>
      <c r="E46" s="452">
        <v>3130</v>
      </c>
      <c r="F46" s="452">
        <v>2972</v>
      </c>
      <c r="G46" s="728">
        <v>29673</v>
      </c>
      <c r="H46" s="728">
        <v>31720</v>
      </c>
      <c r="I46" s="725">
        <v>30240</v>
      </c>
    </row>
    <row r="47" spans="1:9" ht="15" customHeight="1">
      <c r="A47" s="285"/>
      <c r="B47" s="1117" t="s">
        <v>1833</v>
      </c>
      <c r="C47" s="723"/>
      <c r="D47" s="452">
        <v>2266</v>
      </c>
      <c r="E47" s="452">
        <v>2194</v>
      </c>
      <c r="F47" s="452">
        <v>2089</v>
      </c>
      <c r="G47" s="728">
        <v>17095</v>
      </c>
      <c r="H47" s="728">
        <v>18379</v>
      </c>
      <c r="I47" s="725">
        <v>18278</v>
      </c>
    </row>
    <row r="48" spans="1:9" ht="15" customHeight="1">
      <c r="A48" s="285"/>
      <c r="B48" s="1117" t="s">
        <v>1834</v>
      </c>
      <c r="C48" s="723"/>
      <c r="D48" s="452">
        <v>2254</v>
      </c>
      <c r="E48" s="452">
        <v>2249</v>
      </c>
      <c r="F48" s="452">
        <v>2087</v>
      </c>
      <c r="G48" s="728">
        <v>22165</v>
      </c>
      <c r="H48" s="728">
        <v>23387</v>
      </c>
      <c r="I48" s="725">
        <v>22387</v>
      </c>
    </row>
    <row r="49" spans="1:9" ht="15" customHeight="1">
      <c r="A49" s="285"/>
      <c r="B49" s="1117" t="s">
        <v>1835</v>
      </c>
      <c r="C49" s="723"/>
      <c r="D49" s="452">
        <v>1921</v>
      </c>
      <c r="E49" s="452">
        <v>1959</v>
      </c>
      <c r="F49" s="452">
        <v>1842</v>
      </c>
      <c r="G49" s="728">
        <v>20193</v>
      </c>
      <c r="H49" s="728">
        <v>24342</v>
      </c>
      <c r="I49" s="725">
        <v>23155</v>
      </c>
    </row>
    <row r="50" spans="1:9" ht="15" customHeight="1">
      <c r="A50" s="285"/>
      <c r="B50" s="1117" t="s">
        <v>1836</v>
      </c>
      <c r="C50" s="723"/>
      <c r="D50" s="452">
        <v>2136</v>
      </c>
      <c r="E50" s="452">
        <v>2162</v>
      </c>
      <c r="F50" s="452">
        <v>2029</v>
      </c>
      <c r="G50" s="728">
        <v>21815</v>
      </c>
      <c r="H50" s="728">
        <v>23510</v>
      </c>
      <c r="I50" s="725">
        <v>21345</v>
      </c>
    </row>
    <row r="51" spans="1:9" ht="15" customHeight="1">
      <c r="A51" s="285"/>
      <c r="B51" s="1117" t="s">
        <v>1837</v>
      </c>
      <c r="C51" s="723"/>
      <c r="D51" s="452">
        <v>3139</v>
      </c>
      <c r="E51" s="452">
        <v>3250</v>
      </c>
      <c r="F51" s="452">
        <v>3009</v>
      </c>
      <c r="G51" s="452">
        <v>29103</v>
      </c>
      <c r="H51" s="728">
        <v>33304</v>
      </c>
      <c r="I51" s="725">
        <v>30402</v>
      </c>
    </row>
    <row r="52" spans="1:9" ht="15" customHeight="1">
      <c r="A52" s="285"/>
      <c r="B52" s="1117" t="s">
        <v>1838</v>
      </c>
      <c r="C52" s="723"/>
      <c r="D52" s="452">
        <v>1423</v>
      </c>
      <c r="E52" s="452">
        <v>1448</v>
      </c>
      <c r="F52" s="452">
        <v>1387</v>
      </c>
      <c r="G52" s="452">
        <v>13087</v>
      </c>
      <c r="H52" s="452">
        <v>14898</v>
      </c>
      <c r="I52" s="725">
        <v>13606</v>
      </c>
    </row>
    <row r="53" spans="1:9" ht="9" customHeight="1">
      <c r="A53" s="328"/>
      <c r="B53" s="328"/>
      <c r="C53" s="404"/>
      <c r="D53" s="328"/>
      <c r="E53" s="328"/>
      <c r="F53" s="729"/>
      <c r="G53" s="328"/>
      <c r="H53" s="328"/>
      <c r="I53" s="729"/>
    </row>
    <row r="54" spans="1:9" s="651" customFormat="1">
      <c r="A54" s="1127" t="s">
        <v>4938</v>
      </c>
      <c r="B54" s="913"/>
      <c r="C54" s="913"/>
      <c r="D54" s="913"/>
      <c r="E54" s="913"/>
      <c r="F54" s="913"/>
      <c r="H54" s="1127"/>
      <c r="I54" s="1125" t="s">
        <v>4934</v>
      </c>
    </row>
    <row r="55" spans="1:9">
      <c r="A55" s="65" t="s">
        <v>4936</v>
      </c>
      <c r="B55" s="87"/>
      <c r="C55" s="87"/>
      <c r="D55" s="87"/>
      <c r="E55" s="87"/>
      <c r="F55" s="87"/>
      <c r="G55" s="730"/>
      <c r="H55" s="730"/>
      <c r="I55" s="1128" t="s">
        <v>4935</v>
      </c>
    </row>
    <row r="56" spans="1:9">
      <c r="A56" s="65" t="s">
        <v>4939</v>
      </c>
      <c r="B56" s="87"/>
      <c r="C56" s="87"/>
      <c r="D56" s="87"/>
      <c r="E56" s="87"/>
      <c r="F56" s="87"/>
    </row>
    <row r="57" spans="1:9">
      <c r="A57" s="65" t="s">
        <v>4940</v>
      </c>
      <c r="B57" s="87"/>
      <c r="C57" s="87"/>
      <c r="D57" s="87"/>
      <c r="E57" s="87"/>
      <c r="F57" s="87"/>
    </row>
    <row r="58" spans="1:9">
      <c r="A58" s="65" t="s">
        <v>4937</v>
      </c>
      <c r="B58" s="87"/>
      <c r="C58" s="87"/>
      <c r="D58" s="87"/>
      <c r="E58" s="87"/>
      <c r="F58" s="87"/>
    </row>
    <row r="59" spans="1:9">
      <c r="A59" s="65" t="s">
        <v>4942</v>
      </c>
    </row>
    <row r="60" spans="1:9">
      <c r="A60" s="65" t="s">
        <v>4941</v>
      </c>
    </row>
  </sheetData>
  <mergeCells count="5">
    <mergeCell ref="A1:D1"/>
    <mergeCell ref="A2:I2"/>
    <mergeCell ref="A4:C5"/>
    <mergeCell ref="D4:F4"/>
    <mergeCell ref="G4:I4"/>
  </mergeCells>
  <phoneticPr fontId="4"/>
  <hyperlinks>
    <hyperlink ref="A1" location="P2細目次!A1" display="目次に戻る" xr:uid="{A85D165B-9934-4C5C-B552-F8CF1C5705DF}"/>
  </hyperlinks>
  <pageMargins left="0.70866141732283472" right="0.70866141732283472" top="0.74803149606299213" bottom="0.74803149606299213" header="0.31496062992125984" footer="0.31496062992125984"/>
  <pageSetup paperSize="9" scale="93" firstPageNumber="0" orientation="portrait" r:id="rId1"/>
  <headerFooter differentFirst="1" scaleWithDoc="0">
    <oddFooter>&amp;C- &amp;P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76051-CF96-425A-B017-917828D33A95}">
  <sheetPr>
    <tabColor theme="0"/>
    <pageSetUpPr fitToPage="1"/>
  </sheetPr>
  <dimension ref="A1:O15"/>
  <sheetViews>
    <sheetView zoomScaleNormal="100" zoomScaleSheetLayoutView="100" workbookViewId="0">
      <selection sqref="A1:D1"/>
    </sheetView>
  </sheetViews>
  <sheetFormatPr defaultRowHeight="13.5"/>
  <cols>
    <col min="1" max="1" width="2.5" style="286" customWidth="1"/>
    <col min="2" max="12" width="9" style="286"/>
    <col min="13" max="13" width="0" style="286" hidden="1" customWidth="1"/>
    <col min="14" max="15" width="13" style="286" hidden="1" customWidth="1"/>
    <col min="16" max="256" width="9" style="286"/>
    <col min="257" max="257" width="2.5" style="286" customWidth="1"/>
    <col min="258" max="269" width="9" style="286"/>
    <col min="270" max="270" width="13" style="286" bestFit="1" customWidth="1"/>
    <col min="271" max="271" width="13" style="286" customWidth="1"/>
    <col min="272" max="512" width="9" style="286"/>
    <col min="513" max="513" width="2.5" style="286" customWidth="1"/>
    <col min="514" max="525" width="9" style="286"/>
    <col min="526" max="526" width="13" style="286" bestFit="1" customWidth="1"/>
    <col min="527" max="527" width="13" style="286" customWidth="1"/>
    <col min="528" max="768" width="9" style="286"/>
    <col min="769" max="769" width="2.5" style="286" customWidth="1"/>
    <col min="770" max="781" width="9" style="286"/>
    <col min="782" max="782" width="13" style="286" bestFit="1" customWidth="1"/>
    <col min="783" max="783" width="13" style="286" customWidth="1"/>
    <col min="784" max="1024" width="9" style="286"/>
    <col min="1025" max="1025" width="2.5" style="286" customWidth="1"/>
    <col min="1026" max="1037" width="9" style="286"/>
    <col min="1038" max="1038" width="13" style="286" bestFit="1" customWidth="1"/>
    <col min="1039" max="1039" width="13" style="286" customWidth="1"/>
    <col min="1040" max="1280" width="9" style="286"/>
    <col min="1281" max="1281" width="2.5" style="286" customWidth="1"/>
    <col min="1282" max="1293" width="9" style="286"/>
    <col min="1294" max="1294" width="13" style="286" bestFit="1" customWidth="1"/>
    <col min="1295" max="1295" width="13" style="286" customWidth="1"/>
    <col min="1296" max="1536" width="9" style="286"/>
    <col min="1537" max="1537" width="2.5" style="286" customWidth="1"/>
    <col min="1538" max="1549" width="9" style="286"/>
    <col min="1550" max="1550" width="13" style="286" bestFit="1" customWidth="1"/>
    <col min="1551" max="1551" width="13" style="286" customWidth="1"/>
    <col min="1552" max="1792" width="9" style="286"/>
    <col min="1793" max="1793" width="2.5" style="286" customWidth="1"/>
    <col min="1794" max="1805" width="9" style="286"/>
    <col min="1806" max="1806" width="13" style="286" bestFit="1" customWidth="1"/>
    <col min="1807" max="1807" width="13" style="286" customWidth="1"/>
    <col min="1808" max="2048" width="9" style="286"/>
    <col min="2049" max="2049" width="2.5" style="286" customWidth="1"/>
    <col min="2050" max="2061" width="9" style="286"/>
    <col min="2062" max="2062" width="13" style="286" bestFit="1" customWidth="1"/>
    <col min="2063" max="2063" width="13" style="286" customWidth="1"/>
    <col min="2064" max="2304" width="9" style="286"/>
    <col min="2305" max="2305" width="2.5" style="286" customWidth="1"/>
    <col min="2306" max="2317" width="9" style="286"/>
    <col min="2318" max="2318" width="13" style="286" bestFit="1" customWidth="1"/>
    <col min="2319" max="2319" width="13" style="286" customWidth="1"/>
    <col min="2320" max="2560" width="9" style="286"/>
    <col min="2561" max="2561" width="2.5" style="286" customWidth="1"/>
    <col min="2562" max="2573" width="9" style="286"/>
    <col min="2574" max="2574" width="13" style="286" bestFit="1" customWidth="1"/>
    <col min="2575" max="2575" width="13" style="286" customWidth="1"/>
    <col min="2576" max="2816" width="9" style="286"/>
    <col min="2817" max="2817" width="2.5" style="286" customWidth="1"/>
    <col min="2818" max="2829" width="9" style="286"/>
    <col min="2830" max="2830" width="13" style="286" bestFit="1" customWidth="1"/>
    <col min="2831" max="2831" width="13" style="286" customWidth="1"/>
    <col min="2832" max="3072" width="9" style="286"/>
    <col min="3073" max="3073" width="2.5" style="286" customWidth="1"/>
    <col min="3074" max="3085" width="9" style="286"/>
    <col min="3086" max="3086" width="13" style="286" bestFit="1" customWidth="1"/>
    <col min="3087" max="3087" width="13" style="286" customWidth="1"/>
    <col min="3088" max="3328" width="9" style="286"/>
    <col min="3329" max="3329" width="2.5" style="286" customWidth="1"/>
    <col min="3330" max="3341" width="9" style="286"/>
    <col min="3342" max="3342" width="13" style="286" bestFit="1" customWidth="1"/>
    <col min="3343" max="3343" width="13" style="286" customWidth="1"/>
    <col min="3344" max="3584" width="9" style="286"/>
    <col min="3585" max="3585" width="2.5" style="286" customWidth="1"/>
    <col min="3586" max="3597" width="9" style="286"/>
    <col min="3598" max="3598" width="13" style="286" bestFit="1" customWidth="1"/>
    <col min="3599" max="3599" width="13" style="286" customWidth="1"/>
    <col min="3600" max="3840" width="9" style="286"/>
    <col min="3841" max="3841" width="2.5" style="286" customWidth="1"/>
    <col min="3842" max="3853" width="9" style="286"/>
    <col min="3854" max="3854" width="13" style="286" bestFit="1" customWidth="1"/>
    <col min="3855" max="3855" width="13" style="286" customWidth="1"/>
    <col min="3856" max="4096" width="9" style="286"/>
    <col min="4097" max="4097" width="2.5" style="286" customWidth="1"/>
    <col min="4098" max="4109" width="9" style="286"/>
    <col min="4110" max="4110" width="13" style="286" bestFit="1" customWidth="1"/>
    <col min="4111" max="4111" width="13" style="286" customWidth="1"/>
    <col min="4112" max="4352" width="9" style="286"/>
    <col min="4353" max="4353" width="2.5" style="286" customWidth="1"/>
    <col min="4354" max="4365" width="9" style="286"/>
    <col min="4366" max="4366" width="13" style="286" bestFit="1" customWidth="1"/>
    <col min="4367" max="4367" width="13" style="286" customWidth="1"/>
    <col min="4368" max="4608" width="9" style="286"/>
    <col min="4609" max="4609" width="2.5" style="286" customWidth="1"/>
    <col min="4610" max="4621" width="9" style="286"/>
    <col min="4622" max="4622" width="13" style="286" bestFit="1" customWidth="1"/>
    <col min="4623" max="4623" width="13" style="286" customWidth="1"/>
    <col min="4624" max="4864" width="9" style="286"/>
    <col min="4865" max="4865" width="2.5" style="286" customWidth="1"/>
    <col min="4866" max="4877" width="9" style="286"/>
    <col min="4878" max="4878" width="13" style="286" bestFit="1" customWidth="1"/>
    <col min="4879" max="4879" width="13" style="286" customWidth="1"/>
    <col min="4880" max="5120" width="9" style="286"/>
    <col min="5121" max="5121" width="2.5" style="286" customWidth="1"/>
    <col min="5122" max="5133" width="9" style="286"/>
    <col min="5134" max="5134" width="13" style="286" bestFit="1" customWidth="1"/>
    <col min="5135" max="5135" width="13" style="286" customWidth="1"/>
    <col min="5136" max="5376" width="9" style="286"/>
    <col min="5377" max="5377" width="2.5" style="286" customWidth="1"/>
    <col min="5378" max="5389" width="9" style="286"/>
    <col min="5390" max="5390" width="13" style="286" bestFit="1" customWidth="1"/>
    <col min="5391" max="5391" width="13" style="286" customWidth="1"/>
    <col min="5392" max="5632" width="9" style="286"/>
    <col min="5633" max="5633" width="2.5" style="286" customWidth="1"/>
    <col min="5634" max="5645" width="9" style="286"/>
    <col min="5646" max="5646" width="13" style="286" bestFit="1" customWidth="1"/>
    <col min="5647" max="5647" width="13" style="286" customWidth="1"/>
    <col min="5648" max="5888" width="9" style="286"/>
    <col min="5889" max="5889" width="2.5" style="286" customWidth="1"/>
    <col min="5890" max="5901" width="9" style="286"/>
    <col min="5902" max="5902" width="13" style="286" bestFit="1" customWidth="1"/>
    <col min="5903" max="5903" width="13" style="286" customWidth="1"/>
    <col min="5904" max="6144" width="9" style="286"/>
    <col min="6145" max="6145" width="2.5" style="286" customWidth="1"/>
    <col min="6146" max="6157" width="9" style="286"/>
    <col min="6158" max="6158" width="13" style="286" bestFit="1" customWidth="1"/>
    <col min="6159" max="6159" width="13" style="286" customWidth="1"/>
    <col min="6160" max="6400" width="9" style="286"/>
    <col min="6401" max="6401" width="2.5" style="286" customWidth="1"/>
    <col min="6402" max="6413" width="9" style="286"/>
    <col min="6414" max="6414" width="13" style="286" bestFit="1" customWidth="1"/>
    <col min="6415" max="6415" width="13" style="286" customWidth="1"/>
    <col min="6416" max="6656" width="9" style="286"/>
    <col min="6657" max="6657" width="2.5" style="286" customWidth="1"/>
    <col min="6658" max="6669" width="9" style="286"/>
    <col min="6670" max="6670" width="13" style="286" bestFit="1" customWidth="1"/>
    <col min="6671" max="6671" width="13" style="286" customWidth="1"/>
    <col min="6672" max="6912" width="9" style="286"/>
    <col min="6913" max="6913" width="2.5" style="286" customWidth="1"/>
    <col min="6914" max="6925" width="9" style="286"/>
    <col min="6926" max="6926" width="13" style="286" bestFit="1" customWidth="1"/>
    <col min="6927" max="6927" width="13" style="286" customWidth="1"/>
    <col min="6928" max="7168" width="9" style="286"/>
    <col min="7169" max="7169" width="2.5" style="286" customWidth="1"/>
    <col min="7170" max="7181" width="9" style="286"/>
    <col min="7182" max="7182" width="13" style="286" bestFit="1" customWidth="1"/>
    <col min="7183" max="7183" width="13" style="286" customWidth="1"/>
    <col min="7184" max="7424" width="9" style="286"/>
    <col min="7425" max="7425" width="2.5" style="286" customWidth="1"/>
    <col min="7426" max="7437" width="9" style="286"/>
    <col min="7438" max="7438" width="13" style="286" bestFit="1" customWidth="1"/>
    <col min="7439" max="7439" width="13" style="286" customWidth="1"/>
    <col min="7440" max="7680" width="9" style="286"/>
    <col min="7681" max="7681" width="2.5" style="286" customWidth="1"/>
    <col min="7682" max="7693" width="9" style="286"/>
    <col min="7694" max="7694" width="13" style="286" bestFit="1" customWidth="1"/>
    <col min="7695" max="7695" width="13" style="286" customWidth="1"/>
    <col min="7696" max="7936" width="9" style="286"/>
    <col min="7937" max="7937" width="2.5" style="286" customWidth="1"/>
    <col min="7938" max="7949" width="9" style="286"/>
    <col min="7950" max="7950" width="13" style="286" bestFit="1" customWidth="1"/>
    <col min="7951" max="7951" width="13" style="286" customWidth="1"/>
    <col min="7952" max="8192" width="9" style="286"/>
    <col min="8193" max="8193" width="2.5" style="286" customWidth="1"/>
    <col min="8194" max="8205" width="9" style="286"/>
    <col min="8206" max="8206" width="13" style="286" bestFit="1" customWidth="1"/>
    <col min="8207" max="8207" width="13" style="286" customWidth="1"/>
    <col min="8208" max="8448" width="9" style="286"/>
    <col min="8449" max="8449" width="2.5" style="286" customWidth="1"/>
    <col min="8450" max="8461" width="9" style="286"/>
    <col min="8462" max="8462" width="13" style="286" bestFit="1" customWidth="1"/>
    <col min="8463" max="8463" width="13" style="286" customWidth="1"/>
    <col min="8464" max="8704" width="9" style="286"/>
    <col min="8705" max="8705" width="2.5" style="286" customWidth="1"/>
    <col min="8706" max="8717" width="9" style="286"/>
    <col min="8718" max="8718" width="13" style="286" bestFit="1" customWidth="1"/>
    <col min="8719" max="8719" width="13" style="286" customWidth="1"/>
    <col min="8720" max="8960" width="9" style="286"/>
    <col min="8961" max="8961" width="2.5" style="286" customWidth="1"/>
    <col min="8962" max="8973" width="9" style="286"/>
    <col min="8974" max="8974" width="13" style="286" bestFit="1" customWidth="1"/>
    <col min="8975" max="8975" width="13" style="286" customWidth="1"/>
    <col min="8976" max="9216" width="9" style="286"/>
    <col min="9217" max="9217" width="2.5" style="286" customWidth="1"/>
    <col min="9218" max="9229" width="9" style="286"/>
    <col min="9230" max="9230" width="13" style="286" bestFit="1" customWidth="1"/>
    <col min="9231" max="9231" width="13" style="286" customWidth="1"/>
    <col min="9232" max="9472" width="9" style="286"/>
    <col min="9473" max="9473" width="2.5" style="286" customWidth="1"/>
    <col min="9474" max="9485" width="9" style="286"/>
    <col min="9486" max="9486" width="13" style="286" bestFit="1" customWidth="1"/>
    <col min="9487" max="9487" width="13" style="286" customWidth="1"/>
    <col min="9488" max="9728" width="9" style="286"/>
    <col min="9729" max="9729" width="2.5" style="286" customWidth="1"/>
    <col min="9730" max="9741" width="9" style="286"/>
    <col min="9742" max="9742" width="13" style="286" bestFit="1" customWidth="1"/>
    <col min="9743" max="9743" width="13" style="286" customWidth="1"/>
    <col min="9744" max="9984" width="9" style="286"/>
    <col min="9985" max="9985" width="2.5" style="286" customWidth="1"/>
    <col min="9986" max="9997" width="9" style="286"/>
    <col min="9998" max="9998" width="13" style="286" bestFit="1" customWidth="1"/>
    <col min="9999" max="9999" width="13" style="286" customWidth="1"/>
    <col min="10000" max="10240" width="9" style="286"/>
    <col min="10241" max="10241" width="2.5" style="286" customWidth="1"/>
    <col min="10242" max="10253" width="9" style="286"/>
    <col min="10254" max="10254" width="13" style="286" bestFit="1" customWidth="1"/>
    <col min="10255" max="10255" width="13" style="286" customWidth="1"/>
    <col min="10256" max="10496" width="9" style="286"/>
    <col min="10497" max="10497" width="2.5" style="286" customWidth="1"/>
    <col min="10498" max="10509" width="9" style="286"/>
    <col min="10510" max="10510" width="13" style="286" bestFit="1" customWidth="1"/>
    <col min="10511" max="10511" width="13" style="286" customWidth="1"/>
    <col min="10512" max="10752" width="9" style="286"/>
    <col min="10753" max="10753" width="2.5" style="286" customWidth="1"/>
    <col min="10754" max="10765" width="9" style="286"/>
    <col min="10766" max="10766" width="13" style="286" bestFit="1" customWidth="1"/>
    <col min="10767" max="10767" width="13" style="286" customWidth="1"/>
    <col min="10768" max="11008" width="9" style="286"/>
    <col min="11009" max="11009" width="2.5" style="286" customWidth="1"/>
    <col min="11010" max="11021" width="9" style="286"/>
    <col min="11022" max="11022" width="13" style="286" bestFit="1" customWidth="1"/>
    <col min="11023" max="11023" width="13" style="286" customWidth="1"/>
    <col min="11024" max="11264" width="9" style="286"/>
    <col min="11265" max="11265" width="2.5" style="286" customWidth="1"/>
    <col min="11266" max="11277" width="9" style="286"/>
    <col min="11278" max="11278" width="13" style="286" bestFit="1" customWidth="1"/>
    <col min="11279" max="11279" width="13" style="286" customWidth="1"/>
    <col min="11280" max="11520" width="9" style="286"/>
    <col min="11521" max="11521" width="2.5" style="286" customWidth="1"/>
    <col min="11522" max="11533" width="9" style="286"/>
    <col min="11534" max="11534" width="13" style="286" bestFit="1" customWidth="1"/>
    <col min="11535" max="11535" width="13" style="286" customWidth="1"/>
    <col min="11536" max="11776" width="9" style="286"/>
    <col min="11777" max="11777" width="2.5" style="286" customWidth="1"/>
    <col min="11778" max="11789" width="9" style="286"/>
    <col min="11790" max="11790" width="13" style="286" bestFit="1" customWidth="1"/>
    <col min="11791" max="11791" width="13" style="286" customWidth="1"/>
    <col min="11792" max="12032" width="9" style="286"/>
    <col min="12033" max="12033" width="2.5" style="286" customWidth="1"/>
    <col min="12034" max="12045" width="9" style="286"/>
    <col min="12046" max="12046" width="13" style="286" bestFit="1" customWidth="1"/>
    <col min="12047" max="12047" width="13" style="286" customWidth="1"/>
    <col min="12048" max="12288" width="9" style="286"/>
    <col min="12289" max="12289" width="2.5" style="286" customWidth="1"/>
    <col min="12290" max="12301" width="9" style="286"/>
    <col min="12302" max="12302" width="13" style="286" bestFit="1" customWidth="1"/>
    <col min="12303" max="12303" width="13" style="286" customWidth="1"/>
    <col min="12304" max="12544" width="9" style="286"/>
    <col min="12545" max="12545" width="2.5" style="286" customWidth="1"/>
    <col min="12546" max="12557" width="9" style="286"/>
    <col min="12558" max="12558" width="13" style="286" bestFit="1" customWidth="1"/>
    <col min="12559" max="12559" width="13" style="286" customWidth="1"/>
    <col min="12560" max="12800" width="9" style="286"/>
    <col min="12801" max="12801" width="2.5" style="286" customWidth="1"/>
    <col min="12802" max="12813" width="9" style="286"/>
    <col min="12814" max="12814" width="13" style="286" bestFit="1" customWidth="1"/>
    <col min="12815" max="12815" width="13" style="286" customWidth="1"/>
    <col min="12816" max="13056" width="9" style="286"/>
    <col min="13057" max="13057" width="2.5" style="286" customWidth="1"/>
    <col min="13058" max="13069" width="9" style="286"/>
    <col min="13070" max="13070" width="13" style="286" bestFit="1" customWidth="1"/>
    <col min="13071" max="13071" width="13" style="286" customWidth="1"/>
    <col min="13072" max="13312" width="9" style="286"/>
    <col min="13313" max="13313" width="2.5" style="286" customWidth="1"/>
    <col min="13314" max="13325" width="9" style="286"/>
    <col min="13326" max="13326" width="13" style="286" bestFit="1" customWidth="1"/>
    <col min="13327" max="13327" width="13" style="286" customWidth="1"/>
    <col min="13328" max="13568" width="9" style="286"/>
    <col min="13569" max="13569" width="2.5" style="286" customWidth="1"/>
    <col min="13570" max="13581" width="9" style="286"/>
    <col min="13582" max="13582" width="13" style="286" bestFit="1" customWidth="1"/>
    <col min="13583" max="13583" width="13" style="286" customWidth="1"/>
    <col min="13584" max="13824" width="9" style="286"/>
    <col min="13825" max="13825" width="2.5" style="286" customWidth="1"/>
    <col min="13826" max="13837" width="9" style="286"/>
    <col min="13838" max="13838" width="13" style="286" bestFit="1" customWidth="1"/>
    <col min="13839" max="13839" width="13" style="286" customWidth="1"/>
    <col min="13840" max="14080" width="9" style="286"/>
    <col min="14081" max="14081" width="2.5" style="286" customWidth="1"/>
    <col min="14082" max="14093" width="9" style="286"/>
    <col min="14094" max="14094" width="13" style="286" bestFit="1" customWidth="1"/>
    <col min="14095" max="14095" width="13" style="286" customWidth="1"/>
    <col min="14096" max="14336" width="9" style="286"/>
    <col min="14337" max="14337" width="2.5" style="286" customWidth="1"/>
    <col min="14338" max="14349" width="9" style="286"/>
    <col min="14350" max="14350" width="13" style="286" bestFit="1" customWidth="1"/>
    <col min="14351" max="14351" width="13" style="286" customWidth="1"/>
    <col min="14352" max="14592" width="9" style="286"/>
    <col min="14593" max="14593" width="2.5" style="286" customWidth="1"/>
    <col min="14594" max="14605" width="9" style="286"/>
    <col min="14606" max="14606" width="13" style="286" bestFit="1" customWidth="1"/>
    <col min="14607" max="14607" width="13" style="286" customWidth="1"/>
    <col min="14608" max="14848" width="9" style="286"/>
    <col min="14849" max="14849" width="2.5" style="286" customWidth="1"/>
    <col min="14850" max="14861" width="9" style="286"/>
    <col min="14862" max="14862" width="13" style="286" bestFit="1" customWidth="1"/>
    <col min="14863" max="14863" width="13" style="286" customWidth="1"/>
    <col min="14864" max="15104" width="9" style="286"/>
    <col min="15105" max="15105" width="2.5" style="286" customWidth="1"/>
    <col min="15106" max="15117" width="9" style="286"/>
    <col min="15118" max="15118" width="13" style="286" bestFit="1" customWidth="1"/>
    <col min="15119" max="15119" width="13" style="286" customWidth="1"/>
    <col min="15120" max="15360" width="9" style="286"/>
    <col min="15361" max="15361" width="2.5" style="286" customWidth="1"/>
    <col min="15362" max="15373" width="9" style="286"/>
    <col min="15374" max="15374" width="13" style="286" bestFit="1" customWidth="1"/>
    <col min="15375" max="15375" width="13" style="286" customWidth="1"/>
    <col min="15376" max="15616" width="9" style="286"/>
    <col min="15617" max="15617" width="2.5" style="286" customWidth="1"/>
    <col min="15618" max="15629" width="9" style="286"/>
    <col min="15630" max="15630" width="13" style="286" bestFit="1" customWidth="1"/>
    <col min="15631" max="15631" width="13" style="286" customWidth="1"/>
    <col min="15632" max="15872" width="9" style="286"/>
    <col min="15873" max="15873" width="2.5" style="286" customWidth="1"/>
    <col min="15874" max="15885" width="9" style="286"/>
    <col min="15886" max="15886" width="13" style="286" bestFit="1" customWidth="1"/>
    <col min="15887" max="15887" width="13" style="286" customWidth="1"/>
    <col min="15888" max="16128" width="9" style="286"/>
    <col min="16129" max="16129" width="2.5" style="286" customWidth="1"/>
    <col min="16130" max="16141" width="9" style="286"/>
    <col min="16142" max="16142" width="13" style="286" bestFit="1" customWidth="1"/>
    <col min="16143" max="16143" width="13" style="286" customWidth="1"/>
    <col min="16144" max="16384" width="9" style="286"/>
  </cols>
  <sheetData>
    <row r="1" spans="1:15" s="1142" customFormat="1">
      <c r="A1" s="1544" t="s">
        <v>4602</v>
      </c>
      <c r="B1" s="1544"/>
      <c r="C1" s="1544"/>
      <c r="D1" s="1544"/>
    </row>
    <row r="2" spans="1:15" ht="42">
      <c r="A2" s="1254" t="s">
        <v>1839</v>
      </c>
      <c r="B2" s="1254"/>
      <c r="C2" s="1254"/>
      <c r="D2" s="1254"/>
      <c r="E2" s="1254"/>
      <c r="F2" s="1254"/>
      <c r="G2" s="1254"/>
      <c r="H2" s="1254"/>
      <c r="I2" s="1254"/>
      <c r="J2" s="1254"/>
      <c r="K2" s="1254"/>
    </row>
    <row r="3" spans="1:15" ht="67.5" customHeight="1">
      <c r="A3" s="408"/>
      <c r="B3" s="408"/>
      <c r="C3" s="408"/>
      <c r="D3" s="408"/>
      <c r="E3" s="408"/>
      <c r="F3" s="408"/>
      <c r="G3" s="408"/>
      <c r="H3" s="408"/>
      <c r="I3" s="408"/>
      <c r="J3" s="408"/>
      <c r="K3" s="408"/>
    </row>
    <row r="4" spans="1:15" ht="95.25" customHeight="1">
      <c r="A4" s="285"/>
      <c r="B4" s="285"/>
      <c r="C4" s="285"/>
      <c r="D4" s="285"/>
      <c r="E4" s="285"/>
      <c r="F4" s="285"/>
      <c r="G4" s="285"/>
      <c r="H4" s="285"/>
      <c r="I4" s="285"/>
      <c r="J4" s="285"/>
      <c r="K4" s="285"/>
    </row>
    <row r="8" spans="1:15" ht="37.5" customHeight="1"/>
    <row r="11" spans="1:15">
      <c r="M11" s="112"/>
      <c r="N11" s="112" t="s">
        <v>370</v>
      </c>
      <c r="O11" s="112" t="s">
        <v>371</v>
      </c>
    </row>
    <row r="12" spans="1:15">
      <c r="M12" s="112" t="s">
        <v>449</v>
      </c>
      <c r="N12" s="112">
        <f>'P65'!E12</f>
        <v>1880</v>
      </c>
      <c r="O12" s="731">
        <f>N12/$N$15*100</f>
        <v>13.458372109671416</v>
      </c>
    </row>
    <row r="13" spans="1:15">
      <c r="M13" s="112" t="s">
        <v>1840</v>
      </c>
      <c r="N13" s="112">
        <f>'P65'!I12</f>
        <v>3107</v>
      </c>
      <c r="O13" s="731">
        <f>N13/$N$15*100</f>
        <v>22.242107523802705</v>
      </c>
    </row>
    <row r="14" spans="1:15">
      <c r="M14" s="112" t="s">
        <v>1841</v>
      </c>
      <c r="N14" s="112">
        <f>'P65'!G12</f>
        <v>8982</v>
      </c>
      <c r="O14" s="731">
        <f>N14/$N$15*100</f>
        <v>64.299520366525869</v>
      </c>
    </row>
    <row r="15" spans="1:15">
      <c r="N15" s="286">
        <f>SUM(N12:N14)</f>
        <v>13969</v>
      </c>
    </row>
  </sheetData>
  <mergeCells count="2">
    <mergeCell ref="A2:K2"/>
    <mergeCell ref="A1:D1"/>
  </mergeCells>
  <phoneticPr fontId="4"/>
  <hyperlinks>
    <hyperlink ref="A1" location="P2細目次!A1" display="目次に戻る" xr:uid="{4E33AD9B-2523-46A9-8FBF-F3F7C513E947}"/>
  </hyperlinks>
  <pageMargins left="0.70866141732283472" right="0.70866141732283472" top="0.74803149606299213" bottom="0.74803149606299213" header="0.31496062992125984" footer="0.31496062992125984"/>
  <pageSetup paperSize="9" scale="96" firstPageNumber="0" orientation="portrait" r:id="rId1"/>
  <headerFooter differentFirst="1" scaleWithDoc="0">
    <oddFooter>&amp;C- &amp;P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08ADA-126C-4231-9E59-E951361E5000}">
  <sheetPr codeName="Sheet1">
    <tabColor theme="0"/>
    <pageSetUpPr fitToPage="1"/>
  </sheetPr>
  <dimension ref="A1:AL58"/>
  <sheetViews>
    <sheetView zoomScaleNormal="100" zoomScaleSheetLayoutView="100" workbookViewId="0">
      <selection activeCell="AL2" sqref="AL2:AR2"/>
    </sheetView>
  </sheetViews>
  <sheetFormatPr defaultColWidth="3.125" defaultRowHeight="18.75" customHeight="1"/>
  <cols>
    <col min="1" max="16384" width="3.125" style="286"/>
  </cols>
  <sheetData>
    <row r="1" spans="1:38" ht="13.5">
      <c r="A1" s="1176" t="s">
        <v>4602</v>
      </c>
      <c r="B1" s="1176"/>
      <c r="C1" s="1176"/>
      <c r="D1" s="1176"/>
    </row>
    <row r="2" spans="1:38" ht="24">
      <c r="A2" s="1175" t="s">
        <v>0</v>
      </c>
      <c r="B2" s="1175"/>
      <c r="C2" s="1175"/>
      <c r="D2" s="1175"/>
      <c r="E2" s="1175"/>
      <c r="F2" s="1175"/>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41"/>
      <c r="AJ2" s="41"/>
      <c r="AK2" s="41"/>
      <c r="AL2" s="41"/>
    </row>
    <row r="3" spans="1:38" ht="15" customHeight="1"/>
    <row r="4" spans="1:38" ht="18.75" customHeight="1">
      <c r="A4" s="2" t="s">
        <v>1</v>
      </c>
      <c r="B4" s="286" t="s">
        <v>2</v>
      </c>
    </row>
    <row r="5" spans="1:38" ht="15" customHeight="1">
      <c r="A5" s="2"/>
      <c r="B5" s="458"/>
    </row>
    <row r="6" spans="1:38" ht="18.75" customHeight="1">
      <c r="A6" s="2" t="s">
        <v>3</v>
      </c>
      <c r="B6" s="286" t="s">
        <v>4</v>
      </c>
    </row>
    <row r="7" spans="1:38" ht="15" customHeight="1">
      <c r="A7" s="2"/>
      <c r="B7" s="458"/>
    </row>
    <row r="8" spans="1:38" ht="18.75" customHeight="1">
      <c r="A8" s="2" t="s">
        <v>5</v>
      </c>
      <c r="B8" s="458" t="s">
        <v>6</v>
      </c>
    </row>
    <row r="9" spans="1:38" ht="18.75" customHeight="1">
      <c r="A9" s="2"/>
      <c r="B9" s="458" t="s">
        <v>4588</v>
      </c>
    </row>
    <row r="10" spans="1:38" ht="18.75" customHeight="1">
      <c r="A10" s="2"/>
      <c r="B10" s="458" t="s">
        <v>4587</v>
      </c>
    </row>
    <row r="11" spans="1:38" ht="15" customHeight="1">
      <c r="A11" s="2"/>
      <c r="B11" s="458" t="s">
        <v>7</v>
      </c>
    </row>
    <row r="12" spans="1:38" ht="18.75" customHeight="1">
      <c r="A12" s="2" t="s">
        <v>8</v>
      </c>
      <c r="B12" s="286" t="s">
        <v>9</v>
      </c>
    </row>
    <row r="13" spans="1:38" ht="18.75" customHeight="1">
      <c r="A13" s="2"/>
      <c r="B13" s="286" t="s">
        <v>10</v>
      </c>
    </row>
    <row r="14" spans="1:38" ht="15" customHeight="1">
      <c r="A14" s="2"/>
      <c r="B14" s="458"/>
      <c r="C14" s="458"/>
      <c r="D14" s="458"/>
      <c r="E14" s="458"/>
      <c r="F14" s="458"/>
      <c r="G14" s="458"/>
      <c r="H14" s="458"/>
      <c r="I14" s="458"/>
    </row>
    <row r="15" spans="1:38" ht="18.75" customHeight="1">
      <c r="A15" s="2" t="s">
        <v>11</v>
      </c>
      <c r="B15" s="286" t="s">
        <v>12</v>
      </c>
    </row>
    <row r="16" spans="1:38" ht="18.75" customHeight="1">
      <c r="A16" s="2"/>
      <c r="B16" s="286" t="s">
        <v>13</v>
      </c>
    </row>
    <row r="17" spans="1:38" ht="15" customHeight="1">
      <c r="A17" s="2"/>
      <c r="B17" s="458"/>
      <c r="C17" s="458"/>
      <c r="D17" s="458"/>
      <c r="E17" s="458"/>
      <c r="F17" s="458"/>
      <c r="G17" s="458"/>
      <c r="H17" s="458"/>
      <c r="I17" s="458"/>
    </row>
    <row r="18" spans="1:38" ht="18.75" customHeight="1">
      <c r="A18" s="2" t="s">
        <v>14</v>
      </c>
      <c r="B18" s="286" t="s">
        <v>15</v>
      </c>
    </row>
    <row r="19" spans="1:38" ht="15" customHeight="1">
      <c r="A19" s="2"/>
      <c r="B19" s="458"/>
      <c r="C19" s="458"/>
      <c r="D19" s="458"/>
      <c r="E19" s="458"/>
      <c r="F19" s="458"/>
      <c r="G19" s="458"/>
      <c r="H19" s="458"/>
      <c r="I19" s="458"/>
    </row>
    <row r="20" spans="1:38" s="413" customFormat="1" ht="18.75" customHeight="1">
      <c r="A20" s="2" t="s">
        <v>16</v>
      </c>
      <c r="B20" s="286" t="s">
        <v>17</v>
      </c>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row>
    <row r="21" spans="1:38" ht="15" customHeight="1">
      <c r="A21" s="2"/>
      <c r="B21" s="458"/>
    </row>
    <row r="22" spans="1:38" ht="18.75" customHeight="1">
      <c r="A22" s="2" t="s">
        <v>18</v>
      </c>
      <c r="B22" s="286" t="s">
        <v>19</v>
      </c>
    </row>
    <row r="23" spans="1:38" ht="18.75" customHeight="1">
      <c r="A23" s="2"/>
      <c r="B23" s="3"/>
      <c r="C23" s="3"/>
      <c r="D23" s="4" t="s">
        <v>4589</v>
      </c>
      <c r="F23" s="458"/>
      <c r="G23" s="458" t="s">
        <v>20</v>
      </c>
      <c r="N23" s="4" t="s">
        <v>21</v>
      </c>
      <c r="V23" s="4"/>
      <c r="W23" s="3"/>
    </row>
    <row r="24" spans="1:38" ht="15" customHeight="1">
      <c r="A24" s="2"/>
      <c r="B24" s="4"/>
      <c r="C24" s="4"/>
      <c r="D24" s="4"/>
      <c r="F24" s="458"/>
      <c r="G24" s="458"/>
      <c r="N24" s="4"/>
      <c r="V24" s="4"/>
      <c r="W24" s="4"/>
    </row>
    <row r="25" spans="1:38" ht="18.75" customHeight="1">
      <c r="A25" s="2"/>
      <c r="B25" s="4"/>
      <c r="C25" s="4"/>
      <c r="D25" s="4" t="s">
        <v>4590</v>
      </c>
      <c r="F25" s="458"/>
      <c r="G25" s="458" t="s">
        <v>20</v>
      </c>
      <c r="N25" s="4" t="s">
        <v>22</v>
      </c>
      <c r="V25" s="4"/>
      <c r="W25" s="4"/>
    </row>
    <row r="26" spans="1:38" ht="15" customHeight="1">
      <c r="A26" s="2"/>
      <c r="B26" s="4"/>
      <c r="C26" s="4"/>
      <c r="D26" s="4"/>
      <c r="F26" s="458"/>
      <c r="G26" s="458"/>
      <c r="N26" s="4"/>
      <c r="V26" s="4"/>
      <c r="W26" s="4"/>
    </row>
    <row r="27" spans="1:38" ht="18.75" customHeight="1">
      <c r="A27" s="2"/>
      <c r="B27" s="4"/>
      <c r="C27" s="4"/>
      <c r="D27" s="4" t="s">
        <v>4591</v>
      </c>
      <c r="F27" s="458"/>
      <c r="G27" s="458" t="s">
        <v>20</v>
      </c>
      <c r="N27" s="4" t="s">
        <v>23</v>
      </c>
      <c r="V27" s="4"/>
      <c r="W27" s="4"/>
    </row>
    <row r="28" spans="1:38" ht="15" customHeight="1">
      <c r="A28" s="2"/>
      <c r="B28" s="4"/>
      <c r="C28" s="4"/>
      <c r="D28" s="4"/>
      <c r="F28" s="458"/>
      <c r="G28" s="458"/>
      <c r="N28" s="4"/>
      <c r="V28" s="4"/>
      <c r="W28" s="4"/>
    </row>
    <row r="29" spans="1:38" ht="18.75" customHeight="1">
      <c r="A29" s="2"/>
      <c r="B29" s="4"/>
      <c r="C29" s="5"/>
      <c r="D29" s="4" t="s">
        <v>4592</v>
      </c>
      <c r="F29" s="458"/>
      <c r="G29" s="458" t="s">
        <v>20</v>
      </c>
      <c r="N29" s="4" t="s">
        <v>24</v>
      </c>
      <c r="V29" s="4"/>
      <c r="W29" s="5"/>
    </row>
    <row r="30" spans="1:38" ht="18.75" customHeight="1">
      <c r="A30" s="6"/>
      <c r="B30" s="4"/>
      <c r="C30" s="5"/>
      <c r="N30" s="3" t="s">
        <v>25</v>
      </c>
      <c r="W30" s="5"/>
    </row>
    <row r="31" spans="1:38" ht="15" customHeight="1">
      <c r="A31" s="6"/>
      <c r="B31" s="4"/>
      <c r="C31" s="4"/>
      <c r="D31" s="4"/>
      <c r="F31" s="458"/>
      <c r="G31" s="458"/>
      <c r="N31" s="4"/>
      <c r="V31" s="4"/>
      <c r="W31" s="4"/>
    </row>
    <row r="32" spans="1:38" ht="18.75" customHeight="1">
      <c r="A32" s="6"/>
      <c r="B32" s="4"/>
      <c r="C32" s="4"/>
      <c r="D32" s="4" t="s">
        <v>4593</v>
      </c>
      <c r="F32" s="458"/>
      <c r="G32" s="458" t="s">
        <v>20</v>
      </c>
      <c r="N32" s="4" t="s">
        <v>26</v>
      </c>
      <c r="V32" s="4"/>
      <c r="W32" s="4"/>
    </row>
    <row r="33" spans="1:23" ht="15" customHeight="1"/>
    <row r="34" spans="1:23" ht="18.75" customHeight="1">
      <c r="D34" s="4" t="s">
        <v>4594</v>
      </c>
      <c r="G34" s="458" t="s">
        <v>20</v>
      </c>
      <c r="N34" s="3" t="s">
        <v>27</v>
      </c>
      <c r="V34" s="3"/>
    </row>
    <row r="35" spans="1:23" ht="15" customHeight="1">
      <c r="A35" s="6"/>
      <c r="B35" s="4"/>
      <c r="C35" s="4"/>
      <c r="D35" s="4"/>
      <c r="F35" s="458"/>
      <c r="G35" s="458"/>
      <c r="N35" s="4"/>
      <c r="V35" s="4"/>
      <c r="W35" s="4"/>
    </row>
    <row r="36" spans="1:23" ht="18.75" customHeight="1">
      <c r="A36" s="2"/>
      <c r="B36" s="4"/>
      <c r="C36" s="4"/>
      <c r="D36" s="4" t="s">
        <v>4988</v>
      </c>
      <c r="F36" s="7"/>
      <c r="G36" s="458" t="s">
        <v>20</v>
      </c>
      <c r="N36" s="4" t="s">
        <v>28</v>
      </c>
      <c r="V36" s="5"/>
      <c r="W36" s="4"/>
    </row>
    <row r="37" spans="1:23" ht="15" customHeight="1">
      <c r="A37" s="2"/>
      <c r="B37" s="4"/>
      <c r="C37" s="4"/>
      <c r="D37" s="4"/>
      <c r="E37" s="458"/>
      <c r="F37" s="458"/>
      <c r="G37" s="4"/>
      <c r="H37" s="4"/>
      <c r="I37" s="4"/>
    </row>
    <row r="38" spans="1:23" ht="15" customHeight="1"/>
    <row r="39" spans="1:23" ht="18.75" customHeight="1">
      <c r="A39" s="2" t="s">
        <v>29</v>
      </c>
      <c r="B39" s="286" t="s">
        <v>4596</v>
      </c>
    </row>
    <row r="40" spans="1:23" ht="18.75" customHeight="1">
      <c r="B40" s="286" t="s">
        <v>4595</v>
      </c>
    </row>
    <row r="41" spans="1:23" ht="15" customHeight="1">
      <c r="A41" s="315"/>
      <c r="B41" s="9"/>
      <c r="C41" s="9"/>
      <c r="D41" s="9"/>
      <c r="E41" s="9"/>
      <c r="F41" s="9"/>
      <c r="G41" s="9"/>
      <c r="H41" s="9"/>
      <c r="I41" s="9"/>
    </row>
    <row r="42" spans="1:23" ht="18.75" customHeight="1">
      <c r="C42" s="286" t="s">
        <v>30</v>
      </c>
    </row>
    <row r="43" spans="1:23" ht="18.75" customHeight="1">
      <c r="C43" s="286" t="s">
        <v>31</v>
      </c>
    </row>
    <row r="44" spans="1:23" ht="15" customHeight="1"/>
    <row r="45" spans="1:23" ht="15" customHeight="1"/>
    <row r="46" spans="1:23" ht="18.75" customHeight="1">
      <c r="A46" s="10" t="s">
        <v>32</v>
      </c>
      <c r="B46" s="458"/>
      <c r="C46" s="286" t="s">
        <v>33</v>
      </c>
    </row>
    <row r="47" spans="1:23" ht="18.75" customHeight="1">
      <c r="A47" s="3"/>
      <c r="B47" s="458"/>
      <c r="C47" s="11" t="s">
        <v>34</v>
      </c>
    </row>
    <row r="48" spans="1:23" ht="15" customHeight="1">
      <c r="A48" s="315"/>
      <c r="B48" s="9"/>
      <c r="C48" s="9"/>
      <c r="D48" s="9"/>
      <c r="E48" s="9"/>
      <c r="F48" s="9"/>
      <c r="G48" s="9"/>
      <c r="H48" s="9"/>
      <c r="I48" s="9"/>
    </row>
    <row r="49" spans="1:9" ht="18.75" customHeight="1">
      <c r="C49" s="286" t="s">
        <v>35</v>
      </c>
    </row>
    <row r="50" spans="1:9" ht="15" customHeight="1"/>
    <row r="51" spans="1:9" ht="15" customHeight="1"/>
    <row r="52" spans="1:9" ht="18.75" customHeight="1">
      <c r="A52" s="10" t="s">
        <v>36</v>
      </c>
      <c r="B52" s="458"/>
      <c r="C52" s="286" t="s">
        <v>37</v>
      </c>
    </row>
    <row r="53" spans="1:9" ht="18.75" customHeight="1">
      <c r="A53" s="3"/>
      <c r="B53" s="458"/>
      <c r="C53" s="11" t="s">
        <v>38</v>
      </c>
    </row>
    <row r="54" spans="1:9" ht="15" customHeight="1">
      <c r="A54" s="315"/>
      <c r="B54" s="9"/>
      <c r="C54" s="9"/>
      <c r="D54" s="9"/>
      <c r="E54" s="9"/>
      <c r="F54" s="9"/>
      <c r="G54" s="9"/>
      <c r="H54" s="9"/>
      <c r="I54" s="9"/>
    </row>
    <row r="55" spans="1:9" ht="18.75" customHeight="1">
      <c r="C55" s="286" t="s">
        <v>39</v>
      </c>
    </row>
    <row r="56" spans="1:9" ht="18.75" customHeight="1">
      <c r="C56" s="286" t="s">
        <v>40</v>
      </c>
      <c r="D56" s="12"/>
      <c r="E56" s="12"/>
    </row>
    <row r="57" spans="1:9" ht="18.75" customHeight="1">
      <c r="C57" s="286" t="s">
        <v>41</v>
      </c>
    </row>
    <row r="58" spans="1:9" ht="18.75" customHeight="1">
      <c r="A58" s="3"/>
      <c r="B58" s="458"/>
    </row>
  </sheetData>
  <mergeCells count="2">
    <mergeCell ref="A2:AH2"/>
    <mergeCell ref="A1:D1"/>
  </mergeCells>
  <phoneticPr fontId="4"/>
  <hyperlinks>
    <hyperlink ref="C47" r:id="rId1" display="◇飯能市ホームページ　統計データ　https://www.city.hanno.lg.jp" xr:uid="{E349CEF1-5C4B-4A9D-8E5E-54A169326A63}"/>
    <hyperlink ref="C53" r:id="rId2" xr:uid="{F430D54B-AFDB-4F87-A93F-9E3D1AD5D7EB}"/>
    <hyperlink ref="A1" location="P2細目次!A1" display="目次に戻る" xr:uid="{94F3A3BB-47F3-4245-88D1-13AD5A5A28A4}"/>
  </hyperlinks>
  <pageMargins left="0.70866141732283472" right="0.70866141732283472" top="0.74803149606299213" bottom="0.74803149606299213" header="0.31496062992125984" footer="0.31496062992125984"/>
  <pageSetup paperSize="9" scale="83" firstPageNumber="0" orientation="portrait" r:id="rId3"/>
  <headerFooter differentFirst="1" scaleWithDoc="0">
    <oddFooter>&amp;C- &amp;P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8CBE5-5CBC-4DB0-AF7D-21CA23BA5802}">
  <sheetPr>
    <tabColor theme="0"/>
    <pageSetUpPr fitToPage="1"/>
  </sheetPr>
  <dimension ref="A1:AN36"/>
  <sheetViews>
    <sheetView zoomScaleNormal="100" zoomScaleSheetLayoutView="100" workbookViewId="0">
      <selection sqref="A1:D1"/>
    </sheetView>
  </sheetViews>
  <sheetFormatPr defaultColWidth="3" defaultRowHeight="26.25" customHeight="1"/>
  <cols>
    <col min="1" max="16384" width="3" style="286"/>
  </cols>
  <sheetData>
    <row r="1" spans="1:38" ht="26.25" customHeight="1">
      <c r="A1" s="1544" t="s">
        <v>4602</v>
      </c>
      <c r="B1" s="1544"/>
      <c r="C1" s="1544"/>
      <c r="D1" s="1544"/>
    </row>
    <row r="2" spans="1:38" s="42" customFormat="1" ht="26.25" customHeight="1">
      <c r="A2" s="1966" t="s">
        <v>1842</v>
      </c>
      <c r="B2" s="1966"/>
      <c r="C2" s="1966"/>
      <c r="D2" s="1966"/>
      <c r="E2" s="1966"/>
      <c r="F2" s="1966"/>
      <c r="G2" s="1966"/>
      <c r="H2" s="1966"/>
      <c r="I2" s="1966"/>
      <c r="J2" s="1966"/>
      <c r="K2" s="1966"/>
      <c r="L2" s="1966"/>
      <c r="M2" s="1966"/>
      <c r="N2" s="1966"/>
      <c r="O2" s="1966"/>
      <c r="P2" s="1966"/>
      <c r="Q2" s="1966"/>
      <c r="R2" s="1966"/>
      <c r="S2" s="1966"/>
      <c r="T2" s="1966"/>
      <c r="U2" s="1966"/>
      <c r="V2" s="1966"/>
      <c r="W2" s="1966"/>
      <c r="X2" s="1966"/>
      <c r="Y2" s="1966"/>
      <c r="Z2" s="1966"/>
      <c r="AA2" s="1966"/>
      <c r="AB2" s="1966"/>
      <c r="AC2" s="1966"/>
      <c r="AD2" s="1966"/>
      <c r="AE2" s="1966"/>
    </row>
    <row r="3" spans="1:38" ht="13.5">
      <c r="A3" s="732"/>
      <c r="B3" s="732"/>
      <c r="C3" s="732"/>
      <c r="D3" s="732"/>
      <c r="U3" s="328"/>
      <c r="V3" s="328"/>
      <c r="W3" s="328"/>
      <c r="X3" s="328"/>
      <c r="Y3" s="328"/>
      <c r="Z3" s="328"/>
      <c r="AA3" s="328"/>
      <c r="AB3" s="328"/>
      <c r="AC3" s="328"/>
      <c r="AD3" s="328"/>
      <c r="AE3" s="407" t="s">
        <v>4708</v>
      </c>
    </row>
    <row r="4" spans="1:38" ht="26.25" customHeight="1">
      <c r="A4" s="1273" t="s">
        <v>601</v>
      </c>
      <c r="B4" s="1273"/>
      <c r="C4" s="1273"/>
      <c r="D4" s="1274"/>
      <c r="E4" s="1260" t="s">
        <v>1843</v>
      </c>
      <c r="F4" s="1261"/>
      <c r="G4" s="1261"/>
      <c r="H4" s="1261"/>
      <c r="I4" s="1261"/>
      <c r="J4" s="1261"/>
      <c r="K4" s="1261"/>
      <c r="L4" s="1261"/>
      <c r="M4" s="1261"/>
      <c r="N4" s="1261"/>
      <c r="O4" s="1261"/>
      <c r="P4" s="1261"/>
      <c r="Q4" s="1261"/>
      <c r="R4" s="1261"/>
      <c r="S4" s="1262"/>
      <c r="T4" s="1272" t="s">
        <v>1844</v>
      </c>
      <c r="U4" s="1273"/>
      <c r="V4" s="1273"/>
      <c r="W4" s="1273"/>
      <c r="X4" s="1273"/>
      <c r="Y4" s="1273"/>
      <c r="Z4" s="1273"/>
      <c r="AA4" s="1273"/>
      <c r="AB4" s="1273"/>
      <c r="AC4" s="1273"/>
      <c r="AD4" s="1273"/>
      <c r="AE4" s="1273"/>
    </row>
    <row r="5" spans="1:38" ht="26.25" customHeight="1">
      <c r="A5" s="1201"/>
      <c r="B5" s="1201"/>
      <c r="C5" s="1201"/>
      <c r="D5" s="1281"/>
      <c r="E5" s="1502" t="s">
        <v>1845</v>
      </c>
      <c r="F5" s="1504"/>
      <c r="G5" s="1503"/>
      <c r="H5" s="1485" t="s">
        <v>1846</v>
      </c>
      <c r="I5" s="1486"/>
      <c r="J5" s="1494"/>
      <c r="K5" s="1260" t="s">
        <v>1847</v>
      </c>
      <c r="L5" s="1261"/>
      <c r="M5" s="1261"/>
      <c r="N5" s="1261"/>
      <c r="O5" s="1261"/>
      <c r="P5" s="1261"/>
      <c r="Q5" s="1261"/>
      <c r="R5" s="1261"/>
      <c r="S5" s="1262"/>
      <c r="T5" s="1280"/>
      <c r="U5" s="1201"/>
      <c r="V5" s="1201"/>
      <c r="W5" s="1201"/>
      <c r="X5" s="1201"/>
      <c r="Y5" s="1201"/>
      <c r="Z5" s="1201"/>
      <c r="AA5" s="1201"/>
      <c r="AB5" s="1201"/>
      <c r="AC5" s="1201"/>
      <c r="AD5" s="1201"/>
      <c r="AE5" s="1201"/>
    </row>
    <row r="6" spans="1:38" ht="26.25" customHeight="1">
      <c r="A6" s="1201"/>
      <c r="B6" s="1201"/>
      <c r="C6" s="1201"/>
      <c r="D6" s="1281"/>
      <c r="E6" s="1970"/>
      <c r="F6" s="1300"/>
      <c r="G6" s="1682"/>
      <c r="H6" s="1971"/>
      <c r="I6" s="1294"/>
      <c r="J6" s="1972"/>
      <c r="K6" s="1272" t="s">
        <v>1848</v>
      </c>
      <c r="L6" s="1273"/>
      <c r="M6" s="1274"/>
      <c r="N6" s="1272" t="s">
        <v>1849</v>
      </c>
      <c r="O6" s="1273"/>
      <c r="P6" s="1274"/>
      <c r="Q6" s="1272" t="s">
        <v>1850</v>
      </c>
      <c r="R6" s="1273"/>
      <c r="S6" s="1274"/>
      <c r="T6" s="1272" t="s">
        <v>1848</v>
      </c>
      <c r="U6" s="1273"/>
      <c r="V6" s="1274"/>
      <c r="W6" s="1272" t="s">
        <v>449</v>
      </c>
      <c r="X6" s="1273"/>
      <c r="Y6" s="1274"/>
      <c r="Z6" s="1485" t="s">
        <v>1851</v>
      </c>
      <c r="AA6" s="1486"/>
      <c r="AB6" s="1494"/>
      <c r="AC6" s="1272" t="s">
        <v>1852</v>
      </c>
      <c r="AD6" s="1273"/>
      <c r="AE6" s="1273"/>
    </row>
    <row r="7" spans="1:38" ht="26.25" customHeight="1">
      <c r="A7" s="1276"/>
      <c r="B7" s="1276"/>
      <c r="C7" s="1276"/>
      <c r="D7" s="1282"/>
      <c r="E7" s="1339"/>
      <c r="F7" s="1340"/>
      <c r="G7" s="1341"/>
      <c r="H7" s="1487"/>
      <c r="I7" s="1295"/>
      <c r="J7" s="1495"/>
      <c r="K7" s="1275"/>
      <c r="L7" s="1276"/>
      <c r="M7" s="1282"/>
      <c r="N7" s="1275"/>
      <c r="O7" s="1276"/>
      <c r="P7" s="1282"/>
      <c r="Q7" s="1275"/>
      <c r="R7" s="1276"/>
      <c r="S7" s="1282"/>
      <c r="T7" s="1275"/>
      <c r="U7" s="1276"/>
      <c r="V7" s="1282"/>
      <c r="W7" s="1275"/>
      <c r="X7" s="1276"/>
      <c r="Y7" s="1282"/>
      <c r="Z7" s="1487"/>
      <c r="AA7" s="1295"/>
      <c r="AB7" s="1495"/>
      <c r="AC7" s="1275"/>
      <c r="AD7" s="1276"/>
      <c r="AE7" s="1276"/>
    </row>
    <row r="8" spans="1:38" ht="26.25" customHeight="1">
      <c r="A8" s="1969" t="s">
        <v>456</v>
      </c>
      <c r="B8" s="1968"/>
      <c r="C8" s="733" t="s">
        <v>1853</v>
      </c>
      <c r="D8" s="734" t="s">
        <v>457</v>
      </c>
      <c r="E8" s="1961">
        <v>696</v>
      </c>
      <c r="F8" s="1956"/>
      <c r="G8" s="1956"/>
      <c r="H8" s="1956">
        <v>511</v>
      </c>
      <c r="I8" s="1956"/>
      <c r="J8" s="1956"/>
      <c r="K8" s="1956">
        <v>185</v>
      </c>
      <c r="L8" s="1956"/>
      <c r="M8" s="1956"/>
      <c r="N8" s="1956">
        <v>74</v>
      </c>
      <c r="O8" s="1956"/>
      <c r="P8" s="1956"/>
      <c r="Q8" s="1956">
        <v>111</v>
      </c>
      <c r="R8" s="1956"/>
      <c r="S8" s="1956"/>
      <c r="T8" s="1956">
        <v>150</v>
      </c>
      <c r="U8" s="1956"/>
      <c r="V8" s="1956"/>
      <c r="W8" s="1956">
        <v>17</v>
      </c>
      <c r="X8" s="1956"/>
      <c r="Y8" s="1956"/>
      <c r="Z8" s="1956">
        <v>95</v>
      </c>
      <c r="AA8" s="1956"/>
      <c r="AB8" s="1956"/>
      <c r="AC8" s="1956">
        <v>38</v>
      </c>
      <c r="AD8" s="1956"/>
      <c r="AE8" s="1956"/>
    </row>
    <row r="9" spans="1:38" ht="26.25" customHeight="1">
      <c r="A9" s="735"/>
      <c r="B9" s="735"/>
      <c r="C9" s="733"/>
      <c r="D9" s="734"/>
      <c r="E9" s="1961"/>
      <c r="F9" s="1956"/>
      <c r="G9" s="1956"/>
      <c r="H9" s="1956"/>
      <c r="I9" s="1956"/>
      <c r="J9" s="1956"/>
      <c r="K9" s="1956"/>
      <c r="L9" s="1956"/>
      <c r="M9" s="1956"/>
      <c r="N9" s="1956"/>
      <c r="O9" s="1956"/>
      <c r="P9" s="1956"/>
      <c r="Q9" s="1956"/>
      <c r="R9" s="1956"/>
      <c r="S9" s="1956"/>
      <c r="T9" s="1956"/>
      <c r="U9" s="1956"/>
      <c r="V9" s="1956"/>
      <c r="W9" s="1956"/>
      <c r="X9" s="1956"/>
      <c r="Y9" s="1956"/>
      <c r="Z9" s="1956"/>
      <c r="AA9" s="1956"/>
      <c r="AB9" s="1956"/>
      <c r="AC9" s="1956"/>
      <c r="AD9" s="1956"/>
      <c r="AE9" s="1956"/>
    </row>
    <row r="10" spans="1:38" ht="26.25" customHeight="1">
      <c r="A10" s="1968" t="s">
        <v>458</v>
      </c>
      <c r="B10" s="1968"/>
      <c r="C10" s="733" t="s">
        <v>1130</v>
      </c>
      <c r="D10" s="734" t="s">
        <v>457</v>
      </c>
      <c r="E10" s="1961">
        <v>621</v>
      </c>
      <c r="F10" s="1956"/>
      <c r="G10" s="1956"/>
      <c r="H10" s="1956">
        <v>490</v>
      </c>
      <c r="I10" s="1956"/>
      <c r="J10" s="1956"/>
      <c r="K10" s="1956">
        <v>131</v>
      </c>
      <c r="L10" s="1956"/>
      <c r="M10" s="1956"/>
      <c r="N10" s="1953" t="s">
        <v>786</v>
      </c>
      <c r="O10" s="1953"/>
      <c r="P10" s="1953"/>
      <c r="Q10" s="1953" t="s">
        <v>786</v>
      </c>
      <c r="R10" s="1953"/>
      <c r="S10" s="1953"/>
      <c r="T10" s="1956">
        <v>140</v>
      </c>
      <c r="U10" s="1956"/>
      <c r="V10" s="1956"/>
      <c r="W10" s="1956">
        <v>18</v>
      </c>
      <c r="X10" s="1956"/>
      <c r="Y10" s="1956"/>
      <c r="Z10" s="1956">
        <v>90</v>
      </c>
      <c r="AA10" s="1956"/>
      <c r="AB10" s="1956"/>
      <c r="AC10" s="1956">
        <v>31</v>
      </c>
      <c r="AD10" s="1956"/>
      <c r="AE10" s="1956"/>
      <c r="AF10" s="286" t="s">
        <v>1854</v>
      </c>
    </row>
    <row r="11" spans="1:38" ht="26.25" customHeight="1">
      <c r="A11" s="736"/>
      <c r="B11" s="736"/>
      <c r="C11" s="736"/>
      <c r="D11" s="737"/>
      <c r="E11" s="1967"/>
      <c r="F11" s="1957"/>
      <c r="G11" s="1957"/>
      <c r="H11" s="1957"/>
      <c r="I11" s="1957"/>
      <c r="J11" s="1957"/>
      <c r="K11" s="1957"/>
      <c r="L11" s="1957"/>
      <c r="M11" s="1957"/>
      <c r="N11" s="1957"/>
      <c r="O11" s="1957"/>
      <c r="P11" s="1957"/>
      <c r="Q11" s="1957"/>
      <c r="R11" s="1957"/>
      <c r="S11" s="1957"/>
      <c r="T11" s="1957"/>
      <c r="U11" s="1957"/>
      <c r="V11" s="1957"/>
      <c r="W11" s="1957"/>
      <c r="X11" s="1957"/>
      <c r="Y11" s="1957"/>
      <c r="Z11" s="1957"/>
      <c r="AA11" s="1957"/>
      <c r="AB11" s="1957"/>
      <c r="AC11" s="1957"/>
      <c r="AD11" s="1957"/>
      <c r="AE11" s="1957"/>
    </row>
    <row r="12" spans="1:38" ht="13.5">
      <c r="A12" s="738" t="s">
        <v>4702</v>
      </c>
      <c r="B12" s="739"/>
      <c r="C12" s="739"/>
      <c r="D12" s="739"/>
      <c r="E12" s="739"/>
      <c r="F12" s="739"/>
      <c r="G12" s="739"/>
      <c r="H12" s="739"/>
      <c r="I12" s="739"/>
      <c r="J12" s="739"/>
      <c r="K12" s="739"/>
      <c r="L12" s="739"/>
      <c r="M12" s="739"/>
      <c r="N12" s="739"/>
      <c r="O12" s="739"/>
      <c r="P12" s="739"/>
      <c r="Q12" s="739"/>
      <c r="R12" s="739"/>
      <c r="S12" s="739"/>
      <c r="T12" s="739"/>
      <c r="U12" s="739"/>
      <c r="V12" s="739"/>
      <c r="W12" s="740"/>
      <c r="X12" s="740"/>
      <c r="Y12" s="740"/>
      <c r="Z12" s="740"/>
      <c r="AA12" s="740"/>
      <c r="AB12" s="740"/>
      <c r="AC12" s="740"/>
      <c r="AD12" s="740"/>
      <c r="AE12" s="308" t="s">
        <v>1887</v>
      </c>
      <c r="AG12" s="315"/>
      <c r="AH12" s="315"/>
      <c r="AI12" s="315"/>
      <c r="AJ12" s="315"/>
      <c r="AK12" s="315"/>
      <c r="AL12" s="315"/>
    </row>
    <row r="13" spans="1:38" ht="13.5">
      <c r="A13" s="741" t="s">
        <v>4703</v>
      </c>
      <c r="B13" s="742"/>
      <c r="C13" s="742"/>
      <c r="D13" s="742"/>
      <c r="E13" s="742"/>
      <c r="F13" s="742"/>
      <c r="G13" s="742"/>
      <c r="H13" s="742"/>
      <c r="I13" s="742"/>
      <c r="J13" s="742"/>
      <c r="K13" s="742"/>
      <c r="L13" s="742"/>
      <c r="M13" s="742"/>
      <c r="N13" s="742"/>
      <c r="O13" s="742"/>
      <c r="P13" s="742"/>
      <c r="Q13" s="742"/>
      <c r="R13" s="742"/>
      <c r="S13" s="742"/>
      <c r="T13" s="742"/>
      <c r="U13" s="742"/>
      <c r="V13" s="742"/>
    </row>
    <row r="14" spans="1:38" ht="13.5">
      <c r="A14" s="741" t="s">
        <v>4705</v>
      </c>
      <c r="B14" s="742"/>
      <c r="C14" s="742"/>
      <c r="D14" s="742"/>
      <c r="E14" s="742"/>
      <c r="F14" s="742"/>
      <c r="G14" s="742"/>
      <c r="H14" s="742"/>
      <c r="I14" s="742"/>
      <c r="J14" s="742"/>
      <c r="K14" s="742"/>
      <c r="L14" s="742"/>
      <c r="M14" s="742"/>
      <c r="N14" s="742"/>
      <c r="O14" s="742"/>
      <c r="P14" s="742"/>
      <c r="Q14" s="742"/>
      <c r="R14" s="742"/>
      <c r="S14" s="742"/>
      <c r="T14" s="742"/>
      <c r="U14" s="742"/>
      <c r="V14" s="742"/>
    </row>
    <row r="15" spans="1:38" ht="13.5">
      <c r="A15" s="741" t="s">
        <v>4704</v>
      </c>
      <c r="B15" s="742"/>
      <c r="C15" s="742"/>
      <c r="D15" s="742"/>
      <c r="E15" s="742"/>
      <c r="F15" s="742"/>
      <c r="G15" s="742"/>
      <c r="H15" s="742"/>
      <c r="I15" s="742"/>
      <c r="J15" s="742"/>
      <c r="K15" s="742"/>
      <c r="L15" s="742"/>
      <c r="M15" s="742"/>
      <c r="N15" s="742"/>
      <c r="O15" s="742"/>
      <c r="P15" s="742"/>
      <c r="Q15" s="742"/>
      <c r="R15" s="742"/>
      <c r="S15" s="742"/>
      <c r="T15" s="742"/>
      <c r="U15" s="742"/>
      <c r="V15" s="742"/>
    </row>
    <row r="16" spans="1:38" ht="13.5">
      <c r="A16" s="741" t="s">
        <v>4706</v>
      </c>
      <c r="B16" s="742"/>
      <c r="C16" s="742"/>
      <c r="D16" s="742"/>
      <c r="E16" s="742"/>
      <c r="F16" s="742"/>
      <c r="G16" s="742"/>
      <c r="H16" s="742"/>
      <c r="I16" s="742"/>
      <c r="J16" s="742"/>
      <c r="K16" s="742"/>
      <c r="L16" s="742"/>
      <c r="M16" s="742"/>
      <c r="N16" s="742"/>
      <c r="O16" s="742"/>
      <c r="P16" s="742"/>
      <c r="Q16" s="742"/>
      <c r="R16" s="742"/>
      <c r="S16" s="742"/>
      <c r="T16" s="742"/>
      <c r="U16" s="742"/>
      <c r="V16" s="742"/>
    </row>
    <row r="17" spans="1:40" ht="13.5">
      <c r="A17" s="65" t="s">
        <v>4707</v>
      </c>
    </row>
    <row r="20" spans="1:40" s="42" customFormat="1" ht="26.25" customHeight="1">
      <c r="A20" s="1966" t="s">
        <v>1855</v>
      </c>
      <c r="B20" s="1966"/>
      <c r="C20" s="1966"/>
      <c r="D20" s="1966"/>
      <c r="E20" s="1966"/>
      <c r="F20" s="1966"/>
      <c r="G20" s="1966"/>
      <c r="H20" s="1966"/>
      <c r="I20" s="1966"/>
      <c r="J20" s="1966"/>
      <c r="K20" s="1966"/>
      <c r="L20" s="1966"/>
      <c r="M20" s="1966"/>
      <c r="N20" s="1966"/>
      <c r="O20" s="1966"/>
      <c r="P20" s="1966"/>
      <c r="Q20" s="1966"/>
      <c r="R20" s="1966"/>
      <c r="S20" s="1966"/>
      <c r="T20" s="1966"/>
      <c r="U20" s="1966"/>
      <c r="V20" s="1966"/>
      <c r="W20" s="1966"/>
      <c r="X20" s="1966"/>
      <c r="Y20" s="1966"/>
      <c r="Z20" s="1966"/>
      <c r="AA20" s="1966"/>
      <c r="AB20" s="1966"/>
      <c r="AC20" s="1966"/>
      <c r="AD20" s="1966"/>
      <c r="AE20" s="1966"/>
      <c r="AF20" s="743"/>
      <c r="AG20" s="743"/>
      <c r="AH20" s="743"/>
      <c r="AI20" s="743"/>
      <c r="AJ20" s="743"/>
      <c r="AK20" s="743"/>
      <c r="AL20" s="743"/>
      <c r="AM20" s="743"/>
      <c r="AN20" s="743"/>
    </row>
    <row r="21" spans="1:40" ht="13.5">
      <c r="A21" s="732"/>
      <c r="B21" s="732"/>
      <c r="C21" s="732"/>
      <c r="D21" s="732"/>
      <c r="U21" s="328"/>
      <c r="V21" s="328"/>
      <c r="W21" s="328"/>
      <c r="X21" s="328"/>
      <c r="Y21" s="328"/>
      <c r="Z21" s="328"/>
      <c r="AA21" s="328"/>
      <c r="AB21" s="328"/>
      <c r="AC21" s="328"/>
      <c r="AD21" s="328"/>
      <c r="AE21" s="407" t="s">
        <v>4960</v>
      </c>
    </row>
    <row r="22" spans="1:40" ht="26.25" customHeight="1">
      <c r="A22" s="1273" t="s">
        <v>1856</v>
      </c>
      <c r="B22" s="1273"/>
      <c r="C22" s="1273"/>
      <c r="D22" s="1274"/>
      <c r="E22" s="1272" t="s">
        <v>464</v>
      </c>
      <c r="F22" s="1273"/>
      <c r="G22" s="1274"/>
      <c r="H22" s="1485" t="s">
        <v>4694</v>
      </c>
      <c r="I22" s="1273"/>
      <c r="J22" s="1274"/>
      <c r="K22" s="1485" t="s">
        <v>4695</v>
      </c>
      <c r="L22" s="1273"/>
      <c r="M22" s="1274"/>
      <c r="N22" s="1485" t="s">
        <v>4696</v>
      </c>
      <c r="O22" s="1273"/>
      <c r="P22" s="1274"/>
      <c r="Q22" s="1485" t="s">
        <v>4697</v>
      </c>
      <c r="R22" s="1273"/>
      <c r="S22" s="1274"/>
      <c r="T22" s="1485" t="s">
        <v>4698</v>
      </c>
      <c r="U22" s="1273"/>
      <c r="V22" s="1274"/>
      <c r="W22" s="1485" t="s">
        <v>4699</v>
      </c>
      <c r="X22" s="1273"/>
      <c r="Y22" s="1274"/>
      <c r="Z22" s="1485" t="s">
        <v>4700</v>
      </c>
      <c r="AA22" s="1273"/>
      <c r="AB22" s="1274"/>
      <c r="AC22" s="1485" t="s">
        <v>4701</v>
      </c>
      <c r="AD22" s="1273"/>
      <c r="AE22" s="1273"/>
    </row>
    <row r="23" spans="1:40" ht="26.25" customHeight="1">
      <c r="A23" s="1201"/>
      <c r="B23" s="1201"/>
      <c r="C23" s="1201"/>
      <c r="D23" s="1281"/>
      <c r="E23" s="1280"/>
      <c r="F23" s="1201"/>
      <c r="G23" s="1281"/>
      <c r="H23" s="1280"/>
      <c r="I23" s="1201"/>
      <c r="J23" s="1281"/>
      <c r="K23" s="1280"/>
      <c r="L23" s="1201"/>
      <c r="M23" s="1281"/>
      <c r="N23" s="1280"/>
      <c r="O23" s="1201"/>
      <c r="P23" s="1281"/>
      <c r="Q23" s="1280"/>
      <c r="R23" s="1201"/>
      <c r="S23" s="1281"/>
      <c r="T23" s="1280"/>
      <c r="U23" s="1201"/>
      <c r="V23" s="1281"/>
      <c r="W23" s="1280"/>
      <c r="X23" s="1201"/>
      <c r="Y23" s="1281"/>
      <c r="Z23" s="1280"/>
      <c r="AA23" s="1201"/>
      <c r="AB23" s="1281"/>
      <c r="AC23" s="1280"/>
      <c r="AD23" s="1201"/>
      <c r="AE23" s="1201"/>
    </row>
    <row r="24" spans="1:40" ht="26.25" customHeight="1">
      <c r="A24" s="1201"/>
      <c r="B24" s="1201"/>
      <c r="C24" s="1201"/>
      <c r="D24" s="1281"/>
      <c r="E24" s="1280"/>
      <c r="F24" s="1201"/>
      <c r="G24" s="1281"/>
      <c r="H24" s="1280"/>
      <c r="I24" s="1201"/>
      <c r="J24" s="1281"/>
      <c r="K24" s="1280"/>
      <c r="L24" s="1201"/>
      <c r="M24" s="1281"/>
      <c r="N24" s="1280"/>
      <c r="O24" s="1201"/>
      <c r="P24" s="1281"/>
      <c r="Q24" s="1280"/>
      <c r="R24" s="1201"/>
      <c r="S24" s="1281"/>
      <c r="T24" s="1280"/>
      <c r="U24" s="1201"/>
      <c r="V24" s="1281"/>
      <c r="W24" s="1280"/>
      <c r="X24" s="1201"/>
      <c r="Y24" s="1281"/>
      <c r="Z24" s="1280"/>
      <c r="AA24" s="1201"/>
      <c r="AB24" s="1281"/>
      <c r="AC24" s="1280"/>
      <c r="AD24" s="1201"/>
      <c r="AE24" s="1201"/>
    </row>
    <row r="25" spans="1:40" ht="26.25" customHeight="1">
      <c r="A25" s="1276"/>
      <c r="B25" s="1276"/>
      <c r="C25" s="1276"/>
      <c r="D25" s="1282"/>
      <c r="E25" s="1275"/>
      <c r="F25" s="1276"/>
      <c r="G25" s="1282"/>
      <c r="H25" s="1275"/>
      <c r="I25" s="1276"/>
      <c r="J25" s="1282"/>
      <c r="K25" s="1275"/>
      <c r="L25" s="1276"/>
      <c r="M25" s="1282"/>
      <c r="N25" s="1275"/>
      <c r="O25" s="1276"/>
      <c r="P25" s="1282"/>
      <c r="Q25" s="1275"/>
      <c r="R25" s="1276"/>
      <c r="S25" s="1282"/>
      <c r="T25" s="1275"/>
      <c r="U25" s="1276"/>
      <c r="V25" s="1282"/>
      <c r="W25" s="1275"/>
      <c r="X25" s="1276"/>
      <c r="Y25" s="1282"/>
      <c r="Z25" s="1275"/>
      <c r="AA25" s="1276"/>
      <c r="AB25" s="1282"/>
      <c r="AC25" s="1275"/>
      <c r="AD25" s="1276"/>
      <c r="AE25" s="1276"/>
    </row>
    <row r="26" spans="1:40" ht="26.25" customHeight="1">
      <c r="A26" s="1555"/>
      <c r="B26" s="1555"/>
      <c r="C26" s="1555"/>
      <c r="D26" s="1556"/>
      <c r="E26" s="302"/>
      <c r="F26" s="303"/>
      <c r="G26" s="314"/>
      <c r="H26" s="303"/>
      <c r="I26" s="303"/>
      <c r="J26" s="314"/>
      <c r="K26" s="303"/>
      <c r="L26" s="314"/>
      <c r="M26" s="303"/>
      <c r="N26" s="303"/>
      <c r="O26" s="303"/>
      <c r="P26" s="314"/>
      <c r="Q26" s="303"/>
      <c r="R26" s="303"/>
      <c r="S26" s="303"/>
      <c r="T26" s="303"/>
      <c r="U26" s="314"/>
      <c r="V26" s="303"/>
      <c r="W26" s="303"/>
      <c r="X26" s="303"/>
      <c r="Y26" s="314"/>
      <c r="Z26" s="303"/>
      <c r="AA26" s="314"/>
      <c r="AB26" s="314"/>
      <c r="AC26" s="303"/>
      <c r="AD26" s="314"/>
      <c r="AE26" s="314"/>
    </row>
    <row r="27" spans="1:40" ht="26.25" customHeight="1">
      <c r="A27" s="1963" t="s">
        <v>1121</v>
      </c>
      <c r="B27" s="1963"/>
      <c r="C27" s="1963"/>
      <c r="D27" s="1964"/>
      <c r="E27" s="1965">
        <v>143</v>
      </c>
      <c r="F27" s="1962"/>
      <c r="G27" s="1962"/>
      <c r="H27" s="1962">
        <v>5</v>
      </c>
      <c r="I27" s="1962"/>
      <c r="J27" s="1962"/>
      <c r="K27" s="1962">
        <v>39</v>
      </c>
      <c r="L27" s="1962"/>
      <c r="M27" s="1962"/>
      <c r="N27" s="1962">
        <v>53</v>
      </c>
      <c r="O27" s="1962"/>
      <c r="P27" s="1962"/>
      <c r="Q27" s="1962">
        <v>28</v>
      </c>
      <c r="R27" s="1962"/>
      <c r="S27" s="1962"/>
      <c r="T27" s="1962">
        <v>8</v>
      </c>
      <c r="U27" s="1962"/>
      <c r="V27" s="1962"/>
      <c r="W27" s="1962">
        <v>6</v>
      </c>
      <c r="X27" s="1962"/>
      <c r="Y27" s="1962"/>
      <c r="Z27" s="1962">
        <v>2</v>
      </c>
      <c r="AA27" s="1962"/>
      <c r="AB27" s="1962"/>
      <c r="AC27" s="1962">
        <v>2</v>
      </c>
      <c r="AD27" s="1962"/>
      <c r="AE27" s="1962"/>
    </row>
    <row r="28" spans="1:40" ht="26.25" customHeight="1">
      <c r="A28" s="1954" t="s">
        <v>1857</v>
      </c>
      <c r="B28" s="1954"/>
      <c r="C28" s="1954"/>
      <c r="D28" s="1955"/>
      <c r="E28" s="1953" t="s">
        <v>1858</v>
      </c>
      <c r="F28" s="1953"/>
      <c r="G28" s="1953"/>
      <c r="H28" s="1953" t="s">
        <v>1858</v>
      </c>
      <c r="I28" s="1953"/>
      <c r="J28" s="1953"/>
      <c r="K28" s="1953" t="s">
        <v>1858</v>
      </c>
      <c r="L28" s="1953"/>
      <c r="M28" s="1953"/>
      <c r="N28" s="1953" t="s">
        <v>1858</v>
      </c>
      <c r="O28" s="1953"/>
      <c r="P28" s="1953"/>
      <c r="Q28" s="1953" t="s">
        <v>1858</v>
      </c>
      <c r="R28" s="1953"/>
      <c r="S28" s="1953"/>
      <c r="T28" s="1953" t="s">
        <v>1858</v>
      </c>
      <c r="U28" s="1953"/>
      <c r="V28" s="1953"/>
      <c r="W28" s="1953" t="s">
        <v>1858</v>
      </c>
      <c r="X28" s="1953"/>
      <c r="Y28" s="1953"/>
      <c r="Z28" s="1953" t="s">
        <v>1858</v>
      </c>
      <c r="AA28" s="1953"/>
      <c r="AB28" s="1953"/>
      <c r="AC28" s="1953" t="s">
        <v>1858</v>
      </c>
      <c r="AD28" s="1953"/>
      <c r="AE28" s="1953"/>
    </row>
    <row r="29" spans="1:40" ht="26.25" customHeight="1">
      <c r="A29" s="1954" t="s">
        <v>1859</v>
      </c>
      <c r="B29" s="1954"/>
      <c r="C29" s="1954"/>
      <c r="D29" s="1955"/>
      <c r="E29" s="1961">
        <v>80</v>
      </c>
      <c r="F29" s="1956"/>
      <c r="G29" s="1956"/>
      <c r="H29" s="1956">
        <v>2</v>
      </c>
      <c r="I29" s="1956"/>
      <c r="J29" s="1956"/>
      <c r="K29" s="1956">
        <v>13</v>
      </c>
      <c r="L29" s="1956"/>
      <c r="M29" s="1956"/>
      <c r="N29" s="1956">
        <v>34</v>
      </c>
      <c r="O29" s="1956"/>
      <c r="P29" s="1956"/>
      <c r="Q29" s="1956">
        <v>17</v>
      </c>
      <c r="R29" s="1956"/>
      <c r="S29" s="1956"/>
      <c r="T29" s="1956">
        <v>7</v>
      </c>
      <c r="U29" s="1956"/>
      <c r="V29" s="1956"/>
      <c r="W29" s="1956">
        <v>5</v>
      </c>
      <c r="X29" s="1956"/>
      <c r="Y29" s="1956"/>
      <c r="Z29" s="1956">
        <v>1</v>
      </c>
      <c r="AA29" s="1956"/>
      <c r="AB29" s="1956"/>
      <c r="AC29" s="1956">
        <v>1</v>
      </c>
      <c r="AD29" s="1956"/>
      <c r="AE29" s="1956"/>
    </row>
    <row r="30" spans="1:40" ht="26.25" customHeight="1">
      <c r="A30" s="1954" t="s">
        <v>1860</v>
      </c>
      <c r="B30" s="1954"/>
      <c r="C30" s="1954"/>
      <c r="D30" s="1955"/>
      <c r="E30" s="1961">
        <v>9</v>
      </c>
      <c r="F30" s="1956"/>
      <c r="G30" s="1956"/>
      <c r="H30" s="1953" t="s">
        <v>1858</v>
      </c>
      <c r="I30" s="1953"/>
      <c r="J30" s="1953"/>
      <c r="K30" s="1956">
        <v>4</v>
      </c>
      <c r="L30" s="1956"/>
      <c r="M30" s="1956"/>
      <c r="N30" s="1956">
        <v>2</v>
      </c>
      <c r="O30" s="1956"/>
      <c r="P30" s="1956"/>
      <c r="Q30" s="1956">
        <v>2</v>
      </c>
      <c r="R30" s="1956"/>
      <c r="S30" s="1956"/>
      <c r="T30" s="1956">
        <v>1</v>
      </c>
      <c r="U30" s="1956"/>
      <c r="V30" s="1956"/>
      <c r="W30" s="1953" t="s">
        <v>1858</v>
      </c>
      <c r="X30" s="1953"/>
      <c r="Y30" s="1953"/>
      <c r="Z30" s="1953" t="s">
        <v>1858</v>
      </c>
      <c r="AA30" s="1953"/>
      <c r="AB30" s="1953"/>
      <c r="AC30" s="1953" t="s">
        <v>1858</v>
      </c>
      <c r="AD30" s="1953"/>
      <c r="AE30" s="1953"/>
    </row>
    <row r="31" spans="1:40" ht="26.25" customHeight="1">
      <c r="A31" s="1954" t="s">
        <v>1861</v>
      </c>
      <c r="B31" s="1954"/>
      <c r="C31" s="1954"/>
      <c r="D31" s="1955"/>
      <c r="E31" s="1961">
        <v>4</v>
      </c>
      <c r="F31" s="1956"/>
      <c r="G31" s="1956"/>
      <c r="H31" s="1953" t="s">
        <v>1858</v>
      </c>
      <c r="I31" s="1953"/>
      <c r="J31" s="1953"/>
      <c r="K31" s="1956">
        <v>1</v>
      </c>
      <c r="L31" s="1956"/>
      <c r="M31" s="1956"/>
      <c r="N31" s="1956">
        <v>2</v>
      </c>
      <c r="O31" s="1956"/>
      <c r="P31" s="1956"/>
      <c r="Q31" s="1956">
        <v>1</v>
      </c>
      <c r="R31" s="1956"/>
      <c r="S31" s="1956"/>
      <c r="T31" s="1953" t="s">
        <v>1858</v>
      </c>
      <c r="U31" s="1953"/>
      <c r="V31" s="1953"/>
      <c r="W31" s="1953" t="s">
        <v>1858</v>
      </c>
      <c r="X31" s="1953"/>
      <c r="Y31" s="1953"/>
      <c r="Z31" s="1953" t="s">
        <v>1858</v>
      </c>
      <c r="AA31" s="1953"/>
      <c r="AB31" s="1953"/>
      <c r="AC31" s="1953" t="s">
        <v>1858</v>
      </c>
      <c r="AD31" s="1953"/>
      <c r="AE31" s="1953"/>
    </row>
    <row r="32" spans="1:40" ht="26.25" customHeight="1">
      <c r="A32" s="1954" t="s">
        <v>490</v>
      </c>
      <c r="B32" s="1954"/>
      <c r="C32" s="1954"/>
      <c r="D32" s="1955"/>
      <c r="E32" s="1961">
        <v>7</v>
      </c>
      <c r="F32" s="1956"/>
      <c r="G32" s="1956"/>
      <c r="H32" s="1953" t="s">
        <v>1858</v>
      </c>
      <c r="I32" s="1953"/>
      <c r="J32" s="1953"/>
      <c r="K32" s="1956">
        <v>2</v>
      </c>
      <c r="L32" s="1956"/>
      <c r="M32" s="1956"/>
      <c r="N32" s="1956">
        <v>4</v>
      </c>
      <c r="O32" s="1956"/>
      <c r="P32" s="1956"/>
      <c r="Q32" s="1956">
        <v>1</v>
      </c>
      <c r="R32" s="1956"/>
      <c r="S32" s="1956"/>
      <c r="T32" s="1953" t="s">
        <v>1858</v>
      </c>
      <c r="U32" s="1953"/>
      <c r="V32" s="1953"/>
      <c r="W32" s="1953" t="s">
        <v>1858</v>
      </c>
      <c r="X32" s="1953"/>
      <c r="Y32" s="1953"/>
      <c r="Z32" s="1953" t="s">
        <v>1858</v>
      </c>
      <c r="AA32" s="1953"/>
      <c r="AB32" s="1953"/>
      <c r="AC32" s="1953" t="s">
        <v>1858</v>
      </c>
      <c r="AD32" s="1953"/>
      <c r="AE32" s="1953"/>
    </row>
    <row r="33" spans="1:31" ht="26.25" customHeight="1">
      <c r="A33" s="1954" t="s">
        <v>1226</v>
      </c>
      <c r="B33" s="1954"/>
      <c r="C33" s="1954"/>
      <c r="D33" s="1955"/>
      <c r="E33" s="1961">
        <v>9</v>
      </c>
      <c r="F33" s="1956"/>
      <c r="G33" s="1956"/>
      <c r="H33" s="1956">
        <v>1</v>
      </c>
      <c r="I33" s="1956"/>
      <c r="J33" s="1956"/>
      <c r="K33" s="1956">
        <v>5</v>
      </c>
      <c r="L33" s="1956"/>
      <c r="M33" s="1956"/>
      <c r="N33" s="1956">
        <v>2</v>
      </c>
      <c r="O33" s="1956"/>
      <c r="P33" s="1956"/>
      <c r="Q33" s="1953" t="s">
        <v>1858</v>
      </c>
      <c r="R33" s="1953"/>
      <c r="S33" s="1953"/>
      <c r="T33" s="1953" t="s">
        <v>1858</v>
      </c>
      <c r="U33" s="1953"/>
      <c r="V33" s="1953"/>
      <c r="W33" s="1956">
        <v>1</v>
      </c>
      <c r="X33" s="1956"/>
      <c r="Y33" s="1956"/>
      <c r="Z33" s="1953" t="s">
        <v>1858</v>
      </c>
      <c r="AA33" s="1953"/>
      <c r="AB33" s="1953"/>
      <c r="AC33" s="1953" t="s">
        <v>1858</v>
      </c>
      <c r="AD33" s="1953"/>
      <c r="AE33" s="1953"/>
    </row>
    <row r="34" spans="1:31" ht="26.25" customHeight="1">
      <c r="A34" s="1954" t="s">
        <v>1862</v>
      </c>
      <c r="B34" s="1954"/>
      <c r="C34" s="1954"/>
      <c r="D34" s="1955"/>
      <c r="E34" s="1953" t="s">
        <v>1858</v>
      </c>
      <c r="F34" s="1953"/>
      <c r="G34" s="1953"/>
      <c r="H34" s="1953" t="s">
        <v>1858</v>
      </c>
      <c r="I34" s="1953"/>
      <c r="J34" s="1953"/>
      <c r="K34" s="1956">
        <v>2</v>
      </c>
      <c r="L34" s="1956"/>
      <c r="M34" s="1956"/>
      <c r="N34" s="1953" t="s">
        <v>1858</v>
      </c>
      <c r="O34" s="1953"/>
      <c r="P34" s="1953"/>
      <c r="Q34" s="1956">
        <v>1</v>
      </c>
      <c r="R34" s="1956"/>
      <c r="S34" s="1956"/>
      <c r="T34" s="1953" t="s">
        <v>1858</v>
      </c>
      <c r="U34" s="1953"/>
      <c r="V34" s="1953"/>
      <c r="W34" s="1953" t="s">
        <v>1858</v>
      </c>
      <c r="X34" s="1953"/>
      <c r="Y34" s="1953"/>
      <c r="Z34" s="1953" t="s">
        <v>1858</v>
      </c>
      <c r="AA34" s="1953"/>
      <c r="AB34" s="1953"/>
      <c r="AC34" s="1953" t="s">
        <v>1858</v>
      </c>
      <c r="AD34" s="1953"/>
      <c r="AE34" s="1953"/>
    </row>
    <row r="35" spans="1:31" ht="26.25" customHeight="1">
      <c r="A35" s="1958" t="s">
        <v>1863</v>
      </c>
      <c r="B35" s="1958"/>
      <c r="C35" s="1958"/>
      <c r="D35" s="1959"/>
      <c r="E35" s="1953">
        <v>1</v>
      </c>
      <c r="F35" s="1953"/>
      <c r="G35" s="1953"/>
      <c r="H35" s="1953" t="s">
        <v>1858</v>
      </c>
      <c r="I35" s="1953"/>
      <c r="J35" s="1953"/>
      <c r="K35" s="1960">
        <v>1</v>
      </c>
      <c r="L35" s="1960"/>
      <c r="M35" s="1960"/>
      <c r="N35" s="1953" t="s">
        <v>1858</v>
      </c>
      <c r="O35" s="1953"/>
      <c r="P35" s="1953"/>
      <c r="Q35" s="1957" t="s">
        <v>1858</v>
      </c>
      <c r="R35" s="1957"/>
      <c r="S35" s="1957"/>
      <c r="T35" s="1957" t="s">
        <v>1858</v>
      </c>
      <c r="U35" s="1957"/>
      <c r="V35" s="1957"/>
      <c r="W35" s="1957" t="s">
        <v>1858</v>
      </c>
      <c r="X35" s="1957"/>
      <c r="Y35" s="1957"/>
      <c r="Z35" s="1957" t="s">
        <v>1858</v>
      </c>
      <c r="AA35" s="1957"/>
      <c r="AB35" s="1957"/>
      <c r="AC35" s="1957" t="s">
        <v>1858</v>
      </c>
      <c r="AD35" s="1957"/>
      <c r="AE35" s="1957"/>
    </row>
    <row r="36" spans="1:31" ht="13.5">
      <c r="A36" s="314"/>
      <c r="B36" s="314"/>
      <c r="C36" s="314"/>
      <c r="D36" s="314"/>
      <c r="E36" s="314"/>
      <c r="F36" s="314"/>
      <c r="G36" s="314"/>
      <c r="H36" s="314"/>
      <c r="I36" s="314"/>
      <c r="J36" s="314"/>
      <c r="K36" s="314"/>
      <c r="L36" s="314"/>
      <c r="M36" s="314"/>
      <c r="N36" s="314"/>
      <c r="O36" s="314"/>
      <c r="P36" s="314"/>
      <c r="AE36" s="315" t="s">
        <v>1887</v>
      </c>
    </row>
  </sheetData>
  <mergeCells count="155">
    <mergeCell ref="A2:AE2"/>
    <mergeCell ref="A4:D7"/>
    <mergeCell ref="E4:S4"/>
    <mergeCell ref="T4:AE5"/>
    <mergeCell ref="E5:G7"/>
    <mergeCell ref="H5:J7"/>
    <mergeCell ref="K5:S5"/>
    <mergeCell ref="K6:M7"/>
    <mergeCell ref="N6:P7"/>
    <mergeCell ref="Q6:S7"/>
    <mergeCell ref="T6:V7"/>
    <mergeCell ref="W6:Y7"/>
    <mergeCell ref="Z6:AB7"/>
    <mergeCell ref="AC6:AE7"/>
    <mergeCell ref="A8:B8"/>
    <mergeCell ref="E8:G8"/>
    <mergeCell ref="H8:J8"/>
    <mergeCell ref="K8:M8"/>
    <mergeCell ref="N8:P8"/>
    <mergeCell ref="Q8:S8"/>
    <mergeCell ref="T8:V8"/>
    <mergeCell ref="W8:Y8"/>
    <mergeCell ref="Z8:AB8"/>
    <mergeCell ref="AC8:AE8"/>
    <mergeCell ref="E9:G9"/>
    <mergeCell ref="H9:J9"/>
    <mergeCell ref="K9:M9"/>
    <mergeCell ref="N9:P9"/>
    <mergeCell ref="Q9:S9"/>
    <mergeCell ref="T9:V9"/>
    <mergeCell ref="W9:Y9"/>
    <mergeCell ref="Z9:AB9"/>
    <mergeCell ref="AC9:AE9"/>
    <mergeCell ref="A10:B10"/>
    <mergeCell ref="E10:G10"/>
    <mergeCell ref="H10:J10"/>
    <mergeCell ref="K10:M10"/>
    <mergeCell ref="N10:P10"/>
    <mergeCell ref="Q10:S10"/>
    <mergeCell ref="T10:V10"/>
    <mergeCell ref="W10:Y10"/>
    <mergeCell ref="Z10:AB10"/>
    <mergeCell ref="AC10:AE10"/>
    <mergeCell ref="E11:G11"/>
    <mergeCell ref="H11:J11"/>
    <mergeCell ref="K11:M11"/>
    <mergeCell ref="N11:P11"/>
    <mergeCell ref="Q11:S11"/>
    <mergeCell ref="T11:V11"/>
    <mergeCell ref="W11:Y11"/>
    <mergeCell ref="Z11:AB11"/>
    <mergeCell ref="AC11:AE11"/>
    <mergeCell ref="A20:AE20"/>
    <mergeCell ref="A22:D25"/>
    <mergeCell ref="E22:G25"/>
    <mergeCell ref="H22:J25"/>
    <mergeCell ref="K22:M25"/>
    <mergeCell ref="N22:P25"/>
    <mergeCell ref="Q22:S25"/>
    <mergeCell ref="T22:V25"/>
    <mergeCell ref="W22:Y25"/>
    <mergeCell ref="Z22:AB25"/>
    <mergeCell ref="AC22:AE25"/>
    <mergeCell ref="A26:D26"/>
    <mergeCell ref="A27:D27"/>
    <mergeCell ref="E27:G27"/>
    <mergeCell ref="H27:J27"/>
    <mergeCell ref="K27:M27"/>
    <mergeCell ref="N27:P27"/>
    <mergeCell ref="Q27:S27"/>
    <mergeCell ref="T27:V27"/>
    <mergeCell ref="W27:Y27"/>
    <mergeCell ref="Z27:AB27"/>
    <mergeCell ref="AC27:AE27"/>
    <mergeCell ref="A28:D28"/>
    <mergeCell ref="E28:G28"/>
    <mergeCell ref="H28:J28"/>
    <mergeCell ref="K28:M28"/>
    <mergeCell ref="N28:P28"/>
    <mergeCell ref="Q28:S28"/>
    <mergeCell ref="T28:V28"/>
    <mergeCell ref="W28:Y28"/>
    <mergeCell ref="Z28:AB28"/>
    <mergeCell ref="AC28:AE28"/>
    <mergeCell ref="T31:V31"/>
    <mergeCell ref="W31:Y31"/>
    <mergeCell ref="Z31:AB31"/>
    <mergeCell ref="AC29:AE29"/>
    <mergeCell ref="A30:D30"/>
    <mergeCell ref="E30:G30"/>
    <mergeCell ref="H30:J30"/>
    <mergeCell ref="K30:M30"/>
    <mergeCell ref="N30:P30"/>
    <mergeCell ref="Q30:S30"/>
    <mergeCell ref="T30:V30"/>
    <mergeCell ref="W30:Y30"/>
    <mergeCell ref="Z30:AB30"/>
    <mergeCell ref="AC30:AE30"/>
    <mergeCell ref="A29:D29"/>
    <mergeCell ref="E29:G29"/>
    <mergeCell ref="H29:J29"/>
    <mergeCell ref="K29:M29"/>
    <mergeCell ref="N29:P29"/>
    <mergeCell ref="Q29:S29"/>
    <mergeCell ref="T29:V29"/>
    <mergeCell ref="W29:Y29"/>
    <mergeCell ref="Z29:AB29"/>
    <mergeCell ref="H33:J33"/>
    <mergeCell ref="K33:M33"/>
    <mergeCell ref="N33:P33"/>
    <mergeCell ref="Q33:S33"/>
    <mergeCell ref="T33:V33"/>
    <mergeCell ref="W33:Y33"/>
    <mergeCell ref="Z33:AB33"/>
    <mergeCell ref="AC31:AE31"/>
    <mergeCell ref="A32:D32"/>
    <mergeCell ref="E32:G32"/>
    <mergeCell ref="H32:J32"/>
    <mergeCell ref="K32:M32"/>
    <mergeCell ref="N32:P32"/>
    <mergeCell ref="Q32:S32"/>
    <mergeCell ref="T32:V32"/>
    <mergeCell ref="W32:Y32"/>
    <mergeCell ref="Z32:AB32"/>
    <mergeCell ref="AC32:AE32"/>
    <mergeCell ref="A31:D31"/>
    <mergeCell ref="E31:G31"/>
    <mergeCell ref="H31:J31"/>
    <mergeCell ref="K31:M31"/>
    <mergeCell ref="N31:P31"/>
    <mergeCell ref="Q31:S31"/>
    <mergeCell ref="A1:D1"/>
    <mergeCell ref="AC33:AE33"/>
    <mergeCell ref="A34:D34"/>
    <mergeCell ref="E34:G34"/>
    <mergeCell ref="H34:J34"/>
    <mergeCell ref="K34:M34"/>
    <mergeCell ref="N34:P34"/>
    <mergeCell ref="Q34:S34"/>
    <mergeCell ref="T35:V35"/>
    <mergeCell ref="W35:Y35"/>
    <mergeCell ref="Z35:AB35"/>
    <mergeCell ref="AC35:AE35"/>
    <mergeCell ref="T34:V34"/>
    <mergeCell ref="W34:Y34"/>
    <mergeCell ref="Z34:AB34"/>
    <mergeCell ref="AC34:AE34"/>
    <mergeCell ref="A35:D35"/>
    <mergeCell ref="E35:G35"/>
    <mergeCell ref="H35:J35"/>
    <mergeCell ref="K35:M35"/>
    <mergeCell ref="N35:P35"/>
    <mergeCell ref="Q35:S35"/>
    <mergeCell ref="A33:D33"/>
    <mergeCell ref="E33:G33"/>
  </mergeCells>
  <phoneticPr fontId="4"/>
  <hyperlinks>
    <hyperlink ref="A1" location="P2細目次!A1" display="目次に戻る" xr:uid="{7BDF88BA-B2EE-4457-8665-B097C38EE336}"/>
  </hyperlinks>
  <pageMargins left="0.70866141732283472" right="0.70866141732283472" top="0.74803149606299213" bottom="0.74803149606299213" header="0.31496062992125984" footer="0.31496062992125984"/>
  <pageSetup paperSize="9" scale="96" firstPageNumber="0" orientation="portrait" r:id="rId1"/>
  <headerFooter differentFirst="1" scaleWithDoc="0">
    <oddFooter>&amp;C- &amp;P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28EBB-1750-4AB1-8435-5644E29A82F2}">
  <sheetPr>
    <tabColor theme="0"/>
    <pageSetUpPr fitToPage="1"/>
  </sheetPr>
  <dimension ref="A1:AB35"/>
  <sheetViews>
    <sheetView topLeftCell="A16" zoomScaleNormal="100" zoomScaleSheetLayoutView="100" workbookViewId="0">
      <selection activeCell="AL2" sqref="AL2:AR2"/>
    </sheetView>
  </sheetViews>
  <sheetFormatPr defaultColWidth="3.25" defaultRowHeight="24.75" customHeight="1"/>
  <cols>
    <col min="1" max="16384" width="3.25" style="286"/>
  </cols>
  <sheetData>
    <row r="1" spans="1:28" ht="24.75" customHeight="1">
      <c r="A1" s="1544" t="s">
        <v>4602</v>
      </c>
      <c r="B1" s="1544"/>
      <c r="C1" s="1544"/>
      <c r="D1" s="1544"/>
    </row>
    <row r="2" spans="1:28" s="42" customFormat="1" ht="24.75" customHeight="1">
      <c r="A2" s="1966" t="s">
        <v>1864</v>
      </c>
      <c r="B2" s="1966"/>
      <c r="C2" s="1966"/>
      <c r="D2" s="1966"/>
      <c r="E2" s="1966"/>
      <c r="F2" s="1966"/>
      <c r="G2" s="1966"/>
      <c r="H2" s="1966"/>
      <c r="I2" s="1966"/>
      <c r="J2" s="1966"/>
      <c r="K2" s="1966"/>
      <c r="L2" s="1966"/>
      <c r="M2" s="1966"/>
      <c r="N2" s="1966"/>
      <c r="O2" s="1966"/>
      <c r="P2" s="1966"/>
      <c r="Q2" s="1966"/>
      <c r="R2" s="1966"/>
      <c r="S2" s="1966"/>
      <c r="T2" s="1966"/>
      <c r="U2" s="1966"/>
      <c r="V2" s="1966"/>
      <c r="W2" s="1966"/>
      <c r="X2" s="1966"/>
      <c r="Y2" s="1966"/>
      <c r="Z2" s="1966"/>
      <c r="AA2" s="1966"/>
      <c r="AB2" s="1966"/>
    </row>
    <row r="3" spans="1:28" ht="13.5">
      <c r="A3" s="732"/>
      <c r="B3" s="732"/>
      <c r="C3" s="732"/>
      <c r="D3" s="732"/>
      <c r="W3" s="315"/>
      <c r="X3" s="315"/>
      <c r="Y3" s="315"/>
      <c r="AB3" s="315" t="s">
        <v>4709</v>
      </c>
    </row>
    <row r="4" spans="1:28" ht="24.75" customHeight="1">
      <c r="A4" s="1273" t="s">
        <v>1856</v>
      </c>
      <c r="B4" s="1273"/>
      <c r="C4" s="1273"/>
      <c r="D4" s="1273"/>
      <c r="E4" s="1263" t="s">
        <v>1865</v>
      </c>
      <c r="F4" s="1263"/>
      <c r="G4" s="1263"/>
      <c r="H4" s="1263"/>
      <c r="I4" s="1263"/>
      <c r="J4" s="1263"/>
      <c r="K4" s="1263"/>
      <c r="L4" s="1263"/>
      <c r="M4" s="1263"/>
      <c r="N4" s="1263"/>
      <c r="O4" s="1263"/>
      <c r="P4" s="1263"/>
      <c r="Q4" s="1263"/>
      <c r="R4" s="1263"/>
      <c r="S4" s="1263"/>
      <c r="T4" s="1263"/>
      <c r="U4" s="1263"/>
      <c r="V4" s="1263"/>
      <c r="W4" s="1263"/>
      <c r="X4" s="1263"/>
      <c r="Y4" s="1263"/>
      <c r="Z4" s="1263"/>
      <c r="AA4" s="1263"/>
      <c r="AB4" s="1260"/>
    </row>
    <row r="5" spans="1:28" ht="24.75" customHeight="1">
      <c r="A5" s="1201"/>
      <c r="B5" s="1201"/>
      <c r="C5" s="1201"/>
      <c r="D5" s="1201"/>
      <c r="E5" s="1263" t="s">
        <v>1848</v>
      </c>
      <c r="F5" s="1263"/>
      <c r="G5" s="1263"/>
      <c r="H5" s="1263" t="s">
        <v>1866</v>
      </c>
      <c r="I5" s="1263"/>
      <c r="J5" s="1263"/>
      <c r="K5" s="1263" t="s">
        <v>1867</v>
      </c>
      <c r="L5" s="1263"/>
      <c r="M5" s="1263"/>
      <c r="N5" s="1263" t="s">
        <v>1868</v>
      </c>
      <c r="O5" s="1263"/>
      <c r="P5" s="1263"/>
      <c r="Q5" s="1263" t="s">
        <v>1869</v>
      </c>
      <c r="R5" s="1263"/>
      <c r="S5" s="1263"/>
      <c r="T5" s="1263" t="s">
        <v>1870</v>
      </c>
      <c r="U5" s="1263"/>
      <c r="V5" s="1263"/>
      <c r="W5" s="1263" t="s">
        <v>1871</v>
      </c>
      <c r="X5" s="1263"/>
      <c r="Y5" s="1263"/>
      <c r="Z5" s="1263" t="s">
        <v>1872</v>
      </c>
      <c r="AA5" s="1263"/>
      <c r="AB5" s="1260"/>
    </row>
    <row r="6" spans="1:28" ht="24.75" customHeight="1">
      <c r="A6" s="1201"/>
      <c r="B6" s="1201"/>
      <c r="C6" s="1201"/>
      <c r="D6" s="1201"/>
      <c r="E6" s="1263"/>
      <c r="F6" s="1263"/>
      <c r="G6" s="1263"/>
      <c r="H6" s="1263"/>
      <c r="I6" s="1263"/>
      <c r="J6" s="1263"/>
      <c r="K6" s="1263"/>
      <c r="L6" s="1263"/>
      <c r="M6" s="1263"/>
      <c r="N6" s="1263"/>
      <c r="O6" s="1263"/>
      <c r="P6" s="1263"/>
      <c r="Q6" s="1263"/>
      <c r="R6" s="1263"/>
      <c r="S6" s="1263"/>
      <c r="T6" s="1263"/>
      <c r="U6" s="1263"/>
      <c r="V6" s="1263"/>
      <c r="W6" s="1263"/>
      <c r="X6" s="1263"/>
      <c r="Y6" s="1263"/>
      <c r="Z6" s="1263"/>
      <c r="AA6" s="1263"/>
      <c r="AB6" s="1260"/>
    </row>
    <row r="7" spans="1:28" ht="24.75" customHeight="1">
      <c r="A7" s="1201"/>
      <c r="B7" s="1201"/>
      <c r="C7" s="1201"/>
      <c r="D7" s="1201"/>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0"/>
    </row>
    <row r="8" spans="1:28" ht="24.75" customHeight="1">
      <c r="A8" s="1276"/>
      <c r="B8" s="1276"/>
      <c r="C8" s="1276"/>
      <c r="D8" s="1276"/>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0"/>
    </row>
    <row r="9" spans="1:28" ht="24.75" customHeight="1">
      <c r="A9" s="1273"/>
      <c r="B9" s="1273"/>
      <c r="C9" s="1273"/>
      <c r="D9" s="1274"/>
      <c r="E9" s="285"/>
      <c r="F9" s="285"/>
      <c r="G9" s="285"/>
      <c r="H9" s="285"/>
      <c r="I9" s="285"/>
      <c r="J9" s="285"/>
      <c r="K9" s="285"/>
      <c r="L9" s="285"/>
      <c r="M9" s="285"/>
      <c r="N9" s="285"/>
      <c r="O9" s="285"/>
      <c r="P9" s="285"/>
      <c r="Q9" s="285"/>
      <c r="R9" s="285"/>
      <c r="S9" s="285"/>
      <c r="T9" s="285"/>
      <c r="U9" s="285"/>
      <c r="V9" s="285"/>
      <c r="W9" s="285"/>
      <c r="X9" s="285"/>
      <c r="Y9" s="285"/>
      <c r="Z9" s="285"/>
    </row>
    <row r="10" spans="1:28" ht="24.75" customHeight="1">
      <c r="A10" s="1963" t="s">
        <v>1121</v>
      </c>
      <c r="B10" s="1963"/>
      <c r="C10" s="1963"/>
      <c r="D10" s="1964"/>
      <c r="E10" s="1978">
        <v>399</v>
      </c>
      <c r="F10" s="1978"/>
      <c r="G10" s="1978"/>
      <c r="H10" s="1978">
        <v>10</v>
      </c>
      <c r="I10" s="1978"/>
      <c r="J10" s="1978"/>
      <c r="K10" s="1978">
        <v>11</v>
      </c>
      <c r="L10" s="1978"/>
      <c r="M10" s="1978"/>
      <c r="N10" s="1978">
        <v>15</v>
      </c>
      <c r="O10" s="1978"/>
      <c r="P10" s="1978"/>
      <c r="Q10" s="1978">
        <v>10</v>
      </c>
      <c r="R10" s="1978"/>
      <c r="S10" s="1978"/>
      <c r="T10" s="1978">
        <v>12</v>
      </c>
      <c r="U10" s="1978"/>
      <c r="V10" s="1978"/>
      <c r="W10" s="1978">
        <v>10</v>
      </c>
      <c r="X10" s="1978"/>
      <c r="Y10" s="1978"/>
      <c r="Z10" s="1978">
        <v>21</v>
      </c>
      <c r="AA10" s="1978"/>
      <c r="AB10" s="1978"/>
    </row>
    <row r="11" spans="1:28" ht="24.75" customHeight="1">
      <c r="A11" s="1954" t="s">
        <v>1857</v>
      </c>
      <c r="B11" s="1954"/>
      <c r="C11" s="1954"/>
      <c r="D11" s="1955"/>
      <c r="E11" s="1973" t="s">
        <v>4608</v>
      </c>
      <c r="F11" s="1973"/>
      <c r="G11" s="1973"/>
      <c r="H11" s="1973" t="s">
        <v>4608</v>
      </c>
      <c r="I11" s="1973"/>
      <c r="J11" s="1973"/>
      <c r="K11" s="1973" t="s">
        <v>4608</v>
      </c>
      <c r="L11" s="1973"/>
      <c r="M11" s="1973"/>
      <c r="N11" s="1973" t="s">
        <v>4608</v>
      </c>
      <c r="O11" s="1973"/>
      <c r="P11" s="1973"/>
      <c r="Q11" s="1973" t="s">
        <v>4608</v>
      </c>
      <c r="R11" s="1973"/>
      <c r="S11" s="1973"/>
      <c r="T11" s="1973" t="s">
        <v>4608</v>
      </c>
      <c r="U11" s="1973"/>
      <c r="V11" s="1973"/>
      <c r="W11" s="1973" t="s">
        <v>4608</v>
      </c>
      <c r="X11" s="1973"/>
      <c r="Y11" s="1973"/>
      <c r="Z11" s="1973" t="s">
        <v>4608</v>
      </c>
      <c r="AA11" s="1973"/>
      <c r="AB11" s="1973"/>
    </row>
    <row r="12" spans="1:28" ht="24.75" customHeight="1">
      <c r="A12" s="1954" t="s">
        <v>1859</v>
      </c>
      <c r="B12" s="1954"/>
      <c r="C12" s="1954"/>
      <c r="D12" s="1955"/>
      <c r="E12" s="1973">
        <v>219</v>
      </c>
      <c r="F12" s="1973"/>
      <c r="G12" s="1973"/>
      <c r="H12" s="1973">
        <v>5</v>
      </c>
      <c r="I12" s="1973"/>
      <c r="J12" s="1973"/>
      <c r="K12" s="1973">
        <v>5</v>
      </c>
      <c r="L12" s="1973"/>
      <c r="M12" s="1973"/>
      <c r="N12" s="1973">
        <v>9</v>
      </c>
      <c r="O12" s="1973"/>
      <c r="P12" s="1973"/>
      <c r="Q12" s="1973">
        <v>6</v>
      </c>
      <c r="R12" s="1973"/>
      <c r="S12" s="1973"/>
      <c r="T12" s="1973">
        <v>6</v>
      </c>
      <c r="U12" s="1973"/>
      <c r="V12" s="1973"/>
      <c r="W12" s="1973">
        <v>5</v>
      </c>
      <c r="X12" s="1973"/>
      <c r="Y12" s="1973"/>
      <c r="Z12" s="1973">
        <v>11</v>
      </c>
      <c r="AA12" s="1973"/>
      <c r="AB12" s="1973"/>
    </row>
    <row r="13" spans="1:28" ht="24.75" customHeight="1">
      <c r="A13" s="1954" t="s">
        <v>1860</v>
      </c>
      <c r="B13" s="1954"/>
      <c r="C13" s="1954"/>
      <c r="D13" s="1955"/>
      <c r="E13" s="1973">
        <v>18</v>
      </c>
      <c r="F13" s="1973"/>
      <c r="G13" s="1973"/>
      <c r="H13" s="1973" t="s">
        <v>4608</v>
      </c>
      <c r="I13" s="1973"/>
      <c r="J13" s="1973"/>
      <c r="K13" s="1973" t="s">
        <v>4608</v>
      </c>
      <c r="L13" s="1973"/>
      <c r="M13" s="1973"/>
      <c r="N13" s="1973" t="s">
        <v>4608</v>
      </c>
      <c r="O13" s="1973"/>
      <c r="P13" s="1973"/>
      <c r="Q13" s="1973" t="s">
        <v>4608</v>
      </c>
      <c r="R13" s="1973"/>
      <c r="S13" s="1973"/>
      <c r="T13" s="1973" t="s">
        <v>4608</v>
      </c>
      <c r="U13" s="1973"/>
      <c r="V13" s="1973"/>
      <c r="W13" s="1973" t="s">
        <v>4608</v>
      </c>
      <c r="X13" s="1973"/>
      <c r="Y13" s="1973"/>
      <c r="Z13" s="1973">
        <v>1</v>
      </c>
      <c r="AA13" s="1973"/>
      <c r="AB13" s="1973"/>
    </row>
    <row r="14" spans="1:28" ht="24.75" customHeight="1">
      <c r="A14" s="1954" t="s">
        <v>1861</v>
      </c>
      <c r="B14" s="1954"/>
      <c r="C14" s="1954"/>
      <c r="D14" s="1955"/>
      <c r="E14" s="1973">
        <v>16</v>
      </c>
      <c r="F14" s="1973"/>
      <c r="G14" s="1973"/>
      <c r="H14" s="1973">
        <v>1</v>
      </c>
      <c r="I14" s="1973"/>
      <c r="J14" s="1973"/>
      <c r="K14" s="1973">
        <v>2</v>
      </c>
      <c r="L14" s="1973"/>
      <c r="M14" s="1973"/>
      <c r="N14" s="1973" t="s">
        <v>4608</v>
      </c>
      <c r="O14" s="1973"/>
      <c r="P14" s="1973"/>
      <c r="Q14" s="1973" t="s">
        <v>4608</v>
      </c>
      <c r="R14" s="1973"/>
      <c r="S14" s="1973"/>
      <c r="T14" s="1973">
        <v>1</v>
      </c>
      <c r="U14" s="1973"/>
      <c r="V14" s="1973"/>
      <c r="W14" s="1973" t="s">
        <v>4608</v>
      </c>
      <c r="X14" s="1973"/>
      <c r="Y14" s="1973"/>
      <c r="Z14" s="1973">
        <v>1</v>
      </c>
      <c r="AA14" s="1973"/>
      <c r="AB14" s="1973"/>
    </row>
    <row r="15" spans="1:28" ht="24.75" customHeight="1">
      <c r="A15" s="1954" t="s">
        <v>490</v>
      </c>
      <c r="B15" s="1954"/>
      <c r="C15" s="1954"/>
      <c r="D15" s="1955"/>
      <c r="E15" s="1973">
        <v>23</v>
      </c>
      <c r="F15" s="1973"/>
      <c r="G15" s="1973"/>
      <c r="H15" s="1973" t="s">
        <v>4962</v>
      </c>
      <c r="I15" s="1973"/>
      <c r="J15" s="1973"/>
      <c r="K15" s="1973">
        <v>2</v>
      </c>
      <c r="L15" s="1973"/>
      <c r="M15" s="1973"/>
      <c r="N15" s="1973">
        <v>1</v>
      </c>
      <c r="O15" s="1973"/>
      <c r="P15" s="1973"/>
      <c r="Q15" s="1973" t="s">
        <v>786</v>
      </c>
      <c r="R15" s="1973"/>
      <c r="S15" s="1973"/>
      <c r="T15" s="1973">
        <v>2</v>
      </c>
      <c r="U15" s="1973"/>
      <c r="V15" s="1973"/>
      <c r="W15" s="1973">
        <v>2</v>
      </c>
      <c r="X15" s="1973"/>
      <c r="Y15" s="1973"/>
      <c r="Z15" s="1973">
        <v>1</v>
      </c>
      <c r="AA15" s="1973"/>
      <c r="AB15" s="1973"/>
    </row>
    <row r="16" spans="1:28" ht="24.75" customHeight="1">
      <c r="A16" s="1954" t="s">
        <v>1226</v>
      </c>
      <c r="B16" s="1954"/>
      <c r="C16" s="1954"/>
      <c r="D16" s="1955"/>
      <c r="E16" s="1973">
        <v>22</v>
      </c>
      <c r="F16" s="1973"/>
      <c r="G16" s="1973"/>
      <c r="H16" s="1973" t="s">
        <v>4962</v>
      </c>
      <c r="I16" s="1973"/>
      <c r="J16" s="1973"/>
      <c r="K16" s="1973" t="s">
        <v>786</v>
      </c>
      <c r="L16" s="1973"/>
      <c r="M16" s="1973"/>
      <c r="N16" s="1973" t="s">
        <v>786</v>
      </c>
      <c r="O16" s="1973"/>
      <c r="P16" s="1973"/>
      <c r="Q16" s="1973">
        <v>1</v>
      </c>
      <c r="R16" s="1973"/>
      <c r="S16" s="1973"/>
      <c r="T16" s="1973">
        <v>1</v>
      </c>
      <c r="U16" s="1973"/>
      <c r="V16" s="1973"/>
      <c r="W16" s="1973">
        <v>1</v>
      </c>
      <c r="X16" s="1973"/>
      <c r="Y16" s="1973"/>
      <c r="Z16" s="1973">
        <v>1</v>
      </c>
      <c r="AA16" s="1973"/>
      <c r="AB16" s="1973"/>
    </row>
    <row r="17" spans="1:28" ht="24.75" customHeight="1">
      <c r="A17" s="1954" t="s">
        <v>1862</v>
      </c>
      <c r="B17" s="1954"/>
      <c r="C17" s="1954"/>
      <c r="D17" s="1955"/>
      <c r="E17" s="1973" t="s">
        <v>1873</v>
      </c>
      <c r="F17" s="1973"/>
      <c r="G17" s="1973"/>
      <c r="H17" s="1973" t="s">
        <v>1873</v>
      </c>
      <c r="I17" s="1973"/>
      <c r="J17" s="1973"/>
      <c r="K17" s="1973" t="s">
        <v>1873</v>
      </c>
      <c r="L17" s="1973"/>
      <c r="M17" s="1973"/>
      <c r="N17" s="1973" t="s">
        <v>1873</v>
      </c>
      <c r="O17" s="1973"/>
      <c r="P17" s="1973"/>
      <c r="Q17" s="1973" t="s">
        <v>1873</v>
      </c>
      <c r="R17" s="1973"/>
      <c r="S17" s="1973"/>
      <c r="T17" s="1973" t="s">
        <v>1873</v>
      </c>
      <c r="U17" s="1973"/>
      <c r="V17" s="1973"/>
      <c r="W17" s="1973" t="s">
        <v>1873</v>
      </c>
      <c r="X17" s="1973"/>
      <c r="Y17" s="1973"/>
      <c r="Z17" s="1973" t="s">
        <v>1873</v>
      </c>
      <c r="AA17" s="1973"/>
      <c r="AB17" s="1973"/>
    </row>
    <row r="18" spans="1:28" ht="24.75" customHeight="1">
      <c r="A18" s="1958" t="s">
        <v>1863</v>
      </c>
      <c r="B18" s="1958"/>
      <c r="C18" s="1958"/>
      <c r="D18" s="1959"/>
      <c r="E18" s="1974" t="s">
        <v>1873</v>
      </c>
      <c r="F18" s="1975"/>
      <c r="G18" s="1975"/>
      <c r="H18" s="1975" t="s">
        <v>1873</v>
      </c>
      <c r="I18" s="1975"/>
      <c r="J18" s="1975"/>
      <c r="K18" s="1975" t="s">
        <v>1873</v>
      </c>
      <c r="L18" s="1975"/>
      <c r="M18" s="1975"/>
      <c r="N18" s="1975" t="s">
        <v>1873</v>
      </c>
      <c r="O18" s="1975"/>
      <c r="P18" s="1975"/>
      <c r="Q18" s="1975" t="s">
        <v>1873</v>
      </c>
      <c r="R18" s="1975"/>
      <c r="S18" s="1975"/>
      <c r="T18" s="1975" t="s">
        <v>1873</v>
      </c>
      <c r="U18" s="1975"/>
      <c r="V18" s="1975"/>
      <c r="W18" s="1975" t="s">
        <v>1873</v>
      </c>
      <c r="X18" s="1975"/>
      <c r="Y18" s="1975"/>
      <c r="Z18" s="1975" t="s">
        <v>1873</v>
      </c>
      <c r="AA18" s="1975"/>
      <c r="AB18" s="1975"/>
    </row>
    <row r="19" spans="1:28" ht="24.75" customHeight="1">
      <c r="A19" s="1979" t="s">
        <v>865</v>
      </c>
      <c r="B19" s="1979"/>
      <c r="C19" s="1979"/>
      <c r="D19" s="744"/>
      <c r="E19" s="745"/>
      <c r="F19" s="745"/>
      <c r="G19" s="745"/>
      <c r="H19" s="745"/>
      <c r="I19" s="745"/>
      <c r="J19" s="745"/>
      <c r="K19" s="745"/>
      <c r="L19" s="745"/>
      <c r="M19" s="745"/>
      <c r="N19" s="315"/>
      <c r="O19" s="315"/>
      <c r="P19" s="315"/>
      <c r="Q19" s="745"/>
      <c r="R19" s="745"/>
      <c r="S19" s="745"/>
      <c r="T19" s="315"/>
      <c r="U19" s="315"/>
      <c r="V19" s="315"/>
      <c r="W19" s="315"/>
      <c r="X19" s="315"/>
      <c r="Y19" s="315"/>
      <c r="Z19" s="745"/>
    </row>
    <row r="20" spans="1:28" ht="24.75" customHeight="1">
      <c r="A20" s="1273" t="s">
        <v>1856</v>
      </c>
      <c r="B20" s="1273"/>
      <c r="C20" s="1273"/>
      <c r="D20" s="1273"/>
      <c r="E20" s="1263" t="s">
        <v>1865</v>
      </c>
      <c r="F20" s="1263"/>
      <c r="G20" s="1263"/>
      <c r="H20" s="1263"/>
      <c r="I20" s="1263"/>
      <c r="J20" s="1263"/>
      <c r="K20" s="1263"/>
      <c r="L20" s="1263"/>
      <c r="M20" s="1263"/>
      <c r="N20" s="1263"/>
      <c r="O20" s="1263"/>
      <c r="P20" s="1263"/>
      <c r="Q20" s="1263"/>
      <c r="R20" s="1263"/>
      <c r="S20" s="1263"/>
      <c r="T20" s="1263"/>
      <c r="U20" s="1263"/>
      <c r="V20" s="1263"/>
      <c r="W20" s="1263"/>
      <c r="X20" s="1263"/>
      <c r="Y20" s="1260"/>
      <c r="Z20" s="285"/>
    </row>
    <row r="21" spans="1:28" ht="24.75" customHeight="1">
      <c r="A21" s="1201"/>
      <c r="B21" s="1201"/>
      <c r="C21" s="1201"/>
      <c r="D21" s="1201"/>
      <c r="E21" s="1263" t="s">
        <v>1874</v>
      </c>
      <c r="F21" s="1263"/>
      <c r="G21" s="1263"/>
      <c r="H21" s="1263" t="s">
        <v>1875</v>
      </c>
      <c r="I21" s="1263"/>
      <c r="J21" s="1263"/>
      <c r="K21" s="1263" t="s">
        <v>1876</v>
      </c>
      <c r="L21" s="1263"/>
      <c r="M21" s="1263"/>
      <c r="N21" s="1263" t="s">
        <v>1877</v>
      </c>
      <c r="O21" s="1263"/>
      <c r="P21" s="1263"/>
      <c r="Q21" s="1263" t="s">
        <v>1878</v>
      </c>
      <c r="R21" s="1263"/>
      <c r="S21" s="1263"/>
      <c r="T21" s="1263" t="s">
        <v>4963</v>
      </c>
      <c r="U21" s="1263"/>
      <c r="V21" s="1263"/>
      <c r="W21" s="1263" t="s">
        <v>1879</v>
      </c>
      <c r="X21" s="1263"/>
      <c r="Y21" s="1260"/>
      <c r="Z21" s="285"/>
    </row>
    <row r="22" spans="1:28" ht="24.75" customHeight="1">
      <c r="A22" s="1201"/>
      <c r="B22" s="1201"/>
      <c r="C22" s="1201"/>
      <c r="D22" s="1201"/>
      <c r="E22" s="1263"/>
      <c r="F22" s="1263"/>
      <c r="G22" s="1263"/>
      <c r="H22" s="1263"/>
      <c r="I22" s="1263"/>
      <c r="J22" s="1263"/>
      <c r="K22" s="1263"/>
      <c r="L22" s="1263"/>
      <c r="M22" s="1263"/>
      <c r="N22" s="1263"/>
      <c r="O22" s="1263"/>
      <c r="P22" s="1263"/>
      <c r="Q22" s="1263"/>
      <c r="R22" s="1263"/>
      <c r="S22" s="1263"/>
      <c r="T22" s="1263"/>
      <c r="U22" s="1263"/>
      <c r="V22" s="1263"/>
      <c r="W22" s="1263"/>
      <c r="X22" s="1263"/>
      <c r="Y22" s="1260"/>
      <c r="Z22" s="285"/>
    </row>
    <row r="23" spans="1:28" ht="24.75" customHeight="1">
      <c r="A23" s="1201"/>
      <c r="B23" s="1201"/>
      <c r="C23" s="1201"/>
      <c r="D23" s="1201"/>
      <c r="E23" s="1263"/>
      <c r="F23" s="1263"/>
      <c r="G23" s="1263"/>
      <c r="H23" s="1263"/>
      <c r="I23" s="1263"/>
      <c r="J23" s="1263"/>
      <c r="K23" s="1263"/>
      <c r="L23" s="1263"/>
      <c r="M23" s="1263"/>
      <c r="N23" s="1263"/>
      <c r="O23" s="1263"/>
      <c r="P23" s="1263"/>
      <c r="Q23" s="1263"/>
      <c r="R23" s="1263"/>
      <c r="S23" s="1263"/>
      <c r="T23" s="1263"/>
      <c r="U23" s="1263"/>
      <c r="V23" s="1263"/>
      <c r="W23" s="1263"/>
      <c r="X23" s="1263"/>
      <c r="Y23" s="1260"/>
      <c r="Z23" s="285"/>
    </row>
    <row r="24" spans="1:28" ht="24.75" customHeight="1">
      <c r="A24" s="1276"/>
      <c r="B24" s="1276"/>
      <c r="C24" s="1276"/>
      <c r="D24" s="1276"/>
      <c r="E24" s="1263"/>
      <c r="F24" s="1263"/>
      <c r="G24" s="1263"/>
      <c r="H24" s="1263"/>
      <c r="I24" s="1263"/>
      <c r="J24" s="1263"/>
      <c r="K24" s="1263"/>
      <c r="L24" s="1263"/>
      <c r="M24" s="1263"/>
      <c r="N24" s="1263"/>
      <c r="O24" s="1263"/>
      <c r="P24" s="1263"/>
      <c r="Q24" s="1263"/>
      <c r="R24" s="1263"/>
      <c r="S24" s="1263"/>
      <c r="T24" s="1263"/>
      <c r="U24" s="1263"/>
      <c r="V24" s="1263"/>
      <c r="W24" s="1263"/>
      <c r="X24" s="1263"/>
      <c r="Y24" s="1260"/>
      <c r="Z24" s="285"/>
    </row>
    <row r="25" spans="1:28" ht="24.75" customHeight="1">
      <c r="A25" s="1273"/>
      <c r="B25" s="1273"/>
      <c r="C25" s="1273"/>
      <c r="D25" s="1274"/>
      <c r="E25" s="302"/>
      <c r="F25" s="303"/>
      <c r="G25" s="303"/>
      <c r="H25" s="303"/>
      <c r="I25" s="303"/>
      <c r="J25" s="303"/>
      <c r="K25" s="303"/>
      <c r="L25" s="303"/>
      <c r="M25" s="303"/>
      <c r="N25" s="303"/>
      <c r="O25" s="303"/>
      <c r="P25" s="303"/>
      <c r="Q25" s="303"/>
      <c r="R25" s="303"/>
      <c r="S25" s="303"/>
      <c r="T25" s="303"/>
      <c r="U25" s="303"/>
      <c r="V25" s="303"/>
      <c r="W25" s="303"/>
      <c r="X25" s="303"/>
      <c r="Y25" s="303"/>
      <c r="Z25" s="745"/>
    </row>
    <row r="26" spans="1:28" ht="24.75" customHeight="1">
      <c r="A26" s="1964" t="s">
        <v>1121</v>
      </c>
      <c r="B26" s="1964"/>
      <c r="C26" s="1964"/>
      <c r="D26" s="1964"/>
      <c r="E26" s="1977">
        <v>18</v>
      </c>
      <c r="F26" s="1978"/>
      <c r="G26" s="1978"/>
      <c r="H26" s="1978">
        <v>23</v>
      </c>
      <c r="I26" s="1978"/>
      <c r="J26" s="1978"/>
      <c r="K26" s="1978">
        <v>29</v>
      </c>
      <c r="L26" s="1978"/>
      <c r="M26" s="1978"/>
      <c r="N26" s="1978">
        <v>29</v>
      </c>
      <c r="O26" s="1978"/>
      <c r="P26" s="1978"/>
      <c r="Q26" s="1978">
        <v>56</v>
      </c>
      <c r="R26" s="1978"/>
      <c r="S26" s="1978"/>
      <c r="T26" s="1978">
        <v>53</v>
      </c>
      <c r="U26" s="1978"/>
      <c r="V26" s="1978"/>
      <c r="W26" s="1978">
        <v>102</v>
      </c>
      <c r="X26" s="1978"/>
      <c r="Y26" s="1978"/>
      <c r="Z26" s="745"/>
    </row>
    <row r="27" spans="1:28" ht="24.75" customHeight="1">
      <c r="A27" s="1955" t="s">
        <v>1857</v>
      </c>
      <c r="B27" s="1955"/>
      <c r="C27" s="1955"/>
      <c r="D27" s="1955"/>
      <c r="E27" s="1976" t="s">
        <v>4608</v>
      </c>
      <c r="F27" s="1973"/>
      <c r="G27" s="1973"/>
      <c r="H27" s="1973" t="s">
        <v>4608</v>
      </c>
      <c r="I27" s="1973"/>
      <c r="J27" s="1973"/>
      <c r="K27" s="1973" t="s">
        <v>4608</v>
      </c>
      <c r="L27" s="1973"/>
      <c r="M27" s="1973"/>
      <c r="N27" s="1973" t="s">
        <v>4608</v>
      </c>
      <c r="O27" s="1973"/>
      <c r="P27" s="1973"/>
      <c r="Q27" s="1973" t="s">
        <v>4608</v>
      </c>
      <c r="R27" s="1973"/>
      <c r="S27" s="1973"/>
      <c r="T27" s="1973" t="s">
        <v>4608</v>
      </c>
      <c r="U27" s="1973"/>
      <c r="V27" s="1973"/>
      <c r="W27" s="1973" t="s">
        <v>4608</v>
      </c>
      <c r="X27" s="1973"/>
      <c r="Y27" s="1973"/>
      <c r="Z27" s="745"/>
    </row>
    <row r="28" spans="1:28" ht="24.75" customHeight="1">
      <c r="A28" s="1955" t="s">
        <v>1859</v>
      </c>
      <c r="B28" s="1955"/>
      <c r="C28" s="1955"/>
      <c r="D28" s="1955"/>
      <c r="E28" s="1976">
        <v>12</v>
      </c>
      <c r="F28" s="1973"/>
      <c r="G28" s="1973"/>
      <c r="H28" s="1973">
        <v>14</v>
      </c>
      <c r="I28" s="1973"/>
      <c r="J28" s="1973"/>
      <c r="K28" s="1973">
        <v>13</v>
      </c>
      <c r="L28" s="1973"/>
      <c r="M28" s="1973"/>
      <c r="N28" s="1973">
        <v>16</v>
      </c>
      <c r="O28" s="1973"/>
      <c r="P28" s="1973"/>
      <c r="Q28" s="1973">
        <v>26</v>
      </c>
      <c r="R28" s="1973"/>
      <c r="S28" s="1973"/>
      <c r="T28" s="1973">
        <v>33</v>
      </c>
      <c r="U28" s="1973"/>
      <c r="V28" s="1973"/>
      <c r="W28" s="1973">
        <v>58</v>
      </c>
      <c r="X28" s="1973"/>
      <c r="Y28" s="1973"/>
      <c r="Z28" s="745"/>
    </row>
    <row r="29" spans="1:28" ht="24.75" customHeight="1">
      <c r="A29" s="1955" t="s">
        <v>1860</v>
      </c>
      <c r="B29" s="1955"/>
      <c r="C29" s="1955"/>
      <c r="D29" s="1955"/>
      <c r="E29" s="1976" t="s">
        <v>4608</v>
      </c>
      <c r="F29" s="1973"/>
      <c r="G29" s="1973"/>
      <c r="H29" s="1973">
        <v>1</v>
      </c>
      <c r="I29" s="1973"/>
      <c r="J29" s="1973"/>
      <c r="K29" s="1973">
        <v>3</v>
      </c>
      <c r="L29" s="1973"/>
      <c r="M29" s="1973"/>
      <c r="N29" s="1973">
        <v>1</v>
      </c>
      <c r="O29" s="1973"/>
      <c r="P29" s="1973"/>
      <c r="Q29" s="1973">
        <v>5</v>
      </c>
      <c r="R29" s="1973"/>
      <c r="S29" s="1973"/>
      <c r="T29" s="1973" t="s">
        <v>4608</v>
      </c>
      <c r="U29" s="1973"/>
      <c r="V29" s="1973"/>
      <c r="W29" s="1973">
        <v>7</v>
      </c>
      <c r="X29" s="1973"/>
      <c r="Y29" s="1973"/>
      <c r="Z29" s="745"/>
    </row>
    <row r="30" spans="1:28" ht="24.75" customHeight="1">
      <c r="A30" s="1955" t="s">
        <v>1861</v>
      </c>
      <c r="B30" s="1955"/>
      <c r="C30" s="1955"/>
      <c r="D30" s="1955"/>
      <c r="E30" s="1976">
        <v>1</v>
      </c>
      <c r="F30" s="1973"/>
      <c r="G30" s="1973"/>
      <c r="H30" s="1973" t="s">
        <v>4608</v>
      </c>
      <c r="I30" s="1973"/>
      <c r="J30" s="1973"/>
      <c r="K30" s="1973">
        <v>3</v>
      </c>
      <c r="L30" s="1973"/>
      <c r="M30" s="1973"/>
      <c r="N30" s="1973" t="s">
        <v>4608</v>
      </c>
      <c r="O30" s="1973"/>
      <c r="P30" s="1973"/>
      <c r="Q30" s="1973">
        <v>3</v>
      </c>
      <c r="R30" s="1973"/>
      <c r="S30" s="1973"/>
      <c r="T30" s="1973">
        <v>2</v>
      </c>
      <c r="U30" s="1973"/>
      <c r="V30" s="1973"/>
      <c r="W30" s="1973">
        <v>2</v>
      </c>
      <c r="X30" s="1973"/>
      <c r="Y30" s="1973"/>
      <c r="Z30" s="745"/>
    </row>
    <row r="31" spans="1:28" ht="24.75" customHeight="1">
      <c r="A31" s="1955" t="s">
        <v>490</v>
      </c>
      <c r="B31" s="1955"/>
      <c r="C31" s="1955"/>
      <c r="D31" s="1955"/>
      <c r="E31" s="1976" t="s">
        <v>786</v>
      </c>
      <c r="F31" s="1973"/>
      <c r="G31" s="1973"/>
      <c r="H31" s="1973">
        <v>2</v>
      </c>
      <c r="I31" s="1973"/>
      <c r="J31" s="1973"/>
      <c r="K31" s="1973">
        <v>2</v>
      </c>
      <c r="L31" s="1973"/>
      <c r="M31" s="1973"/>
      <c r="N31" s="1973">
        <v>3</v>
      </c>
      <c r="O31" s="1973"/>
      <c r="P31" s="1973"/>
      <c r="Q31" s="1973">
        <v>4</v>
      </c>
      <c r="R31" s="1973"/>
      <c r="S31" s="1973"/>
      <c r="T31" s="1973">
        <v>2</v>
      </c>
      <c r="U31" s="1973"/>
      <c r="V31" s="1973"/>
      <c r="W31" s="1973">
        <v>2</v>
      </c>
      <c r="X31" s="1973"/>
      <c r="Y31" s="1973"/>
      <c r="Z31" s="745"/>
    </row>
    <row r="32" spans="1:28" ht="24.75" customHeight="1">
      <c r="A32" s="1955" t="s">
        <v>1226</v>
      </c>
      <c r="B32" s="1955"/>
      <c r="C32" s="1955"/>
      <c r="D32" s="1955"/>
      <c r="E32" s="1976">
        <v>1</v>
      </c>
      <c r="F32" s="1973"/>
      <c r="G32" s="1973"/>
      <c r="H32" s="1973">
        <v>1</v>
      </c>
      <c r="I32" s="1973"/>
      <c r="J32" s="1973"/>
      <c r="K32" s="1973">
        <v>3</v>
      </c>
      <c r="L32" s="1973"/>
      <c r="M32" s="1973"/>
      <c r="N32" s="1973">
        <v>2</v>
      </c>
      <c r="O32" s="1973"/>
      <c r="P32" s="1973"/>
      <c r="Q32" s="1973">
        <v>4</v>
      </c>
      <c r="R32" s="1973"/>
      <c r="S32" s="1973"/>
      <c r="T32" s="1973">
        <v>1</v>
      </c>
      <c r="U32" s="1973"/>
      <c r="V32" s="1973"/>
      <c r="W32" s="1973">
        <v>6</v>
      </c>
      <c r="X32" s="1973"/>
      <c r="Y32" s="1973"/>
      <c r="Z32" s="745"/>
    </row>
    <row r="33" spans="1:26" ht="24.75" customHeight="1">
      <c r="A33" s="1955" t="s">
        <v>1862</v>
      </c>
      <c r="B33" s="1955"/>
      <c r="C33" s="1955"/>
      <c r="D33" s="1955"/>
      <c r="E33" s="1976" t="s">
        <v>1880</v>
      </c>
      <c r="F33" s="1973"/>
      <c r="G33" s="1973"/>
      <c r="H33" s="1973" t="s">
        <v>1880</v>
      </c>
      <c r="I33" s="1973"/>
      <c r="J33" s="1973"/>
      <c r="K33" s="1973" t="s">
        <v>1880</v>
      </c>
      <c r="L33" s="1973"/>
      <c r="M33" s="1973"/>
      <c r="N33" s="1973" t="s">
        <v>1880</v>
      </c>
      <c r="O33" s="1973"/>
      <c r="P33" s="1973"/>
      <c r="Q33" s="1973" t="s">
        <v>1880</v>
      </c>
      <c r="R33" s="1973"/>
      <c r="S33" s="1973"/>
      <c r="T33" s="1973" t="s">
        <v>1880</v>
      </c>
      <c r="U33" s="1973"/>
      <c r="V33" s="1973"/>
      <c r="W33" s="1973" t="s">
        <v>1880</v>
      </c>
      <c r="X33" s="1973"/>
      <c r="Y33" s="1973"/>
      <c r="Z33" s="745"/>
    </row>
    <row r="34" spans="1:26" ht="24.75" customHeight="1">
      <c r="A34" s="1958" t="s">
        <v>1863</v>
      </c>
      <c r="B34" s="1958"/>
      <c r="C34" s="1958"/>
      <c r="D34" s="1959"/>
      <c r="E34" s="1974" t="s">
        <v>1880</v>
      </c>
      <c r="F34" s="1975"/>
      <c r="G34" s="1975"/>
      <c r="H34" s="1975" t="s">
        <v>1880</v>
      </c>
      <c r="I34" s="1975"/>
      <c r="J34" s="1975"/>
      <c r="K34" s="1975" t="s">
        <v>1880</v>
      </c>
      <c r="L34" s="1975"/>
      <c r="M34" s="1975"/>
      <c r="N34" s="1975" t="s">
        <v>1880</v>
      </c>
      <c r="O34" s="1975"/>
      <c r="P34" s="1975"/>
      <c r="Q34" s="1975" t="s">
        <v>1880</v>
      </c>
      <c r="R34" s="1975"/>
      <c r="S34" s="1975"/>
      <c r="T34" s="1975" t="s">
        <v>1880</v>
      </c>
      <c r="U34" s="1975"/>
      <c r="V34" s="1975"/>
      <c r="W34" s="1975" t="s">
        <v>1880</v>
      </c>
      <c r="X34" s="1975"/>
      <c r="Y34" s="1975"/>
    </row>
    <row r="35" spans="1:26" ht="13.5" customHeight="1">
      <c r="R35" s="314"/>
      <c r="T35" s="430"/>
      <c r="U35" s="430"/>
      <c r="V35" s="430"/>
      <c r="W35" s="430"/>
      <c r="X35" s="430"/>
      <c r="Y35" s="308" t="s">
        <v>1887</v>
      </c>
    </row>
  </sheetData>
  <mergeCells count="177">
    <mergeCell ref="A2:AB2"/>
    <mergeCell ref="A4:D8"/>
    <mergeCell ref="E4:AB4"/>
    <mergeCell ref="E5:G8"/>
    <mergeCell ref="H5:J8"/>
    <mergeCell ref="K5:M8"/>
    <mergeCell ref="N5:P8"/>
    <mergeCell ref="Q5:S8"/>
    <mergeCell ref="T5:V8"/>
    <mergeCell ref="W5:Y8"/>
    <mergeCell ref="Z5:AB8"/>
    <mergeCell ref="A9:D9"/>
    <mergeCell ref="A10:D10"/>
    <mergeCell ref="E10:G10"/>
    <mergeCell ref="H10:J10"/>
    <mergeCell ref="K10:M10"/>
    <mergeCell ref="N10:P10"/>
    <mergeCell ref="Q10:S10"/>
    <mergeCell ref="T10:V10"/>
    <mergeCell ref="W10:Y10"/>
    <mergeCell ref="Z10:AB10"/>
    <mergeCell ref="A11:D11"/>
    <mergeCell ref="E11:G11"/>
    <mergeCell ref="H11:J11"/>
    <mergeCell ref="K11:M11"/>
    <mergeCell ref="N11:P11"/>
    <mergeCell ref="Q11:S11"/>
    <mergeCell ref="T11:V11"/>
    <mergeCell ref="W11:Y11"/>
    <mergeCell ref="Z11:AB11"/>
    <mergeCell ref="T12:V12"/>
    <mergeCell ref="W12:Y12"/>
    <mergeCell ref="Z12:AB12"/>
    <mergeCell ref="A13:D13"/>
    <mergeCell ref="E13:G13"/>
    <mergeCell ref="H13:J13"/>
    <mergeCell ref="K13:M13"/>
    <mergeCell ref="N13:P13"/>
    <mergeCell ref="Q13:S13"/>
    <mergeCell ref="T13:V13"/>
    <mergeCell ref="A12:D12"/>
    <mergeCell ref="E12:G12"/>
    <mergeCell ref="H12:J12"/>
    <mergeCell ref="K12:M12"/>
    <mergeCell ref="N12:P12"/>
    <mergeCell ref="Q12:S12"/>
    <mergeCell ref="W13:Y13"/>
    <mergeCell ref="Z13:AB13"/>
    <mergeCell ref="A14:D14"/>
    <mergeCell ref="E14:G14"/>
    <mergeCell ref="H14:J14"/>
    <mergeCell ref="K14:M14"/>
    <mergeCell ref="N14:P14"/>
    <mergeCell ref="Q14:S14"/>
    <mergeCell ref="T14:V14"/>
    <mergeCell ref="W14:Y14"/>
    <mergeCell ref="Z14:AB14"/>
    <mergeCell ref="A15:D15"/>
    <mergeCell ref="E15:G15"/>
    <mergeCell ref="H15:J15"/>
    <mergeCell ref="K15:M15"/>
    <mergeCell ref="N15:P15"/>
    <mergeCell ref="Q15:S15"/>
    <mergeCell ref="T15:V15"/>
    <mergeCell ref="W15:Y15"/>
    <mergeCell ref="Z15:AB15"/>
    <mergeCell ref="T16:V16"/>
    <mergeCell ref="W16:Y16"/>
    <mergeCell ref="Z16:AB16"/>
    <mergeCell ref="A17:D17"/>
    <mergeCell ref="E17:G17"/>
    <mergeCell ref="H17:J17"/>
    <mergeCell ref="K17:M17"/>
    <mergeCell ref="N17:P17"/>
    <mergeCell ref="Q17:S17"/>
    <mergeCell ref="T17:V17"/>
    <mergeCell ref="A16:D16"/>
    <mergeCell ref="E16:G16"/>
    <mergeCell ref="H16:J16"/>
    <mergeCell ref="K16:M16"/>
    <mergeCell ref="N16:P16"/>
    <mergeCell ref="Q16:S16"/>
    <mergeCell ref="W17:Y17"/>
    <mergeCell ref="Z17:AB17"/>
    <mergeCell ref="A18:D18"/>
    <mergeCell ref="E18:G18"/>
    <mergeCell ref="H18:J18"/>
    <mergeCell ref="K18:M18"/>
    <mergeCell ref="N18:P18"/>
    <mergeCell ref="Q18:S18"/>
    <mergeCell ref="T18:V18"/>
    <mergeCell ref="W18:Y18"/>
    <mergeCell ref="Z18:AB18"/>
    <mergeCell ref="A19:C19"/>
    <mergeCell ref="A20:D24"/>
    <mergeCell ref="E20:Y20"/>
    <mergeCell ref="E21:G24"/>
    <mergeCell ref="H21:J24"/>
    <mergeCell ref="K21:M24"/>
    <mergeCell ref="N21:P24"/>
    <mergeCell ref="Q21:S24"/>
    <mergeCell ref="T21:V24"/>
    <mergeCell ref="W21:Y24"/>
    <mergeCell ref="A25:D25"/>
    <mergeCell ref="A26:D26"/>
    <mergeCell ref="E26:G26"/>
    <mergeCell ref="H26:J26"/>
    <mergeCell ref="K26:M26"/>
    <mergeCell ref="N26:P26"/>
    <mergeCell ref="Q26:S26"/>
    <mergeCell ref="T26:V26"/>
    <mergeCell ref="W26:Y26"/>
    <mergeCell ref="T27:V27"/>
    <mergeCell ref="W27:Y27"/>
    <mergeCell ref="A28:D28"/>
    <mergeCell ref="E28:G28"/>
    <mergeCell ref="H28:J28"/>
    <mergeCell ref="K28:M28"/>
    <mergeCell ref="N28:P28"/>
    <mergeCell ref="Q28:S28"/>
    <mergeCell ref="T28:V28"/>
    <mergeCell ref="W28:Y28"/>
    <mergeCell ref="A27:D27"/>
    <mergeCell ref="E27:G27"/>
    <mergeCell ref="H27:J27"/>
    <mergeCell ref="K27:M27"/>
    <mergeCell ref="N27:P27"/>
    <mergeCell ref="Q27:S27"/>
    <mergeCell ref="T29:V29"/>
    <mergeCell ref="W29:Y29"/>
    <mergeCell ref="A30:D30"/>
    <mergeCell ref="E30:G30"/>
    <mergeCell ref="H30:J30"/>
    <mergeCell ref="K30:M30"/>
    <mergeCell ref="N30:P30"/>
    <mergeCell ref="Q30:S30"/>
    <mergeCell ref="T30:V30"/>
    <mergeCell ref="W30:Y30"/>
    <mergeCell ref="A29:D29"/>
    <mergeCell ref="E29:G29"/>
    <mergeCell ref="H29:J29"/>
    <mergeCell ref="K29:M29"/>
    <mergeCell ref="N29:P29"/>
    <mergeCell ref="Q29:S29"/>
    <mergeCell ref="Q32:S32"/>
    <mergeCell ref="T32:V32"/>
    <mergeCell ref="W32:Y32"/>
    <mergeCell ref="A31:D31"/>
    <mergeCell ref="E31:G31"/>
    <mergeCell ref="H31:J31"/>
    <mergeCell ref="K31:M31"/>
    <mergeCell ref="N31:P31"/>
    <mergeCell ref="Q31:S31"/>
    <mergeCell ref="A1:D1"/>
    <mergeCell ref="T33:V33"/>
    <mergeCell ref="W33:Y33"/>
    <mergeCell ref="A34:D34"/>
    <mergeCell ref="E34:G34"/>
    <mergeCell ref="H34:J34"/>
    <mergeCell ref="K34:M34"/>
    <mergeCell ref="N34:P34"/>
    <mergeCell ref="Q34:S34"/>
    <mergeCell ref="T34:V34"/>
    <mergeCell ref="W34:Y34"/>
    <mergeCell ref="A33:D33"/>
    <mergeCell ref="E33:G33"/>
    <mergeCell ref="H33:J33"/>
    <mergeCell ref="K33:M33"/>
    <mergeCell ref="N33:P33"/>
    <mergeCell ref="Q33:S33"/>
    <mergeCell ref="T31:V31"/>
    <mergeCell ref="W31:Y31"/>
    <mergeCell ref="A32:D32"/>
    <mergeCell ref="E32:G32"/>
    <mergeCell ref="H32:J32"/>
    <mergeCell ref="K32:M32"/>
    <mergeCell ref="N32:P32"/>
  </mergeCells>
  <phoneticPr fontId="4"/>
  <hyperlinks>
    <hyperlink ref="A1" location="P2細目次!A1" display="目次に戻る" xr:uid="{56C87028-0777-4DAE-99A0-9D65020A679B}"/>
  </hyperlinks>
  <pageMargins left="0.70866141732283472" right="0.70866141732283472" top="0.74803149606299213" bottom="0.74803149606299213" header="0.31496062992125984" footer="0.31496062992125984"/>
  <pageSetup paperSize="9" scale="97" firstPageNumber="0" orientation="portrait" r:id="rId1"/>
  <headerFooter differentFirst="1" scaleWithDoc="0">
    <oddFooter>&amp;C- &amp;P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3C561-A253-4093-9500-1B8AB3863A8E}">
  <sheetPr>
    <tabColor theme="0"/>
    <pageSetUpPr fitToPage="1"/>
  </sheetPr>
  <dimension ref="A1:Q36"/>
  <sheetViews>
    <sheetView topLeftCell="A16" zoomScaleNormal="100" zoomScaleSheetLayoutView="100" workbookViewId="0">
      <selection activeCell="AL2" sqref="AL2:AR2"/>
    </sheetView>
  </sheetViews>
  <sheetFormatPr defaultColWidth="10" defaultRowHeight="22.5" customHeight="1"/>
  <cols>
    <col min="1" max="16384" width="10" style="286"/>
  </cols>
  <sheetData>
    <row r="1" spans="1:17" ht="22.5" customHeight="1">
      <c r="A1" s="564" t="s">
        <v>4602</v>
      </c>
      <c r="B1" s="564"/>
      <c r="C1" s="564"/>
      <c r="D1" s="564"/>
    </row>
    <row r="2" spans="1:17" s="42" customFormat="1" ht="22.5" customHeight="1">
      <c r="A2" s="1666" t="s">
        <v>1881</v>
      </c>
      <c r="B2" s="1666"/>
      <c r="C2" s="1666"/>
      <c r="D2" s="1666"/>
      <c r="E2" s="1666"/>
      <c r="F2" s="1666"/>
      <c r="G2" s="1666"/>
      <c r="H2" s="1666"/>
      <c r="I2" s="1782"/>
      <c r="J2" s="1981"/>
      <c r="K2" s="1981"/>
      <c r="L2" s="1981"/>
      <c r="M2" s="1981"/>
      <c r="N2" s="1981"/>
      <c r="O2" s="1981"/>
      <c r="P2" s="1981"/>
      <c r="Q2" s="1981"/>
    </row>
    <row r="3" spans="1:17" s="3" customFormat="1" ht="22.5" customHeight="1">
      <c r="A3" s="1982" t="s">
        <v>1882</v>
      </c>
      <c r="B3" s="1983"/>
      <c r="C3" s="1983"/>
      <c r="D3" s="1983"/>
      <c r="E3" s="1983"/>
      <c r="F3" s="1983"/>
      <c r="G3" s="1983"/>
      <c r="H3" s="1983"/>
      <c r="I3" s="1983"/>
    </row>
    <row r="4" spans="1:17" ht="13.5">
      <c r="A4" s="746"/>
      <c r="F4" s="407"/>
      <c r="G4" s="407"/>
      <c r="H4" s="407"/>
      <c r="I4" s="407" t="s">
        <v>1883</v>
      </c>
    </row>
    <row r="5" spans="1:17" ht="22.5" customHeight="1">
      <c r="A5" s="1273" t="s">
        <v>1856</v>
      </c>
      <c r="B5" s="1260" t="s">
        <v>1884</v>
      </c>
      <c r="C5" s="1261"/>
      <c r="D5" s="1261"/>
      <c r="E5" s="1261"/>
      <c r="F5" s="1261"/>
      <c r="G5" s="1261"/>
      <c r="H5" s="1261"/>
      <c r="I5" s="1980"/>
    </row>
    <row r="6" spans="1:17" ht="22.5" customHeight="1">
      <c r="A6" s="1201"/>
      <c r="B6" s="1198" t="s">
        <v>1848</v>
      </c>
      <c r="C6" s="1274" t="s">
        <v>861</v>
      </c>
      <c r="D6" s="1274" t="s">
        <v>1868</v>
      </c>
      <c r="E6" s="1198" t="s">
        <v>1869</v>
      </c>
      <c r="F6" s="1198" t="s">
        <v>1870</v>
      </c>
      <c r="G6" s="1198" t="s">
        <v>1871</v>
      </c>
      <c r="H6" s="1272" t="s">
        <v>1872</v>
      </c>
      <c r="I6" s="1272" t="s">
        <v>1874</v>
      </c>
    </row>
    <row r="7" spans="1:17" ht="22.5" customHeight="1">
      <c r="A7" s="1201"/>
      <c r="B7" s="1199"/>
      <c r="C7" s="1281"/>
      <c r="D7" s="1281"/>
      <c r="E7" s="1199"/>
      <c r="F7" s="1199"/>
      <c r="G7" s="1199"/>
      <c r="H7" s="1280"/>
      <c r="I7" s="1280"/>
    </row>
    <row r="8" spans="1:17" ht="22.5" customHeight="1">
      <c r="A8" s="1201"/>
      <c r="B8" s="1199"/>
      <c r="C8" s="1281"/>
      <c r="D8" s="1281"/>
      <c r="E8" s="1199"/>
      <c r="F8" s="1199"/>
      <c r="G8" s="1199"/>
      <c r="H8" s="1280"/>
      <c r="I8" s="1280"/>
    </row>
    <row r="9" spans="1:17" ht="22.5" customHeight="1">
      <c r="A9" s="1276"/>
      <c r="B9" s="1200"/>
      <c r="C9" s="1282"/>
      <c r="D9" s="1282"/>
      <c r="E9" s="1200"/>
      <c r="F9" s="1200"/>
      <c r="G9" s="1200"/>
      <c r="H9" s="1275"/>
      <c r="I9" s="1275"/>
    </row>
    <row r="10" spans="1:17" ht="22.5" customHeight="1">
      <c r="A10" s="285"/>
      <c r="B10" s="283"/>
      <c r="C10" s="311"/>
      <c r="D10" s="285"/>
      <c r="E10" s="283"/>
      <c r="F10" s="285"/>
      <c r="G10" s="283"/>
      <c r="H10" s="285"/>
      <c r="I10" s="310"/>
    </row>
    <row r="11" spans="1:17" ht="22.5" customHeight="1">
      <c r="A11" s="747" t="s">
        <v>464</v>
      </c>
      <c r="B11" s="748">
        <v>173</v>
      </c>
      <c r="C11" s="749" t="s">
        <v>1282</v>
      </c>
      <c r="D11" s="750">
        <v>3</v>
      </c>
      <c r="E11" s="748" t="s">
        <v>1282</v>
      </c>
      <c r="F11" s="750">
        <v>1</v>
      </c>
      <c r="G11" s="748">
        <v>4</v>
      </c>
      <c r="H11" s="750">
        <v>4</v>
      </c>
      <c r="I11" s="751">
        <v>4</v>
      </c>
    </row>
    <row r="12" spans="1:17" ht="22.5" customHeight="1">
      <c r="A12" s="752" t="s">
        <v>493</v>
      </c>
      <c r="B12" s="753" t="s">
        <v>4608</v>
      </c>
      <c r="C12" s="753" t="s">
        <v>4608</v>
      </c>
      <c r="D12" s="753" t="s">
        <v>4608</v>
      </c>
      <c r="E12" s="753" t="s">
        <v>4608</v>
      </c>
      <c r="F12" s="753" t="s">
        <v>4608</v>
      </c>
      <c r="G12" s="753" t="s">
        <v>4608</v>
      </c>
      <c r="H12" s="753" t="s">
        <v>4608</v>
      </c>
      <c r="I12" s="754" t="s">
        <v>4608</v>
      </c>
    </row>
    <row r="13" spans="1:17" ht="22.5" customHeight="1">
      <c r="A13" s="752" t="s">
        <v>609</v>
      </c>
      <c r="B13" s="753">
        <v>109</v>
      </c>
      <c r="C13" s="753" t="s">
        <v>4608</v>
      </c>
      <c r="D13" s="755">
        <v>3</v>
      </c>
      <c r="E13" s="753" t="s">
        <v>4608</v>
      </c>
      <c r="F13" s="753" t="s">
        <v>4608</v>
      </c>
      <c r="G13" s="753">
        <v>2</v>
      </c>
      <c r="H13" s="755">
        <v>2</v>
      </c>
      <c r="I13" s="754">
        <v>4</v>
      </c>
    </row>
    <row r="14" spans="1:17" ht="22.5" customHeight="1">
      <c r="A14" s="752" t="s">
        <v>608</v>
      </c>
      <c r="B14" s="753">
        <v>11</v>
      </c>
      <c r="C14" s="753" t="s">
        <v>4608</v>
      </c>
      <c r="D14" s="753" t="s">
        <v>4608</v>
      </c>
      <c r="E14" s="753" t="s">
        <v>4608</v>
      </c>
      <c r="F14" s="753" t="s">
        <v>4608</v>
      </c>
      <c r="G14" s="753" t="s">
        <v>4608</v>
      </c>
      <c r="H14" s="755">
        <v>1</v>
      </c>
      <c r="I14" s="754" t="s">
        <v>4608</v>
      </c>
    </row>
    <row r="15" spans="1:17" ht="22.5" customHeight="1">
      <c r="A15" s="752" t="s">
        <v>1861</v>
      </c>
      <c r="B15" s="753">
        <v>3</v>
      </c>
      <c r="C15" s="753" t="s">
        <v>4608</v>
      </c>
      <c r="D15" s="753" t="s">
        <v>4608</v>
      </c>
      <c r="E15" s="753" t="s">
        <v>4608</v>
      </c>
      <c r="F15" s="753" t="s">
        <v>4608</v>
      </c>
      <c r="G15" s="753" t="s">
        <v>4608</v>
      </c>
      <c r="H15" s="753" t="s">
        <v>4608</v>
      </c>
      <c r="I15" s="754" t="s">
        <v>4608</v>
      </c>
    </row>
    <row r="16" spans="1:17" ht="22.5" customHeight="1">
      <c r="A16" s="752" t="s">
        <v>490</v>
      </c>
      <c r="B16" s="753">
        <v>3</v>
      </c>
      <c r="C16" s="756" t="s">
        <v>1282</v>
      </c>
      <c r="D16" s="755" t="s">
        <v>1282</v>
      </c>
      <c r="E16" s="753" t="s">
        <v>1282</v>
      </c>
      <c r="F16" s="755" t="s">
        <v>1282</v>
      </c>
      <c r="G16" s="753" t="s">
        <v>1282</v>
      </c>
      <c r="H16" s="755" t="s">
        <v>1282</v>
      </c>
      <c r="I16" s="754" t="s">
        <v>1282</v>
      </c>
    </row>
    <row r="17" spans="1:9" ht="22.5" customHeight="1">
      <c r="A17" s="752" t="s">
        <v>1226</v>
      </c>
      <c r="B17" s="753">
        <v>6</v>
      </c>
      <c r="C17" s="756" t="s">
        <v>1282</v>
      </c>
      <c r="D17" s="755" t="s">
        <v>1282</v>
      </c>
      <c r="E17" s="753" t="s">
        <v>1282</v>
      </c>
      <c r="F17" s="755" t="s">
        <v>1282</v>
      </c>
      <c r="G17" s="753" t="s">
        <v>1282</v>
      </c>
      <c r="H17" s="755">
        <v>1</v>
      </c>
      <c r="I17" s="754" t="s">
        <v>1282</v>
      </c>
    </row>
    <row r="18" spans="1:9" ht="22.5" customHeight="1">
      <c r="A18" s="752" t="s">
        <v>541</v>
      </c>
      <c r="B18" s="753" t="s">
        <v>1873</v>
      </c>
      <c r="C18" s="756" t="s">
        <v>1880</v>
      </c>
      <c r="D18" s="755" t="s">
        <v>1880</v>
      </c>
      <c r="E18" s="753" t="s">
        <v>1880</v>
      </c>
      <c r="F18" s="755" t="s">
        <v>1880</v>
      </c>
      <c r="G18" s="753" t="s">
        <v>1880</v>
      </c>
      <c r="H18" s="755" t="s">
        <v>1880</v>
      </c>
      <c r="I18" s="754" t="s">
        <v>1880</v>
      </c>
    </row>
    <row r="19" spans="1:9" ht="22.5" customHeight="1">
      <c r="A19" s="757" t="s">
        <v>602</v>
      </c>
      <c r="B19" s="758" t="s">
        <v>1880</v>
      </c>
      <c r="C19" s="759" t="s">
        <v>1880</v>
      </c>
      <c r="D19" s="760" t="s">
        <v>1880</v>
      </c>
      <c r="E19" s="758" t="s">
        <v>1880</v>
      </c>
      <c r="F19" s="760" t="s">
        <v>1880</v>
      </c>
      <c r="G19" s="758" t="s">
        <v>1880</v>
      </c>
      <c r="H19" s="760" t="s">
        <v>1880</v>
      </c>
      <c r="I19" s="761" t="s">
        <v>1880</v>
      </c>
    </row>
    <row r="20" spans="1:9" ht="22.5" customHeight="1">
      <c r="A20" s="762"/>
      <c r="B20" s="763"/>
      <c r="C20" s="763"/>
      <c r="D20" s="763"/>
      <c r="E20" s="763"/>
      <c r="F20" s="763"/>
      <c r="G20" s="763"/>
      <c r="H20" s="763"/>
    </row>
    <row r="21" spans="1:9" ht="22.5" customHeight="1">
      <c r="A21" s="1273" t="s">
        <v>1856</v>
      </c>
      <c r="B21" s="1260" t="s">
        <v>1884</v>
      </c>
      <c r="C21" s="1261"/>
      <c r="D21" s="1261"/>
      <c r="E21" s="1261"/>
      <c r="F21" s="1261"/>
      <c r="G21" s="1261"/>
      <c r="H21" s="1261"/>
      <c r="I21" s="1980"/>
    </row>
    <row r="22" spans="1:9" ht="22.5" customHeight="1">
      <c r="A22" s="1201"/>
      <c r="B22" s="1199" t="s">
        <v>1875</v>
      </c>
      <c r="C22" s="1199" t="s">
        <v>1876</v>
      </c>
      <c r="D22" s="1199" t="s">
        <v>1877</v>
      </c>
      <c r="E22" s="1199" t="s">
        <v>1878</v>
      </c>
      <c r="F22" s="1199" t="s">
        <v>4963</v>
      </c>
      <c r="G22" s="1199" t="s">
        <v>1885</v>
      </c>
      <c r="H22" s="1199" t="s">
        <v>4964</v>
      </c>
      <c r="I22" s="1280" t="s">
        <v>1886</v>
      </c>
    </row>
    <row r="23" spans="1:9" ht="22.5" customHeight="1">
      <c r="A23" s="1201"/>
      <c r="B23" s="1199"/>
      <c r="C23" s="1199"/>
      <c r="D23" s="1199"/>
      <c r="E23" s="1199"/>
      <c r="F23" s="1199"/>
      <c r="G23" s="1199"/>
      <c r="H23" s="1199"/>
      <c r="I23" s="1280"/>
    </row>
    <row r="24" spans="1:9" ht="22.5" customHeight="1">
      <c r="A24" s="1201"/>
      <c r="B24" s="1199"/>
      <c r="C24" s="1199"/>
      <c r="D24" s="1199"/>
      <c r="E24" s="1199"/>
      <c r="F24" s="1199"/>
      <c r="G24" s="1199"/>
      <c r="H24" s="1199"/>
      <c r="I24" s="1280"/>
    </row>
    <row r="25" spans="1:9" ht="22.5" customHeight="1">
      <c r="A25" s="1276"/>
      <c r="B25" s="1200"/>
      <c r="C25" s="1200"/>
      <c r="D25" s="1200"/>
      <c r="E25" s="1200"/>
      <c r="F25" s="1200"/>
      <c r="G25" s="1200"/>
      <c r="H25" s="1200"/>
      <c r="I25" s="1275"/>
    </row>
    <row r="26" spans="1:9" ht="22.5" customHeight="1">
      <c r="A26" s="285"/>
      <c r="B26" s="282"/>
      <c r="C26" s="283"/>
      <c r="D26" s="285"/>
      <c r="E26" s="283"/>
      <c r="F26" s="285"/>
      <c r="G26" s="310"/>
      <c r="H26" s="310"/>
      <c r="I26" s="310"/>
    </row>
    <row r="27" spans="1:9" ht="22.5" customHeight="1">
      <c r="A27" s="747" t="s">
        <v>464</v>
      </c>
      <c r="B27" s="748">
        <v>10</v>
      </c>
      <c r="C27" s="748">
        <v>11</v>
      </c>
      <c r="D27" s="750">
        <v>9</v>
      </c>
      <c r="E27" s="748">
        <v>30</v>
      </c>
      <c r="F27" s="750">
        <v>33</v>
      </c>
      <c r="G27" s="751">
        <v>22</v>
      </c>
      <c r="H27" s="751">
        <v>23</v>
      </c>
      <c r="I27" s="751">
        <v>19</v>
      </c>
    </row>
    <row r="28" spans="1:9" ht="22.5" customHeight="1">
      <c r="A28" s="752" t="s">
        <v>493</v>
      </c>
      <c r="B28" s="753" t="s">
        <v>4608</v>
      </c>
      <c r="C28" s="753" t="s">
        <v>4608</v>
      </c>
      <c r="D28" s="753" t="s">
        <v>4608</v>
      </c>
      <c r="E28" s="753" t="s">
        <v>4608</v>
      </c>
      <c r="F28" s="753" t="s">
        <v>4608</v>
      </c>
      <c r="G28" s="753" t="s">
        <v>4608</v>
      </c>
      <c r="H28" s="753" t="s">
        <v>4608</v>
      </c>
      <c r="I28" s="754" t="s">
        <v>4608</v>
      </c>
    </row>
    <row r="29" spans="1:9" ht="22.5" customHeight="1">
      <c r="A29" s="752" t="s">
        <v>609</v>
      </c>
      <c r="B29" s="753">
        <v>9</v>
      </c>
      <c r="C29" s="753">
        <v>5</v>
      </c>
      <c r="D29" s="755">
        <v>7</v>
      </c>
      <c r="E29" s="753">
        <v>17</v>
      </c>
      <c r="F29" s="755">
        <v>22</v>
      </c>
      <c r="G29" s="754">
        <v>15</v>
      </c>
      <c r="H29" s="754">
        <v>14</v>
      </c>
      <c r="I29" s="754">
        <v>9</v>
      </c>
    </row>
    <row r="30" spans="1:9" ht="22.5" customHeight="1">
      <c r="A30" s="752" t="s">
        <v>608</v>
      </c>
      <c r="B30" s="753">
        <v>1</v>
      </c>
      <c r="C30" s="753">
        <v>3</v>
      </c>
      <c r="D30" s="755" t="s">
        <v>4608</v>
      </c>
      <c r="E30" s="753">
        <v>2</v>
      </c>
      <c r="F30" s="755" t="s">
        <v>4608</v>
      </c>
      <c r="G30" s="754">
        <v>1</v>
      </c>
      <c r="H30" s="754">
        <v>3</v>
      </c>
      <c r="I30" s="754" t="s">
        <v>4608</v>
      </c>
    </row>
    <row r="31" spans="1:9" ht="22.5" customHeight="1">
      <c r="A31" s="752" t="s">
        <v>1861</v>
      </c>
      <c r="B31" s="753" t="s">
        <v>4962</v>
      </c>
      <c r="C31" s="753" t="s">
        <v>4962</v>
      </c>
      <c r="D31" s="753" t="s">
        <v>4962</v>
      </c>
      <c r="E31" s="753">
        <v>3</v>
      </c>
      <c r="F31" s="755">
        <v>1</v>
      </c>
      <c r="G31" s="754">
        <v>2</v>
      </c>
      <c r="H31" s="754">
        <v>3</v>
      </c>
      <c r="I31" s="754" t="s">
        <v>786</v>
      </c>
    </row>
    <row r="32" spans="1:9" ht="22.5" customHeight="1">
      <c r="A32" s="752" t="s">
        <v>490</v>
      </c>
      <c r="B32" s="753" t="s">
        <v>1282</v>
      </c>
      <c r="C32" s="753" t="s">
        <v>1282</v>
      </c>
      <c r="D32" s="755" t="s">
        <v>1282</v>
      </c>
      <c r="E32" s="753">
        <v>1</v>
      </c>
      <c r="F32" s="755">
        <v>1</v>
      </c>
      <c r="G32" s="754" t="s">
        <v>1282</v>
      </c>
      <c r="H32" s="754" t="s">
        <v>1282</v>
      </c>
      <c r="I32" s="754">
        <v>1</v>
      </c>
    </row>
    <row r="33" spans="1:9" ht="22.5" customHeight="1">
      <c r="A33" s="752" t="s">
        <v>1226</v>
      </c>
      <c r="B33" s="753" t="s">
        <v>1282</v>
      </c>
      <c r="C33" s="753" t="s">
        <v>1282</v>
      </c>
      <c r="D33" s="753" t="s">
        <v>1282</v>
      </c>
      <c r="E33" s="753">
        <v>1</v>
      </c>
      <c r="F33" s="753">
        <v>1</v>
      </c>
      <c r="G33" s="755" t="s">
        <v>1282</v>
      </c>
      <c r="H33" s="753" t="s">
        <v>1282</v>
      </c>
      <c r="I33" s="755">
        <v>3</v>
      </c>
    </row>
    <row r="34" spans="1:9" ht="22.5" customHeight="1">
      <c r="A34" s="752" t="s">
        <v>541</v>
      </c>
      <c r="B34" s="753" t="s">
        <v>1880</v>
      </c>
      <c r="C34" s="753" t="s">
        <v>1880</v>
      </c>
      <c r="D34" s="753" t="s">
        <v>1880</v>
      </c>
      <c r="E34" s="753" t="s">
        <v>1880</v>
      </c>
      <c r="F34" s="753" t="s">
        <v>1880</v>
      </c>
      <c r="G34" s="755" t="s">
        <v>1880</v>
      </c>
      <c r="H34" s="753" t="s">
        <v>1880</v>
      </c>
      <c r="I34" s="755" t="s">
        <v>1880</v>
      </c>
    </row>
    <row r="35" spans="1:9" ht="22.5" customHeight="1">
      <c r="A35" s="757" t="s">
        <v>602</v>
      </c>
      <c r="B35" s="758" t="s">
        <v>1880</v>
      </c>
      <c r="C35" s="758" t="s">
        <v>1880</v>
      </c>
      <c r="D35" s="760" t="s">
        <v>1880</v>
      </c>
      <c r="E35" s="758" t="s">
        <v>1880</v>
      </c>
      <c r="F35" s="760" t="s">
        <v>1880</v>
      </c>
      <c r="G35" s="761" t="s">
        <v>1880</v>
      </c>
      <c r="H35" s="761" t="s">
        <v>1880</v>
      </c>
      <c r="I35" s="761" t="s">
        <v>1880</v>
      </c>
    </row>
    <row r="36" spans="1:9" ht="13.5">
      <c r="F36" s="1277" t="s">
        <v>1887</v>
      </c>
      <c r="G36" s="1277"/>
      <c r="H36" s="1277"/>
      <c r="I36" s="1288"/>
    </row>
  </sheetData>
  <mergeCells count="24">
    <mergeCell ref="A2:I2"/>
    <mergeCell ref="J2:Q2"/>
    <mergeCell ref="A3:I3"/>
    <mergeCell ref="A5:A9"/>
    <mergeCell ref="B5:I5"/>
    <mergeCell ref="B6:B9"/>
    <mergeCell ref="C6:C9"/>
    <mergeCell ref="D6:D9"/>
    <mergeCell ref="E6:E9"/>
    <mergeCell ref="F6:F9"/>
    <mergeCell ref="G6:G9"/>
    <mergeCell ref="H6:H9"/>
    <mergeCell ref="I6:I9"/>
    <mergeCell ref="F36:I36"/>
    <mergeCell ref="A21:A25"/>
    <mergeCell ref="B21:I21"/>
    <mergeCell ref="B22:B25"/>
    <mergeCell ref="C22:C25"/>
    <mergeCell ref="D22:D25"/>
    <mergeCell ref="E22:E25"/>
    <mergeCell ref="F22:F25"/>
    <mergeCell ref="G22:G25"/>
    <mergeCell ref="H22:H25"/>
    <mergeCell ref="I22:I25"/>
  </mergeCells>
  <phoneticPr fontId="4"/>
  <hyperlinks>
    <hyperlink ref="A1" location="P2細目次!A1" display="目次に戻る" xr:uid="{CB999DDF-B1FB-4BAA-BE31-1ED6D6AB8846}"/>
  </hyperlinks>
  <pageMargins left="0.70866141732283472" right="0.70866141732283472" top="0.74803149606299213" bottom="0.74803149606299213" header="0.31496062992125984" footer="0.31496062992125984"/>
  <pageSetup paperSize="9" scale="99" firstPageNumber="0" orientation="portrait" r:id="rId1"/>
  <headerFooter differentFirst="1" scaleWithDoc="0">
    <oddFooter>&amp;C- &amp;P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DF254-91DE-44F0-8EB3-D9463E0829F0}">
  <sheetPr>
    <tabColor theme="0"/>
    <pageSetUpPr fitToPage="1"/>
  </sheetPr>
  <dimension ref="A1:L37"/>
  <sheetViews>
    <sheetView zoomScaleNormal="100" zoomScaleSheetLayoutView="100" workbookViewId="0">
      <selection activeCell="C19" sqref="C19"/>
    </sheetView>
  </sheetViews>
  <sheetFormatPr defaultColWidth="8.5" defaultRowHeight="24.75" customHeight="1"/>
  <cols>
    <col min="1" max="16384" width="8.5" style="286"/>
  </cols>
  <sheetData>
    <row r="1" spans="1:11" ht="24.75" customHeight="1">
      <c r="A1" s="564" t="s">
        <v>4602</v>
      </c>
      <c r="B1" s="564"/>
      <c r="C1" s="564"/>
      <c r="D1" s="564"/>
    </row>
    <row r="2" spans="1:11" s="42" customFormat="1" ht="24.75" customHeight="1">
      <c r="A2" s="1966" t="s">
        <v>1888</v>
      </c>
      <c r="B2" s="1966"/>
      <c r="C2" s="1966"/>
      <c r="D2" s="1966"/>
      <c r="E2" s="1966"/>
      <c r="F2" s="1966"/>
      <c r="G2" s="1966"/>
      <c r="H2" s="1966"/>
      <c r="I2" s="1966"/>
      <c r="J2" s="1966"/>
    </row>
    <row r="3" spans="1:11" s="3" customFormat="1" ht="24.75" customHeight="1">
      <c r="A3" s="2008" t="s">
        <v>1889</v>
      </c>
      <c r="B3" s="2008"/>
      <c r="C3" s="2008"/>
      <c r="D3" s="2008"/>
      <c r="E3" s="2008"/>
      <c r="F3" s="2008"/>
      <c r="G3" s="2008"/>
      <c r="H3" s="2008"/>
      <c r="I3" s="2008"/>
      <c r="J3" s="2008"/>
    </row>
    <row r="4" spans="1:11" ht="13.5">
      <c r="A4" s="732"/>
      <c r="J4" s="315" t="s">
        <v>1883</v>
      </c>
      <c r="K4" s="315"/>
    </row>
    <row r="5" spans="1:11" ht="24.75" customHeight="1">
      <c r="A5" s="1273" t="s">
        <v>1856</v>
      </c>
      <c r="B5" s="1273"/>
      <c r="C5" s="1274"/>
      <c r="D5" s="1260" t="s">
        <v>1884</v>
      </c>
      <c r="E5" s="1261"/>
      <c r="F5" s="1261"/>
      <c r="G5" s="1261"/>
      <c r="H5" s="1261"/>
      <c r="I5" s="1261"/>
      <c r="J5" s="1261"/>
      <c r="K5" s="1261"/>
    </row>
    <row r="6" spans="1:11" ht="24.75" customHeight="1">
      <c r="A6" s="1437"/>
      <c r="B6" s="1437"/>
      <c r="C6" s="1281"/>
      <c r="D6" s="2005" t="s">
        <v>1848</v>
      </c>
      <c r="E6" s="2009" t="s">
        <v>1890</v>
      </c>
      <c r="F6" s="2009" t="s">
        <v>1891</v>
      </c>
      <c r="G6" s="2005" t="s">
        <v>1892</v>
      </c>
      <c r="H6" s="2005" t="s">
        <v>1893</v>
      </c>
      <c r="I6" s="2005" t="s">
        <v>1894</v>
      </c>
      <c r="J6" s="2005" t="s">
        <v>1895</v>
      </c>
      <c r="K6" s="1502" t="s">
        <v>1896</v>
      </c>
    </row>
    <row r="7" spans="1:11" ht="24.75" customHeight="1">
      <c r="A7" s="1276"/>
      <c r="B7" s="1276"/>
      <c r="C7" s="1282"/>
      <c r="D7" s="2006"/>
      <c r="E7" s="2006"/>
      <c r="F7" s="2006"/>
      <c r="G7" s="2006"/>
      <c r="H7" s="2006"/>
      <c r="I7" s="2006"/>
      <c r="J7" s="2006"/>
      <c r="K7" s="1339"/>
    </row>
    <row r="8" spans="1:11" ht="24.75" customHeight="1">
      <c r="A8" s="1141"/>
      <c r="B8" s="1141"/>
      <c r="C8" s="1142"/>
      <c r="D8" s="310"/>
      <c r="E8" s="282"/>
      <c r="F8" s="285"/>
      <c r="G8" s="283"/>
      <c r="H8" s="285"/>
      <c r="I8" s="283"/>
      <c r="J8" s="285"/>
      <c r="K8" s="310"/>
    </row>
    <row r="9" spans="1:11" ht="24.75" customHeight="1">
      <c r="A9" s="2004" t="s">
        <v>1572</v>
      </c>
      <c r="B9" s="2004"/>
      <c r="C9" s="2007"/>
      <c r="D9" s="751">
        <v>173</v>
      </c>
      <c r="E9" s="748" t="s">
        <v>1282</v>
      </c>
      <c r="F9" s="750">
        <v>17</v>
      </c>
      <c r="G9" s="748">
        <v>10</v>
      </c>
      <c r="H9" s="750">
        <v>18</v>
      </c>
      <c r="I9" s="748">
        <v>19</v>
      </c>
      <c r="J9" s="750">
        <v>27</v>
      </c>
      <c r="K9" s="751">
        <v>82</v>
      </c>
    </row>
    <row r="10" spans="1:11" ht="24.75" customHeight="1">
      <c r="A10" s="1986" t="s">
        <v>4997</v>
      </c>
      <c r="B10" s="1986"/>
      <c r="C10" s="1987"/>
      <c r="D10" s="764" t="s">
        <v>4608</v>
      </c>
      <c r="E10" s="764" t="s">
        <v>4608</v>
      </c>
      <c r="F10" s="764" t="s">
        <v>4608</v>
      </c>
      <c r="G10" s="764" t="s">
        <v>4608</v>
      </c>
      <c r="H10" s="764" t="s">
        <v>4608</v>
      </c>
      <c r="I10" s="764" t="s">
        <v>4608</v>
      </c>
      <c r="J10" s="764" t="s">
        <v>4608</v>
      </c>
      <c r="K10" s="764" t="s">
        <v>4608</v>
      </c>
    </row>
    <row r="11" spans="1:11" ht="24.75" customHeight="1">
      <c r="A11" s="1986" t="s">
        <v>4996</v>
      </c>
      <c r="B11" s="1986"/>
      <c r="C11" s="1987"/>
      <c r="D11" s="764">
        <v>109</v>
      </c>
      <c r="E11" s="765" t="s">
        <v>4608</v>
      </c>
      <c r="F11" s="766">
        <v>6</v>
      </c>
      <c r="G11" s="765">
        <v>7</v>
      </c>
      <c r="H11" s="766">
        <v>12</v>
      </c>
      <c r="I11" s="765">
        <v>12</v>
      </c>
      <c r="J11" s="766">
        <v>19</v>
      </c>
      <c r="K11" s="764">
        <v>53</v>
      </c>
    </row>
    <row r="12" spans="1:11" ht="24.75" customHeight="1">
      <c r="A12" s="1986" t="s">
        <v>4995</v>
      </c>
      <c r="B12" s="1986"/>
      <c r="C12" s="1987"/>
      <c r="D12" s="764">
        <v>11</v>
      </c>
      <c r="E12" s="765" t="s">
        <v>4608</v>
      </c>
      <c r="F12" s="766">
        <v>2</v>
      </c>
      <c r="G12" s="765" t="s">
        <v>4608</v>
      </c>
      <c r="H12" s="766">
        <v>2</v>
      </c>
      <c r="I12" s="765">
        <v>2</v>
      </c>
      <c r="J12" s="766">
        <v>2</v>
      </c>
      <c r="K12" s="764">
        <v>3</v>
      </c>
    </row>
    <row r="13" spans="1:11" ht="24.75" customHeight="1">
      <c r="A13" s="1986" t="s">
        <v>4990</v>
      </c>
      <c r="B13" s="1986"/>
      <c r="C13" s="1987"/>
      <c r="D13" s="764">
        <v>3</v>
      </c>
      <c r="E13" s="765" t="s">
        <v>4608</v>
      </c>
      <c r="F13" s="766" t="s">
        <v>4608</v>
      </c>
      <c r="G13" s="765">
        <v>1</v>
      </c>
      <c r="H13" s="766" t="s">
        <v>4608</v>
      </c>
      <c r="I13" s="765">
        <v>1</v>
      </c>
      <c r="J13" s="766">
        <v>1</v>
      </c>
      <c r="K13" s="764" t="s">
        <v>4608</v>
      </c>
    </row>
    <row r="14" spans="1:11" ht="24.75" customHeight="1">
      <c r="A14" s="1986" t="s">
        <v>4991</v>
      </c>
      <c r="B14" s="1986"/>
      <c r="C14" s="1987"/>
      <c r="D14" s="764">
        <v>3</v>
      </c>
      <c r="E14" s="765" t="s">
        <v>1282</v>
      </c>
      <c r="F14" s="766">
        <v>2</v>
      </c>
      <c r="G14" s="765" t="s">
        <v>1282</v>
      </c>
      <c r="H14" s="766" t="s">
        <v>1282</v>
      </c>
      <c r="I14" s="765" t="s">
        <v>1282</v>
      </c>
      <c r="J14" s="766" t="s">
        <v>1282</v>
      </c>
      <c r="K14" s="764">
        <v>1</v>
      </c>
    </row>
    <row r="15" spans="1:11" ht="24.75" customHeight="1">
      <c r="A15" s="1986" t="s">
        <v>4992</v>
      </c>
      <c r="B15" s="1986"/>
      <c r="C15" s="1987"/>
      <c r="D15" s="764">
        <v>6</v>
      </c>
      <c r="E15" s="765" t="s">
        <v>1282</v>
      </c>
      <c r="F15" s="766">
        <v>2</v>
      </c>
      <c r="G15" s="765">
        <v>1</v>
      </c>
      <c r="H15" s="766">
        <v>2</v>
      </c>
      <c r="I15" s="765" t="s">
        <v>1282</v>
      </c>
      <c r="J15" s="765" t="s">
        <v>1282</v>
      </c>
      <c r="K15" s="764">
        <v>1</v>
      </c>
    </row>
    <row r="16" spans="1:11" ht="24.75" customHeight="1">
      <c r="A16" s="1986" t="s">
        <v>4993</v>
      </c>
      <c r="B16" s="1986"/>
      <c r="C16" s="1987"/>
      <c r="D16" s="764" t="s">
        <v>1880</v>
      </c>
      <c r="E16" s="765" t="s">
        <v>1880</v>
      </c>
      <c r="F16" s="766" t="s">
        <v>1880</v>
      </c>
      <c r="G16" s="765" t="s">
        <v>1880</v>
      </c>
      <c r="H16" s="766" t="s">
        <v>1880</v>
      </c>
      <c r="I16" s="765" t="s">
        <v>1880</v>
      </c>
      <c r="J16" s="765" t="s">
        <v>1880</v>
      </c>
      <c r="K16" s="766" t="s">
        <v>1880</v>
      </c>
    </row>
    <row r="17" spans="1:12" ht="24.75" customHeight="1">
      <c r="A17" s="1984" t="s">
        <v>4994</v>
      </c>
      <c r="B17" s="1984"/>
      <c r="C17" s="1985"/>
      <c r="D17" s="767" t="s">
        <v>1880</v>
      </c>
      <c r="E17" s="768" t="s">
        <v>1880</v>
      </c>
      <c r="F17" s="769" t="s">
        <v>1880</v>
      </c>
      <c r="G17" s="768" t="s">
        <v>1880</v>
      </c>
      <c r="H17" s="769" t="s">
        <v>1880</v>
      </c>
      <c r="I17" s="768" t="s">
        <v>1880</v>
      </c>
      <c r="J17" s="769" t="s">
        <v>1880</v>
      </c>
      <c r="K17" s="767" t="s">
        <v>1880</v>
      </c>
    </row>
    <row r="18" spans="1:12" ht="24.75" customHeight="1">
      <c r="J18" s="308" t="s">
        <v>1887</v>
      </c>
      <c r="K18" s="315"/>
    </row>
    <row r="20" spans="1:12" s="42" customFormat="1" ht="24.75" customHeight="1">
      <c r="A20" s="1966" t="s">
        <v>1897</v>
      </c>
      <c r="B20" s="1966"/>
      <c r="C20" s="1966"/>
      <c r="D20" s="1966"/>
      <c r="E20" s="1966"/>
      <c r="F20" s="1966"/>
      <c r="G20" s="1966"/>
      <c r="H20" s="1966"/>
      <c r="I20" s="1966"/>
      <c r="J20" s="1966"/>
      <c r="K20" s="1966"/>
    </row>
    <row r="21" spans="1:12" ht="13.5" customHeight="1">
      <c r="A21" s="732"/>
      <c r="J21" s="1104"/>
      <c r="K21" s="407" t="s">
        <v>1898</v>
      </c>
      <c r="L21" s="9"/>
    </row>
    <row r="22" spans="1:12" ht="24.75" customHeight="1">
      <c r="A22" s="1273" t="s">
        <v>1856</v>
      </c>
      <c r="B22" s="1274"/>
      <c r="C22" s="1260" t="s">
        <v>1865</v>
      </c>
      <c r="D22" s="1261"/>
      <c r="E22" s="1261"/>
      <c r="F22" s="1261"/>
      <c r="G22" s="1261"/>
      <c r="H22" s="1261"/>
      <c r="I22" s="1261"/>
      <c r="J22" s="1261"/>
      <c r="K22" s="1261"/>
    </row>
    <row r="23" spans="1:12" ht="24.75" customHeight="1">
      <c r="A23" s="1201"/>
      <c r="B23" s="1281"/>
      <c r="C23" s="1991" t="s">
        <v>1848</v>
      </c>
      <c r="D23" s="1993" t="s">
        <v>1899</v>
      </c>
      <c r="E23" s="1993"/>
      <c r="F23" s="1993"/>
      <c r="G23" s="1993"/>
      <c r="H23" s="1993"/>
      <c r="I23" s="1993"/>
      <c r="J23" s="1993" t="s">
        <v>4744</v>
      </c>
      <c r="K23" s="1995" t="s">
        <v>4965</v>
      </c>
    </row>
    <row r="24" spans="1:12" ht="24.75" customHeight="1">
      <c r="A24" s="1201"/>
      <c r="B24" s="1281"/>
      <c r="C24" s="1991"/>
      <c r="D24" s="1991" t="s">
        <v>1900</v>
      </c>
      <c r="E24" s="1988" t="s">
        <v>4745</v>
      </c>
      <c r="F24" s="1989"/>
      <c r="G24" s="1990"/>
      <c r="H24" s="1998" t="s">
        <v>1901</v>
      </c>
      <c r="I24" s="2000" t="s">
        <v>1902</v>
      </c>
      <c r="J24" s="1993"/>
      <c r="K24" s="1996"/>
    </row>
    <row r="25" spans="1:12" ht="24.75" customHeight="1">
      <c r="A25" s="1201"/>
      <c r="B25" s="1281"/>
      <c r="C25" s="1991"/>
      <c r="D25" s="1991"/>
      <c r="E25" s="1119"/>
      <c r="F25" s="2002" t="s">
        <v>1903</v>
      </c>
      <c r="G25" s="1994" t="s">
        <v>1904</v>
      </c>
      <c r="H25" s="1998"/>
      <c r="I25" s="2000"/>
      <c r="J25" s="1993"/>
      <c r="K25" s="1996"/>
    </row>
    <row r="26" spans="1:12" ht="24.75" customHeight="1">
      <c r="A26" s="1276"/>
      <c r="B26" s="1281"/>
      <c r="C26" s="1992"/>
      <c r="D26" s="1992"/>
      <c r="E26" s="1118"/>
      <c r="F26" s="2003"/>
      <c r="G26" s="2003"/>
      <c r="H26" s="1999"/>
      <c r="I26" s="2001"/>
      <c r="J26" s="1994"/>
      <c r="K26" s="1997"/>
    </row>
    <row r="27" spans="1:12" ht="24.75" customHeight="1">
      <c r="A27" s="285"/>
      <c r="B27" s="304"/>
      <c r="C27" s="282"/>
      <c r="D27" s="282"/>
      <c r="E27" s="303"/>
      <c r="F27" s="303"/>
      <c r="G27" s="303"/>
      <c r="H27" s="282"/>
      <c r="I27" s="303"/>
      <c r="J27" s="282"/>
      <c r="K27" s="302"/>
    </row>
    <row r="28" spans="1:12" ht="24.75" customHeight="1">
      <c r="A28" s="2004" t="s">
        <v>464</v>
      </c>
      <c r="B28" s="1551"/>
      <c r="C28" s="748">
        <v>389</v>
      </c>
      <c r="D28" s="748">
        <v>283</v>
      </c>
      <c r="E28" s="750">
        <v>173</v>
      </c>
      <c r="F28" s="750">
        <v>5</v>
      </c>
      <c r="G28" s="750" t="s">
        <v>1282</v>
      </c>
      <c r="H28" s="748">
        <v>88</v>
      </c>
      <c r="I28" s="750">
        <v>22</v>
      </c>
      <c r="J28" s="748">
        <v>19</v>
      </c>
      <c r="K28" s="751">
        <v>87</v>
      </c>
    </row>
    <row r="29" spans="1:12" ht="24.75" customHeight="1">
      <c r="A29" s="1986" t="s">
        <v>493</v>
      </c>
      <c r="B29" s="1551"/>
      <c r="C29" s="765" t="s">
        <v>4608</v>
      </c>
      <c r="D29" s="765" t="s">
        <v>4608</v>
      </c>
      <c r="E29" s="766" t="s">
        <v>4608</v>
      </c>
      <c r="F29" s="766" t="s">
        <v>4608</v>
      </c>
      <c r="G29" s="766" t="s">
        <v>4608</v>
      </c>
      <c r="H29" s="765" t="s">
        <v>4608</v>
      </c>
      <c r="I29" s="765" t="s">
        <v>4608</v>
      </c>
      <c r="J29" s="765" t="s">
        <v>4608</v>
      </c>
      <c r="K29" s="766" t="s">
        <v>4608</v>
      </c>
    </row>
    <row r="30" spans="1:12" ht="24.75" customHeight="1">
      <c r="A30" s="1986" t="s">
        <v>609</v>
      </c>
      <c r="B30" s="1551"/>
      <c r="C30" s="765">
        <v>214</v>
      </c>
      <c r="D30" s="765">
        <v>161</v>
      </c>
      <c r="E30" s="766">
        <v>109</v>
      </c>
      <c r="F30" s="766">
        <v>3</v>
      </c>
      <c r="G30" s="766" t="s">
        <v>4608</v>
      </c>
      <c r="H30" s="765">
        <v>42</v>
      </c>
      <c r="I30" s="766">
        <v>10</v>
      </c>
      <c r="J30" s="765">
        <v>9</v>
      </c>
      <c r="K30" s="764">
        <v>44</v>
      </c>
    </row>
    <row r="31" spans="1:12" ht="24.75" customHeight="1">
      <c r="A31" s="1986" t="s">
        <v>608</v>
      </c>
      <c r="B31" s="1551"/>
      <c r="C31" s="765">
        <v>18</v>
      </c>
      <c r="D31" s="765">
        <v>15</v>
      </c>
      <c r="E31" s="766">
        <v>11</v>
      </c>
      <c r="F31" s="766">
        <v>1</v>
      </c>
      <c r="G31" s="766" t="s">
        <v>4608</v>
      </c>
      <c r="H31" s="765">
        <v>1</v>
      </c>
      <c r="I31" s="766">
        <v>3</v>
      </c>
      <c r="J31" s="765" t="s">
        <v>4608</v>
      </c>
      <c r="K31" s="764">
        <v>3</v>
      </c>
    </row>
    <row r="32" spans="1:12" ht="24.75" customHeight="1">
      <c r="A32" s="1986" t="s">
        <v>1861</v>
      </c>
      <c r="B32" s="1551"/>
      <c r="C32" s="765">
        <v>15</v>
      </c>
      <c r="D32" s="765">
        <v>10</v>
      </c>
      <c r="E32" s="766">
        <v>3</v>
      </c>
      <c r="F32" s="766" t="s">
        <v>4608</v>
      </c>
      <c r="G32" s="766" t="s">
        <v>4608</v>
      </c>
      <c r="H32" s="765">
        <v>6</v>
      </c>
      <c r="I32" s="766">
        <v>1</v>
      </c>
      <c r="J32" s="765">
        <v>2</v>
      </c>
      <c r="K32" s="764">
        <v>3</v>
      </c>
    </row>
    <row r="33" spans="1:12" ht="24.75" customHeight="1">
      <c r="A33" s="1986" t="s">
        <v>490</v>
      </c>
      <c r="B33" s="1551"/>
      <c r="C33" s="765">
        <v>23</v>
      </c>
      <c r="D33" s="765">
        <v>13</v>
      </c>
      <c r="E33" s="766">
        <v>3</v>
      </c>
      <c r="F33" s="766" t="s">
        <v>1282</v>
      </c>
      <c r="G33" s="766" t="s">
        <v>1282</v>
      </c>
      <c r="H33" s="765">
        <v>10</v>
      </c>
      <c r="I33" s="766" t="s">
        <v>1282</v>
      </c>
      <c r="J33" s="765">
        <v>3</v>
      </c>
      <c r="K33" s="764">
        <v>7</v>
      </c>
    </row>
    <row r="34" spans="1:12" ht="24.75" customHeight="1">
      <c r="A34" s="1986" t="s">
        <v>1226</v>
      </c>
      <c r="B34" s="1551"/>
      <c r="C34" s="765">
        <v>22</v>
      </c>
      <c r="D34" s="765">
        <v>17</v>
      </c>
      <c r="E34" s="766">
        <v>6</v>
      </c>
      <c r="F34" s="766" t="s">
        <v>1282</v>
      </c>
      <c r="G34" s="766" t="s">
        <v>1282</v>
      </c>
      <c r="H34" s="765">
        <v>8</v>
      </c>
      <c r="I34" s="766">
        <v>3</v>
      </c>
      <c r="J34" s="765" t="s">
        <v>1282</v>
      </c>
      <c r="K34" s="764">
        <v>5</v>
      </c>
    </row>
    <row r="35" spans="1:12" ht="24.75" customHeight="1">
      <c r="A35" s="1986" t="s">
        <v>541</v>
      </c>
      <c r="B35" s="1551"/>
      <c r="C35" s="765" t="s">
        <v>1880</v>
      </c>
      <c r="D35" s="765" t="s">
        <v>1880</v>
      </c>
      <c r="E35" s="766" t="s">
        <v>1880</v>
      </c>
      <c r="F35" s="766" t="s">
        <v>1880</v>
      </c>
      <c r="G35" s="766" t="s">
        <v>1880</v>
      </c>
      <c r="H35" s="765" t="s">
        <v>1880</v>
      </c>
      <c r="I35" s="766" t="s">
        <v>1880</v>
      </c>
      <c r="J35" s="765" t="s">
        <v>1880</v>
      </c>
      <c r="K35" s="764" t="s">
        <v>1880</v>
      </c>
    </row>
    <row r="36" spans="1:12" ht="24.75" customHeight="1">
      <c r="A36" s="1984" t="s">
        <v>602</v>
      </c>
      <c r="B36" s="1353"/>
      <c r="C36" s="768" t="s">
        <v>1880</v>
      </c>
      <c r="D36" s="768" t="s">
        <v>1880</v>
      </c>
      <c r="E36" s="769" t="s">
        <v>1880</v>
      </c>
      <c r="F36" s="769" t="s">
        <v>1880</v>
      </c>
      <c r="G36" s="769" t="s">
        <v>1880</v>
      </c>
      <c r="H36" s="768" t="s">
        <v>1880</v>
      </c>
      <c r="I36" s="769" t="s">
        <v>1880</v>
      </c>
      <c r="J36" s="768" t="s">
        <v>1880</v>
      </c>
      <c r="K36" s="767" t="s">
        <v>1880</v>
      </c>
    </row>
    <row r="37" spans="1:12" ht="13.5">
      <c r="D37" s="314"/>
      <c r="E37" s="314"/>
      <c r="F37" s="314"/>
      <c r="G37" s="314"/>
      <c r="H37" s="314"/>
      <c r="K37" s="308" t="s">
        <v>1905</v>
      </c>
      <c r="L37" s="315"/>
    </row>
  </sheetData>
  <mergeCells count="43">
    <mergeCell ref="A2:J2"/>
    <mergeCell ref="A3:J3"/>
    <mergeCell ref="D5:K5"/>
    <mergeCell ref="D6:D7"/>
    <mergeCell ref="E6:E7"/>
    <mergeCell ref="F6:F7"/>
    <mergeCell ref="G6:G7"/>
    <mergeCell ref="H6:H7"/>
    <mergeCell ref="I6:I7"/>
    <mergeCell ref="A20:K20"/>
    <mergeCell ref="J6:J7"/>
    <mergeCell ref="K6:K7"/>
    <mergeCell ref="A5:C7"/>
    <mergeCell ref="A9:C9"/>
    <mergeCell ref="A10:C10"/>
    <mergeCell ref="A11:C11"/>
    <mergeCell ref="A35:B35"/>
    <mergeCell ref="A36:B36"/>
    <mergeCell ref="A30:B30"/>
    <mergeCell ref="A22:B26"/>
    <mergeCell ref="C22:K22"/>
    <mergeCell ref="C23:C26"/>
    <mergeCell ref="D23:I23"/>
    <mergeCell ref="J23:J26"/>
    <mergeCell ref="K23:K26"/>
    <mergeCell ref="D24:D26"/>
    <mergeCell ref="H24:H26"/>
    <mergeCell ref="I24:I26"/>
    <mergeCell ref="F25:F26"/>
    <mergeCell ref="G25:G26"/>
    <mergeCell ref="A28:B28"/>
    <mergeCell ref="A29:B29"/>
    <mergeCell ref="E24:G24"/>
    <mergeCell ref="A31:B31"/>
    <mergeCell ref="A32:B32"/>
    <mergeCell ref="A33:B33"/>
    <mergeCell ref="A34:B34"/>
    <mergeCell ref="A17:C17"/>
    <mergeCell ref="A12:C12"/>
    <mergeCell ref="A13:C13"/>
    <mergeCell ref="A14:C14"/>
    <mergeCell ref="A15:C15"/>
    <mergeCell ref="A16:C16"/>
  </mergeCells>
  <phoneticPr fontId="4"/>
  <hyperlinks>
    <hyperlink ref="A1" location="P2細目次!A1" display="目次に戻る" xr:uid="{CAD7E5EA-96B2-493A-AEFE-D5F8F601BE42}"/>
  </hyperlinks>
  <pageMargins left="0.70866141732283472" right="0.70866141732283472" top="0.74803149606299213" bottom="0.74803149606299213" header="0.31496062992125984" footer="0.31496062992125984"/>
  <pageSetup paperSize="9" scale="94" firstPageNumber="0" orientation="portrait" r:id="rId1"/>
  <headerFooter differentFirst="1" scaleWithDoc="0">
    <oddFooter>&amp;C- &amp;P -</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B4A9A-6839-4BC7-9984-1052DD4DDB07}">
  <sheetPr>
    <tabColor theme="0"/>
    <pageSetUpPr fitToPage="1"/>
  </sheetPr>
  <dimension ref="A1:N49"/>
  <sheetViews>
    <sheetView zoomScaleNormal="100" zoomScaleSheetLayoutView="100" workbookViewId="0"/>
  </sheetViews>
  <sheetFormatPr defaultRowHeight="13.5"/>
  <cols>
    <col min="1" max="1" width="5.5" style="285" bestFit="1" customWidth="1"/>
    <col min="2" max="9" width="12" style="286" customWidth="1" collapsed="1"/>
    <col min="10" max="14" width="9" style="286" collapsed="1"/>
    <col min="15" max="256" width="9" style="286"/>
    <col min="257" max="257" width="5.5" style="286" bestFit="1" customWidth="1"/>
    <col min="258" max="265" width="12" style="286" customWidth="1"/>
    <col min="266" max="512" width="9" style="286"/>
    <col min="513" max="513" width="5.5" style="286" bestFit="1" customWidth="1"/>
    <col min="514" max="521" width="12" style="286" customWidth="1"/>
    <col min="522" max="768" width="9" style="286"/>
    <col min="769" max="769" width="5.5" style="286" bestFit="1" customWidth="1"/>
    <col min="770" max="777" width="12" style="286" customWidth="1"/>
    <col min="778" max="1024" width="9" style="286"/>
    <col min="1025" max="1025" width="5.5" style="286" bestFit="1" customWidth="1"/>
    <col min="1026" max="1033" width="12" style="286" customWidth="1"/>
    <col min="1034" max="1280" width="9" style="286"/>
    <col min="1281" max="1281" width="5.5" style="286" bestFit="1" customWidth="1"/>
    <col min="1282" max="1289" width="12" style="286" customWidth="1"/>
    <col min="1290" max="1536" width="9" style="286"/>
    <col min="1537" max="1537" width="5.5" style="286" bestFit="1" customWidth="1"/>
    <col min="1538" max="1545" width="12" style="286" customWidth="1"/>
    <col min="1546" max="1792" width="9" style="286"/>
    <col min="1793" max="1793" width="5.5" style="286" bestFit="1" customWidth="1"/>
    <col min="1794" max="1801" width="12" style="286" customWidth="1"/>
    <col min="1802" max="2048" width="9" style="286"/>
    <col min="2049" max="2049" width="5.5" style="286" bestFit="1" customWidth="1"/>
    <col min="2050" max="2057" width="12" style="286" customWidth="1"/>
    <col min="2058" max="2304" width="9" style="286"/>
    <col min="2305" max="2305" width="5.5" style="286" bestFit="1" customWidth="1"/>
    <col min="2306" max="2313" width="12" style="286" customWidth="1"/>
    <col min="2314" max="2560" width="9" style="286"/>
    <col min="2561" max="2561" width="5.5" style="286" bestFit="1" customWidth="1"/>
    <col min="2562" max="2569" width="12" style="286" customWidth="1"/>
    <col min="2570" max="2816" width="9" style="286"/>
    <col min="2817" max="2817" width="5.5" style="286" bestFit="1" customWidth="1"/>
    <col min="2818" max="2825" width="12" style="286" customWidth="1"/>
    <col min="2826" max="3072" width="9" style="286"/>
    <col min="3073" max="3073" width="5.5" style="286" bestFit="1" customWidth="1"/>
    <col min="3074" max="3081" width="12" style="286" customWidth="1"/>
    <col min="3082" max="3328" width="9" style="286"/>
    <col min="3329" max="3329" width="5.5" style="286" bestFit="1" customWidth="1"/>
    <col min="3330" max="3337" width="12" style="286" customWidth="1"/>
    <col min="3338" max="3584" width="9" style="286"/>
    <col min="3585" max="3585" width="5.5" style="286" bestFit="1" customWidth="1"/>
    <col min="3586" max="3593" width="12" style="286" customWidth="1"/>
    <col min="3594" max="3840" width="9" style="286"/>
    <col min="3841" max="3841" width="5.5" style="286" bestFit="1" customWidth="1"/>
    <col min="3842" max="3849" width="12" style="286" customWidth="1"/>
    <col min="3850" max="4096" width="9" style="286"/>
    <col min="4097" max="4097" width="5.5" style="286" bestFit="1" customWidth="1"/>
    <col min="4098" max="4105" width="12" style="286" customWidth="1"/>
    <col min="4106" max="4352" width="9" style="286"/>
    <col min="4353" max="4353" width="5.5" style="286" bestFit="1" customWidth="1"/>
    <col min="4354" max="4361" width="12" style="286" customWidth="1"/>
    <col min="4362" max="4608" width="9" style="286"/>
    <col min="4609" max="4609" width="5.5" style="286" bestFit="1" customWidth="1"/>
    <col min="4610" max="4617" width="12" style="286" customWidth="1"/>
    <col min="4618" max="4864" width="9" style="286"/>
    <col min="4865" max="4865" width="5.5" style="286" bestFit="1" customWidth="1"/>
    <col min="4866" max="4873" width="12" style="286" customWidth="1"/>
    <col min="4874" max="5120" width="9" style="286"/>
    <col min="5121" max="5121" width="5.5" style="286" bestFit="1" customWidth="1"/>
    <col min="5122" max="5129" width="12" style="286" customWidth="1"/>
    <col min="5130" max="5376" width="9" style="286"/>
    <col min="5377" max="5377" width="5.5" style="286" bestFit="1" customWidth="1"/>
    <col min="5378" max="5385" width="12" style="286" customWidth="1"/>
    <col min="5386" max="5632" width="9" style="286"/>
    <col min="5633" max="5633" width="5.5" style="286" bestFit="1" customWidth="1"/>
    <col min="5634" max="5641" width="12" style="286" customWidth="1"/>
    <col min="5642" max="5888" width="9" style="286"/>
    <col min="5889" max="5889" width="5.5" style="286" bestFit="1" customWidth="1"/>
    <col min="5890" max="5897" width="12" style="286" customWidth="1"/>
    <col min="5898" max="6144" width="9" style="286"/>
    <col min="6145" max="6145" width="5.5" style="286" bestFit="1" customWidth="1"/>
    <col min="6146" max="6153" width="12" style="286" customWidth="1"/>
    <col min="6154" max="6400" width="9" style="286"/>
    <col min="6401" max="6401" width="5.5" style="286" bestFit="1" customWidth="1"/>
    <col min="6402" max="6409" width="12" style="286" customWidth="1"/>
    <col min="6410" max="6656" width="9" style="286"/>
    <col min="6657" max="6657" width="5.5" style="286" bestFit="1" customWidth="1"/>
    <col min="6658" max="6665" width="12" style="286" customWidth="1"/>
    <col min="6666" max="6912" width="9" style="286"/>
    <col min="6913" max="6913" width="5.5" style="286" bestFit="1" customWidth="1"/>
    <col min="6914" max="6921" width="12" style="286" customWidth="1"/>
    <col min="6922" max="7168" width="9" style="286"/>
    <col min="7169" max="7169" width="5.5" style="286" bestFit="1" customWidth="1"/>
    <col min="7170" max="7177" width="12" style="286" customWidth="1"/>
    <col min="7178" max="7424" width="9" style="286"/>
    <col min="7425" max="7425" width="5.5" style="286" bestFit="1" customWidth="1"/>
    <col min="7426" max="7433" width="12" style="286" customWidth="1"/>
    <col min="7434" max="7680" width="9" style="286"/>
    <col min="7681" max="7681" width="5.5" style="286" bestFit="1" customWidth="1"/>
    <col min="7682" max="7689" width="12" style="286" customWidth="1"/>
    <col min="7690" max="7936" width="9" style="286"/>
    <col min="7937" max="7937" width="5.5" style="286" bestFit="1" customWidth="1"/>
    <col min="7938" max="7945" width="12" style="286" customWidth="1"/>
    <col min="7946" max="8192" width="9" style="286"/>
    <col min="8193" max="8193" width="5.5" style="286" bestFit="1" customWidth="1"/>
    <col min="8194" max="8201" width="12" style="286" customWidth="1"/>
    <col min="8202" max="8448" width="9" style="286"/>
    <col min="8449" max="8449" width="5.5" style="286" bestFit="1" customWidth="1"/>
    <col min="8450" max="8457" width="12" style="286" customWidth="1"/>
    <col min="8458" max="8704" width="9" style="286"/>
    <col min="8705" max="8705" width="5.5" style="286" bestFit="1" customWidth="1"/>
    <col min="8706" max="8713" width="12" style="286" customWidth="1"/>
    <col min="8714" max="8960" width="9" style="286"/>
    <col min="8961" max="8961" width="5.5" style="286" bestFit="1" customWidth="1"/>
    <col min="8962" max="8969" width="12" style="286" customWidth="1"/>
    <col min="8970" max="9216" width="9" style="286"/>
    <col min="9217" max="9217" width="5.5" style="286" bestFit="1" customWidth="1"/>
    <col min="9218" max="9225" width="12" style="286" customWidth="1"/>
    <col min="9226" max="9472" width="9" style="286"/>
    <col min="9473" max="9473" width="5.5" style="286" bestFit="1" customWidth="1"/>
    <col min="9474" max="9481" width="12" style="286" customWidth="1"/>
    <col min="9482" max="9728" width="9" style="286"/>
    <col min="9729" max="9729" width="5.5" style="286" bestFit="1" customWidth="1"/>
    <col min="9730" max="9737" width="12" style="286" customWidth="1"/>
    <col min="9738" max="9984" width="9" style="286"/>
    <col min="9985" max="9985" width="5.5" style="286" bestFit="1" customWidth="1"/>
    <col min="9986" max="9993" width="12" style="286" customWidth="1"/>
    <col min="9994" max="10240" width="9" style="286"/>
    <col min="10241" max="10241" width="5.5" style="286" bestFit="1" customWidth="1"/>
    <col min="10242" max="10249" width="12" style="286" customWidth="1"/>
    <col min="10250" max="10496" width="9" style="286"/>
    <col min="10497" max="10497" width="5.5" style="286" bestFit="1" customWidth="1"/>
    <col min="10498" max="10505" width="12" style="286" customWidth="1"/>
    <col min="10506" max="10752" width="9" style="286"/>
    <col min="10753" max="10753" width="5.5" style="286" bestFit="1" customWidth="1"/>
    <col min="10754" max="10761" width="12" style="286" customWidth="1"/>
    <col min="10762" max="11008" width="9" style="286"/>
    <col min="11009" max="11009" width="5.5" style="286" bestFit="1" customWidth="1"/>
    <col min="11010" max="11017" width="12" style="286" customWidth="1"/>
    <col min="11018" max="11264" width="9" style="286"/>
    <col min="11265" max="11265" width="5.5" style="286" bestFit="1" customWidth="1"/>
    <col min="11266" max="11273" width="12" style="286" customWidth="1"/>
    <col min="11274" max="11520" width="9" style="286"/>
    <col min="11521" max="11521" width="5.5" style="286" bestFit="1" customWidth="1"/>
    <col min="11522" max="11529" width="12" style="286" customWidth="1"/>
    <col min="11530" max="11776" width="9" style="286"/>
    <col min="11777" max="11777" width="5.5" style="286" bestFit="1" customWidth="1"/>
    <col min="11778" max="11785" width="12" style="286" customWidth="1"/>
    <col min="11786" max="12032" width="9" style="286"/>
    <col min="12033" max="12033" width="5.5" style="286" bestFit="1" customWidth="1"/>
    <col min="12034" max="12041" width="12" style="286" customWidth="1"/>
    <col min="12042" max="12288" width="9" style="286"/>
    <col min="12289" max="12289" width="5.5" style="286" bestFit="1" customWidth="1"/>
    <col min="12290" max="12297" width="12" style="286" customWidth="1"/>
    <col min="12298" max="12544" width="9" style="286"/>
    <col min="12545" max="12545" width="5.5" style="286" bestFit="1" customWidth="1"/>
    <col min="12546" max="12553" width="12" style="286" customWidth="1"/>
    <col min="12554" max="12800" width="9" style="286"/>
    <col min="12801" max="12801" width="5.5" style="286" bestFit="1" customWidth="1"/>
    <col min="12802" max="12809" width="12" style="286" customWidth="1"/>
    <col min="12810" max="13056" width="9" style="286"/>
    <col min="13057" max="13057" width="5.5" style="286" bestFit="1" customWidth="1"/>
    <col min="13058" max="13065" width="12" style="286" customWidth="1"/>
    <col min="13066" max="13312" width="9" style="286"/>
    <col min="13313" max="13313" width="5.5" style="286" bestFit="1" customWidth="1"/>
    <col min="13314" max="13321" width="12" style="286" customWidth="1"/>
    <col min="13322" max="13568" width="9" style="286"/>
    <col min="13569" max="13569" width="5.5" style="286" bestFit="1" customWidth="1"/>
    <col min="13570" max="13577" width="12" style="286" customWidth="1"/>
    <col min="13578" max="13824" width="9" style="286"/>
    <col min="13825" max="13825" width="5.5" style="286" bestFit="1" customWidth="1"/>
    <col min="13826" max="13833" width="12" style="286" customWidth="1"/>
    <col min="13834" max="14080" width="9" style="286"/>
    <col min="14081" max="14081" width="5.5" style="286" bestFit="1" customWidth="1"/>
    <col min="14082" max="14089" width="12" style="286" customWidth="1"/>
    <col min="14090" max="14336" width="9" style="286"/>
    <col min="14337" max="14337" width="5.5" style="286" bestFit="1" customWidth="1"/>
    <col min="14338" max="14345" width="12" style="286" customWidth="1"/>
    <col min="14346" max="14592" width="9" style="286"/>
    <col min="14593" max="14593" width="5.5" style="286" bestFit="1" customWidth="1"/>
    <col min="14594" max="14601" width="12" style="286" customWidth="1"/>
    <col min="14602" max="14848" width="9" style="286"/>
    <col min="14849" max="14849" width="5.5" style="286" bestFit="1" customWidth="1"/>
    <col min="14850" max="14857" width="12" style="286" customWidth="1"/>
    <col min="14858" max="15104" width="9" style="286"/>
    <col min="15105" max="15105" width="5.5" style="286" bestFit="1" customWidth="1"/>
    <col min="15106" max="15113" width="12" style="286" customWidth="1"/>
    <col min="15114" max="15360" width="9" style="286"/>
    <col min="15361" max="15361" width="5.5" style="286" bestFit="1" customWidth="1"/>
    <col min="15362" max="15369" width="12" style="286" customWidth="1"/>
    <col min="15370" max="15616" width="9" style="286"/>
    <col min="15617" max="15617" width="5.5" style="286" bestFit="1" customWidth="1"/>
    <col min="15618" max="15625" width="12" style="286" customWidth="1"/>
    <col min="15626" max="15872" width="9" style="286"/>
    <col min="15873" max="15873" width="5.5" style="286" bestFit="1" customWidth="1"/>
    <col min="15874" max="15881" width="12" style="286" customWidth="1"/>
    <col min="15882" max="16128" width="9" style="286"/>
    <col min="16129" max="16129" width="5.5" style="286" bestFit="1" customWidth="1"/>
    <col min="16130" max="16137" width="12" style="286" customWidth="1"/>
    <col min="16138" max="16384" width="9" style="286"/>
  </cols>
  <sheetData>
    <row r="1" spans="1:12">
      <c r="A1" s="564" t="s">
        <v>4602</v>
      </c>
      <c r="B1" s="564"/>
      <c r="C1" s="564"/>
      <c r="D1" s="564"/>
    </row>
    <row r="2" spans="1:12" s="42" customFormat="1" ht="21">
      <c r="A2" s="1271" t="s">
        <v>5046</v>
      </c>
      <c r="B2" s="1271"/>
      <c r="C2" s="1271"/>
      <c r="D2" s="1271"/>
      <c r="E2" s="1271"/>
      <c r="F2" s="1271"/>
      <c r="G2" s="1271"/>
      <c r="H2" s="1271"/>
      <c r="I2" s="1271"/>
    </row>
    <row r="3" spans="1:12">
      <c r="B3" s="285"/>
      <c r="C3" s="285"/>
      <c r="D3" s="285"/>
      <c r="E3" s="285"/>
      <c r="F3" s="285"/>
      <c r="G3" s="285"/>
      <c r="H3" s="285"/>
      <c r="I3" s="285"/>
      <c r="J3" s="285"/>
      <c r="K3" s="285"/>
      <c r="L3" s="285"/>
    </row>
    <row r="4" spans="1:12">
      <c r="I4" s="770" t="s">
        <v>4710</v>
      </c>
    </row>
    <row r="5" spans="1:12" ht="22.5" customHeight="1">
      <c r="A5" s="1274"/>
      <c r="B5" s="2023" t="s">
        <v>1906</v>
      </c>
      <c r="C5" s="2022" t="s">
        <v>1907</v>
      </c>
      <c r="D5" s="2022" t="s">
        <v>1908</v>
      </c>
      <c r="E5" s="2026" t="s">
        <v>1909</v>
      </c>
      <c r="F5" s="2022" t="s">
        <v>1910</v>
      </c>
      <c r="G5" s="2022" t="s">
        <v>1911</v>
      </c>
      <c r="H5" s="2022" t="s">
        <v>1912</v>
      </c>
      <c r="I5" s="2011" t="s">
        <v>1913</v>
      </c>
    </row>
    <row r="6" spans="1:12" ht="22.5" customHeight="1">
      <c r="A6" s="1281"/>
      <c r="B6" s="2023"/>
      <c r="C6" s="2022"/>
      <c r="D6" s="2022"/>
      <c r="E6" s="2012"/>
      <c r="F6" s="2022"/>
      <c r="G6" s="2022"/>
      <c r="H6" s="2022"/>
      <c r="I6" s="2011"/>
    </row>
    <row r="7" spans="1:12" ht="22.5" customHeight="1">
      <c r="A7" s="1282"/>
      <c r="B7" s="2023"/>
      <c r="C7" s="2022"/>
      <c r="D7" s="2022"/>
      <c r="E7" s="2013"/>
      <c r="F7" s="2022"/>
      <c r="G7" s="2022"/>
      <c r="H7" s="2022"/>
      <c r="I7" s="2011"/>
    </row>
    <row r="8" spans="1:12" ht="37.5" customHeight="1">
      <c r="A8" s="301" t="s">
        <v>4604</v>
      </c>
      <c r="B8" s="771">
        <v>57</v>
      </c>
      <c r="C8" s="771">
        <v>2</v>
      </c>
      <c r="D8" s="771" t="s">
        <v>1282</v>
      </c>
      <c r="E8" s="771">
        <v>3</v>
      </c>
      <c r="F8" s="771">
        <v>11</v>
      </c>
      <c r="G8" s="771">
        <v>22</v>
      </c>
      <c r="H8" s="771">
        <v>2</v>
      </c>
      <c r="I8" s="772">
        <v>11</v>
      </c>
    </row>
    <row r="10" spans="1:12" ht="22.5" customHeight="1">
      <c r="A10" s="1274"/>
      <c r="B10" s="2023" t="s">
        <v>1914</v>
      </c>
      <c r="C10" s="2023" t="s">
        <v>1915</v>
      </c>
      <c r="D10" s="2022" t="s">
        <v>1916</v>
      </c>
      <c r="E10" s="2019" t="s">
        <v>1917</v>
      </c>
      <c r="F10" s="2019" t="s">
        <v>1918</v>
      </c>
      <c r="G10" s="2019" t="s">
        <v>1919</v>
      </c>
      <c r="H10" s="2022" t="s">
        <v>1920</v>
      </c>
      <c r="I10" s="2010" t="s">
        <v>1921</v>
      </c>
    </row>
    <row r="11" spans="1:12" ht="22.5" customHeight="1">
      <c r="A11" s="1281"/>
      <c r="B11" s="2022"/>
      <c r="C11" s="2023"/>
      <c r="D11" s="2022"/>
      <c r="E11" s="2020"/>
      <c r="F11" s="2020"/>
      <c r="G11" s="2020"/>
      <c r="H11" s="2022"/>
      <c r="I11" s="2010"/>
    </row>
    <row r="12" spans="1:12" ht="22.5" customHeight="1">
      <c r="A12" s="1282"/>
      <c r="B12" s="2022"/>
      <c r="C12" s="2023"/>
      <c r="D12" s="2022"/>
      <c r="E12" s="2021"/>
      <c r="F12" s="2021"/>
      <c r="G12" s="2021"/>
      <c r="H12" s="2022"/>
      <c r="I12" s="2010"/>
    </row>
    <row r="13" spans="1:12" ht="37.5" customHeight="1">
      <c r="A13" s="301" t="s">
        <v>4604</v>
      </c>
      <c r="B13" s="771">
        <v>2</v>
      </c>
      <c r="C13" s="771">
        <v>2</v>
      </c>
      <c r="D13" s="771">
        <v>1</v>
      </c>
      <c r="E13" s="771" t="s">
        <v>1282</v>
      </c>
      <c r="F13" s="771" t="s">
        <v>1282</v>
      </c>
      <c r="G13" s="771">
        <v>1</v>
      </c>
      <c r="H13" s="771" t="s">
        <v>1282</v>
      </c>
      <c r="I13" s="772" t="s">
        <v>1282</v>
      </c>
    </row>
    <row r="14" spans="1:12">
      <c r="I14" s="770" t="s">
        <v>4605</v>
      </c>
    </row>
    <row r="15" spans="1:12">
      <c r="F15" s="770"/>
    </row>
    <row r="16" spans="1:12">
      <c r="F16" s="770"/>
    </row>
    <row r="17" spans="1:14">
      <c r="F17" s="770"/>
    </row>
    <row r="19" spans="1:14" s="42" customFormat="1" ht="21">
      <c r="A19" s="1966" t="s">
        <v>5047</v>
      </c>
      <c r="B19" s="1966"/>
      <c r="C19" s="1966"/>
      <c r="D19" s="1966"/>
      <c r="E19" s="1966"/>
      <c r="F19" s="1966"/>
      <c r="G19" s="1966"/>
      <c r="H19" s="1966"/>
      <c r="I19" s="1966"/>
      <c r="J19" s="743"/>
      <c r="K19" s="743"/>
      <c r="L19" s="743"/>
    </row>
    <row r="20" spans="1:14">
      <c r="A20" s="773"/>
      <c r="B20" s="773"/>
      <c r="C20" s="773"/>
      <c r="D20" s="773"/>
      <c r="E20" s="773"/>
      <c r="F20" s="773"/>
      <c r="G20" s="773"/>
      <c r="H20" s="773"/>
      <c r="I20" s="773"/>
      <c r="J20" s="773"/>
      <c r="K20" s="773"/>
      <c r="L20" s="773"/>
    </row>
    <row r="21" spans="1:14">
      <c r="B21" s="774"/>
      <c r="C21" s="774"/>
      <c r="D21" s="774"/>
      <c r="E21" s="774"/>
      <c r="F21" s="774"/>
      <c r="G21" s="774"/>
      <c r="H21" s="774"/>
      <c r="I21" s="770" t="s">
        <v>4710</v>
      </c>
      <c r="J21" s="774"/>
      <c r="K21" s="774"/>
      <c r="M21" s="774"/>
      <c r="N21" s="774"/>
    </row>
    <row r="22" spans="1:14">
      <c r="A22" s="1262"/>
      <c r="B22" s="2023" t="s">
        <v>4606</v>
      </c>
      <c r="C22" s="2011" t="s">
        <v>1922</v>
      </c>
      <c r="D22" s="2016"/>
      <c r="E22" s="2016"/>
      <c r="F22" s="2016"/>
      <c r="G22" s="2016"/>
      <c r="H22" s="2016"/>
      <c r="I22" s="2016"/>
      <c r="N22" s="774"/>
    </row>
    <row r="23" spans="1:14">
      <c r="A23" s="1262"/>
      <c r="B23" s="2023"/>
      <c r="C23" s="2021" t="s">
        <v>1923</v>
      </c>
      <c r="D23" s="2024" t="s">
        <v>1924</v>
      </c>
      <c r="E23" s="2025"/>
      <c r="F23" s="2025"/>
      <c r="G23" s="2025"/>
      <c r="H23" s="2025"/>
      <c r="I23" s="2025"/>
      <c r="N23" s="774"/>
    </row>
    <row r="24" spans="1:14">
      <c r="A24" s="1262"/>
      <c r="B24" s="2023"/>
      <c r="C24" s="2022"/>
      <c r="D24" s="775"/>
      <c r="E24" s="775"/>
      <c r="F24" s="775" t="s">
        <v>1925</v>
      </c>
      <c r="G24" s="775"/>
      <c r="H24" s="775"/>
      <c r="I24" s="776"/>
      <c r="N24" s="774"/>
    </row>
    <row r="25" spans="1:14">
      <c r="A25" s="1262"/>
      <c r="B25" s="2023"/>
      <c r="C25" s="2022"/>
      <c r="D25" s="775" t="s">
        <v>1926</v>
      </c>
      <c r="E25" s="775" t="s">
        <v>1908</v>
      </c>
      <c r="F25" s="775" t="s">
        <v>1927</v>
      </c>
      <c r="G25" s="775" t="s">
        <v>1910</v>
      </c>
      <c r="H25" s="775" t="s">
        <v>1911</v>
      </c>
      <c r="I25" s="776" t="s">
        <v>1912</v>
      </c>
      <c r="N25" s="774"/>
    </row>
    <row r="26" spans="1:14">
      <c r="A26" s="1262"/>
      <c r="B26" s="2023"/>
      <c r="C26" s="2022"/>
      <c r="D26" s="777"/>
      <c r="E26" s="777"/>
      <c r="F26" s="777" t="s">
        <v>1928</v>
      </c>
      <c r="G26" s="777"/>
      <c r="H26" s="777"/>
      <c r="I26" s="778"/>
      <c r="N26" s="774"/>
    </row>
    <row r="27" spans="1:14" ht="37.5" customHeight="1">
      <c r="A27" s="301" t="s">
        <v>4604</v>
      </c>
      <c r="B27" s="771">
        <v>36</v>
      </c>
      <c r="C27" s="771">
        <v>24</v>
      </c>
      <c r="D27" s="771">
        <v>2</v>
      </c>
      <c r="E27" s="771">
        <v>1</v>
      </c>
      <c r="F27" s="771" t="s">
        <v>1282</v>
      </c>
      <c r="G27" s="771" t="s">
        <v>1282</v>
      </c>
      <c r="H27" s="771" t="s">
        <v>1282</v>
      </c>
      <c r="I27" s="772" t="s">
        <v>1282</v>
      </c>
    </row>
    <row r="29" spans="1:14">
      <c r="A29" s="1262"/>
      <c r="B29" s="2014" t="s">
        <v>4607</v>
      </c>
      <c r="C29" s="2015"/>
      <c r="D29" s="2015"/>
      <c r="E29" s="2015"/>
      <c r="F29" s="2015"/>
      <c r="G29" s="2015"/>
      <c r="H29" s="2015"/>
      <c r="I29" s="2015"/>
    </row>
    <row r="30" spans="1:14">
      <c r="A30" s="1262"/>
      <c r="B30" s="2011" t="s">
        <v>1924</v>
      </c>
      <c r="C30" s="2016"/>
      <c r="D30" s="2016"/>
      <c r="E30" s="2016"/>
      <c r="F30" s="2016"/>
      <c r="G30" s="2016"/>
      <c r="H30" s="2016"/>
      <c r="I30" s="2016"/>
    </row>
    <row r="31" spans="1:14">
      <c r="A31" s="1262"/>
      <c r="B31" s="775"/>
      <c r="C31" s="775"/>
      <c r="D31" s="2012" t="s">
        <v>1915</v>
      </c>
      <c r="E31" s="775"/>
      <c r="F31" s="775"/>
      <c r="G31" s="775"/>
      <c r="H31" s="775"/>
      <c r="I31" s="776"/>
    </row>
    <row r="32" spans="1:14">
      <c r="A32" s="1262"/>
      <c r="B32" s="775" t="s">
        <v>1913</v>
      </c>
      <c r="C32" s="775" t="s">
        <v>1929</v>
      </c>
      <c r="D32" s="2012"/>
      <c r="E32" s="775" t="s">
        <v>1916</v>
      </c>
      <c r="F32" s="775" t="s">
        <v>1917</v>
      </c>
      <c r="G32" s="775" t="s">
        <v>1918</v>
      </c>
      <c r="H32" s="775" t="s">
        <v>1919</v>
      </c>
      <c r="I32" s="776" t="s">
        <v>1920</v>
      </c>
    </row>
    <row r="33" spans="1:9">
      <c r="A33" s="1262"/>
      <c r="B33" s="777"/>
      <c r="C33" s="777"/>
      <c r="D33" s="2013"/>
      <c r="E33" s="779"/>
      <c r="F33" s="779"/>
      <c r="G33" s="777"/>
      <c r="H33" s="779"/>
      <c r="I33" s="778"/>
    </row>
    <row r="34" spans="1:9" ht="37.5" customHeight="1">
      <c r="A34" s="301" t="s">
        <v>4604</v>
      </c>
      <c r="B34" s="771" t="s">
        <v>1282</v>
      </c>
      <c r="C34" s="771" t="s">
        <v>1282</v>
      </c>
      <c r="D34" s="771">
        <v>1</v>
      </c>
      <c r="E34" s="771" t="s">
        <v>1282</v>
      </c>
      <c r="F34" s="771" t="s">
        <v>1282</v>
      </c>
      <c r="G34" s="771" t="s">
        <v>1282</v>
      </c>
      <c r="H34" s="771" t="s">
        <v>1282</v>
      </c>
      <c r="I34" s="772" t="s">
        <v>1282</v>
      </c>
    </row>
    <row r="36" spans="1:9">
      <c r="A36" s="1262"/>
      <c r="B36" s="1260" t="s">
        <v>4607</v>
      </c>
      <c r="C36" s="1261"/>
      <c r="D36" s="1261"/>
      <c r="E36" s="1261"/>
      <c r="F36" s="1261"/>
      <c r="G36" s="1261"/>
      <c r="H36" s="1261"/>
      <c r="I36" s="1261"/>
    </row>
    <row r="37" spans="1:9">
      <c r="A37" s="1262"/>
      <c r="B37" s="780"/>
      <c r="C37" s="775"/>
      <c r="D37" s="775" t="s">
        <v>1930</v>
      </c>
      <c r="E37" s="775"/>
      <c r="F37" s="775"/>
      <c r="G37" s="775"/>
      <c r="H37" s="775"/>
      <c r="I37" s="2017" t="s">
        <v>1931</v>
      </c>
    </row>
    <row r="38" spans="1:9">
      <c r="A38" s="1262"/>
      <c r="B38" s="2012" t="s">
        <v>1932</v>
      </c>
      <c r="C38" s="775" t="s">
        <v>1933</v>
      </c>
      <c r="D38" s="775" t="s">
        <v>1927</v>
      </c>
      <c r="E38" s="775" t="s">
        <v>1934</v>
      </c>
      <c r="F38" s="775" t="s">
        <v>1935</v>
      </c>
      <c r="G38" s="775" t="s">
        <v>1936</v>
      </c>
      <c r="H38" s="775" t="s">
        <v>1937</v>
      </c>
      <c r="I38" s="2017"/>
    </row>
    <row r="39" spans="1:9">
      <c r="A39" s="1262"/>
      <c r="B39" s="2012"/>
      <c r="C39" s="775" t="s">
        <v>1938</v>
      </c>
      <c r="D39" s="775" t="s">
        <v>1939</v>
      </c>
      <c r="E39" s="775" t="s">
        <v>1938</v>
      </c>
      <c r="F39" s="775" t="s">
        <v>1938</v>
      </c>
      <c r="G39" s="775" t="s">
        <v>1938</v>
      </c>
      <c r="H39" s="775" t="s">
        <v>1938</v>
      </c>
      <c r="I39" s="2017"/>
    </row>
    <row r="40" spans="1:9">
      <c r="A40" s="1262"/>
      <c r="B40" s="2013"/>
      <c r="C40" s="777"/>
      <c r="D40" s="777" t="s">
        <v>1940</v>
      </c>
      <c r="E40" s="777"/>
      <c r="F40" s="777"/>
      <c r="G40" s="777"/>
      <c r="H40" s="777"/>
      <c r="I40" s="2018"/>
    </row>
    <row r="41" spans="1:9" ht="37.5" customHeight="1">
      <c r="A41" s="301" t="s">
        <v>4604</v>
      </c>
      <c r="B41" s="771" t="s">
        <v>1282</v>
      </c>
      <c r="C41" s="771" t="s">
        <v>1282</v>
      </c>
      <c r="D41" s="771">
        <v>2</v>
      </c>
      <c r="E41" s="771">
        <v>2</v>
      </c>
      <c r="F41" s="771">
        <v>12</v>
      </c>
      <c r="G41" s="771">
        <v>2</v>
      </c>
      <c r="H41" s="771">
        <v>2</v>
      </c>
      <c r="I41" s="772" t="s">
        <v>1282</v>
      </c>
    </row>
    <row r="43" spans="1:9">
      <c r="A43" s="1262"/>
      <c r="B43" s="1260" t="s">
        <v>1922</v>
      </c>
      <c r="C43" s="1261"/>
      <c r="D43" s="1261"/>
      <c r="E43" s="1261"/>
      <c r="F43" s="1261"/>
      <c r="G43" s="1261"/>
      <c r="H43" s="1262"/>
      <c r="I43" s="2010" t="s">
        <v>1941</v>
      </c>
    </row>
    <row r="44" spans="1:9">
      <c r="A44" s="1262"/>
      <c r="B44" s="2012" t="s">
        <v>1942</v>
      </c>
      <c r="C44" s="775"/>
      <c r="D44" s="775"/>
      <c r="E44" s="775"/>
      <c r="F44" s="775"/>
      <c r="G44" s="775"/>
      <c r="H44" s="2012" t="s">
        <v>1943</v>
      </c>
      <c r="I44" s="2011"/>
    </row>
    <row r="45" spans="1:9">
      <c r="A45" s="1262"/>
      <c r="B45" s="2012"/>
      <c r="C45" s="775" t="s">
        <v>1944</v>
      </c>
      <c r="D45" s="775" t="s">
        <v>1945</v>
      </c>
      <c r="E45" s="775" t="s">
        <v>1946</v>
      </c>
      <c r="F45" s="775" t="s">
        <v>1947</v>
      </c>
      <c r="G45" s="775" t="s">
        <v>1948</v>
      </c>
      <c r="H45" s="2012"/>
      <c r="I45" s="2011"/>
    </row>
    <row r="46" spans="1:9">
      <c r="A46" s="1262"/>
      <c r="B46" s="2012"/>
      <c r="C46" s="775" t="s">
        <v>1938</v>
      </c>
      <c r="D46" s="775" t="s">
        <v>1938</v>
      </c>
      <c r="E46" s="775" t="s">
        <v>1938</v>
      </c>
      <c r="F46" s="775" t="s">
        <v>1938</v>
      </c>
      <c r="G46" s="775" t="s">
        <v>1938</v>
      </c>
      <c r="H46" s="2012"/>
      <c r="I46" s="2011"/>
    </row>
    <row r="47" spans="1:9">
      <c r="A47" s="1262"/>
      <c r="B47" s="2013"/>
      <c r="C47" s="777"/>
      <c r="D47" s="777"/>
      <c r="E47" s="777"/>
      <c r="F47" s="777"/>
      <c r="G47" s="777"/>
      <c r="H47" s="2013"/>
      <c r="I47" s="2011"/>
    </row>
    <row r="48" spans="1:9" ht="37.5" customHeight="1">
      <c r="A48" s="301" t="s">
        <v>4604</v>
      </c>
      <c r="B48" s="771">
        <v>1</v>
      </c>
      <c r="C48" s="771" t="s">
        <v>1282</v>
      </c>
      <c r="D48" s="771" t="s">
        <v>1282</v>
      </c>
      <c r="E48" s="771">
        <v>1</v>
      </c>
      <c r="F48" s="771" t="s">
        <v>1282</v>
      </c>
      <c r="G48" s="771" t="s">
        <v>1282</v>
      </c>
      <c r="H48" s="771" t="s">
        <v>1282</v>
      </c>
      <c r="I48" s="772">
        <v>12</v>
      </c>
    </row>
    <row r="49" spans="9:9">
      <c r="I49" s="770" t="s">
        <v>4605</v>
      </c>
    </row>
  </sheetData>
  <mergeCells count="38">
    <mergeCell ref="A2:I2"/>
    <mergeCell ref="A5:A7"/>
    <mergeCell ref="B5:B7"/>
    <mergeCell ref="C5:C7"/>
    <mergeCell ref="D5:D7"/>
    <mergeCell ref="E5:E7"/>
    <mergeCell ref="F5:F7"/>
    <mergeCell ref="G5:G7"/>
    <mergeCell ref="H5:H7"/>
    <mergeCell ref="I5:I7"/>
    <mergeCell ref="G10:G12"/>
    <mergeCell ref="H10:H12"/>
    <mergeCell ref="I10:I12"/>
    <mergeCell ref="A19:I19"/>
    <mergeCell ref="A22:A26"/>
    <mergeCell ref="B22:B26"/>
    <mergeCell ref="C22:I22"/>
    <mergeCell ref="C23:C26"/>
    <mergeCell ref="D23:I23"/>
    <mergeCell ref="A10:A12"/>
    <mergeCell ref="B10:B12"/>
    <mergeCell ref="C10:C12"/>
    <mergeCell ref="D10:D12"/>
    <mergeCell ref="E10:E12"/>
    <mergeCell ref="F10:F12"/>
    <mergeCell ref="A29:A33"/>
    <mergeCell ref="B29:I29"/>
    <mergeCell ref="B30:I30"/>
    <mergeCell ref="D31:D33"/>
    <mergeCell ref="A36:A40"/>
    <mergeCell ref="B36:I36"/>
    <mergeCell ref="I37:I40"/>
    <mergeCell ref="B38:B40"/>
    <mergeCell ref="A43:A47"/>
    <mergeCell ref="B43:H43"/>
    <mergeCell ref="I43:I47"/>
    <mergeCell ref="B44:B47"/>
    <mergeCell ref="H44:H47"/>
  </mergeCells>
  <phoneticPr fontId="4"/>
  <hyperlinks>
    <hyperlink ref="A1" location="P2細目次!A1" display="目次に戻る" xr:uid="{375FC9F3-E4DD-4E6A-9CCE-28919679E588}"/>
  </hyperlinks>
  <pageMargins left="0.70866141732283472" right="0.70866141732283472" top="0.74803149606299213" bottom="0.74803149606299213" header="0.31496062992125984" footer="0.31496062992125984"/>
  <pageSetup paperSize="9" scale="87" firstPageNumber="0" orientation="portrait" r:id="rId1"/>
  <headerFooter differentFirst="1" scaleWithDoc="0">
    <oddFooter>&amp;C- &amp;P -</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54122-5C10-4A35-A09A-1C4EA5E71DC8}">
  <sheetPr>
    <tabColor theme="0"/>
    <pageSetUpPr fitToPage="1"/>
  </sheetPr>
  <dimension ref="A1:G38"/>
  <sheetViews>
    <sheetView zoomScaleNormal="100" zoomScaleSheetLayoutView="100" workbookViewId="0">
      <selection activeCell="AL2" sqref="AL2:AR2"/>
    </sheetView>
  </sheetViews>
  <sheetFormatPr defaultColWidth="12.5" defaultRowHeight="13.5"/>
  <cols>
    <col min="1" max="1" width="12.5" style="286" customWidth="1"/>
    <col min="2" max="3" width="20" style="286" customWidth="1"/>
    <col min="4" max="7" width="10" style="286" customWidth="1"/>
    <col min="8" max="255" width="14.125" style="286" customWidth="1"/>
    <col min="256" max="257" width="12.5" style="286"/>
    <col min="258" max="259" width="20" style="286" customWidth="1"/>
    <col min="260" max="263" width="10" style="286" customWidth="1"/>
    <col min="264" max="511" width="14.125" style="286" customWidth="1"/>
    <col min="512" max="513" width="12.5" style="286"/>
    <col min="514" max="515" width="20" style="286" customWidth="1"/>
    <col min="516" max="519" width="10" style="286" customWidth="1"/>
    <col min="520" max="767" width="14.125" style="286" customWidth="1"/>
    <col min="768" max="769" width="12.5" style="286"/>
    <col min="770" max="771" width="20" style="286" customWidth="1"/>
    <col min="772" max="775" width="10" style="286" customWidth="1"/>
    <col min="776" max="1023" width="14.125" style="286" customWidth="1"/>
    <col min="1024" max="1025" width="12.5" style="286"/>
    <col min="1026" max="1027" width="20" style="286" customWidth="1"/>
    <col min="1028" max="1031" width="10" style="286" customWidth="1"/>
    <col min="1032" max="1279" width="14.125" style="286" customWidth="1"/>
    <col min="1280" max="1281" width="12.5" style="286"/>
    <col min="1282" max="1283" width="20" style="286" customWidth="1"/>
    <col min="1284" max="1287" width="10" style="286" customWidth="1"/>
    <col min="1288" max="1535" width="14.125" style="286" customWidth="1"/>
    <col min="1536" max="1537" width="12.5" style="286"/>
    <col min="1538" max="1539" width="20" style="286" customWidth="1"/>
    <col min="1540" max="1543" width="10" style="286" customWidth="1"/>
    <col min="1544" max="1791" width="14.125" style="286" customWidth="1"/>
    <col min="1792" max="1793" width="12.5" style="286"/>
    <col min="1794" max="1795" width="20" style="286" customWidth="1"/>
    <col min="1796" max="1799" width="10" style="286" customWidth="1"/>
    <col min="1800" max="2047" width="14.125" style="286" customWidth="1"/>
    <col min="2048" max="2049" width="12.5" style="286"/>
    <col min="2050" max="2051" width="20" style="286" customWidth="1"/>
    <col min="2052" max="2055" width="10" style="286" customWidth="1"/>
    <col min="2056" max="2303" width="14.125" style="286" customWidth="1"/>
    <col min="2304" max="2305" width="12.5" style="286"/>
    <col min="2306" max="2307" width="20" style="286" customWidth="1"/>
    <col min="2308" max="2311" width="10" style="286" customWidth="1"/>
    <col min="2312" max="2559" width="14.125" style="286" customWidth="1"/>
    <col min="2560" max="2561" width="12.5" style="286"/>
    <col min="2562" max="2563" width="20" style="286" customWidth="1"/>
    <col min="2564" max="2567" width="10" style="286" customWidth="1"/>
    <col min="2568" max="2815" width="14.125" style="286" customWidth="1"/>
    <col min="2816" max="2817" width="12.5" style="286"/>
    <col min="2818" max="2819" width="20" style="286" customWidth="1"/>
    <col min="2820" max="2823" width="10" style="286" customWidth="1"/>
    <col min="2824" max="3071" width="14.125" style="286" customWidth="1"/>
    <col min="3072" max="3073" width="12.5" style="286"/>
    <col min="3074" max="3075" width="20" style="286" customWidth="1"/>
    <col min="3076" max="3079" width="10" style="286" customWidth="1"/>
    <col min="3080" max="3327" width="14.125" style="286" customWidth="1"/>
    <col min="3328" max="3329" width="12.5" style="286"/>
    <col min="3330" max="3331" width="20" style="286" customWidth="1"/>
    <col min="3332" max="3335" width="10" style="286" customWidth="1"/>
    <col min="3336" max="3583" width="14.125" style="286" customWidth="1"/>
    <col min="3584" max="3585" width="12.5" style="286"/>
    <col min="3586" max="3587" width="20" style="286" customWidth="1"/>
    <col min="3588" max="3591" width="10" style="286" customWidth="1"/>
    <col min="3592" max="3839" width="14.125" style="286" customWidth="1"/>
    <col min="3840" max="3841" width="12.5" style="286"/>
    <col min="3842" max="3843" width="20" style="286" customWidth="1"/>
    <col min="3844" max="3847" width="10" style="286" customWidth="1"/>
    <col min="3848" max="4095" width="14.125" style="286" customWidth="1"/>
    <col min="4096" max="4097" width="12.5" style="286"/>
    <col min="4098" max="4099" width="20" style="286" customWidth="1"/>
    <col min="4100" max="4103" width="10" style="286" customWidth="1"/>
    <col min="4104" max="4351" width="14.125" style="286" customWidth="1"/>
    <col min="4352" max="4353" width="12.5" style="286"/>
    <col min="4354" max="4355" width="20" style="286" customWidth="1"/>
    <col min="4356" max="4359" width="10" style="286" customWidth="1"/>
    <col min="4360" max="4607" width="14.125" style="286" customWidth="1"/>
    <col min="4608" max="4609" width="12.5" style="286"/>
    <col min="4610" max="4611" width="20" style="286" customWidth="1"/>
    <col min="4612" max="4615" width="10" style="286" customWidth="1"/>
    <col min="4616" max="4863" width="14.125" style="286" customWidth="1"/>
    <col min="4864" max="4865" width="12.5" style="286"/>
    <col min="4866" max="4867" width="20" style="286" customWidth="1"/>
    <col min="4868" max="4871" width="10" style="286" customWidth="1"/>
    <col min="4872" max="5119" width="14.125" style="286" customWidth="1"/>
    <col min="5120" max="5121" width="12.5" style="286"/>
    <col min="5122" max="5123" width="20" style="286" customWidth="1"/>
    <col min="5124" max="5127" width="10" style="286" customWidth="1"/>
    <col min="5128" max="5375" width="14.125" style="286" customWidth="1"/>
    <col min="5376" max="5377" width="12.5" style="286"/>
    <col min="5378" max="5379" width="20" style="286" customWidth="1"/>
    <col min="5380" max="5383" width="10" style="286" customWidth="1"/>
    <col min="5384" max="5631" width="14.125" style="286" customWidth="1"/>
    <col min="5632" max="5633" width="12.5" style="286"/>
    <col min="5634" max="5635" width="20" style="286" customWidth="1"/>
    <col min="5636" max="5639" width="10" style="286" customWidth="1"/>
    <col min="5640" max="5887" width="14.125" style="286" customWidth="1"/>
    <col min="5888" max="5889" width="12.5" style="286"/>
    <col min="5890" max="5891" width="20" style="286" customWidth="1"/>
    <col min="5892" max="5895" width="10" style="286" customWidth="1"/>
    <col min="5896" max="6143" width="14.125" style="286" customWidth="1"/>
    <col min="6144" max="6145" width="12.5" style="286"/>
    <col min="6146" max="6147" width="20" style="286" customWidth="1"/>
    <col min="6148" max="6151" width="10" style="286" customWidth="1"/>
    <col min="6152" max="6399" width="14.125" style="286" customWidth="1"/>
    <col min="6400" max="6401" width="12.5" style="286"/>
    <col min="6402" max="6403" width="20" style="286" customWidth="1"/>
    <col min="6404" max="6407" width="10" style="286" customWidth="1"/>
    <col min="6408" max="6655" width="14.125" style="286" customWidth="1"/>
    <col min="6656" max="6657" width="12.5" style="286"/>
    <col min="6658" max="6659" width="20" style="286" customWidth="1"/>
    <col min="6660" max="6663" width="10" style="286" customWidth="1"/>
    <col min="6664" max="6911" width="14.125" style="286" customWidth="1"/>
    <col min="6912" max="6913" width="12.5" style="286"/>
    <col min="6914" max="6915" width="20" style="286" customWidth="1"/>
    <col min="6916" max="6919" width="10" style="286" customWidth="1"/>
    <col min="6920" max="7167" width="14.125" style="286" customWidth="1"/>
    <col min="7168" max="7169" width="12.5" style="286"/>
    <col min="7170" max="7171" width="20" style="286" customWidth="1"/>
    <col min="7172" max="7175" width="10" style="286" customWidth="1"/>
    <col min="7176" max="7423" width="14.125" style="286" customWidth="1"/>
    <col min="7424" max="7425" width="12.5" style="286"/>
    <col min="7426" max="7427" width="20" style="286" customWidth="1"/>
    <col min="7428" max="7431" width="10" style="286" customWidth="1"/>
    <col min="7432" max="7679" width="14.125" style="286" customWidth="1"/>
    <col min="7680" max="7681" width="12.5" style="286"/>
    <col min="7682" max="7683" width="20" style="286" customWidth="1"/>
    <col min="7684" max="7687" width="10" style="286" customWidth="1"/>
    <col min="7688" max="7935" width="14.125" style="286" customWidth="1"/>
    <col min="7936" max="7937" width="12.5" style="286"/>
    <col min="7938" max="7939" width="20" style="286" customWidth="1"/>
    <col min="7940" max="7943" width="10" style="286" customWidth="1"/>
    <col min="7944" max="8191" width="14.125" style="286" customWidth="1"/>
    <col min="8192" max="8193" width="12.5" style="286"/>
    <col min="8194" max="8195" width="20" style="286" customWidth="1"/>
    <col min="8196" max="8199" width="10" style="286" customWidth="1"/>
    <col min="8200" max="8447" width="14.125" style="286" customWidth="1"/>
    <col min="8448" max="8449" width="12.5" style="286"/>
    <col min="8450" max="8451" width="20" style="286" customWidth="1"/>
    <col min="8452" max="8455" width="10" style="286" customWidth="1"/>
    <col min="8456" max="8703" width="14.125" style="286" customWidth="1"/>
    <col min="8704" max="8705" width="12.5" style="286"/>
    <col min="8706" max="8707" width="20" style="286" customWidth="1"/>
    <col min="8708" max="8711" width="10" style="286" customWidth="1"/>
    <col min="8712" max="8959" width="14.125" style="286" customWidth="1"/>
    <col min="8960" max="8961" width="12.5" style="286"/>
    <col min="8962" max="8963" width="20" style="286" customWidth="1"/>
    <col min="8964" max="8967" width="10" style="286" customWidth="1"/>
    <col min="8968" max="9215" width="14.125" style="286" customWidth="1"/>
    <col min="9216" max="9217" width="12.5" style="286"/>
    <col min="9218" max="9219" width="20" style="286" customWidth="1"/>
    <col min="9220" max="9223" width="10" style="286" customWidth="1"/>
    <col min="9224" max="9471" width="14.125" style="286" customWidth="1"/>
    <col min="9472" max="9473" width="12.5" style="286"/>
    <col min="9474" max="9475" width="20" style="286" customWidth="1"/>
    <col min="9476" max="9479" width="10" style="286" customWidth="1"/>
    <col min="9480" max="9727" width="14.125" style="286" customWidth="1"/>
    <col min="9728" max="9729" width="12.5" style="286"/>
    <col min="9730" max="9731" width="20" style="286" customWidth="1"/>
    <col min="9732" max="9735" width="10" style="286" customWidth="1"/>
    <col min="9736" max="9983" width="14.125" style="286" customWidth="1"/>
    <col min="9984" max="9985" width="12.5" style="286"/>
    <col min="9986" max="9987" width="20" style="286" customWidth="1"/>
    <col min="9988" max="9991" width="10" style="286" customWidth="1"/>
    <col min="9992" max="10239" width="14.125" style="286" customWidth="1"/>
    <col min="10240" max="10241" width="12.5" style="286"/>
    <col min="10242" max="10243" width="20" style="286" customWidth="1"/>
    <col min="10244" max="10247" width="10" style="286" customWidth="1"/>
    <col min="10248" max="10495" width="14.125" style="286" customWidth="1"/>
    <col min="10496" max="10497" width="12.5" style="286"/>
    <col min="10498" max="10499" width="20" style="286" customWidth="1"/>
    <col min="10500" max="10503" width="10" style="286" customWidth="1"/>
    <col min="10504" max="10751" width="14.125" style="286" customWidth="1"/>
    <col min="10752" max="10753" width="12.5" style="286"/>
    <col min="10754" max="10755" width="20" style="286" customWidth="1"/>
    <col min="10756" max="10759" width="10" style="286" customWidth="1"/>
    <col min="10760" max="11007" width="14.125" style="286" customWidth="1"/>
    <col min="11008" max="11009" width="12.5" style="286"/>
    <col min="11010" max="11011" width="20" style="286" customWidth="1"/>
    <col min="11012" max="11015" width="10" style="286" customWidth="1"/>
    <col min="11016" max="11263" width="14.125" style="286" customWidth="1"/>
    <col min="11264" max="11265" width="12.5" style="286"/>
    <col min="11266" max="11267" width="20" style="286" customWidth="1"/>
    <col min="11268" max="11271" width="10" style="286" customWidth="1"/>
    <col min="11272" max="11519" width="14.125" style="286" customWidth="1"/>
    <col min="11520" max="11521" width="12.5" style="286"/>
    <col min="11522" max="11523" width="20" style="286" customWidth="1"/>
    <col min="11524" max="11527" width="10" style="286" customWidth="1"/>
    <col min="11528" max="11775" width="14.125" style="286" customWidth="1"/>
    <col min="11776" max="11777" width="12.5" style="286"/>
    <col min="11778" max="11779" width="20" style="286" customWidth="1"/>
    <col min="11780" max="11783" width="10" style="286" customWidth="1"/>
    <col min="11784" max="12031" width="14.125" style="286" customWidth="1"/>
    <col min="12032" max="12033" width="12.5" style="286"/>
    <col min="12034" max="12035" width="20" style="286" customWidth="1"/>
    <col min="12036" max="12039" width="10" style="286" customWidth="1"/>
    <col min="12040" max="12287" width="14.125" style="286" customWidth="1"/>
    <col min="12288" max="12289" width="12.5" style="286"/>
    <col min="12290" max="12291" width="20" style="286" customWidth="1"/>
    <col min="12292" max="12295" width="10" style="286" customWidth="1"/>
    <col min="12296" max="12543" width="14.125" style="286" customWidth="1"/>
    <col min="12544" max="12545" width="12.5" style="286"/>
    <col min="12546" max="12547" width="20" style="286" customWidth="1"/>
    <col min="12548" max="12551" width="10" style="286" customWidth="1"/>
    <col min="12552" max="12799" width="14.125" style="286" customWidth="1"/>
    <col min="12800" max="12801" width="12.5" style="286"/>
    <col min="12802" max="12803" width="20" style="286" customWidth="1"/>
    <col min="12804" max="12807" width="10" style="286" customWidth="1"/>
    <col min="12808" max="13055" width="14.125" style="286" customWidth="1"/>
    <col min="13056" max="13057" width="12.5" style="286"/>
    <col min="13058" max="13059" width="20" style="286" customWidth="1"/>
    <col min="13060" max="13063" width="10" style="286" customWidth="1"/>
    <col min="13064" max="13311" width="14.125" style="286" customWidth="1"/>
    <col min="13312" max="13313" width="12.5" style="286"/>
    <col min="13314" max="13315" width="20" style="286" customWidth="1"/>
    <col min="13316" max="13319" width="10" style="286" customWidth="1"/>
    <col min="13320" max="13567" width="14.125" style="286" customWidth="1"/>
    <col min="13568" max="13569" width="12.5" style="286"/>
    <col min="13570" max="13571" width="20" style="286" customWidth="1"/>
    <col min="13572" max="13575" width="10" style="286" customWidth="1"/>
    <col min="13576" max="13823" width="14.125" style="286" customWidth="1"/>
    <col min="13824" max="13825" width="12.5" style="286"/>
    <col min="13826" max="13827" width="20" style="286" customWidth="1"/>
    <col min="13828" max="13831" width="10" style="286" customWidth="1"/>
    <col min="13832" max="14079" width="14.125" style="286" customWidth="1"/>
    <col min="14080" max="14081" width="12.5" style="286"/>
    <col min="14082" max="14083" width="20" style="286" customWidth="1"/>
    <col min="14084" max="14087" width="10" style="286" customWidth="1"/>
    <col min="14088" max="14335" width="14.125" style="286" customWidth="1"/>
    <col min="14336" max="14337" width="12.5" style="286"/>
    <col min="14338" max="14339" width="20" style="286" customWidth="1"/>
    <col min="14340" max="14343" width="10" style="286" customWidth="1"/>
    <col min="14344" max="14591" width="14.125" style="286" customWidth="1"/>
    <col min="14592" max="14593" width="12.5" style="286"/>
    <col min="14594" max="14595" width="20" style="286" customWidth="1"/>
    <col min="14596" max="14599" width="10" style="286" customWidth="1"/>
    <col min="14600" max="14847" width="14.125" style="286" customWidth="1"/>
    <col min="14848" max="14849" width="12.5" style="286"/>
    <col min="14850" max="14851" width="20" style="286" customWidth="1"/>
    <col min="14852" max="14855" width="10" style="286" customWidth="1"/>
    <col min="14856" max="15103" width="14.125" style="286" customWidth="1"/>
    <col min="15104" max="15105" width="12.5" style="286"/>
    <col min="15106" max="15107" width="20" style="286" customWidth="1"/>
    <col min="15108" max="15111" width="10" style="286" customWidth="1"/>
    <col min="15112" max="15359" width="14.125" style="286" customWidth="1"/>
    <col min="15360" max="15361" width="12.5" style="286"/>
    <col min="15362" max="15363" width="20" style="286" customWidth="1"/>
    <col min="15364" max="15367" width="10" style="286" customWidth="1"/>
    <col min="15368" max="15615" width="14.125" style="286" customWidth="1"/>
    <col min="15616" max="15617" width="12.5" style="286"/>
    <col min="15618" max="15619" width="20" style="286" customWidth="1"/>
    <col min="15620" max="15623" width="10" style="286" customWidth="1"/>
    <col min="15624" max="15871" width="14.125" style="286" customWidth="1"/>
    <col min="15872" max="15873" width="12.5" style="286"/>
    <col min="15874" max="15875" width="20" style="286" customWidth="1"/>
    <col min="15876" max="15879" width="10" style="286" customWidth="1"/>
    <col min="15880" max="16127" width="14.125" style="286" customWidth="1"/>
    <col min="16128" max="16129" width="12.5" style="286"/>
    <col min="16130" max="16131" width="20" style="286" customWidth="1"/>
    <col min="16132" max="16135" width="10" style="286" customWidth="1"/>
    <col min="16136" max="16383" width="14.125" style="286" customWidth="1"/>
    <col min="16384" max="16384" width="12.5" style="286"/>
  </cols>
  <sheetData>
    <row r="1" spans="1:7">
      <c r="A1" s="564" t="s">
        <v>4602</v>
      </c>
      <c r="B1" s="564"/>
      <c r="C1" s="564"/>
      <c r="D1" s="564"/>
      <c r="E1" s="480"/>
      <c r="F1" s="480"/>
      <c r="G1" s="480"/>
    </row>
    <row r="2" spans="1:7" s="42" customFormat="1" ht="21">
      <c r="A2" s="1966" t="s">
        <v>1949</v>
      </c>
      <c r="B2" s="1271"/>
      <c r="C2" s="1271"/>
      <c r="D2" s="1271"/>
      <c r="E2" s="1271"/>
      <c r="F2" s="1271"/>
      <c r="G2" s="1271"/>
    </row>
    <row r="3" spans="1:7">
      <c r="A3" s="732"/>
      <c r="B3" s="413"/>
    </row>
    <row r="4" spans="1:7">
      <c r="A4" s="732"/>
    </row>
    <row r="5" spans="1:7" ht="13.5" customHeight="1">
      <c r="A5" s="732"/>
      <c r="G5" s="315" t="s">
        <v>1950</v>
      </c>
    </row>
    <row r="6" spans="1:7" ht="13.5" customHeight="1">
      <c r="A6" s="1274" t="s">
        <v>1856</v>
      </c>
      <c r="B6" s="781"/>
      <c r="C6" s="781"/>
      <c r="D6" s="782"/>
      <c r="E6" s="783"/>
      <c r="F6" s="782"/>
      <c r="G6" s="784"/>
    </row>
    <row r="7" spans="1:7" ht="13.5" customHeight="1">
      <c r="A7" s="1281"/>
      <c r="B7" s="283"/>
      <c r="C7" s="283"/>
      <c r="D7" s="310"/>
      <c r="E7" s="311"/>
      <c r="F7" s="2036" t="s">
        <v>1951</v>
      </c>
      <c r="G7" s="1422"/>
    </row>
    <row r="8" spans="1:7" ht="22.5" customHeight="1">
      <c r="A8" s="1281"/>
      <c r="B8" s="283" t="s">
        <v>1848</v>
      </c>
      <c r="C8" s="283" t="s">
        <v>1952</v>
      </c>
      <c r="D8" s="1280" t="s">
        <v>1953</v>
      </c>
      <c r="E8" s="1281"/>
      <c r="F8" s="1971" t="s">
        <v>1954</v>
      </c>
      <c r="G8" s="1294"/>
    </row>
    <row r="9" spans="1:7">
      <c r="A9" s="1281"/>
      <c r="B9" s="283"/>
      <c r="C9" s="785"/>
      <c r="D9" s="310"/>
      <c r="E9" s="441"/>
      <c r="F9" s="1280" t="s">
        <v>1955</v>
      </c>
      <c r="G9" s="1201"/>
    </row>
    <row r="10" spans="1:7" ht="13.5" customHeight="1">
      <c r="A10" s="1282"/>
      <c r="B10" s="284"/>
      <c r="C10" s="786"/>
      <c r="D10" s="356"/>
      <c r="E10" s="404"/>
      <c r="F10" s="356"/>
      <c r="G10" s="328"/>
    </row>
    <row r="11" spans="1:7" ht="13.5" customHeight="1">
      <c r="A11" s="311"/>
      <c r="B11" s="282"/>
      <c r="C11" s="402"/>
      <c r="D11" s="313"/>
      <c r="E11" s="345"/>
      <c r="F11" s="313"/>
      <c r="G11" s="314"/>
    </row>
    <row r="12" spans="1:7" ht="30" customHeight="1">
      <c r="A12" s="787" t="s">
        <v>464</v>
      </c>
      <c r="B12" s="788">
        <v>143</v>
      </c>
      <c r="C12" s="788">
        <v>50</v>
      </c>
      <c r="D12" s="2033">
        <v>39</v>
      </c>
      <c r="E12" s="2034"/>
      <c r="F12" s="2033">
        <v>29</v>
      </c>
      <c r="G12" s="2035"/>
    </row>
    <row r="13" spans="1:7" ht="30" customHeight="1">
      <c r="A13" s="789" t="s">
        <v>493</v>
      </c>
      <c r="B13" s="790" t="s">
        <v>4608</v>
      </c>
      <c r="C13" s="790" t="s">
        <v>4608</v>
      </c>
      <c r="D13" s="2027" t="s">
        <v>4608</v>
      </c>
      <c r="E13" s="2028"/>
      <c r="F13" s="2027" t="s">
        <v>4608</v>
      </c>
      <c r="G13" s="2029"/>
    </row>
    <row r="14" spans="1:7" ht="30" customHeight="1">
      <c r="A14" s="789" t="s">
        <v>609</v>
      </c>
      <c r="B14" s="790">
        <v>80</v>
      </c>
      <c r="C14" s="790">
        <v>24</v>
      </c>
      <c r="D14" s="2027">
        <v>21</v>
      </c>
      <c r="E14" s="2028"/>
      <c r="F14" s="2027">
        <v>16</v>
      </c>
      <c r="G14" s="2029"/>
    </row>
    <row r="15" spans="1:7" ht="30" customHeight="1">
      <c r="A15" s="789" t="s">
        <v>608</v>
      </c>
      <c r="B15" s="790">
        <v>9</v>
      </c>
      <c r="C15" s="790">
        <v>3</v>
      </c>
      <c r="D15" s="2027">
        <v>2</v>
      </c>
      <c r="E15" s="2028"/>
      <c r="F15" s="2027">
        <v>4</v>
      </c>
      <c r="G15" s="2029"/>
    </row>
    <row r="16" spans="1:7" ht="30" customHeight="1">
      <c r="A16" s="789" t="s">
        <v>1861</v>
      </c>
      <c r="B16" s="790">
        <v>4</v>
      </c>
      <c r="C16" s="790">
        <v>3</v>
      </c>
      <c r="D16" s="2027">
        <v>1</v>
      </c>
      <c r="E16" s="2028"/>
      <c r="F16" s="2027" t="s">
        <v>4608</v>
      </c>
      <c r="G16" s="2029"/>
    </row>
    <row r="17" spans="1:7" ht="30" customHeight="1">
      <c r="A17" s="789" t="s">
        <v>490</v>
      </c>
      <c r="B17" s="790">
        <v>7</v>
      </c>
      <c r="C17" s="790">
        <v>6</v>
      </c>
      <c r="D17" s="2027" t="s">
        <v>786</v>
      </c>
      <c r="E17" s="2028"/>
      <c r="F17" s="2027">
        <v>1</v>
      </c>
      <c r="G17" s="2029"/>
    </row>
    <row r="18" spans="1:7" ht="30" customHeight="1">
      <c r="A18" s="789" t="s">
        <v>1226</v>
      </c>
      <c r="B18" s="790">
        <v>9</v>
      </c>
      <c r="C18" s="790">
        <v>7</v>
      </c>
      <c r="D18" s="2027">
        <v>2</v>
      </c>
      <c r="E18" s="2028"/>
      <c r="F18" s="2027" t="s">
        <v>786</v>
      </c>
      <c r="G18" s="2029"/>
    </row>
    <row r="19" spans="1:7" ht="30" customHeight="1">
      <c r="A19" s="789" t="s">
        <v>541</v>
      </c>
      <c r="B19" s="790" t="s">
        <v>1880</v>
      </c>
      <c r="C19" s="790" t="s">
        <v>1880</v>
      </c>
      <c r="D19" s="2027" t="s">
        <v>1880</v>
      </c>
      <c r="E19" s="2028"/>
      <c r="F19" s="2027" t="s">
        <v>1880</v>
      </c>
      <c r="G19" s="2029"/>
    </row>
    <row r="20" spans="1:7" ht="30" customHeight="1">
      <c r="A20" s="737" t="s">
        <v>602</v>
      </c>
      <c r="B20" s="791" t="s">
        <v>1880</v>
      </c>
      <c r="C20" s="791" t="s">
        <v>1880</v>
      </c>
      <c r="D20" s="2030" t="s">
        <v>1880</v>
      </c>
      <c r="E20" s="2031"/>
      <c r="F20" s="2030" t="s">
        <v>1880</v>
      </c>
      <c r="G20" s="2032"/>
    </row>
    <row r="21" spans="1:7" ht="18" customHeight="1">
      <c r="A21" s="432" t="s">
        <v>865</v>
      </c>
      <c r="F21" s="285"/>
    </row>
    <row r="22" spans="1:7" ht="13.5" customHeight="1">
      <c r="A22" s="1274" t="s">
        <v>1856</v>
      </c>
      <c r="B22" s="313"/>
      <c r="C22" s="313"/>
      <c r="D22" s="792"/>
      <c r="E22" s="792"/>
      <c r="F22" s="792"/>
      <c r="G22" s="792"/>
    </row>
    <row r="23" spans="1:7" ht="13.5" customHeight="1">
      <c r="A23" s="1281"/>
      <c r="B23" s="351" t="s">
        <v>1956</v>
      </c>
      <c r="C23" s="351"/>
      <c r="D23" s="285"/>
      <c r="E23" s="285"/>
      <c r="F23" s="285"/>
      <c r="G23" s="285"/>
    </row>
    <row r="24" spans="1:7" ht="28.5" customHeight="1">
      <c r="A24" s="1281"/>
      <c r="B24" s="418" t="s">
        <v>1954</v>
      </c>
      <c r="C24" s="310" t="s">
        <v>1957</v>
      </c>
      <c r="D24" s="1201"/>
      <c r="E24" s="1201"/>
      <c r="F24" s="1292"/>
      <c r="G24" s="1292"/>
    </row>
    <row r="25" spans="1:7">
      <c r="A25" s="1281"/>
      <c r="B25" s="310" t="s">
        <v>1958</v>
      </c>
      <c r="C25" s="351"/>
      <c r="D25" s="285"/>
      <c r="E25" s="315"/>
      <c r="F25" s="458"/>
      <c r="G25" s="458"/>
    </row>
    <row r="26" spans="1:7" ht="13.5" customHeight="1">
      <c r="A26" s="1282"/>
      <c r="B26" s="305"/>
      <c r="C26" s="356"/>
    </row>
    <row r="27" spans="1:7">
      <c r="A27" s="311"/>
      <c r="B27" s="402"/>
      <c r="C27" s="313"/>
    </row>
    <row r="28" spans="1:7" ht="30" customHeight="1">
      <c r="A28" s="787" t="s">
        <v>464</v>
      </c>
      <c r="B28" s="793">
        <v>17</v>
      </c>
      <c r="C28" s="793">
        <v>8</v>
      </c>
      <c r="D28" s="794"/>
      <c r="E28" s="794"/>
      <c r="F28" s="794"/>
      <c r="G28" s="794"/>
    </row>
    <row r="29" spans="1:7" ht="30" customHeight="1">
      <c r="A29" s="789" t="s">
        <v>493</v>
      </c>
      <c r="B29" s="795" t="s">
        <v>4608</v>
      </c>
      <c r="C29" s="796" t="s">
        <v>4608</v>
      </c>
      <c r="D29" s="745"/>
      <c r="E29" s="745"/>
      <c r="F29" s="745"/>
      <c r="G29" s="745"/>
    </row>
    <row r="30" spans="1:7" ht="30" customHeight="1">
      <c r="A30" s="789" t="s">
        <v>609</v>
      </c>
      <c r="B30" s="796">
        <v>13</v>
      </c>
      <c r="C30" s="796">
        <v>6</v>
      </c>
      <c r="D30" s="745"/>
      <c r="E30" s="745"/>
      <c r="F30" s="745"/>
      <c r="G30" s="745"/>
    </row>
    <row r="31" spans="1:7" ht="30" customHeight="1">
      <c r="A31" s="789" t="s">
        <v>608</v>
      </c>
      <c r="B31" s="795" t="s">
        <v>4608</v>
      </c>
      <c r="C31" s="796" t="s">
        <v>4608</v>
      </c>
      <c r="D31" s="745"/>
      <c r="E31" s="745"/>
      <c r="F31" s="745"/>
      <c r="G31" s="745"/>
    </row>
    <row r="32" spans="1:7" ht="30" customHeight="1">
      <c r="A32" s="789" t="s">
        <v>1861</v>
      </c>
      <c r="B32" s="795" t="s">
        <v>4608</v>
      </c>
      <c r="C32" s="796" t="s">
        <v>4608</v>
      </c>
      <c r="D32" s="745"/>
      <c r="E32" s="745"/>
      <c r="F32" s="745"/>
      <c r="G32" s="745"/>
    </row>
    <row r="33" spans="1:7" ht="30" customHeight="1">
      <c r="A33" s="789" t="s">
        <v>490</v>
      </c>
      <c r="B33" s="795" t="s">
        <v>786</v>
      </c>
      <c r="C33" s="796" t="s">
        <v>786</v>
      </c>
      <c r="D33" s="745"/>
      <c r="E33" s="745"/>
      <c r="F33" s="745"/>
      <c r="G33" s="745"/>
    </row>
    <row r="34" spans="1:7" ht="30" customHeight="1">
      <c r="A34" s="789" t="s">
        <v>1226</v>
      </c>
      <c r="B34" s="795" t="s">
        <v>786</v>
      </c>
      <c r="C34" s="796" t="s">
        <v>786</v>
      </c>
      <c r="D34" s="745"/>
      <c r="E34" s="745"/>
      <c r="F34" s="745"/>
      <c r="G34" s="745"/>
    </row>
    <row r="35" spans="1:7" ht="30" customHeight="1">
      <c r="A35" s="789" t="s">
        <v>541</v>
      </c>
      <c r="B35" s="795" t="s">
        <v>1880</v>
      </c>
      <c r="C35" s="796" t="s">
        <v>1880</v>
      </c>
      <c r="D35" s="745"/>
      <c r="E35" s="745"/>
      <c r="F35" s="745"/>
      <c r="G35" s="745"/>
    </row>
    <row r="36" spans="1:7" ht="30" customHeight="1">
      <c r="A36" s="737" t="s">
        <v>602</v>
      </c>
      <c r="B36" s="797" t="s">
        <v>1880</v>
      </c>
      <c r="C36" s="797" t="s">
        <v>1880</v>
      </c>
      <c r="D36" s="745"/>
      <c r="E36" s="745"/>
      <c r="F36" s="745"/>
      <c r="G36" s="745"/>
    </row>
    <row r="37" spans="1:7">
      <c r="B37" s="1277" t="s">
        <v>1887</v>
      </c>
      <c r="C37" s="1277"/>
      <c r="E37" s="285"/>
    </row>
    <row r="38" spans="1:7" ht="16.5" customHeight="1"/>
  </sheetData>
  <mergeCells count="28">
    <mergeCell ref="A2:G2"/>
    <mergeCell ref="A6:A10"/>
    <mergeCell ref="F7:G7"/>
    <mergeCell ref="D8:E8"/>
    <mergeCell ref="F8:G8"/>
    <mergeCell ref="F9:G9"/>
    <mergeCell ref="D12:E12"/>
    <mergeCell ref="F12:G12"/>
    <mergeCell ref="D13:E13"/>
    <mergeCell ref="F13:G13"/>
    <mergeCell ref="D14:E14"/>
    <mergeCell ref="F14:G14"/>
    <mergeCell ref="D15:E15"/>
    <mergeCell ref="F15:G15"/>
    <mergeCell ref="D16:E16"/>
    <mergeCell ref="F16:G16"/>
    <mergeCell ref="D17:E17"/>
    <mergeCell ref="F17:G17"/>
    <mergeCell ref="A22:A26"/>
    <mergeCell ref="D24:E24"/>
    <mergeCell ref="F24:G24"/>
    <mergeCell ref="B37:C37"/>
    <mergeCell ref="D18:E18"/>
    <mergeCell ref="F18:G18"/>
    <mergeCell ref="D19:E19"/>
    <mergeCell ref="F19:G19"/>
    <mergeCell ref="D20:E20"/>
    <mergeCell ref="F20:G20"/>
  </mergeCells>
  <phoneticPr fontId="4"/>
  <hyperlinks>
    <hyperlink ref="A1" location="P2細目次!A1" display="目次に戻る" xr:uid="{F610E1BE-9CC6-4F84-BC96-389CDC612D06}"/>
  </hyperlinks>
  <pageMargins left="0.70866141732283472" right="0.70866141732283472" top="0.74803149606299213" bottom="0.74803149606299213" header="0.31496062992125984" footer="0.31496062992125984"/>
  <pageSetup paperSize="9" scale="96" firstPageNumber="0" orientation="portrait" r:id="rId1"/>
  <headerFooter differentFirst="1" scaleWithDoc="0">
    <oddFooter>&amp;C- &amp;P -</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E6B9E-FDEC-4AD8-8C11-A2AE57D0EDC7}">
  <sheetPr>
    <tabColor theme="0"/>
    <pageSetUpPr fitToPage="1"/>
  </sheetPr>
  <dimension ref="A1:I51"/>
  <sheetViews>
    <sheetView topLeftCell="A37" zoomScaleNormal="100" zoomScaleSheetLayoutView="100" workbookViewId="0">
      <selection activeCell="AL2" sqref="AL2:AR2"/>
    </sheetView>
  </sheetViews>
  <sheetFormatPr defaultColWidth="14.125" defaultRowHeight="13.5"/>
  <cols>
    <col min="1" max="1" width="9.625" style="286" customWidth="1"/>
    <col min="2" max="9" width="10.625" style="286" customWidth="1"/>
    <col min="10" max="256" width="14.125" style="286"/>
    <col min="257" max="257" width="9.625" style="286" customWidth="1"/>
    <col min="258" max="265" width="10.625" style="286" customWidth="1"/>
    <col min="266" max="512" width="14.125" style="286"/>
    <col min="513" max="513" width="9.625" style="286" customWidth="1"/>
    <col min="514" max="521" width="10.625" style="286" customWidth="1"/>
    <col min="522" max="768" width="14.125" style="286"/>
    <col min="769" max="769" width="9.625" style="286" customWidth="1"/>
    <col min="770" max="777" width="10.625" style="286" customWidth="1"/>
    <col min="778" max="1024" width="14.125" style="286"/>
    <col min="1025" max="1025" width="9.625" style="286" customWidth="1"/>
    <col min="1026" max="1033" width="10.625" style="286" customWidth="1"/>
    <col min="1034" max="1280" width="14.125" style="286"/>
    <col min="1281" max="1281" width="9.625" style="286" customWidth="1"/>
    <col min="1282" max="1289" width="10.625" style="286" customWidth="1"/>
    <col min="1290" max="1536" width="14.125" style="286"/>
    <col min="1537" max="1537" width="9.625" style="286" customWidth="1"/>
    <col min="1538" max="1545" width="10.625" style="286" customWidth="1"/>
    <col min="1546" max="1792" width="14.125" style="286"/>
    <col min="1793" max="1793" width="9.625" style="286" customWidth="1"/>
    <col min="1794" max="1801" width="10.625" style="286" customWidth="1"/>
    <col min="1802" max="2048" width="14.125" style="286"/>
    <col min="2049" max="2049" width="9.625" style="286" customWidth="1"/>
    <col min="2050" max="2057" width="10.625" style="286" customWidth="1"/>
    <col min="2058" max="2304" width="14.125" style="286"/>
    <col min="2305" max="2305" width="9.625" style="286" customWidth="1"/>
    <col min="2306" max="2313" width="10.625" style="286" customWidth="1"/>
    <col min="2314" max="2560" width="14.125" style="286"/>
    <col min="2561" max="2561" width="9.625" style="286" customWidth="1"/>
    <col min="2562" max="2569" width="10.625" style="286" customWidth="1"/>
    <col min="2570" max="2816" width="14.125" style="286"/>
    <col min="2817" max="2817" width="9.625" style="286" customWidth="1"/>
    <col min="2818" max="2825" width="10.625" style="286" customWidth="1"/>
    <col min="2826" max="3072" width="14.125" style="286"/>
    <col min="3073" max="3073" width="9.625" style="286" customWidth="1"/>
    <col min="3074" max="3081" width="10.625" style="286" customWidth="1"/>
    <col min="3082" max="3328" width="14.125" style="286"/>
    <col min="3329" max="3329" width="9.625" style="286" customWidth="1"/>
    <col min="3330" max="3337" width="10.625" style="286" customWidth="1"/>
    <col min="3338" max="3584" width="14.125" style="286"/>
    <col min="3585" max="3585" width="9.625" style="286" customWidth="1"/>
    <col min="3586" max="3593" width="10.625" style="286" customWidth="1"/>
    <col min="3594" max="3840" width="14.125" style="286"/>
    <col min="3841" max="3841" width="9.625" style="286" customWidth="1"/>
    <col min="3842" max="3849" width="10.625" style="286" customWidth="1"/>
    <col min="3850" max="4096" width="14.125" style="286"/>
    <col min="4097" max="4097" width="9.625" style="286" customWidth="1"/>
    <col min="4098" max="4105" width="10.625" style="286" customWidth="1"/>
    <col min="4106" max="4352" width="14.125" style="286"/>
    <col min="4353" max="4353" width="9.625" style="286" customWidth="1"/>
    <col min="4354" max="4361" width="10.625" style="286" customWidth="1"/>
    <col min="4362" max="4608" width="14.125" style="286"/>
    <col min="4609" max="4609" width="9.625" style="286" customWidth="1"/>
    <col min="4610" max="4617" width="10.625" style="286" customWidth="1"/>
    <col min="4618" max="4864" width="14.125" style="286"/>
    <col min="4865" max="4865" width="9.625" style="286" customWidth="1"/>
    <col min="4866" max="4873" width="10.625" style="286" customWidth="1"/>
    <col min="4874" max="5120" width="14.125" style="286"/>
    <col min="5121" max="5121" width="9.625" style="286" customWidth="1"/>
    <col min="5122" max="5129" width="10.625" style="286" customWidth="1"/>
    <col min="5130" max="5376" width="14.125" style="286"/>
    <col min="5377" max="5377" width="9.625" style="286" customWidth="1"/>
    <col min="5378" max="5385" width="10.625" style="286" customWidth="1"/>
    <col min="5386" max="5632" width="14.125" style="286"/>
    <col min="5633" max="5633" width="9.625" style="286" customWidth="1"/>
    <col min="5634" max="5641" width="10.625" style="286" customWidth="1"/>
    <col min="5642" max="5888" width="14.125" style="286"/>
    <col min="5889" max="5889" width="9.625" style="286" customWidth="1"/>
    <col min="5890" max="5897" width="10.625" style="286" customWidth="1"/>
    <col min="5898" max="6144" width="14.125" style="286"/>
    <col min="6145" max="6145" width="9.625" style="286" customWidth="1"/>
    <col min="6146" max="6153" width="10.625" style="286" customWidth="1"/>
    <col min="6154" max="6400" width="14.125" style="286"/>
    <col min="6401" max="6401" width="9.625" style="286" customWidth="1"/>
    <col min="6402" max="6409" width="10.625" style="286" customWidth="1"/>
    <col min="6410" max="6656" width="14.125" style="286"/>
    <col min="6657" max="6657" width="9.625" style="286" customWidth="1"/>
    <col min="6658" max="6665" width="10.625" style="286" customWidth="1"/>
    <col min="6666" max="6912" width="14.125" style="286"/>
    <col min="6913" max="6913" width="9.625" style="286" customWidth="1"/>
    <col min="6914" max="6921" width="10.625" style="286" customWidth="1"/>
    <col min="6922" max="7168" width="14.125" style="286"/>
    <col min="7169" max="7169" width="9.625" style="286" customWidth="1"/>
    <col min="7170" max="7177" width="10.625" style="286" customWidth="1"/>
    <col min="7178" max="7424" width="14.125" style="286"/>
    <col min="7425" max="7425" width="9.625" style="286" customWidth="1"/>
    <col min="7426" max="7433" width="10.625" style="286" customWidth="1"/>
    <col min="7434" max="7680" width="14.125" style="286"/>
    <col min="7681" max="7681" width="9.625" style="286" customWidth="1"/>
    <col min="7682" max="7689" width="10.625" style="286" customWidth="1"/>
    <col min="7690" max="7936" width="14.125" style="286"/>
    <col min="7937" max="7937" width="9.625" style="286" customWidth="1"/>
    <col min="7938" max="7945" width="10.625" style="286" customWidth="1"/>
    <col min="7946" max="8192" width="14.125" style="286"/>
    <col min="8193" max="8193" width="9.625" style="286" customWidth="1"/>
    <col min="8194" max="8201" width="10.625" style="286" customWidth="1"/>
    <col min="8202" max="8448" width="14.125" style="286"/>
    <col min="8449" max="8449" width="9.625" style="286" customWidth="1"/>
    <col min="8450" max="8457" width="10.625" style="286" customWidth="1"/>
    <col min="8458" max="8704" width="14.125" style="286"/>
    <col min="8705" max="8705" width="9.625" style="286" customWidth="1"/>
    <col min="8706" max="8713" width="10.625" style="286" customWidth="1"/>
    <col min="8714" max="8960" width="14.125" style="286"/>
    <col min="8961" max="8961" width="9.625" style="286" customWidth="1"/>
    <col min="8962" max="8969" width="10.625" style="286" customWidth="1"/>
    <col min="8970" max="9216" width="14.125" style="286"/>
    <col min="9217" max="9217" width="9.625" style="286" customWidth="1"/>
    <col min="9218" max="9225" width="10.625" style="286" customWidth="1"/>
    <col min="9226" max="9472" width="14.125" style="286"/>
    <col min="9473" max="9473" width="9.625" style="286" customWidth="1"/>
    <col min="9474" max="9481" width="10.625" style="286" customWidth="1"/>
    <col min="9482" max="9728" width="14.125" style="286"/>
    <col min="9729" max="9729" width="9.625" style="286" customWidth="1"/>
    <col min="9730" max="9737" width="10.625" style="286" customWidth="1"/>
    <col min="9738" max="9984" width="14.125" style="286"/>
    <col min="9985" max="9985" width="9.625" style="286" customWidth="1"/>
    <col min="9986" max="9993" width="10.625" style="286" customWidth="1"/>
    <col min="9994" max="10240" width="14.125" style="286"/>
    <col min="10241" max="10241" width="9.625" style="286" customWidth="1"/>
    <col min="10242" max="10249" width="10.625" style="286" customWidth="1"/>
    <col min="10250" max="10496" width="14.125" style="286"/>
    <col min="10497" max="10497" width="9.625" style="286" customWidth="1"/>
    <col min="10498" max="10505" width="10.625" style="286" customWidth="1"/>
    <col min="10506" max="10752" width="14.125" style="286"/>
    <col min="10753" max="10753" width="9.625" style="286" customWidth="1"/>
    <col min="10754" max="10761" width="10.625" style="286" customWidth="1"/>
    <col min="10762" max="11008" width="14.125" style="286"/>
    <col min="11009" max="11009" width="9.625" style="286" customWidth="1"/>
    <col min="11010" max="11017" width="10.625" style="286" customWidth="1"/>
    <col min="11018" max="11264" width="14.125" style="286"/>
    <col min="11265" max="11265" width="9.625" style="286" customWidth="1"/>
    <col min="11266" max="11273" width="10.625" style="286" customWidth="1"/>
    <col min="11274" max="11520" width="14.125" style="286"/>
    <col min="11521" max="11521" width="9.625" style="286" customWidth="1"/>
    <col min="11522" max="11529" width="10.625" style="286" customWidth="1"/>
    <col min="11530" max="11776" width="14.125" style="286"/>
    <col min="11777" max="11777" width="9.625" style="286" customWidth="1"/>
    <col min="11778" max="11785" width="10.625" style="286" customWidth="1"/>
    <col min="11786" max="12032" width="14.125" style="286"/>
    <col min="12033" max="12033" width="9.625" style="286" customWidth="1"/>
    <col min="12034" max="12041" width="10.625" style="286" customWidth="1"/>
    <col min="12042" max="12288" width="14.125" style="286"/>
    <col min="12289" max="12289" width="9.625" style="286" customWidth="1"/>
    <col min="12290" max="12297" width="10.625" style="286" customWidth="1"/>
    <col min="12298" max="12544" width="14.125" style="286"/>
    <col min="12545" max="12545" width="9.625" style="286" customWidth="1"/>
    <col min="12546" max="12553" width="10.625" style="286" customWidth="1"/>
    <col min="12554" max="12800" width="14.125" style="286"/>
    <col min="12801" max="12801" width="9.625" style="286" customWidth="1"/>
    <col min="12802" max="12809" width="10.625" style="286" customWidth="1"/>
    <col min="12810" max="13056" width="14.125" style="286"/>
    <col min="13057" max="13057" width="9.625" style="286" customWidth="1"/>
    <col min="13058" max="13065" width="10.625" style="286" customWidth="1"/>
    <col min="13066" max="13312" width="14.125" style="286"/>
    <col min="13313" max="13313" width="9.625" style="286" customWidth="1"/>
    <col min="13314" max="13321" width="10.625" style="286" customWidth="1"/>
    <col min="13322" max="13568" width="14.125" style="286"/>
    <col min="13569" max="13569" width="9.625" style="286" customWidth="1"/>
    <col min="13570" max="13577" width="10.625" style="286" customWidth="1"/>
    <col min="13578" max="13824" width="14.125" style="286"/>
    <col min="13825" max="13825" width="9.625" style="286" customWidth="1"/>
    <col min="13826" max="13833" width="10.625" style="286" customWidth="1"/>
    <col min="13834" max="14080" width="14.125" style="286"/>
    <col min="14081" max="14081" width="9.625" style="286" customWidth="1"/>
    <col min="14082" max="14089" width="10.625" style="286" customWidth="1"/>
    <col min="14090" max="14336" width="14.125" style="286"/>
    <col min="14337" max="14337" width="9.625" style="286" customWidth="1"/>
    <col min="14338" max="14345" width="10.625" style="286" customWidth="1"/>
    <col min="14346" max="14592" width="14.125" style="286"/>
    <col min="14593" max="14593" width="9.625" style="286" customWidth="1"/>
    <col min="14594" max="14601" width="10.625" style="286" customWidth="1"/>
    <col min="14602" max="14848" width="14.125" style="286"/>
    <col min="14849" max="14849" width="9.625" style="286" customWidth="1"/>
    <col min="14850" max="14857" width="10.625" style="286" customWidth="1"/>
    <col min="14858" max="15104" width="14.125" style="286"/>
    <col min="15105" max="15105" width="9.625" style="286" customWidth="1"/>
    <col min="15106" max="15113" width="10.625" style="286" customWidth="1"/>
    <col min="15114" max="15360" width="14.125" style="286"/>
    <col min="15361" max="15361" width="9.625" style="286" customWidth="1"/>
    <col min="15362" max="15369" width="10.625" style="286" customWidth="1"/>
    <col min="15370" max="15616" width="14.125" style="286"/>
    <col min="15617" max="15617" width="9.625" style="286" customWidth="1"/>
    <col min="15618" max="15625" width="10.625" style="286" customWidth="1"/>
    <col min="15626" max="15872" width="14.125" style="286"/>
    <col min="15873" max="15873" width="9.625" style="286" customWidth="1"/>
    <col min="15874" max="15881" width="10.625" style="286" customWidth="1"/>
    <col min="15882" max="16128" width="14.125" style="286"/>
    <col min="16129" max="16129" width="9.625" style="286" customWidth="1"/>
    <col min="16130" max="16137" width="10.625" style="286" customWidth="1"/>
    <col min="16138" max="16384" width="14.125" style="286"/>
  </cols>
  <sheetData>
    <row r="1" spans="1:9">
      <c r="A1" s="564" t="s">
        <v>4602</v>
      </c>
      <c r="B1" s="564"/>
      <c r="C1" s="564"/>
      <c r="D1" s="564"/>
      <c r="E1" s="480"/>
      <c r="F1" s="480"/>
      <c r="G1" s="480"/>
      <c r="H1" s="480"/>
      <c r="I1" s="480"/>
    </row>
    <row r="2" spans="1:9" s="42" customFormat="1" ht="21">
      <c r="A2" s="1966" t="s">
        <v>1959</v>
      </c>
      <c r="B2" s="1966"/>
      <c r="C2" s="1966"/>
      <c r="D2" s="1966"/>
      <c r="E2" s="1966"/>
      <c r="F2" s="1966"/>
      <c r="G2" s="1966"/>
      <c r="H2" s="1966"/>
      <c r="I2" s="1966"/>
    </row>
    <row r="3" spans="1:9" ht="13.5" customHeight="1">
      <c r="A3" s="798"/>
      <c r="B3" s="285"/>
      <c r="C3" s="285"/>
      <c r="D3" s="285"/>
      <c r="E3" s="285"/>
      <c r="F3" s="285"/>
      <c r="G3" s="285"/>
      <c r="H3" s="285"/>
      <c r="I3" s="285"/>
    </row>
    <row r="4" spans="1:9">
      <c r="A4" s="732"/>
      <c r="B4" s="413"/>
    </row>
    <row r="5" spans="1:9" ht="13.5" customHeight="1">
      <c r="A5" s="732"/>
      <c r="G5" s="1106"/>
      <c r="H5" s="1106"/>
      <c r="I5" s="1105" t="s">
        <v>4967</v>
      </c>
    </row>
    <row r="6" spans="1:9" ht="13.5" customHeight="1">
      <c r="A6" s="1274" t="s">
        <v>1856</v>
      </c>
      <c r="B6" s="1260" t="s">
        <v>1923</v>
      </c>
      <c r="C6" s="1262"/>
      <c r="D6" s="1260" t="s">
        <v>449</v>
      </c>
      <c r="E6" s="1262"/>
      <c r="F6" s="1260" t="s">
        <v>1960</v>
      </c>
      <c r="G6" s="1262"/>
      <c r="H6" s="1260" t="s">
        <v>1961</v>
      </c>
      <c r="I6" s="1261"/>
    </row>
    <row r="7" spans="1:9" ht="13.5" customHeight="1">
      <c r="A7" s="1281"/>
      <c r="B7" s="1778" t="s">
        <v>1962</v>
      </c>
      <c r="C7" s="1198" t="s">
        <v>1963</v>
      </c>
      <c r="D7" s="1778" t="s">
        <v>1964</v>
      </c>
      <c r="E7" s="1198" t="s">
        <v>1963</v>
      </c>
      <c r="F7" s="1778" t="s">
        <v>1964</v>
      </c>
      <c r="G7" s="1198" t="s">
        <v>1963</v>
      </c>
      <c r="H7" s="1778" t="s">
        <v>1964</v>
      </c>
      <c r="I7" s="1272" t="s">
        <v>1963</v>
      </c>
    </row>
    <row r="8" spans="1:9">
      <c r="A8" s="1281"/>
      <c r="B8" s="2037"/>
      <c r="C8" s="1199"/>
      <c r="D8" s="2037"/>
      <c r="E8" s="1199"/>
      <c r="F8" s="2037"/>
      <c r="G8" s="1199"/>
      <c r="H8" s="2037"/>
      <c r="I8" s="1280"/>
    </row>
    <row r="9" spans="1:9">
      <c r="A9" s="1281"/>
      <c r="B9" s="2037"/>
      <c r="C9" s="1199"/>
      <c r="D9" s="2037"/>
      <c r="E9" s="1199"/>
      <c r="F9" s="2037"/>
      <c r="G9" s="1199"/>
      <c r="H9" s="2037"/>
      <c r="I9" s="1280"/>
    </row>
    <row r="10" spans="1:9" ht="13.5" customHeight="1">
      <c r="A10" s="1282"/>
      <c r="B10" s="1779"/>
      <c r="C10" s="1200"/>
      <c r="D10" s="1779"/>
      <c r="E10" s="1200"/>
      <c r="F10" s="1779"/>
      <c r="G10" s="1200"/>
      <c r="H10" s="1779"/>
      <c r="I10" s="1275"/>
    </row>
    <row r="11" spans="1:9" ht="13.5" customHeight="1">
      <c r="A11" s="311"/>
      <c r="B11" s="283"/>
      <c r="C11" s="311"/>
      <c r="D11" s="311"/>
      <c r="E11" s="311"/>
      <c r="F11" s="311"/>
      <c r="G11" s="311"/>
      <c r="H11" s="311"/>
      <c r="I11" s="302"/>
    </row>
    <row r="12" spans="1:9" ht="20.25" customHeight="1">
      <c r="A12" s="787" t="s">
        <v>464</v>
      </c>
      <c r="B12" s="799">
        <v>143</v>
      </c>
      <c r="C12" s="800">
        <v>13969</v>
      </c>
      <c r="D12" s="800">
        <v>26</v>
      </c>
      <c r="E12" s="800">
        <v>1880</v>
      </c>
      <c r="F12" s="800">
        <v>129</v>
      </c>
      <c r="G12" s="800">
        <v>8982</v>
      </c>
      <c r="H12" s="800">
        <v>60</v>
      </c>
      <c r="I12" s="801">
        <v>3107</v>
      </c>
    </row>
    <row r="13" spans="1:9" ht="20.25" customHeight="1">
      <c r="A13" s="789" t="s">
        <v>493</v>
      </c>
      <c r="B13" s="802" t="s">
        <v>4608</v>
      </c>
      <c r="C13" s="802" t="s">
        <v>4608</v>
      </c>
      <c r="D13" s="802" t="s">
        <v>4608</v>
      </c>
      <c r="E13" s="802" t="s">
        <v>4608</v>
      </c>
      <c r="F13" s="802" t="s">
        <v>4608</v>
      </c>
      <c r="G13" s="802" t="s">
        <v>4608</v>
      </c>
      <c r="H13" s="802" t="s">
        <v>4608</v>
      </c>
      <c r="I13" s="357" t="s">
        <v>4608</v>
      </c>
    </row>
    <row r="14" spans="1:9" ht="20.25" customHeight="1">
      <c r="A14" s="789" t="s">
        <v>609</v>
      </c>
      <c r="B14" s="802">
        <v>80</v>
      </c>
      <c r="C14" s="803">
        <v>8865</v>
      </c>
      <c r="D14" s="803">
        <v>23</v>
      </c>
      <c r="E14" s="803">
        <v>1745</v>
      </c>
      <c r="F14" s="803">
        <v>71</v>
      </c>
      <c r="G14" s="803">
        <v>5325</v>
      </c>
      <c r="H14" s="803">
        <v>32</v>
      </c>
      <c r="I14" s="357">
        <v>1795</v>
      </c>
    </row>
    <row r="15" spans="1:9" ht="20.25" customHeight="1">
      <c r="A15" s="789" t="s">
        <v>608</v>
      </c>
      <c r="B15" s="802">
        <v>9</v>
      </c>
      <c r="C15" s="803">
        <v>701</v>
      </c>
      <c r="D15" s="803">
        <v>1</v>
      </c>
      <c r="E15" s="803">
        <v>40</v>
      </c>
      <c r="F15" s="803">
        <v>8</v>
      </c>
      <c r="G15" s="803">
        <v>456</v>
      </c>
      <c r="H15" s="803">
        <v>4</v>
      </c>
      <c r="I15" s="357">
        <v>205</v>
      </c>
    </row>
    <row r="16" spans="1:9" ht="20.25" customHeight="1">
      <c r="A16" s="789" t="s">
        <v>1861</v>
      </c>
      <c r="B16" s="802">
        <v>4</v>
      </c>
      <c r="C16" s="803">
        <v>276</v>
      </c>
      <c r="D16" s="803" t="s">
        <v>4608</v>
      </c>
      <c r="E16" s="803" t="s">
        <v>4608</v>
      </c>
      <c r="F16" s="803">
        <v>4</v>
      </c>
      <c r="G16" s="803">
        <v>251</v>
      </c>
      <c r="H16" s="803">
        <v>2</v>
      </c>
      <c r="I16" s="357">
        <v>25</v>
      </c>
    </row>
    <row r="17" spans="1:9" ht="20.25" customHeight="1">
      <c r="A17" s="789" t="s">
        <v>490</v>
      </c>
      <c r="B17" s="802">
        <v>7</v>
      </c>
      <c r="C17" s="803">
        <v>508</v>
      </c>
      <c r="D17" s="803" t="s">
        <v>786</v>
      </c>
      <c r="E17" s="803" t="s">
        <v>786</v>
      </c>
      <c r="F17" s="803">
        <v>7</v>
      </c>
      <c r="G17" s="803">
        <v>508</v>
      </c>
      <c r="H17" s="803" t="s">
        <v>786</v>
      </c>
      <c r="I17" s="358" t="s">
        <v>786</v>
      </c>
    </row>
    <row r="18" spans="1:9" ht="20.25" customHeight="1">
      <c r="A18" s="789" t="s">
        <v>1226</v>
      </c>
      <c r="B18" s="802">
        <v>9</v>
      </c>
      <c r="C18" s="803">
        <v>548</v>
      </c>
      <c r="D18" s="803" t="s">
        <v>786</v>
      </c>
      <c r="E18" s="803" t="s">
        <v>786</v>
      </c>
      <c r="F18" s="803">
        <v>9</v>
      </c>
      <c r="G18" s="803">
        <v>251</v>
      </c>
      <c r="H18" s="803">
        <v>4</v>
      </c>
      <c r="I18" s="357">
        <v>297</v>
      </c>
    </row>
    <row r="19" spans="1:9" ht="20.25" customHeight="1">
      <c r="A19" s="789" t="s">
        <v>541</v>
      </c>
      <c r="B19" s="802">
        <v>3</v>
      </c>
      <c r="C19" s="803">
        <v>181</v>
      </c>
      <c r="D19" s="803" t="s">
        <v>786</v>
      </c>
      <c r="E19" s="803" t="s">
        <v>786</v>
      </c>
      <c r="F19" s="803">
        <v>2</v>
      </c>
      <c r="G19" s="803">
        <v>75</v>
      </c>
      <c r="H19" s="803">
        <v>1</v>
      </c>
      <c r="I19" s="358">
        <v>106</v>
      </c>
    </row>
    <row r="20" spans="1:9" ht="20.25" customHeight="1">
      <c r="A20" s="737" t="s">
        <v>602</v>
      </c>
      <c r="B20" s="804">
        <v>1</v>
      </c>
      <c r="C20" s="805">
        <v>30</v>
      </c>
      <c r="D20" s="805" t="s">
        <v>786</v>
      </c>
      <c r="E20" s="805" t="s">
        <v>786</v>
      </c>
      <c r="F20" s="805">
        <v>1</v>
      </c>
      <c r="G20" s="805">
        <v>20</v>
      </c>
      <c r="H20" s="805">
        <v>1</v>
      </c>
      <c r="I20" s="806">
        <v>10</v>
      </c>
    </row>
    <row r="21" spans="1:9">
      <c r="I21" s="315" t="s">
        <v>1887</v>
      </c>
    </row>
    <row r="23" spans="1:9" s="1124" customFormat="1"/>
    <row r="24" spans="1:9" s="1124" customFormat="1"/>
    <row r="25" spans="1:9" s="1124" customFormat="1"/>
    <row r="26" spans="1:9" s="1124" customFormat="1"/>
    <row r="27" spans="1:9" s="1124" customFormat="1"/>
    <row r="30" spans="1:9" ht="21">
      <c r="A30" s="1966" t="s">
        <v>1965</v>
      </c>
      <c r="B30" s="1966"/>
      <c r="C30" s="1966"/>
      <c r="D30" s="1966"/>
      <c r="E30" s="1966"/>
      <c r="F30" s="1966"/>
      <c r="G30" s="1966"/>
      <c r="H30" s="1966"/>
      <c r="I30" s="1966"/>
    </row>
    <row r="31" spans="1:9" ht="23.25" customHeight="1">
      <c r="A31" s="732"/>
      <c r="B31" s="413"/>
    </row>
    <row r="32" spans="1:9" ht="13.5" customHeight="1">
      <c r="A32" s="732"/>
      <c r="G32" s="1106"/>
      <c r="H32" s="1106"/>
      <c r="I32" s="1131" t="s">
        <v>4966</v>
      </c>
    </row>
    <row r="33" spans="1:9" ht="13.5" customHeight="1">
      <c r="A33" s="1274" t="s">
        <v>1856</v>
      </c>
      <c r="B33" s="807" t="s">
        <v>1923</v>
      </c>
      <c r="C33" s="808"/>
      <c r="D33" s="809" t="s">
        <v>449</v>
      </c>
      <c r="E33" s="808"/>
      <c r="F33" s="809" t="s">
        <v>1960</v>
      </c>
      <c r="G33" s="808"/>
      <c r="H33" s="809" t="s">
        <v>1961</v>
      </c>
      <c r="I33" s="810"/>
    </row>
    <row r="34" spans="1:9" ht="13.5" customHeight="1">
      <c r="A34" s="1281"/>
      <c r="B34" s="1198" t="s">
        <v>1962</v>
      </c>
      <c r="C34" s="1198" t="s">
        <v>1963</v>
      </c>
      <c r="D34" s="1778" t="s">
        <v>1964</v>
      </c>
      <c r="E34" s="1198" t="s">
        <v>1963</v>
      </c>
      <c r="F34" s="1778" t="s">
        <v>1964</v>
      </c>
      <c r="G34" s="1198" t="s">
        <v>1963</v>
      </c>
      <c r="H34" s="1778" t="s">
        <v>1964</v>
      </c>
      <c r="I34" s="1272" t="s">
        <v>1963</v>
      </c>
    </row>
    <row r="35" spans="1:9">
      <c r="A35" s="1281"/>
      <c r="B35" s="1199"/>
      <c r="C35" s="1199"/>
      <c r="D35" s="2037"/>
      <c r="E35" s="1199"/>
      <c r="F35" s="2037"/>
      <c r="G35" s="1199"/>
      <c r="H35" s="2037"/>
      <c r="I35" s="1280"/>
    </row>
    <row r="36" spans="1:9">
      <c r="A36" s="1281"/>
      <c r="B36" s="1199"/>
      <c r="C36" s="1199"/>
      <c r="D36" s="2037"/>
      <c r="E36" s="1199"/>
      <c r="F36" s="2037"/>
      <c r="G36" s="1199"/>
      <c r="H36" s="2037"/>
      <c r="I36" s="1280"/>
    </row>
    <row r="37" spans="1:9" ht="13.5" customHeight="1">
      <c r="A37" s="1282"/>
      <c r="B37" s="1200"/>
      <c r="C37" s="1200"/>
      <c r="D37" s="1779"/>
      <c r="E37" s="1200"/>
      <c r="F37" s="1779"/>
      <c r="G37" s="1200"/>
      <c r="H37" s="1779"/>
      <c r="I37" s="1275"/>
    </row>
    <row r="38" spans="1:9" ht="13.5" customHeight="1">
      <c r="A38" s="285"/>
      <c r="B38" s="283"/>
      <c r="C38" s="311"/>
      <c r="D38" s="311"/>
      <c r="E38" s="311"/>
      <c r="F38" s="311"/>
      <c r="G38" s="311"/>
      <c r="H38" s="311"/>
      <c r="I38" s="285"/>
    </row>
    <row r="39" spans="1:9" ht="20.25" customHeight="1">
      <c r="A39" s="747" t="s">
        <v>464</v>
      </c>
      <c r="B39" s="799">
        <f>SUM(B40:B47)</f>
        <v>66</v>
      </c>
      <c r="C39" s="800">
        <f t="shared" ref="C39:H39" si="0">SUM(C40:C47)</f>
        <v>2001</v>
      </c>
      <c r="D39" s="800">
        <f t="shared" si="0"/>
        <v>37</v>
      </c>
      <c r="E39" s="800">
        <v>710</v>
      </c>
      <c r="F39" s="800">
        <f t="shared" si="0"/>
        <v>47</v>
      </c>
      <c r="G39" s="800">
        <v>1150</v>
      </c>
      <c r="H39" s="800">
        <f t="shared" si="0"/>
        <v>7</v>
      </c>
      <c r="I39" s="811">
        <v>141</v>
      </c>
    </row>
    <row r="40" spans="1:9" ht="20.25" customHeight="1">
      <c r="A40" s="733" t="s">
        <v>493</v>
      </c>
      <c r="B40" s="802">
        <v>7</v>
      </c>
      <c r="C40" s="803">
        <v>60</v>
      </c>
      <c r="D40" s="803">
        <v>3</v>
      </c>
      <c r="E40" s="803" t="s">
        <v>1966</v>
      </c>
      <c r="F40" s="803">
        <v>6</v>
      </c>
      <c r="G40" s="803">
        <v>47</v>
      </c>
      <c r="H40" s="803">
        <v>1</v>
      </c>
      <c r="I40" s="358" t="s">
        <v>1966</v>
      </c>
    </row>
    <row r="41" spans="1:9" ht="20.25" customHeight="1">
      <c r="A41" s="733" t="s">
        <v>609</v>
      </c>
      <c r="B41" s="802">
        <v>37</v>
      </c>
      <c r="C41" s="803">
        <v>1405</v>
      </c>
      <c r="D41" s="803">
        <v>28</v>
      </c>
      <c r="E41" s="803">
        <v>662</v>
      </c>
      <c r="F41" s="803">
        <v>23</v>
      </c>
      <c r="G41" s="803" t="s">
        <v>1966</v>
      </c>
      <c r="H41" s="803">
        <v>1</v>
      </c>
      <c r="I41" s="358" t="s">
        <v>1966</v>
      </c>
    </row>
    <row r="42" spans="1:9" ht="20.25" customHeight="1">
      <c r="A42" s="733" t="s">
        <v>608</v>
      </c>
      <c r="B42" s="802">
        <v>3</v>
      </c>
      <c r="C42" s="803">
        <v>20</v>
      </c>
      <c r="D42" s="803">
        <v>2</v>
      </c>
      <c r="E42" s="803">
        <v>8</v>
      </c>
      <c r="F42" s="803">
        <v>2</v>
      </c>
      <c r="G42" s="803">
        <v>12</v>
      </c>
      <c r="H42" s="803" t="s">
        <v>786</v>
      </c>
      <c r="I42" s="358" t="s">
        <v>786</v>
      </c>
    </row>
    <row r="43" spans="1:9" ht="20.25" customHeight="1">
      <c r="A43" s="733" t="s">
        <v>1861</v>
      </c>
      <c r="B43" s="802">
        <v>5</v>
      </c>
      <c r="C43" s="803">
        <v>299</v>
      </c>
      <c r="D43" s="803">
        <v>1</v>
      </c>
      <c r="E43" s="803" t="s">
        <v>1966</v>
      </c>
      <c r="F43" s="803">
        <v>5</v>
      </c>
      <c r="G43" s="803">
        <v>182</v>
      </c>
      <c r="H43" s="803">
        <v>2</v>
      </c>
      <c r="I43" s="358" t="s">
        <v>1966</v>
      </c>
    </row>
    <row r="44" spans="1:9" ht="20.25" customHeight="1">
      <c r="A44" s="733" t="s">
        <v>490</v>
      </c>
      <c r="B44" s="802">
        <v>3</v>
      </c>
      <c r="C44" s="803">
        <v>50</v>
      </c>
      <c r="D44" s="803">
        <v>2</v>
      </c>
      <c r="E44" s="803">
        <v>15</v>
      </c>
      <c r="F44" s="803">
        <v>2</v>
      </c>
      <c r="G44" s="803">
        <v>35</v>
      </c>
      <c r="H44" s="803" t="s">
        <v>786</v>
      </c>
      <c r="I44" s="358" t="s">
        <v>786</v>
      </c>
    </row>
    <row r="45" spans="1:9" ht="20.25" customHeight="1">
      <c r="A45" s="733" t="s">
        <v>1226</v>
      </c>
      <c r="B45" s="802">
        <v>6</v>
      </c>
      <c r="C45" s="803">
        <v>93</v>
      </c>
      <c r="D45" s="803">
        <v>1</v>
      </c>
      <c r="E45" s="803" t="s">
        <v>1966</v>
      </c>
      <c r="F45" s="803">
        <v>5</v>
      </c>
      <c r="G45" s="803">
        <v>65</v>
      </c>
      <c r="H45" s="803">
        <v>2</v>
      </c>
      <c r="I45" s="358" t="s">
        <v>1966</v>
      </c>
    </row>
    <row r="46" spans="1:9" ht="20.25" customHeight="1">
      <c r="A46" s="733" t="s">
        <v>541</v>
      </c>
      <c r="B46" s="802">
        <v>3</v>
      </c>
      <c r="C46" s="803">
        <v>37</v>
      </c>
      <c r="D46" s="803" t="s">
        <v>786</v>
      </c>
      <c r="E46" s="803" t="s">
        <v>786</v>
      </c>
      <c r="F46" s="803">
        <v>2</v>
      </c>
      <c r="G46" s="803" t="s">
        <v>1966</v>
      </c>
      <c r="H46" s="803">
        <v>1</v>
      </c>
      <c r="I46" s="358" t="s">
        <v>1966</v>
      </c>
    </row>
    <row r="47" spans="1:9" ht="20.25" customHeight="1">
      <c r="A47" s="736" t="s">
        <v>602</v>
      </c>
      <c r="B47" s="804">
        <v>2</v>
      </c>
      <c r="C47" s="805">
        <v>37</v>
      </c>
      <c r="D47" s="805" t="s">
        <v>786</v>
      </c>
      <c r="E47" s="805" t="s">
        <v>786</v>
      </c>
      <c r="F47" s="805">
        <v>2</v>
      </c>
      <c r="G47" s="805">
        <v>37</v>
      </c>
      <c r="H47" s="805" t="s">
        <v>786</v>
      </c>
      <c r="I47" s="812" t="s">
        <v>786</v>
      </c>
    </row>
    <row r="48" spans="1:9">
      <c r="A48" s="286" t="s">
        <v>1967</v>
      </c>
      <c r="I48" s="315" t="s">
        <v>4609</v>
      </c>
    </row>
    <row r="49" spans="1:1">
      <c r="A49" s="286" t="s">
        <v>4711</v>
      </c>
    </row>
    <row r="50" spans="1:1">
      <c r="A50" s="286" t="s">
        <v>4712</v>
      </c>
    </row>
    <row r="51" spans="1:1">
      <c r="A51" s="286" t="s">
        <v>4713</v>
      </c>
    </row>
  </sheetData>
  <mergeCells count="24">
    <mergeCell ref="A2:I2"/>
    <mergeCell ref="A6:A10"/>
    <mergeCell ref="B6:C6"/>
    <mergeCell ref="D6:E6"/>
    <mergeCell ref="F6:G6"/>
    <mergeCell ref="H6:I6"/>
    <mergeCell ref="B7:B10"/>
    <mergeCell ref="C7:C10"/>
    <mergeCell ref="D7:D10"/>
    <mergeCell ref="E7:E10"/>
    <mergeCell ref="F7:F10"/>
    <mergeCell ref="G7:G10"/>
    <mergeCell ref="H7:H10"/>
    <mergeCell ref="I7:I10"/>
    <mergeCell ref="I34:I37"/>
    <mergeCell ref="A30:I30"/>
    <mergeCell ref="A33:A37"/>
    <mergeCell ref="B34:B37"/>
    <mergeCell ref="C34:C37"/>
    <mergeCell ref="D34:D37"/>
    <mergeCell ref="E34:E37"/>
    <mergeCell ref="F34:F37"/>
    <mergeCell ref="G34:G37"/>
    <mergeCell ref="H34:H37"/>
  </mergeCells>
  <phoneticPr fontId="4"/>
  <hyperlinks>
    <hyperlink ref="A1" location="P2細目次!A1" display="目次に戻る" xr:uid="{7DF2F8E1-4C06-464D-BC13-B59A7E2E7BC4}"/>
  </hyperlinks>
  <pageMargins left="0.70866141732283472" right="0.70866141732283472" top="0.74803149606299213" bottom="0.74803149606299213" header="0.31496062992125984" footer="0.31496062992125984"/>
  <pageSetup paperSize="9" scale="94" firstPageNumber="0" orientation="portrait" r:id="rId1"/>
  <headerFooter differentFirst="1" scaleWithDoc="0">
    <oddFooter>&amp;C- &amp;P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1A906-FE77-40BC-81AB-9DD921DA9823}">
  <sheetPr>
    <tabColor theme="0"/>
    <pageSetUpPr fitToPage="1"/>
  </sheetPr>
  <dimension ref="A1:Q69"/>
  <sheetViews>
    <sheetView zoomScaleNormal="100" zoomScaleSheetLayoutView="100" workbookViewId="0">
      <selection activeCell="AL2" sqref="AL2:AR2"/>
    </sheetView>
  </sheetViews>
  <sheetFormatPr defaultRowHeight="24" customHeight="1"/>
  <cols>
    <col min="1" max="1" width="8.625" style="286" customWidth="1"/>
    <col min="2" max="2" width="8.125" style="286" customWidth="1"/>
    <col min="3" max="3" width="10" style="286" customWidth="1"/>
    <col min="4" max="4" width="8.125" style="286" customWidth="1"/>
    <col min="5" max="5" width="10" style="286" customWidth="1"/>
    <col min="6" max="6" width="8.125" style="286" customWidth="1"/>
    <col min="7" max="7" width="10" style="286" customWidth="1"/>
    <col min="8" max="8" width="8.125" style="286" customWidth="1"/>
    <col min="9" max="9" width="10" style="286" customWidth="1"/>
    <col min="10" max="10" width="8.125" style="286" customWidth="1"/>
    <col min="11" max="11" width="10" style="286" customWidth="1"/>
    <col min="12" max="12" width="8.125" style="286" customWidth="1"/>
    <col min="13" max="13" width="10" style="286" customWidth="1"/>
    <col min="14" max="14" width="8.125" style="286" customWidth="1"/>
    <col min="15" max="15" width="10" style="286" customWidth="1"/>
    <col min="16" max="256" width="9" style="286"/>
    <col min="257" max="257" width="8.625" style="286" customWidth="1"/>
    <col min="258" max="271" width="7.5" style="286" customWidth="1"/>
    <col min="272" max="512" width="9" style="286"/>
    <col min="513" max="513" width="8.625" style="286" customWidth="1"/>
    <col min="514" max="527" width="7.5" style="286" customWidth="1"/>
    <col min="528" max="768" width="9" style="286"/>
    <col min="769" max="769" width="8.625" style="286" customWidth="1"/>
    <col min="770" max="783" width="7.5" style="286" customWidth="1"/>
    <col min="784" max="1024" width="9" style="286"/>
    <col min="1025" max="1025" width="8.625" style="286" customWidth="1"/>
    <col min="1026" max="1039" width="7.5" style="286" customWidth="1"/>
    <col min="1040" max="1280" width="9" style="286"/>
    <col min="1281" max="1281" width="8.625" style="286" customWidth="1"/>
    <col min="1282" max="1295" width="7.5" style="286" customWidth="1"/>
    <col min="1296" max="1536" width="9" style="286"/>
    <col min="1537" max="1537" width="8.625" style="286" customWidth="1"/>
    <col min="1538" max="1551" width="7.5" style="286" customWidth="1"/>
    <col min="1552" max="1792" width="9" style="286"/>
    <col min="1793" max="1793" width="8.625" style="286" customWidth="1"/>
    <col min="1794" max="1807" width="7.5" style="286" customWidth="1"/>
    <col min="1808" max="2048" width="9" style="286"/>
    <col min="2049" max="2049" width="8.625" style="286" customWidth="1"/>
    <col min="2050" max="2063" width="7.5" style="286" customWidth="1"/>
    <col min="2064" max="2304" width="9" style="286"/>
    <col min="2305" max="2305" width="8.625" style="286" customWidth="1"/>
    <col min="2306" max="2319" width="7.5" style="286" customWidth="1"/>
    <col min="2320" max="2560" width="9" style="286"/>
    <col min="2561" max="2561" width="8.625" style="286" customWidth="1"/>
    <col min="2562" max="2575" width="7.5" style="286" customWidth="1"/>
    <col min="2576" max="2816" width="9" style="286"/>
    <col min="2817" max="2817" width="8.625" style="286" customWidth="1"/>
    <col min="2818" max="2831" width="7.5" style="286" customWidth="1"/>
    <col min="2832" max="3072" width="9" style="286"/>
    <col min="3073" max="3073" width="8.625" style="286" customWidth="1"/>
    <col min="3074" max="3087" width="7.5" style="286" customWidth="1"/>
    <col min="3088" max="3328" width="9" style="286"/>
    <col min="3329" max="3329" width="8.625" style="286" customWidth="1"/>
    <col min="3330" max="3343" width="7.5" style="286" customWidth="1"/>
    <col min="3344" max="3584" width="9" style="286"/>
    <col min="3585" max="3585" width="8.625" style="286" customWidth="1"/>
    <col min="3586" max="3599" width="7.5" style="286" customWidth="1"/>
    <col min="3600" max="3840" width="9" style="286"/>
    <col min="3841" max="3841" width="8.625" style="286" customWidth="1"/>
    <col min="3842" max="3855" width="7.5" style="286" customWidth="1"/>
    <col min="3856" max="4096" width="9" style="286"/>
    <col min="4097" max="4097" width="8.625" style="286" customWidth="1"/>
    <col min="4098" max="4111" width="7.5" style="286" customWidth="1"/>
    <col min="4112" max="4352" width="9" style="286"/>
    <col min="4353" max="4353" width="8.625" style="286" customWidth="1"/>
    <col min="4354" max="4367" width="7.5" style="286" customWidth="1"/>
    <col min="4368" max="4608" width="9" style="286"/>
    <col min="4609" max="4609" width="8.625" style="286" customWidth="1"/>
    <col min="4610" max="4623" width="7.5" style="286" customWidth="1"/>
    <col min="4624" max="4864" width="9" style="286"/>
    <col min="4865" max="4865" width="8.625" style="286" customWidth="1"/>
    <col min="4866" max="4879" width="7.5" style="286" customWidth="1"/>
    <col min="4880" max="5120" width="9" style="286"/>
    <col min="5121" max="5121" width="8.625" style="286" customWidth="1"/>
    <col min="5122" max="5135" width="7.5" style="286" customWidth="1"/>
    <col min="5136" max="5376" width="9" style="286"/>
    <col min="5377" max="5377" width="8.625" style="286" customWidth="1"/>
    <col min="5378" max="5391" width="7.5" style="286" customWidth="1"/>
    <col min="5392" max="5632" width="9" style="286"/>
    <col min="5633" max="5633" width="8.625" style="286" customWidth="1"/>
    <col min="5634" max="5647" width="7.5" style="286" customWidth="1"/>
    <col min="5648" max="5888" width="9" style="286"/>
    <col min="5889" max="5889" width="8.625" style="286" customWidth="1"/>
    <col min="5890" max="5903" width="7.5" style="286" customWidth="1"/>
    <col min="5904" max="6144" width="9" style="286"/>
    <col min="6145" max="6145" width="8.625" style="286" customWidth="1"/>
    <col min="6146" max="6159" width="7.5" style="286" customWidth="1"/>
    <col min="6160" max="6400" width="9" style="286"/>
    <col min="6401" max="6401" width="8.625" style="286" customWidth="1"/>
    <col min="6402" max="6415" width="7.5" style="286" customWidth="1"/>
    <col min="6416" max="6656" width="9" style="286"/>
    <col min="6657" max="6657" width="8.625" style="286" customWidth="1"/>
    <col min="6658" max="6671" width="7.5" style="286" customWidth="1"/>
    <col min="6672" max="6912" width="9" style="286"/>
    <col min="6913" max="6913" width="8.625" style="286" customWidth="1"/>
    <col min="6914" max="6927" width="7.5" style="286" customWidth="1"/>
    <col min="6928" max="7168" width="9" style="286"/>
    <col min="7169" max="7169" width="8.625" style="286" customWidth="1"/>
    <col min="7170" max="7183" width="7.5" style="286" customWidth="1"/>
    <col min="7184" max="7424" width="9" style="286"/>
    <col min="7425" max="7425" width="8.625" style="286" customWidth="1"/>
    <col min="7426" max="7439" width="7.5" style="286" customWidth="1"/>
    <col min="7440" max="7680" width="9" style="286"/>
    <col min="7681" max="7681" width="8.625" style="286" customWidth="1"/>
    <col min="7682" max="7695" width="7.5" style="286" customWidth="1"/>
    <col min="7696" max="7936" width="9" style="286"/>
    <col min="7937" max="7937" width="8.625" style="286" customWidth="1"/>
    <col min="7938" max="7951" width="7.5" style="286" customWidth="1"/>
    <col min="7952" max="8192" width="9" style="286"/>
    <col min="8193" max="8193" width="8.625" style="286" customWidth="1"/>
    <col min="8194" max="8207" width="7.5" style="286" customWidth="1"/>
    <col min="8208" max="8448" width="9" style="286"/>
    <col min="8449" max="8449" width="8.625" style="286" customWidth="1"/>
    <col min="8450" max="8463" width="7.5" style="286" customWidth="1"/>
    <col min="8464" max="8704" width="9" style="286"/>
    <col min="8705" max="8705" width="8.625" style="286" customWidth="1"/>
    <col min="8706" max="8719" width="7.5" style="286" customWidth="1"/>
    <col min="8720" max="8960" width="9" style="286"/>
    <col min="8961" max="8961" width="8.625" style="286" customWidth="1"/>
    <col min="8962" max="8975" width="7.5" style="286" customWidth="1"/>
    <col min="8976" max="9216" width="9" style="286"/>
    <col min="9217" max="9217" width="8.625" style="286" customWidth="1"/>
    <col min="9218" max="9231" width="7.5" style="286" customWidth="1"/>
    <col min="9232" max="9472" width="9" style="286"/>
    <col min="9473" max="9473" width="8.625" style="286" customWidth="1"/>
    <col min="9474" max="9487" width="7.5" style="286" customWidth="1"/>
    <col min="9488" max="9728" width="9" style="286"/>
    <col min="9729" max="9729" width="8.625" style="286" customWidth="1"/>
    <col min="9730" max="9743" width="7.5" style="286" customWidth="1"/>
    <col min="9744" max="9984" width="9" style="286"/>
    <col min="9985" max="9985" width="8.625" style="286" customWidth="1"/>
    <col min="9986" max="9999" width="7.5" style="286" customWidth="1"/>
    <col min="10000" max="10240" width="9" style="286"/>
    <col min="10241" max="10241" width="8.625" style="286" customWidth="1"/>
    <col min="10242" max="10255" width="7.5" style="286" customWidth="1"/>
    <col min="10256" max="10496" width="9" style="286"/>
    <col min="10497" max="10497" width="8.625" style="286" customWidth="1"/>
    <col min="10498" max="10511" width="7.5" style="286" customWidth="1"/>
    <col min="10512" max="10752" width="9" style="286"/>
    <col min="10753" max="10753" width="8.625" style="286" customWidth="1"/>
    <col min="10754" max="10767" width="7.5" style="286" customWidth="1"/>
    <col min="10768" max="11008" width="9" style="286"/>
    <col min="11009" max="11009" width="8.625" style="286" customWidth="1"/>
    <col min="11010" max="11023" width="7.5" style="286" customWidth="1"/>
    <col min="11024" max="11264" width="9" style="286"/>
    <col min="11265" max="11265" width="8.625" style="286" customWidth="1"/>
    <col min="11266" max="11279" width="7.5" style="286" customWidth="1"/>
    <col min="11280" max="11520" width="9" style="286"/>
    <col min="11521" max="11521" width="8.625" style="286" customWidth="1"/>
    <col min="11522" max="11535" width="7.5" style="286" customWidth="1"/>
    <col min="11536" max="11776" width="9" style="286"/>
    <col min="11777" max="11777" width="8.625" style="286" customWidth="1"/>
    <col min="11778" max="11791" width="7.5" style="286" customWidth="1"/>
    <col min="11792" max="12032" width="9" style="286"/>
    <col min="12033" max="12033" width="8.625" style="286" customWidth="1"/>
    <col min="12034" max="12047" width="7.5" style="286" customWidth="1"/>
    <col min="12048" max="12288" width="9" style="286"/>
    <col min="12289" max="12289" width="8.625" style="286" customWidth="1"/>
    <col min="12290" max="12303" width="7.5" style="286" customWidth="1"/>
    <col min="12304" max="12544" width="9" style="286"/>
    <col min="12545" max="12545" width="8.625" style="286" customWidth="1"/>
    <col min="12546" max="12559" width="7.5" style="286" customWidth="1"/>
    <col min="12560" max="12800" width="9" style="286"/>
    <col min="12801" max="12801" width="8.625" style="286" customWidth="1"/>
    <col min="12802" max="12815" width="7.5" style="286" customWidth="1"/>
    <col min="12816" max="13056" width="9" style="286"/>
    <col min="13057" max="13057" width="8.625" style="286" customWidth="1"/>
    <col min="13058" max="13071" width="7.5" style="286" customWidth="1"/>
    <col min="13072" max="13312" width="9" style="286"/>
    <col min="13313" max="13313" width="8.625" style="286" customWidth="1"/>
    <col min="13314" max="13327" width="7.5" style="286" customWidth="1"/>
    <col min="13328" max="13568" width="9" style="286"/>
    <col min="13569" max="13569" width="8.625" style="286" customWidth="1"/>
    <col min="13570" max="13583" width="7.5" style="286" customWidth="1"/>
    <col min="13584" max="13824" width="9" style="286"/>
    <col min="13825" max="13825" width="8.625" style="286" customWidth="1"/>
    <col min="13826" max="13839" width="7.5" style="286" customWidth="1"/>
    <col min="13840" max="14080" width="9" style="286"/>
    <col min="14081" max="14081" width="8.625" style="286" customWidth="1"/>
    <col min="14082" max="14095" width="7.5" style="286" customWidth="1"/>
    <col min="14096" max="14336" width="9" style="286"/>
    <col min="14337" max="14337" width="8.625" style="286" customWidth="1"/>
    <col min="14338" max="14351" width="7.5" style="286" customWidth="1"/>
    <col min="14352" max="14592" width="9" style="286"/>
    <col min="14593" max="14593" width="8.625" style="286" customWidth="1"/>
    <col min="14594" max="14607" width="7.5" style="286" customWidth="1"/>
    <col min="14608" max="14848" width="9" style="286"/>
    <col min="14849" max="14849" width="8.625" style="286" customWidth="1"/>
    <col min="14850" max="14863" width="7.5" style="286" customWidth="1"/>
    <col min="14864" max="15104" width="9" style="286"/>
    <col min="15105" max="15105" width="8.625" style="286" customWidth="1"/>
    <col min="15106" max="15119" width="7.5" style="286" customWidth="1"/>
    <col min="15120" max="15360" width="9" style="286"/>
    <col min="15361" max="15361" width="8.625" style="286" customWidth="1"/>
    <col min="15362" max="15375" width="7.5" style="286" customWidth="1"/>
    <col min="15376" max="15616" width="9" style="286"/>
    <col min="15617" max="15617" width="8.625" style="286" customWidth="1"/>
    <col min="15618" max="15631" width="7.5" style="286" customWidth="1"/>
    <col min="15632" max="15872" width="9" style="286"/>
    <col min="15873" max="15873" width="8.625" style="286" customWidth="1"/>
    <col min="15874" max="15887" width="7.5" style="286" customWidth="1"/>
    <col min="15888" max="16128" width="9" style="286"/>
    <col min="16129" max="16129" width="8.625" style="286" customWidth="1"/>
    <col min="16130" max="16143" width="7.5" style="286" customWidth="1"/>
    <col min="16144" max="16384" width="9" style="286"/>
  </cols>
  <sheetData>
    <row r="1" spans="1:15" ht="24" customHeight="1">
      <c r="A1" s="1544" t="s">
        <v>4602</v>
      </c>
      <c r="B1" s="1544"/>
      <c r="C1" s="1544"/>
      <c r="D1" s="1544"/>
      <c r="E1" s="480"/>
      <c r="F1" s="480"/>
      <c r="G1" s="480"/>
      <c r="H1" s="480"/>
      <c r="I1" s="480"/>
      <c r="J1" s="480"/>
      <c r="K1" s="480"/>
      <c r="L1" s="480"/>
      <c r="M1" s="480"/>
      <c r="N1" s="480"/>
      <c r="O1" s="480"/>
    </row>
    <row r="2" spans="1:15" s="42" customFormat="1" ht="24" customHeight="1">
      <c r="A2" s="2038" t="s">
        <v>4969</v>
      </c>
      <c r="B2" s="2039"/>
      <c r="C2" s="2039"/>
      <c r="D2" s="2039"/>
      <c r="E2" s="2039"/>
      <c r="F2" s="2039"/>
      <c r="G2" s="2039"/>
      <c r="H2" s="2039"/>
      <c r="I2" s="2039"/>
      <c r="J2" s="2039"/>
      <c r="K2" s="2039"/>
      <c r="L2" s="2039"/>
      <c r="M2" s="2039"/>
      <c r="N2" s="2039"/>
      <c r="O2" s="2039"/>
    </row>
    <row r="3" spans="1:15" s="1130" customFormat="1" ht="24" customHeight="1">
      <c r="A3" s="2038" t="s">
        <v>4968</v>
      </c>
      <c r="B3" s="2038"/>
      <c r="C3" s="2038"/>
      <c r="D3" s="2038"/>
      <c r="E3" s="2038"/>
      <c r="F3" s="2038"/>
      <c r="G3" s="2038"/>
      <c r="H3" s="2038"/>
      <c r="I3" s="2038"/>
      <c r="J3" s="2038"/>
      <c r="K3" s="2038"/>
      <c r="L3" s="2038"/>
      <c r="M3" s="2038"/>
      <c r="N3" s="2038"/>
      <c r="O3" s="2038"/>
    </row>
    <row r="4" spans="1:15" ht="13.5">
      <c r="A4" s="732"/>
      <c r="B4" s="413"/>
      <c r="C4" s="413"/>
    </row>
    <row r="5" spans="1:15" ht="24" customHeight="1">
      <c r="A5" s="732"/>
      <c r="J5" s="1289" t="s">
        <v>1968</v>
      </c>
      <c r="K5" s="1202"/>
      <c r="L5" s="1202"/>
      <c r="M5" s="1202"/>
      <c r="N5" s="1202"/>
      <c r="O5" s="1202"/>
    </row>
    <row r="6" spans="1:15" ht="24" customHeight="1">
      <c r="A6" s="1274" t="s">
        <v>1856</v>
      </c>
      <c r="B6" s="303"/>
      <c r="C6" s="282"/>
      <c r="D6" s="1304" t="s">
        <v>1969</v>
      </c>
      <c r="E6" s="1980"/>
      <c r="F6" s="1980"/>
      <c r="G6" s="1980"/>
      <c r="H6" s="1980"/>
      <c r="I6" s="1980"/>
      <c r="J6" s="1980"/>
      <c r="K6" s="1980"/>
      <c r="L6" s="1980"/>
      <c r="M6" s="1980"/>
      <c r="N6" s="1980"/>
      <c r="O6" s="1980"/>
    </row>
    <row r="7" spans="1:15" ht="24" customHeight="1">
      <c r="A7" s="1281"/>
      <c r="B7" s="322" t="s">
        <v>4714</v>
      </c>
      <c r="C7" s="1107" t="s">
        <v>4714</v>
      </c>
      <c r="D7" s="1272" t="s">
        <v>1970</v>
      </c>
      <c r="E7" s="1274"/>
      <c r="F7" s="1272" t="s">
        <v>1971</v>
      </c>
      <c r="G7" s="1274"/>
      <c r="H7" s="1272" t="s">
        <v>1972</v>
      </c>
      <c r="I7" s="1274"/>
      <c r="J7" s="1272" t="s">
        <v>1973</v>
      </c>
      <c r="K7" s="1274"/>
      <c r="L7" s="1272" t="s">
        <v>1974</v>
      </c>
      <c r="M7" s="1274"/>
      <c r="N7" s="1272" t="s">
        <v>1975</v>
      </c>
      <c r="O7" s="1273"/>
    </row>
    <row r="8" spans="1:15" ht="24" customHeight="1">
      <c r="A8" s="1281"/>
      <c r="B8" s="381" t="s">
        <v>4715</v>
      </c>
      <c r="C8" s="1120" t="s">
        <v>4715</v>
      </c>
      <c r="D8" s="1280"/>
      <c r="E8" s="1281"/>
      <c r="F8" s="1280"/>
      <c r="G8" s="1281"/>
      <c r="H8" s="1280"/>
      <c r="I8" s="1281"/>
      <c r="J8" s="1280"/>
      <c r="K8" s="1281"/>
      <c r="L8" s="1280"/>
      <c r="M8" s="1281"/>
      <c r="N8" s="1280"/>
      <c r="O8" s="1201"/>
    </row>
    <row r="9" spans="1:15" ht="24" customHeight="1">
      <c r="A9" s="1281"/>
      <c r="B9" s="405" t="s">
        <v>1976</v>
      </c>
      <c r="C9" s="1107" t="s">
        <v>1206</v>
      </c>
      <c r="D9" s="1275"/>
      <c r="E9" s="1282"/>
      <c r="F9" s="1275"/>
      <c r="G9" s="1282"/>
      <c r="H9" s="1275"/>
      <c r="I9" s="1282"/>
      <c r="J9" s="1275"/>
      <c r="K9" s="1282"/>
      <c r="L9" s="1275"/>
      <c r="M9" s="1282"/>
      <c r="N9" s="1275"/>
      <c r="O9" s="1276"/>
    </row>
    <row r="10" spans="1:15" ht="24" customHeight="1">
      <c r="A10" s="1282"/>
      <c r="B10" s="306"/>
      <c r="C10" s="284"/>
      <c r="D10" s="384" t="s">
        <v>1977</v>
      </c>
      <c r="E10" s="284" t="s">
        <v>1206</v>
      </c>
      <c r="F10" s="387" t="s">
        <v>1977</v>
      </c>
      <c r="G10" s="284" t="s">
        <v>1206</v>
      </c>
      <c r="H10" s="387" t="s">
        <v>1977</v>
      </c>
      <c r="I10" s="284" t="s">
        <v>1206</v>
      </c>
      <c r="J10" s="387" t="s">
        <v>1977</v>
      </c>
      <c r="K10" s="284" t="s">
        <v>1206</v>
      </c>
      <c r="L10" s="387" t="s">
        <v>1977</v>
      </c>
      <c r="M10" s="284" t="s">
        <v>1206</v>
      </c>
      <c r="N10" s="387" t="s">
        <v>1977</v>
      </c>
      <c r="O10" s="305" t="s">
        <v>1206</v>
      </c>
    </row>
    <row r="11" spans="1:15" ht="24" customHeight="1">
      <c r="A11" s="311"/>
      <c r="B11" s="311"/>
      <c r="C11" s="311"/>
      <c r="D11" s="283"/>
      <c r="E11" s="283"/>
      <c r="F11" s="283"/>
      <c r="G11" s="285"/>
      <c r="H11" s="302"/>
      <c r="I11" s="282"/>
      <c r="J11" s="283"/>
      <c r="K11" s="283"/>
      <c r="L11" s="283"/>
      <c r="M11" s="285"/>
      <c r="N11" s="302"/>
      <c r="O11" s="302"/>
    </row>
    <row r="12" spans="1:15" ht="24" customHeight="1">
      <c r="A12" s="787" t="s">
        <v>464</v>
      </c>
      <c r="B12" s="800">
        <v>92</v>
      </c>
      <c r="C12" s="800">
        <v>6898</v>
      </c>
      <c r="D12" s="799">
        <v>14</v>
      </c>
      <c r="E12" s="799">
        <v>1159</v>
      </c>
      <c r="F12" s="799">
        <v>1</v>
      </c>
      <c r="G12" s="811" t="s">
        <v>1880</v>
      </c>
      <c r="H12" s="801">
        <v>3</v>
      </c>
      <c r="I12" s="799">
        <v>18</v>
      </c>
      <c r="J12" s="799">
        <v>26</v>
      </c>
      <c r="K12" s="799">
        <v>323</v>
      </c>
      <c r="L12" s="799">
        <v>6</v>
      </c>
      <c r="M12" s="811" t="s">
        <v>1880</v>
      </c>
      <c r="N12" s="801">
        <v>21</v>
      </c>
      <c r="O12" s="801" t="s">
        <v>1880</v>
      </c>
    </row>
    <row r="13" spans="1:15" ht="24" customHeight="1">
      <c r="A13" s="789" t="s">
        <v>493</v>
      </c>
      <c r="B13" s="803" t="s">
        <v>4608</v>
      </c>
      <c r="C13" s="803" t="s">
        <v>4608</v>
      </c>
      <c r="D13" s="803" t="s">
        <v>4608</v>
      </c>
      <c r="E13" s="803" t="s">
        <v>4608</v>
      </c>
      <c r="F13" s="803" t="s">
        <v>4608</v>
      </c>
      <c r="G13" s="803" t="s">
        <v>4608</v>
      </c>
      <c r="H13" s="803" t="s">
        <v>4608</v>
      </c>
      <c r="I13" s="803" t="s">
        <v>4608</v>
      </c>
      <c r="J13" s="803" t="s">
        <v>4608</v>
      </c>
      <c r="K13" s="803" t="s">
        <v>4608</v>
      </c>
      <c r="L13" s="803" t="s">
        <v>4608</v>
      </c>
      <c r="M13" s="803" t="s">
        <v>4608</v>
      </c>
      <c r="N13" s="803" t="s">
        <v>4608</v>
      </c>
      <c r="O13" s="357" t="s">
        <v>4608</v>
      </c>
    </row>
    <row r="14" spans="1:15" ht="24" customHeight="1">
      <c r="A14" s="789" t="s">
        <v>609</v>
      </c>
      <c r="B14" s="803">
        <v>56</v>
      </c>
      <c r="C14" s="803">
        <v>4433</v>
      </c>
      <c r="D14" s="803">
        <v>11</v>
      </c>
      <c r="E14" s="803">
        <v>242</v>
      </c>
      <c r="F14" s="803">
        <v>1</v>
      </c>
      <c r="G14" s="803" t="s">
        <v>4608</v>
      </c>
      <c r="H14" s="803">
        <v>3</v>
      </c>
      <c r="I14" s="803" t="s">
        <v>4608</v>
      </c>
      <c r="J14" s="803">
        <v>15</v>
      </c>
      <c r="K14" s="803">
        <v>166</v>
      </c>
      <c r="L14" s="803">
        <v>5</v>
      </c>
      <c r="M14" s="803" t="s">
        <v>4608</v>
      </c>
      <c r="N14" s="803">
        <v>9</v>
      </c>
      <c r="O14" s="357" t="s">
        <v>4608</v>
      </c>
    </row>
    <row r="15" spans="1:15" ht="24" customHeight="1">
      <c r="A15" s="789" t="s">
        <v>608</v>
      </c>
      <c r="B15" s="803">
        <v>6</v>
      </c>
      <c r="C15" s="803">
        <v>325</v>
      </c>
      <c r="D15" s="803">
        <v>1</v>
      </c>
      <c r="E15" s="803" t="s">
        <v>4608</v>
      </c>
      <c r="F15" s="803" t="s">
        <v>4608</v>
      </c>
      <c r="G15" s="803" t="s">
        <v>4608</v>
      </c>
      <c r="H15" s="803" t="s">
        <v>4608</v>
      </c>
      <c r="I15" s="803" t="s">
        <v>4608</v>
      </c>
      <c r="J15" s="803">
        <v>3</v>
      </c>
      <c r="K15" s="803" t="s">
        <v>4608</v>
      </c>
      <c r="L15" s="803" t="s">
        <v>4608</v>
      </c>
      <c r="M15" s="803" t="s">
        <v>4608</v>
      </c>
      <c r="N15" s="803">
        <v>2</v>
      </c>
      <c r="O15" s="357" t="s">
        <v>4608</v>
      </c>
    </row>
    <row r="16" spans="1:15" ht="24" customHeight="1">
      <c r="A16" s="789" t="s">
        <v>1861</v>
      </c>
      <c r="B16" s="803">
        <v>1</v>
      </c>
      <c r="C16" s="803" t="s">
        <v>4608</v>
      </c>
      <c r="D16" s="803" t="s">
        <v>4608</v>
      </c>
      <c r="E16" s="803" t="s">
        <v>4608</v>
      </c>
      <c r="F16" s="803" t="s">
        <v>4608</v>
      </c>
      <c r="G16" s="803" t="s">
        <v>4608</v>
      </c>
      <c r="H16" s="803" t="s">
        <v>4608</v>
      </c>
      <c r="I16" s="803" t="s">
        <v>4608</v>
      </c>
      <c r="J16" s="803" t="s">
        <v>4608</v>
      </c>
      <c r="K16" s="803" t="s">
        <v>4608</v>
      </c>
      <c r="L16" s="803" t="s">
        <v>4608</v>
      </c>
      <c r="M16" s="803" t="s">
        <v>4608</v>
      </c>
      <c r="N16" s="803">
        <v>1</v>
      </c>
      <c r="O16" s="357" t="s">
        <v>4608</v>
      </c>
    </row>
    <row r="17" spans="1:15" ht="24" customHeight="1">
      <c r="A17" s="789" t="s">
        <v>490</v>
      </c>
      <c r="B17" s="803">
        <v>1</v>
      </c>
      <c r="C17" s="803" t="s">
        <v>1880</v>
      </c>
      <c r="D17" s="803" t="s">
        <v>786</v>
      </c>
      <c r="E17" s="803" t="s">
        <v>786</v>
      </c>
      <c r="F17" s="803" t="s">
        <v>786</v>
      </c>
      <c r="G17" s="803" t="s">
        <v>786</v>
      </c>
      <c r="H17" s="803" t="s">
        <v>786</v>
      </c>
      <c r="I17" s="803" t="s">
        <v>786</v>
      </c>
      <c r="J17" s="803" t="s">
        <v>786</v>
      </c>
      <c r="K17" s="803" t="s">
        <v>786</v>
      </c>
      <c r="L17" s="803" t="s">
        <v>786</v>
      </c>
      <c r="M17" s="803" t="s">
        <v>786</v>
      </c>
      <c r="N17" s="803" t="s">
        <v>786</v>
      </c>
      <c r="O17" s="357" t="s">
        <v>786</v>
      </c>
    </row>
    <row r="18" spans="1:15" ht="24" customHeight="1">
      <c r="A18" s="789" t="s">
        <v>1226</v>
      </c>
      <c r="B18" s="803">
        <v>4</v>
      </c>
      <c r="C18" s="803">
        <v>81</v>
      </c>
      <c r="D18" s="803" t="s">
        <v>786</v>
      </c>
      <c r="E18" s="803" t="s">
        <v>786</v>
      </c>
      <c r="F18" s="803" t="s">
        <v>786</v>
      </c>
      <c r="G18" s="803" t="s">
        <v>786</v>
      </c>
      <c r="H18" s="803" t="s">
        <v>786</v>
      </c>
      <c r="I18" s="803" t="s">
        <v>786</v>
      </c>
      <c r="J18" s="803">
        <v>3</v>
      </c>
      <c r="K18" s="803">
        <v>39</v>
      </c>
      <c r="L18" s="803" t="s">
        <v>786</v>
      </c>
      <c r="M18" s="803" t="s">
        <v>786</v>
      </c>
      <c r="N18" s="803">
        <v>1</v>
      </c>
      <c r="O18" s="357" t="s">
        <v>1880</v>
      </c>
    </row>
    <row r="19" spans="1:15" ht="24" customHeight="1">
      <c r="A19" s="789" t="s">
        <v>541</v>
      </c>
      <c r="B19" s="803" t="s">
        <v>1880</v>
      </c>
      <c r="C19" s="803" t="s">
        <v>1880</v>
      </c>
      <c r="D19" s="803" t="s">
        <v>1880</v>
      </c>
      <c r="E19" s="803" t="s">
        <v>1880</v>
      </c>
      <c r="F19" s="803" t="s">
        <v>1880</v>
      </c>
      <c r="G19" s="803" t="s">
        <v>1880</v>
      </c>
      <c r="H19" s="803" t="s">
        <v>1880</v>
      </c>
      <c r="I19" s="803" t="s">
        <v>1880</v>
      </c>
      <c r="J19" s="803" t="s">
        <v>1880</v>
      </c>
      <c r="K19" s="803" t="s">
        <v>1880</v>
      </c>
      <c r="L19" s="803" t="s">
        <v>1880</v>
      </c>
      <c r="M19" s="803" t="s">
        <v>1880</v>
      </c>
      <c r="N19" s="803" t="s">
        <v>1880</v>
      </c>
      <c r="O19" s="357" t="s">
        <v>1880</v>
      </c>
    </row>
    <row r="20" spans="1:15" ht="24" customHeight="1">
      <c r="A20" s="737" t="s">
        <v>602</v>
      </c>
      <c r="B20" s="804" t="s">
        <v>1880</v>
      </c>
      <c r="C20" s="804" t="s">
        <v>1880</v>
      </c>
      <c r="D20" s="804" t="s">
        <v>1880</v>
      </c>
      <c r="E20" s="804" t="s">
        <v>1880</v>
      </c>
      <c r="F20" s="804" t="s">
        <v>1880</v>
      </c>
      <c r="G20" s="804" t="s">
        <v>1880</v>
      </c>
      <c r="H20" s="804" t="s">
        <v>1880</v>
      </c>
      <c r="I20" s="804" t="s">
        <v>1880</v>
      </c>
      <c r="J20" s="804" t="s">
        <v>1880</v>
      </c>
      <c r="K20" s="804" t="s">
        <v>1880</v>
      </c>
      <c r="L20" s="804" t="s">
        <v>1880</v>
      </c>
      <c r="M20" s="804" t="s">
        <v>1880</v>
      </c>
      <c r="N20" s="804" t="s">
        <v>1880</v>
      </c>
      <c r="O20" s="806" t="s">
        <v>1880</v>
      </c>
    </row>
    <row r="21" spans="1:15" ht="13.5">
      <c r="A21" s="286" t="s">
        <v>865</v>
      </c>
      <c r="D21" s="328"/>
      <c r="E21" s="328"/>
      <c r="F21" s="328"/>
      <c r="G21" s="328"/>
      <c r="H21" s="328"/>
      <c r="I21" s="328"/>
      <c r="J21" s="328"/>
      <c r="K21" s="328"/>
      <c r="L21" s="328"/>
      <c r="M21" s="328"/>
      <c r="N21" s="328"/>
      <c r="O21" s="328"/>
    </row>
    <row r="22" spans="1:15" ht="24" customHeight="1">
      <c r="A22" s="1274" t="s">
        <v>1856</v>
      </c>
      <c r="B22" s="1304" t="s">
        <v>1969</v>
      </c>
      <c r="C22" s="1980"/>
      <c r="D22" s="1980"/>
      <c r="E22" s="1980"/>
      <c r="F22" s="1980"/>
      <c r="G22" s="1980"/>
      <c r="H22" s="1980"/>
      <c r="I22" s="1980"/>
      <c r="J22" s="1980"/>
      <c r="K22" s="1980"/>
      <c r="L22" s="1980"/>
      <c r="M22" s="1980"/>
      <c r="N22" s="1980"/>
      <c r="O22" s="1980"/>
    </row>
    <row r="23" spans="1:15" ht="24" customHeight="1">
      <c r="A23" s="1281"/>
      <c r="B23" s="1272" t="s">
        <v>1978</v>
      </c>
      <c r="C23" s="1273"/>
      <c r="D23" s="1273"/>
      <c r="E23" s="1273"/>
      <c r="F23" s="1273"/>
      <c r="G23" s="1274"/>
      <c r="H23" s="1272" t="s">
        <v>1979</v>
      </c>
      <c r="I23" s="1273"/>
      <c r="J23" s="1273"/>
      <c r="K23" s="1273"/>
      <c r="L23" s="1273"/>
      <c r="M23" s="1274"/>
      <c r="N23" s="1485" t="s">
        <v>1980</v>
      </c>
      <c r="O23" s="1486"/>
    </row>
    <row r="24" spans="1:15" ht="24" customHeight="1">
      <c r="A24" s="1281"/>
      <c r="B24" s="1280"/>
      <c r="C24" s="1201"/>
      <c r="D24" s="1201"/>
      <c r="E24" s="1201"/>
      <c r="F24" s="1201"/>
      <c r="G24" s="1281"/>
      <c r="H24" s="1280"/>
      <c r="I24" s="1201"/>
      <c r="J24" s="1201"/>
      <c r="K24" s="1201"/>
      <c r="L24" s="1201"/>
      <c r="M24" s="1281"/>
      <c r="N24" s="1971"/>
      <c r="O24" s="1294"/>
    </row>
    <row r="25" spans="1:15" ht="24" customHeight="1">
      <c r="A25" s="1281"/>
      <c r="B25" s="1275"/>
      <c r="C25" s="1282"/>
      <c r="D25" s="1263" t="s">
        <v>1981</v>
      </c>
      <c r="E25" s="1263"/>
      <c r="F25" s="1263" t="s">
        <v>1982</v>
      </c>
      <c r="G25" s="1263"/>
      <c r="H25" s="1275"/>
      <c r="I25" s="1282"/>
      <c r="J25" s="1263" t="s">
        <v>1981</v>
      </c>
      <c r="K25" s="1263"/>
      <c r="L25" s="1263" t="s">
        <v>1982</v>
      </c>
      <c r="M25" s="1263"/>
      <c r="N25" s="1275"/>
      <c r="O25" s="1276"/>
    </row>
    <row r="26" spans="1:15" ht="24" customHeight="1">
      <c r="A26" s="1282"/>
      <c r="B26" s="387" t="s">
        <v>1977</v>
      </c>
      <c r="C26" s="284" t="s">
        <v>1206</v>
      </c>
      <c r="D26" s="387" t="s">
        <v>1977</v>
      </c>
      <c r="E26" s="305" t="s">
        <v>1206</v>
      </c>
      <c r="F26" s="813" t="s">
        <v>1977</v>
      </c>
      <c r="G26" s="284" t="s">
        <v>1206</v>
      </c>
      <c r="H26" s="384" t="s">
        <v>1977</v>
      </c>
      <c r="I26" s="284" t="s">
        <v>1206</v>
      </c>
      <c r="J26" s="384" t="s">
        <v>1977</v>
      </c>
      <c r="K26" s="284" t="s">
        <v>1206</v>
      </c>
      <c r="L26" s="387" t="s">
        <v>1977</v>
      </c>
      <c r="M26" s="307" t="s">
        <v>1206</v>
      </c>
      <c r="N26" s="387" t="s">
        <v>1977</v>
      </c>
      <c r="O26" s="305" t="s">
        <v>1206</v>
      </c>
    </row>
    <row r="27" spans="1:15" ht="24" customHeight="1">
      <c r="A27" s="311"/>
      <c r="B27" s="283"/>
      <c r="C27" s="283"/>
      <c r="D27" s="814"/>
      <c r="E27" s="320"/>
      <c r="F27" s="336"/>
      <c r="G27" s="374"/>
      <c r="H27" s="336"/>
      <c r="I27" s="374"/>
      <c r="J27" s="283"/>
      <c r="K27" s="283"/>
      <c r="L27" s="283"/>
      <c r="M27" s="310"/>
      <c r="N27" s="283"/>
      <c r="O27" s="310"/>
    </row>
    <row r="28" spans="1:15" ht="24" customHeight="1">
      <c r="A28" s="787" t="s">
        <v>464</v>
      </c>
      <c r="B28" s="748">
        <v>55</v>
      </c>
      <c r="C28" s="748" t="s">
        <v>1880</v>
      </c>
      <c r="D28" s="748">
        <v>54</v>
      </c>
      <c r="E28" s="750" t="s">
        <v>1880</v>
      </c>
      <c r="F28" s="751">
        <v>13</v>
      </c>
      <c r="G28" s="748">
        <v>122.71</v>
      </c>
      <c r="H28" s="751">
        <v>31</v>
      </c>
      <c r="I28" s="1108">
        <v>1083.25</v>
      </c>
      <c r="J28" s="748" t="s">
        <v>1880</v>
      </c>
      <c r="K28" s="748" t="s">
        <v>1880</v>
      </c>
      <c r="L28" s="748" t="s">
        <v>1880</v>
      </c>
      <c r="M28" s="751" t="s">
        <v>1880</v>
      </c>
      <c r="N28" s="748">
        <v>13</v>
      </c>
      <c r="O28" s="751" t="s">
        <v>1880</v>
      </c>
    </row>
    <row r="29" spans="1:15" ht="24" customHeight="1">
      <c r="A29" s="789" t="s">
        <v>493</v>
      </c>
      <c r="B29" s="765" t="s">
        <v>4608</v>
      </c>
      <c r="C29" s="765" t="s">
        <v>4608</v>
      </c>
      <c r="D29" s="765" t="s">
        <v>4608</v>
      </c>
      <c r="E29" s="765" t="s">
        <v>4608</v>
      </c>
      <c r="F29" s="765" t="s">
        <v>4608</v>
      </c>
      <c r="G29" s="765" t="s">
        <v>4608</v>
      </c>
      <c r="H29" s="765" t="s">
        <v>4608</v>
      </c>
      <c r="I29" s="765" t="s">
        <v>4608</v>
      </c>
      <c r="J29" s="765" t="s">
        <v>4608</v>
      </c>
      <c r="K29" s="765" t="s">
        <v>4608</v>
      </c>
      <c r="L29" s="765" t="s">
        <v>4608</v>
      </c>
      <c r="M29" s="765" t="s">
        <v>4608</v>
      </c>
      <c r="N29" s="765" t="s">
        <v>4608</v>
      </c>
      <c r="O29" s="764" t="s">
        <v>4608</v>
      </c>
    </row>
    <row r="30" spans="1:15" ht="24" customHeight="1">
      <c r="A30" s="789" t="s">
        <v>609</v>
      </c>
      <c r="B30" s="765">
        <v>36</v>
      </c>
      <c r="C30" s="765">
        <v>230.75</v>
      </c>
      <c r="D30" s="765">
        <v>35</v>
      </c>
      <c r="E30" s="766">
        <v>911</v>
      </c>
      <c r="F30" s="764">
        <v>10</v>
      </c>
      <c r="G30" s="765">
        <v>3.75</v>
      </c>
      <c r="H30" s="764">
        <v>20</v>
      </c>
      <c r="I30" s="765">
        <v>81</v>
      </c>
      <c r="J30" s="765" t="s">
        <v>4608</v>
      </c>
      <c r="K30" s="765" t="s">
        <v>4608</v>
      </c>
      <c r="L30" s="765" t="s">
        <v>4608</v>
      </c>
      <c r="M30" s="764" t="s">
        <v>4608</v>
      </c>
      <c r="N30" s="765">
        <v>6</v>
      </c>
      <c r="O30" s="764" t="s">
        <v>4608</v>
      </c>
    </row>
    <row r="31" spans="1:15" ht="24" customHeight="1">
      <c r="A31" s="789" t="s">
        <v>608</v>
      </c>
      <c r="B31" s="765">
        <v>4</v>
      </c>
      <c r="C31" s="765" t="s">
        <v>4608</v>
      </c>
      <c r="D31" s="765">
        <v>4</v>
      </c>
      <c r="E31" s="765" t="s">
        <v>4608</v>
      </c>
      <c r="F31" s="765" t="s">
        <v>4608</v>
      </c>
      <c r="G31" s="765" t="s">
        <v>4608</v>
      </c>
      <c r="H31" s="765" t="s">
        <v>4608</v>
      </c>
      <c r="I31" s="765" t="s">
        <v>4608</v>
      </c>
      <c r="J31" s="765" t="s">
        <v>4608</v>
      </c>
      <c r="K31" s="765" t="s">
        <v>4608</v>
      </c>
      <c r="L31" s="765" t="s">
        <v>4608</v>
      </c>
      <c r="M31" s="765" t="s">
        <v>4608</v>
      </c>
      <c r="N31" s="765">
        <v>2</v>
      </c>
      <c r="O31" s="764" t="s">
        <v>4608</v>
      </c>
    </row>
    <row r="32" spans="1:15" ht="24" customHeight="1">
      <c r="A32" s="789" t="s">
        <v>1861</v>
      </c>
      <c r="B32" s="815" t="s">
        <v>4608</v>
      </c>
      <c r="C32" s="815" t="s">
        <v>4608</v>
      </c>
      <c r="D32" s="815" t="s">
        <v>4608</v>
      </c>
      <c r="E32" s="815" t="s">
        <v>4608</v>
      </c>
      <c r="F32" s="815" t="s">
        <v>4608</v>
      </c>
      <c r="G32" s="815" t="s">
        <v>4608</v>
      </c>
      <c r="H32" s="815" t="s">
        <v>4608</v>
      </c>
      <c r="I32" s="815" t="s">
        <v>4608</v>
      </c>
      <c r="J32" s="815" t="s">
        <v>4608</v>
      </c>
      <c r="K32" s="815" t="s">
        <v>4608</v>
      </c>
      <c r="L32" s="815" t="s">
        <v>4608</v>
      </c>
      <c r="M32" s="815" t="s">
        <v>4608</v>
      </c>
      <c r="N32" s="815" t="s">
        <v>4608</v>
      </c>
      <c r="O32" s="764" t="s">
        <v>4608</v>
      </c>
    </row>
    <row r="33" spans="1:17" ht="24" customHeight="1">
      <c r="A33" s="789" t="s">
        <v>490</v>
      </c>
      <c r="B33" s="765">
        <v>1</v>
      </c>
      <c r="C33" s="765" t="s">
        <v>1880</v>
      </c>
      <c r="D33" s="765">
        <v>1</v>
      </c>
      <c r="E33" s="766" t="s">
        <v>1880</v>
      </c>
      <c r="F33" s="764" t="s">
        <v>786</v>
      </c>
      <c r="G33" s="764" t="s">
        <v>786</v>
      </c>
      <c r="H33" s="764" t="s">
        <v>786</v>
      </c>
      <c r="I33" s="764" t="s">
        <v>786</v>
      </c>
      <c r="J33" s="765" t="s">
        <v>1880</v>
      </c>
      <c r="K33" s="765" t="s">
        <v>1880</v>
      </c>
      <c r="L33" s="765" t="s">
        <v>1880</v>
      </c>
      <c r="M33" s="764" t="s">
        <v>1880</v>
      </c>
      <c r="N33" s="765" t="s">
        <v>786</v>
      </c>
      <c r="O33" s="764" t="s">
        <v>786</v>
      </c>
    </row>
    <row r="34" spans="1:17" ht="24" customHeight="1">
      <c r="A34" s="789" t="s">
        <v>1226</v>
      </c>
      <c r="B34" s="765">
        <v>2</v>
      </c>
      <c r="C34" s="765" t="s">
        <v>1880</v>
      </c>
      <c r="D34" s="765">
        <v>2</v>
      </c>
      <c r="E34" s="766" t="s">
        <v>1880</v>
      </c>
      <c r="F34" s="764" t="s">
        <v>786</v>
      </c>
      <c r="G34" s="764" t="s">
        <v>786</v>
      </c>
      <c r="H34" s="764" t="s">
        <v>786</v>
      </c>
      <c r="I34" s="764" t="s">
        <v>786</v>
      </c>
      <c r="J34" s="765" t="s">
        <v>1880</v>
      </c>
      <c r="K34" s="765" t="s">
        <v>1880</v>
      </c>
      <c r="L34" s="765" t="s">
        <v>1880</v>
      </c>
      <c r="M34" s="764" t="s">
        <v>1880</v>
      </c>
      <c r="N34" s="765" t="s">
        <v>786</v>
      </c>
      <c r="O34" s="764" t="s">
        <v>786</v>
      </c>
    </row>
    <row r="35" spans="1:17" ht="24" customHeight="1">
      <c r="A35" s="789" t="s">
        <v>541</v>
      </c>
      <c r="B35" s="765" t="s">
        <v>1880</v>
      </c>
      <c r="C35" s="765" t="s">
        <v>1880</v>
      </c>
      <c r="D35" s="765" t="s">
        <v>1880</v>
      </c>
      <c r="E35" s="765" t="s">
        <v>1880</v>
      </c>
      <c r="F35" s="765" t="s">
        <v>1880</v>
      </c>
      <c r="G35" s="765" t="s">
        <v>1880</v>
      </c>
      <c r="H35" s="765" t="s">
        <v>1880</v>
      </c>
      <c r="I35" s="765" t="s">
        <v>1880</v>
      </c>
      <c r="J35" s="765" t="s">
        <v>1880</v>
      </c>
      <c r="K35" s="765" t="s">
        <v>1880</v>
      </c>
      <c r="L35" s="765" t="s">
        <v>1880</v>
      </c>
      <c r="M35" s="765" t="s">
        <v>1880</v>
      </c>
      <c r="N35" s="765" t="s">
        <v>1880</v>
      </c>
      <c r="O35" s="764" t="s">
        <v>1880</v>
      </c>
    </row>
    <row r="36" spans="1:17" ht="24" customHeight="1">
      <c r="A36" s="737" t="s">
        <v>602</v>
      </c>
      <c r="B36" s="768" t="s">
        <v>1880</v>
      </c>
      <c r="C36" s="768" t="s">
        <v>1880</v>
      </c>
      <c r="D36" s="768" t="s">
        <v>1880</v>
      </c>
      <c r="E36" s="768" t="s">
        <v>1880</v>
      </c>
      <c r="F36" s="768" t="s">
        <v>1880</v>
      </c>
      <c r="G36" s="768" t="s">
        <v>1880</v>
      </c>
      <c r="H36" s="768" t="s">
        <v>1880</v>
      </c>
      <c r="I36" s="768" t="s">
        <v>1880</v>
      </c>
      <c r="J36" s="768" t="s">
        <v>1880</v>
      </c>
      <c r="K36" s="768" t="s">
        <v>1880</v>
      </c>
      <c r="L36" s="768" t="s">
        <v>1880</v>
      </c>
      <c r="M36" s="768" t="s">
        <v>1880</v>
      </c>
      <c r="N36" s="768" t="s">
        <v>1880</v>
      </c>
      <c r="O36" s="767" t="s">
        <v>1880</v>
      </c>
    </row>
    <row r="37" spans="1:17" ht="13.5">
      <c r="A37" s="286" t="s">
        <v>865</v>
      </c>
    </row>
    <row r="38" spans="1:17" ht="24" customHeight="1">
      <c r="A38" s="1274" t="s">
        <v>1856</v>
      </c>
      <c r="B38" s="1304" t="s">
        <v>1969</v>
      </c>
      <c r="C38" s="1305"/>
      <c r="D38" s="1305"/>
      <c r="E38" s="1305"/>
      <c r="F38" s="1305"/>
      <c r="G38" s="1305"/>
      <c r="H38" s="1305"/>
      <c r="I38" s="1305"/>
      <c r="J38" s="1305"/>
      <c r="K38" s="1305"/>
    </row>
    <row r="39" spans="1:17" ht="24" customHeight="1">
      <c r="A39" s="1281"/>
      <c r="B39" s="1263" t="s">
        <v>1980</v>
      </c>
      <c r="C39" s="1263"/>
      <c r="D39" s="1263"/>
      <c r="E39" s="1263"/>
      <c r="F39" s="1272" t="s">
        <v>1983</v>
      </c>
      <c r="G39" s="1273"/>
      <c r="H39" s="1273"/>
      <c r="I39" s="1273"/>
      <c r="J39" s="1273"/>
      <c r="K39" s="1273"/>
    </row>
    <row r="40" spans="1:17" ht="24" customHeight="1">
      <c r="A40" s="1281"/>
      <c r="B40" s="1263"/>
      <c r="C40" s="1263"/>
      <c r="D40" s="1263"/>
      <c r="E40" s="1263"/>
      <c r="F40" s="1280"/>
      <c r="G40" s="1201"/>
      <c r="H40" s="1201"/>
      <c r="I40" s="1201"/>
      <c r="J40" s="1201"/>
      <c r="K40" s="1201"/>
    </row>
    <row r="41" spans="1:17" ht="24" customHeight="1">
      <c r="A41" s="1281"/>
      <c r="B41" s="1263" t="s">
        <v>1981</v>
      </c>
      <c r="C41" s="1263"/>
      <c r="D41" s="1263" t="s">
        <v>1982</v>
      </c>
      <c r="E41" s="1263"/>
      <c r="F41" s="1275"/>
      <c r="G41" s="1282"/>
      <c r="H41" s="1263" t="s">
        <v>1981</v>
      </c>
      <c r="I41" s="1263"/>
      <c r="J41" s="1263" t="s">
        <v>1982</v>
      </c>
      <c r="K41" s="1260"/>
    </row>
    <row r="42" spans="1:17" ht="24" customHeight="1">
      <c r="A42" s="1282"/>
      <c r="B42" s="387" t="s">
        <v>1977</v>
      </c>
      <c r="C42" s="307" t="s">
        <v>1206</v>
      </c>
      <c r="D42" s="387" t="s">
        <v>1977</v>
      </c>
      <c r="E42" s="307" t="s">
        <v>1206</v>
      </c>
      <c r="F42" s="387" t="s">
        <v>1977</v>
      </c>
      <c r="G42" s="307" t="s">
        <v>1206</v>
      </c>
      <c r="H42" s="387" t="s">
        <v>1977</v>
      </c>
      <c r="I42" s="284" t="s">
        <v>1206</v>
      </c>
      <c r="J42" s="387" t="s">
        <v>1977</v>
      </c>
      <c r="K42" s="305" t="s">
        <v>1206</v>
      </c>
      <c r="L42" s="285"/>
      <c r="M42" s="285"/>
      <c r="N42" s="285"/>
      <c r="O42" s="285"/>
      <c r="P42" s="285"/>
      <c r="Q42" s="285"/>
    </row>
    <row r="43" spans="1:17" ht="24" customHeight="1">
      <c r="A43" s="311"/>
      <c r="B43" s="283"/>
      <c r="C43" s="310"/>
      <c r="D43" s="283"/>
      <c r="E43" s="310"/>
      <c r="F43" s="283"/>
      <c r="G43" s="310"/>
      <c r="H43" s="283"/>
      <c r="I43" s="283"/>
      <c r="J43" s="283"/>
      <c r="K43" s="302"/>
      <c r="L43" s="285"/>
      <c r="M43" s="285"/>
      <c r="N43" s="285"/>
      <c r="O43" s="285"/>
      <c r="P43" s="285"/>
      <c r="Q43" s="285"/>
    </row>
    <row r="44" spans="1:17" ht="24" customHeight="1">
      <c r="A44" s="787" t="s">
        <v>464</v>
      </c>
      <c r="B44" s="748">
        <v>12</v>
      </c>
      <c r="C44" s="751" t="s">
        <v>1880</v>
      </c>
      <c r="D44" s="748">
        <v>3</v>
      </c>
      <c r="E44" s="751">
        <v>14.63</v>
      </c>
      <c r="F44" s="748">
        <v>9</v>
      </c>
      <c r="G44" s="751">
        <v>379</v>
      </c>
      <c r="H44" s="748">
        <v>9</v>
      </c>
      <c r="I44" s="751">
        <v>379</v>
      </c>
      <c r="J44" s="748" t="s">
        <v>786</v>
      </c>
      <c r="K44" s="751" t="s">
        <v>786</v>
      </c>
      <c r="L44" s="794"/>
      <c r="M44" s="794"/>
      <c r="N44" s="794"/>
      <c r="O44" s="794"/>
      <c r="P44" s="794"/>
      <c r="Q44" s="794"/>
    </row>
    <row r="45" spans="1:17" ht="24" customHeight="1">
      <c r="A45" s="789" t="s">
        <v>493</v>
      </c>
      <c r="B45" s="765" t="s">
        <v>4608</v>
      </c>
      <c r="C45" s="765" t="s">
        <v>4608</v>
      </c>
      <c r="D45" s="765" t="s">
        <v>4608</v>
      </c>
      <c r="E45" s="765" t="s">
        <v>4608</v>
      </c>
      <c r="F45" s="765" t="s">
        <v>4608</v>
      </c>
      <c r="G45" s="765" t="s">
        <v>4608</v>
      </c>
      <c r="H45" s="765" t="s">
        <v>4608</v>
      </c>
      <c r="I45" s="765" t="s">
        <v>4608</v>
      </c>
      <c r="J45" s="765" t="s">
        <v>4608</v>
      </c>
      <c r="K45" s="764" t="s">
        <v>4608</v>
      </c>
      <c r="L45" s="745"/>
      <c r="M45" s="745"/>
      <c r="N45" s="745"/>
      <c r="O45" s="745"/>
      <c r="P45" s="745"/>
      <c r="Q45" s="745"/>
    </row>
    <row r="46" spans="1:17" ht="24" customHeight="1">
      <c r="A46" s="789" t="s">
        <v>609</v>
      </c>
      <c r="B46" s="765">
        <v>5</v>
      </c>
      <c r="C46" s="765" t="s">
        <v>4608</v>
      </c>
      <c r="D46" s="765">
        <v>2</v>
      </c>
      <c r="E46" s="765" t="s">
        <v>4608</v>
      </c>
      <c r="F46" s="765">
        <v>6</v>
      </c>
      <c r="G46" s="765" t="s">
        <v>4608</v>
      </c>
      <c r="H46" s="765">
        <v>6</v>
      </c>
      <c r="I46" s="765" t="s">
        <v>4608</v>
      </c>
      <c r="J46" s="765" t="s">
        <v>4608</v>
      </c>
      <c r="K46" s="764" t="s">
        <v>4608</v>
      </c>
      <c r="L46" s="745"/>
      <c r="M46" s="745"/>
      <c r="N46" s="745"/>
      <c r="O46" s="745"/>
      <c r="P46" s="745"/>
      <c r="Q46" s="745"/>
    </row>
    <row r="47" spans="1:17" ht="24" customHeight="1">
      <c r="A47" s="789" t="s">
        <v>608</v>
      </c>
      <c r="B47" s="765">
        <v>2</v>
      </c>
      <c r="C47" s="765" t="s">
        <v>4608</v>
      </c>
      <c r="D47" s="765" t="s">
        <v>4608</v>
      </c>
      <c r="E47" s="765" t="s">
        <v>4608</v>
      </c>
      <c r="F47" s="765" t="s">
        <v>4608</v>
      </c>
      <c r="G47" s="765" t="s">
        <v>4608</v>
      </c>
      <c r="H47" s="765" t="s">
        <v>4608</v>
      </c>
      <c r="I47" s="765" t="s">
        <v>4608</v>
      </c>
      <c r="J47" s="765" t="s">
        <v>4608</v>
      </c>
      <c r="K47" s="764" t="s">
        <v>4608</v>
      </c>
      <c r="L47" s="745"/>
      <c r="M47" s="745"/>
      <c r="N47" s="745"/>
      <c r="O47" s="745"/>
      <c r="P47" s="745"/>
      <c r="Q47" s="745"/>
    </row>
    <row r="48" spans="1:17" ht="24" customHeight="1">
      <c r="A48" s="789" t="s">
        <v>1861</v>
      </c>
      <c r="B48" s="765" t="s">
        <v>4608</v>
      </c>
      <c r="C48" s="765" t="s">
        <v>4608</v>
      </c>
      <c r="D48" s="765" t="s">
        <v>4608</v>
      </c>
      <c r="E48" s="765" t="s">
        <v>4608</v>
      </c>
      <c r="F48" s="765" t="s">
        <v>4608</v>
      </c>
      <c r="G48" s="765" t="s">
        <v>4608</v>
      </c>
      <c r="H48" s="765" t="s">
        <v>4608</v>
      </c>
      <c r="I48" s="765" t="s">
        <v>4608</v>
      </c>
      <c r="J48" s="765" t="s">
        <v>4608</v>
      </c>
      <c r="K48" s="764" t="s">
        <v>4608</v>
      </c>
      <c r="L48" s="745"/>
      <c r="M48" s="745"/>
      <c r="N48" s="745"/>
      <c r="O48" s="745"/>
      <c r="P48" s="745"/>
      <c r="Q48" s="745"/>
    </row>
    <row r="49" spans="1:17" ht="24" customHeight="1">
      <c r="A49" s="789" t="s">
        <v>490</v>
      </c>
      <c r="B49" s="765" t="s">
        <v>786</v>
      </c>
      <c r="C49" s="764" t="s">
        <v>786</v>
      </c>
      <c r="D49" s="765" t="s">
        <v>786</v>
      </c>
      <c r="E49" s="764" t="s">
        <v>786</v>
      </c>
      <c r="F49" s="765">
        <v>1</v>
      </c>
      <c r="G49" s="764" t="s">
        <v>1880</v>
      </c>
      <c r="H49" s="765">
        <v>1</v>
      </c>
      <c r="I49" s="765" t="s">
        <v>1880</v>
      </c>
      <c r="J49" s="765" t="s">
        <v>786</v>
      </c>
      <c r="K49" s="764" t="s">
        <v>786</v>
      </c>
      <c r="L49" s="745"/>
      <c r="M49" s="745"/>
      <c r="N49" s="745"/>
      <c r="O49" s="745"/>
      <c r="P49" s="745"/>
      <c r="Q49" s="745"/>
    </row>
    <row r="50" spans="1:17" ht="24" customHeight="1">
      <c r="A50" s="789" t="s">
        <v>1226</v>
      </c>
      <c r="B50" s="765" t="s">
        <v>786</v>
      </c>
      <c r="C50" s="764" t="s">
        <v>786</v>
      </c>
      <c r="D50" s="765" t="s">
        <v>786</v>
      </c>
      <c r="E50" s="764" t="s">
        <v>786</v>
      </c>
      <c r="F50" s="764" t="s">
        <v>786</v>
      </c>
      <c r="G50" s="764" t="s">
        <v>786</v>
      </c>
      <c r="H50" s="764" t="s">
        <v>786</v>
      </c>
      <c r="I50" s="764" t="s">
        <v>786</v>
      </c>
      <c r="J50" s="764" t="s">
        <v>786</v>
      </c>
      <c r="K50" s="764" t="s">
        <v>786</v>
      </c>
      <c r="L50" s="745"/>
      <c r="M50" s="745"/>
      <c r="N50" s="745"/>
      <c r="O50" s="745"/>
      <c r="P50" s="745"/>
      <c r="Q50" s="745"/>
    </row>
    <row r="51" spans="1:17" ht="24" customHeight="1">
      <c r="A51" s="789" t="s">
        <v>541</v>
      </c>
      <c r="B51" s="765" t="s">
        <v>1880</v>
      </c>
      <c r="C51" s="765" t="s">
        <v>1880</v>
      </c>
      <c r="D51" s="765" t="s">
        <v>1880</v>
      </c>
      <c r="E51" s="765" t="s">
        <v>1880</v>
      </c>
      <c r="F51" s="765" t="s">
        <v>1880</v>
      </c>
      <c r="G51" s="765" t="s">
        <v>1880</v>
      </c>
      <c r="H51" s="765" t="s">
        <v>1880</v>
      </c>
      <c r="I51" s="765" t="s">
        <v>1880</v>
      </c>
      <c r="J51" s="765" t="s">
        <v>1880</v>
      </c>
      <c r="K51" s="764" t="s">
        <v>1880</v>
      </c>
      <c r="L51" s="745"/>
      <c r="M51" s="745"/>
      <c r="N51" s="745"/>
      <c r="O51" s="745"/>
      <c r="P51" s="745"/>
      <c r="Q51" s="745"/>
    </row>
    <row r="52" spans="1:17" ht="24" customHeight="1">
      <c r="A52" s="737" t="s">
        <v>602</v>
      </c>
      <c r="B52" s="768" t="s">
        <v>1880</v>
      </c>
      <c r="C52" s="768" t="s">
        <v>1880</v>
      </c>
      <c r="D52" s="768" t="s">
        <v>1880</v>
      </c>
      <c r="E52" s="768" t="s">
        <v>1880</v>
      </c>
      <c r="F52" s="768" t="s">
        <v>1880</v>
      </c>
      <c r="G52" s="768" t="s">
        <v>1880</v>
      </c>
      <c r="H52" s="768" t="s">
        <v>1880</v>
      </c>
      <c r="I52" s="768" t="s">
        <v>1880</v>
      </c>
      <c r="J52" s="768" t="s">
        <v>1880</v>
      </c>
      <c r="K52" s="767" t="s">
        <v>1880</v>
      </c>
      <c r="L52" s="745"/>
      <c r="M52" s="745"/>
      <c r="N52" s="745"/>
      <c r="O52" s="745"/>
      <c r="P52" s="745"/>
      <c r="Q52" s="745"/>
    </row>
    <row r="53" spans="1:17" ht="13.5">
      <c r="G53" s="314"/>
      <c r="H53" s="314"/>
      <c r="J53" s="308"/>
      <c r="K53" s="308" t="s">
        <v>1905</v>
      </c>
      <c r="M53" s="1289"/>
      <c r="N53" s="1289"/>
      <c r="O53" s="1289"/>
    </row>
    <row r="55" spans="1:17" ht="24" customHeight="1">
      <c r="H55" s="285"/>
      <c r="I55" s="285"/>
      <c r="J55" s="285"/>
      <c r="K55" s="285"/>
      <c r="L55" s="285"/>
      <c r="M55" s="285"/>
    </row>
    <row r="56" spans="1:17" ht="24" customHeight="1">
      <c r="D56" s="9"/>
      <c r="E56" s="9"/>
      <c r="F56" s="9"/>
      <c r="H56" s="9"/>
      <c r="I56" s="9"/>
      <c r="L56" s="9"/>
    </row>
    <row r="57" spans="1:17" ht="24" customHeight="1">
      <c r="D57" s="9"/>
      <c r="E57" s="9"/>
      <c r="H57" s="9"/>
      <c r="I57" s="9"/>
    </row>
    <row r="58" spans="1:17" ht="24" customHeight="1">
      <c r="B58" s="285"/>
      <c r="C58" s="285"/>
      <c r="D58" s="285"/>
      <c r="E58" s="285"/>
      <c r="F58" s="285"/>
      <c r="G58" s="285"/>
      <c r="H58" s="285"/>
      <c r="I58" s="285"/>
      <c r="J58" s="285"/>
      <c r="K58" s="285"/>
      <c r="L58" s="285"/>
      <c r="M58" s="285"/>
    </row>
    <row r="59" spans="1:17" ht="24" customHeight="1">
      <c r="A59" s="285"/>
      <c r="B59" s="285"/>
      <c r="C59" s="285"/>
      <c r="D59" s="320"/>
      <c r="E59" s="320"/>
      <c r="F59" s="285"/>
      <c r="H59" s="320"/>
      <c r="I59" s="320"/>
      <c r="J59" s="320"/>
      <c r="K59" s="320"/>
      <c r="L59" s="285"/>
    </row>
    <row r="60" spans="1:17" ht="24" customHeight="1">
      <c r="A60" s="747"/>
      <c r="B60" s="794"/>
      <c r="C60" s="794"/>
      <c r="D60" s="794"/>
      <c r="E60" s="794"/>
      <c r="F60" s="794"/>
      <c r="G60" s="794"/>
      <c r="H60" s="794"/>
      <c r="I60" s="794"/>
      <c r="J60" s="794"/>
      <c r="K60" s="794"/>
      <c r="L60" s="794"/>
      <c r="M60" s="794"/>
    </row>
    <row r="61" spans="1:17" ht="24" customHeight="1">
      <c r="A61" s="733"/>
      <c r="B61" s="745"/>
      <c r="C61" s="745"/>
      <c r="D61" s="745"/>
      <c r="E61" s="745"/>
      <c r="F61" s="745"/>
      <c r="G61" s="745"/>
      <c r="H61" s="745"/>
      <c r="I61" s="745"/>
      <c r="J61" s="745"/>
      <c r="K61" s="745"/>
      <c r="L61" s="745"/>
      <c r="M61" s="745"/>
    </row>
    <row r="62" spans="1:17" ht="24" customHeight="1">
      <c r="A62" s="733"/>
      <c r="B62" s="745"/>
      <c r="C62" s="745"/>
      <c r="D62" s="745"/>
      <c r="E62" s="745"/>
      <c r="F62" s="745"/>
      <c r="G62" s="745"/>
      <c r="H62" s="745"/>
      <c r="I62" s="745"/>
      <c r="J62" s="745"/>
      <c r="K62" s="745"/>
      <c r="L62" s="745"/>
      <c r="M62" s="745"/>
    </row>
    <row r="63" spans="1:17" ht="24" customHeight="1">
      <c r="A63" s="733"/>
      <c r="B63" s="745"/>
      <c r="C63" s="745"/>
      <c r="D63" s="745"/>
      <c r="E63" s="745"/>
      <c r="F63" s="745"/>
      <c r="G63" s="745"/>
      <c r="H63" s="745"/>
      <c r="I63" s="745"/>
      <c r="J63" s="745"/>
      <c r="K63" s="745"/>
      <c r="L63" s="745"/>
      <c r="M63" s="745"/>
    </row>
    <row r="64" spans="1:17" ht="24" customHeight="1">
      <c r="A64" s="733"/>
      <c r="B64" s="745"/>
      <c r="C64" s="745"/>
      <c r="D64" s="745"/>
      <c r="E64" s="745"/>
      <c r="F64" s="745"/>
      <c r="G64" s="745"/>
      <c r="H64" s="745"/>
      <c r="I64" s="745"/>
      <c r="J64" s="745"/>
      <c r="K64" s="745"/>
      <c r="L64" s="745"/>
      <c r="M64" s="745"/>
    </row>
    <row r="65" spans="1:13" ht="24" customHeight="1">
      <c r="A65" s="733"/>
      <c r="B65" s="745"/>
      <c r="C65" s="745"/>
      <c r="D65" s="745"/>
      <c r="E65" s="745"/>
      <c r="F65" s="745"/>
      <c r="G65" s="745"/>
      <c r="H65" s="745"/>
      <c r="I65" s="745"/>
      <c r="J65" s="745"/>
      <c r="K65" s="745"/>
      <c r="L65" s="745"/>
      <c r="M65" s="745"/>
    </row>
    <row r="66" spans="1:13" ht="24" customHeight="1">
      <c r="A66" s="733"/>
      <c r="B66" s="745"/>
      <c r="C66" s="745"/>
      <c r="D66" s="745"/>
      <c r="E66" s="745"/>
      <c r="F66" s="745"/>
      <c r="G66" s="745"/>
      <c r="H66" s="745"/>
      <c r="I66" s="745"/>
      <c r="J66" s="745"/>
      <c r="K66" s="745"/>
      <c r="L66" s="745"/>
      <c r="M66" s="745"/>
    </row>
    <row r="67" spans="1:13" ht="24" customHeight="1">
      <c r="A67" s="733"/>
      <c r="B67" s="745"/>
      <c r="C67" s="745"/>
      <c r="D67" s="745"/>
      <c r="E67" s="745"/>
      <c r="F67" s="745"/>
      <c r="G67" s="745"/>
      <c r="H67" s="745"/>
      <c r="I67" s="745"/>
      <c r="J67" s="745"/>
      <c r="K67" s="745"/>
      <c r="L67" s="745"/>
      <c r="M67" s="745"/>
    </row>
    <row r="68" spans="1:13" ht="24" customHeight="1">
      <c r="A68" s="733"/>
      <c r="B68" s="745"/>
      <c r="C68" s="745"/>
      <c r="D68" s="745"/>
      <c r="E68" s="745"/>
      <c r="F68" s="745"/>
      <c r="G68" s="745"/>
      <c r="H68" s="745"/>
      <c r="I68" s="745"/>
      <c r="J68" s="745"/>
      <c r="K68" s="745"/>
      <c r="L68" s="745"/>
      <c r="M68" s="745"/>
    </row>
    <row r="69" spans="1:13" ht="24" customHeight="1">
      <c r="E69" s="1289"/>
      <c r="F69" s="1289"/>
      <c r="G69" s="1289"/>
    </row>
  </sheetData>
  <mergeCells count="35">
    <mergeCell ref="A2:O2"/>
    <mergeCell ref="J5:O5"/>
    <mergeCell ref="A6:A10"/>
    <mergeCell ref="D6:O6"/>
    <mergeCell ref="D7:E9"/>
    <mergeCell ref="F7:G9"/>
    <mergeCell ref="H7:I9"/>
    <mergeCell ref="J7:K9"/>
    <mergeCell ref="L7:M9"/>
    <mergeCell ref="N7:O9"/>
    <mergeCell ref="A3:O3"/>
    <mergeCell ref="B22:O22"/>
    <mergeCell ref="B23:G24"/>
    <mergeCell ref="H23:M24"/>
    <mergeCell ref="N23:O24"/>
    <mergeCell ref="B25:C25"/>
    <mergeCell ref="D25:E25"/>
    <mergeCell ref="F25:G25"/>
    <mergeCell ref="H25:I25"/>
    <mergeCell ref="A1:D1"/>
    <mergeCell ref="M53:O53"/>
    <mergeCell ref="E69:G69"/>
    <mergeCell ref="J25:K25"/>
    <mergeCell ref="L25:M25"/>
    <mergeCell ref="N25:O25"/>
    <mergeCell ref="A38:A42"/>
    <mergeCell ref="B38:K38"/>
    <mergeCell ref="B39:E40"/>
    <mergeCell ref="F39:K40"/>
    <mergeCell ref="B41:C41"/>
    <mergeCell ref="D41:E41"/>
    <mergeCell ref="F41:G41"/>
    <mergeCell ref="H41:I41"/>
    <mergeCell ref="J41:K41"/>
    <mergeCell ref="A22:A26"/>
  </mergeCells>
  <phoneticPr fontId="4"/>
  <hyperlinks>
    <hyperlink ref="A1" location="P2細目次!A1" display="目次に戻る" xr:uid="{0C9CBDE0-273C-4AEB-91C7-F9D1B353293A}"/>
  </hyperlinks>
  <pageMargins left="0.70866141732283472" right="0.70866141732283472" top="0.74803149606299213" bottom="0.74803149606299213" header="0.31496062992125984" footer="0.31496062992125984"/>
  <pageSetup paperSize="9" scale="65" firstPageNumber="0" orientation="portrait" r:id="rId1"/>
  <headerFooter differentFirst="1" scaleWithDoc="0">
    <oddFooter>&amp;C- &amp;P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F990A-E1AE-43C7-A093-2D4C7E8EDFEB}">
  <sheetPr>
    <tabColor theme="0"/>
    <pageSetUpPr fitToPage="1"/>
  </sheetPr>
  <dimension ref="A1:AT53"/>
  <sheetViews>
    <sheetView zoomScale="90" zoomScaleNormal="90" zoomScaleSheetLayoutView="100" workbookViewId="0">
      <selection activeCell="AL2" sqref="AL2:AR2"/>
    </sheetView>
  </sheetViews>
  <sheetFormatPr defaultColWidth="2.75" defaultRowHeight="22.5" customHeight="1"/>
  <cols>
    <col min="1" max="16384" width="2.75" style="286"/>
  </cols>
  <sheetData>
    <row r="1" spans="1:46" ht="22.5" customHeight="1">
      <c r="A1" s="1544" t="s">
        <v>4602</v>
      </c>
      <c r="B1" s="1544"/>
      <c r="C1" s="1544"/>
      <c r="D1" s="1544"/>
    </row>
    <row r="2" spans="1:46" s="42" customFormat="1" ht="22.5" customHeight="1">
      <c r="A2" s="2057" t="s">
        <v>1984</v>
      </c>
      <c r="B2" s="2057"/>
      <c r="C2" s="2057"/>
      <c r="D2" s="2057"/>
      <c r="E2" s="2057"/>
      <c r="F2" s="2057"/>
      <c r="G2" s="2057"/>
      <c r="H2" s="2057"/>
      <c r="I2" s="2057"/>
      <c r="J2" s="2057"/>
      <c r="K2" s="2057"/>
      <c r="L2" s="2057"/>
      <c r="M2" s="2057"/>
      <c r="N2" s="2057"/>
      <c r="O2" s="2057"/>
      <c r="P2" s="2057"/>
      <c r="Q2" s="2057"/>
      <c r="R2" s="2057"/>
      <c r="S2" s="2057"/>
      <c r="T2" s="2057"/>
      <c r="U2" s="2057"/>
      <c r="V2" s="2057"/>
      <c r="W2" s="2057"/>
      <c r="X2" s="2057"/>
      <c r="Y2" s="2057"/>
      <c r="Z2" s="2057"/>
      <c r="AA2" s="2057"/>
      <c r="AB2" s="2057"/>
      <c r="AC2" s="2057"/>
      <c r="AD2" s="2057"/>
      <c r="AE2" s="2057"/>
      <c r="AF2" s="2057"/>
      <c r="AG2" s="2057"/>
      <c r="AH2" s="2057"/>
      <c r="AI2" s="2057"/>
      <c r="AJ2" s="2057"/>
      <c r="AK2" s="2057"/>
      <c r="AL2" s="2057"/>
      <c r="AM2" s="2057"/>
      <c r="AN2" s="2057"/>
      <c r="AO2" s="2057"/>
      <c r="AP2" s="2057"/>
      <c r="AQ2" s="2057"/>
      <c r="AR2" s="2057"/>
      <c r="AS2" s="2057"/>
      <c r="AT2" s="2057"/>
    </row>
    <row r="3" spans="1:46" ht="22.5" customHeight="1">
      <c r="A3" s="746"/>
      <c r="B3" s="746"/>
      <c r="C3" s="746"/>
      <c r="D3" s="746"/>
      <c r="E3" s="746"/>
      <c r="F3" s="746"/>
      <c r="G3" s="746"/>
      <c r="H3" s="746"/>
      <c r="I3" s="746"/>
      <c r="J3" s="746"/>
      <c r="AQ3" s="816"/>
      <c r="AR3" s="816"/>
      <c r="AS3" s="816"/>
      <c r="AT3" s="315"/>
    </row>
    <row r="4" spans="1:46" ht="22.5" customHeight="1">
      <c r="A4" s="746"/>
      <c r="B4" s="746"/>
      <c r="C4" s="746"/>
      <c r="D4" s="746"/>
      <c r="E4" s="746"/>
      <c r="F4" s="746"/>
      <c r="G4" s="746"/>
      <c r="H4" s="746"/>
      <c r="I4" s="746"/>
      <c r="J4" s="746"/>
      <c r="AF4" s="328"/>
      <c r="AG4" s="328"/>
      <c r="AH4" s="328"/>
      <c r="AI4" s="328"/>
      <c r="AJ4" s="328"/>
      <c r="AK4" s="328"/>
      <c r="AL4" s="328"/>
      <c r="AM4" s="328"/>
      <c r="AN4" s="328"/>
      <c r="AO4" s="328"/>
      <c r="AP4" s="328"/>
      <c r="AQ4" s="328"/>
      <c r="AR4" s="328"/>
      <c r="AS4" s="328"/>
      <c r="AT4" s="407" t="s">
        <v>4610</v>
      </c>
    </row>
    <row r="5" spans="1:46" ht="22.5" customHeight="1">
      <c r="A5" s="1273" t="s">
        <v>1985</v>
      </c>
      <c r="B5" s="1273"/>
      <c r="C5" s="1273"/>
      <c r="D5" s="1273"/>
      <c r="E5" s="1273"/>
      <c r="F5" s="1273"/>
      <c r="G5" s="1273"/>
      <c r="H5" s="1273"/>
      <c r="I5" s="1273"/>
      <c r="J5" s="1273"/>
      <c r="K5" s="1260" t="s">
        <v>1986</v>
      </c>
      <c r="L5" s="1261"/>
      <c r="M5" s="1261"/>
      <c r="N5" s="1261"/>
      <c r="O5" s="1261"/>
      <c r="P5" s="1261"/>
      <c r="Q5" s="1261"/>
      <c r="R5" s="1980"/>
      <c r="S5" s="2071"/>
      <c r="T5" s="1260" t="s">
        <v>1987</v>
      </c>
      <c r="U5" s="1261"/>
      <c r="V5" s="1261"/>
      <c r="W5" s="1261"/>
      <c r="X5" s="1261"/>
      <c r="Y5" s="1261"/>
      <c r="Z5" s="1261"/>
      <c r="AA5" s="1261"/>
      <c r="AB5" s="1262"/>
      <c r="AC5" s="1260" t="s">
        <v>1988</v>
      </c>
      <c r="AD5" s="1980"/>
      <c r="AE5" s="1980"/>
      <c r="AF5" s="1980"/>
      <c r="AG5" s="1980"/>
      <c r="AH5" s="1980"/>
      <c r="AI5" s="1980"/>
      <c r="AJ5" s="1980"/>
      <c r="AK5" s="2071"/>
      <c r="AL5" s="1260" t="s">
        <v>1989</v>
      </c>
      <c r="AM5" s="1261"/>
      <c r="AN5" s="1261"/>
      <c r="AO5" s="1261"/>
      <c r="AP5" s="1261"/>
      <c r="AQ5" s="1261"/>
      <c r="AR5" s="1261"/>
      <c r="AS5" s="1261"/>
      <c r="AT5" s="1261"/>
    </row>
    <row r="6" spans="1:46" ht="22.5" customHeight="1">
      <c r="A6" s="1201"/>
      <c r="B6" s="1201"/>
      <c r="C6" s="1201"/>
      <c r="D6" s="1201"/>
      <c r="E6" s="1201"/>
      <c r="F6" s="1201"/>
      <c r="G6" s="1201"/>
      <c r="H6" s="1201"/>
      <c r="I6" s="1201"/>
      <c r="J6" s="1201"/>
      <c r="K6" s="1272" t="s">
        <v>1977</v>
      </c>
      <c r="L6" s="1288"/>
      <c r="M6" s="1288"/>
      <c r="N6" s="1288"/>
      <c r="O6" s="1272" t="s">
        <v>1963</v>
      </c>
      <c r="P6" s="1288"/>
      <c r="Q6" s="1288"/>
      <c r="R6" s="1288"/>
      <c r="S6" s="1516"/>
      <c r="T6" s="1272" t="s">
        <v>1977</v>
      </c>
      <c r="U6" s="1288"/>
      <c r="V6" s="1288"/>
      <c r="W6" s="1288"/>
      <c r="X6" s="1272" t="s">
        <v>1963</v>
      </c>
      <c r="Y6" s="1288"/>
      <c r="Z6" s="1288"/>
      <c r="AA6" s="1288"/>
      <c r="AB6" s="1516"/>
      <c r="AC6" s="1272" t="s">
        <v>1977</v>
      </c>
      <c r="AD6" s="1288"/>
      <c r="AE6" s="1288"/>
      <c r="AF6" s="1288"/>
      <c r="AG6" s="1272" t="s">
        <v>1963</v>
      </c>
      <c r="AH6" s="1273"/>
      <c r="AI6" s="1273"/>
      <c r="AJ6" s="1288"/>
      <c r="AK6" s="1516"/>
      <c r="AL6" s="1272" t="s">
        <v>1977</v>
      </c>
      <c r="AM6" s="1288"/>
      <c r="AN6" s="1288"/>
      <c r="AO6" s="1288"/>
      <c r="AP6" s="1272" t="s">
        <v>1963</v>
      </c>
      <c r="AQ6" s="1273"/>
      <c r="AR6" s="1273"/>
      <c r="AS6" s="1273"/>
      <c r="AT6" s="1273"/>
    </row>
    <row r="7" spans="1:46" ht="22.5" customHeight="1">
      <c r="A7" s="1201"/>
      <c r="B7" s="1201"/>
      <c r="C7" s="1201"/>
      <c r="D7" s="1201"/>
      <c r="E7" s="1201"/>
      <c r="F7" s="1201"/>
      <c r="G7" s="1201"/>
      <c r="H7" s="1201"/>
      <c r="I7" s="1201"/>
      <c r="J7" s="1201"/>
      <c r="K7" s="1420"/>
      <c r="L7" s="1202"/>
      <c r="M7" s="1202"/>
      <c r="N7" s="1202"/>
      <c r="O7" s="1420"/>
      <c r="P7" s="1202"/>
      <c r="Q7" s="1202"/>
      <c r="R7" s="1202"/>
      <c r="S7" s="1551"/>
      <c r="T7" s="1420"/>
      <c r="U7" s="1202"/>
      <c r="V7" s="1202"/>
      <c r="W7" s="1202"/>
      <c r="X7" s="1420"/>
      <c r="Y7" s="1202"/>
      <c r="Z7" s="1202"/>
      <c r="AA7" s="1202"/>
      <c r="AB7" s="1551"/>
      <c r="AC7" s="1420"/>
      <c r="AD7" s="1202"/>
      <c r="AE7" s="1202"/>
      <c r="AF7" s="1202"/>
      <c r="AG7" s="1280"/>
      <c r="AH7" s="1201"/>
      <c r="AI7" s="1201"/>
      <c r="AJ7" s="1202"/>
      <c r="AK7" s="1551"/>
      <c r="AL7" s="1420"/>
      <c r="AM7" s="1202"/>
      <c r="AN7" s="1202"/>
      <c r="AO7" s="1202"/>
      <c r="AP7" s="1280"/>
      <c r="AQ7" s="1201"/>
      <c r="AR7" s="1201"/>
      <c r="AS7" s="1201"/>
      <c r="AT7" s="1201"/>
    </row>
    <row r="8" spans="1:46" ht="22.5" customHeight="1">
      <c r="A8" s="1201"/>
      <c r="B8" s="1201"/>
      <c r="C8" s="1201"/>
      <c r="D8" s="1201"/>
      <c r="E8" s="1201"/>
      <c r="F8" s="1201"/>
      <c r="G8" s="1201"/>
      <c r="H8" s="1201"/>
      <c r="I8" s="1201"/>
      <c r="J8" s="1201"/>
      <c r="K8" s="1420"/>
      <c r="L8" s="1202"/>
      <c r="M8" s="1202"/>
      <c r="N8" s="1202"/>
      <c r="O8" s="1420"/>
      <c r="P8" s="1202"/>
      <c r="Q8" s="1202"/>
      <c r="R8" s="1202"/>
      <c r="S8" s="1551"/>
      <c r="T8" s="1420"/>
      <c r="U8" s="1202"/>
      <c r="V8" s="1202"/>
      <c r="W8" s="1202"/>
      <c r="X8" s="1420"/>
      <c r="Y8" s="1202"/>
      <c r="Z8" s="1202"/>
      <c r="AA8" s="1202"/>
      <c r="AB8" s="1551"/>
      <c r="AC8" s="1420"/>
      <c r="AD8" s="1202"/>
      <c r="AE8" s="1202"/>
      <c r="AF8" s="1202"/>
      <c r="AG8" s="1280"/>
      <c r="AH8" s="1201"/>
      <c r="AI8" s="1201"/>
      <c r="AJ8" s="1202"/>
      <c r="AK8" s="1551"/>
      <c r="AL8" s="1420"/>
      <c r="AM8" s="1202"/>
      <c r="AN8" s="1202"/>
      <c r="AO8" s="1202"/>
      <c r="AP8" s="1280"/>
      <c r="AQ8" s="1201"/>
      <c r="AR8" s="1201"/>
      <c r="AS8" s="1201"/>
      <c r="AT8" s="1201"/>
    </row>
    <row r="9" spans="1:46" ht="22.5" customHeight="1">
      <c r="A9" s="1276"/>
      <c r="B9" s="1276"/>
      <c r="C9" s="1276"/>
      <c r="D9" s="1276"/>
      <c r="E9" s="1276"/>
      <c r="F9" s="1276"/>
      <c r="G9" s="1276"/>
      <c r="H9" s="1276"/>
      <c r="I9" s="1276"/>
      <c r="J9" s="1276"/>
      <c r="K9" s="1352"/>
      <c r="L9" s="1314"/>
      <c r="M9" s="1314"/>
      <c r="N9" s="1314"/>
      <c r="O9" s="1420"/>
      <c r="P9" s="1202"/>
      <c r="Q9" s="1202"/>
      <c r="R9" s="1202"/>
      <c r="S9" s="1551"/>
      <c r="T9" s="1420"/>
      <c r="U9" s="1202"/>
      <c r="V9" s="1202"/>
      <c r="W9" s="1202"/>
      <c r="X9" s="1420"/>
      <c r="Y9" s="1202"/>
      <c r="Z9" s="1202"/>
      <c r="AA9" s="1202"/>
      <c r="AB9" s="1551"/>
      <c r="AC9" s="1352"/>
      <c r="AD9" s="1314"/>
      <c r="AE9" s="1314"/>
      <c r="AF9" s="1314"/>
      <c r="AG9" s="1275"/>
      <c r="AH9" s="1276"/>
      <c r="AI9" s="1276"/>
      <c r="AJ9" s="1314"/>
      <c r="AK9" s="1353"/>
      <c r="AL9" s="1352"/>
      <c r="AM9" s="1314"/>
      <c r="AN9" s="1314"/>
      <c r="AO9" s="1314"/>
      <c r="AP9" s="1275"/>
      <c r="AQ9" s="1276"/>
      <c r="AR9" s="1276"/>
      <c r="AS9" s="1276"/>
      <c r="AT9" s="1276"/>
    </row>
    <row r="10" spans="1:46" ht="22.5" customHeight="1">
      <c r="A10" s="1305" t="s">
        <v>1990</v>
      </c>
      <c r="B10" s="1305"/>
      <c r="C10" s="1305"/>
      <c r="D10" s="1305"/>
      <c r="E10" s="1305"/>
      <c r="F10" s="1305"/>
      <c r="G10" s="1305"/>
      <c r="H10" s="1305"/>
      <c r="I10" s="1305"/>
      <c r="J10" s="1305"/>
      <c r="K10" s="2054">
        <v>25</v>
      </c>
      <c r="L10" s="2055"/>
      <c r="M10" s="2055"/>
      <c r="N10" s="2055"/>
      <c r="O10" s="2069">
        <v>186001</v>
      </c>
      <c r="P10" s="2070"/>
      <c r="Q10" s="2070"/>
      <c r="R10" s="2070"/>
      <c r="S10" s="2070"/>
      <c r="T10" s="2069">
        <v>1</v>
      </c>
      <c r="U10" s="2070"/>
      <c r="V10" s="2070"/>
      <c r="W10" s="2070"/>
      <c r="X10" s="2069">
        <v>45239</v>
      </c>
      <c r="Y10" s="2070"/>
      <c r="Z10" s="2070"/>
      <c r="AA10" s="2070"/>
      <c r="AB10" s="2070"/>
      <c r="AC10" s="2054">
        <v>2</v>
      </c>
      <c r="AD10" s="2055"/>
      <c r="AE10" s="2055"/>
      <c r="AF10" s="2055"/>
      <c r="AG10" s="2054">
        <v>714</v>
      </c>
      <c r="AH10" s="2055"/>
      <c r="AI10" s="2055"/>
      <c r="AJ10" s="1288"/>
      <c r="AK10" s="1516"/>
      <c r="AL10" s="2054">
        <v>25</v>
      </c>
      <c r="AM10" s="2055"/>
      <c r="AN10" s="2055"/>
      <c r="AO10" s="2055"/>
      <c r="AP10" s="2054">
        <v>141476</v>
      </c>
      <c r="AQ10" s="1277"/>
      <c r="AR10" s="1277"/>
      <c r="AS10" s="1277"/>
      <c r="AT10" s="1277"/>
    </row>
    <row r="11" spans="1:46" ht="22.5" customHeight="1">
      <c r="A11" s="1555" t="s">
        <v>1991</v>
      </c>
      <c r="B11" s="1555"/>
      <c r="C11" s="1555"/>
      <c r="D11" s="1555"/>
      <c r="E11" s="1555"/>
      <c r="F11" s="1555"/>
      <c r="G11" s="1555"/>
      <c r="H11" s="1555"/>
      <c r="I11" s="1555"/>
      <c r="J11" s="1555"/>
      <c r="K11" s="2043">
        <v>1</v>
      </c>
      <c r="L11" s="2044"/>
      <c r="M11" s="2044"/>
      <c r="N11" s="2044"/>
      <c r="O11" s="2067">
        <v>724</v>
      </c>
      <c r="P11" s="2068"/>
      <c r="Q11" s="2068"/>
      <c r="R11" s="2068"/>
      <c r="S11" s="2068"/>
      <c r="T11" s="2067" t="s">
        <v>1269</v>
      </c>
      <c r="U11" s="2068"/>
      <c r="V11" s="2068"/>
      <c r="W11" s="2068"/>
      <c r="X11" s="2067" t="s">
        <v>1269</v>
      </c>
      <c r="Y11" s="2068"/>
      <c r="Z11" s="2068"/>
      <c r="AA11" s="2068"/>
      <c r="AB11" s="2068"/>
      <c r="AC11" s="2067">
        <v>1</v>
      </c>
      <c r="AD11" s="2068"/>
      <c r="AE11" s="2068"/>
      <c r="AF11" s="2068"/>
      <c r="AG11" s="2067">
        <v>15</v>
      </c>
      <c r="AH11" s="2068"/>
      <c r="AI11" s="2068"/>
      <c r="AJ11" s="2068"/>
      <c r="AK11" s="2068"/>
      <c r="AL11" s="2043">
        <v>1</v>
      </c>
      <c r="AM11" s="2044"/>
      <c r="AN11" s="2044"/>
      <c r="AO11" s="2044"/>
      <c r="AP11" s="2043">
        <v>739</v>
      </c>
      <c r="AQ11" s="1289">
        <v>115295</v>
      </c>
      <c r="AR11" s="1289"/>
      <c r="AS11" s="1289"/>
      <c r="AT11" s="1289"/>
    </row>
    <row r="12" spans="1:46" ht="22.5" customHeight="1">
      <c r="A12" s="442"/>
      <c r="B12" s="325"/>
      <c r="C12" s="1305" t="s">
        <v>1992</v>
      </c>
      <c r="D12" s="1305"/>
      <c r="E12" s="1305"/>
      <c r="F12" s="1305"/>
      <c r="G12" s="1305"/>
      <c r="H12" s="1305"/>
      <c r="I12" s="1305"/>
      <c r="J12" s="1305"/>
      <c r="K12" s="2043" t="s">
        <v>1269</v>
      </c>
      <c r="L12" s="2044"/>
      <c r="M12" s="2044"/>
      <c r="N12" s="2044"/>
      <c r="O12" s="2067" t="s">
        <v>1269</v>
      </c>
      <c r="P12" s="2068"/>
      <c r="Q12" s="2068"/>
      <c r="R12" s="2068"/>
      <c r="S12" s="2068"/>
      <c r="T12" s="2067" t="s">
        <v>1269</v>
      </c>
      <c r="U12" s="2068"/>
      <c r="V12" s="2068"/>
      <c r="W12" s="2068"/>
      <c r="X12" s="2067" t="s">
        <v>1269</v>
      </c>
      <c r="Y12" s="2068"/>
      <c r="Z12" s="2068"/>
      <c r="AA12" s="2068"/>
      <c r="AB12" s="2068"/>
      <c r="AC12" s="2067" t="s">
        <v>1269</v>
      </c>
      <c r="AD12" s="2068"/>
      <c r="AE12" s="2068"/>
      <c r="AF12" s="2068"/>
      <c r="AG12" s="2067" t="s">
        <v>1269</v>
      </c>
      <c r="AH12" s="2068"/>
      <c r="AI12" s="2068"/>
      <c r="AJ12" s="2068"/>
      <c r="AK12" s="2068"/>
      <c r="AL12" s="2043" t="s">
        <v>1269</v>
      </c>
      <c r="AM12" s="2044"/>
      <c r="AN12" s="2044"/>
      <c r="AO12" s="2044"/>
      <c r="AP12" s="2067" t="s">
        <v>1269</v>
      </c>
      <c r="AQ12" s="2068"/>
      <c r="AR12" s="2068"/>
      <c r="AS12" s="2068"/>
      <c r="AT12" s="1420"/>
    </row>
    <row r="13" spans="1:46" ht="22.5" customHeight="1">
      <c r="A13" s="442"/>
      <c r="B13" s="88"/>
      <c r="C13" s="1555" t="s">
        <v>1993</v>
      </c>
      <c r="D13" s="1555"/>
      <c r="E13" s="1555"/>
      <c r="F13" s="1555"/>
      <c r="G13" s="1555"/>
      <c r="H13" s="1555"/>
      <c r="I13" s="1555"/>
      <c r="J13" s="1555"/>
      <c r="K13" s="2043" t="s">
        <v>1269</v>
      </c>
      <c r="L13" s="2044"/>
      <c r="M13" s="2044"/>
      <c r="N13" s="2044"/>
      <c r="O13" s="2067" t="s">
        <v>1269</v>
      </c>
      <c r="P13" s="2068"/>
      <c r="Q13" s="2068"/>
      <c r="R13" s="2068"/>
      <c r="S13" s="2068"/>
      <c r="T13" s="2067" t="s">
        <v>1269</v>
      </c>
      <c r="U13" s="2068"/>
      <c r="V13" s="2068"/>
      <c r="W13" s="2068"/>
      <c r="X13" s="2067" t="s">
        <v>1269</v>
      </c>
      <c r="Y13" s="2068"/>
      <c r="Z13" s="2068"/>
      <c r="AA13" s="2068"/>
      <c r="AB13" s="2068"/>
      <c r="AC13" s="2067" t="s">
        <v>1269</v>
      </c>
      <c r="AD13" s="2068"/>
      <c r="AE13" s="2068"/>
      <c r="AF13" s="2068"/>
      <c r="AG13" s="2067" t="s">
        <v>1269</v>
      </c>
      <c r="AH13" s="2068"/>
      <c r="AI13" s="2068"/>
      <c r="AJ13" s="2068"/>
      <c r="AK13" s="2068"/>
      <c r="AL13" s="2043" t="s">
        <v>1269</v>
      </c>
      <c r="AM13" s="2044"/>
      <c r="AN13" s="2044"/>
      <c r="AO13" s="2044"/>
      <c r="AP13" s="2067" t="s">
        <v>1269</v>
      </c>
      <c r="AQ13" s="2068"/>
      <c r="AR13" s="2068"/>
      <c r="AS13" s="2068"/>
      <c r="AT13" s="1420"/>
    </row>
    <row r="14" spans="1:46" ht="22.5" customHeight="1">
      <c r="A14" s="442"/>
      <c r="B14" s="351"/>
      <c r="D14" s="325"/>
      <c r="E14" s="1305" t="s">
        <v>1994</v>
      </c>
      <c r="F14" s="1305"/>
      <c r="G14" s="1305"/>
      <c r="H14" s="1305"/>
      <c r="I14" s="1305"/>
      <c r="J14" s="1305"/>
      <c r="K14" s="2043" t="s">
        <v>1269</v>
      </c>
      <c r="L14" s="2044"/>
      <c r="M14" s="2044"/>
      <c r="N14" s="2044"/>
      <c r="O14" s="2067" t="s">
        <v>1269</v>
      </c>
      <c r="P14" s="2068"/>
      <c r="Q14" s="2068"/>
      <c r="R14" s="2068"/>
      <c r="S14" s="2068"/>
      <c r="T14" s="2067" t="s">
        <v>1269</v>
      </c>
      <c r="U14" s="2068"/>
      <c r="V14" s="2068"/>
      <c r="W14" s="2068"/>
      <c r="X14" s="2067" t="s">
        <v>1269</v>
      </c>
      <c r="Y14" s="2068"/>
      <c r="Z14" s="2068"/>
      <c r="AA14" s="2068"/>
      <c r="AB14" s="2068"/>
      <c r="AC14" s="2067" t="s">
        <v>1269</v>
      </c>
      <c r="AD14" s="2068"/>
      <c r="AE14" s="2068"/>
      <c r="AF14" s="2068"/>
      <c r="AG14" s="2067" t="s">
        <v>1269</v>
      </c>
      <c r="AH14" s="2068"/>
      <c r="AI14" s="2068"/>
      <c r="AJ14" s="2068"/>
      <c r="AK14" s="2068"/>
      <c r="AL14" s="2043" t="s">
        <v>1269</v>
      </c>
      <c r="AM14" s="2044"/>
      <c r="AN14" s="2044"/>
      <c r="AO14" s="2044"/>
      <c r="AP14" s="2067" t="s">
        <v>1269</v>
      </c>
      <c r="AQ14" s="2068"/>
      <c r="AR14" s="2068"/>
      <c r="AS14" s="2068"/>
      <c r="AT14" s="1420"/>
    </row>
    <row r="15" spans="1:46" ht="22.5" customHeight="1">
      <c r="A15" s="442"/>
      <c r="B15" s="351"/>
      <c r="D15" s="325"/>
      <c r="E15" s="1305" t="s">
        <v>1995</v>
      </c>
      <c r="F15" s="1305"/>
      <c r="G15" s="1305"/>
      <c r="H15" s="1305"/>
      <c r="I15" s="1305"/>
      <c r="J15" s="1305"/>
      <c r="K15" s="2043" t="s">
        <v>1269</v>
      </c>
      <c r="L15" s="2044"/>
      <c r="M15" s="2044"/>
      <c r="N15" s="2044"/>
      <c r="O15" s="2067" t="s">
        <v>1269</v>
      </c>
      <c r="P15" s="2068"/>
      <c r="Q15" s="2068"/>
      <c r="R15" s="2068"/>
      <c r="S15" s="2068"/>
      <c r="T15" s="2067" t="s">
        <v>1269</v>
      </c>
      <c r="U15" s="2068"/>
      <c r="V15" s="2068"/>
      <c r="W15" s="2068"/>
      <c r="X15" s="2067" t="s">
        <v>1269</v>
      </c>
      <c r="Y15" s="2068"/>
      <c r="Z15" s="2068"/>
      <c r="AA15" s="2068"/>
      <c r="AB15" s="2068"/>
      <c r="AC15" s="2067" t="s">
        <v>1269</v>
      </c>
      <c r="AD15" s="2068"/>
      <c r="AE15" s="2068"/>
      <c r="AF15" s="2068"/>
      <c r="AG15" s="2067" t="s">
        <v>1269</v>
      </c>
      <c r="AH15" s="2068"/>
      <c r="AI15" s="2068"/>
      <c r="AJ15" s="2068"/>
      <c r="AK15" s="2068"/>
      <c r="AL15" s="2043" t="s">
        <v>1269</v>
      </c>
      <c r="AM15" s="2044"/>
      <c r="AN15" s="2044"/>
      <c r="AO15" s="2044"/>
      <c r="AP15" s="2067" t="s">
        <v>1269</v>
      </c>
      <c r="AQ15" s="2068"/>
      <c r="AR15" s="2068"/>
      <c r="AS15" s="2068"/>
      <c r="AT15" s="1420"/>
    </row>
    <row r="16" spans="1:46" ht="22.5" customHeight="1">
      <c r="A16" s="442"/>
      <c r="B16" s="351"/>
      <c r="D16" s="325"/>
      <c r="E16" s="1305" t="s">
        <v>1996</v>
      </c>
      <c r="F16" s="1305"/>
      <c r="G16" s="1305"/>
      <c r="H16" s="1305"/>
      <c r="I16" s="1305"/>
      <c r="J16" s="1305"/>
      <c r="K16" s="2043" t="s">
        <v>1269</v>
      </c>
      <c r="L16" s="2044"/>
      <c r="M16" s="2044"/>
      <c r="N16" s="2044"/>
      <c r="O16" s="2067" t="s">
        <v>1269</v>
      </c>
      <c r="P16" s="2068"/>
      <c r="Q16" s="2068"/>
      <c r="R16" s="2068"/>
      <c r="S16" s="2068"/>
      <c r="T16" s="2067" t="s">
        <v>1269</v>
      </c>
      <c r="U16" s="2068"/>
      <c r="V16" s="2068"/>
      <c r="W16" s="2068"/>
      <c r="X16" s="2067" t="s">
        <v>1269</v>
      </c>
      <c r="Y16" s="2068"/>
      <c r="Z16" s="2068"/>
      <c r="AA16" s="2068"/>
      <c r="AB16" s="2068"/>
      <c r="AC16" s="2067" t="s">
        <v>1269</v>
      </c>
      <c r="AD16" s="2068"/>
      <c r="AE16" s="2068"/>
      <c r="AF16" s="2068"/>
      <c r="AG16" s="2067" t="s">
        <v>1269</v>
      </c>
      <c r="AH16" s="2068"/>
      <c r="AI16" s="2068"/>
      <c r="AJ16" s="2068"/>
      <c r="AK16" s="2068"/>
      <c r="AL16" s="2043" t="s">
        <v>1269</v>
      </c>
      <c r="AM16" s="2044"/>
      <c r="AN16" s="2044"/>
      <c r="AO16" s="2044"/>
      <c r="AP16" s="2067" t="s">
        <v>1269</v>
      </c>
      <c r="AQ16" s="2068"/>
      <c r="AR16" s="2068"/>
      <c r="AS16" s="2068"/>
      <c r="AT16" s="1420"/>
    </row>
    <row r="17" spans="1:46" ht="22.5" customHeight="1">
      <c r="A17" s="442"/>
      <c r="B17" s="351"/>
      <c r="D17" s="88"/>
      <c r="E17" s="1555" t="s">
        <v>1997</v>
      </c>
      <c r="F17" s="1555"/>
      <c r="G17" s="1555"/>
      <c r="H17" s="1555"/>
      <c r="I17" s="1555"/>
      <c r="J17" s="1555"/>
      <c r="K17" s="2043" t="s">
        <v>1269</v>
      </c>
      <c r="L17" s="2044"/>
      <c r="M17" s="2044"/>
      <c r="N17" s="2044"/>
      <c r="O17" s="2067" t="s">
        <v>1269</v>
      </c>
      <c r="P17" s="2068"/>
      <c r="Q17" s="2068"/>
      <c r="R17" s="2068"/>
      <c r="S17" s="2068"/>
      <c r="T17" s="2067" t="s">
        <v>1269</v>
      </c>
      <c r="U17" s="2068"/>
      <c r="V17" s="2068"/>
      <c r="W17" s="2068"/>
      <c r="X17" s="2067" t="s">
        <v>1269</v>
      </c>
      <c r="Y17" s="2068"/>
      <c r="Z17" s="2068"/>
      <c r="AA17" s="2068"/>
      <c r="AB17" s="2068"/>
      <c r="AC17" s="2067" t="s">
        <v>1269</v>
      </c>
      <c r="AD17" s="2068"/>
      <c r="AE17" s="2068"/>
      <c r="AF17" s="2068"/>
      <c r="AG17" s="2067" t="s">
        <v>1269</v>
      </c>
      <c r="AH17" s="2068"/>
      <c r="AI17" s="2068"/>
      <c r="AJ17" s="2068"/>
      <c r="AK17" s="2068"/>
      <c r="AL17" s="2043" t="s">
        <v>1269</v>
      </c>
      <c r="AM17" s="2044"/>
      <c r="AN17" s="2044"/>
      <c r="AO17" s="2044"/>
      <c r="AP17" s="2067" t="s">
        <v>1269</v>
      </c>
      <c r="AQ17" s="2068"/>
      <c r="AR17" s="2068"/>
      <c r="AS17" s="2068"/>
      <c r="AT17" s="1420"/>
    </row>
    <row r="18" spans="1:46" ht="22.5" customHeight="1">
      <c r="A18" s="442"/>
      <c r="B18" s="88"/>
      <c r="C18" s="1555" t="s">
        <v>1998</v>
      </c>
      <c r="D18" s="1555"/>
      <c r="E18" s="1555"/>
      <c r="F18" s="1555"/>
      <c r="G18" s="1555"/>
      <c r="H18" s="1555"/>
      <c r="I18" s="1555"/>
      <c r="J18" s="1555"/>
      <c r="K18" s="2043">
        <v>1</v>
      </c>
      <c r="L18" s="2044"/>
      <c r="M18" s="2044"/>
      <c r="N18" s="2044"/>
      <c r="O18" s="2067">
        <v>724</v>
      </c>
      <c r="P18" s="2068"/>
      <c r="Q18" s="2068"/>
      <c r="R18" s="2068"/>
      <c r="S18" s="2068"/>
      <c r="T18" s="2067" t="s">
        <v>1269</v>
      </c>
      <c r="U18" s="2068"/>
      <c r="V18" s="2068"/>
      <c r="W18" s="2068"/>
      <c r="X18" s="2067" t="s">
        <v>1269</v>
      </c>
      <c r="Y18" s="2068"/>
      <c r="Z18" s="2068"/>
      <c r="AA18" s="2068"/>
      <c r="AB18" s="2068"/>
      <c r="AC18" s="2067">
        <v>1</v>
      </c>
      <c r="AD18" s="2068"/>
      <c r="AE18" s="2068"/>
      <c r="AF18" s="2068"/>
      <c r="AG18" s="2067">
        <v>15</v>
      </c>
      <c r="AH18" s="2068"/>
      <c r="AI18" s="2068"/>
      <c r="AJ18" s="2068"/>
      <c r="AK18" s="2068"/>
      <c r="AL18" s="2043">
        <v>1</v>
      </c>
      <c r="AM18" s="2044"/>
      <c r="AN18" s="2044"/>
      <c r="AO18" s="2044"/>
      <c r="AP18" s="2067">
        <v>739</v>
      </c>
      <c r="AQ18" s="2068"/>
      <c r="AR18" s="2068"/>
      <c r="AS18" s="2068"/>
      <c r="AT18" s="1420"/>
    </row>
    <row r="19" spans="1:46" ht="22.5" customHeight="1">
      <c r="A19" s="442"/>
      <c r="B19" s="351"/>
      <c r="D19" s="325"/>
      <c r="E19" s="1305" t="s">
        <v>1999</v>
      </c>
      <c r="F19" s="1305"/>
      <c r="G19" s="1305"/>
      <c r="H19" s="1305"/>
      <c r="I19" s="1305"/>
      <c r="J19" s="1305"/>
      <c r="K19" s="2043" t="s">
        <v>1269</v>
      </c>
      <c r="L19" s="2044"/>
      <c r="M19" s="2044"/>
      <c r="N19" s="2044"/>
      <c r="O19" s="2067" t="s">
        <v>1269</v>
      </c>
      <c r="P19" s="2068"/>
      <c r="Q19" s="2068"/>
      <c r="R19" s="2068"/>
      <c r="S19" s="2068"/>
      <c r="T19" s="2067" t="s">
        <v>1269</v>
      </c>
      <c r="U19" s="2068"/>
      <c r="V19" s="2068"/>
      <c r="W19" s="2068"/>
      <c r="X19" s="2067" t="s">
        <v>1269</v>
      </c>
      <c r="Y19" s="2068"/>
      <c r="Z19" s="2068"/>
      <c r="AA19" s="2068"/>
      <c r="AB19" s="2068"/>
      <c r="AC19" s="2067" t="s">
        <v>1269</v>
      </c>
      <c r="AD19" s="2068"/>
      <c r="AE19" s="2068"/>
      <c r="AF19" s="2068"/>
      <c r="AG19" s="2067" t="s">
        <v>1269</v>
      </c>
      <c r="AH19" s="2068"/>
      <c r="AI19" s="2068"/>
      <c r="AJ19" s="2068"/>
      <c r="AK19" s="2068"/>
      <c r="AL19" s="2043" t="s">
        <v>1269</v>
      </c>
      <c r="AM19" s="2044"/>
      <c r="AN19" s="2044"/>
      <c r="AO19" s="2044"/>
      <c r="AP19" s="2067" t="s">
        <v>1269</v>
      </c>
      <c r="AQ19" s="2068"/>
      <c r="AR19" s="2068"/>
      <c r="AS19" s="2068"/>
      <c r="AT19" s="1420"/>
    </row>
    <row r="20" spans="1:46" ht="22.5" customHeight="1">
      <c r="A20" s="442"/>
      <c r="B20" s="351"/>
      <c r="D20" s="325"/>
      <c r="E20" s="1305" t="s">
        <v>2000</v>
      </c>
      <c r="F20" s="1305"/>
      <c r="G20" s="1305"/>
      <c r="H20" s="1305"/>
      <c r="I20" s="1305"/>
      <c r="J20" s="1305"/>
      <c r="K20" s="2043">
        <v>1</v>
      </c>
      <c r="L20" s="2044"/>
      <c r="M20" s="2044"/>
      <c r="N20" s="2044"/>
      <c r="O20" s="2067">
        <v>724</v>
      </c>
      <c r="P20" s="2068"/>
      <c r="Q20" s="2068"/>
      <c r="R20" s="2068"/>
      <c r="S20" s="2068"/>
      <c r="T20" s="2067" t="s">
        <v>1269</v>
      </c>
      <c r="U20" s="2068"/>
      <c r="V20" s="2068"/>
      <c r="W20" s="2068"/>
      <c r="X20" s="2067" t="s">
        <v>1269</v>
      </c>
      <c r="Y20" s="2068"/>
      <c r="Z20" s="2068"/>
      <c r="AA20" s="2068"/>
      <c r="AB20" s="2068"/>
      <c r="AC20" s="2067">
        <v>1</v>
      </c>
      <c r="AD20" s="2068"/>
      <c r="AE20" s="2068"/>
      <c r="AF20" s="2068"/>
      <c r="AG20" s="2067">
        <v>15</v>
      </c>
      <c r="AH20" s="2068"/>
      <c r="AI20" s="2068"/>
      <c r="AJ20" s="2068"/>
      <c r="AK20" s="2068"/>
      <c r="AL20" s="2043">
        <v>1</v>
      </c>
      <c r="AM20" s="2044"/>
      <c r="AN20" s="2044"/>
      <c r="AO20" s="2044"/>
      <c r="AP20" s="2067">
        <v>739</v>
      </c>
      <c r="AQ20" s="2068"/>
      <c r="AR20" s="2068"/>
      <c r="AS20" s="2068"/>
      <c r="AT20" s="1420"/>
    </row>
    <row r="21" spans="1:46" ht="22.5" customHeight="1">
      <c r="A21" s="442"/>
      <c r="B21" s="356"/>
      <c r="C21" s="328"/>
      <c r="D21" s="325"/>
      <c r="E21" s="2047" t="s">
        <v>2001</v>
      </c>
      <c r="F21" s="2047"/>
      <c r="G21" s="2047"/>
      <c r="H21" s="2047"/>
      <c r="I21" s="2047"/>
      <c r="J21" s="1663"/>
      <c r="K21" s="2043" t="s">
        <v>1269</v>
      </c>
      <c r="L21" s="2044"/>
      <c r="M21" s="2044"/>
      <c r="N21" s="2044"/>
      <c r="O21" s="2067" t="s">
        <v>1269</v>
      </c>
      <c r="P21" s="2068"/>
      <c r="Q21" s="2068"/>
      <c r="R21" s="2068"/>
      <c r="S21" s="2068"/>
      <c r="T21" s="2067" t="s">
        <v>1269</v>
      </c>
      <c r="U21" s="2068"/>
      <c r="V21" s="2068"/>
      <c r="W21" s="2068"/>
      <c r="X21" s="2067" t="s">
        <v>1269</v>
      </c>
      <c r="Y21" s="2068"/>
      <c r="Z21" s="2068"/>
      <c r="AA21" s="2068"/>
      <c r="AB21" s="2068"/>
      <c r="AC21" s="2067" t="s">
        <v>1269</v>
      </c>
      <c r="AD21" s="2068"/>
      <c r="AE21" s="2068"/>
      <c r="AF21" s="2068"/>
      <c r="AG21" s="2067" t="s">
        <v>1269</v>
      </c>
      <c r="AH21" s="2068"/>
      <c r="AI21" s="2068"/>
      <c r="AJ21" s="2068"/>
      <c r="AK21" s="2068"/>
      <c r="AL21" s="2043" t="s">
        <v>1269</v>
      </c>
      <c r="AM21" s="2044"/>
      <c r="AN21" s="2044"/>
      <c r="AO21" s="2044"/>
      <c r="AP21" s="2067" t="s">
        <v>1269</v>
      </c>
      <c r="AQ21" s="2068"/>
      <c r="AR21" s="2068"/>
      <c r="AS21" s="2068"/>
      <c r="AT21" s="1420"/>
    </row>
    <row r="22" spans="1:46" ht="22.5" customHeight="1">
      <c r="A22" s="404"/>
      <c r="B22" s="325"/>
      <c r="C22" s="1305" t="s">
        <v>2002</v>
      </c>
      <c r="D22" s="1305"/>
      <c r="E22" s="1305"/>
      <c r="F22" s="1305"/>
      <c r="G22" s="1305"/>
      <c r="H22" s="1305"/>
      <c r="I22" s="1305"/>
      <c r="J22" s="1305"/>
      <c r="K22" s="2043" t="s">
        <v>1269</v>
      </c>
      <c r="L22" s="2044"/>
      <c r="M22" s="2044"/>
      <c r="N22" s="2044"/>
      <c r="O22" s="2067" t="s">
        <v>1269</v>
      </c>
      <c r="P22" s="2068"/>
      <c r="Q22" s="2068"/>
      <c r="R22" s="2068"/>
      <c r="S22" s="2068"/>
      <c r="T22" s="2067" t="s">
        <v>1269</v>
      </c>
      <c r="U22" s="2068"/>
      <c r="V22" s="2068"/>
      <c r="W22" s="2068"/>
      <c r="X22" s="2067" t="s">
        <v>1269</v>
      </c>
      <c r="Y22" s="2068"/>
      <c r="Z22" s="2068"/>
      <c r="AA22" s="2068"/>
      <c r="AB22" s="2068"/>
      <c r="AC22" s="2067" t="s">
        <v>1269</v>
      </c>
      <c r="AD22" s="2068"/>
      <c r="AE22" s="2068"/>
      <c r="AF22" s="2068"/>
      <c r="AG22" s="2067" t="s">
        <v>1269</v>
      </c>
      <c r="AH22" s="2068"/>
      <c r="AI22" s="2068"/>
      <c r="AJ22" s="2068"/>
      <c r="AK22" s="2068"/>
      <c r="AL22" s="2043" t="s">
        <v>1269</v>
      </c>
      <c r="AM22" s="2044"/>
      <c r="AN22" s="2044"/>
      <c r="AO22" s="2044"/>
      <c r="AP22" s="2067" t="s">
        <v>1269</v>
      </c>
      <c r="AQ22" s="2068"/>
      <c r="AR22" s="2068"/>
      <c r="AS22" s="2068"/>
      <c r="AT22" s="1420"/>
    </row>
    <row r="23" spans="1:46" ht="22.5" customHeight="1">
      <c r="A23" s="1555" t="s">
        <v>2003</v>
      </c>
      <c r="B23" s="1555"/>
      <c r="C23" s="1555"/>
      <c r="D23" s="1555"/>
      <c r="E23" s="1555"/>
      <c r="F23" s="1555"/>
      <c r="G23" s="1555"/>
      <c r="H23" s="1555"/>
      <c r="I23" s="1555"/>
      <c r="J23" s="1555"/>
      <c r="K23" s="2043">
        <v>23</v>
      </c>
      <c r="L23" s="2044"/>
      <c r="M23" s="2044"/>
      <c r="N23" s="2044"/>
      <c r="O23" s="2067">
        <v>51853</v>
      </c>
      <c r="P23" s="2068"/>
      <c r="Q23" s="2068"/>
      <c r="R23" s="2068"/>
      <c r="S23" s="2068"/>
      <c r="T23" s="2067" t="s">
        <v>1269</v>
      </c>
      <c r="U23" s="2068"/>
      <c r="V23" s="2068"/>
      <c r="W23" s="2068"/>
      <c r="X23" s="2067" t="s">
        <v>1269</v>
      </c>
      <c r="Y23" s="2068"/>
      <c r="Z23" s="2068"/>
      <c r="AA23" s="2068"/>
      <c r="AB23" s="2068"/>
      <c r="AC23" s="2067" t="s">
        <v>1269</v>
      </c>
      <c r="AD23" s="2068"/>
      <c r="AE23" s="2068"/>
      <c r="AF23" s="2068"/>
      <c r="AG23" s="2067" t="s">
        <v>1269</v>
      </c>
      <c r="AH23" s="2068"/>
      <c r="AI23" s="2068"/>
      <c r="AJ23" s="2068"/>
      <c r="AK23" s="2068"/>
      <c r="AL23" s="2043">
        <v>23</v>
      </c>
      <c r="AM23" s="2044"/>
      <c r="AN23" s="2044"/>
      <c r="AO23" s="2044"/>
      <c r="AP23" s="2043">
        <v>51853</v>
      </c>
      <c r="AQ23" s="1289">
        <v>146089</v>
      </c>
      <c r="AR23" s="1289"/>
      <c r="AS23" s="1289"/>
      <c r="AT23" s="1289"/>
    </row>
    <row r="24" spans="1:46" ht="22.5" customHeight="1">
      <c r="A24" s="404"/>
      <c r="B24" s="325"/>
      <c r="C24" s="1305" t="s">
        <v>2004</v>
      </c>
      <c r="D24" s="1305"/>
      <c r="E24" s="1305"/>
      <c r="F24" s="1305"/>
      <c r="G24" s="1305"/>
      <c r="H24" s="1305"/>
      <c r="I24" s="1305"/>
      <c r="J24" s="1305"/>
      <c r="K24" s="2043">
        <v>22</v>
      </c>
      <c r="L24" s="2044"/>
      <c r="M24" s="2044"/>
      <c r="N24" s="2044"/>
      <c r="O24" s="2067">
        <v>51734</v>
      </c>
      <c r="P24" s="2068"/>
      <c r="Q24" s="2068"/>
      <c r="R24" s="2068"/>
      <c r="S24" s="2068"/>
      <c r="T24" s="2067" t="s">
        <v>1269</v>
      </c>
      <c r="U24" s="2068"/>
      <c r="V24" s="2068"/>
      <c r="W24" s="2068"/>
      <c r="X24" s="2067" t="s">
        <v>1269</v>
      </c>
      <c r="Y24" s="2068"/>
      <c r="Z24" s="2068"/>
      <c r="AA24" s="2068"/>
      <c r="AB24" s="2068"/>
      <c r="AC24" s="2067" t="s">
        <v>1269</v>
      </c>
      <c r="AD24" s="2068"/>
      <c r="AE24" s="2068"/>
      <c r="AF24" s="2068"/>
      <c r="AG24" s="2067" t="s">
        <v>1269</v>
      </c>
      <c r="AH24" s="2068"/>
      <c r="AI24" s="2068"/>
      <c r="AJ24" s="2068"/>
      <c r="AK24" s="2068"/>
      <c r="AL24" s="2043">
        <v>22</v>
      </c>
      <c r="AM24" s="2044"/>
      <c r="AN24" s="2044"/>
      <c r="AO24" s="2044"/>
      <c r="AP24" s="2043">
        <v>51734</v>
      </c>
      <c r="AQ24" s="1289">
        <v>132046</v>
      </c>
      <c r="AR24" s="1289"/>
      <c r="AS24" s="1289"/>
      <c r="AT24" s="1289"/>
    </row>
    <row r="25" spans="1:46" ht="22.5" customHeight="1">
      <c r="A25" s="1305" t="s">
        <v>2005</v>
      </c>
      <c r="B25" s="1305"/>
      <c r="C25" s="1305"/>
      <c r="D25" s="1305"/>
      <c r="E25" s="1305"/>
      <c r="F25" s="1305"/>
      <c r="G25" s="1305"/>
      <c r="H25" s="1305"/>
      <c r="I25" s="1305"/>
      <c r="J25" s="1306"/>
      <c r="K25" s="2040">
        <v>1</v>
      </c>
      <c r="L25" s="2041"/>
      <c r="M25" s="2041"/>
      <c r="N25" s="2041"/>
      <c r="O25" s="2065">
        <v>133424</v>
      </c>
      <c r="P25" s="2066"/>
      <c r="Q25" s="2066"/>
      <c r="R25" s="2066"/>
      <c r="S25" s="2066"/>
      <c r="T25" s="2065">
        <v>1</v>
      </c>
      <c r="U25" s="2066"/>
      <c r="V25" s="2066"/>
      <c r="W25" s="2066"/>
      <c r="X25" s="2065">
        <v>45239</v>
      </c>
      <c r="Y25" s="2066"/>
      <c r="Z25" s="2066"/>
      <c r="AA25" s="2066"/>
      <c r="AB25" s="2066"/>
      <c r="AC25" s="2040">
        <v>1</v>
      </c>
      <c r="AD25" s="2041"/>
      <c r="AE25" s="2041"/>
      <c r="AF25" s="2041"/>
      <c r="AG25" s="2040">
        <v>699</v>
      </c>
      <c r="AH25" s="2041"/>
      <c r="AI25" s="2041"/>
      <c r="AJ25" s="1314"/>
      <c r="AK25" s="1353"/>
      <c r="AL25" s="2040">
        <v>1</v>
      </c>
      <c r="AM25" s="2041"/>
      <c r="AN25" s="2041"/>
      <c r="AO25" s="2041"/>
      <c r="AP25" s="2040">
        <v>88884</v>
      </c>
      <c r="AQ25" s="1350">
        <v>89561</v>
      </c>
      <c r="AR25" s="1350"/>
      <c r="AS25" s="1350"/>
      <c r="AT25" s="1350"/>
    </row>
    <row r="26" spans="1:46" ht="22.5" customHeight="1">
      <c r="AM26" s="314"/>
      <c r="AN26" s="314"/>
      <c r="AO26" s="314"/>
      <c r="AP26" s="314"/>
      <c r="AQ26" s="314"/>
      <c r="AR26" s="314"/>
      <c r="AS26" s="314"/>
      <c r="AT26" s="308" t="s">
        <v>1887</v>
      </c>
    </row>
    <row r="29" spans="1:46" s="42" customFormat="1" ht="22.5" customHeight="1">
      <c r="B29" s="2057" t="s">
        <v>2006</v>
      </c>
      <c r="C29" s="2057"/>
      <c r="D29" s="2057"/>
      <c r="E29" s="2057"/>
      <c r="F29" s="2057"/>
      <c r="G29" s="2057"/>
      <c r="H29" s="2057"/>
      <c r="I29" s="2057"/>
      <c r="J29" s="2057"/>
      <c r="K29" s="2057"/>
      <c r="L29" s="2057"/>
      <c r="M29" s="2057"/>
      <c r="N29" s="2057"/>
      <c r="O29" s="2057"/>
      <c r="P29" s="2057"/>
      <c r="Q29" s="2057"/>
      <c r="R29" s="2057"/>
      <c r="S29" s="2057"/>
      <c r="T29" s="2057"/>
      <c r="U29" s="2057"/>
      <c r="V29" s="2057"/>
      <c r="W29" s="2057"/>
      <c r="X29" s="2057"/>
      <c r="Y29" s="2057"/>
      <c r="Z29" s="2057"/>
      <c r="AA29" s="2057"/>
      <c r="AB29" s="2057"/>
      <c r="AC29" s="2057"/>
      <c r="AD29" s="2057"/>
      <c r="AE29" s="2057"/>
      <c r="AF29" s="2057"/>
      <c r="AG29" s="2057"/>
      <c r="AH29" s="2057"/>
      <c r="AI29" s="2057"/>
      <c r="AJ29" s="2057"/>
      <c r="AK29" s="2057"/>
      <c r="AL29" s="2057"/>
      <c r="AM29" s="2057"/>
      <c r="AN29" s="2057"/>
      <c r="AO29" s="2057"/>
      <c r="AP29" s="2057"/>
      <c r="AQ29" s="2057"/>
      <c r="AR29" s="2057"/>
      <c r="AS29" s="2057"/>
      <c r="AT29" s="2057"/>
    </row>
    <row r="30" spans="1:46" ht="22.5" customHeight="1">
      <c r="A30" s="817"/>
      <c r="B30" s="817"/>
      <c r="C30" s="817"/>
      <c r="D30" s="817"/>
      <c r="E30" s="817"/>
      <c r="F30" s="817"/>
      <c r="G30" s="817"/>
      <c r="H30" s="817"/>
      <c r="I30" s="817"/>
      <c r="J30" s="817"/>
      <c r="K30" s="746"/>
      <c r="L30" s="746"/>
      <c r="M30" s="746"/>
      <c r="N30" s="746"/>
      <c r="O30" s="746"/>
      <c r="P30" s="746"/>
      <c r="Q30" s="746"/>
      <c r="R30" s="746"/>
      <c r="S30" s="746"/>
      <c r="T30" s="746"/>
      <c r="U30" s="746"/>
      <c r="V30" s="413"/>
      <c r="W30" s="413"/>
      <c r="X30" s="413"/>
    </row>
    <row r="31" spans="1:46" ht="22.5" customHeight="1">
      <c r="A31" s="746"/>
      <c r="B31" s="746"/>
      <c r="C31" s="746"/>
      <c r="D31" s="746"/>
      <c r="E31" s="746"/>
      <c r="F31" s="746"/>
      <c r="G31" s="746"/>
      <c r="H31" s="746"/>
      <c r="I31" s="746"/>
      <c r="J31" s="746"/>
      <c r="K31" s="746"/>
      <c r="L31" s="746"/>
      <c r="M31" s="746"/>
      <c r="N31" s="746"/>
      <c r="O31" s="746"/>
      <c r="P31" s="746"/>
      <c r="Q31" s="746"/>
      <c r="R31" s="746"/>
      <c r="S31" s="746"/>
      <c r="T31" s="746"/>
      <c r="U31" s="746"/>
      <c r="AF31" s="328"/>
      <c r="AG31" s="328"/>
      <c r="AH31" s="328"/>
      <c r="AI31" s="328"/>
      <c r="AJ31" s="328"/>
      <c r="AK31" s="328"/>
      <c r="AL31" s="328"/>
      <c r="AM31" s="328"/>
      <c r="AN31" s="328"/>
      <c r="AO31" s="328"/>
      <c r="AP31" s="328"/>
      <c r="AQ31" s="328"/>
      <c r="AR31" s="328"/>
      <c r="AS31" s="328"/>
      <c r="AT31" s="407" t="s">
        <v>4611</v>
      </c>
    </row>
    <row r="32" spans="1:46" ht="22.5" customHeight="1">
      <c r="A32" s="2058" t="s">
        <v>2007</v>
      </c>
      <c r="B32" s="1273"/>
      <c r="C32" s="1273"/>
      <c r="D32" s="1273"/>
      <c r="E32" s="1273"/>
      <c r="F32" s="1273"/>
      <c r="G32" s="1273"/>
      <c r="H32" s="1273"/>
      <c r="I32" s="1273"/>
      <c r="J32" s="1273"/>
      <c r="K32" s="302"/>
      <c r="L32" s="303"/>
      <c r="M32" s="304"/>
      <c r="N32" s="1137"/>
      <c r="O32" s="1133"/>
      <c r="P32" s="1136"/>
      <c r="Q32" s="302"/>
      <c r="R32" s="352"/>
      <c r="S32" s="337"/>
      <c r="T32" s="302"/>
      <c r="U32" s="352"/>
      <c r="V32" s="304"/>
      <c r="W32" s="302"/>
      <c r="X32" s="303"/>
      <c r="Y32" s="304"/>
      <c r="Z32" s="302"/>
      <c r="AA32" s="303"/>
      <c r="AB32" s="304"/>
      <c r="AC32" s="302"/>
      <c r="AD32" s="303"/>
      <c r="AE32" s="304"/>
      <c r="AF32" s="302"/>
      <c r="AG32" s="303"/>
      <c r="AH32" s="304"/>
      <c r="AI32" s="302"/>
      <c r="AJ32" s="303"/>
      <c r="AK32" s="304"/>
      <c r="AL32" s="302"/>
      <c r="AM32" s="303"/>
      <c r="AN32" s="304"/>
      <c r="AO32" s="302"/>
      <c r="AP32" s="303"/>
      <c r="AQ32" s="304"/>
      <c r="AR32" s="302"/>
      <c r="AS32" s="303"/>
      <c r="AT32" s="303"/>
    </row>
    <row r="33" spans="1:46" ht="22.5" customHeight="1">
      <c r="A33" s="1201"/>
      <c r="B33" s="1201"/>
      <c r="C33" s="1201"/>
      <c r="D33" s="1201"/>
      <c r="E33" s="1201"/>
      <c r="F33" s="1201"/>
      <c r="G33" s="1201"/>
      <c r="H33" s="1201"/>
      <c r="I33" s="1201"/>
      <c r="J33" s="1201"/>
      <c r="K33" s="310"/>
      <c r="L33" s="285"/>
      <c r="M33" s="311"/>
      <c r="N33" s="2059" t="s">
        <v>4970</v>
      </c>
      <c r="O33" s="2060"/>
      <c r="P33" s="2061"/>
      <c r="Q33" s="310"/>
      <c r="R33" s="320"/>
      <c r="S33" s="456"/>
      <c r="T33" s="310"/>
      <c r="U33" s="320"/>
      <c r="V33" s="311"/>
      <c r="W33" s="310"/>
      <c r="X33" s="285"/>
      <c r="Y33" s="311"/>
      <c r="Z33" s="310"/>
      <c r="AA33" s="285"/>
      <c r="AB33" s="311"/>
      <c r="AC33" s="310"/>
      <c r="AD33" s="285"/>
      <c r="AE33" s="311"/>
      <c r="AF33" s="310"/>
      <c r="AG33" s="285"/>
      <c r="AH33" s="311"/>
      <c r="AI33" s="310"/>
      <c r="AJ33" s="285"/>
      <c r="AK33" s="311"/>
      <c r="AL33" s="310"/>
      <c r="AM33" s="285"/>
      <c r="AN33" s="311"/>
      <c r="AO33" s="310"/>
      <c r="AP33" s="285"/>
      <c r="AQ33" s="311"/>
      <c r="AR33" s="310"/>
      <c r="AS33" s="285"/>
      <c r="AT33" s="285"/>
    </row>
    <row r="34" spans="1:46" ht="22.5" customHeight="1">
      <c r="A34" s="1201"/>
      <c r="B34" s="1201"/>
      <c r="C34" s="1201"/>
      <c r="D34" s="1201"/>
      <c r="E34" s="1201"/>
      <c r="F34" s="1201"/>
      <c r="G34" s="1201"/>
      <c r="H34" s="1201"/>
      <c r="I34" s="1201"/>
      <c r="J34" s="1201"/>
      <c r="K34" s="1280" t="s">
        <v>1848</v>
      </c>
      <c r="L34" s="1201"/>
      <c r="M34" s="1281"/>
      <c r="N34" s="1280" t="s">
        <v>4971</v>
      </c>
      <c r="O34" s="1437"/>
      <c r="P34" s="1281"/>
      <c r="Q34" s="1970" t="s">
        <v>2008</v>
      </c>
      <c r="R34" s="1300"/>
      <c r="S34" s="1682"/>
      <c r="T34" s="1970" t="s">
        <v>2009</v>
      </c>
      <c r="U34" s="1300"/>
      <c r="V34" s="1682"/>
      <c r="W34" s="1970" t="s">
        <v>2010</v>
      </c>
      <c r="X34" s="1300"/>
      <c r="Y34" s="1682"/>
      <c r="Z34" s="1970" t="s">
        <v>2011</v>
      </c>
      <c r="AA34" s="1300"/>
      <c r="AB34" s="1682"/>
      <c r="AC34" s="1970" t="s">
        <v>2012</v>
      </c>
      <c r="AD34" s="1300"/>
      <c r="AE34" s="1682"/>
      <c r="AF34" s="1970" t="s">
        <v>2013</v>
      </c>
      <c r="AG34" s="1300"/>
      <c r="AH34" s="1682"/>
      <c r="AI34" s="1970" t="s">
        <v>2014</v>
      </c>
      <c r="AJ34" s="1300"/>
      <c r="AK34" s="1682"/>
      <c r="AL34" s="1970" t="s">
        <v>2015</v>
      </c>
      <c r="AM34" s="1300"/>
      <c r="AN34" s="1682"/>
      <c r="AO34" s="1970" t="s">
        <v>2016</v>
      </c>
      <c r="AP34" s="1300"/>
      <c r="AQ34" s="1682"/>
      <c r="AR34" s="1970" t="s">
        <v>2017</v>
      </c>
      <c r="AS34" s="1300"/>
      <c r="AT34" s="1300"/>
    </row>
    <row r="35" spans="1:46" ht="22.5" customHeight="1">
      <c r="A35" s="1201"/>
      <c r="B35" s="1201"/>
      <c r="C35" s="1201"/>
      <c r="D35" s="1201"/>
      <c r="E35" s="1201"/>
      <c r="F35" s="1201"/>
      <c r="G35" s="1201"/>
      <c r="H35" s="1201"/>
      <c r="I35" s="1201"/>
      <c r="J35" s="1201"/>
      <c r="K35" s="310"/>
      <c r="L35" s="285"/>
      <c r="M35" s="311"/>
      <c r="N35" s="2062" t="s">
        <v>4972</v>
      </c>
      <c r="O35" s="2063"/>
      <c r="P35" s="2064"/>
      <c r="Q35" s="310"/>
      <c r="R35" s="320"/>
      <c r="S35" s="456"/>
      <c r="T35" s="351"/>
      <c r="U35" s="320"/>
      <c r="V35" s="311"/>
      <c r="W35" s="310"/>
      <c r="X35" s="285"/>
      <c r="Y35" s="442"/>
      <c r="Z35" s="351"/>
      <c r="AB35" s="442"/>
      <c r="AC35" s="310"/>
      <c r="AD35" s="285"/>
      <c r="AE35" s="311"/>
      <c r="AF35" s="310"/>
      <c r="AG35" s="285"/>
      <c r="AH35" s="442"/>
      <c r="AI35" s="310"/>
      <c r="AJ35" s="285"/>
      <c r="AK35" s="311"/>
      <c r="AL35" s="310"/>
      <c r="AM35" s="285"/>
      <c r="AN35" s="311"/>
      <c r="AO35" s="310"/>
      <c r="AP35" s="285"/>
      <c r="AQ35" s="311"/>
      <c r="AR35" s="310"/>
      <c r="AS35" s="285"/>
      <c r="AT35" s="285"/>
    </row>
    <row r="36" spans="1:46" ht="22.5" customHeight="1">
      <c r="A36" s="1276"/>
      <c r="B36" s="1276"/>
      <c r="C36" s="1276"/>
      <c r="D36" s="1276"/>
      <c r="E36" s="1276"/>
      <c r="F36" s="1276"/>
      <c r="G36" s="1276"/>
      <c r="H36" s="1276"/>
      <c r="I36" s="1276"/>
      <c r="J36" s="1276"/>
      <c r="K36" s="305"/>
      <c r="L36" s="306"/>
      <c r="M36" s="312"/>
      <c r="N36" s="1134"/>
      <c r="O36" s="1132"/>
      <c r="P36" s="1135"/>
      <c r="Q36" s="310"/>
      <c r="R36" s="321"/>
      <c r="S36" s="456"/>
      <c r="T36" s="310"/>
      <c r="U36" s="321"/>
      <c r="V36" s="311"/>
      <c r="W36" s="310"/>
      <c r="X36" s="306"/>
      <c r="Y36" s="311"/>
      <c r="Z36" s="310"/>
      <c r="AA36" s="306"/>
      <c r="AB36" s="311"/>
      <c r="AC36" s="310"/>
      <c r="AD36" s="306"/>
      <c r="AE36" s="311"/>
      <c r="AF36" s="310"/>
      <c r="AG36" s="306"/>
      <c r="AH36" s="311"/>
      <c r="AI36" s="310"/>
      <c r="AJ36" s="306"/>
      <c r="AK36" s="312"/>
      <c r="AL36" s="305"/>
      <c r="AM36" s="306"/>
      <c r="AN36" s="312"/>
      <c r="AO36" s="310"/>
      <c r="AP36" s="306"/>
      <c r="AQ36" s="311"/>
      <c r="AR36" s="310"/>
      <c r="AS36" s="306"/>
      <c r="AT36" s="285"/>
    </row>
    <row r="37" spans="1:46" ht="22.5" customHeight="1">
      <c r="A37" s="1305" t="s">
        <v>1990</v>
      </c>
      <c r="B37" s="1305"/>
      <c r="C37" s="1305"/>
      <c r="D37" s="1305"/>
      <c r="E37" s="1305"/>
      <c r="F37" s="1305"/>
      <c r="G37" s="1305"/>
      <c r="H37" s="1305"/>
      <c r="I37" s="1305"/>
      <c r="J37" s="1305"/>
      <c r="K37" s="2048">
        <v>141476</v>
      </c>
      <c r="L37" s="2049"/>
      <c r="M37" s="2050"/>
      <c r="N37" s="2051" t="s">
        <v>1269</v>
      </c>
      <c r="O37" s="2052"/>
      <c r="P37" s="2053"/>
      <c r="Q37" s="2051">
        <v>119</v>
      </c>
      <c r="R37" s="2052"/>
      <c r="S37" s="2053"/>
      <c r="T37" s="2051">
        <v>1133</v>
      </c>
      <c r="U37" s="2052"/>
      <c r="V37" s="2053"/>
      <c r="W37" s="2051">
        <v>4591</v>
      </c>
      <c r="X37" s="2052"/>
      <c r="Y37" s="2053"/>
      <c r="Z37" s="2051">
        <v>6400</v>
      </c>
      <c r="AA37" s="2052"/>
      <c r="AB37" s="2053"/>
      <c r="AC37" s="2051">
        <v>4100</v>
      </c>
      <c r="AD37" s="2052"/>
      <c r="AE37" s="2053"/>
      <c r="AF37" s="2051">
        <v>9490</v>
      </c>
      <c r="AG37" s="2052"/>
      <c r="AH37" s="2053"/>
      <c r="AI37" s="2051">
        <v>16759</v>
      </c>
      <c r="AJ37" s="2052"/>
      <c r="AK37" s="2053"/>
      <c r="AL37" s="2051">
        <v>10000</v>
      </c>
      <c r="AM37" s="2052"/>
      <c r="AN37" s="2053"/>
      <c r="AO37" s="2051">
        <v>88884</v>
      </c>
      <c r="AP37" s="2052"/>
      <c r="AQ37" s="2053"/>
      <c r="AR37" s="2051" t="s">
        <v>4612</v>
      </c>
      <c r="AS37" s="2052"/>
      <c r="AT37" s="2052"/>
    </row>
    <row r="38" spans="1:46" ht="22.5" customHeight="1">
      <c r="A38" s="1555" t="s">
        <v>1991</v>
      </c>
      <c r="B38" s="1555"/>
      <c r="C38" s="1555"/>
      <c r="D38" s="1555"/>
      <c r="E38" s="1555"/>
      <c r="F38" s="1555"/>
      <c r="G38" s="1555"/>
      <c r="H38" s="1555"/>
      <c r="I38" s="1555"/>
      <c r="J38" s="1555"/>
      <c r="K38" s="2054">
        <v>739</v>
      </c>
      <c r="L38" s="2055"/>
      <c r="M38" s="2056"/>
      <c r="N38" s="2054" t="s">
        <v>1269</v>
      </c>
      <c r="O38" s="2055"/>
      <c r="P38" s="2056"/>
      <c r="Q38" s="2054" t="s">
        <v>1269</v>
      </c>
      <c r="R38" s="2055"/>
      <c r="S38" s="2056"/>
      <c r="T38" s="2043" t="s">
        <v>1269</v>
      </c>
      <c r="U38" s="2044"/>
      <c r="V38" s="2045"/>
      <c r="W38" s="2043">
        <v>739</v>
      </c>
      <c r="X38" s="2044"/>
      <c r="Y38" s="2045"/>
      <c r="Z38" s="2043" t="s">
        <v>1269</v>
      </c>
      <c r="AA38" s="2044"/>
      <c r="AB38" s="2045"/>
      <c r="AC38" s="2043" t="s">
        <v>1269</v>
      </c>
      <c r="AD38" s="2044"/>
      <c r="AE38" s="2045"/>
      <c r="AF38" s="2043" t="s">
        <v>1269</v>
      </c>
      <c r="AG38" s="2044"/>
      <c r="AH38" s="2045"/>
      <c r="AI38" s="2054" t="s">
        <v>1269</v>
      </c>
      <c r="AJ38" s="2055"/>
      <c r="AK38" s="2056"/>
      <c r="AL38" s="2043" t="s">
        <v>1269</v>
      </c>
      <c r="AM38" s="2044"/>
      <c r="AN38" s="2045"/>
      <c r="AO38" s="2043" t="s">
        <v>1269</v>
      </c>
      <c r="AP38" s="2044"/>
      <c r="AQ38" s="2045"/>
      <c r="AR38" s="2043" t="s">
        <v>1269</v>
      </c>
      <c r="AS38" s="2044"/>
      <c r="AT38" s="2044"/>
    </row>
    <row r="39" spans="1:46" ht="22.5" customHeight="1">
      <c r="A39" s="442"/>
      <c r="B39" s="325"/>
      <c r="C39" s="1305" t="s">
        <v>1992</v>
      </c>
      <c r="D39" s="1305"/>
      <c r="E39" s="1305"/>
      <c r="F39" s="1305"/>
      <c r="G39" s="1305"/>
      <c r="H39" s="1305"/>
      <c r="I39" s="1305"/>
      <c r="J39" s="1305"/>
      <c r="K39" s="2043" t="s">
        <v>1269</v>
      </c>
      <c r="L39" s="2046"/>
      <c r="M39" s="2045"/>
      <c r="N39" s="2043" t="s">
        <v>1269</v>
      </c>
      <c r="O39" s="2044"/>
      <c r="P39" s="2045"/>
      <c r="Q39" s="2043" t="s">
        <v>1269</v>
      </c>
      <c r="R39" s="2044"/>
      <c r="S39" s="2045"/>
      <c r="T39" s="2043" t="s">
        <v>1269</v>
      </c>
      <c r="U39" s="2044"/>
      <c r="V39" s="2045"/>
      <c r="W39" s="2043" t="s">
        <v>1269</v>
      </c>
      <c r="X39" s="2044"/>
      <c r="Y39" s="2045"/>
      <c r="Z39" s="2043" t="s">
        <v>1269</v>
      </c>
      <c r="AA39" s="2044"/>
      <c r="AB39" s="2045"/>
      <c r="AC39" s="2043" t="s">
        <v>1269</v>
      </c>
      <c r="AD39" s="2044"/>
      <c r="AE39" s="2045"/>
      <c r="AF39" s="2043" t="s">
        <v>1269</v>
      </c>
      <c r="AG39" s="2044"/>
      <c r="AH39" s="2045"/>
      <c r="AI39" s="2043" t="s">
        <v>1269</v>
      </c>
      <c r="AJ39" s="2044"/>
      <c r="AK39" s="2045"/>
      <c r="AL39" s="2043" t="s">
        <v>1269</v>
      </c>
      <c r="AM39" s="2044"/>
      <c r="AN39" s="2045"/>
      <c r="AO39" s="2043" t="s">
        <v>1269</v>
      </c>
      <c r="AP39" s="2044"/>
      <c r="AQ39" s="2045"/>
      <c r="AR39" s="2043" t="s">
        <v>1269</v>
      </c>
      <c r="AS39" s="2044"/>
      <c r="AT39" s="2044"/>
    </row>
    <row r="40" spans="1:46" ht="22.5" customHeight="1">
      <c r="A40" s="442"/>
      <c r="B40" s="88"/>
      <c r="C40" s="1555" t="s">
        <v>1993</v>
      </c>
      <c r="D40" s="1555"/>
      <c r="E40" s="1555"/>
      <c r="F40" s="1555"/>
      <c r="G40" s="1555"/>
      <c r="H40" s="1555"/>
      <c r="I40" s="1555"/>
      <c r="J40" s="1555"/>
      <c r="K40" s="2043" t="s">
        <v>1269</v>
      </c>
      <c r="L40" s="2046"/>
      <c r="M40" s="2045"/>
      <c r="N40" s="2043" t="s">
        <v>1269</v>
      </c>
      <c r="O40" s="2044"/>
      <c r="P40" s="2045"/>
      <c r="Q40" s="2043" t="s">
        <v>1269</v>
      </c>
      <c r="R40" s="2044"/>
      <c r="S40" s="2045"/>
      <c r="T40" s="2043" t="s">
        <v>1269</v>
      </c>
      <c r="U40" s="2044"/>
      <c r="V40" s="2045"/>
      <c r="W40" s="2043" t="s">
        <v>1269</v>
      </c>
      <c r="X40" s="2044"/>
      <c r="Y40" s="2045"/>
      <c r="Z40" s="2043" t="s">
        <v>1269</v>
      </c>
      <c r="AA40" s="2044"/>
      <c r="AB40" s="2045"/>
      <c r="AC40" s="2043" t="s">
        <v>1269</v>
      </c>
      <c r="AD40" s="2044"/>
      <c r="AE40" s="2045"/>
      <c r="AF40" s="2043" t="s">
        <v>1269</v>
      </c>
      <c r="AG40" s="2044"/>
      <c r="AH40" s="2045"/>
      <c r="AI40" s="2043" t="s">
        <v>1269</v>
      </c>
      <c r="AJ40" s="2044"/>
      <c r="AK40" s="2045"/>
      <c r="AL40" s="2043" t="s">
        <v>1269</v>
      </c>
      <c r="AM40" s="2044"/>
      <c r="AN40" s="2045"/>
      <c r="AO40" s="2043" t="s">
        <v>1269</v>
      </c>
      <c r="AP40" s="2044"/>
      <c r="AQ40" s="2045"/>
      <c r="AR40" s="2043" t="s">
        <v>1269</v>
      </c>
      <c r="AS40" s="2044"/>
      <c r="AT40" s="2044"/>
    </row>
    <row r="41" spans="1:46" ht="22.5" customHeight="1">
      <c r="A41" s="442"/>
      <c r="B41" s="351"/>
      <c r="D41" s="325"/>
      <c r="E41" s="1305" t="s">
        <v>1994</v>
      </c>
      <c r="F41" s="1305"/>
      <c r="G41" s="1305"/>
      <c r="H41" s="1305"/>
      <c r="I41" s="1305"/>
      <c r="J41" s="1305"/>
      <c r="K41" s="2043" t="s">
        <v>1269</v>
      </c>
      <c r="L41" s="2046"/>
      <c r="M41" s="2045"/>
      <c r="N41" s="2043" t="s">
        <v>1269</v>
      </c>
      <c r="O41" s="2044"/>
      <c r="P41" s="2045"/>
      <c r="Q41" s="2043" t="s">
        <v>1269</v>
      </c>
      <c r="R41" s="2044"/>
      <c r="S41" s="2045"/>
      <c r="T41" s="2043" t="s">
        <v>1269</v>
      </c>
      <c r="U41" s="2044"/>
      <c r="V41" s="2045"/>
      <c r="W41" s="2043" t="s">
        <v>1269</v>
      </c>
      <c r="X41" s="2044"/>
      <c r="Y41" s="2045"/>
      <c r="Z41" s="2043" t="s">
        <v>1269</v>
      </c>
      <c r="AA41" s="2044"/>
      <c r="AB41" s="2045"/>
      <c r="AC41" s="2043" t="s">
        <v>1269</v>
      </c>
      <c r="AD41" s="2044"/>
      <c r="AE41" s="2045"/>
      <c r="AF41" s="2043" t="s">
        <v>1269</v>
      </c>
      <c r="AG41" s="2044"/>
      <c r="AH41" s="2045"/>
      <c r="AI41" s="2043" t="s">
        <v>1269</v>
      </c>
      <c r="AJ41" s="2044"/>
      <c r="AK41" s="2045"/>
      <c r="AL41" s="2043" t="s">
        <v>1269</v>
      </c>
      <c r="AM41" s="2044"/>
      <c r="AN41" s="2045"/>
      <c r="AO41" s="2043" t="s">
        <v>1269</v>
      </c>
      <c r="AP41" s="2044"/>
      <c r="AQ41" s="2045"/>
      <c r="AR41" s="2043" t="s">
        <v>1269</v>
      </c>
      <c r="AS41" s="2044"/>
      <c r="AT41" s="2044"/>
    </row>
    <row r="42" spans="1:46" ht="22.5" customHeight="1">
      <c r="A42" s="442"/>
      <c r="B42" s="351"/>
      <c r="D42" s="325"/>
      <c r="E42" s="1305" t="s">
        <v>1995</v>
      </c>
      <c r="F42" s="1305"/>
      <c r="G42" s="1305"/>
      <c r="H42" s="1305"/>
      <c r="I42" s="1305"/>
      <c r="J42" s="1305"/>
      <c r="K42" s="2043" t="s">
        <v>1269</v>
      </c>
      <c r="L42" s="2046"/>
      <c r="M42" s="2045"/>
      <c r="N42" s="2043" t="s">
        <v>1269</v>
      </c>
      <c r="O42" s="2044"/>
      <c r="P42" s="2045"/>
      <c r="Q42" s="2043" t="s">
        <v>1269</v>
      </c>
      <c r="R42" s="2044"/>
      <c r="S42" s="2045"/>
      <c r="T42" s="2043" t="s">
        <v>1269</v>
      </c>
      <c r="U42" s="2044"/>
      <c r="V42" s="2045"/>
      <c r="W42" s="2043" t="s">
        <v>1269</v>
      </c>
      <c r="X42" s="2044"/>
      <c r="Y42" s="2045"/>
      <c r="Z42" s="2043" t="s">
        <v>1269</v>
      </c>
      <c r="AA42" s="2044"/>
      <c r="AB42" s="2045"/>
      <c r="AC42" s="2043" t="s">
        <v>1269</v>
      </c>
      <c r="AD42" s="2044"/>
      <c r="AE42" s="2045"/>
      <c r="AF42" s="2043" t="s">
        <v>1269</v>
      </c>
      <c r="AG42" s="2044"/>
      <c r="AH42" s="2045"/>
      <c r="AI42" s="2043" t="s">
        <v>1269</v>
      </c>
      <c r="AJ42" s="2044"/>
      <c r="AK42" s="2045"/>
      <c r="AL42" s="2043" t="s">
        <v>1269</v>
      </c>
      <c r="AM42" s="2044"/>
      <c r="AN42" s="2045"/>
      <c r="AO42" s="2043" t="s">
        <v>1269</v>
      </c>
      <c r="AP42" s="2044"/>
      <c r="AQ42" s="2045"/>
      <c r="AR42" s="2043" t="s">
        <v>1269</v>
      </c>
      <c r="AS42" s="2044"/>
      <c r="AT42" s="2044"/>
    </row>
    <row r="43" spans="1:46" ht="22.5" customHeight="1">
      <c r="A43" s="442"/>
      <c r="B43" s="351"/>
      <c r="D43" s="325"/>
      <c r="E43" s="1305" t="s">
        <v>1996</v>
      </c>
      <c r="F43" s="1305"/>
      <c r="G43" s="1305"/>
      <c r="H43" s="1305"/>
      <c r="I43" s="1305"/>
      <c r="J43" s="1305"/>
      <c r="K43" s="2043" t="s">
        <v>1269</v>
      </c>
      <c r="L43" s="2046"/>
      <c r="M43" s="2045"/>
      <c r="N43" s="2043" t="s">
        <v>1269</v>
      </c>
      <c r="O43" s="2044"/>
      <c r="P43" s="2045"/>
      <c r="Q43" s="2043" t="s">
        <v>1269</v>
      </c>
      <c r="R43" s="2044"/>
      <c r="S43" s="2045"/>
      <c r="T43" s="2043" t="s">
        <v>1269</v>
      </c>
      <c r="U43" s="2044"/>
      <c r="V43" s="2045"/>
      <c r="W43" s="2043" t="s">
        <v>1269</v>
      </c>
      <c r="X43" s="2044"/>
      <c r="Y43" s="2045"/>
      <c r="Z43" s="2043" t="s">
        <v>1269</v>
      </c>
      <c r="AA43" s="2044"/>
      <c r="AB43" s="2045"/>
      <c r="AC43" s="2043" t="s">
        <v>1269</v>
      </c>
      <c r="AD43" s="2044"/>
      <c r="AE43" s="2045"/>
      <c r="AF43" s="2043" t="s">
        <v>1269</v>
      </c>
      <c r="AG43" s="2044"/>
      <c r="AH43" s="2045"/>
      <c r="AI43" s="2043" t="s">
        <v>1269</v>
      </c>
      <c r="AJ43" s="2044"/>
      <c r="AK43" s="2045"/>
      <c r="AL43" s="2043" t="s">
        <v>1269</v>
      </c>
      <c r="AM43" s="2044"/>
      <c r="AN43" s="2045"/>
      <c r="AO43" s="2043" t="s">
        <v>1269</v>
      </c>
      <c r="AP43" s="2044"/>
      <c r="AQ43" s="2045"/>
      <c r="AR43" s="2043" t="s">
        <v>1269</v>
      </c>
      <c r="AS43" s="2044"/>
      <c r="AT43" s="2044"/>
    </row>
    <row r="44" spans="1:46" ht="22.5" customHeight="1">
      <c r="A44" s="442"/>
      <c r="B44" s="351"/>
      <c r="D44" s="88"/>
      <c r="E44" s="1555" t="s">
        <v>1997</v>
      </c>
      <c r="F44" s="1555"/>
      <c r="G44" s="1555"/>
      <c r="H44" s="1555"/>
      <c r="I44" s="1555"/>
      <c r="J44" s="1555"/>
      <c r="K44" s="2043" t="s">
        <v>1269</v>
      </c>
      <c r="L44" s="2046"/>
      <c r="M44" s="2045"/>
      <c r="N44" s="2043" t="s">
        <v>1269</v>
      </c>
      <c r="O44" s="2044"/>
      <c r="P44" s="2045"/>
      <c r="Q44" s="2043" t="s">
        <v>1269</v>
      </c>
      <c r="R44" s="2044"/>
      <c r="S44" s="2045"/>
      <c r="T44" s="2043" t="s">
        <v>1269</v>
      </c>
      <c r="U44" s="2044"/>
      <c r="V44" s="2045"/>
      <c r="W44" s="2043" t="s">
        <v>1269</v>
      </c>
      <c r="X44" s="2044"/>
      <c r="Y44" s="2045"/>
      <c r="Z44" s="2043" t="s">
        <v>1269</v>
      </c>
      <c r="AA44" s="2044"/>
      <c r="AB44" s="2045"/>
      <c r="AC44" s="2043" t="s">
        <v>1269</v>
      </c>
      <c r="AD44" s="2044"/>
      <c r="AE44" s="2045"/>
      <c r="AF44" s="2043" t="s">
        <v>1269</v>
      </c>
      <c r="AG44" s="2044"/>
      <c r="AH44" s="2045"/>
      <c r="AI44" s="2043" t="s">
        <v>1269</v>
      </c>
      <c r="AJ44" s="2044"/>
      <c r="AK44" s="2045"/>
      <c r="AL44" s="2043" t="s">
        <v>1269</v>
      </c>
      <c r="AM44" s="2044"/>
      <c r="AN44" s="2045"/>
      <c r="AO44" s="2043" t="s">
        <v>1269</v>
      </c>
      <c r="AP44" s="2044"/>
      <c r="AQ44" s="2045"/>
      <c r="AR44" s="2043" t="s">
        <v>1269</v>
      </c>
      <c r="AS44" s="2044"/>
      <c r="AT44" s="2044"/>
    </row>
    <row r="45" spans="1:46" ht="22.5" customHeight="1">
      <c r="A45" s="442"/>
      <c r="B45" s="88"/>
      <c r="C45" s="1555" t="s">
        <v>1998</v>
      </c>
      <c r="D45" s="1555"/>
      <c r="E45" s="1555"/>
      <c r="F45" s="1555"/>
      <c r="G45" s="1555"/>
      <c r="H45" s="1555"/>
      <c r="I45" s="1555"/>
      <c r="J45" s="1555"/>
      <c r="K45" s="2043">
        <v>739</v>
      </c>
      <c r="L45" s="2046"/>
      <c r="M45" s="2045"/>
      <c r="N45" s="2043" t="s">
        <v>1269</v>
      </c>
      <c r="O45" s="2044"/>
      <c r="P45" s="2045"/>
      <c r="Q45" s="2043" t="s">
        <v>1269</v>
      </c>
      <c r="R45" s="2044"/>
      <c r="S45" s="2045"/>
      <c r="T45" s="2043" t="s">
        <v>1269</v>
      </c>
      <c r="U45" s="2044"/>
      <c r="V45" s="2045"/>
      <c r="W45" s="2043">
        <v>739</v>
      </c>
      <c r="X45" s="2044"/>
      <c r="Y45" s="2045"/>
      <c r="Z45" s="2043" t="s">
        <v>1269</v>
      </c>
      <c r="AA45" s="2044"/>
      <c r="AB45" s="2045"/>
      <c r="AC45" s="2043" t="s">
        <v>1269</v>
      </c>
      <c r="AD45" s="2044"/>
      <c r="AE45" s="2045"/>
      <c r="AF45" s="2043" t="s">
        <v>1269</v>
      </c>
      <c r="AG45" s="2044"/>
      <c r="AH45" s="2045"/>
      <c r="AI45" s="2043" t="s">
        <v>1269</v>
      </c>
      <c r="AJ45" s="2044"/>
      <c r="AK45" s="2045"/>
      <c r="AL45" s="2043" t="s">
        <v>1269</v>
      </c>
      <c r="AM45" s="2044"/>
      <c r="AN45" s="2045"/>
      <c r="AO45" s="2043" t="s">
        <v>1269</v>
      </c>
      <c r="AP45" s="2044"/>
      <c r="AQ45" s="2045"/>
      <c r="AR45" s="2043" t="s">
        <v>1269</v>
      </c>
      <c r="AS45" s="2044"/>
      <c r="AT45" s="2044"/>
    </row>
    <row r="46" spans="1:46" ht="22.5" customHeight="1">
      <c r="A46" s="442"/>
      <c r="B46" s="351"/>
      <c r="D46" s="325"/>
      <c r="E46" s="1305" t="s">
        <v>1999</v>
      </c>
      <c r="F46" s="1305"/>
      <c r="G46" s="1305"/>
      <c r="H46" s="1305"/>
      <c r="I46" s="1305"/>
      <c r="J46" s="1305"/>
      <c r="K46" s="2043" t="s">
        <v>1269</v>
      </c>
      <c r="L46" s="2046"/>
      <c r="M46" s="2045"/>
      <c r="N46" s="2043" t="s">
        <v>1269</v>
      </c>
      <c r="O46" s="2044"/>
      <c r="P46" s="2045"/>
      <c r="Q46" s="2043" t="s">
        <v>1269</v>
      </c>
      <c r="R46" s="2044"/>
      <c r="S46" s="2045"/>
      <c r="T46" s="2043" t="s">
        <v>1269</v>
      </c>
      <c r="U46" s="2044"/>
      <c r="V46" s="2045"/>
      <c r="W46" s="2043" t="s">
        <v>1269</v>
      </c>
      <c r="X46" s="2044"/>
      <c r="Y46" s="2045"/>
      <c r="Z46" s="2043" t="s">
        <v>1269</v>
      </c>
      <c r="AA46" s="2044"/>
      <c r="AB46" s="2045"/>
      <c r="AC46" s="2043" t="s">
        <v>1269</v>
      </c>
      <c r="AD46" s="2044"/>
      <c r="AE46" s="2045"/>
      <c r="AF46" s="2043" t="s">
        <v>1269</v>
      </c>
      <c r="AG46" s="2044"/>
      <c r="AH46" s="2045"/>
      <c r="AI46" s="2043" t="s">
        <v>1269</v>
      </c>
      <c r="AJ46" s="2044"/>
      <c r="AK46" s="2045"/>
      <c r="AL46" s="2043" t="s">
        <v>1269</v>
      </c>
      <c r="AM46" s="2044"/>
      <c r="AN46" s="2045"/>
      <c r="AO46" s="2043" t="s">
        <v>1269</v>
      </c>
      <c r="AP46" s="2044"/>
      <c r="AQ46" s="2045"/>
      <c r="AR46" s="2043" t="s">
        <v>1269</v>
      </c>
      <c r="AS46" s="2044"/>
      <c r="AT46" s="2044"/>
    </row>
    <row r="47" spans="1:46" ht="22.5" customHeight="1">
      <c r="A47" s="442"/>
      <c r="B47" s="351"/>
      <c r="D47" s="325"/>
      <c r="E47" s="1305" t="s">
        <v>2000</v>
      </c>
      <c r="F47" s="1305"/>
      <c r="G47" s="1305"/>
      <c r="H47" s="1305"/>
      <c r="I47" s="1305"/>
      <c r="J47" s="1305"/>
      <c r="K47" s="2043">
        <v>739</v>
      </c>
      <c r="L47" s="2046"/>
      <c r="M47" s="2045"/>
      <c r="N47" s="2043" t="s">
        <v>1269</v>
      </c>
      <c r="O47" s="2044"/>
      <c r="P47" s="2045"/>
      <c r="Q47" s="2043" t="s">
        <v>1269</v>
      </c>
      <c r="R47" s="2044"/>
      <c r="S47" s="2045"/>
      <c r="T47" s="2043" t="s">
        <v>1269</v>
      </c>
      <c r="U47" s="2044"/>
      <c r="V47" s="2045"/>
      <c r="W47" s="2043">
        <v>739</v>
      </c>
      <c r="X47" s="2044"/>
      <c r="Y47" s="2045"/>
      <c r="Z47" s="2043" t="s">
        <v>1269</v>
      </c>
      <c r="AA47" s="2044"/>
      <c r="AB47" s="2045"/>
      <c r="AC47" s="2043" t="s">
        <v>1269</v>
      </c>
      <c r="AD47" s="2044"/>
      <c r="AE47" s="2045"/>
      <c r="AF47" s="2043" t="s">
        <v>1269</v>
      </c>
      <c r="AG47" s="2044"/>
      <c r="AH47" s="2045"/>
      <c r="AI47" s="2043" t="s">
        <v>1269</v>
      </c>
      <c r="AJ47" s="2044"/>
      <c r="AK47" s="2045"/>
      <c r="AL47" s="2043" t="s">
        <v>1269</v>
      </c>
      <c r="AM47" s="2044"/>
      <c r="AN47" s="2045"/>
      <c r="AO47" s="2043" t="s">
        <v>1269</v>
      </c>
      <c r="AP47" s="2044"/>
      <c r="AQ47" s="2045"/>
      <c r="AR47" s="2043" t="s">
        <v>1269</v>
      </c>
      <c r="AS47" s="2044"/>
      <c r="AT47" s="2044"/>
    </row>
    <row r="48" spans="1:46" ht="22.5" customHeight="1">
      <c r="A48" s="442"/>
      <c r="B48" s="356"/>
      <c r="C48" s="328"/>
      <c r="D48" s="325"/>
      <c r="E48" s="2047" t="s">
        <v>2001</v>
      </c>
      <c r="F48" s="2047"/>
      <c r="G48" s="2047"/>
      <c r="H48" s="2047"/>
      <c r="I48" s="2047"/>
      <c r="J48" s="1663"/>
      <c r="K48" s="2043" t="s">
        <v>1269</v>
      </c>
      <c r="L48" s="2044"/>
      <c r="M48" s="2045"/>
      <c r="N48" s="2043" t="s">
        <v>1269</v>
      </c>
      <c r="O48" s="2044"/>
      <c r="P48" s="2045"/>
      <c r="Q48" s="2043" t="s">
        <v>1269</v>
      </c>
      <c r="R48" s="2044"/>
      <c r="S48" s="2045"/>
      <c r="T48" s="2043" t="s">
        <v>1269</v>
      </c>
      <c r="U48" s="2044"/>
      <c r="V48" s="2045"/>
      <c r="W48" s="2043" t="s">
        <v>1269</v>
      </c>
      <c r="X48" s="2044"/>
      <c r="Y48" s="2045"/>
      <c r="Z48" s="2043" t="s">
        <v>1269</v>
      </c>
      <c r="AA48" s="2044"/>
      <c r="AB48" s="2045"/>
      <c r="AC48" s="2043" t="s">
        <v>1269</v>
      </c>
      <c r="AD48" s="2044"/>
      <c r="AE48" s="2045"/>
      <c r="AF48" s="2043" t="s">
        <v>1269</v>
      </c>
      <c r="AG48" s="2044"/>
      <c r="AH48" s="2045"/>
      <c r="AI48" s="2043" t="s">
        <v>1269</v>
      </c>
      <c r="AJ48" s="2044"/>
      <c r="AK48" s="2045"/>
      <c r="AL48" s="2043" t="s">
        <v>1269</v>
      </c>
      <c r="AM48" s="2044"/>
      <c r="AN48" s="2045"/>
      <c r="AO48" s="2043" t="s">
        <v>1269</v>
      </c>
      <c r="AP48" s="2044"/>
      <c r="AQ48" s="2045"/>
      <c r="AR48" s="2043" t="s">
        <v>1269</v>
      </c>
      <c r="AS48" s="2044"/>
      <c r="AT48" s="2044"/>
    </row>
    <row r="49" spans="1:46" ht="22.5" customHeight="1">
      <c r="A49" s="404"/>
      <c r="B49" s="325"/>
      <c r="C49" s="1305" t="s">
        <v>2002</v>
      </c>
      <c r="D49" s="1305"/>
      <c r="E49" s="1305"/>
      <c r="F49" s="1305"/>
      <c r="G49" s="1305"/>
      <c r="H49" s="1305"/>
      <c r="I49" s="1305"/>
      <c r="J49" s="1305"/>
      <c r="K49" s="2043" t="s">
        <v>1269</v>
      </c>
      <c r="L49" s="2046"/>
      <c r="M49" s="2045"/>
      <c r="N49" s="2043" t="s">
        <v>1269</v>
      </c>
      <c r="O49" s="2044"/>
      <c r="P49" s="2045"/>
      <c r="Q49" s="2043" t="s">
        <v>1269</v>
      </c>
      <c r="R49" s="2044"/>
      <c r="S49" s="2045"/>
      <c r="T49" s="2043" t="s">
        <v>1269</v>
      </c>
      <c r="U49" s="2044"/>
      <c r="V49" s="2045"/>
      <c r="W49" s="2043" t="s">
        <v>1269</v>
      </c>
      <c r="X49" s="2044"/>
      <c r="Y49" s="2045"/>
      <c r="Z49" s="2043" t="s">
        <v>1269</v>
      </c>
      <c r="AA49" s="2044"/>
      <c r="AB49" s="2045"/>
      <c r="AC49" s="2043" t="s">
        <v>1269</v>
      </c>
      <c r="AD49" s="2044"/>
      <c r="AE49" s="2045"/>
      <c r="AF49" s="2043" t="s">
        <v>1269</v>
      </c>
      <c r="AG49" s="2044"/>
      <c r="AH49" s="2045"/>
      <c r="AI49" s="2043" t="s">
        <v>1269</v>
      </c>
      <c r="AJ49" s="2044"/>
      <c r="AK49" s="2045"/>
      <c r="AL49" s="2043" t="s">
        <v>1269</v>
      </c>
      <c r="AM49" s="2044"/>
      <c r="AN49" s="2045"/>
      <c r="AO49" s="2043" t="s">
        <v>1269</v>
      </c>
      <c r="AP49" s="2044"/>
      <c r="AQ49" s="2045"/>
      <c r="AR49" s="2043" t="s">
        <v>1269</v>
      </c>
      <c r="AS49" s="2044"/>
      <c r="AT49" s="2044"/>
    </row>
    <row r="50" spans="1:46" ht="22.5" customHeight="1">
      <c r="A50" s="1555" t="s">
        <v>2003</v>
      </c>
      <c r="B50" s="1555"/>
      <c r="C50" s="1555"/>
      <c r="D50" s="1555"/>
      <c r="E50" s="1555"/>
      <c r="F50" s="1555"/>
      <c r="G50" s="1555"/>
      <c r="H50" s="1555"/>
      <c r="I50" s="1555"/>
      <c r="J50" s="1555"/>
      <c r="K50" s="2043">
        <v>51853</v>
      </c>
      <c r="L50" s="2046"/>
      <c r="M50" s="2045"/>
      <c r="N50" s="2043" t="s">
        <v>1269</v>
      </c>
      <c r="O50" s="2044"/>
      <c r="P50" s="2045"/>
      <c r="Q50" s="2043">
        <v>119</v>
      </c>
      <c r="R50" s="2044"/>
      <c r="S50" s="2045"/>
      <c r="T50" s="2043">
        <v>1133</v>
      </c>
      <c r="U50" s="2044"/>
      <c r="V50" s="2045"/>
      <c r="W50" s="2043">
        <v>3852</v>
      </c>
      <c r="X50" s="2044"/>
      <c r="Y50" s="2045"/>
      <c r="Z50" s="2043">
        <v>6400</v>
      </c>
      <c r="AA50" s="2044"/>
      <c r="AB50" s="2045"/>
      <c r="AC50" s="2043">
        <v>4100</v>
      </c>
      <c r="AD50" s="2044"/>
      <c r="AE50" s="2045"/>
      <c r="AF50" s="2043">
        <v>9490</v>
      </c>
      <c r="AG50" s="2044"/>
      <c r="AH50" s="2045"/>
      <c r="AI50" s="2043">
        <v>16759</v>
      </c>
      <c r="AJ50" s="2044"/>
      <c r="AK50" s="2045"/>
      <c r="AL50" s="2043">
        <v>10000</v>
      </c>
      <c r="AM50" s="2044"/>
      <c r="AN50" s="2045"/>
      <c r="AO50" s="2043" t="s">
        <v>1269</v>
      </c>
      <c r="AP50" s="2044"/>
      <c r="AQ50" s="2045"/>
      <c r="AR50" s="2043" t="s">
        <v>1269</v>
      </c>
      <c r="AS50" s="2044"/>
      <c r="AT50" s="2044"/>
    </row>
    <row r="51" spans="1:46" ht="22.5" customHeight="1">
      <c r="A51" s="404"/>
      <c r="B51" s="325"/>
      <c r="C51" s="1305" t="s">
        <v>2004</v>
      </c>
      <c r="D51" s="1305"/>
      <c r="E51" s="1305"/>
      <c r="F51" s="1305"/>
      <c r="G51" s="1305"/>
      <c r="H51" s="1305"/>
      <c r="I51" s="1305"/>
      <c r="J51" s="1305"/>
      <c r="K51" s="2043">
        <v>51734</v>
      </c>
      <c r="L51" s="2046"/>
      <c r="M51" s="2045"/>
      <c r="N51" s="2043" t="s">
        <v>1269</v>
      </c>
      <c r="O51" s="2044"/>
      <c r="P51" s="2045"/>
      <c r="Q51" s="2043" t="s">
        <v>1269</v>
      </c>
      <c r="R51" s="2046"/>
      <c r="S51" s="2045"/>
      <c r="T51" s="2043">
        <v>1133</v>
      </c>
      <c r="U51" s="2044"/>
      <c r="V51" s="2045"/>
      <c r="W51" s="2043">
        <v>3852</v>
      </c>
      <c r="X51" s="2044"/>
      <c r="Y51" s="2045"/>
      <c r="Z51" s="2043">
        <v>6400</v>
      </c>
      <c r="AA51" s="2044"/>
      <c r="AB51" s="2045"/>
      <c r="AC51" s="2043">
        <v>4100</v>
      </c>
      <c r="AD51" s="2044"/>
      <c r="AE51" s="2045"/>
      <c r="AF51" s="2043">
        <v>9490</v>
      </c>
      <c r="AG51" s="2044"/>
      <c r="AH51" s="2045"/>
      <c r="AI51" s="2043">
        <v>16759</v>
      </c>
      <c r="AJ51" s="2044"/>
      <c r="AK51" s="2045"/>
      <c r="AL51" s="2043">
        <v>10000</v>
      </c>
      <c r="AM51" s="2044"/>
      <c r="AN51" s="2045"/>
      <c r="AO51" s="2043" t="s">
        <v>1269</v>
      </c>
      <c r="AP51" s="2044"/>
      <c r="AQ51" s="2045"/>
      <c r="AR51" s="2043" t="s">
        <v>1269</v>
      </c>
      <c r="AS51" s="2044"/>
      <c r="AT51" s="2044"/>
    </row>
    <row r="52" spans="1:46" ht="22.5" customHeight="1">
      <c r="A52" s="1305" t="s">
        <v>2005</v>
      </c>
      <c r="B52" s="1305"/>
      <c r="C52" s="1305"/>
      <c r="D52" s="1305"/>
      <c r="E52" s="1305"/>
      <c r="F52" s="1305"/>
      <c r="G52" s="1305"/>
      <c r="H52" s="1305"/>
      <c r="I52" s="1305"/>
      <c r="J52" s="1306"/>
      <c r="K52" s="2040">
        <v>88884</v>
      </c>
      <c r="L52" s="2041"/>
      <c r="M52" s="2042"/>
      <c r="N52" s="2040" t="s">
        <v>1269</v>
      </c>
      <c r="O52" s="2041"/>
      <c r="P52" s="2042"/>
      <c r="Q52" s="2040" t="s">
        <v>1269</v>
      </c>
      <c r="R52" s="2041"/>
      <c r="S52" s="2042"/>
      <c r="T52" s="2040" t="s">
        <v>1269</v>
      </c>
      <c r="U52" s="2041"/>
      <c r="V52" s="2042"/>
      <c r="W52" s="2040" t="s">
        <v>1269</v>
      </c>
      <c r="X52" s="2041"/>
      <c r="Y52" s="2042"/>
      <c r="Z52" s="2040" t="s">
        <v>1269</v>
      </c>
      <c r="AA52" s="2041"/>
      <c r="AB52" s="2042"/>
      <c r="AC52" s="2040" t="s">
        <v>1269</v>
      </c>
      <c r="AD52" s="2041"/>
      <c r="AE52" s="2042"/>
      <c r="AF52" s="2040" t="s">
        <v>1269</v>
      </c>
      <c r="AG52" s="2041"/>
      <c r="AH52" s="2042"/>
      <c r="AI52" s="2040" t="s">
        <v>1269</v>
      </c>
      <c r="AJ52" s="2041"/>
      <c r="AK52" s="2042"/>
      <c r="AL52" s="2040" t="s">
        <v>1269</v>
      </c>
      <c r="AM52" s="2041"/>
      <c r="AN52" s="2042"/>
      <c r="AO52" s="2040">
        <v>88884</v>
      </c>
      <c r="AP52" s="2041"/>
      <c r="AQ52" s="2042"/>
      <c r="AR52" s="2040" t="s">
        <v>1269</v>
      </c>
      <c r="AS52" s="1314"/>
      <c r="AT52" s="1314"/>
    </row>
    <row r="53" spans="1:46" ht="22.5" customHeight="1">
      <c r="AM53" s="314"/>
      <c r="AN53" s="314"/>
      <c r="AO53" s="314"/>
      <c r="AP53" s="314"/>
      <c r="AQ53" s="314"/>
      <c r="AR53" s="314"/>
      <c r="AS53" s="314"/>
      <c r="AT53" s="308" t="s">
        <v>1887</v>
      </c>
    </row>
  </sheetData>
  <mergeCells count="383">
    <mergeCell ref="A2:AT2"/>
    <mergeCell ref="A5:J9"/>
    <mergeCell ref="K5:S5"/>
    <mergeCell ref="T5:AB5"/>
    <mergeCell ref="AC5:AK5"/>
    <mergeCell ref="AL5:AT5"/>
    <mergeCell ref="K6:N9"/>
    <mergeCell ref="O6:S9"/>
    <mergeCell ref="T6:W9"/>
    <mergeCell ref="X6:AB9"/>
    <mergeCell ref="AC6:AF9"/>
    <mergeCell ref="AG6:AK9"/>
    <mergeCell ref="AL6:AO9"/>
    <mergeCell ref="AP6:AT9"/>
    <mergeCell ref="A10:J10"/>
    <mergeCell ref="K10:N10"/>
    <mergeCell ref="O10:S10"/>
    <mergeCell ref="T10:W10"/>
    <mergeCell ref="X10:AB10"/>
    <mergeCell ref="AC10:AF10"/>
    <mergeCell ref="AG10:AK10"/>
    <mergeCell ref="AL10:AO10"/>
    <mergeCell ref="AP10:AT10"/>
    <mergeCell ref="A11:J11"/>
    <mergeCell ref="K11:N11"/>
    <mergeCell ref="O11:S11"/>
    <mergeCell ref="T11:W11"/>
    <mergeCell ref="X11:AB11"/>
    <mergeCell ref="AC11:AF11"/>
    <mergeCell ref="AG11:AK11"/>
    <mergeCell ref="AL11:AO11"/>
    <mergeCell ref="AP11:AT11"/>
    <mergeCell ref="C12:J12"/>
    <mergeCell ref="K12:N12"/>
    <mergeCell ref="O12:S12"/>
    <mergeCell ref="T12:W12"/>
    <mergeCell ref="X12:AB12"/>
    <mergeCell ref="AC12:AF12"/>
    <mergeCell ref="AG12:AK12"/>
    <mergeCell ref="AL12:AO12"/>
    <mergeCell ref="AP12:AT12"/>
    <mergeCell ref="C13:J13"/>
    <mergeCell ref="K13:N13"/>
    <mergeCell ref="O13:S13"/>
    <mergeCell ref="T13:W13"/>
    <mergeCell ref="X13:AB13"/>
    <mergeCell ref="AC13:AF13"/>
    <mergeCell ref="AG13:AK13"/>
    <mergeCell ref="AL13:AO13"/>
    <mergeCell ref="AP13:AT13"/>
    <mergeCell ref="AG14:AK14"/>
    <mergeCell ref="AL14:AO14"/>
    <mergeCell ref="AP14:AT14"/>
    <mergeCell ref="E15:J15"/>
    <mergeCell ref="K15:N15"/>
    <mergeCell ref="O15:S15"/>
    <mergeCell ref="T15:W15"/>
    <mergeCell ref="X15:AB15"/>
    <mergeCell ref="AC15:AF15"/>
    <mergeCell ref="AG15:AK15"/>
    <mergeCell ref="E14:J14"/>
    <mergeCell ref="K14:N14"/>
    <mergeCell ref="O14:S14"/>
    <mergeCell ref="T14:W14"/>
    <mergeCell ref="X14:AB14"/>
    <mergeCell ref="AC14:AF14"/>
    <mergeCell ref="AL15:AO15"/>
    <mergeCell ref="AP15:AT15"/>
    <mergeCell ref="E16:J16"/>
    <mergeCell ref="K16:N16"/>
    <mergeCell ref="O16:S16"/>
    <mergeCell ref="T16:W16"/>
    <mergeCell ref="X16:AB16"/>
    <mergeCell ref="AC16:AF16"/>
    <mergeCell ref="AG16:AK16"/>
    <mergeCell ref="AL16:AO16"/>
    <mergeCell ref="AP16:AT16"/>
    <mergeCell ref="E17:J17"/>
    <mergeCell ref="K17:N17"/>
    <mergeCell ref="O17:S17"/>
    <mergeCell ref="T17:W17"/>
    <mergeCell ref="X17:AB17"/>
    <mergeCell ref="AC17:AF17"/>
    <mergeCell ref="AG17:AK17"/>
    <mergeCell ref="AL17:AO17"/>
    <mergeCell ref="AP17:AT17"/>
    <mergeCell ref="AG18:AK18"/>
    <mergeCell ref="AL18:AO18"/>
    <mergeCell ref="AP18:AT18"/>
    <mergeCell ref="E19:J19"/>
    <mergeCell ref="K19:N19"/>
    <mergeCell ref="O19:S19"/>
    <mergeCell ref="T19:W19"/>
    <mergeCell ref="X19:AB19"/>
    <mergeCell ref="AC19:AF19"/>
    <mergeCell ref="AG19:AK19"/>
    <mergeCell ref="C18:J18"/>
    <mergeCell ref="K18:N18"/>
    <mergeCell ref="O18:S18"/>
    <mergeCell ref="T18:W18"/>
    <mergeCell ref="X18:AB18"/>
    <mergeCell ref="AC18:AF18"/>
    <mergeCell ref="AL19:AO19"/>
    <mergeCell ref="AP19:AT19"/>
    <mergeCell ref="E20:J20"/>
    <mergeCell ref="K20:N20"/>
    <mergeCell ref="O20:S20"/>
    <mergeCell ref="T20:W20"/>
    <mergeCell ref="X20:AB20"/>
    <mergeCell ref="AC20:AF20"/>
    <mergeCell ref="AG20:AK20"/>
    <mergeCell ref="AL20:AO20"/>
    <mergeCell ref="AP20:AT20"/>
    <mergeCell ref="E21:J21"/>
    <mergeCell ref="K21:N21"/>
    <mergeCell ref="O21:S21"/>
    <mergeCell ref="T21:W21"/>
    <mergeCell ref="X21:AB21"/>
    <mergeCell ref="AC21:AF21"/>
    <mergeCell ref="AG21:AK21"/>
    <mergeCell ref="AL21:AO21"/>
    <mergeCell ref="AP21:AT21"/>
    <mergeCell ref="AG22:AK22"/>
    <mergeCell ref="AL22:AO22"/>
    <mergeCell ref="AP22:AT22"/>
    <mergeCell ref="A23:J23"/>
    <mergeCell ref="K23:N23"/>
    <mergeCell ref="O23:S23"/>
    <mergeCell ref="T23:W23"/>
    <mergeCell ref="X23:AB23"/>
    <mergeCell ref="AC23:AF23"/>
    <mergeCell ref="AG23:AK23"/>
    <mergeCell ref="C22:J22"/>
    <mergeCell ref="K22:N22"/>
    <mergeCell ref="O22:S22"/>
    <mergeCell ref="T22:W22"/>
    <mergeCell ref="X22:AB22"/>
    <mergeCell ref="AC22:AF22"/>
    <mergeCell ref="AL23:AO23"/>
    <mergeCell ref="AP23:AT23"/>
    <mergeCell ref="C24:J24"/>
    <mergeCell ref="K24:N24"/>
    <mergeCell ref="O24:S24"/>
    <mergeCell ref="T24:W24"/>
    <mergeCell ref="X24:AB24"/>
    <mergeCell ref="AC24:AF24"/>
    <mergeCell ref="AG24:AK24"/>
    <mergeCell ref="AL24:AO24"/>
    <mergeCell ref="AP24:AT24"/>
    <mergeCell ref="A25:J25"/>
    <mergeCell ref="K25:N25"/>
    <mergeCell ref="O25:S25"/>
    <mergeCell ref="T25:W25"/>
    <mergeCell ref="X25:AB25"/>
    <mergeCell ref="AC25:AF25"/>
    <mergeCell ref="AG25:AK25"/>
    <mergeCell ref="AL25:AO25"/>
    <mergeCell ref="AP25:AT25"/>
    <mergeCell ref="B29:AT29"/>
    <mergeCell ref="A32:J36"/>
    <mergeCell ref="K34:M34"/>
    <mergeCell ref="Q34:S34"/>
    <mergeCell ref="T34:V34"/>
    <mergeCell ref="W34:Y34"/>
    <mergeCell ref="Z34:AB34"/>
    <mergeCell ref="AC34:AE34"/>
    <mergeCell ref="AF34:AH34"/>
    <mergeCell ref="AI34:AK34"/>
    <mergeCell ref="AL34:AN34"/>
    <mergeCell ref="AO34:AQ34"/>
    <mergeCell ref="AR34:AT34"/>
    <mergeCell ref="N33:P33"/>
    <mergeCell ref="N34:P34"/>
    <mergeCell ref="N35:P35"/>
    <mergeCell ref="A37:J37"/>
    <mergeCell ref="K37:M37"/>
    <mergeCell ref="N37:P37"/>
    <mergeCell ref="Q37:S37"/>
    <mergeCell ref="T37:V37"/>
    <mergeCell ref="W37:Y37"/>
    <mergeCell ref="AR37:AT37"/>
    <mergeCell ref="A38:J38"/>
    <mergeCell ref="K38:M38"/>
    <mergeCell ref="N38:P38"/>
    <mergeCell ref="Q38:S38"/>
    <mergeCell ref="T38:V38"/>
    <mergeCell ref="W38:Y38"/>
    <mergeCell ref="Z38:AB38"/>
    <mergeCell ref="AC38:AE38"/>
    <mergeCell ref="AF38:AH38"/>
    <mergeCell ref="Z37:AB37"/>
    <mergeCell ref="AC37:AE37"/>
    <mergeCell ref="AF37:AH37"/>
    <mergeCell ref="AI37:AK37"/>
    <mergeCell ref="AL37:AN37"/>
    <mergeCell ref="AO37:AQ37"/>
    <mergeCell ref="AI38:AK38"/>
    <mergeCell ref="AL38:AN38"/>
    <mergeCell ref="AC40:AE40"/>
    <mergeCell ref="AF40:AH40"/>
    <mergeCell ref="AO38:AQ38"/>
    <mergeCell ref="AR38:AT38"/>
    <mergeCell ref="C39:J39"/>
    <mergeCell ref="K39:M39"/>
    <mergeCell ref="N39:P39"/>
    <mergeCell ref="Q39:S39"/>
    <mergeCell ref="T39:V39"/>
    <mergeCell ref="W39:Y39"/>
    <mergeCell ref="AR39:AT39"/>
    <mergeCell ref="Z39:AB39"/>
    <mergeCell ref="AC39:AE39"/>
    <mergeCell ref="AF39:AH39"/>
    <mergeCell ref="AI39:AK39"/>
    <mergeCell ref="AL39:AN39"/>
    <mergeCell ref="AO39:AQ39"/>
    <mergeCell ref="AI40:AK40"/>
    <mergeCell ref="AL40:AN40"/>
    <mergeCell ref="AO40:AQ40"/>
    <mergeCell ref="AR40:AT40"/>
    <mergeCell ref="C40:J40"/>
    <mergeCell ref="K40:M40"/>
    <mergeCell ref="N40:P40"/>
    <mergeCell ref="E41:J41"/>
    <mergeCell ref="K41:M41"/>
    <mergeCell ref="N41:P41"/>
    <mergeCell ref="Q41:S41"/>
    <mergeCell ref="T41:V41"/>
    <mergeCell ref="W41:Y41"/>
    <mergeCell ref="AR41:AT41"/>
    <mergeCell ref="Z41:AB41"/>
    <mergeCell ref="AC41:AE41"/>
    <mergeCell ref="AF41:AH41"/>
    <mergeCell ref="AI41:AK41"/>
    <mergeCell ref="AL41:AN41"/>
    <mergeCell ref="AO41:AQ41"/>
    <mergeCell ref="Q40:S40"/>
    <mergeCell ref="T40:V40"/>
    <mergeCell ref="W40:Y40"/>
    <mergeCell ref="Z40:AB40"/>
    <mergeCell ref="AR42:AT42"/>
    <mergeCell ref="E43:J43"/>
    <mergeCell ref="K43:M43"/>
    <mergeCell ref="N43:P43"/>
    <mergeCell ref="Q43:S43"/>
    <mergeCell ref="T43:V43"/>
    <mergeCell ref="W43:Y43"/>
    <mergeCell ref="AR43:AT43"/>
    <mergeCell ref="Z43:AB43"/>
    <mergeCell ref="AC43:AE43"/>
    <mergeCell ref="AF43:AH43"/>
    <mergeCell ref="AI43:AK43"/>
    <mergeCell ref="AL43:AN43"/>
    <mergeCell ref="AO43:AQ43"/>
    <mergeCell ref="E42:J42"/>
    <mergeCell ref="K42:M42"/>
    <mergeCell ref="N42:P42"/>
    <mergeCell ref="Q42:S42"/>
    <mergeCell ref="T42:V42"/>
    <mergeCell ref="W42:Y42"/>
    <mergeCell ref="AI42:AK42"/>
    <mergeCell ref="AL42:AN42"/>
    <mergeCell ref="AO42:AQ42"/>
    <mergeCell ref="W46:Y46"/>
    <mergeCell ref="Z46:AB46"/>
    <mergeCell ref="AC46:AE46"/>
    <mergeCell ref="AF46:AH46"/>
    <mergeCell ref="AI44:AK44"/>
    <mergeCell ref="AL44:AN44"/>
    <mergeCell ref="AO44:AQ44"/>
    <mergeCell ref="Z42:AB42"/>
    <mergeCell ref="AC42:AE42"/>
    <mergeCell ref="AF42:AH42"/>
    <mergeCell ref="W44:Y44"/>
    <mergeCell ref="Z44:AB44"/>
    <mergeCell ref="AC44:AE44"/>
    <mergeCell ref="AF44:AH44"/>
    <mergeCell ref="AR44:AT44"/>
    <mergeCell ref="C45:J45"/>
    <mergeCell ref="K45:M45"/>
    <mergeCell ref="N45:P45"/>
    <mergeCell ref="Q45:S45"/>
    <mergeCell ref="T45:V45"/>
    <mergeCell ref="W45:Y45"/>
    <mergeCell ref="AR45:AT45"/>
    <mergeCell ref="Z45:AB45"/>
    <mergeCell ref="AC45:AE45"/>
    <mergeCell ref="AF45:AH45"/>
    <mergeCell ref="AI45:AK45"/>
    <mergeCell ref="AL45:AN45"/>
    <mergeCell ref="AO45:AQ45"/>
    <mergeCell ref="E44:J44"/>
    <mergeCell ref="K44:M44"/>
    <mergeCell ref="N44:P44"/>
    <mergeCell ref="Q44:S44"/>
    <mergeCell ref="T44:V44"/>
    <mergeCell ref="AC48:AE48"/>
    <mergeCell ref="AF48:AH48"/>
    <mergeCell ref="AI46:AK46"/>
    <mergeCell ref="AL46:AN46"/>
    <mergeCell ref="AO46:AQ46"/>
    <mergeCell ref="AR46:AT46"/>
    <mergeCell ref="E47:J47"/>
    <mergeCell ref="K47:M47"/>
    <mergeCell ref="N47:P47"/>
    <mergeCell ref="Q47:S47"/>
    <mergeCell ref="T47:V47"/>
    <mergeCell ref="W47:Y47"/>
    <mergeCell ref="AR47:AT47"/>
    <mergeCell ref="Z47:AB47"/>
    <mergeCell ref="AC47:AE47"/>
    <mergeCell ref="AF47:AH47"/>
    <mergeCell ref="AI47:AK47"/>
    <mergeCell ref="AL47:AN47"/>
    <mergeCell ref="AO47:AQ47"/>
    <mergeCell ref="E46:J46"/>
    <mergeCell ref="K46:M46"/>
    <mergeCell ref="N46:P46"/>
    <mergeCell ref="Q46:S46"/>
    <mergeCell ref="T46:V46"/>
    <mergeCell ref="AI48:AK48"/>
    <mergeCell ref="AL48:AN48"/>
    <mergeCell ref="AO48:AQ48"/>
    <mergeCell ref="AR48:AT48"/>
    <mergeCell ref="C49:J49"/>
    <mergeCell ref="K49:M49"/>
    <mergeCell ref="N49:P49"/>
    <mergeCell ref="Q49:S49"/>
    <mergeCell ref="T49:V49"/>
    <mergeCell ref="W49:Y49"/>
    <mergeCell ref="AR49:AT49"/>
    <mergeCell ref="Z49:AB49"/>
    <mergeCell ref="AC49:AE49"/>
    <mergeCell ref="AF49:AH49"/>
    <mergeCell ref="AI49:AK49"/>
    <mergeCell ref="AL49:AN49"/>
    <mergeCell ref="AO49:AQ49"/>
    <mergeCell ref="E48:J48"/>
    <mergeCell ref="K48:M48"/>
    <mergeCell ref="N48:P48"/>
    <mergeCell ref="Q48:S48"/>
    <mergeCell ref="T48:V48"/>
    <mergeCell ref="W48:Y48"/>
    <mergeCell ref="Z48:AB48"/>
    <mergeCell ref="AR50:AT50"/>
    <mergeCell ref="C51:J51"/>
    <mergeCell ref="K51:M51"/>
    <mergeCell ref="N51:P51"/>
    <mergeCell ref="Q51:S51"/>
    <mergeCell ref="T51:V51"/>
    <mergeCell ref="W51:Y51"/>
    <mergeCell ref="A50:J50"/>
    <mergeCell ref="K50:M50"/>
    <mergeCell ref="N50:P50"/>
    <mergeCell ref="Q50:S50"/>
    <mergeCell ref="T50:V50"/>
    <mergeCell ref="W50:Y50"/>
    <mergeCell ref="Z50:AB50"/>
    <mergeCell ref="AC50:AE50"/>
    <mergeCell ref="AF50:AH50"/>
    <mergeCell ref="A1:D1"/>
    <mergeCell ref="AI52:AK52"/>
    <mergeCell ref="AL52:AN52"/>
    <mergeCell ref="AO52:AQ52"/>
    <mergeCell ref="AR52:AT52"/>
    <mergeCell ref="AR51:AT51"/>
    <mergeCell ref="A52:J52"/>
    <mergeCell ref="K52:M52"/>
    <mergeCell ref="N52:P52"/>
    <mergeCell ref="Q52:S52"/>
    <mergeCell ref="T52:V52"/>
    <mergeCell ref="W52:Y52"/>
    <mergeCell ref="Z52:AB52"/>
    <mergeCell ref="AC52:AE52"/>
    <mergeCell ref="AF52:AH52"/>
    <mergeCell ref="Z51:AB51"/>
    <mergeCell ref="AC51:AE51"/>
    <mergeCell ref="AF51:AH51"/>
    <mergeCell ref="AI51:AK51"/>
    <mergeCell ref="AL51:AN51"/>
    <mergeCell ref="AO51:AQ51"/>
    <mergeCell ref="AI50:AK50"/>
    <mergeCell ref="AL50:AN50"/>
    <mergeCell ref="AO50:AQ50"/>
  </mergeCells>
  <phoneticPr fontId="4"/>
  <hyperlinks>
    <hyperlink ref="A1" location="P2細目次!A1" display="目次に戻る" xr:uid="{697B3534-877D-444E-BB8F-2740CE1CC662}"/>
  </hyperlinks>
  <pageMargins left="0.70866141732283472" right="0.70866141732283472" top="0.74803149606299213" bottom="0.74803149606299213" header="0.31496062992125984" footer="0.31496062992125984"/>
  <pageSetup paperSize="9" scale="69" firstPageNumber="0" orientation="portrait" r:id="rId1"/>
  <headerFooter differentFirst="1" scaleWithDoc="0">
    <oddFooter>&amp;C- &amp;P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E6DC9-DD12-40A6-BB6C-17CCC6CBBDC1}">
  <sheetPr codeName="Sheet66">
    <tabColor theme="0"/>
    <pageSetUpPr fitToPage="1"/>
  </sheetPr>
  <dimension ref="A1:AC47"/>
  <sheetViews>
    <sheetView zoomScale="90" zoomScaleNormal="90" zoomScaleSheetLayoutView="100" workbookViewId="0">
      <selection activeCell="AL2" sqref="AL2:AR2"/>
    </sheetView>
  </sheetViews>
  <sheetFormatPr defaultRowHeight="13.5"/>
  <cols>
    <col min="1" max="10" width="9" style="286"/>
    <col min="11" max="11" width="10.375" style="286" customWidth="1"/>
    <col min="12" max="12" width="8.75" style="286" hidden="1" customWidth="1"/>
    <col min="13" max="13" width="10.5" style="286" hidden="1" customWidth="1"/>
    <col min="14" max="14" width="13" style="286" hidden="1" customWidth="1"/>
    <col min="15" max="15" width="6" style="286" hidden="1" customWidth="1"/>
    <col min="16" max="23" width="9" style="286"/>
    <col min="24" max="24" width="13.625" style="286" customWidth="1"/>
    <col min="25" max="266" width="9" style="286"/>
    <col min="267" max="267" width="10.375" style="286" customWidth="1"/>
    <col min="268" max="268" width="8.75" style="286" customWidth="1"/>
    <col min="269" max="269" width="10.5" style="286" customWidth="1"/>
    <col min="270" max="270" width="13" style="286" bestFit="1" customWidth="1"/>
    <col min="271" max="271" width="6" style="286" customWidth="1"/>
    <col min="272" max="279" width="9" style="286"/>
    <col min="280" max="280" width="13.625" style="286" customWidth="1"/>
    <col min="281" max="522" width="9" style="286"/>
    <col min="523" max="523" width="10.375" style="286" customWidth="1"/>
    <col min="524" max="524" width="8.75" style="286" customWidth="1"/>
    <col min="525" max="525" width="10.5" style="286" customWidth="1"/>
    <col min="526" max="526" width="13" style="286" bestFit="1" customWidth="1"/>
    <col min="527" max="527" width="6" style="286" customWidth="1"/>
    <col min="528" max="535" width="9" style="286"/>
    <col min="536" max="536" width="13.625" style="286" customWidth="1"/>
    <col min="537" max="778" width="9" style="286"/>
    <col min="779" max="779" width="10.375" style="286" customWidth="1"/>
    <col min="780" max="780" width="8.75" style="286" customWidth="1"/>
    <col min="781" max="781" width="10.5" style="286" customWidth="1"/>
    <col min="782" max="782" width="13" style="286" bestFit="1" customWidth="1"/>
    <col min="783" max="783" width="6" style="286" customWidth="1"/>
    <col min="784" max="791" width="9" style="286"/>
    <col min="792" max="792" width="13.625" style="286" customWidth="1"/>
    <col min="793" max="1034" width="9" style="286"/>
    <col min="1035" max="1035" width="10.375" style="286" customWidth="1"/>
    <col min="1036" max="1036" width="8.75" style="286" customWidth="1"/>
    <col min="1037" max="1037" width="10.5" style="286" customWidth="1"/>
    <col min="1038" max="1038" width="13" style="286" bestFit="1" customWidth="1"/>
    <col min="1039" max="1039" width="6" style="286" customWidth="1"/>
    <col min="1040" max="1047" width="9" style="286"/>
    <col min="1048" max="1048" width="13.625" style="286" customWidth="1"/>
    <col min="1049" max="1290" width="9" style="286"/>
    <col min="1291" max="1291" width="10.375" style="286" customWidth="1"/>
    <col min="1292" max="1292" width="8.75" style="286" customWidth="1"/>
    <col min="1293" max="1293" width="10.5" style="286" customWidth="1"/>
    <col min="1294" max="1294" width="13" style="286" bestFit="1" customWidth="1"/>
    <col min="1295" max="1295" width="6" style="286" customWidth="1"/>
    <col min="1296" max="1303" width="9" style="286"/>
    <col min="1304" max="1304" width="13.625" style="286" customWidth="1"/>
    <col min="1305" max="1546" width="9" style="286"/>
    <col min="1547" max="1547" width="10.375" style="286" customWidth="1"/>
    <col min="1548" max="1548" width="8.75" style="286" customWidth="1"/>
    <col min="1549" max="1549" width="10.5" style="286" customWidth="1"/>
    <col min="1550" max="1550" width="13" style="286" bestFit="1" customWidth="1"/>
    <col min="1551" max="1551" width="6" style="286" customWidth="1"/>
    <col min="1552" max="1559" width="9" style="286"/>
    <col min="1560" max="1560" width="13.625" style="286" customWidth="1"/>
    <col min="1561" max="1802" width="9" style="286"/>
    <col min="1803" max="1803" width="10.375" style="286" customWidth="1"/>
    <col min="1804" max="1804" width="8.75" style="286" customWidth="1"/>
    <col min="1805" max="1805" width="10.5" style="286" customWidth="1"/>
    <col min="1806" max="1806" width="13" style="286" bestFit="1" customWidth="1"/>
    <col min="1807" max="1807" width="6" style="286" customWidth="1"/>
    <col min="1808" max="1815" width="9" style="286"/>
    <col min="1816" max="1816" width="13.625" style="286" customWidth="1"/>
    <col min="1817" max="2058" width="9" style="286"/>
    <col min="2059" max="2059" width="10.375" style="286" customWidth="1"/>
    <col min="2060" max="2060" width="8.75" style="286" customWidth="1"/>
    <col min="2061" max="2061" width="10.5" style="286" customWidth="1"/>
    <col min="2062" max="2062" width="13" style="286" bestFit="1" customWidth="1"/>
    <col min="2063" max="2063" width="6" style="286" customWidth="1"/>
    <col min="2064" max="2071" width="9" style="286"/>
    <col min="2072" max="2072" width="13.625" style="286" customWidth="1"/>
    <col min="2073" max="2314" width="9" style="286"/>
    <col min="2315" max="2315" width="10.375" style="286" customWidth="1"/>
    <col min="2316" max="2316" width="8.75" style="286" customWidth="1"/>
    <col min="2317" max="2317" width="10.5" style="286" customWidth="1"/>
    <col min="2318" max="2318" width="13" style="286" bestFit="1" customWidth="1"/>
    <col min="2319" max="2319" width="6" style="286" customWidth="1"/>
    <col min="2320" max="2327" width="9" style="286"/>
    <col min="2328" max="2328" width="13.625" style="286" customWidth="1"/>
    <col min="2329" max="2570" width="9" style="286"/>
    <col min="2571" max="2571" width="10.375" style="286" customWidth="1"/>
    <col min="2572" max="2572" width="8.75" style="286" customWidth="1"/>
    <col min="2573" max="2573" width="10.5" style="286" customWidth="1"/>
    <col min="2574" max="2574" width="13" style="286" bestFit="1" customWidth="1"/>
    <col min="2575" max="2575" width="6" style="286" customWidth="1"/>
    <col min="2576" max="2583" width="9" style="286"/>
    <col min="2584" max="2584" width="13.625" style="286" customWidth="1"/>
    <col min="2585" max="2826" width="9" style="286"/>
    <col min="2827" max="2827" width="10.375" style="286" customWidth="1"/>
    <col min="2828" max="2828" width="8.75" style="286" customWidth="1"/>
    <col min="2829" max="2829" width="10.5" style="286" customWidth="1"/>
    <col min="2830" max="2830" width="13" style="286" bestFit="1" customWidth="1"/>
    <col min="2831" max="2831" width="6" style="286" customWidth="1"/>
    <col min="2832" max="2839" width="9" style="286"/>
    <col min="2840" max="2840" width="13.625" style="286" customWidth="1"/>
    <col min="2841" max="3082" width="9" style="286"/>
    <col min="3083" max="3083" width="10.375" style="286" customWidth="1"/>
    <col min="3084" max="3084" width="8.75" style="286" customWidth="1"/>
    <col min="3085" max="3085" width="10.5" style="286" customWidth="1"/>
    <col min="3086" max="3086" width="13" style="286" bestFit="1" customWidth="1"/>
    <col min="3087" max="3087" width="6" style="286" customWidth="1"/>
    <col min="3088" max="3095" width="9" style="286"/>
    <col min="3096" max="3096" width="13.625" style="286" customWidth="1"/>
    <col min="3097" max="3338" width="9" style="286"/>
    <col min="3339" max="3339" width="10.375" style="286" customWidth="1"/>
    <col min="3340" max="3340" width="8.75" style="286" customWidth="1"/>
    <col min="3341" max="3341" width="10.5" style="286" customWidth="1"/>
    <col min="3342" max="3342" width="13" style="286" bestFit="1" customWidth="1"/>
    <col min="3343" max="3343" width="6" style="286" customWidth="1"/>
    <col min="3344" max="3351" width="9" style="286"/>
    <col min="3352" max="3352" width="13.625" style="286" customWidth="1"/>
    <col min="3353" max="3594" width="9" style="286"/>
    <col min="3595" max="3595" width="10.375" style="286" customWidth="1"/>
    <col min="3596" max="3596" width="8.75" style="286" customWidth="1"/>
    <col min="3597" max="3597" width="10.5" style="286" customWidth="1"/>
    <col min="3598" max="3598" width="13" style="286" bestFit="1" customWidth="1"/>
    <col min="3599" max="3599" width="6" style="286" customWidth="1"/>
    <col min="3600" max="3607" width="9" style="286"/>
    <col min="3608" max="3608" width="13.625" style="286" customWidth="1"/>
    <col min="3609" max="3850" width="9" style="286"/>
    <col min="3851" max="3851" width="10.375" style="286" customWidth="1"/>
    <col min="3852" max="3852" width="8.75" style="286" customWidth="1"/>
    <col min="3853" max="3853" width="10.5" style="286" customWidth="1"/>
    <col min="3854" max="3854" width="13" style="286" bestFit="1" customWidth="1"/>
    <col min="3855" max="3855" width="6" style="286" customWidth="1"/>
    <col min="3856" max="3863" width="9" style="286"/>
    <col min="3864" max="3864" width="13.625" style="286" customWidth="1"/>
    <col min="3865" max="4106" width="9" style="286"/>
    <col min="4107" max="4107" width="10.375" style="286" customWidth="1"/>
    <col min="4108" max="4108" width="8.75" style="286" customWidth="1"/>
    <col min="4109" max="4109" width="10.5" style="286" customWidth="1"/>
    <col min="4110" max="4110" width="13" style="286" bestFit="1" customWidth="1"/>
    <col min="4111" max="4111" width="6" style="286" customWidth="1"/>
    <col min="4112" max="4119" width="9" style="286"/>
    <col min="4120" max="4120" width="13.625" style="286" customWidth="1"/>
    <col min="4121" max="4362" width="9" style="286"/>
    <col min="4363" max="4363" width="10.375" style="286" customWidth="1"/>
    <col min="4364" max="4364" width="8.75" style="286" customWidth="1"/>
    <col min="4365" max="4365" width="10.5" style="286" customWidth="1"/>
    <col min="4366" max="4366" width="13" style="286" bestFit="1" customWidth="1"/>
    <col min="4367" max="4367" width="6" style="286" customWidth="1"/>
    <col min="4368" max="4375" width="9" style="286"/>
    <col min="4376" max="4376" width="13.625" style="286" customWidth="1"/>
    <col min="4377" max="4618" width="9" style="286"/>
    <col min="4619" max="4619" width="10.375" style="286" customWidth="1"/>
    <col min="4620" max="4620" width="8.75" style="286" customWidth="1"/>
    <col min="4621" max="4621" width="10.5" style="286" customWidth="1"/>
    <col min="4622" max="4622" width="13" style="286" bestFit="1" customWidth="1"/>
    <col min="4623" max="4623" width="6" style="286" customWidth="1"/>
    <col min="4624" max="4631" width="9" style="286"/>
    <col min="4632" max="4632" width="13.625" style="286" customWidth="1"/>
    <col min="4633" max="4874" width="9" style="286"/>
    <col min="4875" max="4875" width="10.375" style="286" customWidth="1"/>
    <col min="4876" max="4876" width="8.75" style="286" customWidth="1"/>
    <col min="4877" max="4877" width="10.5" style="286" customWidth="1"/>
    <col min="4878" max="4878" width="13" style="286" bestFit="1" customWidth="1"/>
    <col min="4879" max="4879" width="6" style="286" customWidth="1"/>
    <col min="4880" max="4887" width="9" style="286"/>
    <col min="4888" max="4888" width="13.625" style="286" customWidth="1"/>
    <col min="4889" max="5130" width="9" style="286"/>
    <col min="5131" max="5131" width="10.375" style="286" customWidth="1"/>
    <col min="5132" max="5132" width="8.75" style="286" customWidth="1"/>
    <col min="5133" max="5133" width="10.5" style="286" customWidth="1"/>
    <col min="5134" max="5134" width="13" style="286" bestFit="1" customWidth="1"/>
    <col min="5135" max="5135" width="6" style="286" customWidth="1"/>
    <col min="5136" max="5143" width="9" style="286"/>
    <col min="5144" max="5144" width="13.625" style="286" customWidth="1"/>
    <col min="5145" max="5386" width="9" style="286"/>
    <col min="5387" max="5387" width="10.375" style="286" customWidth="1"/>
    <col min="5388" max="5388" width="8.75" style="286" customWidth="1"/>
    <col min="5389" max="5389" width="10.5" style="286" customWidth="1"/>
    <col min="5390" max="5390" width="13" style="286" bestFit="1" customWidth="1"/>
    <col min="5391" max="5391" width="6" style="286" customWidth="1"/>
    <col min="5392" max="5399" width="9" style="286"/>
    <col min="5400" max="5400" width="13.625" style="286" customWidth="1"/>
    <col min="5401" max="5642" width="9" style="286"/>
    <col min="5643" max="5643" width="10.375" style="286" customWidth="1"/>
    <col min="5644" max="5644" width="8.75" style="286" customWidth="1"/>
    <col min="5645" max="5645" width="10.5" style="286" customWidth="1"/>
    <col min="5646" max="5646" width="13" style="286" bestFit="1" customWidth="1"/>
    <col min="5647" max="5647" width="6" style="286" customWidth="1"/>
    <col min="5648" max="5655" width="9" style="286"/>
    <col min="5656" max="5656" width="13.625" style="286" customWidth="1"/>
    <col min="5657" max="5898" width="9" style="286"/>
    <col min="5899" max="5899" width="10.375" style="286" customWidth="1"/>
    <col min="5900" max="5900" width="8.75" style="286" customWidth="1"/>
    <col min="5901" max="5901" width="10.5" style="286" customWidth="1"/>
    <col min="5902" max="5902" width="13" style="286" bestFit="1" customWidth="1"/>
    <col min="5903" max="5903" width="6" style="286" customWidth="1"/>
    <col min="5904" max="5911" width="9" style="286"/>
    <col min="5912" max="5912" width="13.625" style="286" customWidth="1"/>
    <col min="5913" max="6154" width="9" style="286"/>
    <col min="6155" max="6155" width="10.375" style="286" customWidth="1"/>
    <col min="6156" max="6156" width="8.75" style="286" customWidth="1"/>
    <col min="6157" max="6157" width="10.5" style="286" customWidth="1"/>
    <col min="6158" max="6158" width="13" style="286" bestFit="1" customWidth="1"/>
    <col min="6159" max="6159" width="6" style="286" customWidth="1"/>
    <col min="6160" max="6167" width="9" style="286"/>
    <col min="6168" max="6168" width="13.625" style="286" customWidth="1"/>
    <col min="6169" max="6410" width="9" style="286"/>
    <col min="6411" max="6411" width="10.375" style="286" customWidth="1"/>
    <col min="6412" max="6412" width="8.75" style="286" customWidth="1"/>
    <col min="6413" max="6413" width="10.5" style="286" customWidth="1"/>
    <col min="6414" max="6414" width="13" style="286" bestFit="1" customWidth="1"/>
    <col min="6415" max="6415" width="6" style="286" customWidth="1"/>
    <col min="6416" max="6423" width="9" style="286"/>
    <col min="6424" max="6424" width="13.625" style="286" customWidth="1"/>
    <col min="6425" max="6666" width="9" style="286"/>
    <col min="6667" max="6667" width="10.375" style="286" customWidth="1"/>
    <col min="6668" max="6668" width="8.75" style="286" customWidth="1"/>
    <col min="6669" max="6669" width="10.5" style="286" customWidth="1"/>
    <col min="6670" max="6670" width="13" style="286" bestFit="1" customWidth="1"/>
    <col min="6671" max="6671" width="6" style="286" customWidth="1"/>
    <col min="6672" max="6679" width="9" style="286"/>
    <col min="6680" max="6680" width="13.625" style="286" customWidth="1"/>
    <col min="6681" max="6922" width="9" style="286"/>
    <col min="6923" max="6923" width="10.375" style="286" customWidth="1"/>
    <col min="6924" max="6924" width="8.75" style="286" customWidth="1"/>
    <col min="6925" max="6925" width="10.5" style="286" customWidth="1"/>
    <col min="6926" max="6926" width="13" style="286" bestFit="1" customWidth="1"/>
    <col min="6927" max="6927" width="6" style="286" customWidth="1"/>
    <col min="6928" max="6935" width="9" style="286"/>
    <col min="6936" max="6936" width="13.625" style="286" customWidth="1"/>
    <col min="6937" max="7178" width="9" style="286"/>
    <col min="7179" max="7179" width="10.375" style="286" customWidth="1"/>
    <col min="7180" max="7180" width="8.75" style="286" customWidth="1"/>
    <col min="7181" max="7181" width="10.5" style="286" customWidth="1"/>
    <col min="7182" max="7182" width="13" style="286" bestFit="1" customWidth="1"/>
    <col min="7183" max="7183" width="6" style="286" customWidth="1"/>
    <col min="7184" max="7191" width="9" style="286"/>
    <col min="7192" max="7192" width="13.625" style="286" customWidth="1"/>
    <col min="7193" max="7434" width="9" style="286"/>
    <col min="7435" max="7435" width="10.375" style="286" customWidth="1"/>
    <col min="7436" max="7436" width="8.75" style="286" customWidth="1"/>
    <col min="7437" max="7437" width="10.5" style="286" customWidth="1"/>
    <col min="7438" max="7438" width="13" style="286" bestFit="1" customWidth="1"/>
    <col min="7439" max="7439" width="6" style="286" customWidth="1"/>
    <col min="7440" max="7447" width="9" style="286"/>
    <col min="7448" max="7448" width="13.625" style="286" customWidth="1"/>
    <col min="7449" max="7690" width="9" style="286"/>
    <col min="7691" max="7691" width="10.375" style="286" customWidth="1"/>
    <col min="7692" max="7692" width="8.75" style="286" customWidth="1"/>
    <col min="7693" max="7693" width="10.5" style="286" customWidth="1"/>
    <col min="7694" max="7694" width="13" style="286" bestFit="1" customWidth="1"/>
    <col min="7695" max="7695" width="6" style="286" customWidth="1"/>
    <col min="7696" max="7703" width="9" style="286"/>
    <col min="7704" max="7704" width="13.625" style="286" customWidth="1"/>
    <col min="7705" max="7946" width="9" style="286"/>
    <col min="7947" max="7947" width="10.375" style="286" customWidth="1"/>
    <col min="7948" max="7948" width="8.75" style="286" customWidth="1"/>
    <col min="7949" max="7949" width="10.5" style="286" customWidth="1"/>
    <col min="7950" max="7950" width="13" style="286" bestFit="1" customWidth="1"/>
    <col min="7951" max="7951" width="6" style="286" customWidth="1"/>
    <col min="7952" max="7959" width="9" style="286"/>
    <col min="7960" max="7960" width="13.625" style="286" customWidth="1"/>
    <col min="7961" max="8202" width="9" style="286"/>
    <col min="8203" max="8203" width="10.375" style="286" customWidth="1"/>
    <col min="8204" max="8204" width="8.75" style="286" customWidth="1"/>
    <col min="8205" max="8205" width="10.5" style="286" customWidth="1"/>
    <col min="8206" max="8206" width="13" style="286" bestFit="1" customWidth="1"/>
    <col min="8207" max="8207" width="6" style="286" customWidth="1"/>
    <col min="8208" max="8215" width="9" style="286"/>
    <col min="8216" max="8216" width="13.625" style="286" customWidth="1"/>
    <col min="8217" max="8458" width="9" style="286"/>
    <col min="8459" max="8459" width="10.375" style="286" customWidth="1"/>
    <col min="8460" max="8460" width="8.75" style="286" customWidth="1"/>
    <col min="8461" max="8461" width="10.5" style="286" customWidth="1"/>
    <col min="8462" max="8462" width="13" style="286" bestFit="1" customWidth="1"/>
    <col min="8463" max="8463" width="6" style="286" customWidth="1"/>
    <col min="8464" max="8471" width="9" style="286"/>
    <col min="8472" max="8472" width="13.625" style="286" customWidth="1"/>
    <col min="8473" max="8714" width="9" style="286"/>
    <col min="8715" max="8715" width="10.375" style="286" customWidth="1"/>
    <col min="8716" max="8716" width="8.75" style="286" customWidth="1"/>
    <col min="8717" max="8717" width="10.5" style="286" customWidth="1"/>
    <col min="8718" max="8718" width="13" style="286" bestFit="1" customWidth="1"/>
    <col min="8719" max="8719" width="6" style="286" customWidth="1"/>
    <col min="8720" max="8727" width="9" style="286"/>
    <col min="8728" max="8728" width="13.625" style="286" customWidth="1"/>
    <col min="8729" max="8970" width="9" style="286"/>
    <col min="8971" max="8971" width="10.375" style="286" customWidth="1"/>
    <col min="8972" max="8972" width="8.75" style="286" customWidth="1"/>
    <col min="8973" max="8973" width="10.5" style="286" customWidth="1"/>
    <col min="8974" max="8974" width="13" style="286" bestFit="1" customWidth="1"/>
    <col min="8975" max="8975" width="6" style="286" customWidth="1"/>
    <col min="8976" max="8983" width="9" style="286"/>
    <col min="8984" max="8984" width="13.625" style="286" customWidth="1"/>
    <col min="8985" max="9226" width="9" style="286"/>
    <col min="9227" max="9227" width="10.375" style="286" customWidth="1"/>
    <col min="9228" max="9228" width="8.75" style="286" customWidth="1"/>
    <col min="9229" max="9229" width="10.5" style="286" customWidth="1"/>
    <col min="9230" max="9230" width="13" style="286" bestFit="1" customWidth="1"/>
    <col min="9231" max="9231" width="6" style="286" customWidth="1"/>
    <col min="9232" max="9239" width="9" style="286"/>
    <col min="9240" max="9240" width="13.625" style="286" customWidth="1"/>
    <col min="9241" max="9482" width="9" style="286"/>
    <col min="9483" max="9483" width="10.375" style="286" customWidth="1"/>
    <col min="9484" max="9484" width="8.75" style="286" customWidth="1"/>
    <col min="9485" max="9485" width="10.5" style="286" customWidth="1"/>
    <col min="9486" max="9486" width="13" style="286" bestFit="1" customWidth="1"/>
    <col min="9487" max="9487" width="6" style="286" customWidth="1"/>
    <col min="9488" max="9495" width="9" style="286"/>
    <col min="9496" max="9496" width="13.625" style="286" customWidth="1"/>
    <col min="9497" max="9738" width="9" style="286"/>
    <col min="9739" max="9739" width="10.375" style="286" customWidth="1"/>
    <col min="9740" max="9740" width="8.75" style="286" customWidth="1"/>
    <col min="9741" max="9741" width="10.5" style="286" customWidth="1"/>
    <col min="9742" max="9742" width="13" style="286" bestFit="1" customWidth="1"/>
    <col min="9743" max="9743" width="6" style="286" customWidth="1"/>
    <col min="9744" max="9751" width="9" style="286"/>
    <col min="9752" max="9752" width="13.625" style="286" customWidth="1"/>
    <col min="9753" max="9994" width="9" style="286"/>
    <col min="9995" max="9995" width="10.375" style="286" customWidth="1"/>
    <col min="9996" max="9996" width="8.75" style="286" customWidth="1"/>
    <col min="9997" max="9997" width="10.5" style="286" customWidth="1"/>
    <col min="9998" max="9998" width="13" style="286" bestFit="1" customWidth="1"/>
    <col min="9999" max="9999" width="6" style="286" customWidth="1"/>
    <col min="10000" max="10007" width="9" style="286"/>
    <col min="10008" max="10008" width="13.625" style="286" customWidth="1"/>
    <col min="10009" max="10250" width="9" style="286"/>
    <col min="10251" max="10251" width="10.375" style="286" customWidth="1"/>
    <col min="10252" max="10252" width="8.75" style="286" customWidth="1"/>
    <col min="10253" max="10253" width="10.5" style="286" customWidth="1"/>
    <col min="10254" max="10254" width="13" style="286" bestFit="1" customWidth="1"/>
    <col min="10255" max="10255" width="6" style="286" customWidth="1"/>
    <col min="10256" max="10263" width="9" style="286"/>
    <col min="10264" max="10264" width="13.625" style="286" customWidth="1"/>
    <col min="10265" max="10506" width="9" style="286"/>
    <col min="10507" max="10507" width="10.375" style="286" customWidth="1"/>
    <col min="10508" max="10508" width="8.75" style="286" customWidth="1"/>
    <col min="10509" max="10509" width="10.5" style="286" customWidth="1"/>
    <col min="10510" max="10510" width="13" style="286" bestFit="1" customWidth="1"/>
    <col min="10511" max="10511" width="6" style="286" customWidth="1"/>
    <col min="10512" max="10519" width="9" style="286"/>
    <col min="10520" max="10520" width="13.625" style="286" customWidth="1"/>
    <col min="10521" max="10762" width="9" style="286"/>
    <col min="10763" max="10763" width="10.375" style="286" customWidth="1"/>
    <col min="10764" max="10764" width="8.75" style="286" customWidth="1"/>
    <col min="10765" max="10765" width="10.5" style="286" customWidth="1"/>
    <col min="10766" max="10766" width="13" style="286" bestFit="1" customWidth="1"/>
    <col min="10767" max="10767" width="6" style="286" customWidth="1"/>
    <col min="10768" max="10775" width="9" style="286"/>
    <col min="10776" max="10776" width="13.625" style="286" customWidth="1"/>
    <col min="10777" max="11018" width="9" style="286"/>
    <col min="11019" max="11019" width="10.375" style="286" customWidth="1"/>
    <col min="11020" max="11020" width="8.75" style="286" customWidth="1"/>
    <col min="11021" max="11021" width="10.5" style="286" customWidth="1"/>
    <col min="11022" max="11022" width="13" style="286" bestFit="1" customWidth="1"/>
    <col min="11023" max="11023" width="6" style="286" customWidth="1"/>
    <col min="11024" max="11031" width="9" style="286"/>
    <col min="11032" max="11032" width="13.625" style="286" customWidth="1"/>
    <col min="11033" max="11274" width="9" style="286"/>
    <col min="11275" max="11275" width="10.375" style="286" customWidth="1"/>
    <col min="11276" max="11276" width="8.75" style="286" customWidth="1"/>
    <col min="11277" max="11277" width="10.5" style="286" customWidth="1"/>
    <col min="11278" max="11278" width="13" style="286" bestFit="1" customWidth="1"/>
    <col min="11279" max="11279" width="6" style="286" customWidth="1"/>
    <col min="11280" max="11287" width="9" style="286"/>
    <col min="11288" max="11288" width="13.625" style="286" customWidth="1"/>
    <col min="11289" max="11530" width="9" style="286"/>
    <col min="11531" max="11531" width="10.375" style="286" customWidth="1"/>
    <col min="11532" max="11532" width="8.75" style="286" customWidth="1"/>
    <col min="11533" max="11533" width="10.5" style="286" customWidth="1"/>
    <col min="11534" max="11534" width="13" style="286" bestFit="1" customWidth="1"/>
    <col min="11535" max="11535" width="6" style="286" customWidth="1"/>
    <col min="11536" max="11543" width="9" style="286"/>
    <col min="11544" max="11544" width="13.625" style="286" customWidth="1"/>
    <col min="11545" max="11786" width="9" style="286"/>
    <col min="11787" max="11787" width="10.375" style="286" customWidth="1"/>
    <col min="11788" max="11788" width="8.75" style="286" customWidth="1"/>
    <col min="11789" max="11789" width="10.5" style="286" customWidth="1"/>
    <col min="11790" max="11790" width="13" style="286" bestFit="1" customWidth="1"/>
    <col min="11791" max="11791" width="6" style="286" customWidth="1"/>
    <col min="11792" max="11799" width="9" style="286"/>
    <col min="11800" max="11800" width="13.625" style="286" customWidth="1"/>
    <col min="11801" max="12042" width="9" style="286"/>
    <col min="12043" max="12043" width="10.375" style="286" customWidth="1"/>
    <col min="12044" max="12044" width="8.75" style="286" customWidth="1"/>
    <col min="12045" max="12045" width="10.5" style="286" customWidth="1"/>
    <col min="12046" max="12046" width="13" style="286" bestFit="1" customWidth="1"/>
    <col min="12047" max="12047" width="6" style="286" customWidth="1"/>
    <col min="12048" max="12055" width="9" style="286"/>
    <col min="12056" max="12056" width="13.625" style="286" customWidth="1"/>
    <col min="12057" max="12298" width="9" style="286"/>
    <col min="12299" max="12299" width="10.375" style="286" customWidth="1"/>
    <col min="12300" max="12300" width="8.75" style="286" customWidth="1"/>
    <col min="12301" max="12301" width="10.5" style="286" customWidth="1"/>
    <col min="12302" max="12302" width="13" style="286" bestFit="1" customWidth="1"/>
    <col min="12303" max="12303" width="6" style="286" customWidth="1"/>
    <col min="12304" max="12311" width="9" style="286"/>
    <col min="12312" max="12312" width="13.625" style="286" customWidth="1"/>
    <col min="12313" max="12554" width="9" style="286"/>
    <col min="12555" max="12555" width="10.375" style="286" customWidth="1"/>
    <col min="12556" max="12556" width="8.75" style="286" customWidth="1"/>
    <col min="12557" max="12557" width="10.5" style="286" customWidth="1"/>
    <col min="12558" max="12558" width="13" style="286" bestFit="1" customWidth="1"/>
    <col min="12559" max="12559" width="6" style="286" customWidth="1"/>
    <col min="12560" max="12567" width="9" style="286"/>
    <col min="12568" max="12568" width="13.625" style="286" customWidth="1"/>
    <col min="12569" max="12810" width="9" style="286"/>
    <col min="12811" max="12811" width="10.375" style="286" customWidth="1"/>
    <col min="12812" max="12812" width="8.75" style="286" customWidth="1"/>
    <col min="12813" max="12813" width="10.5" style="286" customWidth="1"/>
    <col min="12814" max="12814" width="13" style="286" bestFit="1" customWidth="1"/>
    <col min="12815" max="12815" width="6" style="286" customWidth="1"/>
    <col min="12816" max="12823" width="9" style="286"/>
    <col min="12824" max="12824" width="13.625" style="286" customWidth="1"/>
    <col min="12825" max="13066" width="9" style="286"/>
    <col min="13067" max="13067" width="10.375" style="286" customWidth="1"/>
    <col min="13068" max="13068" width="8.75" style="286" customWidth="1"/>
    <col min="13069" max="13069" width="10.5" style="286" customWidth="1"/>
    <col min="13070" max="13070" width="13" style="286" bestFit="1" customWidth="1"/>
    <col min="13071" max="13071" width="6" style="286" customWidth="1"/>
    <col min="13072" max="13079" width="9" style="286"/>
    <col min="13080" max="13080" width="13.625" style="286" customWidth="1"/>
    <col min="13081" max="13322" width="9" style="286"/>
    <col min="13323" max="13323" width="10.375" style="286" customWidth="1"/>
    <col min="13324" max="13324" width="8.75" style="286" customWidth="1"/>
    <col min="13325" max="13325" width="10.5" style="286" customWidth="1"/>
    <col min="13326" max="13326" width="13" style="286" bestFit="1" customWidth="1"/>
    <col min="13327" max="13327" width="6" style="286" customWidth="1"/>
    <col min="13328" max="13335" width="9" style="286"/>
    <col min="13336" max="13336" width="13.625" style="286" customWidth="1"/>
    <col min="13337" max="13578" width="9" style="286"/>
    <col min="13579" max="13579" width="10.375" style="286" customWidth="1"/>
    <col min="13580" max="13580" width="8.75" style="286" customWidth="1"/>
    <col min="13581" max="13581" width="10.5" style="286" customWidth="1"/>
    <col min="13582" max="13582" width="13" style="286" bestFit="1" customWidth="1"/>
    <col min="13583" max="13583" width="6" style="286" customWidth="1"/>
    <col min="13584" max="13591" width="9" style="286"/>
    <col min="13592" max="13592" width="13.625" style="286" customWidth="1"/>
    <col min="13593" max="13834" width="9" style="286"/>
    <col min="13835" max="13835" width="10.375" style="286" customWidth="1"/>
    <col min="13836" max="13836" width="8.75" style="286" customWidth="1"/>
    <col min="13837" max="13837" width="10.5" style="286" customWidth="1"/>
    <col min="13838" max="13838" width="13" style="286" bestFit="1" customWidth="1"/>
    <col min="13839" max="13839" width="6" style="286" customWidth="1"/>
    <col min="13840" max="13847" width="9" style="286"/>
    <col min="13848" max="13848" width="13.625" style="286" customWidth="1"/>
    <col min="13849" max="14090" width="9" style="286"/>
    <col min="14091" max="14091" width="10.375" style="286" customWidth="1"/>
    <col min="14092" max="14092" width="8.75" style="286" customWidth="1"/>
    <col min="14093" max="14093" width="10.5" style="286" customWidth="1"/>
    <col min="14094" max="14094" width="13" style="286" bestFit="1" customWidth="1"/>
    <col min="14095" max="14095" width="6" style="286" customWidth="1"/>
    <col min="14096" max="14103" width="9" style="286"/>
    <col min="14104" max="14104" width="13.625" style="286" customWidth="1"/>
    <col min="14105" max="14346" width="9" style="286"/>
    <col min="14347" max="14347" width="10.375" style="286" customWidth="1"/>
    <col min="14348" max="14348" width="8.75" style="286" customWidth="1"/>
    <col min="14349" max="14349" width="10.5" style="286" customWidth="1"/>
    <col min="14350" max="14350" width="13" style="286" bestFit="1" customWidth="1"/>
    <col min="14351" max="14351" width="6" style="286" customWidth="1"/>
    <col min="14352" max="14359" width="9" style="286"/>
    <col min="14360" max="14360" width="13.625" style="286" customWidth="1"/>
    <col min="14361" max="14602" width="9" style="286"/>
    <col min="14603" max="14603" width="10.375" style="286" customWidth="1"/>
    <col min="14604" max="14604" width="8.75" style="286" customWidth="1"/>
    <col min="14605" max="14605" width="10.5" style="286" customWidth="1"/>
    <col min="14606" max="14606" width="13" style="286" bestFit="1" customWidth="1"/>
    <col min="14607" max="14607" width="6" style="286" customWidth="1"/>
    <col min="14608" max="14615" width="9" style="286"/>
    <col min="14616" max="14616" width="13.625" style="286" customWidth="1"/>
    <col min="14617" max="14858" width="9" style="286"/>
    <col min="14859" max="14859" width="10.375" style="286" customWidth="1"/>
    <col min="14860" max="14860" width="8.75" style="286" customWidth="1"/>
    <col min="14861" max="14861" width="10.5" style="286" customWidth="1"/>
    <col min="14862" max="14862" width="13" style="286" bestFit="1" customWidth="1"/>
    <col min="14863" max="14863" width="6" style="286" customWidth="1"/>
    <col min="14864" max="14871" width="9" style="286"/>
    <col min="14872" max="14872" width="13.625" style="286" customWidth="1"/>
    <col min="14873" max="15114" width="9" style="286"/>
    <col min="15115" max="15115" width="10.375" style="286" customWidth="1"/>
    <col min="15116" max="15116" width="8.75" style="286" customWidth="1"/>
    <col min="15117" max="15117" width="10.5" style="286" customWidth="1"/>
    <col min="15118" max="15118" width="13" style="286" bestFit="1" customWidth="1"/>
    <col min="15119" max="15119" width="6" style="286" customWidth="1"/>
    <col min="15120" max="15127" width="9" style="286"/>
    <col min="15128" max="15128" width="13.625" style="286" customWidth="1"/>
    <col min="15129" max="15370" width="9" style="286"/>
    <col min="15371" max="15371" width="10.375" style="286" customWidth="1"/>
    <col min="15372" max="15372" width="8.75" style="286" customWidth="1"/>
    <col min="15373" max="15373" width="10.5" style="286" customWidth="1"/>
    <col min="15374" max="15374" width="13" style="286" bestFit="1" customWidth="1"/>
    <col min="15375" max="15375" width="6" style="286" customWidth="1"/>
    <col min="15376" max="15383" width="9" style="286"/>
    <col min="15384" max="15384" width="13.625" style="286" customWidth="1"/>
    <col min="15385" max="15626" width="9" style="286"/>
    <col min="15627" max="15627" width="10.375" style="286" customWidth="1"/>
    <col min="15628" max="15628" width="8.75" style="286" customWidth="1"/>
    <col min="15629" max="15629" width="10.5" style="286" customWidth="1"/>
    <col min="15630" max="15630" width="13" style="286" bestFit="1" customWidth="1"/>
    <col min="15631" max="15631" width="6" style="286" customWidth="1"/>
    <col min="15632" max="15639" width="9" style="286"/>
    <col min="15640" max="15640" width="13.625" style="286" customWidth="1"/>
    <col min="15641" max="15882" width="9" style="286"/>
    <col min="15883" max="15883" width="10.375" style="286" customWidth="1"/>
    <col min="15884" max="15884" width="8.75" style="286" customWidth="1"/>
    <col min="15885" max="15885" width="10.5" style="286" customWidth="1"/>
    <col min="15886" max="15886" width="13" style="286" bestFit="1" customWidth="1"/>
    <col min="15887" max="15887" width="6" style="286" customWidth="1"/>
    <col min="15888" max="15895" width="9" style="286"/>
    <col min="15896" max="15896" width="13.625" style="286" customWidth="1"/>
    <col min="15897" max="16138" width="9" style="286"/>
    <col min="16139" max="16139" width="10.375" style="286" customWidth="1"/>
    <col min="16140" max="16140" width="8.75" style="286" customWidth="1"/>
    <col min="16141" max="16141" width="10.5" style="286" customWidth="1"/>
    <col min="16142" max="16142" width="13" style="286" bestFit="1" customWidth="1"/>
    <col min="16143" max="16143" width="6" style="286" customWidth="1"/>
    <col min="16144" max="16151" width="9" style="286"/>
    <col min="16152" max="16152" width="13.625" style="286" customWidth="1"/>
    <col min="16153" max="16384" width="9" style="286"/>
  </cols>
  <sheetData>
    <row r="1" spans="1:29">
      <c r="A1" s="1544" t="s">
        <v>4602</v>
      </c>
      <c r="B1" s="1544"/>
      <c r="C1" s="1544"/>
      <c r="D1" s="1544"/>
    </row>
    <row r="2" spans="1:29" ht="42">
      <c r="A2" s="1254" t="s">
        <v>2018</v>
      </c>
      <c r="B2" s="1254"/>
      <c r="C2" s="1254"/>
      <c r="D2" s="1254"/>
      <c r="E2" s="1254"/>
      <c r="F2" s="1254"/>
      <c r="G2" s="1254"/>
      <c r="H2" s="1254"/>
      <c r="I2" s="1254"/>
      <c r="J2" s="1254"/>
    </row>
    <row r="7" spans="1:29">
      <c r="L7" s="112"/>
      <c r="M7" s="400" t="s">
        <v>1548</v>
      </c>
      <c r="N7" s="400" t="s">
        <v>2019</v>
      </c>
    </row>
    <row r="8" spans="1:29">
      <c r="L8" s="112" t="s">
        <v>2020</v>
      </c>
      <c r="M8" s="818">
        <f>'P69'!E7</f>
        <v>160</v>
      </c>
      <c r="N8" s="819">
        <f>'P69'!Q7</f>
        <v>20516909</v>
      </c>
    </row>
    <row r="9" spans="1:29">
      <c r="L9" s="653" t="s">
        <v>2021</v>
      </c>
      <c r="M9" s="818">
        <f>'P69'!E8</f>
        <v>167</v>
      </c>
      <c r="N9" s="819">
        <f>'P69'!Q8</f>
        <v>20768654</v>
      </c>
    </row>
    <row r="10" spans="1:29">
      <c r="L10" s="654" t="s">
        <v>2022</v>
      </c>
      <c r="M10" s="818">
        <f>'P69'!E9</f>
        <v>138</v>
      </c>
      <c r="N10" s="819">
        <f>'P69'!Q9</f>
        <v>15460505</v>
      </c>
    </row>
    <row r="11" spans="1:29">
      <c r="L11" s="654" t="s">
        <v>2023</v>
      </c>
      <c r="M11" s="818">
        <f>'P69'!E10</f>
        <v>131</v>
      </c>
      <c r="N11" s="819">
        <f>'P69'!Q10</f>
        <v>17029709</v>
      </c>
    </row>
    <row r="12" spans="1:29">
      <c r="L12" s="654" t="s">
        <v>2024</v>
      </c>
      <c r="M12" s="818">
        <f>'P69'!E11</f>
        <v>132</v>
      </c>
      <c r="N12" s="819">
        <f>'P69'!Q11</f>
        <v>7926014</v>
      </c>
      <c r="AC12" s="820"/>
    </row>
    <row r="13" spans="1:29">
      <c r="L13" s="654" t="s">
        <v>2025</v>
      </c>
      <c r="M13" s="818">
        <f>'P69'!E12</f>
        <v>126</v>
      </c>
      <c r="N13" s="819">
        <f>'P69'!Q12</f>
        <v>15893739</v>
      </c>
    </row>
    <row r="14" spans="1:29">
      <c r="L14" s="654" t="s">
        <v>2026</v>
      </c>
      <c r="M14" s="818">
        <f>'P69'!E13</f>
        <v>122</v>
      </c>
      <c r="N14" s="819">
        <f>'P69'!Q13</f>
        <v>17095275</v>
      </c>
    </row>
    <row r="15" spans="1:29">
      <c r="L15" s="654" t="s">
        <v>2027</v>
      </c>
      <c r="M15" s="818">
        <f>'P69'!E14</f>
        <v>119</v>
      </c>
      <c r="N15" s="819">
        <f>'P69'!Q14</f>
        <v>21168946</v>
      </c>
    </row>
    <row r="16" spans="1:29">
      <c r="L16" s="654" t="s">
        <v>2028</v>
      </c>
      <c r="M16" s="818">
        <f>'P69'!E15</f>
        <v>141</v>
      </c>
      <c r="N16" s="819">
        <f>'P69'!Q15</f>
        <v>18587119</v>
      </c>
    </row>
    <row r="17" spans="11:15">
      <c r="L17" s="654" t="s">
        <v>2029</v>
      </c>
      <c r="M17" s="818">
        <f>'P69'!E16</f>
        <v>125</v>
      </c>
      <c r="N17" s="819">
        <f>'P69'!Q16</f>
        <v>24989897</v>
      </c>
    </row>
    <row r="18" spans="11:15">
      <c r="L18" s="654" t="s">
        <v>2030</v>
      </c>
      <c r="M18" s="818">
        <f>'P69'!E17</f>
        <v>126</v>
      </c>
      <c r="N18" s="819">
        <f>'P69'!Q17</f>
        <v>27481298</v>
      </c>
    </row>
    <row r="19" spans="11:15">
      <c r="L19" s="654" t="s">
        <v>2031</v>
      </c>
      <c r="M19" s="818">
        <f>'P69'!E18</f>
        <v>119</v>
      </c>
      <c r="N19" s="819">
        <f>'P69'!Q18</f>
        <v>29929689</v>
      </c>
    </row>
    <row r="20" spans="11:15">
      <c r="L20" s="654" t="s">
        <v>2032</v>
      </c>
      <c r="M20" s="818">
        <f>'P69'!E19</f>
        <v>113</v>
      </c>
      <c r="N20" s="819">
        <f>'P69'!Q19</f>
        <v>29150358</v>
      </c>
    </row>
    <row r="21" spans="11:15">
      <c r="L21" s="315"/>
      <c r="O21" s="315" t="s">
        <v>2033</v>
      </c>
    </row>
    <row r="22" spans="11:15">
      <c r="K22" s="395"/>
      <c r="L22" s="821"/>
      <c r="N22" s="395" t="s">
        <v>598</v>
      </c>
      <c r="O22" s="286">
        <v>113</v>
      </c>
    </row>
    <row r="23" spans="11:15">
      <c r="K23" s="395"/>
      <c r="L23" s="315"/>
      <c r="M23" s="286">
        <v>9</v>
      </c>
      <c r="N23" s="395" t="s">
        <v>2034</v>
      </c>
      <c r="O23" s="286">
        <v>5</v>
      </c>
    </row>
    <row r="24" spans="11:15" ht="22.5">
      <c r="K24" s="395"/>
      <c r="L24" s="315"/>
      <c r="M24" s="286">
        <v>10</v>
      </c>
      <c r="N24" s="395" t="s">
        <v>2035</v>
      </c>
      <c r="O24" s="286">
        <v>1</v>
      </c>
    </row>
    <row r="25" spans="11:15">
      <c r="K25" s="395"/>
      <c r="L25" s="315"/>
      <c r="M25" s="286">
        <v>11</v>
      </c>
      <c r="N25" s="395" t="s">
        <v>2036</v>
      </c>
      <c r="O25" s="286">
        <v>1</v>
      </c>
    </row>
    <row r="26" spans="11:15">
      <c r="K26" s="395"/>
      <c r="L26" s="315"/>
      <c r="M26" s="286">
        <v>12</v>
      </c>
      <c r="N26" s="395" t="s">
        <v>2037</v>
      </c>
      <c r="O26" s="286">
        <v>9</v>
      </c>
    </row>
    <row r="27" spans="11:15">
      <c r="K27" s="395"/>
      <c r="L27" s="315"/>
      <c r="M27" s="286">
        <v>13</v>
      </c>
      <c r="N27" s="395" t="s">
        <v>2038</v>
      </c>
      <c r="O27" s="286">
        <v>5</v>
      </c>
    </row>
    <row r="28" spans="11:15" ht="22.5">
      <c r="K28" s="395"/>
      <c r="L28" s="315"/>
      <c r="M28" s="286">
        <v>14</v>
      </c>
      <c r="N28" s="395" t="s">
        <v>2039</v>
      </c>
      <c r="O28" s="286">
        <v>3</v>
      </c>
    </row>
    <row r="29" spans="11:15">
      <c r="K29" s="395"/>
      <c r="L29" s="315"/>
      <c r="M29" s="286">
        <v>15</v>
      </c>
      <c r="N29" s="395" t="s">
        <v>2040</v>
      </c>
      <c r="O29" s="286">
        <v>5</v>
      </c>
    </row>
    <row r="30" spans="11:15">
      <c r="K30" s="395"/>
      <c r="L30" s="315"/>
      <c r="M30" s="286">
        <v>16</v>
      </c>
      <c r="N30" s="395" t="s">
        <v>2041</v>
      </c>
      <c r="O30" s="822">
        <v>2</v>
      </c>
    </row>
    <row r="31" spans="11:15">
      <c r="K31" s="395"/>
      <c r="L31" s="315"/>
      <c r="M31" s="286">
        <v>18</v>
      </c>
      <c r="N31" s="395" t="s">
        <v>2042</v>
      </c>
      <c r="O31" s="286">
        <v>3</v>
      </c>
    </row>
    <row r="32" spans="11:15">
      <c r="K32" s="395"/>
      <c r="L32" s="315"/>
      <c r="M32" s="286">
        <v>19</v>
      </c>
      <c r="N32" s="395" t="s">
        <v>2043</v>
      </c>
      <c r="O32" s="286">
        <v>1</v>
      </c>
    </row>
    <row r="33" spans="11:15">
      <c r="K33" s="395"/>
      <c r="L33" s="315"/>
      <c r="M33" s="286">
        <v>21</v>
      </c>
      <c r="N33" s="395" t="s">
        <v>2044</v>
      </c>
      <c r="O33" s="822">
        <v>7</v>
      </c>
    </row>
    <row r="34" spans="11:15">
      <c r="K34" s="395"/>
      <c r="L34" s="315"/>
      <c r="M34" s="286">
        <v>22</v>
      </c>
      <c r="N34" s="395" t="s">
        <v>2045</v>
      </c>
      <c r="O34" s="315">
        <v>2</v>
      </c>
    </row>
    <row r="35" spans="11:15">
      <c r="K35" s="395"/>
      <c r="L35" s="315"/>
      <c r="M35" s="286">
        <v>23</v>
      </c>
      <c r="N35" s="395" t="s">
        <v>2046</v>
      </c>
      <c r="O35" s="286">
        <v>2</v>
      </c>
    </row>
    <row r="36" spans="11:15">
      <c r="K36" s="395"/>
      <c r="L36" s="315"/>
      <c r="M36" s="286">
        <v>24</v>
      </c>
      <c r="N36" s="395" t="s">
        <v>2047</v>
      </c>
      <c r="O36" s="286">
        <v>10</v>
      </c>
    </row>
    <row r="37" spans="11:15">
      <c r="K37" s="395"/>
      <c r="L37" s="315"/>
      <c r="M37" s="286">
        <v>25</v>
      </c>
      <c r="N37" s="395" t="s">
        <v>2048</v>
      </c>
      <c r="O37" s="286">
        <v>7</v>
      </c>
    </row>
    <row r="38" spans="11:15">
      <c r="K38" s="395"/>
      <c r="L38" s="315"/>
      <c r="M38" s="286">
        <v>26</v>
      </c>
      <c r="N38" s="395" t="s">
        <v>2049</v>
      </c>
      <c r="O38" s="286">
        <v>10</v>
      </c>
    </row>
    <row r="39" spans="11:15">
      <c r="K39" s="395"/>
      <c r="L39" s="315"/>
      <c r="M39" s="286">
        <v>27</v>
      </c>
      <c r="N39" s="395" t="s">
        <v>2050</v>
      </c>
      <c r="O39" s="286">
        <v>5</v>
      </c>
    </row>
    <row r="40" spans="11:15" ht="22.5">
      <c r="K40" s="395"/>
      <c r="L40" s="315"/>
      <c r="M40" s="286">
        <v>28</v>
      </c>
      <c r="N40" s="395" t="s">
        <v>2051</v>
      </c>
      <c r="O40" s="286">
        <v>10</v>
      </c>
    </row>
    <row r="41" spans="11:15">
      <c r="K41" s="395"/>
      <c r="L41" s="315"/>
      <c r="M41" s="286">
        <v>29</v>
      </c>
      <c r="N41" s="395" t="s">
        <v>2052</v>
      </c>
      <c r="O41" s="315">
        <v>9</v>
      </c>
    </row>
    <row r="42" spans="11:15">
      <c r="K42" s="395"/>
      <c r="L42" s="315"/>
      <c r="M42" s="286">
        <v>30</v>
      </c>
      <c r="N42" s="395" t="s">
        <v>2053</v>
      </c>
      <c r="O42" s="286">
        <v>2</v>
      </c>
    </row>
    <row r="43" spans="11:15">
      <c r="K43" s="395"/>
      <c r="L43" s="315"/>
      <c r="M43" s="286">
        <v>31</v>
      </c>
      <c r="N43" s="395" t="s">
        <v>2054</v>
      </c>
      <c r="O43" s="286">
        <v>12</v>
      </c>
    </row>
    <row r="44" spans="11:15">
      <c r="K44" s="395"/>
      <c r="L44" s="315"/>
      <c r="M44" s="286">
        <v>32</v>
      </c>
      <c r="N44" s="395" t="s">
        <v>1566</v>
      </c>
      <c r="O44" s="286">
        <v>2</v>
      </c>
    </row>
    <row r="45" spans="11:15" ht="42.75" customHeight="1">
      <c r="M45" s="12"/>
      <c r="N45" s="315"/>
    </row>
    <row r="46" spans="11:15">
      <c r="O46" s="12"/>
    </row>
    <row r="47" spans="11:15">
      <c r="O47" s="12"/>
    </row>
  </sheetData>
  <mergeCells count="2">
    <mergeCell ref="A2:J2"/>
    <mergeCell ref="A1:D1"/>
  </mergeCells>
  <phoneticPr fontId="4"/>
  <hyperlinks>
    <hyperlink ref="A1" location="P2細目次!A1" display="目次に戻る" xr:uid="{AEC7CEC0-7A14-403C-BF02-E8982DE93923}"/>
  </hyperlinks>
  <pageMargins left="0.70866141732283472" right="0.70866141732283472" top="0.74803149606299213" bottom="0.74803149606299213" header="0.31496062992125984" footer="0.31496062992125984"/>
  <pageSetup paperSize="9" scale="96" firstPageNumber="0" orientation="portrait" r:id="rId1"/>
  <headerFooter differentFirst="1" scaleWithDoc="0">
    <oddFooter>&amp;C- &amp;P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F4685-0A9D-4150-920D-8BB380CF4D28}">
  <sheetPr codeName="Sheet5">
    <tabColor theme="0"/>
    <pageSetUpPr fitToPage="1"/>
  </sheetPr>
  <dimension ref="A1:AL73"/>
  <sheetViews>
    <sheetView zoomScaleNormal="100" zoomScaleSheetLayoutView="100" workbookViewId="0">
      <selection activeCell="A2" sqref="A2:AR2"/>
    </sheetView>
  </sheetViews>
  <sheetFormatPr defaultColWidth="3.375" defaultRowHeight="18.75" customHeight="1"/>
  <cols>
    <col min="1" max="1" width="3.375" style="3" customWidth="1"/>
    <col min="2" max="2" width="4.5" style="3" bestFit="1" customWidth="1"/>
    <col min="3" max="259" width="3.375" style="3"/>
    <col min="260" max="260" width="4.5" style="3" bestFit="1" customWidth="1"/>
    <col min="261" max="515" width="3.375" style="3"/>
    <col min="516" max="516" width="4.5" style="3" bestFit="1" customWidth="1"/>
    <col min="517" max="771" width="3.375" style="3"/>
    <col min="772" max="772" width="4.5" style="3" bestFit="1" customWidth="1"/>
    <col min="773" max="1027" width="3.375" style="3"/>
    <col min="1028" max="1028" width="4.5" style="3" bestFit="1" customWidth="1"/>
    <col min="1029" max="1283" width="3.375" style="3"/>
    <col min="1284" max="1284" width="4.5" style="3" bestFit="1" customWidth="1"/>
    <col min="1285" max="1539" width="3.375" style="3"/>
    <col min="1540" max="1540" width="4.5" style="3" bestFit="1" customWidth="1"/>
    <col min="1541" max="1795" width="3.375" style="3"/>
    <col min="1796" max="1796" width="4.5" style="3" bestFit="1" customWidth="1"/>
    <col min="1797" max="2051" width="3.375" style="3"/>
    <col min="2052" max="2052" width="4.5" style="3" bestFit="1" customWidth="1"/>
    <col min="2053" max="2307" width="3.375" style="3"/>
    <col min="2308" max="2308" width="4.5" style="3" bestFit="1" customWidth="1"/>
    <col min="2309" max="2563" width="3.375" style="3"/>
    <col min="2564" max="2564" width="4.5" style="3" bestFit="1" customWidth="1"/>
    <col min="2565" max="2819" width="3.375" style="3"/>
    <col min="2820" max="2820" width="4.5" style="3" bestFit="1" customWidth="1"/>
    <col min="2821" max="3075" width="3.375" style="3"/>
    <col min="3076" max="3076" width="4.5" style="3" bestFit="1" customWidth="1"/>
    <col min="3077" max="3331" width="3.375" style="3"/>
    <col min="3332" max="3332" width="4.5" style="3" bestFit="1" customWidth="1"/>
    <col min="3333" max="3587" width="3.375" style="3"/>
    <col min="3588" max="3588" width="4.5" style="3" bestFit="1" customWidth="1"/>
    <col min="3589" max="3843" width="3.375" style="3"/>
    <col min="3844" max="3844" width="4.5" style="3" bestFit="1" customWidth="1"/>
    <col min="3845" max="4099" width="3.375" style="3"/>
    <col min="4100" max="4100" width="4.5" style="3" bestFit="1" customWidth="1"/>
    <col min="4101" max="4355" width="3.375" style="3"/>
    <col min="4356" max="4356" width="4.5" style="3" bestFit="1" customWidth="1"/>
    <col min="4357" max="4611" width="3.375" style="3"/>
    <col min="4612" max="4612" width="4.5" style="3" bestFit="1" customWidth="1"/>
    <col min="4613" max="4867" width="3.375" style="3"/>
    <col min="4868" max="4868" width="4.5" style="3" bestFit="1" customWidth="1"/>
    <col min="4869" max="5123" width="3.375" style="3"/>
    <col min="5124" max="5124" width="4.5" style="3" bestFit="1" customWidth="1"/>
    <col min="5125" max="5379" width="3.375" style="3"/>
    <col min="5380" max="5380" width="4.5" style="3" bestFit="1" customWidth="1"/>
    <col min="5381" max="5635" width="3.375" style="3"/>
    <col min="5636" max="5636" width="4.5" style="3" bestFit="1" customWidth="1"/>
    <col min="5637" max="5891" width="3.375" style="3"/>
    <col min="5892" max="5892" width="4.5" style="3" bestFit="1" customWidth="1"/>
    <col min="5893" max="6147" width="3.375" style="3"/>
    <col min="6148" max="6148" width="4.5" style="3" bestFit="1" customWidth="1"/>
    <col min="6149" max="6403" width="3.375" style="3"/>
    <col min="6404" max="6404" width="4.5" style="3" bestFit="1" customWidth="1"/>
    <col min="6405" max="6659" width="3.375" style="3"/>
    <col min="6660" max="6660" width="4.5" style="3" bestFit="1" customWidth="1"/>
    <col min="6661" max="6915" width="3.375" style="3"/>
    <col min="6916" max="6916" width="4.5" style="3" bestFit="1" customWidth="1"/>
    <col min="6917" max="7171" width="3.375" style="3"/>
    <col min="7172" max="7172" width="4.5" style="3" bestFit="1" customWidth="1"/>
    <col min="7173" max="7427" width="3.375" style="3"/>
    <col min="7428" max="7428" width="4.5" style="3" bestFit="1" customWidth="1"/>
    <col min="7429" max="7683" width="3.375" style="3"/>
    <col min="7684" max="7684" width="4.5" style="3" bestFit="1" customWidth="1"/>
    <col min="7685" max="7939" width="3.375" style="3"/>
    <col min="7940" max="7940" width="4.5" style="3" bestFit="1" customWidth="1"/>
    <col min="7941" max="8195" width="3.375" style="3"/>
    <col min="8196" max="8196" width="4.5" style="3" bestFit="1" customWidth="1"/>
    <col min="8197" max="8451" width="3.375" style="3"/>
    <col min="8452" max="8452" width="4.5" style="3" bestFit="1" customWidth="1"/>
    <col min="8453" max="8707" width="3.375" style="3"/>
    <col min="8708" max="8708" width="4.5" style="3" bestFit="1" customWidth="1"/>
    <col min="8709" max="8963" width="3.375" style="3"/>
    <col min="8964" max="8964" width="4.5" style="3" bestFit="1" customWidth="1"/>
    <col min="8965" max="9219" width="3.375" style="3"/>
    <col min="9220" max="9220" width="4.5" style="3" bestFit="1" customWidth="1"/>
    <col min="9221" max="9475" width="3.375" style="3"/>
    <col min="9476" max="9476" width="4.5" style="3" bestFit="1" customWidth="1"/>
    <col min="9477" max="9731" width="3.375" style="3"/>
    <col min="9732" max="9732" width="4.5" style="3" bestFit="1" customWidth="1"/>
    <col min="9733" max="9987" width="3.375" style="3"/>
    <col min="9988" max="9988" width="4.5" style="3" bestFit="1" customWidth="1"/>
    <col min="9989" max="10243" width="3.375" style="3"/>
    <col min="10244" max="10244" width="4.5" style="3" bestFit="1" customWidth="1"/>
    <col min="10245" max="10499" width="3.375" style="3"/>
    <col min="10500" max="10500" width="4.5" style="3" bestFit="1" customWidth="1"/>
    <col min="10501" max="10755" width="3.375" style="3"/>
    <col min="10756" max="10756" width="4.5" style="3" bestFit="1" customWidth="1"/>
    <col min="10757" max="11011" width="3.375" style="3"/>
    <col min="11012" max="11012" width="4.5" style="3" bestFit="1" customWidth="1"/>
    <col min="11013" max="11267" width="3.375" style="3"/>
    <col min="11268" max="11268" width="4.5" style="3" bestFit="1" customWidth="1"/>
    <col min="11269" max="11523" width="3.375" style="3"/>
    <col min="11524" max="11524" width="4.5" style="3" bestFit="1" customWidth="1"/>
    <col min="11525" max="11779" width="3.375" style="3"/>
    <col min="11780" max="11780" width="4.5" style="3" bestFit="1" customWidth="1"/>
    <col min="11781" max="12035" width="3.375" style="3"/>
    <col min="12036" max="12036" width="4.5" style="3" bestFit="1" customWidth="1"/>
    <col min="12037" max="12291" width="3.375" style="3"/>
    <col min="12292" max="12292" width="4.5" style="3" bestFit="1" customWidth="1"/>
    <col min="12293" max="12547" width="3.375" style="3"/>
    <col min="12548" max="12548" width="4.5" style="3" bestFit="1" customWidth="1"/>
    <col min="12549" max="12803" width="3.375" style="3"/>
    <col min="12804" max="12804" width="4.5" style="3" bestFit="1" customWidth="1"/>
    <col min="12805" max="13059" width="3.375" style="3"/>
    <col min="13060" max="13060" width="4.5" style="3" bestFit="1" customWidth="1"/>
    <col min="13061" max="13315" width="3.375" style="3"/>
    <col min="13316" max="13316" width="4.5" style="3" bestFit="1" customWidth="1"/>
    <col min="13317" max="13571" width="3.375" style="3"/>
    <col min="13572" max="13572" width="4.5" style="3" bestFit="1" customWidth="1"/>
    <col min="13573" max="13827" width="3.375" style="3"/>
    <col min="13828" max="13828" width="4.5" style="3" bestFit="1" customWidth="1"/>
    <col min="13829" max="14083" width="3.375" style="3"/>
    <col min="14084" max="14084" width="4.5" style="3" bestFit="1" customWidth="1"/>
    <col min="14085" max="14339" width="3.375" style="3"/>
    <col min="14340" max="14340" width="4.5" style="3" bestFit="1" customWidth="1"/>
    <col min="14341" max="14595" width="3.375" style="3"/>
    <col min="14596" max="14596" width="4.5" style="3" bestFit="1" customWidth="1"/>
    <col min="14597" max="14851" width="3.375" style="3"/>
    <col min="14852" max="14852" width="4.5" style="3" bestFit="1" customWidth="1"/>
    <col min="14853" max="15107" width="3.375" style="3"/>
    <col min="15108" max="15108" width="4.5" style="3" bestFit="1" customWidth="1"/>
    <col min="15109" max="15363" width="3.375" style="3"/>
    <col min="15364" max="15364" width="4.5" style="3" bestFit="1" customWidth="1"/>
    <col min="15365" max="15619" width="3.375" style="3"/>
    <col min="15620" max="15620" width="4.5" style="3" bestFit="1" customWidth="1"/>
    <col min="15621" max="15875" width="3.375" style="3"/>
    <col min="15876" max="15876" width="4.5" style="3" bestFit="1" customWidth="1"/>
    <col min="15877" max="16131" width="3.375" style="3"/>
    <col min="16132" max="16132" width="4.5" style="3" bestFit="1" customWidth="1"/>
    <col min="16133" max="16384" width="3.375" style="3"/>
  </cols>
  <sheetData>
    <row r="1" spans="1:38" ht="14.25">
      <c r="A1" s="1179" t="s">
        <v>4602</v>
      </c>
      <c r="B1" s="1179"/>
      <c r="C1" s="1179"/>
      <c r="D1" s="1179"/>
    </row>
    <row r="2" spans="1:38" ht="24">
      <c r="A2" s="1175" t="s">
        <v>99</v>
      </c>
      <c r="B2" s="1175"/>
      <c r="C2" s="1175"/>
      <c r="D2" s="1175"/>
      <c r="E2" s="1175"/>
      <c r="F2" s="1175"/>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row>
    <row r="4" spans="1:38" ht="18.75" customHeight="1">
      <c r="A4" s="1180" t="s">
        <v>100</v>
      </c>
      <c r="B4" s="1181"/>
      <c r="C4" s="1181"/>
      <c r="D4" s="1181"/>
      <c r="E4" s="1181"/>
      <c r="F4" s="1181"/>
      <c r="G4" s="1181"/>
      <c r="H4" s="1181"/>
      <c r="I4" s="1181"/>
      <c r="J4" s="1181"/>
      <c r="K4" s="1181"/>
      <c r="L4" s="1181"/>
      <c r="M4" s="1181"/>
      <c r="N4" s="1181"/>
      <c r="O4" s="1182"/>
      <c r="P4" s="1183" t="s">
        <v>101</v>
      </c>
      <c r="Q4" s="1183"/>
      <c r="R4" s="1183"/>
      <c r="S4" s="1183"/>
      <c r="T4" s="1183"/>
      <c r="U4" s="1183"/>
      <c r="V4" s="1183"/>
      <c r="W4" s="1183"/>
      <c r="X4" s="1183"/>
      <c r="Y4" s="1183"/>
      <c r="Z4" s="1183"/>
      <c r="AA4" s="1183"/>
      <c r="AB4" s="1183"/>
      <c r="AC4" s="1183"/>
      <c r="AD4" s="1183"/>
      <c r="AE4" s="1183"/>
      <c r="AF4" s="1183"/>
      <c r="AG4" s="1183"/>
      <c r="AH4" s="1183"/>
      <c r="AI4" s="1183"/>
      <c r="AJ4" s="1183"/>
      <c r="AK4" s="1183"/>
      <c r="AL4" s="1184"/>
    </row>
    <row r="5" spans="1:38" ht="18.75" customHeight="1">
      <c r="A5" s="484"/>
      <c r="B5" s="485"/>
      <c r="C5" s="485"/>
      <c r="D5" s="485"/>
      <c r="E5" s="485"/>
      <c r="F5" s="485"/>
      <c r="G5" s="485"/>
      <c r="H5" s="485"/>
      <c r="I5" s="485"/>
      <c r="J5" s="485"/>
      <c r="K5" s="485"/>
      <c r="L5" s="485"/>
      <c r="M5" s="485"/>
      <c r="N5" s="485"/>
      <c r="O5" s="485"/>
      <c r="P5" s="484"/>
      <c r="Q5" s="486"/>
      <c r="R5" s="486"/>
      <c r="S5" s="486"/>
      <c r="T5" s="486"/>
      <c r="U5" s="486"/>
      <c r="V5" s="486"/>
      <c r="W5" s="486"/>
      <c r="X5" s="486"/>
      <c r="Y5" s="486"/>
      <c r="Z5" s="486"/>
      <c r="AA5" s="486"/>
      <c r="AB5" s="486"/>
      <c r="AC5" s="486"/>
      <c r="AD5" s="486"/>
      <c r="AE5" s="486"/>
      <c r="AF5" s="486"/>
      <c r="AG5" s="486"/>
      <c r="AH5" s="486"/>
      <c r="AI5" s="486"/>
      <c r="AJ5" s="486"/>
      <c r="AK5" s="486"/>
      <c r="AL5" s="487"/>
    </row>
    <row r="6" spans="1:38" ht="18.75" customHeight="1">
      <c r="A6" s="1185" t="s">
        <v>102</v>
      </c>
      <c r="B6" s="1186"/>
      <c r="C6" s="1186"/>
      <c r="D6" s="1186"/>
      <c r="P6" s="488"/>
      <c r="Q6" s="489"/>
      <c r="R6" s="489"/>
      <c r="S6" s="489"/>
      <c r="T6" s="489"/>
      <c r="U6" s="489"/>
      <c r="V6" s="489"/>
      <c r="W6" s="489"/>
      <c r="X6" s="489"/>
      <c r="Y6" s="489"/>
      <c r="Z6" s="489"/>
      <c r="AA6" s="489"/>
      <c r="AB6" s="489"/>
      <c r="AC6" s="489"/>
      <c r="AD6" s="489"/>
      <c r="AE6" s="489"/>
      <c r="AF6" s="489"/>
      <c r="AG6" s="489"/>
      <c r="AH6" s="489"/>
      <c r="AI6" s="489"/>
      <c r="AJ6" s="489"/>
      <c r="AK6" s="489"/>
      <c r="AL6" s="490"/>
    </row>
    <row r="7" spans="1:38" ht="18.75" customHeight="1">
      <c r="A7" s="488"/>
      <c r="B7" s="3">
        <v>35</v>
      </c>
      <c r="C7" s="3" t="s">
        <v>103</v>
      </c>
      <c r="P7" s="488"/>
      <c r="Q7" s="3" t="s">
        <v>4739</v>
      </c>
      <c r="R7" s="489"/>
      <c r="S7" s="489"/>
      <c r="T7" s="489"/>
      <c r="U7" s="489"/>
      <c r="V7" s="489"/>
      <c r="W7" s="489"/>
      <c r="X7" s="489"/>
      <c r="Y7" s="489"/>
      <c r="Z7" s="489"/>
      <c r="AA7" s="489"/>
      <c r="AB7" s="489"/>
      <c r="AC7" s="489"/>
      <c r="AD7" s="489"/>
      <c r="AE7" s="489"/>
      <c r="AF7" s="489"/>
      <c r="AG7" s="489"/>
      <c r="AH7" s="489"/>
      <c r="AI7" s="489"/>
      <c r="AJ7" s="489"/>
      <c r="AK7" s="489"/>
      <c r="AL7" s="490"/>
    </row>
    <row r="8" spans="1:38" ht="18.75" customHeight="1">
      <c r="A8" s="488"/>
      <c r="P8" s="488"/>
      <c r="Q8" s="3" t="s">
        <v>4740</v>
      </c>
      <c r="R8" s="489"/>
      <c r="S8" s="489"/>
      <c r="T8" s="489"/>
      <c r="U8" s="489"/>
      <c r="V8" s="489"/>
      <c r="W8" s="489"/>
      <c r="X8" s="489"/>
      <c r="Y8" s="489"/>
      <c r="Z8" s="489"/>
      <c r="AA8" s="489"/>
      <c r="AB8" s="489"/>
      <c r="AC8" s="489"/>
      <c r="AD8" s="489"/>
      <c r="AE8" s="489"/>
      <c r="AF8" s="489"/>
      <c r="AG8" s="489"/>
      <c r="AH8" s="489"/>
      <c r="AI8" s="489"/>
      <c r="AJ8" s="489"/>
      <c r="AK8" s="489"/>
      <c r="AL8" s="490"/>
    </row>
    <row r="9" spans="1:38" ht="18.75" customHeight="1">
      <c r="A9" s="488"/>
      <c r="P9" s="488"/>
      <c r="R9" s="489"/>
      <c r="S9" s="489"/>
      <c r="T9" s="489"/>
      <c r="U9" s="489"/>
      <c r="V9" s="489"/>
      <c r="W9" s="489"/>
      <c r="X9" s="489"/>
      <c r="Y9" s="489"/>
      <c r="Z9" s="489"/>
      <c r="AA9" s="489"/>
      <c r="AB9" s="489"/>
      <c r="AC9" s="489"/>
      <c r="AD9" s="489"/>
      <c r="AE9" s="489"/>
      <c r="AF9" s="489"/>
      <c r="AG9" s="489"/>
      <c r="AH9" s="489"/>
      <c r="AI9" s="489"/>
      <c r="AJ9" s="489"/>
      <c r="AK9" s="489"/>
      <c r="AL9" s="490"/>
    </row>
    <row r="10" spans="1:38" ht="18.75" customHeight="1">
      <c r="A10" s="488"/>
      <c r="B10" s="3">
        <v>45</v>
      </c>
      <c r="C10" s="3" t="s">
        <v>104</v>
      </c>
      <c r="P10" s="488"/>
      <c r="Q10" s="3" t="s">
        <v>105</v>
      </c>
      <c r="R10" s="489"/>
      <c r="S10" s="489"/>
      <c r="T10" s="489"/>
      <c r="U10" s="489"/>
      <c r="V10" s="489"/>
      <c r="W10" s="489"/>
      <c r="X10" s="489"/>
      <c r="Y10" s="489"/>
      <c r="Z10" s="489"/>
      <c r="AA10" s="489"/>
      <c r="AB10" s="489"/>
      <c r="AC10" s="489"/>
      <c r="AD10" s="489"/>
      <c r="AE10" s="489"/>
      <c r="AF10" s="489"/>
      <c r="AG10" s="489"/>
      <c r="AH10" s="489"/>
      <c r="AI10" s="489"/>
      <c r="AJ10" s="489"/>
      <c r="AK10" s="489"/>
      <c r="AL10" s="490"/>
    </row>
    <row r="11" spans="1:38" ht="18.75" customHeight="1">
      <c r="A11" s="488"/>
      <c r="C11" s="3" t="s">
        <v>106</v>
      </c>
      <c r="P11" s="488"/>
      <c r="Q11" s="3" t="s">
        <v>107</v>
      </c>
      <c r="R11" s="489"/>
      <c r="S11" s="489"/>
      <c r="T11" s="489"/>
      <c r="U11" s="489"/>
      <c r="V11" s="489"/>
      <c r="W11" s="489"/>
      <c r="X11" s="489"/>
      <c r="Y11" s="489"/>
      <c r="Z11" s="489"/>
      <c r="AA11" s="489"/>
      <c r="AB11" s="489"/>
      <c r="AC11" s="489"/>
      <c r="AD11" s="489"/>
      <c r="AE11" s="489"/>
      <c r="AF11" s="489"/>
      <c r="AG11" s="489"/>
      <c r="AH11" s="489"/>
      <c r="AI11" s="489"/>
      <c r="AJ11" s="489"/>
      <c r="AK11" s="489"/>
      <c r="AL11" s="490"/>
    </row>
    <row r="12" spans="1:38" ht="18.75" customHeight="1">
      <c r="A12" s="488"/>
      <c r="P12" s="488"/>
      <c r="Q12" s="3" t="s">
        <v>108</v>
      </c>
      <c r="R12" s="489"/>
      <c r="S12" s="489"/>
      <c r="T12" s="489"/>
      <c r="U12" s="489"/>
      <c r="V12" s="489"/>
      <c r="W12" s="489"/>
      <c r="X12" s="489"/>
      <c r="Y12" s="489"/>
      <c r="Z12" s="489"/>
      <c r="AA12" s="489"/>
      <c r="AB12" s="489"/>
      <c r="AC12" s="489"/>
      <c r="AD12" s="489"/>
      <c r="AE12" s="489"/>
      <c r="AF12" s="489"/>
      <c r="AG12" s="489"/>
      <c r="AH12" s="489"/>
      <c r="AI12" s="489"/>
      <c r="AJ12" s="489"/>
      <c r="AK12" s="489"/>
      <c r="AL12" s="490"/>
    </row>
    <row r="13" spans="1:38" ht="18.75" customHeight="1">
      <c r="A13" s="488"/>
      <c r="P13" s="488"/>
      <c r="Q13" s="489"/>
      <c r="R13" s="489"/>
      <c r="S13" s="489"/>
      <c r="T13" s="489"/>
      <c r="U13" s="489"/>
      <c r="V13" s="489"/>
      <c r="W13" s="489"/>
      <c r="X13" s="489"/>
      <c r="Y13" s="489"/>
      <c r="Z13" s="489"/>
      <c r="AA13" s="489"/>
      <c r="AB13" s="489"/>
      <c r="AC13" s="489"/>
      <c r="AD13" s="489"/>
      <c r="AE13" s="489"/>
      <c r="AF13" s="489"/>
      <c r="AG13" s="489"/>
      <c r="AH13" s="489"/>
      <c r="AI13" s="489"/>
      <c r="AJ13" s="489"/>
      <c r="AK13" s="489"/>
      <c r="AL13" s="490"/>
    </row>
    <row r="14" spans="1:38" ht="18.75" customHeight="1">
      <c r="A14" s="488"/>
      <c r="P14" s="488"/>
      <c r="Q14" s="489"/>
      <c r="R14" s="489"/>
      <c r="S14" s="489"/>
      <c r="T14" s="489"/>
      <c r="U14" s="489"/>
      <c r="V14" s="489"/>
      <c r="W14" s="489"/>
      <c r="X14" s="489"/>
      <c r="Y14" s="489"/>
      <c r="Z14" s="489"/>
      <c r="AA14" s="489"/>
      <c r="AB14" s="489"/>
      <c r="AC14" s="489"/>
      <c r="AD14" s="489"/>
      <c r="AE14" s="489"/>
      <c r="AF14" s="489"/>
      <c r="AG14" s="489"/>
      <c r="AH14" s="489"/>
      <c r="AI14" s="489"/>
      <c r="AJ14" s="489"/>
      <c r="AK14" s="489"/>
      <c r="AL14" s="490"/>
    </row>
    <row r="15" spans="1:38" ht="18.75" customHeight="1">
      <c r="A15" s="1187" t="s">
        <v>4660</v>
      </c>
      <c r="B15" s="1188"/>
      <c r="C15" s="1188"/>
      <c r="D15" s="1188"/>
      <c r="E15" s="1188"/>
      <c r="F15" s="1188"/>
      <c r="G15" s="491"/>
      <c r="H15" s="491"/>
      <c r="I15" s="491"/>
      <c r="J15" s="491"/>
      <c r="K15" s="491"/>
      <c r="L15" s="491"/>
      <c r="M15" s="491"/>
      <c r="N15" s="491"/>
      <c r="O15" s="491"/>
      <c r="P15" s="492"/>
      <c r="Q15" s="491" t="s">
        <v>4737</v>
      </c>
      <c r="R15" s="493"/>
      <c r="S15" s="493"/>
      <c r="T15" s="493"/>
      <c r="U15" s="493"/>
      <c r="V15" s="493"/>
      <c r="W15" s="493"/>
      <c r="X15" s="493"/>
      <c r="Y15" s="493"/>
      <c r="Z15" s="493"/>
      <c r="AA15" s="493"/>
      <c r="AB15" s="493"/>
      <c r="AC15" s="493"/>
      <c r="AD15" s="493"/>
      <c r="AE15" s="493"/>
      <c r="AF15" s="493"/>
      <c r="AG15" s="493"/>
      <c r="AH15" s="493"/>
      <c r="AI15" s="493"/>
      <c r="AJ15" s="493"/>
      <c r="AK15" s="493"/>
      <c r="AL15" s="494"/>
    </row>
    <row r="16" spans="1:38" ht="18.75" customHeight="1">
      <c r="A16" s="1112"/>
      <c r="B16" s="1113"/>
      <c r="C16" s="1113"/>
      <c r="D16" s="1113"/>
      <c r="E16" s="1113"/>
      <c r="F16" s="1113"/>
      <c r="G16" s="491"/>
      <c r="H16" s="491"/>
      <c r="I16" s="491"/>
      <c r="J16" s="491"/>
      <c r="K16" s="491"/>
      <c r="L16" s="491"/>
      <c r="M16" s="491"/>
      <c r="N16" s="491"/>
      <c r="O16" s="491"/>
      <c r="P16" s="492"/>
      <c r="Q16" s="491" t="s">
        <v>4738</v>
      </c>
      <c r="R16" s="493"/>
      <c r="S16" s="493"/>
      <c r="T16" s="493"/>
      <c r="U16" s="493"/>
      <c r="V16" s="493"/>
      <c r="W16" s="493"/>
      <c r="X16" s="493"/>
      <c r="Y16" s="493"/>
      <c r="Z16" s="493"/>
      <c r="AA16" s="493"/>
      <c r="AB16" s="493"/>
      <c r="AC16" s="493"/>
      <c r="AD16" s="493"/>
      <c r="AE16" s="493"/>
      <c r="AF16" s="493"/>
      <c r="AG16" s="493"/>
      <c r="AH16" s="493"/>
      <c r="AI16" s="493"/>
      <c r="AJ16" s="493"/>
      <c r="AK16" s="493"/>
      <c r="AL16" s="494"/>
    </row>
    <row r="17" spans="1:38" ht="18.75" customHeight="1">
      <c r="A17" s="1114"/>
      <c r="B17" s="4"/>
      <c r="C17" s="4"/>
      <c r="D17" s="4"/>
      <c r="E17" s="4"/>
      <c r="F17" s="4"/>
      <c r="P17" s="488"/>
      <c r="Q17" s="489"/>
      <c r="R17" s="489"/>
      <c r="S17" s="489"/>
      <c r="T17" s="489"/>
      <c r="U17" s="489"/>
      <c r="V17" s="489"/>
      <c r="W17" s="489"/>
      <c r="X17" s="489"/>
      <c r="Y17" s="489"/>
      <c r="Z17" s="489"/>
      <c r="AA17" s="489"/>
      <c r="AB17" s="489"/>
      <c r="AC17" s="489"/>
      <c r="AD17" s="489"/>
      <c r="AE17" s="489"/>
      <c r="AF17" s="489"/>
      <c r="AG17" s="489"/>
      <c r="AH17" s="489"/>
      <c r="AI17" s="489"/>
      <c r="AJ17" s="489"/>
      <c r="AK17" s="489"/>
      <c r="AL17" s="490"/>
    </row>
    <row r="18" spans="1:38" ht="18.75" customHeight="1">
      <c r="A18" s="488"/>
      <c r="B18" s="3">
        <v>70</v>
      </c>
      <c r="C18" s="3" t="s">
        <v>109</v>
      </c>
      <c r="P18" s="488"/>
      <c r="Q18" s="3" t="s">
        <v>110</v>
      </c>
      <c r="R18" s="489"/>
      <c r="S18" s="489"/>
      <c r="T18" s="489"/>
      <c r="U18" s="489"/>
      <c r="V18" s="489"/>
      <c r="W18" s="489"/>
      <c r="X18" s="489"/>
      <c r="Y18" s="489"/>
      <c r="Z18" s="489"/>
      <c r="AA18" s="489"/>
      <c r="AB18" s="489"/>
      <c r="AC18" s="489"/>
      <c r="AD18" s="489"/>
      <c r="AE18" s="489"/>
      <c r="AF18" s="489"/>
      <c r="AG18" s="489"/>
      <c r="AH18" s="489"/>
      <c r="AI18" s="489"/>
      <c r="AJ18" s="489"/>
      <c r="AK18" s="489"/>
      <c r="AL18" s="490"/>
    </row>
    <row r="19" spans="1:38" ht="18.75" customHeight="1">
      <c r="A19" s="488"/>
      <c r="P19" s="488"/>
      <c r="Q19" s="489"/>
      <c r="R19" s="489"/>
      <c r="S19" s="489"/>
      <c r="T19" s="489"/>
      <c r="U19" s="489"/>
      <c r="V19" s="489"/>
      <c r="W19" s="489"/>
      <c r="X19" s="489"/>
      <c r="Y19" s="489"/>
      <c r="Z19" s="489"/>
      <c r="AA19" s="489"/>
      <c r="AB19" s="489"/>
      <c r="AC19" s="489"/>
      <c r="AD19" s="489"/>
      <c r="AE19" s="489"/>
      <c r="AF19" s="489"/>
      <c r="AG19" s="489"/>
      <c r="AH19" s="489"/>
      <c r="AI19" s="489"/>
      <c r="AJ19" s="489"/>
      <c r="AK19" s="489"/>
      <c r="AL19" s="490"/>
    </row>
    <row r="20" spans="1:38" ht="18.75" customHeight="1">
      <c r="A20" s="488"/>
      <c r="B20" s="3">
        <v>71</v>
      </c>
      <c r="C20" s="3" t="s">
        <v>111</v>
      </c>
      <c r="P20" s="488"/>
      <c r="Q20" s="3" t="s">
        <v>110</v>
      </c>
      <c r="R20" s="489"/>
      <c r="S20" s="489"/>
      <c r="T20" s="489"/>
      <c r="U20" s="489"/>
      <c r="V20" s="489"/>
      <c r="W20" s="489"/>
      <c r="X20" s="489"/>
      <c r="Y20" s="489"/>
      <c r="Z20" s="489"/>
      <c r="AA20" s="489"/>
      <c r="AB20" s="489"/>
      <c r="AC20" s="489"/>
      <c r="AD20" s="489"/>
      <c r="AE20" s="489"/>
      <c r="AF20" s="489"/>
      <c r="AG20" s="489"/>
      <c r="AH20" s="489"/>
      <c r="AI20" s="489"/>
      <c r="AJ20" s="489"/>
      <c r="AK20" s="489"/>
      <c r="AL20" s="490"/>
    </row>
    <row r="21" spans="1:38" ht="18.75" customHeight="1">
      <c r="A21" s="488"/>
      <c r="P21" s="488"/>
      <c r="Q21" s="489"/>
      <c r="R21" s="489"/>
      <c r="S21" s="489"/>
      <c r="T21" s="489"/>
      <c r="U21" s="489"/>
      <c r="V21" s="489"/>
      <c r="W21" s="489"/>
      <c r="X21" s="489"/>
      <c r="Y21" s="489"/>
      <c r="Z21" s="489"/>
      <c r="AA21" s="489"/>
      <c r="AB21" s="489"/>
      <c r="AC21" s="489"/>
      <c r="AD21" s="489"/>
      <c r="AE21" s="489"/>
      <c r="AF21" s="489"/>
      <c r="AG21" s="489"/>
      <c r="AH21" s="489"/>
      <c r="AI21" s="489"/>
      <c r="AJ21" s="489"/>
      <c r="AK21" s="489"/>
      <c r="AL21" s="490"/>
    </row>
    <row r="22" spans="1:38" ht="18.75" customHeight="1">
      <c r="A22" s="488"/>
      <c r="P22" s="488"/>
      <c r="Q22" s="489"/>
      <c r="R22" s="489"/>
      <c r="S22" s="489"/>
      <c r="T22" s="489"/>
      <c r="U22" s="489"/>
      <c r="V22" s="489"/>
      <c r="W22" s="489"/>
      <c r="X22" s="489"/>
      <c r="Y22" s="489"/>
      <c r="Z22" s="489"/>
      <c r="AA22" s="489"/>
      <c r="AB22" s="489"/>
      <c r="AC22" s="489"/>
      <c r="AD22" s="489"/>
      <c r="AE22" s="489"/>
      <c r="AF22" s="489"/>
      <c r="AG22" s="489"/>
      <c r="AH22" s="489"/>
      <c r="AI22" s="489"/>
      <c r="AJ22" s="489"/>
      <c r="AK22" s="489"/>
      <c r="AL22" s="490"/>
    </row>
    <row r="23" spans="1:38" ht="18.75" customHeight="1">
      <c r="A23" s="1177" t="s">
        <v>112</v>
      </c>
      <c r="B23" s="1178"/>
      <c r="C23" s="1178"/>
      <c r="D23" s="1178"/>
      <c r="E23" s="1178"/>
      <c r="F23" s="1178"/>
      <c r="P23" s="488"/>
      <c r="Q23" s="489"/>
      <c r="R23" s="489"/>
      <c r="S23" s="489"/>
      <c r="T23" s="489"/>
      <c r="U23" s="489"/>
      <c r="V23" s="489"/>
      <c r="W23" s="489"/>
      <c r="X23" s="489"/>
      <c r="Y23" s="489"/>
      <c r="Z23" s="489"/>
      <c r="AA23" s="489"/>
      <c r="AB23" s="489"/>
      <c r="AC23" s="489"/>
      <c r="AD23" s="489"/>
      <c r="AE23" s="489"/>
      <c r="AF23" s="489"/>
      <c r="AG23" s="489"/>
      <c r="AH23" s="489"/>
      <c r="AI23" s="489"/>
      <c r="AJ23" s="489"/>
      <c r="AK23" s="489"/>
      <c r="AL23" s="490"/>
    </row>
    <row r="24" spans="1:38" ht="18.75" customHeight="1">
      <c r="A24" s="488"/>
      <c r="B24" s="3">
        <v>93</v>
      </c>
      <c r="C24" s="3" t="s">
        <v>113</v>
      </c>
      <c r="P24" s="488"/>
      <c r="Q24" s="3" t="s">
        <v>4863</v>
      </c>
      <c r="R24" s="489"/>
      <c r="S24" s="489"/>
      <c r="T24" s="489"/>
      <c r="U24" s="489"/>
      <c r="V24" s="489"/>
      <c r="W24" s="489"/>
      <c r="X24" s="489"/>
      <c r="Y24" s="489"/>
      <c r="Z24" s="489"/>
      <c r="AA24" s="489"/>
      <c r="AB24" s="489"/>
      <c r="AC24" s="489"/>
      <c r="AD24" s="489"/>
      <c r="AE24" s="489"/>
      <c r="AF24" s="489"/>
      <c r="AG24" s="489"/>
      <c r="AH24" s="489"/>
      <c r="AI24" s="489"/>
      <c r="AJ24" s="489"/>
      <c r="AK24" s="489"/>
      <c r="AL24" s="490"/>
    </row>
    <row r="25" spans="1:38" ht="18.75" customHeight="1">
      <c r="A25" s="488"/>
      <c r="P25" s="488"/>
      <c r="Q25" s="3" t="s">
        <v>4864</v>
      </c>
      <c r="R25" s="489"/>
      <c r="S25" s="489"/>
      <c r="T25" s="489"/>
      <c r="U25" s="489"/>
      <c r="V25" s="489"/>
      <c r="W25" s="489"/>
      <c r="X25" s="489"/>
      <c r="Y25" s="489"/>
      <c r="Z25" s="489"/>
      <c r="AA25" s="489"/>
      <c r="AB25" s="489"/>
      <c r="AC25" s="489"/>
      <c r="AD25" s="489"/>
      <c r="AE25" s="489"/>
      <c r="AF25" s="489"/>
      <c r="AG25" s="489"/>
      <c r="AH25" s="489"/>
      <c r="AI25" s="489"/>
      <c r="AJ25" s="489"/>
      <c r="AK25" s="489"/>
      <c r="AL25" s="490"/>
    </row>
    <row r="26" spans="1:38" ht="18.75" customHeight="1">
      <c r="A26" s="488"/>
      <c r="P26" s="488"/>
      <c r="Q26" s="3" t="s">
        <v>4865</v>
      </c>
      <c r="R26" s="489"/>
      <c r="S26" s="489"/>
      <c r="T26" s="489"/>
      <c r="U26" s="489"/>
      <c r="V26" s="489"/>
      <c r="W26" s="489"/>
      <c r="X26" s="489"/>
      <c r="Y26" s="489"/>
      <c r="Z26" s="489"/>
      <c r="AA26" s="489"/>
      <c r="AB26" s="489"/>
      <c r="AC26" s="489"/>
      <c r="AD26" s="489"/>
      <c r="AE26" s="489"/>
      <c r="AF26" s="489"/>
      <c r="AG26" s="489"/>
      <c r="AH26" s="489"/>
      <c r="AI26" s="489"/>
      <c r="AJ26" s="489"/>
      <c r="AK26" s="489"/>
      <c r="AL26" s="490"/>
    </row>
    <row r="27" spans="1:38" ht="18.75" customHeight="1">
      <c r="A27" s="488"/>
      <c r="P27" s="488"/>
      <c r="Q27" s="489"/>
      <c r="R27" s="489"/>
      <c r="S27" s="489"/>
      <c r="T27" s="489"/>
      <c r="U27" s="489"/>
      <c r="V27" s="489"/>
      <c r="W27" s="489"/>
      <c r="X27" s="489"/>
      <c r="Y27" s="489"/>
      <c r="Z27" s="489"/>
      <c r="AA27" s="489"/>
      <c r="AB27" s="489"/>
      <c r="AC27" s="489"/>
      <c r="AD27" s="489"/>
      <c r="AE27" s="489"/>
      <c r="AF27" s="489"/>
      <c r="AG27" s="489"/>
      <c r="AH27" s="489"/>
      <c r="AI27" s="489"/>
      <c r="AJ27" s="489"/>
      <c r="AK27" s="489"/>
      <c r="AL27" s="490"/>
    </row>
    <row r="28" spans="1:38" ht="18.75" customHeight="1">
      <c r="A28" s="488"/>
      <c r="B28" s="3">
        <v>94</v>
      </c>
      <c r="C28" s="3" t="s">
        <v>114</v>
      </c>
      <c r="P28" s="488"/>
      <c r="Q28" s="3" t="s">
        <v>115</v>
      </c>
      <c r="R28" s="489"/>
      <c r="S28" s="489"/>
      <c r="T28" s="489"/>
      <c r="U28" s="489"/>
      <c r="V28" s="489"/>
      <c r="W28" s="489"/>
      <c r="X28" s="489"/>
      <c r="Y28" s="489"/>
      <c r="Z28" s="489"/>
      <c r="AA28" s="489"/>
      <c r="AB28" s="489"/>
      <c r="AC28" s="489"/>
      <c r="AD28" s="489"/>
      <c r="AE28" s="489"/>
      <c r="AF28" s="489"/>
      <c r="AG28" s="489"/>
      <c r="AH28" s="489"/>
      <c r="AI28" s="489"/>
      <c r="AJ28" s="489"/>
      <c r="AK28" s="489"/>
      <c r="AL28" s="490"/>
    </row>
    <row r="29" spans="1:38" ht="18.75" customHeight="1">
      <c r="A29" s="488"/>
      <c r="P29" s="488"/>
      <c r="Q29" s="3" t="s">
        <v>116</v>
      </c>
      <c r="R29" s="489"/>
      <c r="S29" s="489"/>
      <c r="T29" s="489"/>
      <c r="U29" s="489"/>
      <c r="V29" s="489"/>
      <c r="W29" s="489"/>
      <c r="X29" s="489"/>
      <c r="Y29" s="489"/>
      <c r="Z29" s="489"/>
      <c r="AA29" s="489"/>
      <c r="AB29" s="489"/>
      <c r="AC29" s="489"/>
      <c r="AD29" s="489"/>
      <c r="AE29" s="489"/>
      <c r="AF29" s="489"/>
      <c r="AG29" s="489"/>
      <c r="AH29" s="489"/>
      <c r="AI29" s="489"/>
      <c r="AJ29" s="489"/>
      <c r="AK29" s="489"/>
      <c r="AL29" s="490"/>
    </row>
    <row r="30" spans="1:38" ht="18.75" customHeight="1">
      <c r="A30" s="488"/>
      <c r="P30" s="488"/>
      <c r="Q30" s="489"/>
      <c r="R30" s="489"/>
      <c r="S30" s="489"/>
      <c r="T30" s="489"/>
      <c r="U30" s="489"/>
      <c r="V30" s="489"/>
      <c r="W30" s="489"/>
      <c r="X30" s="489"/>
      <c r="Y30" s="489"/>
      <c r="Z30" s="489"/>
      <c r="AA30" s="489"/>
      <c r="AB30" s="489"/>
      <c r="AC30" s="489"/>
      <c r="AD30" s="489"/>
      <c r="AE30" s="489"/>
      <c r="AF30" s="489"/>
      <c r="AG30" s="489"/>
      <c r="AH30" s="489"/>
      <c r="AI30" s="489"/>
      <c r="AJ30" s="489"/>
      <c r="AK30" s="489"/>
      <c r="AL30" s="490"/>
    </row>
    <row r="31" spans="1:38" ht="18.75" customHeight="1">
      <c r="A31" s="488"/>
      <c r="B31" s="3">
        <v>95</v>
      </c>
      <c r="C31" s="3" t="s">
        <v>117</v>
      </c>
      <c r="P31" s="488"/>
      <c r="Q31" s="3" t="s">
        <v>118</v>
      </c>
      <c r="R31" s="489"/>
      <c r="S31" s="489"/>
      <c r="T31" s="489"/>
      <c r="U31" s="489"/>
      <c r="V31" s="489"/>
      <c r="W31" s="489"/>
      <c r="X31" s="489"/>
      <c r="Y31" s="489"/>
      <c r="Z31" s="489"/>
      <c r="AA31" s="489"/>
      <c r="AB31" s="489"/>
      <c r="AC31" s="489"/>
      <c r="AD31" s="489"/>
      <c r="AE31" s="489"/>
      <c r="AF31" s="489"/>
      <c r="AG31" s="489"/>
      <c r="AH31" s="489"/>
      <c r="AI31" s="489"/>
      <c r="AJ31" s="489"/>
      <c r="AK31" s="489"/>
      <c r="AL31" s="490"/>
    </row>
    <row r="32" spans="1:38" ht="18.75" customHeight="1">
      <c r="A32" s="488"/>
      <c r="P32" s="488"/>
      <c r="Q32" s="3" t="s">
        <v>116</v>
      </c>
      <c r="R32" s="489"/>
      <c r="S32" s="489"/>
      <c r="T32" s="489"/>
      <c r="U32" s="489"/>
      <c r="V32" s="489"/>
      <c r="W32" s="489"/>
      <c r="X32" s="489"/>
      <c r="Y32" s="489"/>
      <c r="Z32" s="489"/>
      <c r="AA32" s="489"/>
      <c r="AB32" s="489"/>
      <c r="AC32" s="489"/>
      <c r="AD32" s="489"/>
      <c r="AE32" s="489"/>
      <c r="AF32" s="489"/>
      <c r="AG32" s="489"/>
      <c r="AH32" s="489"/>
      <c r="AI32" s="489"/>
      <c r="AJ32" s="489"/>
      <c r="AK32" s="489"/>
      <c r="AL32" s="490"/>
    </row>
    <row r="33" spans="1:38" ht="18.75" customHeight="1">
      <c r="A33" s="488"/>
      <c r="P33" s="488"/>
      <c r="Q33" s="489"/>
      <c r="R33" s="489"/>
      <c r="S33" s="489"/>
      <c r="T33" s="489"/>
      <c r="U33" s="489"/>
      <c r="V33" s="489"/>
      <c r="W33" s="489"/>
      <c r="X33" s="489"/>
      <c r="Y33" s="489"/>
      <c r="Z33" s="489"/>
      <c r="AA33" s="489"/>
      <c r="AB33" s="489"/>
      <c r="AC33" s="489"/>
      <c r="AD33" s="489"/>
      <c r="AE33" s="489"/>
      <c r="AF33" s="489"/>
      <c r="AG33" s="489"/>
      <c r="AH33" s="489"/>
      <c r="AI33" s="489"/>
      <c r="AJ33" s="489"/>
      <c r="AK33" s="489"/>
      <c r="AL33" s="490"/>
    </row>
    <row r="34" spans="1:38" ht="18.75" customHeight="1">
      <c r="A34" s="1177" t="s">
        <v>4943</v>
      </c>
      <c r="B34" s="1178"/>
      <c r="C34" s="1178"/>
      <c r="D34" s="1178"/>
      <c r="E34" s="1178"/>
      <c r="F34" s="1178"/>
      <c r="G34" s="1178"/>
      <c r="H34" s="1178"/>
      <c r="P34" s="488"/>
      <c r="Q34" s="489"/>
      <c r="R34" s="489"/>
      <c r="S34" s="489"/>
      <c r="T34" s="489"/>
      <c r="U34" s="489"/>
      <c r="V34" s="489"/>
      <c r="W34" s="489"/>
      <c r="X34" s="489"/>
      <c r="Y34" s="489"/>
      <c r="Z34" s="489"/>
      <c r="AA34" s="489"/>
      <c r="AB34" s="489"/>
      <c r="AC34" s="489"/>
      <c r="AD34" s="489"/>
      <c r="AE34" s="489"/>
      <c r="AF34" s="489"/>
      <c r="AG34" s="489"/>
      <c r="AH34" s="489"/>
      <c r="AI34" s="489"/>
      <c r="AJ34" s="489"/>
      <c r="AK34" s="489"/>
      <c r="AL34" s="490"/>
    </row>
    <row r="35" spans="1:38" ht="18.75" customHeight="1">
      <c r="A35" s="488"/>
      <c r="B35" s="3">
        <v>102</v>
      </c>
      <c r="C35" s="3" t="s">
        <v>4944</v>
      </c>
      <c r="P35" s="488"/>
      <c r="Q35" s="3" t="s">
        <v>4945</v>
      </c>
      <c r="R35" s="489"/>
      <c r="S35" s="489"/>
      <c r="T35" s="489"/>
      <c r="U35" s="489"/>
      <c r="V35" s="489"/>
      <c r="W35" s="489"/>
      <c r="X35" s="489"/>
      <c r="Y35" s="489"/>
      <c r="Z35" s="489"/>
      <c r="AA35" s="489"/>
      <c r="AB35" s="489"/>
      <c r="AC35" s="489"/>
      <c r="AD35" s="489"/>
      <c r="AE35" s="489"/>
      <c r="AF35" s="489"/>
      <c r="AG35" s="489"/>
      <c r="AH35" s="489"/>
      <c r="AI35" s="489"/>
      <c r="AJ35" s="489"/>
      <c r="AK35" s="489"/>
      <c r="AL35" s="490"/>
    </row>
    <row r="36" spans="1:38" ht="18.75" customHeight="1">
      <c r="A36" s="488"/>
      <c r="P36" s="488"/>
      <c r="R36" s="489"/>
      <c r="S36" s="489"/>
      <c r="T36" s="489"/>
      <c r="U36" s="489"/>
      <c r="V36" s="489"/>
      <c r="W36" s="489"/>
      <c r="X36" s="489"/>
      <c r="Y36" s="489"/>
      <c r="Z36" s="489"/>
      <c r="AA36" s="489"/>
      <c r="AB36" s="489"/>
      <c r="AC36" s="489"/>
      <c r="AD36" s="489"/>
      <c r="AE36" s="489"/>
      <c r="AF36" s="489"/>
      <c r="AG36" s="489"/>
      <c r="AH36" s="489"/>
      <c r="AI36" s="489"/>
      <c r="AJ36" s="489"/>
      <c r="AK36" s="489"/>
      <c r="AL36" s="490"/>
    </row>
    <row r="37" spans="1:38" ht="18.75" customHeight="1">
      <c r="A37" s="488"/>
      <c r="P37" s="488"/>
      <c r="Q37" s="489"/>
      <c r="R37" s="489"/>
      <c r="S37" s="489"/>
      <c r="T37" s="489"/>
      <c r="U37" s="489"/>
      <c r="V37" s="489"/>
      <c r="W37" s="489"/>
      <c r="X37" s="489"/>
      <c r="Y37" s="489"/>
      <c r="Z37" s="489"/>
      <c r="AA37" s="489"/>
      <c r="AB37" s="489"/>
      <c r="AC37" s="489"/>
      <c r="AD37" s="489"/>
      <c r="AE37" s="489"/>
      <c r="AF37" s="489"/>
      <c r="AG37" s="489"/>
      <c r="AH37" s="489"/>
      <c r="AI37" s="489"/>
      <c r="AJ37" s="489"/>
      <c r="AK37" s="489"/>
      <c r="AL37" s="490"/>
    </row>
    <row r="38" spans="1:38" ht="18.75" customHeight="1">
      <c r="A38" s="1177" t="s">
        <v>119</v>
      </c>
      <c r="B38" s="1178"/>
      <c r="C38" s="1178"/>
      <c r="D38" s="1178"/>
      <c r="E38" s="1178"/>
      <c r="F38" s="1178"/>
      <c r="G38" s="1178"/>
      <c r="H38" s="1178"/>
      <c r="P38" s="488"/>
      <c r="Q38" s="489"/>
      <c r="R38" s="489"/>
      <c r="S38" s="489"/>
      <c r="T38" s="489"/>
      <c r="U38" s="489"/>
      <c r="V38" s="489"/>
      <c r="W38" s="489"/>
      <c r="X38" s="489"/>
      <c r="Y38" s="489"/>
      <c r="Z38" s="489"/>
      <c r="AA38" s="489"/>
      <c r="AB38" s="489"/>
      <c r="AC38" s="489"/>
      <c r="AD38" s="489"/>
      <c r="AE38" s="489"/>
      <c r="AF38" s="489"/>
      <c r="AG38" s="489"/>
      <c r="AH38" s="489"/>
      <c r="AI38" s="489"/>
      <c r="AJ38" s="489"/>
      <c r="AK38" s="489"/>
      <c r="AL38" s="490"/>
    </row>
    <row r="39" spans="1:38" ht="18.75" customHeight="1">
      <c r="A39" s="488"/>
      <c r="B39" s="3">
        <v>136</v>
      </c>
      <c r="C39" s="3" t="s">
        <v>120</v>
      </c>
      <c r="P39" s="488"/>
      <c r="Q39" s="3" t="s">
        <v>4866</v>
      </c>
      <c r="R39" s="489"/>
      <c r="S39" s="489"/>
      <c r="T39" s="489"/>
      <c r="U39" s="489"/>
      <c r="V39" s="489"/>
      <c r="W39" s="489"/>
      <c r="X39" s="489"/>
      <c r="Y39" s="489"/>
      <c r="Z39" s="489"/>
      <c r="AA39" s="489"/>
      <c r="AB39" s="489"/>
      <c r="AC39" s="489"/>
      <c r="AD39" s="489"/>
      <c r="AE39" s="489"/>
      <c r="AF39" s="489"/>
      <c r="AG39" s="489"/>
      <c r="AH39" s="489"/>
      <c r="AI39" s="489"/>
      <c r="AJ39" s="489"/>
      <c r="AK39" s="489"/>
      <c r="AL39" s="490"/>
    </row>
    <row r="40" spans="1:38" ht="18.75" customHeight="1">
      <c r="A40" s="488"/>
      <c r="P40" s="488"/>
      <c r="Q40" s="3" t="s">
        <v>4867</v>
      </c>
      <c r="R40" s="489"/>
      <c r="S40" s="489"/>
      <c r="T40" s="489"/>
      <c r="U40" s="489"/>
      <c r="V40" s="489"/>
      <c r="W40" s="489"/>
      <c r="X40" s="489"/>
      <c r="Y40" s="489"/>
      <c r="Z40" s="489"/>
      <c r="AA40" s="489"/>
      <c r="AB40" s="489"/>
      <c r="AC40" s="489"/>
      <c r="AD40" s="489"/>
      <c r="AE40" s="489"/>
      <c r="AF40" s="489"/>
      <c r="AG40" s="489"/>
      <c r="AH40" s="489"/>
      <c r="AI40" s="489"/>
      <c r="AJ40" s="489"/>
      <c r="AK40" s="489"/>
      <c r="AL40" s="490"/>
    </row>
    <row r="41" spans="1:38" ht="18.75" customHeight="1">
      <c r="A41" s="488"/>
      <c r="P41" s="488"/>
      <c r="Q41" s="489"/>
      <c r="R41" s="489"/>
      <c r="S41" s="489"/>
      <c r="T41" s="489"/>
      <c r="U41" s="489"/>
      <c r="V41" s="489"/>
      <c r="W41" s="489"/>
      <c r="X41" s="489"/>
      <c r="Y41" s="489"/>
      <c r="Z41" s="489"/>
      <c r="AA41" s="489"/>
      <c r="AB41" s="489"/>
      <c r="AC41" s="489"/>
      <c r="AD41" s="489"/>
      <c r="AE41" s="489"/>
      <c r="AF41" s="489"/>
      <c r="AG41" s="489"/>
      <c r="AH41" s="489"/>
      <c r="AI41" s="489"/>
      <c r="AJ41" s="489"/>
      <c r="AK41" s="489"/>
      <c r="AL41" s="490"/>
    </row>
    <row r="42" spans="1:38" ht="18.75" customHeight="1">
      <c r="A42" s="495"/>
      <c r="B42" s="3">
        <v>137</v>
      </c>
      <c r="C42" s="3" t="s">
        <v>121</v>
      </c>
      <c r="P42" s="488"/>
      <c r="Q42" s="3" t="s">
        <v>4866</v>
      </c>
      <c r="R42" s="489"/>
      <c r="S42" s="489"/>
      <c r="T42" s="489"/>
      <c r="U42" s="489"/>
      <c r="V42" s="489"/>
      <c r="W42" s="489"/>
      <c r="X42" s="489"/>
      <c r="Y42" s="489"/>
      <c r="Z42" s="489"/>
      <c r="AA42" s="489"/>
      <c r="AB42" s="489"/>
      <c r="AC42" s="489"/>
      <c r="AD42" s="489"/>
      <c r="AE42" s="489"/>
      <c r="AF42" s="489"/>
      <c r="AG42" s="489"/>
      <c r="AH42" s="489"/>
      <c r="AI42" s="489"/>
      <c r="AJ42" s="489"/>
      <c r="AK42" s="489"/>
      <c r="AL42" s="490"/>
    </row>
    <row r="43" spans="1:38" ht="18.75" customHeight="1">
      <c r="A43" s="495"/>
      <c r="P43" s="488"/>
      <c r="Q43" s="3" t="s">
        <v>4867</v>
      </c>
      <c r="R43" s="489"/>
      <c r="S43" s="489"/>
      <c r="T43" s="489"/>
      <c r="U43" s="489"/>
      <c r="V43" s="489"/>
      <c r="W43" s="489"/>
      <c r="X43" s="489"/>
      <c r="Y43" s="489"/>
      <c r="Z43" s="489"/>
      <c r="AA43" s="489"/>
      <c r="AB43" s="489"/>
      <c r="AC43" s="489"/>
      <c r="AD43" s="489"/>
      <c r="AE43" s="489"/>
      <c r="AF43" s="489"/>
      <c r="AG43" s="489"/>
      <c r="AH43" s="489"/>
      <c r="AI43" s="489"/>
      <c r="AJ43" s="489"/>
      <c r="AK43" s="489"/>
      <c r="AL43" s="490"/>
    </row>
    <row r="44" spans="1:38" ht="18.75" customHeight="1">
      <c r="A44" s="495"/>
      <c r="P44" s="488"/>
      <c r="R44" s="489"/>
      <c r="S44" s="489"/>
      <c r="T44" s="489"/>
      <c r="U44" s="489"/>
      <c r="V44" s="489"/>
      <c r="W44" s="489"/>
      <c r="X44" s="489"/>
      <c r="Y44" s="489"/>
      <c r="Z44" s="489"/>
      <c r="AA44" s="489"/>
      <c r="AB44" s="489"/>
      <c r="AC44" s="489"/>
      <c r="AD44" s="489"/>
      <c r="AE44" s="489"/>
      <c r="AF44" s="489"/>
      <c r="AG44" s="489"/>
      <c r="AH44" s="489"/>
      <c r="AI44" s="489"/>
      <c r="AJ44" s="489"/>
      <c r="AK44" s="489"/>
      <c r="AL44" s="490"/>
    </row>
    <row r="45" spans="1:38" ht="18.75" customHeight="1">
      <c r="A45" s="495" t="s">
        <v>122</v>
      </c>
      <c r="P45" s="488"/>
      <c r="R45" s="489"/>
      <c r="S45" s="489"/>
      <c r="T45" s="489"/>
      <c r="U45" s="489"/>
      <c r="V45" s="489"/>
      <c r="W45" s="489"/>
      <c r="X45" s="489"/>
      <c r="Y45" s="489"/>
      <c r="Z45" s="489"/>
      <c r="AA45" s="489"/>
      <c r="AB45" s="489"/>
      <c r="AC45" s="489"/>
      <c r="AD45" s="489"/>
      <c r="AE45" s="489"/>
      <c r="AF45" s="489"/>
      <c r="AG45" s="489"/>
      <c r="AH45" s="489"/>
      <c r="AI45" s="489"/>
      <c r="AJ45" s="489"/>
      <c r="AK45" s="489"/>
      <c r="AL45" s="490"/>
    </row>
    <row r="46" spans="1:38" ht="18.75" customHeight="1">
      <c r="A46" s="495"/>
      <c r="B46" s="3">
        <v>149</v>
      </c>
      <c r="C46" s="3" t="s">
        <v>123</v>
      </c>
      <c r="P46" s="488"/>
      <c r="Q46" s="3" t="s">
        <v>4868</v>
      </c>
      <c r="R46" s="489"/>
      <c r="S46" s="489"/>
      <c r="T46" s="489"/>
      <c r="U46" s="489"/>
      <c r="V46" s="489"/>
      <c r="W46" s="489"/>
      <c r="X46" s="489"/>
      <c r="Y46" s="489"/>
      <c r="Z46" s="489"/>
      <c r="AA46" s="489"/>
      <c r="AB46" s="489"/>
      <c r="AC46" s="489"/>
      <c r="AD46" s="489"/>
      <c r="AE46" s="489"/>
      <c r="AF46" s="489"/>
      <c r="AG46" s="489"/>
      <c r="AH46" s="489"/>
      <c r="AI46" s="489"/>
      <c r="AJ46" s="489"/>
      <c r="AK46" s="489"/>
      <c r="AL46" s="490"/>
    </row>
    <row r="47" spans="1:38" ht="18.75" customHeight="1">
      <c r="A47" s="495"/>
      <c r="C47" s="3" t="s">
        <v>124</v>
      </c>
      <c r="P47" s="488"/>
      <c r="Q47" s="3" t="s">
        <v>4869</v>
      </c>
      <c r="R47" s="489"/>
      <c r="S47" s="489"/>
      <c r="T47" s="489"/>
      <c r="U47" s="489"/>
      <c r="V47" s="489"/>
      <c r="W47" s="489"/>
      <c r="X47" s="489"/>
      <c r="Y47" s="489"/>
      <c r="Z47" s="489"/>
      <c r="AA47" s="489"/>
      <c r="AB47" s="489"/>
      <c r="AC47" s="489"/>
      <c r="AD47" s="489"/>
      <c r="AE47" s="489"/>
      <c r="AF47" s="489"/>
      <c r="AG47" s="489"/>
      <c r="AH47" s="489"/>
      <c r="AI47" s="489"/>
      <c r="AJ47" s="489"/>
      <c r="AK47" s="489"/>
      <c r="AL47" s="490"/>
    </row>
    <row r="48" spans="1:38" ht="18.75" customHeight="1">
      <c r="A48" s="495"/>
      <c r="P48" s="488"/>
      <c r="R48" s="489"/>
      <c r="S48" s="489"/>
      <c r="T48" s="489"/>
      <c r="U48" s="489"/>
      <c r="V48" s="489"/>
      <c r="W48" s="489"/>
      <c r="X48" s="489"/>
      <c r="Y48" s="489"/>
      <c r="Z48" s="489"/>
      <c r="AA48" s="489"/>
      <c r="AB48" s="489"/>
      <c r="AC48" s="489"/>
      <c r="AD48" s="489"/>
      <c r="AE48" s="489"/>
      <c r="AF48" s="489"/>
      <c r="AG48" s="489"/>
      <c r="AH48" s="489"/>
      <c r="AI48" s="489"/>
      <c r="AJ48" s="489"/>
      <c r="AK48" s="489"/>
      <c r="AL48" s="490"/>
    </row>
    <row r="49" spans="1:38" ht="18.75" customHeight="1">
      <c r="A49" s="495"/>
      <c r="P49" s="488"/>
      <c r="R49" s="489"/>
      <c r="S49" s="489"/>
      <c r="T49" s="489"/>
      <c r="U49" s="489"/>
      <c r="V49" s="489"/>
      <c r="W49" s="489"/>
      <c r="X49" s="489"/>
      <c r="Y49" s="489"/>
      <c r="Z49" s="489"/>
      <c r="AA49" s="489"/>
      <c r="AB49" s="489"/>
      <c r="AC49" s="489"/>
      <c r="AD49" s="489"/>
      <c r="AE49" s="489"/>
      <c r="AF49" s="489"/>
      <c r="AG49" s="489"/>
      <c r="AH49" s="489"/>
      <c r="AI49" s="489"/>
      <c r="AJ49" s="489"/>
      <c r="AK49" s="489"/>
      <c r="AL49" s="490"/>
    </row>
    <row r="50" spans="1:38" ht="18.75" customHeight="1">
      <c r="A50" s="495"/>
      <c r="P50" s="488"/>
      <c r="R50" s="489"/>
      <c r="S50" s="489"/>
      <c r="T50" s="489"/>
      <c r="U50" s="489"/>
      <c r="V50" s="489"/>
      <c r="W50" s="489"/>
      <c r="X50" s="489"/>
      <c r="Y50" s="489"/>
      <c r="Z50" s="489"/>
      <c r="AA50" s="489"/>
      <c r="AB50" s="489"/>
      <c r="AC50" s="489"/>
      <c r="AD50" s="489"/>
      <c r="AE50" s="489"/>
      <c r="AF50" s="489"/>
      <c r="AG50" s="489"/>
      <c r="AH50" s="489"/>
      <c r="AI50" s="489"/>
      <c r="AJ50" s="489"/>
      <c r="AK50" s="489"/>
      <c r="AL50" s="490"/>
    </row>
    <row r="51" spans="1:38" ht="18.75" customHeight="1">
      <c r="A51" s="495"/>
      <c r="P51" s="488"/>
      <c r="R51" s="489"/>
      <c r="S51" s="489"/>
      <c r="T51" s="489"/>
      <c r="U51" s="489"/>
      <c r="V51" s="489"/>
      <c r="W51" s="489"/>
      <c r="X51" s="489"/>
      <c r="Y51" s="489"/>
      <c r="Z51" s="489"/>
      <c r="AA51" s="489"/>
      <c r="AB51" s="489"/>
      <c r="AC51" s="489"/>
      <c r="AD51" s="489"/>
      <c r="AE51" s="489"/>
      <c r="AF51" s="489"/>
      <c r="AG51" s="489"/>
      <c r="AH51" s="489"/>
      <c r="AI51" s="489"/>
      <c r="AJ51" s="489"/>
      <c r="AK51" s="489"/>
      <c r="AL51" s="490"/>
    </row>
    <row r="52" spans="1:38" ht="18.75" customHeight="1">
      <c r="A52" s="495"/>
      <c r="P52" s="488"/>
      <c r="R52" s="489"/>
      <c r="S52" s="489"/>
      <c r="T52" s="489"/>
      <c r="U52" s="489"/>
      <c r="V52" s="489"/>
      <c r="W52" s="489"/>
      <c r="X52" s="489"/>
      <c r="Y52" s="489"/>
      <c r="Z52" s="489"/>
      <c r="AA52" s="489"/>
      <c r="AB52" s="489"/>
      <c r="AC52" s="489"/>
      <c r="AD52" s="489"/>
      <c r="AE52" s="489"/>
      <c r="AF52" s="489"/>
      <c r="AG52" s="489"/>
      <c r="AH52" s="489"/>
      <c r="AI52" s="489"/>
      <c r="AJ52" s="489"/>
      <c r="AK52" s="489"/>
      <c r="AL52" s="490"/>
    </row>
    <row r="53" spans="1:38" ht="18.75" customHeight="1">
      <c r="A53" s="495"/>
      <c r="P53" s="488"/>
      <c r="R53" s="489"/>
      <c r="S53" s="489"/>
      <c r="T53" s="489"/>
      <c r="U53" s="489"/>
      <c r="V53" s="489"/>
      <c r="W53" s="489"/>
      <c r="X53" s="489"/>
      <c r="Y53" s="489"/>
      <c r="Z53" s="489"/>
      <c r="AA53" s="489"/>
      <c r="AB53" s="489"/>
      <c r="AC53" s="489"/>
      <c r="AD53" s="489"/>
      <c r="AE53" s="489"/>
      <c r="AF53" s="489"/>
      <c r="AG53" s="489"/>
      <c r="AH53" s="489"/>
      <c r="AI53" s="489"/>
      <c r="AJ53" s="489"/>
      <c r="AK53" s="489"/>
      <c r="AL53" s="490"/>
    </row>
    <row r="54" spans="1:38" ht="18.75" customHeight="1">
      <c r="A54" s="495"/>
      <c r="P54" s="488"/>
      <c r="R54" s="489"/>
      <c r="S54" s="489"/>
      <c r="T54" s="489"/>
      <c r="U54" s="489"/>
      <c r="V54" s="489"/>
      <c r="W54" s="489"/>
      <c r="X54" s="489"/>
      <c r="Y54" s="489"/>
      <c r="Z54" s="489"/>
      <c r="AA54" s="489"/>
      <c r="AB54" s="489"/>
      <c r="AC54" s="489"/>
      <c r="AD54" s="489"/>
      <c r="AE54" s="489"/>
      <c r="AF54" s="489"/>
      <c r="AG54" s="489"/>
      <c r="AH54" s="489"/>
      <c r="AI54" s="489"/>
      <c r="AJ54" s="489"/>
      <c r="AK54" s="489"/>
      <c r="AL54" s="490"/>
    </row>
    <row r="55" spans="1:38" ht="18.75" customHeight="1">
      <c r="A55" s="495"/>
      <c r="P55" s="488"/>
      <c r="R55" s="489"/>
      <c r="S55" s="489"/>
      <c r="T55" s="489"/>
      <c r="U55" s="489"/>
      <c r="V55" s="489"/>
      <c r="W55" s="489"/>
      <c r="X55" s="489"/>
      <c r="Y55" s="489"/>
      <c r="Z55" s="489"/>
      <c r="AA55" s="489"/>
      <c r="AB55" s="489"/>
      <c r="AC55" s="489"/>
      <c r="AD55" s="489"/>
      <c r="AE55" s="489"/>
      <c r="AF55" s="489"/>
      <c r="AG55" s="489"/>
      <c r="AH55" s="489"/>
      <c r="AI55" s="489"/>
      <c r="AJ55" s="489"/>
      <c r="AK55" s="489"/>
      <c r="AL55" s="490"/>
    </row>
    <row r="56" spans="1:38" ht="18.75" customHeight="1">
      <c r="A56" s="495"/>
      <c r="P56" s="488"/>
      <c r="R56" s="489"/>
      <c r="S56" s="489"/>
      <c r="T56" s="489"/>
      <c r="U56" s="489"/>
      <c r="V56" s="489"/>
      <c r="W56" s="489"/>
      <c r="X56" s="489"/>
      <c r="Y56" s="489"/>
      <c r="Z56" s="489"/>
      <c r="AA56" s="489"/>
      <c r="AB56" s="489"/>
      <c r="AC56" s="489"/>
      <c r="AD56" s="489"/>
      <c r="AE56" s="489"/>
      <c r="AF56" s="489"/>
      <c r="AG56" s="489"/>
      <c r="AH56" s="489"/>
      <c r="AI56" s="489"/>
      <c r="AJ56" s="489"/>
      <c r="AK56" s="489"/>
      <c r="AL56" s="490"/>
    </row>
    <row r="57" spans="1:38" ht="18.75" customHeight="1">
      <c r="A57" s="495"/>
      <c r="P57" s="488"/>
      <c r="R57" s="489"/>
      <c r="S57" s="489"/>
      <c r="T57" s="489"/>
      <c r="U57" s="489"/>
      <c r="V57" s="489"/>
      <c r="W57" s="489"/>
      <c r="X57" s="489"/>
      <c r="Y57" s="489"/>
      <c r="Z57" s="489"/>
      <c r="AA57" s="489"/>
      <c r="AB57" s="489"/>
      <c r="AC57" s="489"/>
      <c r="AD57" s="489"/>
      <c r="AE57" s="489"/>
      <c r="AF57" s="489"/>
      <c r="AG57" s="489"/>
      <c r="AH57" s="489"/>
      <c r="AI57" s="489"/>
      <c r="AJ57" s="489"/>
      <c r="AK57" s="489"/>
      <c r="AL57" s="490"/>
    </row>
    <row r="58" spans="1:38" ht="18.75" customHeight="1">
      <c r="A58" s="495"/>
      <c r="P58" s="488"/>
      <c r="R58" s="489"/>
      <c r="S58" s="489"/>
      <c r="T58" s="489"/>
      <c r="U58" s="489"/>
      <c r="V58" s="489"/>
      <c r="W58" s="489"/>
      <c r="X58" s="489"/>
      <c r="Y58" s="489"/>
      <c r="Z58" s="489"/>
      <c r="AA58" s="489"/>
      <c r="AB58" s="489"/>
      <c r="AC58" s="489"/>
      <c r="AD58" s="489"/>
      <c r="AE58" s="489"/>
      <c r="AF58" s="489"/>
      <c r="AG58" s="489"/>
      <c r="AH58" s="489"/>
      <c r="AI58" s="489"/>
      <c r="AJ58" s="489"/>
      <c r="AK58" s="489"/>
      <c r="AL58" s="490"/>
    </row>
    <row r="59" spans="1:38" ht="18.75" customHeight="1">
      <c r="A59" s="495"/>
      <c r="P59" s="488"/>
      <c r="R59" s="489"/>
      <c r="S59" s="489"/>
      <c r="T59" s="489"/>
      <c r="U59" s="489"/>
      <c r="V59" s="489"/>
      <c r="W59" s="489"/>
      <c r="X59" s="489"/>
      <c r="Y59" s="489"/>
      <c r="Z59" s="489"/>
      <c r="AA59" s="489"/>
      <c r="AB59" s="489"/>
      <c r="AC59" s="489"/>
      <c r="AD59" s="489"/>
      <c r="AE59" s="489"/>
      <c r="AF59" s="489"/>
      <c r="AG59" s="489"/>
      <c r="AH59" s="489"/>
      <c r="AI59" s="489"/>
      <c r="AJ59" s="489"/>
      <c r="AK59" s="489"/>
      <c r="AL59" s="490"/>
    </row>
    <row r="60" spans="1:38" ht="18.75" customHeight="1">
      <c r="A60" s="495"/>
      <c r="P60" s="488"/>
      <c r="R60" s="489"/>
      <c r="S60" s="489"/>
      <c r="T60" s="489"/>
      <c r="U60" s="489"/>
      <c r="V60" s="489"/>
      <c r="W60" s="489"/>
      <c r="X60" s="489"/>
      <c r="Y60" s="489"/>
      <c r="Z60" s="489"/>
      <c r="AA60" s="489"/>
      <c r="AB60" s="489"/>
      <c r="AC60" s="489"/>
      <c r="AD60" s="489"/>
      <c r="AE60" s="489"/>
      <c r="AF60" s="489"/>
      <c r="AG60" s="489"/>
      <c r="AH60" s="489"/>
      <c r="AI60" s="489"/>
      <c r="AJ60" s="489"/>
      <c r="AK60" s="489"/>
      <c r="AL60" s="490"/>
    </row>
    <row r="61" spans="1:38" ht="18.75" customHeight="1">
      <c r="A61" s="495"/>
      <c r="P61" s="488"/>
      <c r="R61" s="489"/>
      <c r="S61" s="489"/>
      <c r="T61" s="489"/>
      <c r="U61" s="489"/>
      <c r="V61" s="489"/>
      <c r="W61" s="489"/>
      <c r="X61" s="489"/>
      <c r="Y61" s="489"/>
      <c r="Z61" s="489"/>
      <c r="AA61" s="489"/>
      <c r="AB61" s="489"/>
      <c r="AC61" s="489"/>
      <c r="AD61" s="489"/>
      <c r="AE61" s="489"/>
      <c r="AF61" s="489"/>
      <c r="AG61" s="489"/>
      <c r="AH61" s="489"/>
      <c r="AI61" s="489"/>
      <c r="AJ61" s="489"/>
      <c r="AK61" s="489"/>
      <c r="AL61" s="490"/>
    </row>
    <row r="62" spans="1:38" ht="18.75" customHeight="1">
      <c r="A62" s="495"/>
      <c r="P62" s="488"/>
      <c r="R62" s="489"/>
      <c r="S62" s="489"/>
      <c r="T62" s="489"/>
      <c r="U62" s="489"/>
      <c r="V62" s="489"/>
      <c r="W62" s="489"/>
      <c r="X62" s="489"/>
      <c r="Y62" s="489"/>
      <c r="Z62" s="489"/>
      <c r="AA62" s="489"/>
      <c r="AB62" s="489"/>
      <c r="AC62" s="489"/>
      <c r="AD62" s="489"/>
      <c r="AE62" s="489"/>
      <c r="AF62" s="489"/>
      <c r="AG62" s="489"/>
      <c r="AH62" s="489"/>
      <c r="AI62" s="489"/>
      <c r="AJ62" s="489"/>
      <c r="AK62" s="489"/>
      <c r="AL62" s="490"/>
    </row>
    <row r="63" spans="1:38" ht="18.75" customHeight="1">
      <c r="A63" s="495"/>
      <c r="P63" s="488"/>
      <c r="R63" s="489"/>
      <c r="S63" s="489"/>
      <c r="T63" s="489"/>
      <c r="U63" s="489"/>
      <c r="V63" s="489"/>
      <c r="W63" s="489"/>
      <c r="X63" s="489"/>
      <c r="Y63" s="489"/>
      <c r="Z63" s="489"/>
      <c r="AA63" s="489"/>
      <c r="AB63" s="489"/>
      <c r="AC63" s="489"/>
      <c r="AD63" s="489"/>
      <c r="AE63" s="489"/>
      <c r="AF63" s="489"/>
      <c r="AG63" s="489"/>
      <c r="AH63" s="489"/>
      <c r="AI63" s="489"/>
      <c r="AJ63" s="489"/>
      <c r="AK63" s="489"/>
      <c r="AL63" s="490"/>
    </row>
    <row r="64" spans="1:38" ht="18.75" customHeight="1">
      <c r="A64" s="496"/>
      <c r="B64" s="497"/>
      <c r="C64" s="497"/>
      <c r="D64" s="497"/>
      <c r="E64" s="497"/>
      <c r="F64" s="497"/>
      <c r="G64" s="497"/>
      <c r="H64" s="497"/>
      <c r="I64" s="497"/>
      <c r="J64" s="497"/>
      <c r="K64" s="497"/>
      <c r="L64" s="497"/>
      <c r="M64" s="497"/>
      <c r="N64" s="497"/>
      <c r="O64" s="497"/>
      <c r="P64" s="498"/>
      <c r="Q64" s="499"/>
      <c r="R64" s="499"/>
      <c r="S64" s="499"/>
      <c r="T64" s="499"/>
      <c r="U64" s="499"/>
      <c r="V64" s="499"/>
      <c r="W64" s="499"/>
      <c r="X64" s="499"/>
      <c r="Y64" s="499"/>
      <c r="Z64" s="499"/>
      <c r="AA64" s="499"/>
      <c r="AB64" s="499"/>
      <c r="AC64" s="499"/>
      <c r="AD64" s="499"/>
      <c r="AE64" s="499"/>
      <c r="AF64" s="499"/>
      <c r="AG64" s="499"/>
      <c r="AH64" s="499"/>
      <c r="AI64" s="499"/>
      <c r="AJ64" s="499"/>
      <c r="AK64" s="499"/>
      <c r="AL64" s="500"/>
    </row>
    <row r="65" spans="1:38" ht="18.75" customHeight="1">
      <c r="A65" s="489"/>
      <c r="P65" s="489"/>
      <c r="Q65" s="489"/>
      <c r="R65" s="489"/>
      <c r="S65" s="489"/>
      <c r="T65" s="489"/>
      <c r="U65" s="489"/>
      <c r="V65" s="489"/>
      <c r="W65" s="489"/>
      <c r="X65" s="489"/>
      <c r="Y65" s="489"/>
      <c r="Z65" s="489"/>
      <c r="AA65" s="489"/>
      <c r="AB65" s="489"/>
      <c r="AC65" s="489"/>
      <c r="AD65" s="489"/>
      <c r="AE65" s="489"/>
      <c r="AF65" s="489"/>
      <c r="AG65" s="489"/>
      <c r="AH65" s="489"/>
      <c r="AI65" s="489"/>
      <c r="AJ65" s="489"/>
      <c r="AK65" s="489"/>
      <c r="AL65" s="489"/>
    </row>
    <row r="66" spans="1:38" ht="18.75" customHeight="1">
      <c r="P66" s="489"/>
      <c r="Q66" s="489"/>
      <c r="R66" s="489"/>
      <c r="S66" s="489"/>
      <c r="T66" s="489"/>
      <c r="U66" s="489"/>
      <c r="V66" s="489"/>
      <c r="W66" s="489"/>
      <c r="X66" s="489"/>
      <c r="Y66" s="489"/>
      <c r="Z66" s="489"/>
      <c r="AA66" s="489"/>
      <c r="AB66" s="489"/>
      <c r="AC66" s="489"/>
      <c r="AD66" s="489"/>
      <c r="AE66" s="489"/>
      <c r="AF66" s="489"/>
      <c r="AG66" s="489"/>
      <c r="AH66" s="489"/>
      <c r="AI66" s="489"/>
      <c r="AJ66" s="489"/>
      <c r="AK66" s="489"/>
      <c r="AL66" s="489"/>
    </row>
    <row r="67" spans="1:38" ht="18.75" customHeight="1">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row>
    <row r="68" spans="1:38" ht="18.75" customHeight="1">
      <c r="A68" s="489"/>
      <c r="P68" s="489"/>
    </row>
    <row r="71" spans="1:38" ht="18.75" customHeight="1">
      <c r="A71" s="489"/>
      <c r="B71" s="489"/>
      <c r="C71" s="489"/>
      <c r="D71" s="489"/>
      <c r="E71" s="489"/>
      <c r="F71" s="489"/>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c r="AL71" s="489"/>
    </row>
    <row r="72" spans="1:38" ht="18.75" customHeight="1">
      <c r="A72" s="489"/>
      <c r="B72" s="489"/>
      <c r="C72" s="489"/>
      <c r="D72" s="489"/>
      <c r="E72" s="489"/>
      <c r="F72" s="489"/>
      <c r="G72" s="489"/>
      <c r="H72" s="489"/>
      <c r="I72" s="489"/>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row>
    <row r="73" spans="1:38" ht="18.75" customHeight="1">
      <c r="A73" s="489"/>
      <c r="B73" s="489"/>
      <c r="C73" s="489"/>
      <c r="D73" s="489"/>
      <c r="E73" s="489"/>
      <c r="F73" s="489"/>
      <c r="G73" s="489"/>
      <c r="H73" s="489"/>
      <c r="I73" s="489"/>
      <c r="J73" s="489"/>
      <c r="K73" s="489"/>
      <c r="L73" s="489"/>
      <c r="M73" s="489"/>
      <c r="N73" s="489"/>
      <c r="O73" s="489"/>
      <c r="P73" s="489"/>
      <c r="Q73" s="489"/>
      <c r="R73" s="489"/>
      <c r="S73" s="489"/>
      <c r="T73" s="489"/>
      <c r="U73" s="489"/>
      <c r="V73" s="489"/>
      <c r="W73" s="489"/>
      <c r="X73" s="489"/>
      <c r="Y73" s="489"/>
      <c r="Z73" s="489"/>
      <c r="AA73" s="489"/>
      <c r="AB73" s="489"/>
      <c r="AC73" s="489"/>
      <c r="AD73" s="489"/>
      <c r="AE73" s="489"/>
      <c r="AF73" s="489"/>
      <c r="AG73" s="489"/>
      <c r="AH73" s="489"/>
      <c r="AI73" s="489"/>
      <c r="AJ73" s="489"/>
      <c r="AK73" s="489"/>
      <c r="AL73" s="489"/>
    </row>
  </sheetData>
  <mergeCells count="9">
    <mergeCell ref="A38:H38"/>
    <mergeCell ref="A1:D1"/>
    <mergeCell ref="A34:H34"/>
    <mergeCell ref="A2:AL2"/>
    <mergeCell ref="A4:O4"/>
    <mergeCell ref="P4:AL4"/>
    <mergeCell ref="A6:D6"/>
    <mergeCell ref="A15:F15"/>
    <mergeCell ref="A23:F23"/>
  </mergeCells>
  <phoneticPr fontId="4"/>
  <hyperlinks>
    <hyperlink ref="A1" location="P2細目次!A1" display="目次に戻る" xr:uid="{3BB5B296-62E0-423F-9DC4-D24611DCE39F}"/>
  </hyperlinks>
  <pageMargins left="0.70866141732283472" right="0.70866141732283472" top="0.74803149606299213" bottom="0.74803149606299213" header="0.31496062992125984" footer="0.31496062992125984"/>
  <pageSetup paperSize="9" scale="68" firstPageNumber="0" orientation="portrait" r:id="rId1"/>
  <headerFooter differentFirst="1" scaleWithDoc="0">
    <oddFooter>&amp;C- &amp;P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D58E-5D47-4E3D-B396-F657586352FC}">
  <sheetPr codeName="Sheet67">
    <tabColor theme="0"/>
    <pageSetUpPr fitToPage="1"/>
  </sheetPr>
  <dimension ref="A1:AG51"/>
  <sheetViews>
    <sheetView topLeftCell="A16" zoomScaleNormal="100" zoomScaleSheetLayoutView="100" workbookViewId="0">
      <selection activeCell="AL2" sqref="AL2:AR2"/>
    </sheetView>
  </sheetViews>
  <sheetFormatPr defaultColWidth="3.125" defaultRowHeight="18.75" customHeight="1"/>
  <cols>
    <col min="1" max="25" width="3.125" style="286" customWidth="1"/>
    <col min="26" max="16384" width="3.125" style="286"/>
  </cols>
  <sheetData>
    <row r="1" spans="1:33" ht="13.5">
      <c r="A1" s="1544" t="s">
        <v>4602</v>
      </c>
      <c r="B1" s="1544"/>
      <c r="C1" s="1544"/>
      <c r="D1" s="1544"/>
    </row>
    <row r="2" spans="1:33" s="42" customFormat="1" ht="21">
      <c r="A2" s="1271" t="s">
        <v>2055</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row>
    <row r="3" spans="1:33" ht="18.75" customHeight="1">
      <c r="A3" s="315"/>
      <c r="B3" s="315"/>
      <c r="AF3" s="315" t="s">
        <v>2056</v>
      </c>
    </row>
    <row r="4" spans="1:33" ht="18.75" customHeight="1">
      <c r="A4" s="1262" t="s">
        <v>2057</v>
      </c>
      <c r="B4" s="1263"/>
      <c r="C4" s="1263"/>
      <c r="D4" s="1263"/>
      <c r="E4" s="1263" t="s">
        <v>1548</v>
      </c>
      <c r="F4" s="1263"/>
      <c r="G4" s="1263"/>
      <c r="H4" s="1263"/>
      <c r="I4" s="1263" t="s">
        <v>1574</v>
      </c>
      <c r="J4" s="1263"/>
      <c r="K4" s="1263"/>
      <c r="L4" s="1263"/>
      <c r="M4" s="1263" t="s">
        <v>2058</v>
      </c>
      <c r="N4" s="1263"/>
      <c r="O4" s="1263"/>
      <c r="P4" s="1263"/>
      <c r="Q4" s="1263"/>
      <c r="R4" s="1263"/>
      <c r="S4" s="1263"/>
      <c r="T4" s="1263"/>
      <c r="U4" s="1263"/>
      <c r="V4" s="1263"/>
      <c r="W4" s="1263"/>
      <c r="X4" s="1263"/>
      <c r="Y4" s="1263"/>
      <c r="Z4" s="1263"/>
      <c r="AA4" s="1263"/>
      <c r="AB4" s="1263"/>
      <c r="AC4" s="1263"/>
      <c r="AD4" s="1263"/>
      <c r="AE4" s="1263"/>
      <c r="AF4" s="1260"/>
    </row>
    <row r="5" spans="1:33" ht="18.75" customHeight="1">
      <c r="A5" s="1262"/>
      <c r="B5" s="1263"/>
      <c r="C5" s="1263"/>
      <c r="D5" s="1263"/>
      <c r="E5" s="1263"/>
      <c r="F5" s="1263"/>
      <c r="G5" s="1263"/>
      <c r="H5" s="1263"/>
      <c r="I5" s="1263"/>
      <c r="J5" s="1263"/>
      <c r="K5" s="1263"/>
      <c r="L5" s="1263"/>
      <c r="M5" s="1263" t="s">
        <v>2059</v>
      </c>
      <c r="N5" s="1263"/>
      <c r="O5" s="1263"/>
      <c r="P5" s="1263"/>
      <c r="Q5" s="1263" t="s">
        <v>2060</v>
      </c>
      <c r="R5" s="1263"/>
      <c r="S5" s="1263"/>
      <c r="T5" s="1263"/>
      <c r="U5" s="1263" t="s">
        <v>2061</v>
      </c>
      <c r="V5" s="1263"/>
      <c r="W5" s="1263"/>
      <c r="X5" s="1263"/>
      <c r="Y5" s="1263" t="s">
        <v>2062</v>
      </c>
      <c r="Z5" s="1263"/>
      <c r="AA5" s="1263"/>
      <c r="AB5" s="1263"/>
      <c r="AC5" s="1263" t="s">
        <v>1566</v>
      </c>
      <c r="AD5" s="1263"/>
      <c r="AE5" s="1263"/>
      <c r="AF5" s="1260"/>
    </row>
    <row r="6" spans="1:33" ht="18.75" customHeight="1">
      <c r="D6" s="442"/>
      <c r="F6" s="314"/>
      <c r="G6" s="314"/>
      <c r="H6" s="314" t="s">
        <v>740</v>
      </c>
      <c r="J6" s="314"/>
      <c r="K6" s="314"/>
      <c r="L6" s="314" t="s">
        <v>2063</v>
      </c>
      <c r="M6" s="315"/>
      <c r="N6" s="315"/>
      <c r="O6" s="315"/>
      <c r="P6" s="315" t="s">
        <v>2064</v>
      </c>
      <c r="Q6" s="315"/>
      <c r="R6" s="315"/>
      <c r="S6" s="315"/>
      <c r="T6" s="315" t="s">
        <v>2064</v>
      </c>
      <c r="U6" s="315"/>
      <c r="V6" s="315"/>
      <c r="W6" s="315"/>
      <c r="X6" s="315" t="s">
        <v>2064</v>
      </c>
      <c r="Z6" s="315"/>
      <c r="AA6" s="315"/>
      <c r="AB6" s="315" t="s">
        <v>2064</v>
      </c>
      <c r="AC6" s="315"/>
      <c r="AF6" s="315" t="s">
        <v>2064</v>
      </c>
    </row>
    <row r="7" spans="1:33" ht="18.75" customHeight="1">
      <c r="A7" s="1289" t="s">
        <v>456</v>
      </c>
      <c r="B7" s="1289"/>
      <c r="C7" s="315">
        <v>19</v>
      </c>
      <c r="D7" s="441" t="s">
        <v>457</v>
      </c>
      <c r="E7" s="2072">
        <v>160</v>
      </c>
      <c r="F7" s="2073"/>
      <c r="G7" s="2073"/>
      <c r="H7" s="2073"/>
      <c r="I7" s="2073">
        <v>4985</v>
      </c>
      <c r="J7" s="2073"/>
      <c r="K7" s="2073"/>
      <c r="L7" s="2073"/>
      <c r="M7" s="2074">
        <v>21733304</v>
      </c>
      <c r="N7" s="2074"/>
      <c r="O7" s="2074"/>
      <c r="P7" s="2074"/>
      <c r="Q7" s="2074">
        <v>20516909</v>
      </c>
      <c r="R7" s="2074"/>
      <c r="S7" s="2074"/>
      <c r="T7" s="2074"/>
      <c r="U7" s="2074">
        <v>364966</v>
      </c>
      <c r="V7" s="2074"/>
      <c r="W7" s="2074"/>
      <c r="X7" s="2074"/>
      <c r="Y7" s="2074">
        <v>3633</v>
      </c>
      <c r="Z7" s="2074"/>
      <c r="AA7" s="2074"/>
      <c r="AB7" s="2074"/>
      <c r="AC7" s="2074">
        <v>847796</v>
      </c>
      <c r="AD7" s="2074"/>
      <c r="AE7" s="2074"/>
      <c r="AF7" s="2074"/>
    </row>
    <row r="8" spans="1:33" ht="18.75" customHeight="1">
      <c r="A8" s="315"/>
      <c r="B8" s="315"/>
      <c r="C8" s="315">
        <v>20</v>
      </c>
      <c r="D8" s="441"/>
      <c r="E8" s="2072">
        <v>167</v>
      </c>
      <c r="F8" s="2073"/>
      <c r="G8" s="2073"/>
      <c r="H8" s="2073"/>
      <c r="I8" s="2073">
        <v>4976</v>
      </c>
      <c r="J8" s="2073"/>
      <c r="K8" s="2073"/>
      <c r="L8" s="2073"/>
      <c r="M8" s="2074">
        <v>21989041</v>
      </c>
      <c r="N8" s="2074"/>
      <c r="O8" s="2074"/>
      <c r="P8" s="2074"/>
      <c r="Q8" s="2074">
        <v>20768654</v>
      </c>
      <c r="R8" s="2074"/>
      <c r="S8" s="2074"/>
      <c r="T8" s="2074"/>
      <c r="U8" s="2074">
        <v>401605</v>
      </c>
      <c r="V8" s="2074"/>
      <c r="W8" s="2074"/>
      <c r="X8" s="2074"/>
      <c r="Y8" s="2074">
        <v>2556</v>
      </c>
      <c r="Z8" s="2074"/>
      <c r="AA8" s="2074"/>
      <c r="AB8" s="2074"/>
      <c r="AC8" s="1643">
        <v>816226</v>
      </c>
      <c r="AD8" s="1643"/>
      <c r="AE8" s="1643"/>
      <c r="AF8" s="1643"/>
    </row>
    <row r="9" spans="1:33" ht="18.75" customHeight="1">
      <c r="A9" s="315"/>
      <c r="B9" s="315"/>
      <c r="C9" s="315">
        <v>21</v>
      </c>
      <c r="D9" s="441"/>
      <c r="E9" s="2072">
        <v>138</v>
      </c>
      <c r="F9" s="2073"/>
      <c r="G9" s="2073"/>
      <c r="H9" s="2073"/>
      <c r="I9" s="2073">
        <v>4737</v>
      </c>
      <c r="J9" s="2073"/>
      <c r="K9" s="2073"/>
      <c r="L9" s="2073"/>
      <c r="M9" s="2074">
        <v>16223005</v>
      </c>
      <c r="N9" s="2074"/>
      <c r="O9" s="2074"/>
      <c r="P9" s="2074"/>
      <c r="Q9" s="2074">
        <v>15460505</v>
      </c>
      <c r="R9" s="2074"/>
      <c r="S9" s="2074"/>
      <c r="T9" s="2074"/>
      <c r="U9" s="2074">
        <v>272055</v>
      </c>
      <c r="V9" s="2074"/>
      <c r="W9" s="2074"/>
      <c r="X9" s="2074"/>
      <c r="Y9" s="2074">
        <v>2960</v>
      </c>
      <c r="Z9" s="2074"/>
      <c r="AA9" s="2074"/>
      <c r="AB9" s="2074"/>
      <c r="AC9" s="1643">
        <v>487485</v>
      </c>
      <c r="AD9" s="1643"/>
      <c r="AE9" s="1643"/>
      <c r="AF9" s="1643"/>
    </row>
    <row r="10" spans="1:33" ht="18.75" customHeight="1">
      <c r="A10" s="315"/>
      <c r="B10" s="315"/>
      <c r="C10" s="315">
        <v>22</v>
      </c>
      <c r="D10" s="441"/>
      <c r="E10" s="2072">
        <v>131</v>
      </c>
      <c r="F10" s="2073"/>
      <c r="G10" s="2073"/>
      <c r="H10" s="2073"/>
      <c r="I10" s="2073">
        <v>4451</v>
      </c>
      <c r="J10" s="2073"/>
      <c r="K10" s="2073"/>
      <c r="L10" s="2073"/>
      <c r="M10" s="2074">
        <v>18004634</v>
      </c>
      <c r="N10" s="2074"/>
      <c r="O10" s="2074"/>
      <c r="P10" s="2074"/>
      <c r="Q10" s="2074">
        <v>17029709</v>
      </c>
      <c r="R10" s="2074"/>
      <c r="S10" s="2074"/>
      <c r="T10" s="2074"/>
      <c r="U10" s="2074">
        <v>336164</v>
      </c>
      <c r="V10" s="2074"/>
      <c r="W10" s="2074"/>
      <c r="X10" s="2074"/>
      <c r="Y10" s="2074">
        <v>3290</v>
      </c>
      <c r="Z10" s="2074"/>
      <c r="AA10" s="2074"/>
      <c r="AB10" s="2074"/>
      <c r="AC10" s="1643">
        <v>635471</v>
      </c>
      <c r="AD10" s="1643"/>
      <c r="AE10" s="1643"/>
      <c r="AF10" s="1643"/>
      <c r="AG10" s="1109"/>
    </row>
    <row r="11" spans="1:33" ht="18.75" customHeight="1">
      <c r="A11" s="315"/>
      <c r="B11" s="315"/>
      <c r="C11" s="315">
        <v>23</v>
      </c>
      <c r="D11" s="315"/>
      <c r="E11" s="2072">
        <v>132</v>
      </c>
      <c r="F11" s="2073"/>
      <c r="G11" s="2073"/>
      <c r="H11" s="2073"/>
      <c r="I11" s="2073">
        <v>3428</v>
      </c>
      <c r="J11" s="2073"/>
      <c r="K11" s="2073"/>
      <c r="L11" s="2073"/>
      <c r="M11" s="2074">
        <v>8881696</v>
      </c>
      <c r="N11" s="2074"/>
      <c r="O11" s="2074"/>
      <c r="P11" s="2074"/>
      <c r="Q11" s="2074">
        <v>7926014</v>
      </c>
      <c r="R11" s="2074"/>
      <c r="S11" s="2074"/>
      <c r="T11" s="2074"/>
      <c r="U11" s="2074">
        <v>408414</v>
      </c>
      <c r="V11" s="2074"/>
      <c r="W11" s="2074"/>
      <c r="X11" s="2074"/>
      <c r="Y11" s="2074">
        <v>70</v>
      </c>
      <c r="Z11" s="2074"/>
      <c r="AA11" s="2074"/>
      <c r="AB11" s="2074"/>
      <c r="AC11" s="1643">
        <v>547198</v>
      </c>
      <c r="AD11" s="1643"/>
      <c r="AE11" s="1643"/>
      <c r="AF11" s="1643"/>
    </row>
    <row r="12" spans="1:33" ht="18.75" customHeight="1">
      <c r="A12" s="315"/>
      <c r="B12" s="315"/>
      <c r="C12" s="315">
        <v>24</v>
      </c>
      <c r="D12" s="441"/>
      <c r="E12" s="2072">
        <v>126</v>
      </c>
      <c r="F12" s="2073"/>
      <c r="G12" s="2073"/>
      <c r="H12" s="2073"/>
      <c r="I12" s="2073">
        <v>4679</v>
      </c>
      <c r="J12" s="2073"/>
      <c r="K12" s="2073"/>
      <c r="L12" s="2073"/>
      <c r="M12" s="2074">
        <v>16540971</v>
      </c>
      <c r="N12" s="2074"/>
      <c r="O12" s="2074"/>
      <c r="P12" s="2074"/>
      <c r="Q12" s="2074">
        <v>15893739</v>
      </c>
      <c r="R12" s="2074"/>
      <c r="S12" s="2074"/>
      <c r="T12" s="2074"/>
      <c r="U12" s="2074">
        <v>526753</v>
      </c>
      <c r="V12" s="2074"/>
      <c r="W12" s="2074"/>
      <c r="X12" s="2074"/>
      <c r="Y12" s="2074">
        <v>5016</v>
      </c>
      <c r="Z12" s="2074"/>
      <c r="AA12" s="2074"/>
      <c r="AB12" s="2074"/>
      <c r="AC12" s="1643">
        <v>115463</v>
      </c>
      <c r="AD12" s="1643"/>
      <c r="AE12" s="1643"/>
      <c r="AF12" s="1643"/>
    </row>
    <row r="13" spans="1:33" ht="18.75" customHeight="1">
      <c r="A13" s="315"/>
      <c r="B13" s="315"/>
      <c r="C13" s="315">
        <v>25</v>
      </c>
      <c r="D13" s="441"/>
      <c r="E13" s="2072">
        <v>122</v>
      </c>
      <c r="F13" s="2073"/>
      <c r="G13" s="2073"/>
      <c r="H13" s="2073"/>
      <c r="I13" s="2073">
        <v>4868</v>
      </c>
      <c r="J13" s="2073"/>
      <c r="K13" s="2073"/>
      <c r="L13" s="2073"/>
      <c r="M13" s="1643">
        <v>17877776</v>
      </c>
      <c r="N13" s="1643"/>
      <c r="O13" s="1643"/>
      <c r="P13" s="1643"/>
      <c r="Q13" s="2074">
        <v>17095275</v>
      </c>
      <c r="R13" s="2074"/>
      <c r="S13" s="2074"/>
      <c r="T13" s="2074"/>
      <c r="U13" s="2074">
        <v>642038</v>
      </c>
      <c r="V13" s="2074"/>
      <c r="W13" s="2074"/>
      <c r="X13" s="2074"/>
      <c r="Y13" s="2074">
        <v>2507</v>
      </c>
      <c r="Z13" s="2074"/>
      <c r="AA13" s="2074"/>
      <c r="AB13" s="2074"/>
      <c r="AC13" s="1643">
        <v>137956</v>
      </c>
      <c r="AD13" s="1643"/>
      <c r="AE13" s="1643"/>
      <c r="AF13" s="1643"/>
    </row>
    <row r="14" spans="1:33" ht="18.75" customHeight="1">
      <c r="A14" s="315"/>
      <c r="B14" s="315"/>
      <c r="C14" s="315">
        <v>26</v>
      </c>
      <c r="D14" s="441"/>
      <c r="E14" s="2072">
        <v>119</v>
      </c>
      <c r="F14" s="2073"/>
      <c r="G14" s="2073"/>
      <c r="H14" s="2073"/>
      <c r="I14" s="2073">
        <v>4878</v>
      </c>
      <c r="J14" s="2073"/>
      <c r="K14" s="2073"/>
      <c r="L14" s="2073"/>
      <c r="M14" s="1643">
        <v>21881823</v>
      </c>
      <c r="N14" s="1643"/>
      <c r="O14" s="1643"/>
      <c r="P14" s="1643"/>
      <c r="Q14" s="2074">
        <v>21168946</v>
      </c>
      <c r="R14" s="2074"/>
      <c r="S14" s="2074"/>
      <c r="T14" s="2074"/>
      <c r="U14" s="2074">
        <v>657695</v>
      </c>
      <c r="V14" s="2074"/>
      <c r="W14" s="2074"/>
      <c r="X14" s="2074"/>
      <c r="Y14" s="2074">
        <v>2011</v>
      </c>
      <c r="Z14" s="2074"/>
      <c r="AA14" s="2074"/>
      <c r="AB14" s="2074"/>
      <c r="AC14" s="1643">
        <v>53171</v>
      </c>
      <c r="AD14" s="1643"/>
      <c r="AE14" s="1643"/>
      <c r="AF14" s="1643"/>
    </row>
    <row r="15" spans="1:33" ht="18.75" customHeight="1">
      <c r="A15" s="315"/>
      <c r="B15" s="315"/>
      <c r="C15" s="315">
        <v>27</v>
      </c>
      <c r="D15" s="441"/>
      <c r="E15" s="1759">
        <v>141</v>
      </c>
      <c r="F15" s="1643"/>
      <c r="G15" s="1643"/>
      <c r="H15" s="1643"/>
      <c r="I15" s="1643">
        <v>5099</v>
      </c>
      <c r="J15" s="1643"/>
      <c r="K15" s="1643"/>
      <c r="L15" s="1643"/>
      <c r="M15" s="1643">
        <v>19319181</v>
      </c>
      <c r="N15" s="1643"/>
      <c r="O15" s="1643"/>
      <c r="P15" s="1643"/>
      <c r="Q15" s="2074">
        <v>18587119</v>
      </c>
      <c r="R15" s="2074"/>
      <c r="S15" s="2074"/>
      <c r="T15" s="2074"/>
      <c r="U15" s="2074">
        <v>632275</v>
      </c>
      <c r="V15" s="2074"/>
      <c r="W15" s="2074"/>
      <c r="X15" s="2074"/>
      <c r="Y15" s="2074">
        <v>118</v>
      </c>
      <c r="Z15" s="2074"/>
      <c r="AA15" s="2074"/>
      <c r="AB15" s="2074"/>
      <c r="AC15" s="1643">
        <v>99669</v>
      </c>
      <c r="AD15" s="1643"/>
      <c r="AE15" s="1643"/>
      <c r="AF15" s="1643"/>
    </row>
    <row r="16" spans="1:33" ht="18.75" customHeight="1">
      <c r="A16" s="315"/>
      <c r="B16" s="315"/>
      <c r="C16" s="315">
        <v>28</v>
      </c>
      <c r="D16" s="441"/>
      <c r="E16" s="1759">
        <v>125</v>
      </c>
      <c r="F16" s="1643"/>
      <c r="G16" s="1643"/>
      <c r="H16" s="1643"/>
      <c r="I16" s="1643">
        <v>5799</v>
      </c>
      <c r="J16" s="1643"/>
      <c r="K16" s="1643"/>
      <c r="L16" s="1643"/>
      <c r="M16" s="1492">
        <v>25870520</v>
      </c>
      <c r="N16" s="1492"/>
      <c r="O16" s="1492"/>
      <c r="P16" s="1492"/>
      <c r="Q16" s="2074">
        <v>24989897</v>
      </c>
      <c r="R16" s="2074"/>
      <c r="S16" s="2074"/>
      <c r="T16" s="2074"/>
      <c r="U16" s="2074">
        <v>772696</v>
      </c>
      <c r="V16" s="2074"/>
      <c r="W16" s="2074"/>
      <c r="X16" s="2074"/>
      <c r="Y16" s="2075">
        <v>2640</v>
      </c>
      <c r="Z16" s="2075"/>
      <c r="AA16" s="2075"/>
      <c r="AB16" s="2075"/>
      <c r="AC16" s="1643">
        <v>105287</v>
      </c>
      <c r="AD16" s="1643"/>
      <c r="AE16" s="1643"/>
      <c r="AF16" s="1643"/>
    </row>
    <row r="17" spans="1:32" ht="18.75" customHeight="1">
      <c r="A17" s="315"/>
      <c r="B17" s="315"/>
      <c r="C17" s="315">
        <v>29</v>
      </c>
      <c r="D17" s="441"/>
      <c r="E17" s="1759">
        <v>126</v>
      </c>
      <c r="F17" s="1643"/>
      <c r="G17" s="1643"/>
      <c r="H17" s="1643"/>
      <c r="I17" s="1643">
        <v>5659</v>
      </c>
      <c r="J17" s="1643"/>
      <c r="K17" s="1643"/>
      <c r="L17" s="1643"/>
      <c r="M17" s="1643">
        <v>28455690</v>
      </c>
      <c r="N17" s="1643"/>
      <c r="O17" s="1643"/>
      <c r="P17" s="1643"/>
      <c r="Q17" s="2074">
        <v>27481298</v>
      </c>
      <c r="R17" s="2074"/>
      <c r="S17" s="2074"/>
      <c r="T17" s="2074"/>
      <c r="U17" s="2074">
        <v>732236</v>
      </c>
      <c r="V17" s="2074"/>
      <c r="W17" s="2074"/>
      <c r="X17" s="2074"/>
      <c r="Y17" s="2075">
        <v>4384</v>
      </c>
      <c r="Z17" s="2075"/>
      <c r="AA17" s="2075"/>
      <c r="AB17" s="2075"/>
      <c r="AC17" s="1643">
        <v>237772</v>
      </c>
      <c r="AD17" s="1643"/>
      <c r="AE17" s="1643"/>
      <c r="AF17" s="1643"/>
    </row>
    <row r="18" spans="1:32" ht="18.75" customHeight="1">
      <c r="A18" s="315"/>
      <c r="B18" s="315"/>
      <c r="C18" s="315">
        <v>30</v>
      </c>
      <c r="D18" s="441"/>
      <c r="E18" s="1759">
        <v>119</v>
      </c>
      <c r="F18" s="1643"/>
      <c r="G18" s="1643"/>
      <c r="H18" s="1643"/>
      <c r="I18" s="1643">
        <v>5899</v>
      </c>
      <c r="J18" s="1643"/>
      <c r="K18" s="1643"/>
      <c r="L18" s="1643"/>
      <c r="M18" s="1643">
        <v>30724157</v>
      </c>
      <c r="N18" s="1643"/>
      <c r="O18" s="1643"/>
      <c r="P18" s="1643"/>
      <c r="Q18" s="2074">
        <v>29929689</v>
      </c>
      <c r="R18" s="2074"/>
      <c r="S18" s="2074"/>
      <c r="T18" s="2074"/>
      <c r="U18" s="2074">
        <v>680867</v>
      </c>
      <c r="V18" s="2074"/>
      <c r="W18" s="2074"/>
      <c r="X18" s="2074"/>
      <c r="Y18" s="2075">
        <v>5713</v>
      </c>
      <c r="Z18" s="2075"/>
      <c r="AA18" s="2075"/>
      <c r="AB18" s="2075"/>
      <c r="AC18" s="1643">
        <v>107888</v>
      </c>
      <c r="AD18" s="1643"/>
      <c r="AE18" s="1643"/>
      <c r="AF18" s="1643"/>
    </row>
    <row r="19" spans="1:32" ht="18.75" customHeight="1">
      <c r="A19" s="1350" t="s">
        <v>458</v>
      </c>
      <c r="B19" s="1350"/>
      <c r="C19" s="315" t="s">
        <v>459</v>
      </c>
      <c r="D19" s="523" t="s">
        <v>457</v>
      </c>
      <c r="E19" s="2078">
        <v>113</v>
      </c>
      <c r="F19" s="2077"/>
      <c r="G19" s="2077"/>
      <c r="H19" s="2077"/>
      <c r="I19" s="2077">
        <v>5935</v>
      </c>
      <c r="J19" s="2077"/>
      <c r="K19" s="2077"/>
      <c r="L19" s="2077"/>
      <c r="M19" s="2077">
        <v>29992366</v>
      </c>
      <c r="N19" s="2077"/>
      <c r="O19" s="2077"/>
      <c r="P19" s="2077"/>
      <c r="Q19" s="2079">
        <v>29150358</v>
      </c>
      <c r="R19" s="2079"/>
      <c r="S19" s="2079"/>
      <c r="T19" s="2079"/>
      <c r="U19" s="2079">
        <v>679246</v>
      </c>
      <c r="V19" s="2079"/>
      <c r="W19" s="2079"/>
      <c r="X19" s="2079"/>
      <c r="Y19" s="2076">
        <v>13159</v>
      </c>
      <c r="Z19" s="2076"/>
      <c r="AA19" s="2076"/>
      <c r="AB19" s="2076"/>
      <c r="AC19" s="2077">
        <v>149603</v>
      </c>
      <c r="AD19" s="2077"/>
      <c r="AE19" s="2077"/>
      <c r="AF19" s="2077"/>
    </row>
    <row r="20" spans="1:32" ht="13.5">
      <c r="A20" s="403" t="s">
        <v>2065</v>
      </c>
      <c r="B20" s="430"/>
      <c r="C20" s="430"/>
      <c r="D20" s="430"/>
      <c r="E20" s="430"/>
      <c r="F20" s="430"/>
      <c r="G20" s="430"/>
      <c r="H20" s="430"/>
      <c r="I20" s="430"/>
      <c r="J20" s="430"/>
      <c r="K20" s="430"/>
      <c r="L20" s="430"/>
      <c r="M20" s="430"/>
      <c r="N20" s="430"/>
      <c r="O20" s="430"/>
      <c r="P20" s="430"/>
      <c r="Q20" s="430"/>
      <c r="R20" s="430"/>
      <c r="S20" s="430"/>
      <c r="T20" s="430"/>
      <c r="U20" s="430"/>
      <c r="V20" s="430"/>
      <c r="W20" s="430"/>
      <c r="X20" s="430"/>
      <c r="Z20" s="430"/>
      <c r="AA20" s="430"/>
      <c r="AB20" s="430"/>
      <c r="AC20" s="430"/>
      <c r="AD20" s="430"/>
      <c r="AE20" s="430"/>
      <c r="AF20" s="308" t="s">
        <v>2066</v>
      </c>
    </row>
    <row r="21" spans="1:32" ht="13.5">
      <c r="A21" s="65" t="s">
        <v>2067</v>
      </c>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row>
    <row r="22" spans="1:32" ht="13.5">
      <c r="A22" s="434" t="s">
        <v>4746</v>
      </c>
      <c r="B22" s="318"/>
      <c r="C22" s="318"/>
      <c r="D22" s="318"/>
      <c r="E22" s="318"/>
      <c r="F22" s="318"/>
      <c r="G22" s="318"/>
      <c r="H22" s="318"/>
      <c r="I22" s="318"/>
      <c r="J22" s="318"/>
      <c r="K22" s="318"/>
      <c r="L22" s="318"/>
      <c r="M22" s="318"/>
      <c r="N22" s="318"/>
      <c r="O22" s="318"/>
      <c r="P22" s="318"/>
      <c r="Q22" s="318"/>
      <c r="R22" s="318"/>
      <c r="S22" s="318"/>
      <c r="T22" s="318"/>
      <c r="U22" s="318"/>
      <c r="V22" s="318"/>
      <c r="W22" s="318"/>
      <c r="X22" s="318"/>
      <c r="Y22" s="9"/>
    </row>
    <row r="23" spans="1:32" ht="13.5">
      <c r="A23" s="434" t="s">
        <v>4747</v>
      </c>
      <c r="B23" s="318"/>
      <c r="C23" s="318"/>
      <c r="D23" s="318"/>
      <c r="E23" s="318"/>
      <c r="F23" s="318"/>
      <c r="G23" s="318"/>
      <c r="H23" s="318"/>
      <c r="I23" s="318"/>
      <c r="J23" s="318"/>
      <c r="K23" s="318"/>
      <c r="L23" s="318"/>
      <c r="M23" s="318"/>
      <c r="N23" s="318"/>
      <c r="O23" s="318"/>
      <c r="P23" s="318"/>
      <c r="Q23" s="318"/>
      <c r="R23" s="318"/>
      <c r="S23" s="318"/>
      <c r="T23" s="318"/>
      <c r="U23" s="318"/>
      <c r="V23" s="318"/>
      <c r="W23" s="318"/>
      <c r="X23" s="318"/>
      <c r="Y23" s="9"/>
    </row>
    <row r="24" spans="1:32" ht="13.5">
      <c r="A24" s="434" t="s">
        <v>4871</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9"/>
    </row>
    <row r="25" spans="1:32" ht="13.5">
      <c r="A25" s="434" t="s">
        <v>4870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9"/>
    </row>
    <row r="26" spans="1:32" ht="18.75" customHeight="1">
      <c r="A26" s="318"/>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9"/>
    </row>
    <row r="27" spans="1:32" ht="18.75" customHeight="1">
      <c r="H27" s="1202"/>
      <c r="I27" s="1202"/>
      <c r="J27" s="1202"/>
    </row>
    <row r="28" spans="1:32" s="42" customFormat="1" ht="18.75" customHeight="1">
      <c r="A28" s="1271" t="s">
        <v>2068</v>
      </c>
      <c r="B28" s="1271"/>
      <c r="C28" s="1271"/>
      <c r="D28" s="1271"/>
      <c r="E28" s="1271"/>
      <c r="F28" s="1271"/>
      <c r="G28" s="1271"/>
      <c r="H28" s="1271"/>
      <c r="I28" s="1271"/>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row>
    <row r="29" spans="1:32" ht="18.75" customHeight="1">
      <c r="A29" s="1201" t="s">
        <v>2069</v>
      </c>
      <c r="B29" s="1201"/>
      <c r="C29" s="1201"/>
      <c r="D29" s="1201"/>
      <c r="E29" s="1201"/>
      <c r="F29" s="1201"/>
      <c r="G29" s="1201"/>
      <c r="H29" s="1201"/>
      <c r="I29" s="1201"/>
      <c r="J29" s="1201"/>
      <c r="K29" s="1201"/>
      <c r="L29" s="1201"/>
      <c r="M29" s="1201"/>
      <c r="N29" s="1201"/>
      <c r="O29" s="1201"/>
      <c r="P29" s="1201"/>
      <c r="Q29" s="1201"/>
      <c r="R29" s="1201"/>
      <c r="S29" s="1201"/>
      <c r="T29" s="1201"/>
      <c r="U29" s="1201"/>
      <c r="V29" s="1201"/>
      <c r="W29" s="1201"/>
      <c r="X29" s="1201"/>
      <c r="Y29" s="1201"/>
      <c r="Z29" s="1201"/>
      <c r="AA29" s="1201"/>
      <c r="AB29" s="1201"/>
      <c r="AC29" s="1201"/>
      <c r="AD29" s="1201"/>
      <c r="AE29" s="1201"/>
      <c r="AF29" s="1201"/>
    </row>
    <row r="30" spans="1:32" ht="18.75" customHeight="1">
      <c r="H30" s="1289" t="s">
        <v>2070</v>
      </c>
      <c r="I30" s="1289"/>
      <c r="J30" s="1289"/>
      <c r="K30" s="1289"/>
      <c r="L30" s="1289"/>
      <c r="M30" s="1289"/>
      <c r="N30" s="1289"/>
      <c r="O30" s="1289"/>
      <c r="P30" s="1289"/>
      <c r="Q30" s="1289"/>
      <c r="R30" s="1289"/>
      <c r="S30" s="1289"/>
      <c r="T30" s="1289"/>
      <c r="U30" s="1289"/>
      <c r="V30" s="1289"/>
      <c r="W30" s="1289"/>
      <c r="X30" s="1289"/>
      <c r="Y30" s="1289"/>
    </row>
    <row r="31" spans="1:32" ht="18.75" customHeight="1">
      <c r="H31" s="1658" t="s">
        <v>2071</v>
      </c>
      <c r="I31" s="1658"/>
      <c r="J31" s="1658"/>
      <c r="K31" s="1658"/>
      <c r="L31" s="1658"/>
      <c r="M31" s="1658"/>
      <c r="N31" s="1658"/>
      <c r="O31" s="1658"/>
      <c r="P31" s="1658"/>
      <c r="Q31" s="1658"/>
      <c r="R31" s="1658"/>
      <c r="S31" s="1658"/>
      <c r="T31" s="1658"/>
      <c r="U31" s="1658"/>
      <c r="V31" s="1658"/>
      <c r="W31" s="1658"/>
      <c r="X31" s="1658"/>
      <c r="Y31" s="1658"/>
    </row>
    <row r="32" spans="1:32" ht="18.75" customHeight="1">
      <c r="H32" s="1263" t="s">
        <v>2072</v>
      </c>
      <c r="I32" s="1263"/>
      <c r="J32" s="1263"/>
      <c r="K32" s="1263"/>
      <c r="L32" s="1263"/>
      <c r="M32" s="1263"/>
      <c r="N32" s="1263"/>
      <c r="O32" s="1263"/>
      <c r="P32" s="1263"/>
      <c r="Q32" s="1263"/>
      <c r="R32" s="1263" t="s">
        <v>2073</v>
      </c>
      <c r="S32" s="1263"/>
      <c r="T32" s="1263"/>
      <c r="U32" s="1263"/>
      <c r="V32" s="1658" t="s">
        <v>2074</v>
      </c>
      <c r="W32" s="1658"/>
      <c r="X32" s="1658"/>
      <c r="Y32" s="1658"/>
      <c r="Z32" s="320"/>
      <c r="AA32" s="320"/>
    </row>
    <row r="33" spans="1:32" ht="18.75" customHeight="1">
      <c r="A33" s="9"/>
      <c r="B33" s="9"/>
      <c r="C33" s="405"/>
      <c r="D33" s="405"/>
      <c r="H33" s="1658" t="s">
        <v>2075</v>
      </c>
      <c r="I33" s="1658"/>
      <c r="J33" s="1658"/>
      <c r="K33" s="1658"/>
      <c r="L33" s="1658"/>
      <c r="M33" s="1268" t="s">
        <v>2076</v>
      </c>
      <c r="N33" s="1268"/>
      <c r="O33" s="1268"/>
      <c r="P33" s="1268"/>
      <c r="Q33" s="1268"/>
      <c r="R33" s="1263"/>
      <c r="S33" s="1263"/>
      <c r="T33" s="1263"/>
      <c r="U33" s="1263"/>
      <c r="V33" s="1658"/>
      <c r="W33" s="1658"/>
      <c r="X33" s="1658"/>
      <c r="Y33" s="1658"/>
      <c r="Z33" s="320"/>
      <c r="AA33" s="320"/>
      <c r="AB33" s="1201"/>
    </row>
    <row r="34" spans="1:32" ht="18.75" customHeight="1">
      <c r="A34" s="9"/>
      <c r="B34" s="9"/>
      <c r="C34" s="405"/>
      <c r="D34" s="405"/>
      <c r="H34" s="1658"/>
      <c r="I34" s="1658"/>
      <c r="J34" s="1658"/>
      <c r="K34" s="1658"/>
      <c r="L34" s="1658"/>
      <c r="M34" s="1268"/>
      <c r="N34" s="1268"/>
      <c r="O34" s="1268"/>
      <c r="P34" s="1268"/>
      <c r="Q34" s="1268"/>
      <c r="R34" s="1263"/>
      <c r="S34" s="1263"/>
      <c r="T34" s="1263"/>
      <c r="U34" s="1263"/>
      <c r="V34" s="1658"/>
      <c r="W34" s="1658"/>
      <c r="X34" s="1658"/>
      <c r="Y34" s="1658"/>
      <c r="Z34" s="320"/>
      <c r="AA34" s="320"/>
      <c r="AB34" s="1201"/>
    </row>
    <row r="35" spans="1:32" ht="18.75" customHeight="1">
      <c r="H35" s="2080" t="s">
        <v>1569</v>
      </c>
      <c r="I35" s="2081"/>
      <c r="J35" s="2081"/>
      <c r="K35" s="2081"/>
      <c r="L35" s="2081"/>
      <c r="M35" s="2082">
        <v>1163</v>
      </c>
      <c r="N35" s="2082"/>
      <c r="O35" s="2082"/>
      <c r="P35" s="2082"/>
      <c r="Q35" s="2082"/>
      <c r="R35" s="2082">
        <v>553</v>
      </c>
      <c r="S35" s="2082"/>
      <c r="T35" s="2082"/>
      <c r="U35" s="2082"/>
      <c r="V35" s="2082" t="s">
        <v>1569</v>
      </c>
      <c r="W35" s="2082"/>
      <c r="X35" s="2082"/>
      <c r="Y35" s="2083"/>
    </row>
    <row r="36" spans="1:32" ht="18.75" customHeight="1">
      <c r="A36" s="823"/>
      <c r="B36" s="823"/>
      <c r="C36" s="2084"/>
      <c r="D36" s="2084"/>
      <c r="E36" s="824"/>
      <c r="F36" s="824"/>
      <c r="G36" s="824"/>
      <c r="H36" s="2080"/>
      <c r="I36" s="2081"/>
      <c r="J36" s="2081"/>
      <c r="K36" s="2081"/>
      <c r="L36" s="2081"/>
      <c r="M36" s="2082"/>
      <c r="N36" s="2082"/>
      <c r="O36" s="2082"/>
      <c r="P36" s="2082"/>
      <c r="Q36" s="2082"/>
      <c r="R36" s="2082"/>
      <c r="S36" s="2082"/>
      <c r="T36" s="2082"/>
      <c r="U36" s="2082"/>
      <c r="V36" s="2082"/>
      <c r="W36" s="2082"/>
      <c r="X36" s="2082"/>
      <c r="Y36" s="2083"/>
      <c r="Z36" s="824"/>
      <c r="AA36" s="824"/>
      <c r="AB36" s="824"/>
    </row>
    <row r="37" spans="1:32" ht="18.75" customHeight="1">
      <c r="A37" s="825"/>
      <c r="B37" s="825"/>
      <c r="C37" s="2085"/>
      <c r="D37" s="1201"/>
      <c r="E37" s="825"/>
      <c r="F37" s="825"/>
      <c r="G37" s="825"/>
      <c r="H37" s="2080"/>
      <c r="I37" s="2081"/>
      <c r="J37" s="2081"/>
      <c r="K37" s="2081"/>
      <c r="L37" s="2081"/>
      <c r="M37" s="2082"/>
      <c r="N37" s="2082"/>
      <c r="O37" s="2082"/>
      <c r="P37" s="2082"/>
      <c r="Q37" s="2082"/>
      <c r="R37" s="2082"/>
      <c r="S37" s="2082"/>
      <c r="T37" s="2082"/>
      <c r="U37" s="2082"/>
      <c r="V37" s="2082"/>
      <c r="W37" s="2082"/>
      <c r="X37" s="2082"/>
      <c r="Y37" s="2083"/>
      <c r="AB37" s="825"/>
    </row>
    <row r="38" spans="1:32" ht="18.75" customHeight="1">
      <c r="Y38" s="315" t="s">
        <v>2077</v>
      </c>
    </row>
    <row r="39" spans="1:32" ht="18.75" customHeight="1">
      <c r="Y39" s="315"/>
    </row>
    <row r="40" spans="1:32" ht="18.75" customHeight="1">
      <c r="P40" s="458"/>
    </row>
    <row r="41" spans="1:32" s="42" customFormat="1" ht="18.75" customHeight="1">
      <c r="A41" s="1271" t="s">
        <v>2078</v>
      </c>
      <c r="B41" s="1271"/>
      <c r="C41" s="1271"/>
      <c r="D41" s="1271"/>
      <c r="E41" s="1271"/>
      <c r="F41" s="1271"/>
      <c r="G41" s="1271"/>
      <c r="H41" s="1271"/>
      <c r="I41" s="1271"/>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row>
    <row r="42" spans="1:32" s="3" customFormat="1" ht="18.75" customHeight="1">
      <c r="A42" s="1983" t="s">
        <v>2079</v>
      </c>
      <c r="B42" s="1983"/>
      <c r="C42" s="1983"/>
      <c r="D42" s="1983"/>
      <c r="E42" s="1983"/>
      <c r="F42" s="1983"/>
      <c r="G42" s="1983"/>
      <c r="H42" s="1983"/>
      <c r="I42" s="1983"/>
      <c r="J42" s="1983"/>
      <c r="K42" s="1983"/>
      <c r="L42" s="1983"/>
      <c r="M42" s="1983"/>
      <c r="N42" s="1983"/>
      <c r="O42" s="1983"/>
      <c r="P42" s="1983"/>
      <c r="Q42" s="1983"/>
      <c r="R42" s="1983"/>
      <c r="S42" s="1983"/>
      <c r="T42" s="1983"/>
      <c r="U42" s="1983"/>
      <c r="V42" s="1983"/>
      <c r="W42" s="1983"/>
      <c r="X42" s="1983"/>
      <c r="Y42" s="1983"/>
      <c r="Z42" s="1983"/>
      <c r="AA42" s="1983"/>
      <c r="AB42" s="1983"/>
      <c r="AC42" s="1983"/>
      <c r="AD42" s="1983"/>
      <c r="AE42" s="1983"/>
      <c r="AF42" s="1983"/>
    </row>
    <row r="43" spans="1:32" ht="18.75" customHeight="1">
      <c r="R43" s="328"/>
      <c r="S43" s="328"/>
      <c r="T43" s="328"/>
      <c r="U43" s="328"/>
      <c r="W43" s="328"/>
      <c r="X43" s="328"/>
      <c r="Y43" s="328"/>
      <c r="AF43" s="407" t="s">
        <v>4665</v>
      </c>
    </row>
    <row r="44" spans="1:32" ht="18.75" customHeight="1">
      <c r="A44" s="1261" t="s">
        <v>2057</v>
      </c>
      <c r="B44" s="1261"/>
      <c r="C44" s="1261"/>
      <c r="D44" s="1262"/>
      <c r="E44" s="1260" t="s">
        <v>2080</v>
      </c>
      <c r="F44" s="1261"/>
      <c r="G44" s="1262"/>
      <c r="H44" s="1260" t="s">
        <v>2081</v>
      </c>
      <c r="I44" s="1261"/>
      <c r="J44" s="1261"/>
      <c r="K44" s="285"/>
      <c r="L44" s="1273" t="s">
        <v>2057</v>
      </c>
      <c r="M44" s="1273"/>
      <c r="N44" s="1273"/>
      <c r="O44" s="1274"/>
      <c r="P44" s="1260" t="s">
        <v>2080</v>
      </c>
      <c r="Q44" s="1261"/>
      <c r="R44" s="1262"/>
      <c r="S44" s="1272" t="s">
        <v>2081</v>
      </c>
      <c r="T44" s="1273"/>
      <c r="U44" s="1273"/>
      <c r="V44" s="285"/>
      <c r="W44" s="1261" t="s">
        <v>2057</v>
      </c>
      <c r="X44" s="1261"/>
      <c r="Y44" s="1261"/>
      <c r="Z44" s="1262"/>
      <c r="AA44" s="1260" t="s">
        <v>2080</v>
      </c>
      <c r="AB44" s="1261"/>
      <c r="AC44" s="1262"/>
      <c r="AD44" s="1260" t="s">
        <v>2081</v>
      </c>
      <c r="AE44" s="1261"/>
      <c r="AF44" s="1261"/>
    </row>
    <row r="45" spans="1:32" ht="18.75" customHeight="1">
      <c r="A45" s="314"/>
      <c r="B45" s="314"/>
      <c r="C45" s="314"/>
      <c r="D45" s="345"/>
      <c r="L45" s="314"/>
      <c r="M45" s="314"/>
      <c r="N45" s="314"/>
      <c r="O45" s="345"/>
      <c r="P45" s="313"/>
      <c r="Q45" s="314"/>
      <c r="R45" s="314"/>
      <c r="S45" s="314"/>
      <c r="T45" s="314"/>
      <c r="U45" s="314"/>
      <c r="W45" s="314"/>
      <c r="X45" s="314"/>
      <c r="Y45" s="314"/>
      <c r="Z45" s="345"/>
      <c r="AA45" s="313"/>
      <c r="AB45" s="314"/>
      <c r="AC45" s="314"/>
    </row>
    <row r="46" spans="1:32" ht="18.75" customHeight="1">
      <c r="A46" s="1201" t="s">
        <v>456</v>
      </c>
      <c r="B46" s="1201"/>
      <c r="C46" s="286">
        <v>23</v>
      </c>
      <c r="D46" s="442" t="s">
        <v>457</v>
      </c>
      <c r="E46" s="2086">
        <v>242751</v>
      </c>
      <c r="F46" s="2074"/>
      <c r="G46" s="2074"/>
      <c r="H46" s="2088" t="s">
        <v>2082</v>
      </c>
      <c r="I46" s="2088"/>
      <c r="J46" s="2088"/>
      <c r="K46" s="826"/>
      <c r="L46" s="1201" t="s">
        <v>456</v>
      </c>
      <c r="M46" s="1201"/>
      <c r="N46" s="286">
        <v>26</v>
      </c>
      <c r="O46" s="442" t="s">
        <v>457</v>
      </c>
      <c r="P46" s="2086">
        <v>359274</v>
      </c>
      <c r="Q46" s="2074"/>
      <c r="R46" s="2074"/>
      <c r="S46" s="2088">
        <v>176068</v>
      </c>
      <c r="T46" s="2088"/>
      <c r="U46" s="2088"/>
      <c r="W46" s="1201" t="s">
        <v>456</v>
      </c>
      <c r="X46" s="1201"/>
      <c r="Y46" s="286">
        <v>29</v>
      </c>
      <c r="Z46" s="442" t="s">
        <v>457</v>
      </c>
      <c r="AA46" s="1759">
        <v>476110</v>
      </c>
      <c r="AB46" s="1643"/>
      <c r="AC46" s="1643"/>
      <c r="AD46" s="827"/>
      <c r="AE46" s="828" t="s">
        <v>2082</v>
      </c>
    </row>
    <row r="47" spans="1:32" ht="18.75" customHeight="1">
      <c r="C47" s="286">
        <v>24</v>
      </c>
      <c r="D47" s="442"/>
      <c r="E47" s="2086">
        <v>358548</v>
      </c>
      <c r="F47" s="2074"/>
      <c r="G47" s="2074"/>
      <c r="H47" s="2087">
        <v>170340</v>
      </c>
      <c r="I47" s="2087"/>
      <c r="J47" s="2087"/>
      <c r="K47" s="828"/>
      <c r="N47" s="286">
        <v>27</v>
      </c>
      <c r="O47" s="442"/>
      <c r="P47" s="1488">
        <v>388418</v>
      </c>
      <c r="Q47" s="1490"/>
      <c r="R47" s="1490"/>
      <c r="S47" s="2088" t="s">
        <v>2082</v>
      </c>
      <c r="T47" s="2088"/>
      <c r="U47" s="2088"/>
      <c r="W47" s="315"/>
      <c r="Y47" s="286">
        <v>30</v>
      </c>
      <c r="Z47" s="442"/>
      <c r="AA47" s="1488">
        <v>508603</v>
      </c>
      <c r="AB47" s="1490"/>
      <c r="AC47" s="1490"/>
      <c r="AD47" s="827"/>
      <c r="AE47" s="828" t="s">
        <v>2082</v>
      </c>
    </row>
    <row r="48" spans="1:32" ht="18.75" customHeight="1">
      <c r="C48" s="286">
        <v>25</v>
      </c>
      <c r="D48" s="442"/>
      <c r="E48" s="2086">
        <v>363842</v>
      </c>
      <c r="F48" s="2074"/>
      <c r="G48" s="2074"/>
      <c r="H48" s="2087">
        <v>171582</v>
      </c>
      <c r="I48" s="2087"/>
      <c r="J48" s="2087"/>
      <c r="K48" s="829"/>
      <c r="N48" s="286">
        <v>28</v>
      </c>
      <c r="O48" s="442"/>
      <c r="P48" s="1488">
        <v>455859</v>
      </c>
      <c r="Q48" s="1490"/>
      <c r="R48" s="1490"/>
      <c r="S48" s="827"/>
      <c r="T48" s="828" t="s">
        <v>2082</v>
      </c>
      <c r="W48" s="1201" t="s">
        <v>458</v>
      </c>
      <c r="X48" s="1201"/>
      <c r="Y48" s="315" t="s">
        <v>459</v>
      </c>
      <c r="Z48" s="442" t="s">
        <v>457</v>
      </c>
      <c r="AA48" s="1488">
        <v>510139</v>
      </c>
      <c r="AB48" s="1490"/>
      <c r="AC48" s="1490"/>
      <c r="AD48" s="827"/>
      <c r="AE48" s="828" t="s">
        <v>2082</v>
      </c>
    </row>
    <row r="49" spans="1:32" ht="18.75" customHeight="1">
      <c r="A49" s="328"/>
      <c r="B49" s="328"/>
      <c r="C49" s="328"/>
      <c r="D49" s="404"/>
      <c r="E49" s="830"/>
      <c r="F49" s="831"/>
      <c r="G49" s="831"/>
      <c r="H49" s="831"/>
      <c r="I49" s="831"/>
      <c r="J49" s="831"/>
      <c r="K49" s="832"/>
      <c r="L49" s="328"/>
      <c r="M49" s="328"/>
      <c r="N49" s="328"/>
      <c r="O49" s="404"/>
      <c r="P49" s="830"/>
      <c r="Q49" s="831"/>
      <c r="R49" s="831"/>
      <c r="S49" s="831"/>
      <c r="T49" s="832"/>
      <c r="U49" s="832"/>
      <c r="W49" s="328"/>
      <c r="X49" s="328"/>
      <c r="Y49" s="328"/>
      <c r="Z49" s="404"/>
      <c r="AA49" s="356"/>
      <c r="AB49" s="328"/>
      <c r="AC49" s="328"/>
      <c r="AD49" s="328"/>
      <c r="AE49" s="328"/>
      <c r="AF49" s="328"/>
    </row>
    <row r="50" spans="1:32" ht="13.5">
      <c r="A50" s="65" t="s">
        <v>4748</v>
      </c>
      <c r="Q50" s="314"/>
      <c r="R50" s="314"/>
      <c r="S50" s="314"/>
      <c r="T50" s="430"/>
      <c r="U50" s="430"/>
      <c r="V50" s="9"/>
      <c r="W50" s="430"/>
      <c r="X50" s="430"/>
      <c r="Z50" s="430"/>
      <c r="AA50" s="430"/>
      <c r="AB50" s="430"/>
      <c r="AC50" s="430"/>
      <c r="AD50" s="430"/>
      <c r="AE50" s="430"/>
      <c r="AF50" s="308" t="s">
        <v>2066</v>
      </c>
    </row>
    <row r="51" spans="1:32" ht="13.5">
      <c r="A51" s="65" t="s">
        <v>4749</v>
      </c>
      <c r="L51" s="320"/>
      <c r="M51" s="320"/>
      <c r="N51" s="9"/>
      <c r="O51" s="9"/>
      <c r="Q51" s="318"/>
      <c r="R51" s="318"/>
      <c r="S51" s="318"/>
      <c r="T51" s="318"/>
      <c r="U51" s="318"/>
      <c r="V51" s="318"/>
      <c r="W51" s="318"/>
      <c r="X51" s="318"/>
      <c r="Y51" s="9"/>
      <c r="Z51" s="9"/>
      <c r="AA51" s="9"/>
      <c r="AB51" s="9"/>
      <c r="AC51" s="9"/>
      <c r="AD51" s="9"/>
      <c r="AE51" s="9"/>
      <c r="AF51" s="9"/>
    </row>
  </sheetData>
  <mergeCells count="150">
    <mergeCell ref="E48:G48"/>
    <mergeCell ref="H48:J48"/>
    <mergeCell ref="P48:R48"/>
    <mergeCell ref="W48:X48"/>
    <mergeCell ref="AA48:AC48"/>
    <mergeCell ref="A46:B46"/>
    <mergeCell ref="E46:G46"/>
    <mergeCell ref="H46:J46"/>
    <mergeCell ref="L46:M46"/>
    <mergeCell ref="P46:R46"/>
    <mergeCell ref="S46:U46"/>
    <mergeCell ref="W46:X46"/>
    <mergeCell ref="AA46:AC46"/>
    <mergeCell ref="E47:G47"/>
    <mergeCell ref="H47:J47"/>
    <mergeCell ref="P47:R47"/>
    <mergeCell ref="S47:U47"/>
    <mergeCell ref="AA47:AC47"/>
    <mergeCell ref="A41:AF41"/>
    <mergeCell ref="A42:AF42"/>
    <mergeCell ref="A44:D44"/>
    <mergeCell ref="E44:G44"/>
    <mergeCell ref="H44:J44"/>
    <mergeCell ref="L44:O44"/>
    <mergeCell ref="P44:R44"/>
    <mergeCell ref="S44:U44"/>
    <mergeCell ref="W44:Z44"/>
    <mergeCell ref="AA44:AC44"/>
    <mergeCell ref="AD44:AF44"/>
    <mergeCell ref="AB33:AB34"/>
    <mergeCell ref="H35:L37"/>
    <mergeCell ref="M35:Q37"/>
    <mergeCell ref="R35:U37"/>
    <mergeCell ref="V35:Y37"/>
    <mergeCell ref="C36:D36"/>
    <mergeCell ref="C37:D37"/>
    <mergeCell ref="H31:Y31"/>
    <mergeCell ref="H32:Q32"/>
    <mergeCell ref="R32:U34"/>
    <mergeCell ref="V32:Y34"/>
    <mergeCell ref="H33:L34"/>
    <mergeCell ref="M33:Q34"/>
    <mergeCell ref="Y19:AB19"/>
    <mergeCell ref="AC19:AF19"/>
    <mergeCell ref="H27:J27"/>
    <mergeCell ref="A28:AF28"/>
    <mergeCell ref="A29:AF29"/>
    <mergeCell ref="H30:Y30"/>
    <mergeCell ref="A19:B19"/>
    <mergeCell ref="E19:H19"/>
    <mergeCell ref="I19:L19"/>
    <mergeCell ref="M19:P19"/>
    <mergeCell ref="Q19:T19"/>
    <mergeCell ref="U19:X19"/>
    <mergeCell ref="AC17:AF17"/>
    <mergeCell ref="E18:H18"/>
    <mergeCell ref="I18:L18"/>
    <mergeCell ref="M18:P18"/>
    <mergeCell ref="Q18:T18"/>
    <mergeCell ref="U18:X18"/>
    <mergeCell ref="Y18:AB18"/>
    <mergeCell ref="AC18:AF18"/>
    <mergeCell ref="E17:H17"/>
    <mergeCell ref="I17:L17"/>
    <mergeCell ref="M17:P17"/>
    <mergeCell ref="Q17:T17"/>
    <mergeCell ref="U17:X17"/>
    <mergeCell ref="Y17:AB17"/>
    <mergeCell ref="AC15:AF15"/>
    <mergeCell ref="E16:H16"/>
    <mergeCell ref="I16:L16"/>
    <mergeCell ref="M16:P16"/>
    <mergeCell ref="Q16:T16"/>
    <mergeCell ref="U16:X16"/>
    <mergeCell ref="Y16:AB16"/>
    <mergeCell ref="AC16:AF16"/>
    <mergeCell ref="E15:H15"/>
    <mergeCell ref="I15:L15"/>
    <mergeCell ref="M15:P15"/>
    <mergeCell ref="Q15:T15"/>
    <mergeCell ref="U15:X15"/>
    <mergeCell ref="Y15:AB15"/>
    <mergeCell ref="AC13:AF13"/>
    <mergeCell ref="E14:H14"/>
    <mergeCell ref="I14:L14"/>
    <mergeCell ref="M14:P14"/>
    <mergeCell ref="Q14:T14"/>
    <mergeCell ref="U14:X14"/>
    <mergeCell ref="Y14:AB14"/>
    <mergeCell ref="AC14:AF14"/>
    <mergeCell ref="E13:H13"/>
    <mergeCell ref="I13:L13"/>
    <mergeCell ref="M13:P13"/>
    <mergeCell ref="Q13:T13"/>
    <mergeCell ref="U13:X13"/>
    <mergeCell ref="Y13:AB13"/>
    <mergeCell ref="AC11:AF11"/>
    <mergeCell ref="E12:H12"/>
    <mergeCell ref="I12:L12"/>
    <mergeCell ref="M12:P12"/>
    <mergeCell ref="Q12:T12"/>
    <mergeCell ref="U12:X12"/>
    <mergeCell ref="Y12:AB12"/>
    <mergeCell ref="AC12:AF12"/>
    <mergeCell ref="E11:H11"/>
    <mergeCell ref="I11:L11"/>
    <mergeCell ref="M11:P11"/>
    <mergeCell ref="Q11:T11"/>
    <mergeCell ref="U11:X11"/>
    <mergeCell ref="Y11:AB11"/>
    <mergeCell ref="E8:H8"/>
    <mergeCell ref="I8:L8"/>
    <mergeCell ref="M8:P8"/>
    <mergeCell ref="Q8:T8"/>
    <mergeCell ref="U8:X8"/>
    <mergeCell ref="Y8:AB8"/>
    <mergeCell ref="AC8:AF8"/>
    <mergeCell ref="AC9:AF9"/>
    <mergeCell ref="E10:H10"/>
    <mergeCell ref="I10:L10"/>
    <mergeCell ref="M10:P10"/>
    <mergeCell ref="Q10:T10"/>
    <mergeCell ref="U10:X10"/>
    <mergeCell ref="Y10:AB10"/>
    <mergeCell ref="AC10:AF10"/>
    <mergeCell ref="E9:H9"/>
    <mergeCell ref="I9:L9"/>
    <mergeCell ref="M9:P9"/>
    <mergeCell ref="Q9:T9"/>
    <mergeCell ref="U9:X9"/>
    <mergeCell ref="Y9:AB9"/>
    <mergeCell ref="A1:D1"/>
    <mergeCell ref="A7:B7"/>
    <mergeCell ref="E7:H7"/>
    <mergeCell ref="I7:L7"/>
    <mergeCell ref="M7:P7"/>
    <mergeCell ref="Q7:T7"/>
    <mergeCell ref="U7:X7"/>
    <mergeCell ref="A2:AF2"/>
    <mergeCell ref="A4:D5"/>
    <mergeCell ref="E4:H5"/>
    <mergeCell ref="I4:L5"/>
    <mergeCell ref="M4:AF4"/>
    <mergeCell ref="M5:P5"/>
    <mergeCell ref="Q5:T5"/>
    <mergeCell ref="U5:X5"/>
    <mergeCell ref="Y5:AB5"/>
    <mergeCell ref="AC5:AF5"/>
    <mergeCell ref="Y7:AB7"/>
    <mergeCell ref="AC7:AF7"/>
  </mergeCells>
  <phoneticPr fontId="4"/>
  <hyperlinks>
    <hyperlink ref="A1" location="P2細目次!A1" display="目次に戻る" xr:uid="{E57AB9AD-CD4F-4225-8051-50933ABFFBD5}"/>
  </hyperlinks>
  <pageMargins left="0.70866141732283472" right="0.70866141732283472" top="0.74803149606299213" bottom="0.74803149606299213" header="0.31496062992125984" footer="0.31496062992125984"/>
  <pageSetup paperSize="9" scale="89" firstPageNumber="0" orientation="portrait" r:id="rId1"/>
  <headerFooter differentFirst="1" scaleWithDoc="0">
    <oddFooter>&amp;C- &amp;P -</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636CE-4B14-4BD8-8E6B-36FAA769053F}">
  <sheetPr codeName="Sheet68">
    <tabColor theme="0"/>
    <pageSetUpPr fitToPage="1"/>
  </sheetPr>
  <dimension ref="A1:AN54"/>
  <sheetViews>
    <sheetView topLeftCell="B1" zoomScaleNormal="100" zoomScaleSheetLayoutView="100" workbookViewId="0">
      <selection activeCell="AL2" sqref="AL2:AR2"/>
    </sheetView>
  </sheetViews>
  <sheetFormatPr defaultColWidth="3.125" defaultRowHeight="18.75" customHeight="1"/>
  <cols>
    <col min="1" max="1" width="3.5" style="286" bestFit="1" customWidth="1"/>
    <col min="2" max="256" width="3.125" style="286"/>
    <col min="257" max="257" width="3.5" style="286" bestFit="1" customWidth="1"/>
    <col min="258" max="512" width="3.125" style="286"/>
    <col min="513" max="513" width="3.5" style="286" bestFit="1" customWidth="1"/>
    <col min="514" max="768" width="3.125" style="286"/>
    <col min="769" max="769" width="3.5" style="286" bestFit="1" customWidth="1"/>
    <col min="770" max="1024" width="3.125" style="286"/>
    <col min="1025" max="1025" width="3.5" style="286" bestFit="1" customWidth="1"/>
    <col min="1026" max="1280" width="3.125" style="286"/>
    <col min="1281" max="1281" width="3.5" style="286" bestFit="1" customWidth="1"/>
    <col min="1282" max="1536" width="3.125" style="286"/>
    <col min="1537" max="1537" width="3.5" style="286" bestFit="1" customWidth="1"/>
    <col min="1538" max="1792" width="3.125" style="286"/>
    <col min="1793" max="1793" width="3.5" style="286" bestFit="1" customWidth="1"/>
    <col min="1794" max="2048" width="3.125" style="286"/>
    <col min="2049" max="2049" width="3.5" style="286" bestFit="1" customWidth="1"/>
    <col min="2050" max="2304" width="3.125" style="286"/>
    <col min="2305" max="2305" width="3.5" style="286" bestFit="1" customWidth="1"/>
    <col min="2306" max="2560" width="3.125" style="286"/>
    <col min="2561" max="2561" width="3.5" style="286" bestFit="1" customWidth="1"/>
    <col min="2562" max="2816" width="3.125" style="286"/>
    <col min="2817" max="2817" width="3.5" style="286" bestFit="1" customWidth="1"/>
    <col min="2818" max="3072" width="3.125" style="286"/>
    <col min="3073" max="3073" width="3.5" style="286" bestFit="1" customWidth="1"/>
    <col min="3074" max="3328" width="3.125" style="286"/>
    <col min="3329" max="3329" width="3.5" style="286" bestFit="1" customWidth="1"/>
    <col min="3330" max="3584" width="3.125" style="286"/>
    <col min="3585" max="3585" width="3.5" style="286" bestFit="1" customWidth="1"/>
    <col min="3586" max="3840" width="3.125" style="286"/>
    <col min="3841" max="3841" width="3.5" style="286" bestFit="1" customWidth="1"/>
    <col min="3842" max="4096" width="3.125" style="286"/>
    <col min="4097" max="4097" width="3.5" style="286" bestFit="1" customWidth="1"/>
    <col min="4098" max="4352" width="3.125" style="286"/>
    <col min="4353" max="4353" width="3.5" style="286" bestFit="1" customWidth="1"/>
    <col min="4354" max="4608" width="3.125" style="286"/>
    <col min="4609" max="4609" width="3.5" style="286" bestFit="1" customWidth="1"/>
    <col min="4610" max="4864" width="3.125" style="286"/>
    <col min="4865" max="4865" width="3.5" style="286" bestFit="1" customWidth="1"/>
    <col min="4866" max="5120" width="3.125" style="286"/>
    <col min="5121" max="5121" width="3.5" style="286" bestFit="1" customWidth="1"/>
    <col min="5122" max="5376" width="3.125" style="286"/>
    <col min="5377" max="5377" width="3.5" style="286" bestFit="1" customWidth="1"/>
    <col min="5378" max="5632" width="3.125" style="286"/>
    <col min="5633" max="5633" width="3.5" style="286" bestFit="1" customWidth="1"/>
    <col min="5634" max="5888" width="3.125" style="286"/>
    <col min="5889" max="5889" width="3.5" style="286" bestFit="1" customWidth="1"/>
    <col min="5890" max="6144" width="3.125" style="286"/>
    <col min="6145" max="6145" width="3.5" style="286" bestFit="1" customWidth="1"/>
    <col min="6146" max="6400" width="3.125" style="286"/>
    <col min="6401" max="6401" width="3.5" style="286" bestFit="1" customWidth="1"/>
    <col min="6402" max="6656" width="3.125" style="286"/>
    <col min="6657" max="6657" width="3.5" style="286" bestFit="1" customWidth="1"/>
    <col min="6658" max="6912" width="3.125" style="286"/>
    <col min="6913" max="6913" width="3.5" style="286" bestFit="1" customWidth="1"/>
    <col min="6914" max="7168" width="3.125" style="286"/>
    <col min="7169" max="7169" width="3.5" style="286" bestFit="1" customWidth="1"/>
    <col min="7170" max="7424" width="3.125" style="286"/>
    <col min="7425" max="7425" width="3.5" style="286" bestFit="1" customWidth="1"/>
    <col min="7426" max="7680" width="3.125" style="286"/>
    <col min="7681" max="7681" width="3.5" style="286" bestFit="1" customWidth="1"/>
    <col min="7682" max="7936" width="3.125" style="286"/>
    <col min="7937" max="7937" width="3.5" style="286" bestFit="1" customWidth="1"/>
    <col min="7938" max="8192" width="3.125" style="286"/>
    <col min="8193" max="8193" width="3.5" style="286" bestFit="1" customWidth="1"/>
    <col min="8194" max="8448" width="3.125" style="286"/>
    <col min="8449" max="8449" width="3.5" style="286" bestFit="1" customWidth="1"/>
    <col min="8450" max="8704" width="3.125" style="286"/>
    <col min="8705" max="8705" width="3.5" style="286" bestFit="1" customWidth="1"/>
    <col min="8706" max="8960" width="3.125" style="286"/>
    <col min="8961" max="8961" width="3.5" style="286" bestFit="1" customWidth="1"/>
    <col min="8962" max="9216" width="3.125" style="286"/>
    <col min="9217" max="9217" width="3.5" style="286" bestFit="1" customWidth="1"/>
    <col min="9218" max="9472" width="3.125" style="286"/>
    <col min="9473" max="9473" width="3.5" style="286" bestFit="1" customWidth="1"/>
    <col min="9474" max="9728" width="3.125" style="286"/>
    <col min="9729" max="9729" width="3.5" style="286" bestFit="1" customWidth="1"/>
    <col min="9730" max="9984" width="3.125" style="286"/>
    <col min="9985" max="9985" width="3.5" style="286" bestFit="1" customWidth="1"/>
    <col min="9986" max="10240" width="3.125" style="286"/>
    <col min="10241" max="10241" width="3.5" style="286" bestFit="1" customWidth="1"/>
    <col min="10242" max="10496" width="3.125" style="286"/>
    <col min="10497" max="10497" width="3.5" style="286" bestFit="1" customWidth="1"/>
    <col min="10498" max="10752" width="3.125" style="286"/>
    <col min="10753" max="10753" width="3.5" style="286" bestFit="1" customWidth="1"/>
    <col min="10754" max="11008" width="3.125" style="286"/>
    <col min="11009" max="11009" width="3.5" style="286" bestFit="1" customWidth="1"/>
    <col min="11010" max="11264" width="3.125" style="286"/>
    <col min="11265" max="11265" width="3.5" style="286" bestFit="1" customWidth="1"/>
    <col min="11266" max="11520" width="3.125" style="286"/>
    <col min="11521" max="11521" width="3.5" style="286" bestFit="1" customWidth="1"/>
    <col min="11522" max="11776" width="3.125" style="286"/>
    <col min="11777" max="11777" width="3.5" style="286" bestFit="1" customWidth="1"/>
    <col min="11778" max="12032" width="3.125" style="286"/>
    <col min="12033" max="12033" width="3.5" style="286" bestFit="1" customWidth="1"/>
    <col min="12034" max="12288" width="3.125" style="286"/>
    <col min="12289" max="12289" width="3.5" style="286" bestFit="1" customWidth="1"/>
    <col min="12290" max="12544" width="3.125" style="286"/>
    <col min="12545" max="12545" width="3.5" style="286" bestFit="1" customWidth="1"/>
    <col min="12546" max="12800" width="3.125" style="286"/>
    <col min="12801" max="12801" width="3.5" style="286" bestFit="1" customWidth="1"/>
    <col min="12802" max="13056" width="3.125" style="286"/>
    <col min="13057" max="13057" width="3.5" style="286" bestFit="1" customWidth="1"/>
    <col min="13058" max="13312" width="3.125" style="286"/>
    <col min="13313" max="13313" width="3.5" style="286" bestFit="1" customWidth="1"/>
    <col min="13314" max="13568" width="3.125" style="286"/>
    <col min="13569" max="13569" width="3.5" style="286" bestFit="1" customWidth="1"/>
    <col min="13570" max="13824" width="3.125" style="286"/>
    <col min="13825" max="13825" width="3.5" style="286" bestFit="1" customWidth="1"/>
    <col min="13826" max="14080" width="3.125" style="286"/>
    <col min="14081" max="14081" width="3.5" style="286" bestFit="1" customWidth="1"/>
    <col min="14082" max="14336" width="3.125" style="286"/>
    <col min="14337" max="14337" width="3.5" style="286" bestFit="1" customWidth="1"/>
    <col min="14338" max="14592" width="3.125" style="286"/>
    <col min="14593" max="14593" width="3.5" style="286" bestFit="1" customWidth="1"/>
    <col min="14594" max="14848" width="3.125" style="286"/>
    <col min="14849" max="14849" width="3.5" style="286" bestFit="1" customWidth="1"/>
    <col min="14850" max="15104" width="3.125" style="286"/>
    <col min="15105" max="15105" width="3.5" style="286" bestFit="1" customWidth="1"/>
    <col min="15106" max="15360" width="3.125" style="286"/>
    <col min="15361" max="15361" width="3.5" style="286" bestFit="1" customWidth="1"/>
    <col min="15362" max="15616" width="3.125" style="286"/>
    <col min="15617" max="15617" width="3.5" style="286" bestFit="1" customWidth="1"/>
    <col min="15618" max="15872" width="3.125" style="286"/>
    <col min="15873" max="15873" width="3.5" style="286" bestFit="1" customWidth="1"/>
    <col min="15874" max="16128" width="3.125" style="286"/>
    <col min="16129" max="16129" width="3.5" style="286" bestFit="1" customWidth="1"/>
    <col min="16130" max="16384" width="3.125" style="286"/>
  </cols>
  <sheetData>
    <row r="1" spans="1:40" ht="13.5">
      <c r="A1" s="1544" t="s">
        <v>4602</v>
      </c>
      <c r="B1" s="1544"/>
      <c r="C1" s="1544"/>
      <c r="D1" s="1544"/>
    </row>
    <row r="2" spans="1:40" s="42" customFormat="1" ht="21">
      <c r="A2" s="1271" t="s">
        <v>2083</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row>
    <row r="3" spans="1:40" ht="13.5">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row>
    <row r="5" spans="1:40" ht="18.75" customHeight="1">
      <c r="AE5" s="328"/>
      <c r="AF5" s="328"/>
      <c r="AG5" s="328"/>
      <c r="AH5" s="328"/>
      <c r="AI5" s="328"/>
      <c r="AJ5" s="407" t="s">
        <v>2084</v>
      </c>
    </row>
    <row r="6" spans="1:40" ht="18.75" customHeight="1">
      <c r="A6" s="1262" t="s">
        <v>2085</v>
      </c>
      <c r="B6" s="1263"/>
      <c r="C6" s="1263"/>
      <c r="D6" s="1263"/>
      <c r="E6" s="1263"/>
      <c r="F6" s="1263"/>
      <c r="G6" s="1263"/>
      <c r="H6" s="1263"/>
      <c r="I6" s="1263"/>
      <c r="J6" s="1263"/>
      <c r="K6" s="1263"/>
      <c r="L6" s="1263"/>
      <c r="M6" s="1263" t="s">
        <v>1572</v>
      </c>
      <c r="N6" s="1263"/>
      <c r="O6" s="1263"/>
      <c r="P6" s="1263"/>
      <c r="Q6" s="2089" t="s">
        <v>2086</v>
      </c>
      <c r="R6" s="2089"/>
      <c r="S6" s="2089"/>
      <c r="T6" s="2089"/>
      <c r="U6" s="2089" t="s">
        <v>2087</v>
      </c>
      <c r="V6" s="2089"/>
      <c r="W6" s="2089"/>
      <c r="X6" s="2089"/>
      <c r="Y6" s="2089" t="s">
        <v>2088</v>
      </c>
      <c r="Z6" s="2089"/>
      <c r="AA6" s="2089"/>
      <c r="AB6" s="2089"/>
      <c r="AC6" s="2089" t="s">
        <v>2089</v>
      </c>
      <c r="AD6" s="2089"/>
      <c r="AE6" s="2089"/>
      <c r="AF6" s="2089"/>
      <c r="AG6" s="2089" t="s">
        <v>2090</v>
      </c>
      <c r="AH6" s="2089"/>
      <c r="AI6" s="2089"/>
      <c r="AJ6" s="2090"/>
    </row>
    <row r="7" spans="1:40" ht="18.75" customHeight="1">
      <c r="L7" s="442"/>
    </row>
    <row r="8" spans="1:40" ht="18.75" customHeight="1">
      <c r="C8" s="1296" t="s">
        <v>456</v>
      </c>
      <c r="D8" s="1296"/>
      <c r="E8" s="1296"/>
      <c r="F8" s="1201">
        <v>23</v>
      </c>
      <c r="G8" s="1201"/>
      <c r="H8" s="1201"/>
      <c r="I8" s="1201" t="s">
        <v>457</v>
      </c>
      <c r="J8" s="1201"/>
      <c r="K8" s="833"/>
      <c r="L8" s="442"/>
      <c r="M8" s="1420">
        <v>126</v>
      </c>
      <c r="N8" s="1202"/>
      <c r="O8" s="1202"/>
      <c r="P8" s="1202"/>
      <c r="Q8" s="1202">
        <v>47</v>
      </c>
      <c r="R8" s="1202"/>
      <c r="S8" s="1202"/>
      <c r="T8" s="1202"/>
      <c r="U8" s="1202">
        <v>58</v>
      </c>
      <c r="V8" s="1202"/>
      <c r="W8" s="1202"/>
      <c r="X8" s="1202"/>
      <c r="Y8" s="1202">
        <v>12</v>
      </c>
      <c r="Z8" s="1202"/>
      <c r="AA8" s="1202"/>
      <c r="AB8" s="1202"/>
      <c r="AC8" s="1202">
        <v>7</v>
      </c>
      <c r="AD8" s="1202"/>
      <c r="AE8" s="1202"/>
      <c r="AF8" s="1202"/>
      <c r="AG8" s="1202">
        <v>2</v>
      </c>
      <c r="AH8" s="1202"/>
      <c r="AI8" s="1202"/>
      <c r="AJ8" s="1202"/>
    </row>
    <row r="9" spans="1:40" ht="18.75" customHeight="1">
      <c r="C9" s="322"/>
      <c r="D9" s="322"/>
      <c r="E9" s="322"/>
      <c r="F9" s="285"/>
      <c r="G9" s="285"/>
      <c r="H9" s="285"/>
      <c r="I9" s="285"/>
      <c r="J9" s="285"/>
      <c r="K9" s="833"/>
      <c r="L9" s="442"/>
      <c r="M9" s="351"/>
    </row>
    <row r="10" spans="1:40" ht="18.75" customHeight="1">
      <c r="E10" s="285"/>
      <c r="F10" s="1201">
        <v>24</v>
      </c>
      <c r="G10" s="1201"/>
      <c r="H10" s="1201"/>
      <c r="I10" s="1201"/>
      <c r="J10" s="1201"/>
      <c r="L10" s="442"/>
      <c r="M10" s="1420">
        <v>122</v>
      </c>
      <c r="N10" s="1202"/>
      <c r="O10" s="1202"/>
      <c r="P10" s="1202"/>
      <c r="Q10" s="2091">
        <v>42</v>
      </c>
      <c r="R10" s="2091"/>
      <c r="S10" s="2091"/>
      <c r="T10" s="2091"/>
      <c r="U10" s="2091">
        <v>58</v>
      </c>
      <c r="V10" s="2091"/>
      <c r="W10" s="2091"/>
      <c r="X10" s="2091"/>
      <c r="Y10" s="2091">
        <v>13</v>
      </c>
      <c r="Z10" s="2091"/>
      <c r="AA10" s="2091"/>
      <c r="AB10" s="2091"/>
      <c r="AC10" s="2091">
        <v>7</v>
      </c>
      <c r="AD10" s="2091"/>
      <c r="AE10" s="2091"/>
      <c r="AF10" s="2091"/>
      <c r="AG10" s="2091">
        <v>2</v>
      </c>
      <c r="AH10" s="2091"/>
      <c r="AI10" s="2091"/>
      <c r="AJ10" s="2091"/>
    </row>
    <row r="11" spans="1:40" ht="18.75" customHeight="1">
      <c r="E11" s="285"/>
      <c r="F11" s="285"/>
      <c r="G11" s="285"/>
      <c r="H11" s="285"/>
      <c r="I11" s="285"/>
      <c r="J11" s="285"/>
      <c r="L11" s="442"/>
      <c r="M11" s="351"/>
      <c r="Q11" s="834"/>
      <c r="R11" s="834"/>
      <c r="S11" s="834"/>
      <c r="T11" s="834"/>
      <c r="U11" s="834"/>
      <c r="V11" s="834"/>
      <c r="W11" s="834"/>
      <c r="X11" s="834"/>
      <c r="Y11" s="834"/>
      <c r="Z11" s="834"/>
      <c r="AA11" s="834"/>
      <c r="AB11" s="834"/>
      <c r="AC11" s="834"/>
      <c r="AD11" s="834"/>
      <c r="AE11" s="834"/>
      <c r="AF11" s="834"/>
      <c r="AG11" s="834"/>
      <c r="AH11" s="834"/>
      <c r="AI11" s="834"/>
      <c r="AJ11" s="834"/>
    </row>
    <row r="12" spans="1:40" ht="18.75" customHeight="1">
      <c r="E12" s="285"/>
      <c r="F12" s="1201">
        <v>25</v>
      </c>
      <c r="G12" s="1201"/>
      <c r="H12" s="1201"/>
      <c r="I12" s="1201"/>
      <c r="J12" s="1201"/>
      <c r="L12" s="442"/>
      <c r="M12" s="1420">
        <v>119</v>
      </c>
      <c r="N12" s="1202"/>
      <c r="O12" s="1202"/>
      <c r="P12" s="1202"/>
      <c r="Q12" s="2091">
        <v>42</v>
      </c>
      <c r="R12" s="2091"/>
      <c r="S12" s="2091"/>
      <c r="T12" s="2091"/>
      <c r="U12" s="2091">
        <v>54</v>
      </c>
      <c r="V12" s="2091"/>
      <c r="W12" s="2091"/>
      <c r="X12" s="2091"/>
      <c r="Y12" s="2091">
        <v>15</v>
      </c>
      <c r="Z12" s="2091"/>
      <c r="AA12" s="2091"/>
      <c r="AB12" s="2091"/>
      <c r="AC12" s="2091">
        <v>5</v>
      </c>
      <c r="AD12" s="2091"/>
      <c r="AE12" s="2091"/>
      <c r="AF12" s="2091"/>
      <c r="AG12" s="2091">
        <v>3</v>
      </c>
      <c r="AH12" s="2091"/>
      <c r="AI12" s="2091"/>
      <c r="AJ12" s="2091"/>
    </row>
    <row r="13" spans="1:40" ht="18.75" customHeight="1">
      <c r="E13" s="285"/>
      <c r="F13" s="285"/>
      <c r="G13" s="285"/>
      <c r="H13" s="285"/>
      <c r="I13" s="285"/>
      <c r="J13" s="285"/>
      <c r="L13" s="442"/>
      <c r="M13" s="351"/>
      <c r="Q13" s="834"/>
      <c r="R13" s="834"/>
      <c r="S13" s="834"/>
      <c r="T13" s="834"/>
      <c r="U13" s="834"/>
      <c r="V13" s="834"/>
      <c r="W13" s="834"/>
      <c r="X13" s="834"/>
      <c r="Y13" s="834"/>
      <c r="Z13" s="834"/>
      <c r="AA13" s="834"/>
      <c r="AB13" s="834"/>
      <c r="AC13" s="834"/>
      <c r="AD13" s="834"/>
      <c r="AE13" s="834"/>
      <c r="AF13" s="834"/>
      <c r="AG13" s="834"/>
      <c r="AH13" s="834"/>
      <c r="AI13" s="834"/>
      <c r="AJ13" s="834"/>
    </row>
    <row r="14" spans="1:40" ht="18.75" customHeight="1">
      <c r="E14" s="285"/>
      <c r="F14" s="1201">
        <v>26</v>
      </c>
      <c r="G14" s="1201"/>
      <c r="H14" s="1201"/>
      <c r="I14" s="1201"/>
      <c r="J14" s="1201"/>
      <c r="L14" s="442"/>
      <c r="M14" s="2092">
        <v>141</v>
      </c>
      <c r="N14" s="2091"/>
      <c r="O14" s="2091"/>
      <c r="P14" s="2091"/>
      <c r="Q14" s="2091">
        <v>64</v>
      </c>
      <c r="R14" s="2091"/>
      <c r="S14" s="2091"/>
      <c r="T14" s="2091"/>
      <c r="U14" s="2091">
        <v>53</v>
      </c>
      <c r="V14" s="2091"/>
      <c r="W14" s="2091"/>
      <c r="X14" s="2091"/>
      <c r="Y14" s="2091">
        <v>17</v>
      </c>
      <c r="Z14" s="2091"/>
      <c r="AA14" s="2091"/>
      <c r="AB14" s="2091"/>
      <c r="AC14" s="2091">
        <v>5</v>
      </c>
      <c r="AD14" s="2091"/>
      <c r="AE14" s="2091"/>
      <c r="AF14" s="2091"/>
      <c r="AG14" s="2091">
        <v>2</v>
      </c>
      <c r="AH14" s="2091"/>
      <c r="AI14" s="2091"/>
      <c r="AJ14" s="2091"/>
    </row>
    <row r="15" spans="1:40" ht="18.75" customHeight="1">
      <c r="E15" s="285"/>
      <c r="F15" s="285"/>
      <c r="G15" s="285"/>
      <c r="H15" s="285"/>
      <c r="I15" s="285"/>
      <c r="J15" s="285"/>
      <c r="L15" s="442"/>
      <c r="M15" s="835"/>
      <c r="N15" s="834"/>
      <c r="O15" s="834"/>
      <c r="P15" s="834"/>
      <c r="Q15" s="834"/>
      <c r="R15" s="834"/>
      <c r="S15" s="834"/>
      <c r="T15" s="834"/>
      <c r="U15" s="834"/>
      <c r="V15" s="834"/>
      <c r="W15" s="834"/>
      <c r="X15" s="834"/>
      <c r="Y15" s="834"/>
      <c r="Z15" s="834"/>
      <c r="AA15" s="834"/>
      <c r="AB15" s="834"/>
      <c r="AC15" s="834"/>
      <c r="AD15" s="834"/>
      <c r="AE15" s="834"/>
      <c r="AF15" s="834"/>
      <c r="AG15" s="834"/>
      <c r="AH15" s="834"/>
      <c r="AI15" s="834"/>
      <c r="AJ15" s="834"/>
    </row>
    <row r="16" spans="1:40" ht="18.75" customHeight="1">
      <c r="E16" s="285"/>
      <c r="F16" s="1201">
        <v>27</v>
      </c>
      <c r="G16" s="1201"/>
      <c r="H16" s="1201"/>
      <c r="I16" s="1201"/>
      <c r="J16" s="1201"/>
      <c r="L16" s="442"/>
      <c r="M16" s="1420">
        <v>125</v>
      </c>
      <c r="N16" s="1202"/>
      <c r="O16" s="1202"/>
      <c r="P16" s="1202"/>
      <c r="Q16" s="1202">
        <v>38</v>
      </c>
      <c r="R16" s="1202"/>
      <c r="S16" s="1202"/>
      <c r="T16" s="1202"/>
      <c r="U16" s="1202">
        <v>58</v>
      </c>
      <c r="V16" s="1202"/>
      <c r="W16" s="1202"/>
      <c r="X16" s="1202"/>
      <c r="Y16" s="1202">
        <v>17</v>
      </c>
      <c r="Z16" s="1202"/>
      <c r="AA16" s="1202"/>
      <c r="AB16" s="1202"/>
      <c r="AC16" s="1202">
        <v>10</v>
      </c>
      <c r="AD16" s="1202"/>
      <c r="AE16" s="1202"/>
      <c r="AF16" s="1202"/>
      <c r="AG16" s="1202">
        <v>2</v>
      </c>
      <c r="AH16" s="1202"/>
      <c r="AI16" s="1202"/>
      <c r="AJ16" s="1202"/>
      <c r="AN16" s="820"/>
    </row>
    <row r="17" spans="1:40" ht="18.75" customHeight="1">
      <c r="E17" s="285"/>
      <c r="F17" s="285"/>
      <c r="G17" s="285"/>
      <c r="H17" s="285"/>
      <c r="I17" s="285"/>
      <c r="J17" s="285"/>
      <c r="L17" s="442"/>
      <c r="M17" s="351"/>
      <c r="AN17" s="820"/>
    </row>
    <row r="18" spans="1:40" ht="18.75" customHeight="1">
      <c r="E18" s="285"/>
      <c r="F18" s="1201">
        <v>28</v>
      </c>
      <c r="G18" s="1201"/>
      <c r="H18" s="1201"/>
      <c r="I18" s="1201"/>
      <c r="J18" s="1201"/>
      <c r="K18" s="9"/>
      <c r="L18" s="442"/>
      <c r="M18" s="1420">
        <v>125</v>
      </c>
      <c r="N18" s="1202"/>
      <c r="O18" s="1202"/>
      <c r="P18" s="1202"/>
      <c r="Q18" s="1202">
        <v>38</v>
      </c>
      <c r="R18" s="1202"/>
      <c r="S18" s="1202"/>
      <c r="T18" s="1202"/>
      <c r="U18" s="1202">
        <v>58</v>
      </c>
      <c r="V18" s="1202"/>
      <c r="W18" s="1202"/>
      <c r="X18" s="1202"/>
      <c r="Y18" s="1202">
        <v>17</v>
      </c>
      <c r="Z18" s="1202"/>
      <c r="AA18" s="1202"/>
      <c r="AB18" s="1202"/>
      <c r="AC18" s="1202">
        <v>10</v>
      </c>
      <c r="AD18" s="1202"/>
      <c r="AE18" s="1202"/>
      <c r="AF18" s="1202"/>
      <c r="AG18" s="1202">
        <v>2</v>
      </c>
      <c r="AH18" s="1202"/>
      <c r="AI18" s="1202"/>
      <c r="AJ18" s="1202"/>
    </row>
    <row r="19" spans="1:40" ht="18.75" customHeight="1">
      <c r="E19" s="285"/>
      <c r="F19" s="285"/>
      <c r="G19" s="285"/>
      <c r="H19" s="285"/>
      <c r="I19" s="285"/>
      <c r="J19" s="285"/>
      <c r="K19" s="9"/>
      <c r="L19" s="442"/>
      <c r="M19" s="351"/>
    </row>
    <row r="20" spans="1:40" ht="18.75" customHeight="1">
      <c r="E20" s="285"/>
      <c r="F20" s="1201">
        <v>29</v>
      </c>
      <c r="G20" s="1201"/>
      <c r="H20" s="1201"/>
      <c r="I20" s="1201"/>
      <c r="J20" s="1201"/>
      <c r="K20" s="9"/>
      <c r="L20" s="442"/>
      <c r="M20" s="1420">
        <v>126</v>
      </c>
      <c r="N20" s="1202"/>
      <c r="O20" s="1202"/>
      <c r="P20" s="1202"/>
      <c r="Q20" s="1202">
        <v>42</v>
      </c>
      <c r="R20" s="1202"/>
      <c r="S20" s="1202"/>
      <c r="T20" s="1202"/>
      <c r="U20" s="1202">
        <v>53</v>
      </c>
      <c r="V20" s="1202"/>
      <c r="W20" s="1202"/>
      <c r="X20" s="1202"/>
      <c r="Y20" s="1202">
        <v>22</v>
      </c>
      <c r="Z20" s="1202"/>
      <c r="AA20" s="1202"/>
      <c r="AB20" s="1202"/>
      <c r="AC20" s="1202">
        <v>7</v>
      </c>
      <c r="AD20" s="1202"/>
      <c r="AE20" s="1202"/>
      <c r="AF20" s="1202"/>
      <c r="AG20" s="1202">
        <v>2</v>
      </c>
      <c r="AH20" s="1202"/>
      <c r="AI20" s="1202"/>
      <c r="AJ20" s="1202"/>
    </row>
    <row r="21" spans="1:40" ht="18.75" customHeight="1">
      <c r="E21" s="285"/>
      <c r="F21" s="285"/>
      <c r="G21" s="285"/>
      <c r="H21" s="285"/>
      <c r="I21" s="285"/>
      <c r="J21" s="285"/>
      <c r="K21" s="9"/>
      <c r="L21" s="442"/>
      <c r="M21" s="351"/>
    </row>
    <row r="22" spans="1:40" ht="18.75" customHeight="1">
      <c r="E22" s="285"/>
      <c r="F22" s="1201">
        <v>30</v>
      </c>
      <c r="G22" s="1201"/>
      <c r="H22" s="1201"/>
      <c r="I22" s="1201"/>
      <c r="J22" s="1201"/>
      <c r="K22" s="836"/>
      <c r="L22" s="61"/>
      <c r="M22" s="1420">
        <v>119</v>
      </c>
      <c r="N22" s="1202"/>
      <c r="O22" s="1202"/>
      <c r="P22" s="1202"/>
      <c r="Q22" s="2091">
        <v>34</v>
      </c>
      <c r="R22" s="2091"/>
      <c r="S22" s="2091"/>
      <c r="T22" s="2091"/>
      <c r="U22" s="2091">
        <v>53</v>
      </c>
      <c r="V22" s="2091"/>
      <c r="W22" s="2091"/>
      <c r="X22" s="2091"/>
      <c r="Y22" s="2091">
        <v>21</v>
      </c>
      <c r="Z22" s="2091"/>
      <c r="AA22" s="2091"/>
      <c r="AB22" s="2091"/>
      <c r="AC22" s="2091">
        <v>9</v>
      </c>
      <c r="AD22" s="2091"/>
      <c r="AE22" s="2091"/>
      <c r="AF22" s="2091"/>
      <c r="AG22" s="2091">
        <v>2</v>
      </c>
      <c r="AH22" s="2091"/>
      <c r="AI22" s="2091"/>
      <c r="AJ22" s="2091"/>
    </row>
    <row r="23" spans="1:40" ht="18.75" customHeight="1">
      <c r="E23" s="285"/>
      <c r="F23" s="285"/>
      <c r="G23" s="285"/>
      <c r="H23" s="285"/>
      <c r="I23" s="285"/>
      <c r="J23" s="285"/>
      <c r="K23" s="836"/>
      <c r="L23" s="61"/>
      <c r="M23" s="351"/>
      <c r="Q23" s="834"/>
      <c r="R23" s="834"/>
      <c r="S23" s="834"/>
      <c r="T23" s="834"/>
      <c r="U23" s="834"/>
      <c r="V23" s="834"/>
      <c r="W23" s="834"/>
      <c r="X23" s="834"/>
      <c r="Y23" s="834"/>
      <c r="Z23" s="834"/>
      <c r="AA23" s="834"/>
      <c r="AB23" s="834"/>
      <c r="AC23" s="834"/>
      <c r="AD23" s="834"/>
      <c r="AE23" s="834"/>
      <c r="AF23" s="834"/>
      <c r="AG23" s="834"/>
      <c r="AH23" s="834"/>
      <c r="AI23" s="834"/>
      <c r="AJ23" s="834"/>
    </row>
    <row r="24" spans="1:40" ht="18.75" customHeight="1">
      <c r="C24" s="1296" t="s">
        <v>458</v>
      </c>
      <c r="D24" s="1296"/>
      <c r="E24" s="1296"/>
      <c r="F24" s="1318" t="s">
        <v>459</v>
      </c>
      <c r="G24" s="1318"/>
      <c r="H24" s="1318"/>
      <c r="I24" s="1201" t="s">
        <v>457</v>
      </c>
      <c r="J24" s="1201"/>
      <c r="K24" s="836"/>
      <c r="L24" s="61"/>
      <c r="M24" s="2093">
        <v>113</v>
      </c>
      <c r="N24" s="1424"/>
      <c r="O24" s="1424"/>
      <c r="P24" s="1424"/>
      <c r="Q24" s="2094">
        <v>32</v>
      </c>
      <c r="R24" s="2094"/>
      <c r="S24" s="2094"/>
      <c r="T24" s="2094"/>
      <c r="U24" s="2094">
        <v>48</v>
      </c>
      <c r="V24" s="2094"/>
      <c r="W24" s="2094"/>
      <c r="X24" s="2094"/>
      <c r="Y24" s="2094">
        <v>22</v>
      </c>
      <c r="Z24" s="2094"/>
      <c r="AA24" s="2094"/>
      <c r="AB24" s="2094"/>
      <c r="AC24" s="2094">
        <v>9</v>
      </c>
      <c r="AD24" s="2094"/>
      <c r="AE24" s="2094"/>
      <c r="AF24" s="2094"/>
      <c r="AG24" s="2094">
        <v>2</v>
      </c>
      <c r="AH24" s="2094"/>
      <c r="AI24" s="2094"/>
      <c r="AJ24" s="2094"/>
    </row>
    <row r="25" spans="1:40" ht="18.75" customHeight="1">
      <c r="C25" s="322"/>
      <c r="D25" s="322"/>
      <c r="E25" s="322"/>
      <c r="F25" s="373"/>
      <c r="G25" s="373"/>
      <c r="H25" s="373"/>
      <c r="I25" s="285"/>
      <c r="J25" s="285"/>
      <c r="K25" s="836"/>
      <c r="L25" s="61"/>
      <c r="M25" s="837"/>
      <c r="N25" s="413"/>
      <c r="O25" s="413"/>
      <c r="P25" s="413"/>
      <c r="Q25" s="838"/>
      <c r="R25" s="838"/>
      <c r="S25" s="838"/>
      <c r="T25" s="838"/>
      <c r="U25" s="838"/>
      <c r="V25" s="838"/>
      <c r="W25" s="838"/>
      <c r="X25" s="838"/>
      <c r="Y25" s="838"/>
      <c r="Z25" s="838"/>
      <c r="AA25" s="838"/>
      <c r="AB25" s="838"/>
      <c r="AC25" s="838"/>
      <c r="AD25" s="838"/>
      <c r="AE25" s="838"/>
      <c r="AF25" s="838"/>
      <c r="AG25" s="838"/>
      <c r="AH25" s="838"/>
      <c r="AI25" s="838"/>
      <c r="AJ25" s="838"/>
    </row>
    <row r="26" spans="1:40" ht="18.75" customHeight="1">
      <c r="L26" s="442"/>
      <c r="M26" s="2095"/>
      <c r="N26" s="2096"/>
      <c r="O26" s="2096"/>
      <c r="P26" s="2096"/>
      <c r="Q26" s="2096"/>
      <c r="R26" s="2096"/>
      <c r="S26" s="2096"/>
      <c r="T26" s="2096"/>
      <c r="U26" s="2096"/>
      <c r="V26" s="2096"/>
      <c r="W26" s="2096"/>
      <c r="X26" s="2096"/>
      <c r="Y26" s="2096"/>
      <c r="Z26" s="2096"/>
      <c r="AA26" s="2096"/>
      <c r="AB26" s="2096"/>
      <c r="AC26" s="2096"/>
      <c r="AD26" s="2096"/>
      <c r="AE26" s="2096"/>
      <c r="AF26" s="2096"/>
      <c r="AG26" s="2096"/>
      <c r="AH26" s="2096"/>
      <c r="AI26" s="2096"/>
      <c r="AJ26" s="2096"/>
    </row>
    <row r="27" spans="1:40" ht="18.75" customHeight="1">
      <c r="A27" s="286">
        <v>9</v>
      </c>
      <c r="C27" s="1296" t="s">
        <v>2034</v>
      </c>
      <c r="D27" s="1296"/>
      <c r="E27" s="1296"/>
      <c r="F27" s="1296"/>
      <c r="G27" s="1296"/>
      <c r="H27" s="1296"/>
      <c r="I27" s="1296"/>
      <c r="J27" s="1296"/>
      <c r="K27" s="1296"/>
      <c r="L27" s="442"/>
      <c r="M27" s="1420">
        <v>5</v>
      </c>
      <c r="N27" s="1202"/>
      <c r="O27" s="1202"/>
      <c r="P27" s="1202"/>
      <c r="Q27" s="1289">
        <v>2</v>
      </c>
      <c r="R27" s="1289"/>
      <c r="S27" s="1289"/>
      <c r="T27" s="1289"/>
      <c r="U27" s="1289">
        <v>2</v>
      </c>
      <c r="V27" s="1289"/>
      <c r="W27" s="1289"/>
      <c r="X27" s="1289"/>
      <c r="Y27" s="1643" t="s">
        <v>1282</v>
      </c>
      <c r="Z27" s="1643"/>
      <c r="AA27" s="1643"/>
      <c r="AB27" s="1643"/>
      <c r="AC27" s="1643">
        <v>1</v>
      </c>
      <c r="AD27" s="1643"/>
      <c r="AE27" s="1643"/>
      <c r="AF27" s="1643"/>
      <c r="AG27" s="1643" t="s">
        <v>1282</v>
      </c>
      <c r="AH27" s="1643"/>
      <c r="AI27" s="1643"/>
      <c r="AJ27" s="1643"/>
    </row>
    <row r="28" spans="1:40" ht="18.75" customHeight="1">
      <c r="A28" s="286">
        <v>10</v>
      </c>
      <c r="C28" s="1296" t="s">
        <v>2035</v>
      </c>
      <c r="D28" s="1296"/>
      <c r="E28" s="1296"/>
      <c r="F28" s="1296"/>
      <c r="G28" s="1296"/>
      <c r="H28" s="1296"/>
      <c r="I28" s="1296"/>
      <c r="J28" s="1296"/>
      <c r="K28" s="1296"/>
      <c r="L28" s="442"/>
      <c r="M28" s="1420">
        <v>1</v>
      </c>
      <c r="N28" s="1202"/>
      <c r="O28" s="1202"/>
      <c r="P28" s="1202"/>
      <c r="Q28" s="1643" t="s">
        <v>1282</v>
      </c>
      <c r="R28" s="1643"/>
      <c r="S28" s="1643"/>
      <c r="T28" s="1643"/>
      <c r="U28" s="1289">
        <v>1</v>
      </c>
      <c r="V28" s="1289"/>
      <c r="W28" s="1289"/>
      <c r="X28" s="1289"/>
      <c r="Y28" s="1643" t="s">
        <v>1282</v>
      </c>
      <c r="Z28" s="1643"/>
      <c r="AA28" s="1643"/>
      <c r="AB28" s="1643"/>
      <c r="AC28" s="1643" t="s">
        <v>1282</v>
      </c>
      <c r="AD28" s="1643"/>
      <c r="AE28" s="1643"/>
      <c r="AF28" s="1643"/>
      <c r="AG28" s="1643" t="s">
        <v>1282</v>
      </c>
      <c r="AH28" s="1643"/>
      <c r="AI28" s="1643"/>
      <c r="AJ28" s="1643"/>
    </row>
    <row r="29" spans="1:40" ht="18.75" customHeight="1">
      <c r="A29" s="286">
        <v>11</v>
      </c>
      <c r="C29" s="1296" t="s">
        <v>2036</v>
      </c>
      <c r="D29" s="1296"/>
      <c r="E29" s="1296"/>
      <c r="F29" s="1296"/>
      <c r="G29" s="1296"/>
      <c r="H29" s="1296"/>
      <c r="I29" s="1296"/>
      <c r="J29" s="1296"/>
      <c r="K29" s="1296"/>
      <c r="L29" s="442"/>
      <c r="M29" s="1420">
        <v>1</v>
      </c>
      <c r="N29" s="1202"/>
      <c r="O29" s="1202"/>
      <c r="P29" s="1202"/>
      <c r="Q29" s="1643" t="s">
        <v>1282</v>
      </c>
      <c r="R29" s="1643"/>
      <c r="S29" s="1643"/>
      <c r="T29" s="1643"/>
      <c r="U29" s="1289">
        <v>1</v>
      </c>
      <c r="V29" s="1289"/>
      <c r="W29" s="1289"/>
      <c r="X29" s="1289"/>
      <c r="Y29" s="1643" t="s">
        <v>1282</v>
      </c>
      <c r="Z29" s="1643"/>
      <c r="AA29" s="1643"/>
      <c r="AB29" s="1643"/>
      <c r="AC29" s="1643" t="s">
        <v>1282</v>
      </c>
      <c r="AD29" s="1643"/>
      <c r="AE29" s="1643"/>
      <c r="AF29" s="1643"/>
      <c r="AG29" s="1643" t="s">
        <v>1282</v>
      </c>
      <c r="AH29" s="1643"/>
      <c r="AI29" s="1643"/>
      <c r="AJ29" s="1643"/>
    </row>
    <row r="30" spans="1:40" ht="18.75" customHeight="1">
      <c r="A30" s="286">
        <v>12</v>
      </c>
      <c r="C30" s="1296" t="s">
        <v>2037</v>
      </c>
      <c r="D30" s="1296"/>
      <c r="E30" s="1296"/>
      <c r="F30" s="1296"/>
      <c r="G30" s="1296"/>
      <c r="H30" s="1296"/>
      <c r="I30" s="1296"/>
      <c r="J30" s="1296"/>
      <c r="K30" s="1296"/>
      <c r="L30" s="442"/>
      <c r="M30" s="1420">
        <v>9</v>
      </c>
      <c r="N30" s="1202"/>
      <c r="O30" s="1202"/>
      <c r="P30" s="1202"/>
      <c r="Q30" s="1289">
        <v>3</v>
      </c>
      <c r="R30" s="1289"/>
      <c r="S30" s="1289"/>
      <c r="T30" s="1289"/>
      <c r="U30" s="1289">
        <v>5</v>
      </c>
      <c r="V30" s="1289"/>
      <c r="W30" s="1289"/>
      <c r="X30" s="1289"/>
      <c r="Y30" s="1289">
        <v>1</v>
      </c>
      <c r="Z30" s="1289"/>
      <c r="AA30" s="1289"/>
      <c r="AB30" s="1289"/>
      <c r="AC30" s="1643" t="s">
        <v>1282</v>
      </c>
      <c r="AD30" s="1643"/>
      <c r="AE30" s="1643"/>
      <c r="AF30" s="1643"/>
      <c r="AG30" s="1643" t="s">
        <v>1282</v>
      </c>
      <c r="AH30" s="1643"/>
      <c r="AI30" s="1643"/>
      <c r="AJ30" s="1643"/>
    </row>
    <row r="31" spans="1:40" ht="18.75" customHeight="1">
      <c r="A31" s="286">
        <v>13</v>
      </c>
      <c r="C31" s="1296" t="s">
        <v>2038</v>
      </c>
      <c r="D31" s="1296"/>
      <c r="E31" s="1296"/>
      <c r="F31" s="1296"/>
      <c r="G31" s="1296"/>
      <c r="H31" s="1296"/>
      <c r="I31" s="1296"/>
      <c r="J31" s="1296"/>
      <c r="K31" s="1296"/>
      <c r="L31" s="442"/>
      <c r="M31" s="1420">
        <v>5</v>
      </c>
      <c r="N31" s="1202"/>
      <c r="O31" s="1202"/>
      <c r="P31" s="1202"/>
      <c r="Q31" s="1643" t="s">
        <v>1282</v>
      </c>
      <c r="R31" s="1643"/>
      <c r="S31" s="1643"/>
      <c r="T31" s="1643"/>
      <c r="U31" s="1289">
        <v>5</v>
      </c>
      <c r="V31" s="1289"/>
      <c r="W31" s="1289"/>
      <c r="X31" s="1289"/>
      <c r="Y31" s="1643" t="s">
        <v>1282</v>
      </c>
      <c r="Z31" s="1643"/>
      <c r="AA31" s="1643"/>
      <c r="AB31" s="1643"/>
      <c r="AC31" s="1643" t="s">
        <v>1282</v>
      </c>
      <c r="AD31" s="1643"/>
      <c r="AE31" s="1643"/>
      <c r="AF31" s="1643"/>
      <c r="AG31" s="1643" t="s">
        <v>1282</v>
      </c>
      <c r="AH31" s="1643"/>
      <c r="AI31" s="1643"/>
      <c r="AJ31" s="1643"/>
    </row>
    <row r="32" spans="1:40" ht="18.75" customHeight="1">
      <c r="A32" s="286">
        <v>14</v>
      </c>
      <c r="C32" s="1296" t="s">
        <v>2039</v>
      </c>
      <c r="D32" s="1296"/>
      <c r="E32" s="1296"/>
      <c r="F32" s="1296"/>
      <c r="G32" s="1296"/>
      <c r="H32" s="1296"/>
      <c r="I32" s="1296"/>
      <c r="J32" s="1296"/>
      <c r="K32" s="1296"/>
      <c r="L32" s="442"/>
      <c r="M32" s="1420">
        <v>3</v>
      </c>
      <c r="N32" s="1202"/>
      <c r="O32" s="1202"/>
      <c r="P32" s="1202"/>
      <c r="Q32" s="1289">
        <v>2</v>
      </c>
      <c r="R32" s="1289"/>
      <c r="S32" s="1289"/>
      <c r="T32" s="1289"/>
      <c r="U32" s="1643" t="s">
        <v>1282</v>
      </c>
      <c r="V32" s="1643"/>
      <c r="W32" s="1643"/>
      <c r="X32" s="1643"/>
      <c r="Y32" s="1643" t="s">
        <v>1282</v>
      </c>
      <c r="Z32" s="1643"/>
      <c r="AA32" s="1643"/>
      <c r="AB32" s="1643"/>
      <c r="AC32" s="1643">
        <v>1</v>
      </c>
      <c r="AD32" s="1643"/>
      <c r="AE32" s="1643"/>
      <c r="AF32" s="1643"/>
      <c r="AG32" s="1643" t="s">
        <v>1282</v>
      </c>
      <c r="AH32" s="1643"/>
      <c r="AI32" s="1643"/>
      <c r="AJ32" s="1643"/>
    </row>
    <row r="33" spans="1:36" ht="18.75" customHeight="1">
      <c r="A33" s="286">
        <v>15</v>
      </c>
      <c r="C33" s="1296" t="s">
        <v>2040</v>
      </c>
      <c r="D33" s="1296"/>
      <c r="E33" s="1296"/>
      <c r="F33" s="1296"/>
      <c r="G33" s="1296"/>
      <c r="H33" s="1296"/>
      <c r="I33" s="1296"/>
      <c r="J33" s="1296"/>
      <c r="K33" s="1296"/>
      <c r="L33" s="442"/>
      <c r="M33" s="1420">
        <v>5</v>
      </c>
      <c r="N33" s="1202"/>
      <c r="O33" s="1202"/>
      <c r="P33" s="1202"/>
      <c r="Q33" s="1289" t="s">
        <v>1569</v>
      </c>
      <c r="R33" s="1289"/>
      <c r="S33" s="1289"/>
      <c r="T33" s="1289"/>
      <c r="U33" s="1289">
        <v>1</v>
      </c>
      <c r="V33" s="1289"/>
      <c r="W33" s="1289"/>
      <c r="X33" s="1289"/>
      <c r="Y33" s="1289">
        <v>3</v>
      </c>
      <c r="Z33" s="1289"/>
      <c r="AA33" s="1289"/>
      <c r="AB33" s="1289"/>
      <c r="AC33" s="1643">
        <v>1</v>
      </c>
      <c r="AD33" s="1643"/>
      <c r="AE33" s="1643"/>
      <c r="AF33" s="1643"/>
      <c r="AG33" s="1643" t="s">
        <v>1282</v>
      </c>
      <c r="AH33" s="1643"/>
      <c r="AI33" s="1643"/>
      <c r="AJ33" s="1643"/>
    </row>
    <row r="34" spans="1:36" ht="18.75" customHeight="1">
      <c r="A34" s="286">
        <v>16</v>
      </c>
      <c r="C34" s="1296" t="s">
        <v>2041</v>
      </c>
      <c r="D34" s="1296"/>
      <c r="E34" s="1296"/>
      <c r="F34" s="1296"/>
      <c r="G34" s="1296"/>
      <c r="H34" s="1296"/>
      <c r="I34" s="1296"/>
      <c r="J34" s="1296"/>
      <c r="K34" s="1296"/>
      <c r="L34" s="442"/>
      <c r="M34" s="1420">
        <v>2</v>
      </c>
      <c r="N34" s="1202"/>
      <c r="O34" s="1202"/>
      <c r="P34" s="1202"/>
      <c r="Q34" s="1643" t="s">
        <v>1282</v>
      </c>
      <c r="R34" s="1643"/>
      <c r="S34" s="1643"/>
      <c r="T34" s="1643"/>
      <c r="U34" s="1289">
        <v>1</v>
      </c>
      <c r="V34" s="1289"/>
      <c r="W34" s="1289"/>
      <c r="X34" s="1289"/>
      <c r="Y34" s="1289">
        <v>1</v>
      </c>
      <c r="Z34" s="1289"/>
      <c r="AA34" s="1289"/>
      <c r="AB34" s="1289"/>
      <c r="AC34" s="1289" t="s">
        <v>1569</v>
      </c>
      <c r="AD34" s="1289"/>
      <c r="AE34" s="1289"/>
      <c r="AF34" s="1289"/>
      <c r="AG34" s="1643" t="s">
        <v>1282</v>
      </c>
      <c r="AH34" s="1643"/>
      <c r="AI34" s="1643"/>
      <c r="AJ34" s="1643"/>
    </row>
    <row r="35" spans="1:36" ht="18.75" customHeight="1">
      <c r="A35" s="286">
        <v>17</v>
      </c>
      <c r="C35" s="1296" t="s">
        <v>2091</v>
      </c>
      <c r="D35" s="1296"/>
      <c r="E35" s="1296"/>
      <c r="F35" s="1296"/>
      <c r="G35" s="1296"/>
      <c r="H35" s="1296"/>
      <c r="I35" s="1296"/>
      <c r="J35" s="1296"/>
      <c r="K35" s="1296"/>
      <c r="L35" s="442"/>
      <c r="M35" s="1759" t="s">
        <v>1282</v>
      </c>
      <c r="N35" s="1643"/>
      <c r="O35" s="1643"/>
      <c r="P35" s="1643"/>
      <c r="Q35" s="1643" t="s">
        <v>1282</v>
      </c>
      <c r="R35" s="1643"/>
      <c r="S35" s="1643"/>
      <c r="T35" s="1643"/>
      <c r="U35" s="1643" t="s">
        <v>1282</v>
      </c>
      <c r="V35" s="1643"/>
      <c r="W35" s="1643"/>
      <c r="X35" s="1643"/>
      <c r="Y35" s="1643" t="s">
        <v>1282</v>
      </c>
      <c r="Z35" s="1643"/>
      <c r="AA35" s="1643"/>
      <c r="AB35" s="1643"/>
      <c r="AC35" s="1643" t="s">
        <v>1282</v>
      </c>
      <c r="AD35" s="1643"/>
      <c r="AE35" s="1643"/>
      <c r="AF35" s="1643"/>
      <c r="AG35" s="1643" t="s">
        <v>1282</v>
      </c>
      <c r="AH35" s="1643"/>
      <c r="AI35" s="1643"/>
      <c r="AJ35" s="1643"/>
    </row>
    <row r="36" spans="1:36" ht="18.75" customHeight="1">
      <c r="A36" s="286">
        <v>18</v>
      </c>
      <c r="C36" s="1296" t="s">
        <v>2042</v>
      </c>
      <c r="D36" s="1296"/>
      <c r="E36" s="1296"/>
      <c r="F36" s="1296"/>
      <c r="G36" s="1296"/>
      <c r="H36" s="1296"/>
      <c r="I36" s="1296"/>
      <c r="J36" s="1296"/>
      <c r="K36" s="1296"/>
      <c r="L36" s="442"/>
      <c r="M36" s="1420">
        <v>3</v>
      </c>
      <c r="N36" s="1202"/>
      <c r="O36" s="1202"/>
      <c r="P36" s="1202"/>
      <c r="Q36" s="1289">
        <v>1</v>
      </c>
      <c r="R36" s="1289"/>
      <c r="S36" s="1289"/>
      <c r="T36" s="1289"/>
      <c r="U36" s="1289" t="s">
        <v>1569</v>
      </c>
      <c r="V36" s="1289"/>
      <c r="W36" s="1289"/>
      <c r="X36" s="1289"/>
      <c r="Y36" s="1289" t="s">
        <v>1569</v>
      </c>
      <c r="Z36" s="1289"/>
      <c r="AA36" s="1289"/>
      <c r="AB36" s="1289"/>
      <c r="AC36" s="1289">
        <v>2</v>
      </c>
      <c r="AD36" s="1289"/>
      <c r="AE36" s="1289"/>
      <c r="AF36" s="1289"/>
      <c r="AG36" s="1643" t="s">
        <v>1282</v>
      </c>
      <c r="AH36" s="1643"/>
      <c r="AI36" s="1643"/>
      <c r="AJ36" s="1643"/>
    </row>
    <row r="37" spans="1:36" ht="18.75" customHeight="1">
      <c r="A37" s="286">
        <v>19</v>
      </c>
      <c r="C37" s="1296" t="s">
        <v>2092</v>
      </c>
      <c r="D37" s="1296"/>
      <c r="E37" s="1296"/>
      <c r="F37" s="1296"/>
      <c r="G37" s="1296"/>
      <c r="H37" s="1296"/>
      <c r="I37" s="1296"/>
      <c r="J37" s="1296"/>
      <c r="K37" s="1296"/>
      <c r="L37" s="442"/>
      <c r="M37" s="1420">
        <v>1</v>
      </c>
      <c r="N37" s="1202"/>
      <c r="O37" s="1202"/>
      <c r="P37" s="1202"/>
      <c r="Q37" s="1643" t="s">
        <v>1282</v>
      </c>
      <c r="R37" s="1643"/>
      <c r="S37" s="1643"/>
      <c r="T37" s="1643"/>
      <c r="U37" s="1289">
        <v>1</v>
      </c>
      <c r="V37" s="1289"/>
      <c r="W37" s="1289"/>
      <c r="X37" s="1289"/>
      <c r="Y37" s="1289" t="s">
        <v>1282</v>
      </c>
      <c r="Z37" s="1289"/>
      <c r="AA37" s="1289"/>
      <c r="AB37" s="1289"/>
      <c r="AC37" s="1289" t="s">
        <v>1569</v>
      </c>
      <c r="AD37" s="1289"/>
      <c r="AE37" s="1289"/>
      <c r="AF37" s="1289"/>
      <c r="AG37" s="1643" t="s">
        <v>1282</v>
      </c>
      <c r="AH37" s="1643"/>
      <c r="AI37" s="1643"/>
      <c r="AJ37" s="1643"/>
    </row>
    <row r="38" spans="1:36" ht="18.75" customHeight="1">
      <c r="A38" s="286">
        <v>20</v>
      </c>
      <c r="C38" s="1296" t="s">
        <v>2093</v>
      </c>
      <c r="D38" s="1296"/>
      <c r="E38" s="1296"/>
      <c r="F38" s="1296"/>
      <c r="G38" s="1296"/>
      <c r="H38" s="1296"/>
      <c r="I38" s="1296"/>
      <c r="J38" s="1296"/>
      <c r="K38" s="1296"/>
      <c r="L38" s="442"/>
      <c r="M38" s="1759" t="s">
        <v>1282</v>
      </c>
      <c r="N38" s="1643"/>
      <c r="O38" s="1643"/>
      <c r="P38" s="1643"/>
      <c r="Q38" s="1643" t="s">
        <v>1282</v>
      </c>
      <c r="R38" s="1643"/>
      <c r="S38" s="1643"/>
      <c r="T38" s="1643"/>
      <c r="U38" s="1643" t="s">
        <v>1282</v>
      </c>
      <c r="V38" s="1643"/>
      <c r="W38" s="1643"/>
      <c r="X38" s="1643"/>
      <c r="Y38" s="1643" t="s">
        <v>1282</v>
      </c>
      <c r="Z38" s="1643"/>
      <c r="AA38" s="1643"/>
      <c r="AB38" s="1643"/>
      <c r="AC38" s="1643" t="s">
        <v>1282</v>
      </c>
      <c r="AD38" s="1643"/>
      <c r="AE38" s="1643"/>
      <c r="AF38" s="1643"/>
      <c r="AG38" s="1643" t="s">
        <v>1282</v>
      </c>
      <c r="AH38" s="1643"/>
      <c r="AI38" s="1643"/>
      <c r="AJ38" s="1643"/>
    </row>
    <row r="39" spans="1:36" ht="18.75" customHeight="1">
      <c r="A39" s="286">
        <v>21</v>
      </c>
      <c r="C39" s="1296" t="s">
        <v>2094</v>
      </c>
      <c r="D39" s="1296"/>
      <c r="E39" s="1296"/>
      <c r="F39" s="1296"/>
      <c r="G39" s="1296"/>
      <c r="H39" s="1296"/>
      <c r="I39" s="1296"/>
      <c r="J39" s="1296"/>
      <c r="K39" s="1296"/>
      <c r="L39" s="442"/>
      <c r="M39" s="1420">
        <v>7</v>
      </c>
      <c r="N39" s="1202"/>
      <c r="O39" s="1202"/>
      <c r="P39" s="1202"/>
      <c r="Q39" s="1289">
        <v>3</v>
      </c>
      <c r="R39" s="1289"/>
      <c r="S39" s="1289"/>
      <c r="T39" s="1289"/>
      <c r="U39" s="1289">
        <v>3</v>
      </c>
      <c r="V39" s="1289"/>
      <c r="W39" s="1289"/>
      <c r="X39" s="1289"/>
      <c r="Y39" s="1289">
        <v>1</v>
      </c>
      <c r="Z39" s="1289"/>
      <c r="AA39" s="1289"/>
      <c r="AB39" s="1289"/>
      <c r="AC39" s="1643" t="s">
        <v>1282</v>
      </c>
      <c r="AD39" s="1643"/>
      <c r="AE39" s="1643"/>
      <c r="AF39" s="1643"/>
      <c r="AG39" s="1643" t="s">
        <v>1282</v>
      </c>
      <c r="AH39" s="1643"/>
      <c r="AI39" s="1643"/>
      <c r="AJ39" s="1643"/>
    </row>
    <row r="40" spans="1:36" ht="18.75" customHeight="1">
      <c r="A40" s="286">
        <v>22</v>
      </c>
      <c r="C40" s="1296" t="s">
        <v>2045</v>
      </c>
      <c r="D40" s="1296"/>
      <c r="E40" s="1296"/>
      <c r="F40" s="1296"/>
      <c r="G40" s="1296"/>
      <c r="H40" s="1296"/>
      <c r="I40" s="1296"/>
      <c r="J40" s="1296"/>
      <c r="K40" s="1296"/>
      <c r="L40" s="442"/>
      <c r="M40" s="1420">
        <v>2</v>
      </c>
      <c r="N40" s="1202"/>
      <c r="O40" s="1202"/>
      <c r="P40" s="1202"/>
      <c r="Q40" s="1289">
        <v>1</v>
      </c>
      <c r="R40" s="1289"/>
      <c r="S40" s="1289"/>
      <c r="T40" s="1289"/>
      <c r="U40" s="1643" t="s">
        <v>1282</v>
      </c>
      <c r="V40" s="1643"/>
      <c r="W40" s="1643"/>
      <c r="X40" s="1643"/>
      <c r="Y40" s="1289">
        <v>1</v>
      </c>
      <c r="Z40" s="1289"/>
      <c r="AA40" s="1289"/>
      <c r="AB40" s="1289"/>
      <c r="AC40" s="1643" t="s">
        <v>1282</v>
      </c>
      <c r="AD40" s="1643"/>
      <c r="AE40" s="1643"/>
      <c r="AF40" s="1643"/>
      <c r="AG40" s="1643" t="s">
        <v>1282</v>
      </c>
      <c r="AH40" s="1643"/>
      <c r="AI40" s="1643"/>
      <c r="AJ40" s="1643"/>
    </row>
    <row r="41" spans="1:36" ht="18.75" customHeight="1">
      <c r="A41" s="286">
        <v>23</v>
      </c>
      <c r="C41" s="1296" t="s">
        <v>2095</v>
      </c>
      <c r="D41" s="1296"/>
      <c r="E41" s="1296"/>
      <c r="F41" s="1296"/>
      <c r="G41" s="1296"/>
      <c r="H41" s="1296"/>
      <c r="I41" s="1296"/>
      <c r="J41" s="1296"/>
      <c r="K41" s="1296"/>
      <c r="L41" s="442"/>
      <c r="M41" s="1420">
        <v>2</v>
      </c>
      <c r="N41" s="1202"/>
      <c r="O41" s="1202"/>
      <c r="P41" s="1202"/>
      <c r="Q41" s="1289">
        <v>2</v>
      </c>
      <c r="R41" s="1289"/>
      <c r="S41" s="1289"/>
      <c r="T41" s="1289"/>
      <c r="U41" s="1289" t="s">
        <v>1569</v>
      </c>
      <c r="V41" s="1289"/>
      <c r="W41" s="1289"/>
      <c r="X41" s="1289"/>
      <c r="Y41" s="1289" t="s">
        <v>1569</v>
      </c>
      <c r="Z41" s="1289"/>
      <c r="AA41" s="1289"/>
      <c r="AB41" s="1289"/>
      <c r="AC41" s="1289" t="s">
        <v>1569</v>
      </c>
      <c r="AD41" s="1289"/>
      <c r="AE41" s="1289"/>
      <c r="AF41" s="1289"/>
      <c r="AG41" s="1643" t="s">
        <v>1282</v>
      </c>
      <c r="AH41" s="1643"/>
      <c r="AI41" s="1643"/>
      <c r="AJ41" s="1643"/>
    </row>
    <row r="42" spans="1:36" ht="18.75" customHeight="1">
      <c r="A42" s="286">
        <v>24</v>
      </c>
      <c r="C42" s="1296" t="s">
        <v>2096</v>
      </c>
      <c r="D42" s="1296"/>
      <c r="E42" s="1296"/>
      <c r="F42" s="1296"/>
      <c r="G42" s="1296"/>
      <c r="H42" s="1296"/>
      <c r="I42" s="1296"/>
      <c r="J42" s="1296"/>
      <c r="K42" s="1296"/>
      <c r="L42" s="442"/>
      <c r="M42" s="1420">
        <v>10</v>
      </c>
      <c r="N42" s="1202"/>
      <c r="O42" s="1202"/>
      <c r="P42" s="1202"/>
      <c r="Q42" s="1289">
        <v>1</v>
      </c>
      <c r="R42" s="1289"/>
      <c r="S42" s="1289"/>
      <c r="T42" s="1289"/>
      <c r="U42" s="1289">
        <v>7</v>
      </c>
      <c r="V42" s="1289"/>
      <c r="W42" s="1289"/>
      <c r="X42" s="1289"/>
      <c r="Y42" s="1289">
        <v>2</v>
      </c>
      <c r="Z42" s="1289"/>
      <c r="AA42" s="1289"/>
      <c r="AB42" s="1289"/>
      <c r="AC42" s="1289" t="s">
        <v>1569</v>
      </c>
      <c r="AD42" s="1289"/>
      <c r="AE42" s="1289"/>
      <c r="AF42" s="1289"/>
      <c r="AG42" s="1643" t="s">
        <v>1282</v>
      </c>
      <c r="AH42" s="1643"/>
      <c r="AI42" s="1643"/>
      <c r="AJ42" s="1643"/>
    </row>
    <row r="43" spans="1:36" ht="18.75" customHeight="1">
      <c r="A43" s="286">
        <v>25</v>
      </c>
      <c r="C43" s="1296" t="s">
        <v>2048</v>
      </c>
      <c r="D43" s="1296"/>
      <c r="E43" s="1296"/>
      <c r="F43" s="1296"/>
      <c r="G43" s="1296"/>
      <c r="H43" s="1296"/>
      <c r="I43" s="1296"/>
      <c r="J43" s="1296"/>
      <c r="K43" s="1296"/>
      <c r="L43" s="442"/>
      <c r="M43" s="1420">
        <v>7</v>
      </c>
      <c r="N43" s="1202"/>
      <c r="O43" s="1202"/>
      <c r="P43" s="1202"/>
      <c r="Q43" s="1289">
        <v>3</v>
      </c>
      <c r="R43" s="1289"/>
      <c r="S43" s="1289"/>
      <c r="T43" s="1289"/>
      <c r="U43" s="1289">
        <v>1</v>
      </c>
      <c r="V43" s="1289"/>
      <c r="W43" s="1289"/>
      <c r="X43" s="1289"/>
      <c r="Y43" s="1289">
        <v>1</v>
      </c>
      <c r="Z43" s="1289"/>
      <c r="AA43" s="1289"/>
      <c r="AB43" s="1289"/>
      <c r="AC43" s="1289">
        <v>2</v>
      </c>
      <c r="AD43" s="1289"/>
      <c r="AE43" s="1289"/>
      <c r="AF43" s="1289"/>
      <c r="AG43" s="1643" t="s">
        <v>1282</v>
      </c>
      <c r="AH43" s="1643"/>
      <c r="AI43" s="1643"/>
      <c r="AJ43" s="1643"/>
    </row>
    <row r="44" spans="1:36" ht="18.75" customHeight="1">
      <c r="A44" s="286">
        <v>26</v>
      </c>
      <c r="C44" s="1296" t="s">
        <v>2049</v>
      </c>
      <c r="D44" s="1296"/>
      <c r="E44" s="1296"/>
      <c r="F44" s="1296"/>
      <c r="G44" s="1296"/>
      <c r="H44" s="1296"/>
      <c r="I44" s="1296"/>
      <c r="J44" s="1296"/>
      <c r="K44" s="1296"/>
      <c r="L44" s="442"/>
      <c r="M44" s="1420">
        <v>10</v>
      </c>
      <c r="N44" s="1202"/>
      <c r="O44" s="1202"/>
      <c r="P44" s="1202"/>
      <c r="Q44" s="1289">
        <v>3</v>
      </c>
      <c r="R44" s="1289"/>
      <c r="S44" s="1289"/>
      <c r="T44" s="1289"/>
      <c r="U44" s="1289">
        <v>6</v>
      </c>
      <c r="V44" s="1289"/>
      <c r="W44" s="1289"/>
      <c r="X44" s="1289"/>
      <c r="Y44" s="1289">
        <v>1</v>
      </c>
      <c r="Z44" s="1289"/>
      <c r="AA44" s="1289"/>
      <c r="AB44" s="1289"/>
      <c r="AC44" s="1289" t="s">
        <v>1569</v>
      </c>
      <c r="AD44" s="1289"/>
      <c r="AE44" s="1289"/>
      <c r="AF44" s="1289"/>
      <c r="AG44" s="1643" t="s">
        <v>1282</v>
      </c>
      <c r="AH44" s="1643"/>
      <c r="AI44" s="1643"/>
      <c r="AJ44" s="1643"/>
    </row>
    <row r="45" spans="1:36" ht="18.75" customHeight="1">
      <c r="A45" s="286">
        <v>27</v>
      </c>
      <c r="C45" s="1296" t="s">
        <v>2050</v>
      </c>
      <c r="D45" s="1296"/>
      <c r="E45" s="1296"/>
      <c r="F45" s="1296"/>
      <c r="G45" s="1296"/>
      <c r="H45" s="1296"/>
      <c r="I45" s="1296"/>
      <c r="J45" s="1296"/>
      <c r="K45" s="1296"/>
      <c r="L45" s="442"/>
      <c r="M45" s="1420">
        <v>5</v>
      </c>
      <c r="N45" s="1202"/>
      <c r="O45" s="1202"/>
      <c r="P45" s="1202"/>
      <c r="Q45" s="1289">
        <v>2</v>
      </c>
      <c r="R45" s="1289"/>
      <c r="S45" s="1289"/>
      <c r="T45" s="1289"/>
      <c r="U45" s="1289">
        <v>2</v>
      </c>
      <c r="V45" s="1289"/>
      <c r="W45" s="1289"/>
      <c r="X45" s="1289"/>
      <c r="Y45" s="1289">
        <v>1</v>
      </c>
      <c r="Z45" s="1289"/>
      <c r="AA45" s="1289"/>
      <c r="AB45" s="1289"/>
      <c r="AC45" s="1289" t="s">
        <v>1569</v>
      </c>
      <c r="AD45" s="1289"/>
      <c r="AE45" s="1289"/>
      <c r="AF45" s="1289"/>
      <c r="AG45" s="1643" t="s">
        <v>1282</v>
      </c>
      <c r="AH45" s="1643"/>
      <c r="AI45" s="1643"/>
      <c r="AJ45" s="1643"/>
    </row>
    <row r="46" spans="1:36" ht="18.75" customHeight="1">
      <c r="A46" s="286">
        <v>28</v>
      </c>
      <c r="C46" s="1828" t="s">
        <v>2051</v>
      </c>
      <c r="D46" s="1828"/>
      <c r="E46" s="1828"/>
      <c r="F46" s="1828"/>
      <c r="G46" s="1828"/>
      <c r="H46" s="1828"/>
      <c r="I46" s="1828"/>
      <c r="J46" s="1828"/>
      <c r="K46" s="1828"/>
      <c r="L46" s="442"/>
      <c r="M46" s="1420">
        <v>10</v>
      </c>
      <c r="N46" s="1202"/>
      <c r="O46" s="1202"/>
      <c r="P46" s="1202"/>
      <c r="Q46" s="1289">
        <v>3</v>
      </c>
      <c r="R46" s="1289"/>
      <c r="S46" s="1289"/>
      <c r="T46" s="1289"/>
      <c r="U46" s="1289">
        <v>3</v>
      </c>
      <c r="V46" s="1289"/>
      <c r="W46" s="1289"/>
      <c r="X46" s="1289"/>
      <c r="Y46" s="1289">
        <v>2</v>
      </c>
      <c r="Z46" s="1289"/>
      <c r="AA46" s="1289"/>
      <c r="AB46" s="1289"/>
      <c r="AC46" s="1289">
        <v>1</v>
      </c>
      <c r="AD46" s="1289"/>
      <c r="AE46" s="1289"/>
      <c r="AF46" s="1289"/>
      <c r="AG46" s="1289">
        <v>1</v>
      </c>
      <c r="AH46" s="1289"/>
      <c r="AI46" s="1289"/>
      <c r="AJ46" s="1289"/>
    </row>
    <row r="47" spans="1:36" ht="18.75" customHeight="1">
      <c r="A47" s="286">
        <v>29</v>
      </c>
      <c r="C47" s="1296" t="s">
        <v>2097</v>
      </c>
      <c r="D47" s="1296"/>
      <c r="E47" s="1296"/>
      <c r="F47" s="1296"/>
      <c r="G47" s="1296"/>
      <c r="H47" s="1296"/>
      <c r="I47" s="1296"/>
      <c r="J47" s="1296"/>
      <c r="K47" s="1296"/>
      <c r="L47" s="442"/>
      <c r="M47" s="1420">
        <v>9</v>
      </c>
      <c r="N47" s="1202"/>
      <c r="O47" s="1202"/>
      <c r="P47" s="1202"/>
      <c r="Q47" s="1289">
        <v>1</v>
      </c>
      <c r="R47" s="1289"/>
      <c r="S47" s="1289"/>
      <c r="T47" s="1289"/>
      <c r="U47" s="1289">
        <v>5</v>
      </c>
      <c r="V47" s="1289"/>
      <c r="W47" s="1289"/>
      <c r="X47" s="1289"/>
      <c r="Y47" s="1289">
        <v>3</v>
      </c>
      <c r="Z47" s="1289"/>
      <c r="AA47" s="1289"/>
      <c r="AB47" s="1289"/>
      <c r="AC47" s="1289" t="s">
        <v>1569</v>
      </c>
      <c r="AD47" s="1289"/>
      <c r="AE47" s="1289"/>
      <c r="AF47" s="1289"/>
      <c r="AG47" s="1643" t="s">
        <v>1282</v>
      </c>
      <c r="AH47" s="1643"/>
      <c r="AI47" s="1643"/>
      <c r="AJ47" s="1643"/>
    </row>
    <row r="48" spans="1:36" ht="18.75" customHeight="1">
      <c r="A48" s="286">
        <v>30</v>
      </c>
      <c r="C48" s="1296" t="s">
        <v>2053</v>
      </c>
      <c r="D48" s="1296"/>
      <c r="E48" s="1296"/>
      <c r="F48" s="1296"/>
      <c r="G48" s="1296"/>
      <c r="H48" s="1296"/>
      <c r="I48" s="1296"/>
      <c r="J48" s="1296"/>
      <c r="K48" s="1296"/>
      <c r="L48" s="442"/>
      <c r="M48" s="1420">
        <v>2</v>
      </c>
      <c r="N48" s="1202"/>
      <c r="O48" s="1202"/>
      <c r="P48" s="1202"/>
      <c r="Q48" s="1289" t="s">
        <v>1569</v>
      </c>
      <c r="R48" s="1289"/>
      <c r="S48" s="1289"/>
      <c r="T48" s="1289"/>
      <c r="U48" s="1289">
        <v>1</v>
      </c>
      <c r="V48" s="1289"/>
      <c r="W48" s="1289"/>
      <c r="X48" s="1289"/>
      <c r="Y48" s="1289">
        <v>1</v>
      </c>
      <c r="Z48" s="1289"/>
      <c r="AA48" s="1289"/>
      <c r="AB48" s="1289"/>
      <c r="AC48" s="1289" t="s">
        <v>1569</v>
      </c>
      <c r="AD48" s="1289"/>
      <c r="AE48" s="1289"/>
      <c r="AF48" s="1289"/>
      <c r="AG48" s="1289" t="s">
        <v>1569</v>
      </c>
      <c r="AH48" s="1289"/>
      <c r="AI48" s="1289"/>
      <c r="AJ48" s="1289"/>
    </row>
    <row r="49" spans="1:36" ht="18.75" customHeight="1">
      <c r="A49" s="286">
        <v>31</v>
      </c>
      <c r="C49" s="1296" t="s">
        <v>2098</v>
      </c>
      <c r="D49" s="1296"/>
      <c r="E49" s="1296"/>
      <c r="F49" s="1296"/>
      <c r="G49" s="1296"/>
      <c r="H49" s="1296"/>
      <c r="I49" s="1296"/>
      <c r="J49" s="1296"/>
      <c r="K49" s="1296"/>
      <c r="L49" s="442"/>
      <c r="M49" s="1420">
        <v>12</v>
      </c>
      <c r="N49" s="1202"/>
      <c r="O49" s="1202"/>
      <c r="P49" s="1202"/>
      <c r="Q49" s="1289">
        <v>4</v>
      </c>
      <c r="R49" s="1289"/>
      <c r="S49" s="1289"/>
      <c r="T49" s="1289"/>
      <c r="U49" s="1289">
        <v>3</v>
      </c>
      <c r="V49" s="1289"/>
      <c r="W49" s="1289"/>
      <c r="X49" s="1289"/>
      <c r="Y49" s="1289">
        <v>3</v>
      </c>
      <c r="Z49" s="1289"/>
      <c r="AA49" s="1289"/>
      <c r="AB49" s="1289"/>
      <c r="AC49" s="1289">
        <v>1</v>
      </c>
      <c r="AD49" s="1289"/>
      <c r="AE49" s="1289"/>
      <c r="AF49" s="1289"/>
      <c r="AG49" s="1289">
        <v>1</v>
      </c>
      <c r="AH49" s="1289"/>
      <c r="AI49" s="1289"/>
      <c r="AJ49" s="1289"/>
    </row>
    <row r="50" spans="1:36" ht="18.75" customHeight="1">
      <c r="A50" s="286">
        <v>32</v>
      </c>
      <c r="C50" s="1296" t="s">
        <v>1566</v>
      </c>
      <c r="D50" s="1296"/>
      <c r="E50" s="1296"/>
      <c r="F50" s="1296"/>
      <c r="G50" s="1296"/>
      <c r="H50" s="1296"/>
      <c r="I50" s="1296"/>
      <c r="J50" s="1296"/>
      <c r="K50" s="1296"/>
      <c r="L50" s="442"/>
      <c r="M50" s="1420">
        <v>2</v>
      </c>
      <c r="N50" s="1202"/>
      <c r="O50" s="1202"/>
      <c r="P50" s="1202"/>
      <c r="Q50" s="1289">
        <v>1</v>
      </c>
      <c r="R50" s="1289"/>
      <c r="S50" s="1289"/>
      <c r="T50" s="1289"/>
      <c r="U50" s="1643" t="s">
        <v>1282</v>
      </c>
      <c r="V50" s="1643"/>
      <c r="W50" s="1643"/>
      <c r="X50" s="1643"/>
      <c r="Y50" s="1289">
        <v>1</v>
      </c>
      <c r="Z50" s="1289"/>
      <c r="AA50" s="1289"/>
      <c r="AB50" s="1289"/>
      <c r="AC50" s="1289" t="s">
        <v>1569</v>
      </c>
      <c r="AD50" s="1289"/>
      <c r="AE50" s="1289"/>
      <c r="AF50" s="1289"/>
      <c r="AG50" s="1289" t="s">
        <v>1569</v>
      </c>
      <c r="AH50" s="1289"/>
      <c r="AI50" s="1289"/>
      <c r="AJ50" s="1289"/>
    </row>
    <row r="51" spans="1:36" ht="18.75" customHeight="1">
      <c r="A51" s="328"/>
      <c r="B51" s="328"/>
      <c r="C51" s="324"/>
      <c r="D51" s="324"/>
      <c r="E51" s="324"/>
      <c r="F51" s="324"/>
      <c r="G51" s="324"/>
      <c r="H51" s="324"/>
      <c r="I51" s="324"/>
      <c r="J51" s="324"/>
      <c r="K51" s="324"/>
      <c r="L51" s="404"/>
      <c r="M51" s="1352"/>
      <c r="N51" s="1314"/>
      <c r="O51" s="1314"/>
      <c r="P51" s="1314"/>
      <c r="Q51" s="1314"/>
      <c r="R51" s="1314"/>
      <c r="S51" s="1314"/>
      <c r="T51" s="1314"/>
      <c r="U51" s="1314"/>
      <c r="V51" s="1314"/>
      <c r="W51" s="1314"/>
      <c r="X51" s="1314"/>
      <c r="Y51" s="1314"/>
      <c r="Z51" s="1314"/>
      <c r="AA51" s="1314"/>
      <c r="AB51" s="1314"/>
      <c r="AC51" s="1314"/>
      <c r="AD51" s="1314"/>
      <c r="AE51" s="1314"/>
      <c r="AF51" s="1314"/>
      <c r="AG51" s="1314"/>
      <c r="AH51" s="1314"/>
      <c r="AI51" s="1314"/>
      <c r="AJ51" s="1314"/>
    </row>
    <row r="52" spans="1:36" ht="13.5" customHeight="1">
      <c r="A52" s="401" t="s">
        <v>2099</v>
      </c>
      <c r="Y52" s="318"/>
      <c r="Z52" s="318"/>
      <c r="AA52" s="318"/>
      <c r="AB52" s="318"/>
      <c r="AD52" s="335"/>
      <c r="AE52" s="335"/>
      <c r="AF52" s="335"/>
      <c r="AG52" s="335"/>
      <c r="AH52" s="335"/>
      <c r="AI52" s="335"/>
      <c r="AJ52" s="315" t="s">
        <v>2066</v>
      </c>
    </row>
    <row r="53" spans="1:36" ht="13.5">
      <c r="A53" s="401" t="s">
        <v>4716</v>
      </c>
    </row>
    <row r="54" spans="1:36" ht="13.5">
      <c r="A54" s="401" t="s">
        <v>2100</v>
      </c>
    </row>
  </sheetData>
  <mergeCells count="263">
    <mergeCell ref="M51:P51"/>
    <mergeCell ref="Q51:T51"/>
    <mergeCell ref="U51:X51"/>
    <mergeCell ref="Y51:AB51"/>
    <mergeCell ref="AC51:AF51"/>
    <mergeCell ref="AG51:AJ51"/>
    <mergeCell ref="AG49:AJ49"/>
    <mergeCell ref="C50:K50"/>
    <mergeCell ref="M50:P50"/>
    <mergeCell ref="Q50:T50"/>
    <mergeCell ref="U50:X50"/>
    <mergeCell ref="Y50:AB50"/>
    <mergeCell ref="AC50:AF50"/>
    <mergeCell ref="AG50:AJ50"/>
    <mergeCell ref="C49:K49"/>
    <mergeCell ref="M49:P49"/>
    <mergeCell ref="Q49:T49"/>
    <mergeCell ref="U49:X49"/>
    <mergeCell ref="Y49:AB49"/>
    <mergeCell ref="AC49:AF49"/>
    <mergeCell ref="AG47:AJ47"/>
    <mergeCell ref="C48:K48"/>
    <mergeCell ref="M48:P48"/>
    <mergeCell ref="Q48:T48"/>
    <mergeCell ref="U48:X48"/>
    <mergeCell ref="Y48:AB48"/>
    <mergeCell ref="AC48:AF48"/>
    <mergeCell ref="AG48:AJ48"/>
    <mergeCell ref="C47:K47"/>
    <mergeCell ref="M47:P47"/>
    <mergeCell ref="Q47:T47"/>
    <mergeCell ref="U47:X47"/>
    <mergeCell ref="Y47:AB47"/>
    <mergeCell ref="AC47:AF47"/>
    <mergeCell ref="AG45:AJ45"/>
    <mergeCell ref="C46:K46"/>
    <mergeCell ref="M46:P46"/>
    <mergeCell ref="Q46:T46"/>
    <mergeCell ref="U46:X46"/>
    <mergeCell ref="Y46:AB46"/>
    <mergeCell ref="AC46:AF46"/>
    <mergeCell ref="AG46:AJ46"/>
    <mergeCell ref="C45:K45"/>
    <mergeCell ref="M45:P45"/>
    <mergeCell ref="Q45:T45"/>
    <mergeCell ref="U45:X45"/>
    <mergeCell ref="Y45:AB45"/>
    <mergeCell ref="AC45:AF45"/>
    <mergeCell ref="AG43:AJ43"/>
    <mergeCell ref="C44:K44"/>
    <mergeCell ref="M44:P44"/>
    <mergeCell ref="Q44:T44"/>
    <mergeCell ref="U44:X44"/>
    <mergeCell ref="Y44:AB44"/>
    <mergeCell ref="AC44:AF44"/>
    <mergeCell ref="AG44:AJ44"/>
    <mergeCell ref="C43:K43"/>
    <mergeCell ref="M43:P43"/>
    <mergeCell ref="Q43:T43"/>
    <mergeCell ref="U43:X43"/>
    <mergeCell ref="Y43:AB43"/>
    <mergeCell ref="AC43:AF43"/>
    <mergeCell ref="AG41:AJ41"/>
    <mergeCell ref="C42:K42"/>
    <mergeCell ref="M42:P42"/>
    <mergeCell ref="Q42:T42"/>
    <mergeCell ref="U42:X42"/>
    <mergeCell ref="Y42:AB42"/>
    <mergeCell ref="AC42:AF42"/>
    <mergeCell ref="AG42:AJ42"/>
    <mergeCell ref="C41:K41"/>
    <mergeCell ref="M41:P41"/>
    <mergeCell ref="Q41:T41"/>
    <mergeCell ref="U41:X41"/>
    <mergeCell ref="Y41:AB41"/>
    <mergeCell ref="AC41:AF41"/>
    <mergeCell ref="AG39:AJ39"/>
    <mergeCell ref="C40:K40"/>
    <mergeCell ref="M40:P40"/>
    <mergeCell ref="Q40:T40"/>
    <mergeCell ref="U40:X40"/>
    <mergeCell ref="Y40:AB40"/>
    <mergeCell ref="AC40:AF40"/>
    <mergeCell ref="AG40:AJ40"/>
    <mergeCell ref="C39:K39"/>
    <mergeCell ref="M39:P39"/>
    <mergeCell ref="Q39:T39"/>
    <mergeCell ref="U39:X39"/>
    <mergeCell ref="Y39:AB39"/>
    <mergeCell ref="AC39:AF39"/>
    <mergeCell ref="AG37:AJ37"/>
    <mergeCell ref="C38:K38"/>
    <mergeCell ref="M38:P38"/>
    <mergeCell ref="Q38:T38"/>
    <mergeCell ref="U38:X38"/>
    <mergeCell ref="Y38:AB38"/>
    <mergeCell ref="AC38:AF38"/>
    <mergeCell ref="AG38:AJ38"/>
    <mergeCell ref="C37:K37"/>
    <mergeCell ref="M37:P37"/>
    <mergeCell ref="Q37:T37"/>
    <mergeCell ref="U37:X37"/>
    <mergeCell ref="Y37:AB37"/>
    <mergeCell ref="AC37:AF37"/>
    <mergeCell ref="AG35:AJ35"/>
    <mergeCell ref="C36:K36"/>
    <mergeCell ref="M36:P36"/>
    <mergeCell ref="Q36:T36"/>
    <mergeCell ref="U36:X36"/>
    <mergeCell ref="Y36:AB36"/>
    <mergeCell ref="AC36:AF36"/>
    <mergeCell ref="AG36:AJ36"/>
    <mergeCell ref="C35:K35"/>
    <mergeCell ref="M35:P35"/>
    <mergeCell ref="Q35:T35"/>
    <mergeCell ref="U35:X35"/>
    <mergeCell ref="Y35:AB35"/>
    <mergeCell ref="AC35:AF35"/>
    <mergeCell ref="AG33:AJ33"/>
    <mergeCell ref="C34:K34"/>
    <mergeCell ref="M34:P34"/>
    <mergeCell ref="Q34:T34"/>
    <mergeCell ref="U34:X34"/>
    <mergeCell ref="Y34:AB34"/>
    <mergeCell ref="AC34:AF34"/>
    <mergeCell ref="AG34:AJ34"/>
    <mergeCell ref="C33:K33"/>
    <mergeCell ref="M33:P33"/>
    <mergeCell ref="Q33:T33"/>
    <mergeCell ref="U33:X33"/>
    <mergeCell ref="Y33:AB33"/>
    <mergeCell ref="AC33:AF33"/>
    <mergeCell ref="AG31:AJ31"/>
    <mergeCell ref="C32:K32"/>
    <mergeCell ref="M32:P32"/>
    <mergeCell ref="Q32:T32"/>
    <mergeCell ref="U32:X32"/>
    <mergeCell ref="Y32:AB32"/>
    <mergeCell ref="AC32:AF32"/>
    <mergeCell ref="AG32:AJ32"/>
    <mergeCell ref="C31:K31"/>
    <mergeCell ref="M31:P31"/>
    <mergeCell ref="Q31:T31"/>
    <mergeCell ref="U31:X31"/>
    <mergeCell ref="Y31:AB31"/>
    <mergeCell ref="AC31:AF31"/>
    <mergeCell ref="AG29:AJ29"/>
    <mergeCell ref="C30:K30"/>
    <mergeCell ref="M30:P30"/>
    <mergeCell ref="Q30:T30"/>
    <mergeCell ref="U30:X30"/>
    <mergeCell ref="Y30:AB30"/>
    <mergeCell ref="AC30:AF30"/>
    <mergeCell ref="AG30:AJ30"/>
    <mergeCell ref="C29:K29"/>
    <mergeCell ref="M29:P29"/>
    <mergeCell ref="Q29:T29"/>
    <mergeCell ref="U29:X29"/>
    <mergeCell ref="Y29:AB29"/>
    <mergeCell ref="AC29:AF29"/>
    <mergeCell ref="AG27:AJ27"/>
    <mergeCell ref="C28:K28"/>
    <mergeCell ref="M28:P28"/>
    <mergeCell ref="Q28:T28"/>
    <mergeCell ref="U28:X28"/>
    <mergeCell ref="Y28:AB28"/>
    <mergeCell ref="AC28:AF28"/>
    <mergeCell ref="AG28:AJ28"/>
    <mergeCell ref="C27:K27"/>
    <mergeCell ref="M27:P27"/>
    <mergeCell ref="Q27:T27"/>
    <mergeCell ref="U27:X27"/>
    <mergeCell ref="Y27:AB27"/>
    <mergeCell ref="AC27:AF27"/>
    <mergeCell ref="AG24:AJ24"/>
    <mergeCell ref="M26:P26"/>
    <mergeCell ref="Q26:T26"/>
    <mergeCell ref="U26:X26"/>
    <mergeCell ref="Y26:AB26"/>
    <mergeCell ref="AC26:AF26"/>
    <mergeCell ref="AG26:AJ26"/>
    <mergeCell ref="AC22:AF22"/>
    <mergeCell ref="AG22:AJ22"/>
    <mergeCell ref="C24:E24"/>
    <mergeCell ref="F24:H24"/>
    <mergeCell ref="I24:J24"/>
    <mergeCell ref="M24:P24"/>
    <mergeCell ref="Q24:T24"/>
    <mergeCell ref="U24:X24"/>
    <mergeCell ref="Y24:AB24"/>
    <mergeCell ref="AC24:AF24"/>
    <mergeCell ref="F22:H22"/>
    <mergeCell ref="I22:J22"/>
    <mergeCell ref="M22:P22"/>
    <mergeCell ref="Q22:T22"/>
    <mergeCell ref="U22:X22"/>
    <mergeCell ref="Y22:AB22"/>
    <mergeCell ref="AC18:AF18"/>
    <mergeCell ref="AG18:AJ18"/>
    <mergeCell ref="F20:H20"/>
    <mergeCell ref="I20:J20"/>
    <mergeCell ref="M20:P20"/>
    <mergeCell ref="Q20:T20"/>
    <mergeCell ref="U20:X20"/>
    <mergeCell ref="Y20:AB20"/>
    <mergeCell ref="AC20:AF20"/>
    <mergeCell ref="AG20:AJ20"/>
    <mergeCell ref="F18:H18"/>
    <mergeCell ref="I18:J18"/>
    <mergeCell ref="M18:P18"/>
    <mergeCell ref="Q18:T18"/>
    <mergeCell ref="U18:X18"/>
    <mergeCell ref="Y18:AB18"/>
    <mergeCell ref="AC14:AF14"/>
    <mergeCell ref="AG14:AJ14"/>
    <mergeCell ref="F16:H16"/>
    <mergeCell ref="I16:J16"/>
    <mergeCell ref="M16:P16"/>
    <mergeCell ref="Q16:T16"/>
    <mergeCell ref="U16:X16"/>
    <mergeCell ref="Y16:AB16"/>
    <mergeCell ref="AC16:AF16"/>
    <mergeCell ref="AG16:AJ16"/>
    <mergeCell ref="F14:H14"/>
    <mergeCell ref="I14:J14"/>
    <mergeCell ref="M14:P14"/>
    <mergeCell ref="Q14:T14"/>
    <mergeCell ref="U14:X14"/>
    <mergeCell ref="Y14:AB14"/>
    <mergeCell ref="F10:H10"/>
    <mergeCell ref="I10:J10"/>
    <mergeCell ref="M10:P10"/>
    <mergeCell ref="Q10:T10"/>
    <mergeCell ref="U10:X10"/>
    <mergeCell ref="Y10:AB10"/>
    <mergeCell ref="AC10:AF10"/>
    <mergeCell ref="AG10:AJ10"/>
    <mergeCell ref="F12:H12"/>
    <mergeCell ref="I12:J12"/>
    <mergeCell ref="M12:P12"/>
    <mergeCell ref="Q12:T12"/>
    <mergeCell ref="U12:X12"/>
    <mergeCell ref="Y12:AB12"/>
    <mergeCell ref="AC12:AF12"/>
    <mergeCell ref="AG12:AJ12"/>
    <mergeCell ref="A1:D1"/>
    <mergeCell ref="C8:E8"/>
    <mergeCell ref="F8:H8"/>
    <mergeCell ref="I8:J8"/>
    <mergeCell ref="M8:P8"/>
    <mergeCell ref="Q8:T8"/>
    <mergeCell ref="U8:X8"/>
    <mergeCell ref="A2:AJ2"/>
    <mergeCell ref="A6:L6"/>
    <mergeCell ref="M6:P6"/>
    <mergeCell ref="Q6:T6"/>
    <mergeCell ref="U6:X6"/>
    <mergeCell ref="Y6:AB6"/>
    <mergeCell ref="AC6:AF6"/>
    <mergeCell ref="AG6:AJ6"/>
    <mergeCell ref="Y8:AB8"/>
    <mergeCell ref="AC8:AF8"/>
    <mergeCell ref="AG8:AJ8"/>
  </mergeCells>
  <phoneticPr fontId="4"/>
  <hyperlinks>
    <hyperlink ref="A1" location="P2細目次!A1" display="目次に戻る" xr:uid="{67142E09-E92F-4B65-886A-4620821EA980}"/>
  </hyperlinks>
  <pageMargins left="0.70866141732283472" right="0.70866141732283472" top="0.74803149606299213" bottom="0.74803149606299213" header="0.31496062992125984" footer="0.31496062992125984"/>
  <pageSetup paperSize="9" scale="78" firstPageNumber="0" orientation="portrait" r:id="rId1"/>
  <headerFooter differentFirst="1" scaleWithDoc="0">
    <oddFooter>&amp;C- &amp;P -</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8D5EE-3C5F-44DA-A49C-B9912C6845BF}">
  <sheetPr codeName="Sheet69">
    <tabColor theme="0"/>
    <pageSetUpPr fitToPage="1"/>
  </sheetPr>
  <dimension ref="A1:AJ62"/>
  <sheetViews>
    <sheetView zoomScaleNormal="100" zoomScaleSheetLayoutView="100" zoomScalePageLayoutView="70" workbookViewId="0">
      <selection activeCell="AL2" sqref="AL2:AR2"/>
    </sheetView>
  </sheetViews>
  <sheetFormatPr defaultColWidth="3.125" defaultRowHeight="18.75" customHeight="1"/>
  <cols>
    <col min="1" max="35" width="3.125" style="286" customWidth="1"/>
    <col min="36" max="16384" width="3.125" style="286"/>
  </cols>
  <sheetData>
    <row r="1" spans="1:36" ht="13.5">
      <c r="A1" s="1544" t="s">
        <v>4602</v>
      </c>
      <c r="B1" s="1544"/>
      <c r="C1" s="1544"/>
      <c r="D1" s="1544"/>
    </row>
    <row r="3" spans="1:36" s="42" customFormat="1" ht="21">
      <c r="A3" s="1423" t="s">
        <v>2101</v>
      </c>
      <c r="B3" s="1423"/>
      <c r="C3" s="1423"/>
      <c r="D3" s="1423"/>
      <c r="E3" s="1423"/>
      <c r="F3" s="1423"/>
      <c r="G3" s="1423"/>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3"/>
      <c r="AG3" s="1423"/>
      <c r="AH3" s="1423"/>
      <c r="AI3" s="1423"/>
    </row>
    <row r="5" spans="1:36" ht="18.75" customHeight="1">
      <c r="Y5" s="1289"/>
      <c r="Z5" s="1289"/>
      <c r="AA5" s="1289"/>
      <c r="AB5" s="1289"/>
      <c r="AC5" s="1289"/>
      <c r="AD5" s="1289"/>
      <c r="AE5" s="1289"/>
      <c r="AF5" s="315"/>
      <c r="AG5" s="315"/>
      <c r="AH5" s="315"/>
      <c r="AI5" s="315"/>
    </row>
    <row r="6" spans="1:36" ht="18.75" customHeight="1">
      <c r="A6" s="1262" t="s">
        <v>2102</v>
      </c>
      <c r="B6" s="1263"/>
      <c r="C6" s="1263"/>
      <c r="D6" s="1263"/>
      <c r="E6" s="1263"/>
      <c r="F6" s="1263"/>
      <c r="G6" s="1263"/>
      <c r="H6" s="1263"/>
      <c r="I6" s="1263"/>
      <c r="J6" s="1263"/>
      <c r="K6" s="1263"/>
      <c r="L6" s="1260" t="s">
        <v>2103</v>
      </c>
      <c r="M6" s="1261"/>
      <c r="N6" s="1261"/>
      <c r="O6" s="1261"/>
      <c r="P6" s="1261"/>
      <c r="Q6" s="1261"/>
      <c r="R6" s="1261"/>
      <c r="S6" s="1261"/>
      <c r="T6" s="1262"/>
      <c r="U6" s="1272" t="s">
        <v>2104</v>
      </c>
      <c r="V6" s="1273"/>
      <c r="W6" s="1273"/>
      <c r="X6" s="1273"/>
      <c r="Y6" s="1273"/>
      <c r="Z6" s="1273"/>
      <c r="AA6" s="1273"/>
      <c r="AB6" s="1273"/>
      <c r="AC6" s="1274"/>
      <c r="AD6" s="2097" t="s">
        <v>2105</v>
      </c>
      <c r="AE6" s="2098"/>
      <c r="AF6" s="2098"/>
      <c r="AG6" s="2098"/>
      <c r="AH6" s="2098"/>
      <c r="AI6" s="2099"/>
    </row>
    <row r="7" spans="1:36" ht="18.75" customHeight="1">
      <c r="A7" s="1262"/>
      <c r="B7" s="1263"/>
      <c r="C7" s="1263"/>
      <c r="D7" s="1263"/>
      <c r="E7" s="1263"/>
      <c r="F7" s="1263"/>
      <c r="G7" s="1263"/>
      <c r="H7" s="1263"/>
      <c r="I7" s="1263"/>
      <c r="J7" s="1263"/>
      <c r="K7" s="1263"/>
      <c r="L7" s="1260" t="s">
        <v>598</v>
      </c>
      <c r="M7" s="1261"/>
      <c r="N7" s="1262"/>
      <c r="O7" s="1664" t="s">
        <v>2106</v>
      </c>
      <c r="P7" s="2047"/>
      <c r="Q7" s="1663"/>
      <c r="R7" s="1260" t="s">
        <v>2107</v>
      </c>
      <c r="S7" s="1261"/>
      <c r="T7" s="1262"/>
      <c r="U7" s="1260" t="s">
        <v>598</v>
      </c>
      <c r="V7" s="1261"/>
      <c r="W7" s="1262"/>
      <c r="X7" s="1260" t="s">
        <v>599</v>
      </c>
      <c r="Y7" s="1261"/>
      <c r="Z7" s="1262"/>
      <c r="AA7" s="1260" t="s">
        <v>600</v>
      </c>
      <c r="AB7" s="1261"/>
      <c r="AC7" s="1262"/>
      <c r="AD7" s="2100"/>
      <c r="AE7" s="2101"/>
      <c r="AF7" s="2101"/>
      <c r="AG7" s="2101"/>
      <c r="AH7" s="2101"/>
      <c r="AI7" s="2102"/>
    </row>
    <row r="8" spans="1:36" ht="18.75" customHeight="1">
      <c r="K8" s="442"/>
      <c r="L8" s="1279" t="s">
        <v>740</v>
      </c>
      <c r="M8" s="1277"/>
      <c r="N8" s="1277"/>
      <c r="O8" s="1277" t="s">
        <v>740</v>
      </c>
      <c r="P8" s="1277"/>
      <c r="Q8" s="1277"/>
      <c r="R8" s="1277" t="s">
        <v>740</v>
      </c>
      <c r="S8" s="1277"/>
      <c r="T8" s="1277"/>
      <c r="U8" s="1277" t="s">
        <v>2063</v>
      </c>
      <c r="V8" s="1277"/>
      <c r="W8" s="1277"/>
      <c r="X8" s="1277" t="s">
        <v>2063</v>
      </c>
      <c r="Y8" s="1277"/>
      <c r="Z8" s="1277"/>
      <c r="AA8" s="1277" t="s">
        <v>2063</v>
      </c>
      <c r="AB8" s="1277"/>
      <c r="AC8" s="1277"/>
      <c r="AD8" s="1277" t="s">
        <v>2064</v>
      </c>
      <c r="AE8" s="1277"/>
      <c r="AF8" s="1277"/>
      <c r="AG8" s="1277"/>
      <c r="AH8" s="1277"/>
      <c r="AI8" s="1277"/>
    </row>
    <row r="9" spans="1:36" ht="18.75" customHeight="1">
      <c r="A9" s="1296" t="s">
        <v>598</v>
      </c>
      <c r="B9" s="1296"/>
      <c r="C9" s="1296"/>
      <c r="D9" s="1296"/>
      <c r="E9" s="1296"/>
      <c r="F9" s="1296"/>
      <c r="G9" s="1296"/>
      <c r="H9" s="1296"/>
      <c r="I9" s="1296"/>
      <c r="J9" s="1296"/>
      <c r="K9" s="442"/>
      <c r="L9" s="1759">
        <v>113</v>
      </c>
      <c r="M9" s="1492"/>
      <c r="N9" s="1492"/>
      <c r="O9" s="1492">
        <v>108</v>
      </c>
      <c r="P9" s="1492"/>
      <c r="Q9" s="1492"/>
      <c r="R9" s="1492">
        <v>5</v>
      </c>
      <c r="S9" s="1492"/>
      <c r="T9" s="1492"/>
      <c r="U9" s="1492">
        <v>5935</v>
      </c>
      <c r="V9" s="1492"/>
      <c r="W9" s="1492"/>
      <c r="X9" s="1492">
        <v>4381</v>
      </c>
      <c r="Y9" s="1492"/>
      <c r="Z9" s="1492"/>
      <c r="AA9" s="1492">
        <v>1554</v>
      </c>
      <c r="AB9" s="1492"/>
      <c r="AC9" s="1492"/>
      <c r="AD9" s="2103">
        <v>2793284</v>
      </c>
      <c r="AE9" s="2103"/>
      <c r="AF9" s="2103"/>
      <c r="AG9" s="2103"/>
      <c r="AH9" s="2103"/>
      <c r="AI9" s="2103"/>
    </row>
    <row r="10" spans="1:36" ht="11.25" customHeight="1">
      <c r="A10" s="322"/>
      <c r="B10" s="322"/>
      <c r="C10" s="322"/>
      <c r="D10" s="322"/>
      <c r="E10" s="322"/>
      <c r="F10" s="322"/>
      <c r="G10" s="322"/>
      <c r="H10" s="322"/>
      <c r="I10" s="322"/>
      <c r="J10" s="322"/>
      <c r="K10" s="442"/>
      <c r="L10" s="839"/>
      <c r="M10" s="821"/>
      <c r="N10" s="821"/>
      <c r="O10" s="821"/>
      <c r="P10" s="821"/>
      <c r="Q10" s="821"/>
      <c r="R10" s="821"/>
      <c r="S10" s="821"/>
      <c r="T10" s="821"/>
      <c r="U10" s="821"/>
      <c r="V10" s="821"/>
      <c r="W10" s="821"/>
      <c r="X10" s="821"/>
      <c r="Y10" s="821"/>
      <c r="Z10" s="821"/>
      <c r="AA10" s="821"/>
      <c r="AB10" s="821"/>
      <c r="AC10" s="821"/>
      <c r="AD10" s="840"/>
      <c r="AE10" s="840"/>
      <c r="AF10" s="840"/>
      <c r="AG10" s="840"/>
      <c r="AH10" s="840"/>
      <c r="AI10" s="840"/>
    </row>
    <row r="11" spans="1:36" ht="18.75" customHeight="1">
      <c r="A11" s="286">
        <v>9</v>
      </c>
      <c r="B11" s="1296" t="s">
        <v>2034</v>
      </c>
      <c r="C11" s="1296"/>
      <c r="D11" s="1296"/>
      <c r="E11" s="1296"/>
      <c r="F11" s="1296"/>
      <c r="G11" s="1296"/>
      <c r="H11" s="1296"/>
      <c r="I11" s="1296"/>
      <c r="J11" s="1296"/>
      <c r="K11" s="442"/>
      <c r="L11" s="1759">
        <v>5</v>
      </c>
      <c r="M11" s="1492"/>
      <c r="N11" s="1492"/>
      <c r="O11" s="1492">
        <v>5</v>
      </c>
      <c r="P11" s="1492"/>
      <c r="Q11" s="1492"/>
      <c r="R11" s="1492" t="s">
        <v>1569</v>
      </c>
      <c r="S11" s="1492"/>
      <c r="T11" s="1492"/>
      <c r="U11" s="1492">
        <v>166</v>
      </c>
      <c r="V11" s="1492"/>
      <c r="W11" s="1492"/>
      <c r="X11" s="1492">
        <v>75</v>
      </c>
      <c r="Y11" s="1492"/>
      <c r="Z11" s="1492"/>
      <c r="AA11" s="1492">
        <v>91</v>
      </c>
      <c r="AB11" s="1492"/>
      <c r="AC11" s="1492"/>
      <c r="AD11" s="2103">
        <v>45905</v>
      </c>
      <c r="AE11" s="2103"/>
      <c r="AF11" s="2103"/>
      <c r="AG11" s="2103"/>
      <c r="AH11" s="2103"/>
      <c r="AI11" s="2103"/>
    </row>
    <row r="12" spans="1:36" ht="11.25" customHeight="1">
      <c r="B12" s="322"/>
      <c r="C12" s="322"/>
      <c r="D12" s="322"/>
      <c r="E12" s="322"/>
      <c r="F12" s="322"/>
      <c r="G12" s="322"/>
      <c r="H12" s="322"/>
      <c r="I12" s="322"/>
      <c r="J12" s="322"/>
      <c r="K12" s="442"/>
      <c r="L12" s="839"/>
      <c r="M12" s="821"/>
      <c r="N12" s="821"/>
      <c r="O12" s="821"/>
      <c r="P12" s="821"/>
      <c r="Q12" s="821"/>
      <c r="R12" s="821"/>
      <c r="S12" s="821"/>
      <c r="T12" s="821"/>
      <c r="U12" s="821"/>
      <c r="V12" s="821"/>
      <c r="W12" s="821"/>
      <c r="X12" s="821"/>
      <c r="Y12" s="821"/>
      <c r="Z12" s="821"/>
      <c r="AA12" s="821"/>
      <c r="AB12" s="821"/>
      <c r="AC12" s="821"/>
      <c r="AD12" s="840"/>
      <c r="AE12" s="840"/>
      <c r="AF12" s="840"/>
      <c r="AG12" s="840"/>
      <c r="AH12" s="840"/>
      <c r="AI12" s="840"/>
    </row>
    <row r="13" spans="1:36" ht="18.75" customHeight="1">
      <c r="A13" s="286">
        <v>10</v>
      </c>
      <c r="B13" s="1296" t="s">
        <v>2035</v>
      </c>
      <c r="C13" s="1296"/>
      <c r="D13" s="1296"/>
      <c r="E13" s="1296"/>
      <c r="F13" s="1296"/>
      <c r="G13" s="1296"/>
      <c r="H13" s="1296"/>
      <c r="I13" s="1296"/>
      <c r="J13" s="1296"/>
      <c r="K13" s="442"/>
      <c r="L13" s="1759">
        <v>1</v>
      </c>
      <c r="M13" s="1492"/>
      <c r="N13" s="1492"/>
      <c r="O13" s="1492">
        <v>1</v>
      </c>
      <c r="P13" s="1492"/>
      <c r="Q13" s="1492"/>
      <c r="R13" s="1492" t="s">
        <v>1569</v>
      </c>
      <c r="S13" s="1492"/>
      <c r="T13" s="1492"/>
      <c r="U13" s="1492">
        <v>27</v>
      </c>
      <c r="V13" s="1492"/>
      <c r="W13" s="1492"/>
      <c r="X13" s="1492">
        <v>16</v>
      </c>
      <c r="Y13" s="1492"/>
      <c r="Z13" s="1492"/>
      <c r="AA13" s="1492">
        <v>11</v>
      </c>
      <c r="AB13" s="1492"/>
      <c r="AC13" s="1492"/>
      <c r="AD13" s="2104" t="s">
        <v>2108</v>
      </c>
      <c r="AE13" s="2104"/>
      <c r="AF13" s="2104"/>
      <c r="AG13" s="2104"/>
      <c r="AH13" s="2104"/>
      <c r="AI13" s="2104"/>
    </row>
    <row r="14" spans="1:36" ht="11.25" customHeight="1">
      <c r="B14" s="322"/>
      <c r="C14" s="322"/>
      <c r="D14" s="322"/>
      <c r="E14" s="322"/>
      <c r="F14" s="322"/>
      <c r="G14" s="322"/>
      <c r="H14" s="322"/>
      <c r="I14" s="322"/>
      <c r="J14" s="322"/>
      <c r="K14" s="442"/>
      <c r="L14" s="839"/>
      <c r="M14" s="821"/>
      <c r="N14" s="821"/>
      <c r="O14" s="821"/>
      <c r="P14" s="821"/>
      <c r="Q14" s="821"/>
      <c r="R14" s="821"/>
      <c r="S14" s="821"/>
      <c r="T14" s="821"/>
      <c r="U14" s="821"/>
      <c r="V14" s="821"/>
      <c r="W14" s="821"/>
      <c r="X14" s="821"/>
      <c r="Y14" s="821"/>
      <c r="Z14" s="821"/>
      <c r="AA14" s="821"/>
      <c r="AB14" s="821"/>
      <c r="AC14" s="821"/>
      <c r="AD14" s="841"/>
      <c r="AE14" s="841"/>
      <c r="AF14" s="841"/>
      <c r="AG14" s="841"/>
      <c r="AH14" s="841"/>
      <c r="AI14" s="841"/>
    </row>
    <row r="15" spans="1:36" ht="18.75" customHeight="1">
      <c r="A15" s="286">
        <v>11</v>
      </c>
      <c r="B15" s="1296" t="s">
        <v>2036</v>
      </c>
      <c r="C15" s="1296"/>
      <c r="D15" s="1296"/>
      <c r="E15" s="1296"/>
      <c r="F15" s="1296"/>
      <c r="G15" s="1296"/>
      <c r="H15" s="1296"/>
      <c r="I15" s="1296"/>
      <c r="J15" s="1296"/>
      <c r="K15" s="442"/>
      <c r="L15" s="1759">
        <v>1</v>
      </c>
      <c r="M15" s="1492"/>
      <c r="N15" s="1492"/>
      <c r="O15" s="1492">
        <v>1</v>
      </c>
      <c r="P15" s="1492"/>
      <c r="Q15" s="1492"/>
      <c r="R15" s="1492" t="s">
        <v>1569</v>
      </c>
      <c r="S15" s="1492"/>
      <c r="T15" s="1492"/>
      <c r="U15" s="1492">
        <v>23</v>
      </c>
      <c r="V15" s="1492"/>
      <c r="W15" s="1492"/>
      <c r="X15" s="1492">
        <v>13</v>
      </c>
      <c r="Y15" s="1492"/>
      <c r="Z15" s="1492"/>
      <c r="AA15" s="1492">
        <v>10</v>
      </c>
      <c r="AB15" s="1492"/>
      <c r="AC15" s="1492"/>
      <c r="AD15" s="2104" t="s">
        <v>2108</v>
      </c>
      <c r="AE15" s="2104"/>
      <c r="AF15" s="2104"/>
      <c r="AG15" s="2104"/>
      <c r="AH15" s="2104"/>
      <c r="AI15" s="2104"/>
      <c r="AJ15" s="820"/>
    </row>
    <row r="16" spans="1:36" ht="11.25" customHeight="1">
      <c r="B16" s="322"/>
      <c r="C16" s="322"/>
      <c r="D16" s="322"/>
      <c r="E16" s="322"/>
      <c r="F16" s="322"/>
      <c r="G16" s="322"/>
      <c r="H16" s="322"/>
      <c r="I16" s="322"/>
      <c r="J16" s="322"/>
      <c r="K16" s="442"/>
      <c r="L16" s="839"/>
      <c r="M16" s="821"/>
      <c r="N16" s="821"/>
      <c r="O16" s="821"/>
      <c r="P16" s="821"/>
      <c r="Q16" s="821"/>
      <c r="R16" s="821"/>
      <c r="S16" s="821"/>
      <c r="T16" s="821"/>
      <c r="U16" s="821"/>
      <c r="V16" s="821"/>
      <c r="W16" s="821"/>
      <c r="X16" s="821"/>
      <c r="Y16" s="821"/>
      <c r="Z16" s="821"/>
      <c r="AA16" s="821"/>
      <c r="AB16" s="821"/>
      <c r="AC16" s="821"/>
      <c r="AD16" s="841"/>
      <c r="AE16" s="841"/>
      <c r="AF16" s="841"/>
      <c r="AG16" s="841"/>
      <c r="AH16" s="841"/>
      <c r="AI16" s="841"/>
      <c r="AJ16" s="820"/>
    </row>
    <row r="17" spans="1:35" ht="18.75" customHeight="1">
      <c r="A17" s="286">
        <v>12</v>
      </c>
      <c r="B17" s="1296" t="s">
        <v>2037</v>
      </c>
      <c r="C17" s="1296"/>
      <c r="D17" s="1296"/>
      <c r="E17" s="1296"/>
      <c r="F17" s="1296"/>
      <c r="G17" s="1296"/>
      <c r="H17" s="1296"/>
      <c r="I17" s="1296"/>
      <c r="J17" s="1296"/>
      <c r="K17" s="442"/>
      <c r="L17" s="1759">
        <v>9</v>
      </c>
      <c r="M17" s="1492"/>
      <c r="N17" s="1492"/>
      <c r="O17" s="1492">
        <v>7</v>
      </c>
      <c r="P17" s="1492"/>
      <c r="Q17" s="1492"/>
      <c r="R17" s="1492">
        <v>2</v>
      </c>
      <c r="S17" s="1492"/>
      <c r="T17" s="1492"/>
      <c r="U17" s="1492">
        <v>120</v>
      </c>
      <c r="V17" s="1492"/>
      <c r="W17" s="1492"/>
      <c r="X17" s="1492">
        <v>91</v>
      </c>
      <c r="Y17" s="1492"/>
      <c r="Z17" s="1492"/>
      <c r="AA17" s="1492">
        <v>29</v>
      </c>
      <c r="AB17" s="1492"/>
      <c r="AC17" s="1492"/>
      <c r="AD17" s="2103">
        <v>45606</v>
      </c>
      <c r="AE17" s="2103"/>
      <c r="AF17" s="2103"/>
      <c r="AG17" s="2103"/>
      <c r="AH17" s="2103"/>
      <c r="AI17" s="2103"/>
    </row>
    <row r="18" spans="1:35" ht="11.25" customHeight="1">
      <c r="B18" s="322"/>
      <c r="C18" s="322"/>
      <c r="D18" s="322"/>
      <c r="E18" s="322"/>
      <c r="F18" s="322"/>
      <c r="G18" s="322"/>
      <c r="H18" s="322"/>
      <c r="I18" s="322"/>
      <c r="J18" s="322"/>
      <c r="K18" s="442"/>
      <c r="L18" s="839"/>
      <c r="M18" s="821"/>
      <c r="N18" s="821"/>
      <c r="O18" s="821"/>
      <c r="P18" s="821"/>
      <c r="Q18" s="821"/>
      <c r="R18" s="821"/>
      <c r="S18" s="821"/>
      <c r="T18" s="821"/>
      <c r="U18" s="821"/>
      <c r="V18" s="821"/>
      <c r="W18" s="821"/>
      <c r="X18" s="821"/>
      <c r="Y18" s="821"/>
      <c r="Z18" s="821"/>
      <c r="AA18" s="821"/>
      <c r="AB18" s="821"/>
      <c r="AC18" s="821"/>
      <c r="AD18" s="840"/>
      <c r="AE18" s="840"/>
      <c r="AF18" s="840"/>
      <c r="AG18" s="840"/>
      <c r="AH18" s="840"/>
      <c r="AI18" s="840"/>
    </row>
    <row r="19" spans="1:35" ht="18.75" customHeight="1">
      <c r="A19" s="286">
        <v>13</v>
      </c>
      <c r="B19" s="1296" t="s">
        <v>2038</v>
      </c>
      <c r="C19" s="1296"/>
      <c r="D19" s="1296"/>
      <c r="E19" s="1296"/>
      <c r="F19" s="1296"/>
      <c r="G19" s="1296"/>
      <c r="H19" s="1296"/>
      <c r="I19" s="1296"/>
      <c r="J19" s="1296"/>
      <c r="K19" s="442"/>
      <c r="L19" s="1759">
        <v>5</v>
      </c>
      <c r="M19" s="1492"/>
      <c r="N19" s="1492"/>
      <c r="O19" s="1492">
        <v>5</v>
      </c>
      <c r="P19" s="1492"/>
      <c r="Q19" s="1492"/>
      <c r="R19" s="1492" t="s">
        <v>1569</v>
      </c>
      <c r="S19" s="1492"/>
      <c r="T19" s="1492"/>
      <c r="U19" s="1492">
        <v>105</v>
      </c>
      <c r="V19" s="1492"/>
      <c r="W19" s="1492"/>
      <c r="X19" s="1492">
        <v>82</v>
      </c>
      <c r="Y19" s="1492"/>
      <c r="Z19" s="1492"/>
      <c r="AA19" s="1492">
        <v>23</v>
      </c>
      <c r="AB19" s="1492"/>
      <c r="AC19" s="1492"/>
      <c r="AD19" s="2104">
        <v>40388</v>
      </c>
      <c r="AE19" s="2104"/>
      <c r="AF19" s="2104"/>
      <c r="AG19" s="2104"/>
      <c r="AH19" s="2104"/>
      <c r="AI19" s="2104"/>
    </row>
    <row r="20" spans="1:35" ht="11.25" customHeight="1">
      <c r="B20" s="322"/>
      <c r="C20" s="322"/>
      <c r="D20" s="322"/>
      <c r="E20" s="322"/>
      <c r="F20" s="322"/>
      <c r="G20" s="322"/>
      <c r="H20" s="322"/>
      <c r="I20" s="322"/>
      <c r="J20" s="322"/>
      <c r="K20" s="442"/>
      <c r="L20" s="839"/>
      <c r="M20" s="821"/>
      <c r="N20" s="821"/>
      <c r="O20" s="821"/>
      <c r="P20" s="821"/>
      <c r="Q20" s="821"/>
      <c r="R20" s="821"/>
      <c r="S20" s="821"/>
      <c r="T20" s="821"/>
      <c r="U20" s="821"/>
      <c r="V20" s="821"/>
      <c r="W20" s="821"/>
      <c r="X20" s="821"/>
      <c r="Y20" s="821"/>
      <c r="Z20" s="821"/>
      <c r="AA20" s="821"/>
      <c r="AB20" s="821"/>
      <c r="AC20" s="821"/>
      <c r="AD20" s="841"/>
      <c r="AE20" s="841"/>
      <c r="AF20" s="841"/>
      <c r="AG20" s="841"/>
      <c r="AH20" s="841"/>
      <c r="AI20" s="841"/>
    </row>
    <row r="21" spans="1:35" ht="18.75" customHeight="1">
      <c r="A21" s="286">
        <v>14</v>
      </c>
      <c r="B21" s="1296" t="s">
        <v>2039</v>
      </c>
      <c r="C21" s="1296"/>
      <c r="D21" s="1296"/>
      <c r="E21" s="1296"/>
      <c r="F21" s="1296"/>
      <c r="G21" s="1296"/>
      <c r="H21" s="1296"/>
      <c r="I21" s="1296"/>
      <c r="J21" s="1296"/>
      <c r="K21" s="442"/>
      <c r="L21" s="1759">
        <v>3</v>
      </c>
      <c r="M21" s="1492"/>
      <c r="N21" s="1492"/>
      <c r="O21" s="1492">
        <v>3</v>
      </c>
      <c r="P21" s="1492"/>
      <c r="Q21" s="1492"/>
      <c r="R21" s="1492" t="s">
        <v>1569</v>
      </c>
      <c r="S21" s="1492"/>
      <c r="T21" s="1492"/>
      <c r="U21" s="1492">
        <v>165</v>
      </c>
      <c r="V21" s="1492"/>
      <c r="W21" s="1492"/>
      <c r="X21" s="1492">
        <v>118</v>
      </c>
      <c r="Y21" s="1492"/>
      <c r="Z21" s="1492"/>
      <c r="AA21" s="1492">
        <v>47</v>
      </c>
      <c r="AB21" s="1492"/>
      <c r="AC21" s="1492"/>
      <c r="AD21" s="2103">
        <v>62551</v>
      </c>
      <c r="AE21" s="2103"/>
      <c r="AF21" s="2103"/>
      <c r="AG21" s="2103"/>
      <c r="AH21" s="2103"/>
      <c r="AI21" s="2103"/>
    </row>
    <row r="22" spans="1:35" ht="11.25" customHeight="1">
      <c r="B22" s="322"/>
      <c r="C22" s="322"/>
      <c r="D22" s="322"/>
      <c r="E22" s="322"/>
      <c r="F22" s="322"/>
      <c r="G22" s="322"/>
      <c r="H22" s="322"/>
      <c r="I22" s="322"/>
      <c r="J22" s="322"/>
      <c r="K22" s="442"/>
      <c r="L22" s="839"/>
      <c r="M22" s="821"/>
      <c r="N22" s="821"/>
      <c r="O22" s="821"/>
      <c r="P22" s="821"/>
      <c r="Q22" s="821"/>
      <c r="R22" s="821"/>
      <c r="S22" s="821"/>
      <c r="T22" s="821"/>
      <c r="U22" s="821"/>
      <c r="V22" s="821"/>
      <c r="W22" s="821"/>
      <c r="X22" s="821"/>
      <c r="Y22" s="821"/>
      <c r="Z22" s="821"/>
      <c r="AA22" s="821"/>
      <c r="AB22" s="821"/>
      <c r="AC22" s="821"/>
      <c r="AD22" s="840"/>
      <c r="AE22" s="840"/>
      <c r="AF22" s="840"/>
      <c r="AG22" s="840"/>
      <c r="AH22" s="840"/>
      <c r="AI22" s="840"/>
    </row>
    <row r="23" spans="1:35" ht="18.75" customHeight="1">
      <c r="A23" s="286">
        <v>15</v>
      </c>
      <c r="B23" s="1296" t="s">
        <v>2040</v>
      </c>
      <c r="C23" s="1296"/>
      <c r="D23" s="1296"/>
      <c r="E23" s="1296"/>
      <c r="F23" s="1296"/>
      <c r="G23" s="1296"/>
      <c r="H23" s="1296"/>
      <c r="I23" s="1296"/>
      <c r="J23" s="1296"/>
      <c r="K23" s="442"/>
      <c r="L23" s="1759">
        <v>5</v>
      </c>
      <c r="M23" s="1492"/>
      <c r="N23" s="1492"/>
      <c r="O23" s="1492">
        <v>5</v>
      </c>
      <c r="P23" s="1492"/>
      <c r="Q23" s="1492"/>
      <c r="R23" s="1492" t="s">
        <v>1569</v>
      </c>
      <c r="S23" s="1492"/>
      <c r="T23" s="1492"/>
      <c r="U23" s="1492">
        <v>291</v>
      </c>
      <c r="V23" s="1492"/>
      <c r="W23" s="1492"/>
      <c r="X23" s="1492">
        <v>150</v>
      </c>
      <c r="Y23" s="1492"/>
      <c r="Z23" s="1492"/>
      <c r="AA23" s="1492">
        <v>141</v>
      </c>
      <c r="AB23" s="1492"/>
      <c r="AC23" s="1492"/>
      <c r="AD23" s="2103">
        <v>96707</v>
      </c>
      <c r="AE23" s="2103"/>
      <c r="AF23" s="2103"/>
      <c r="AG23" s="2103"/>
      <c r="AH23" s="2103"/>
      <c r="AI23" s="2103"/>
    </row>
    <row r="24" spans="1:35" ht="11.25" customHeight="1">
      <c r="B24" s="322"/>
      <c r="C24" s="322"/>
      <c r="D24" s="322"/>
      <c r="E24" s="322"/>
      <c r="F24" s="322"/>
      <c r="G24" s="322"/>
      <c r="H24" s="322"/>
      <c r="I24" s="322"/>
      <c r="J24" s="322"/>
      <c r="K24" s="442"/>
      <c r="L24" s="839"/>
      <c r="M24" s="821"/>
      <c r="N24" s="821"/>
      <c r="O24" s="821"/>
      <c r="P24" s="821"/>
      <c r="Q24" s="821"/>
      <c r="R24" s="821"/>
      <c r="S24" s="821"/>
      <c r="T24" s="821"/>
      <c r="U24" s="821"/>
      <c r="V24" s="821"/>
      <c r="W24" s="821"/>
      <c r="X24" s="821"/>
      <c r="Y24" s="821"/>
      <c r="Z24" s="821"/>
      <c r="AA24" s="821"/>
      <c r="AB24" s="821"/>
      <c r="AC24" s="821"/>
      <c r="AD24" s="840"/>
      <c r="AE24" s="840"/>
      <c r="AF24" s="840"/>
      <c r="AG24" s="840"/>
      <c r="AH24" s="840"/>
      <c r="AI24" s="840"/>
    </row>
    <row r="25" spans="1:35" ht="18.75" customHeight="1">
      <c r="A25" s="286">
        <v>16</v>
      </c>
      <c r="B25" s="1296" t="s">
        <v>2041</v>
      </c>
      <c r="C25" s="1296"/>
      <c r="D25" s="1296"/>
      <c r="E25" s="1296"/>
      <c r="F25" s="1296"/>
      <c r="G25" s="1296"/>
      <c r="H25" s="1296"/>
      <c r="I25" s="1296"/>
      <c r="J25" s="1296"/>
      <c r="K25" s="442"/>
      <c r="L25" s="1759">
        <v>2</v>
      </c>
      <c r="M25" s="1492"/>
      <c r="N25" s="1492"/>
      <c r="O25" s="1492">
        <v>2</v>
      </c>
      <c r="P25" s="1492"/>
      <c r="Q25" s="1492"/>
      <c r="R25" s="1492" t="s">
        <v>1569</v>
      </c>
      <c r="S25" s="1492"/>
      <c r="T25" s="1492"/>
      <c r="U25" s="1492">
        <v>48</v>
      </c>
      <c r="V25" s="1492"/>
      <c r="W25" s="1492"/>
      <c r="X25" s="1492">
        <v>20</v>
      </c>
      <c r="Y25" s="1492"/>
      <c r="Z25" s="1492"/>
      <c r="AA25" s="1492">
        <v>28</v>
      </c>
      <c r="AB25" s="1492"/>
      <c r="AC25" s="1492"/>
      <c r="AD25" s="2104" t="s">
        <v>2108</v>
      </c>
      <c r="AE25" s="2104"/>
      <c r="AF25" s="2104"/>
      <c r="AG25" s="2104"/>
      <c r="AH25" s="2104"/>
      <c r="AI25" s="2104"/>
    </row>
    <row r="26" spans="1:35" ht="11.25" customHeight="1">
      <c r="B26" s="322"/>
      <c r="C26" s="322"/>
      <c r="D26" s="322"/>
      <c r="E26" s="322"/>
      <c r="F26" s="322"/>
      <c r="G26" s="322"/>
      <c r="H26" s="322"/>
      <c r="I26" s="322"/>
      <c r="J26" s="322"/>
      <c r="K26" s="442"/>
      <c r="L26" s="839"/>
      <c r="M26" s="821"/>
      <c r="N26" s="821"/>
      <c r="O26" s="821"/>
      <c r="P26" s="821"/>
      <c r="Q26" s="821"/>
      <c r="R26" s="821"/>
      <c r="S26" s="821"/>
      <c r="T26" s="821"/>
      <c r="U26" s="821"/>
      <c r="V26" s="821"/>
      <c r="W26" s="821"/>
      <c r="X26" s="821"/>
      <c r="Y26" s="821"/>
      <c r="Z26" s="821"/>
      <c r="AA26" s="821"/>
      <c r="AB26" s="821"/>
      <c r="AC26" s="821"/>
      <c r="AD26" s="841"/>
      <c r="AE26" s="841"/>
      <c r="AF26" s="841"/>
      <c r="AG26" s="841"/>
      <c r="AH26" s="841"/>
      <c r="AI26" s="841"/>
    </row>
    <row r="27" spans="1:35" ht="18.75" customHeight="1">
      <c r="A27" s="286">
        <v>17</v>
      </c>
      <c r="B27" s="1296" t="s">
        <v>2091</v>
      </c>
      <c r="C27" s="1296"/>
      <c r="D27" s="1296"/>
      <c r="E27" s="1296"/>
      <c r="F27" s="1296"/>
      <c r="G27" s="1296"/>
      <c r="H27" s="1296"/>
      <c r="I27" s="1296"/>
      <c r="J27" s="1296"/>
      <c r="K27" s="442"/>
      <c r="L27" s="1759" t="s">
        <v>1282</v>
      </c>
      <c r="M27" s="1492"/>
      <c r="N27" s="1492"/>
      <c r="O27" s="1492" t="s">
        <v>1569</v>
      </c>
      <c r="P27" s="1492"/>
      <c r="Q27" s="1492"/>
      <c r="R27" s="1492" t="s">
        <v>1569</v>
      </c>
      <c r="S27" s="1492"/>
      <c r="T27" s="1492"/>
      <c r="U27" s="1492" t="s">
        <v>1282</v>
      </c>
      <c r="V27" s="1492"/>
      <c r="W27" s="1492"/>
      <c r="X27" s="1492">
        <v>0</v>
      </c>
      <c r="Y27" s="1492"/>
      <c r="Z27" s="1492"/>
      <c r="AA27" s="1492">
        <v>0</v>
      </c>
      <c r="AB27" s="1492"/>
      <c r="AC27" s="1492"/>
      <c r="AD27" s="2104" t="s">
        <v>1282</v>
      </c>
      <c r="AE27" s="2104"/>
      <c r="AF27" s="2104"/>
      <c r="AG27" s="2104"/>
      <c r="AH27" s="2104"/>
      <c r="AI27" s="2104"/>
    </row>
    <row r="28" spans="1:35" ht="11.25" customHeight="1">
      <c r="B28" s="322"/>
      <c r="C28" s="322"/>
      <c r="D28" s="322"/>
      <c r="E28" s="322"/>
      <c r="F28" s="322"/>
      <c r="G28" s="322"/>
      <c r="H28" s="322"/>
      <c r="I28" s="322"/>
      <c r="J28" s="322"/>
      <c r="K28" s="442"/>
      <c r="L28" s="839"/>
      <c r="M28" s="821"/>
      <c r="N28" s="821"/>
      <c r="O28" s="821"/>
      <c r="P28" s="821"/>
      <c r="Q28" s="821"/>
      <c r="R28" s="821"/>
      <c r="S28" s="821"/>
      <c r="T28" s="821"/>
      <c r="U28" s="821"/>
      <c r="V28" s="821"/>
      <c r="W28" s="821"/>
      <c r="X28" s="821"/>
      <c r="Y28" s="821"/>
      <c r="Z28" s="821"/>
      <c r="AA28" s="821"/>
      <c r="AB28" s="821"/>
      <c r="AC28" s="821"/>
      <c r="AD28" s="841"/>
      <c r="AE28" s="841"/>
      <c r="AF28" s="841"/>
      <c r="AG28" s="841"/>
      <c r="AH28" s="841"/>
      <c r="AI28" s="841"/>
    </row>
    <row r="29" spans="1:35" ht="18.75" customHeight="1">
      <c r="A29" s="286">
        <v>18</v>
      </c>
      <c r="B29" s="1296" t="s">
        <v>2109</v>
      </c>
      <c r="C29" s="1296"/>
      <c r="D29" s="1296"/>
      <c r="E29" s="1296"/>
      <c r="F29" s="1296"/>
      <c r="G29" s="1296"/>
      <c r="H29" s="1296"/>
      <c r="I29" s="1296"/>
      <c r="J29" s="1296"/>
      <c r="K29" s="442"/>
      <c r="L29" s="1759">
        <v>3</v>
      </c>
      <c r="M29" s="1492"/>
      <c r="N29" s="1492"/>
      <c r="O29" s="1492">
        <v>3</v>
      </c>
      <c r="P29" s="1492"/>
      <c r="Q29" s="1492"/>
      <c r="R29" s="1492" t="s">
        <v>1569</v>
      </c>
      <c r="S29" s="1492"/>
      <c r="T29" s="1492"/>
      <c r="U29" s="1492">
        <v>331</v>
      </c>
      <c r="V29" s="1492"/>
      <c r="W29" s="1492"/>
      <c r="X29" s="1492">
        <v>255</v>
      </c>
      <c r="Y29" s="1492"/>
      <c r="Z29" s="1492"/>
      <c r="AA29" s="1492">
        <v>76</v>
      </c>
      <c r="AB29" s="1492"/>
      <c r="AC29" s="1492"/>
      <c r="AD29" s="2104">
        <v>139009</v>
      </c>
      <c r="AE29" s="2104"/>
      <c r="AF29" s="2104"/>
      <c r="AG29" s="2104"/>
      <c r="AH29" s="2104"/>
      <c r="AI29" s="2104"/>
    </row>
    <row r="30" spans="1:35" ht="11.25" customHeight="1">
      <c r="B30" s="322"/>
      <c r="C30" s="322"/>
      <c r="D30" s="322"/>
      <c r="E30" s="322"/>
      <c r="F30" s="322"/>
      <c r="G30" s="322"/>
      <c r="H30" s="322"/>
      <c r="I30" s="322"/>
      <c r="J30" s="322"/>
      <c r="K30" s="442"/>
      <c r="L30" s="839"/>
      <c r="M30" s="821"/>
      <c r="N30" s="821"/>
      <c r="O30" s="821"/>
      <c r="P30" s="821"/>
      <c r="Q30" s="821"/>
      <c r="R30" s="821"/>
      <c r="S30" s="821"/>
      <c r="T30" s="821"/>
      <c r="U30" s="821"/>
      <c r="V30" s="821"/>
      <c r="W30" s="821"/>
      <c r="X30" s="821"/>
      <c r="Y30" s="821"/>
      <c r="Z30" s="821"/>
      <c r="AA30" s="821"/>
      <c r="AB30" s="821"/>
      <c r="AC30" s="821"/>
      <c r="AD30" s="841"/>
      <c r="AE30" s="841"/>
      <c r="AF30" s="841"/>
      <c r="AG30" s="841"/>
      <c r="AH30" s="841"/>
      <c r="AI30" s="841"/>
    </row>
    <row r="31" spans="1:35" ht="18.75" customHeight="1">
      <c r="A31" s="286">
        <v>19</v>
      </c>
      <c r="B31" s="1296" t="s">
        <v>2092</v>
      </c>
      <c r="C31" s="1296"/>
      <c r="D31" s="1296"/>
      <c r="E31" s="1296"/>
      <c r="F31" s="1296"/>
      <c r="G31" s="1296"/>
      <c r="H31" s="1296"/>
      <c r="I31" s="1296"/>
      <c r="J31" s="1296"/>
      <c r="K31" s="442"/>
      <c r="L31" s="1759">
        <v>1</v>
      </c>
      <c r="M31" s="1492"/>
      <c r="N31" s="1492"/>
      <c r="O31" s="1492">
        <v>1</v>
      </c>
      <c r="P31" s="1492"/>
      <c r="Q31" s="1492"/>
      <c r="R31" s="1492" t="s">
        <v>1569</v>
      </c>
      <c r="S31" s="1492"/>
      <c r="T31" s="1492"/>
      <c r="U31" s="1492">
        <v>28</v>
      </c>
      <c r="V31" s="1492"/>
      <c r="W31" s="1492"/>
      <c r="X31" s="1492">
        <v>19</v>
      </c>
      <c r="Y31" s="1492"/>
      <c r="Z31" s="1492"/>
      <c r="AA31" s="1492">
        <v>9</v>
      </c>
      <c r="AB31" s="1492"/>
      <c r="AC31" s="1492"/>
      <c r="AD31" s="2104" t="s">
        <v>2108</v>
      </c>
      <c r="AE31" s="2104"/>
      <c r="AF31" s="2104"/>
      <c r="AG31" s="2104"/>
      <c r="AH31" s="2104"/>
      <c r="AI31" s="2104"/>
    </row>
    <row r="32" spans="1:35" ht="11.25" customHeight="1">
      <c r="B32" s="322"/>
      <c r="C32" s="322"/>
      <c r="D32" s="322"/>
      <c r="E32" s="322"/>
      <c r="F32" s="322"/>
      <c r="G32" s="322"/>
      <c r="H32" s="322"/>
      <c r="I32" s="322"/>
      <c r="J32" s="322"/>
      <c r="K32" s="442"/>
      <c r="L32" s="839"/>
      <c r="M32" s="821"/>
      <c r="N32" s="821"/>
      <c r="O32" s="821"/>
      <c r="P32" s="821"/>
      <c r="Q32" s="821"/>
      <c r="R32" s="821"/>
      <c r="S32" s="821"/>
      <c r="T32" s="821"/>
      <c r="U32" s="821"/>
      <c r="V32" s="821"/>
      <c r="W32" s="821"/>
      <c r="X32" s="821"/>
      <c r="Y32" s="821"/>
      <c r="Z32" s="821"/>
      <c r="AA32" s="821"/>
      <c r="AB32" s="821"/>
      <c r="AC32" s="821"/>
      <c r="AD32" s="841"/>
      <c r="AE32" s="841"/>
      <c r="AF32" s="841"/>
      <c r="AG32" s="841"/>
      <c r="AH32" s="841"/>
      <c r="AI32" s="841"/>
    </row>
    <row r="33" spans="1:35" ht="18.75" customHeight="1">
      <c r="A33" s="286">
        <v>20</v>
      </c>
      <c r="B33" s="1296" t="s">
        <v>2093</v>
      </c>
      <c r="C33" s="1296"/>
      <c r="D33" s="1296"/>
      <c r="E33" s="1296"/>
      <c r="F33" s="1296"/>
      <c r="G33" s="1296"/>
      <c r="H33" s="1296"/>
      <c r="I33" s="1296"/>
      <c r="J33" s="1296"/>
      <c r="K33" s="442"/>
      <c r="L33" s="1759" t="s">
        <v>1282</v>
      </c>
      <c r="M33" s="1492"/>
      <c r="N33" s="1492"/>
      <c r="O33" s="1492" t="s">
        <v>1569</v>
      </c>
      <c r="P33" s="1492"/>
      <c r="Q33" s="1492"/>
      <c r="R33" s="1492" t="s">
        <v>1569</v>
      </c>
      <c r="S33" s="1492"/>
      <c r="T33" s="1492"/>
      <c r="U33" s="1492" t="s">
        <v>1282</v>
      </c>
      <c r="V33" s="1492"/>
      <c r="W33" s="1492"/>
      <c r="X33" s="1492">
        <v>0</v>
      </c>
      <c r="Y33" s="1492"/>
      <c r="Z33" s="1492"/>
      <c r="AA33" s="1492">
        <v>0</v>
      </c>
      <c r="AB33" s="1492"/>
      <c r="AC33" s="1492"/>
      <c r="AD33" s="2104" t="s">
        <v>1282</v>
      </c>
      <c r="AE33" s="2104"/>
      <c r="AF33" s="2104"/>
      <c r="AG33" s="2104"/>
      <c r="AH33" s="2104"/>
      <c r="AI33" s="2104"/>
    </row>
    <row r="34" spans="1:35" ht="11.25" customHeight="1">
      <c r="B34" s="322"/>
      <c r="C34" s="322"/>
      <c r="D34" s="322"/>
      <c r="E34" s="322"/>
      <c r="F34" s="322"/>
      <c r="G34" s="322"/>
      <c r="H34" s="322"/>
      <c r="I34" s="322"/>
      <c r="J34" s="322"/>
      <c r="K34" s="442"/>
      <c r="L34" s="839"/>
      <c r="M34" s="821"/>
      <c r="N34" s="821"/>
      <c r="O34" s="821"/>
      <c r="P34" s="821"/>
      <c r="Q34" s="821"/>
      <c r="R34" s="821"/>
      <c r="S34" s="821"/>
      <c r="T34" s="821"/>
      <c r="U34" s="821"/>
      <c r="V34" s="821"/>
      <c r="W34" s="821"/>
      <c r="X34" s="821"/>
      <c r="Y34" s="821"/>
      <c r="Z34" s="821"/>
      <c r="AA34" s="821"/>
      <c r="AB34" s="821"/>
      <c r="AC34" s="821"/>
      <c r="AD34" s="841"/>
      <c r="AE34" s="841"/>
      <c r="AF34" s="841"/>
      <c r="AG34" s="841"/>
      <c r="AH34" s="841"/>
      <c r="AI34" s="841"/>
    </row>
    <row r="35" spans="1:35" ht="18.75" customHeight="1">
      <c r="A35" s="286">
        <v>21</v>
      </c>
      <c r="B35" s="1296" t="s">
        <v>2094</v>
      </c>
      <c r="C35" s="1296"/>
      <c r="D35" s="1296"/>
      <c r="E35" s="1296"/>
      <c r="F35" s="1296"/>
      <c r="G35" s="1296"/>
      <c r="H35" s="1296"/>
      <c r="I35" s="1296"/>
      <c r="J35" s="1296"/>
      <c r="K35" s="442"/>
      <c r="L35" s="1759">
        <v>7</v>
      </c>
      <c r="M35" s="1492"/>
      <c r="N35" s="1492"/>
      <c r="O35" s="1492">
        <v>6</v>
      </c>
      <c r="P35" s="1492"/>
      <c r="Q35" s="1492"/>
      <c r="R35" s="1492">
        <v>1</v>
      </c>
      <c r="S35" s="1492"/>
      <c r="T35" s="1492"/>
      <c r="U35" s="1492">
        <v>130</v>
      </c>
      <c r="V35" s="1492"/>
      <c r="W35" s="1492"/>
      <c r="X35" s="1492">
        <v>101</v>
      </c>
      <c r="Y35" s="1492"/>
      <c r="Z35" s="1492"/>
      <c r="AA35" s="1492">
        <v>29</v>
      </c>
      <c r="AB35" s="1492"/>
      <c r="AC35" s="1492"/>
      <c r="AD35" s="1492">
        <v>51040</v>
      </c>
      <c r="AE35" s="1492"/>
      <c r="AF35" s="1492"/>
      <c r="AG35" s="1492"/>
      <c r="AH35" s="1492"/>
      <c r="AI35" s="1492"/>
    </row>
    <row r="36" spans="1:35" ht="11.25" customHeight="1">
      <c r="B36" s="322"/>
      <c r="C36" s="322"/>
      <c r="D36" s="322"/>
      <c r="E36" s="322"/>
      <c r="F36" s="322"/>
      <c r="G36" s="322"/>
      <c r="H36" s="322"/>
      <c r="I36" s="322"/>
      <c r="J36" s="322"/>
      <c r="K36" s="442"/>
      <c r="L36" s="839"/>
      <c r="M36" s="821"/>
      <c r="N36" s="821"/>
      <c r="O36" s="821"/>
      <c r="P36" s="821"/>
      <c r="Q36" s="821"/>
      <c r="R36" s="821"/>
      <c r="S36" s="821"/>
      <c r="T36" s="821"/>
      <c r="U36" s="821"/>
      <c r="V36" s="821"/>
      <c r="W36" s="821"/>
      <c r="X36" s="821"/>
      <c r="Y36" s="821"/>
      <c r="Z36" s="821"/>
      <c r="AA36" s="821"/>
      <c r="AB36" s="821"/>
      <c r="AC36" s="821"/>
      <c r="AD36" s="821"/>
      <c r="AE36" s="821"/>
      <c r="AF36" s="821"/>
      <c r="AG36" s="821"/>
      <c r="AH36" s="821"/>
      <c r="AI36" s="821"/>
    </row>
    <row r="37" spans="1:35" ht="18.75" customHeight="1">
      <c r="A37" s="286">
        <v>22</v>
      </c>
      <c r="B37" s="1296" t="s">
        <v>2045</v>
      </c>
      <c r="C37" s="1296"/>
      <c r="D37" s="1296"/>
      <c r="E37" s="1296"/>
      <c r="F37" s="1296"/>
      <c r="G37" s="1296"/>
      <c r="H37" s="1296"/>
      <c r="I37" s="1296"/>
      <c r="J37" s="1296"/>
      <c r="K37" s="442"/>
      <c r="L37" s="1759">
        <v>2</v>
      </c>
      <c r="M37" s="1492"/>
      <c r="N37" s="1492"/>
      <c r="O37" s="1492">
        <v>2</v>
      </c>
      <c r="P37" s="1492"/>
      <c r="Q37" s="1492"/>
      <c r="R37" s="1492" t="s">
        <v>1569</v>
      </c>
      <c r="S37" s="1492"/>
      <c r="T37" s="1492"/>
      <c r="U37" s="1492">
        <v>84</v>
      </c>
      <c r="V37" s="1492"/>
      <c r="W37" s="1492"/>
      <c r="X37" s="1492">
        <v>71</v>
      </c>
      <c r="Y37" s="1492"/>
      <c r="Z37" s="1492"/>
      <c r="AA37" s="1492">
        <v>13</v>
      </c>
      <c r="AB37" s="1492"/>
      <c r="AC37" s="1492"/>
      <c r="AD37" s="2104" t="s">
        <v>2108</v>
      </c>
      <c r="AE37" s="2104"/>
      <c r="AF37" s="2104"/>
      <c r="AG37" s="2104"/>
      <c r="AH37" s="2104"/>
      <c r="AI37" s="2104"/>
    </row>
    <row r="38" spans="1:35" ht="11.25" customHeight="1">
      <c r="B38" s="322"/>
      <c r="C38" s="322"/>
      <c r="D38" s="322"/>
      <c r="E38" s="322"/>
      <c r="F38" s="322"/>
      <c r="G38" s="322"/>
      <c r="H38" s="322"/>
      <c r="I38" s="322"/>
      <c r="J38" s="322"/>
      <c r="K38" s="442"/>
      <c r="L38" s="839"/>
      <c r="M38" s="821"/>
      <c r="N38" s="821"/>
      <c r="O38" s="821"/>
      <c r="P38" s="821"/>
      <c r="Q38" s="821"/>
      <c r="R38" s="821"/>
      <c r="S38" s="821"/>
      <c r="T38" s="821"/>
      <c r="U38" s="821"/>
      <c r="V38" s="821"/>
      <c r="W38" s="821"/>
      <c r="X38" s="821"/>
      <c r="Y38" s="821"/>
      <c r="Z38" s="821"/>
      <c r="AA38" s="821"/>
      <c r="AB38" s="821"/>
      <c r="AC38" s="821"/>
      <c r="AD38" s="841"/>
      <c r="AE38" s="841"/>
      <c r="AF38" s="841"/>
      <c r="AG38" s="841"/>
      <c r="AH38" s="841"/>
      <c r="AI38" s="841"/>
    </row>
    <row r="39" spans="1:35" ht="18.75" customHeight="1">
      <c r="A39" s="286">
        <v>23</v>
      </c>
      <c r="B39" s="1296" t="s">
        <v>2095</v>
      </c>
      <c r="C39" s="1296"/>
      <c r="D39" s="1296"/>
      <c r="E39" s="1296"/>
      <c r="F39" s="1296"/>
      <c r="G39" s="1296"/>
      <c r="H39" s="1296"/>
      <c r="I39" s="1296"/>
      <c r="J39" s="1296"/>
      <c r="K39" s="442"/>
      <c r="L39" s="1759">
        <v>2</v>
      </c>
      <c r="M39" s="1492"/>
      <c r="N39" s="1492"/>
      <c r="O39" s="1492">
        <v>2</v>
      </c>
      <c r="P39" s="1492"/>
      <c r="Q39" s="1492"/>
      <c r="R39" s="1492" t="s">
        <v>1569</v>
      </c>
      <c r="S39" s="1492"/>
      <c r="T39" s="1492"/>
      <c r="U39" s="1492">
        <v>9</v>
      </c>
      <c r="V39" s="1492"/>
      <c r="W39" s="1492"/>
      <c r="X39" s="1492">
        <v>5</v>
      </c>
      <c r="Y39" s="1492"/>
      <c r="Z39" s="1492"/>
      <c r="AA39" s="1492">
        <v>4</v>
      </c>
      <c r="AB39" s="1492"/>
      <c r="AC39" s="1492"/>
      <c r="AD39" s="2104" t="s">
        <v>2108</v>
      </c>
      <c r="AE39" s="2104"/>
      <c r="AF39" s="2104"/>
      <c r="AG39" s="2104"/>
      <c r="AH39" s="2104"/>
      <c r="AI39" s="2104"/>
    </row>
    <row r="40" spans="1:35" ht="11.25" customHeight="1">
      <c r="B40" s="322"/>
      <c r="C40" s="322"/>
      <c r="D40" s="322"/>
      <c r="E40" s="322"/>
      <c r="F40" s="322"/>
      <c r="G40" s="322"/>
      <c r="H40" s="322"/>
      <c r="I40" s="322"/>
      <c r="J40" s="322"/>
      <c r="K40" s="442"/>
      <c r="L40" s="839"/>
      <c r="M40" s="821"/>
      <c r="N40" s="821"/>
      <c r="O40" s="821"/>
      <c r="P40" s="821"/>
      <c r="Q40" s="821"/>
      <c r="R40" s="821"/>
      <c r="S40" s="821"/>
      <c r="T40" s="821"/>
      <c r="U40" s="821"/>
      <c r="V40" s="821"/>
      <c r="W40" s="821"/>
      <c r="X40" s="821"/>
      <c r="Y40" s="821"/>
      <c r="Z40" s="821"/>
      <c r="AA40" s="821"/>
      <c r="AB40" s="821"/>
      <c r="AC40" s="821"/>
      <c r="AD40" s="841"/>
      <c r="AE40" s="841"/>
      <c r="AF40" s="841"/>
      <c r="AG40" s="841"/>
      <c r="AH40" s="841"/>
      <c r="AI40" s="841"/>
    </row>
    <row r="41" spans="1:35" ht="18.75" customHeight="1">
      <c r="A41" s="286">
        <v>24</v>
      </c>
      <c r="B41" s="1296" t="s">
        <v>2096</v>
      </c>
      <c r="C41" s="1296"/>
      <c r="D41" s="1296"/>
      <c r="E41" s="1296"/>
      <c r="F41" s="1296"/>
      <c r="G41" s="1296"/>
      <c r="H41" s="1296"/>
      <c r="I41" s="1296"/>
      <c r="J41" s="1296"/>
      <c r="K41" s="442"/>
      <c r="L41" s="1759">
        <v>10</v>
      </c>
      <c r="M41" s="1492"/>
      <c r="N41" s="1492"/>
      <c r="O41" s="1492">
        <v>10</v>
      </c>
      <c r="P41" s="1492"/>
      <c r="Q41" s="1492"/>
      <c r="R41" s="1492" t="s">
        <v>1569</v>
      </c>
      <c r="S41" s="1492"/>
      <c r="T41" s="1492"/>
      <c r="U41" s="1492">
        <v>198</v>
      </c>
      <c r="V41" s="1492"/>
      <c r="W41" s="1492"/>
      <c r="X41" s="1492">
        <v>156</v>
      </c>
      <c r="Y41" s="1492"/>
      <c r="Z41" s="1492"/>
      <c r="AA41" s="1492">
        <v>42</v>
      </c>
      <c r="AB41" s="1492"/>
      <c r="AC41" s="1492"/>
      <c r="AD41" s="2104">
        <v>72626</v>
      </c>
      <c r="AE41" s="2104"/>
      <c r="AF41" s="2104"/>
      <c r="AG41" s="2104"/>
      <c r="AH41" s="2104"/>
      <c r="AI41" s="2104"/>
    </row>
    <row r="42" spans="1:35" ht="11.25" customHeight="1">
      <c r="B42" s="322"/>
      <c r="C42" s="322"/>
      <c r="D42" s="322"/>
      <c r="E42" s="322"/>
      <c r="F42" s="322"/>
      <c r="G42" s="322"/>
      <c r="H42" s="322"/>
      <c r="I42" s="322"/>
      <c r="J42" s="322"/>
      <c r="K42" s="442"/>
      <c r="L42" s="839"/>
      <c r="M42" s="821"/>
      <c r="N42" s="821"/>
      <c r="O42" s="821"/>
      <c r="P42" s="821"/>
      <c r="Q42" s="821"/>
      <c r="R42" s="821"/>
      <c r="S42" s="821"/>
      <c r="T42" s="821"/>
      <c r="U42" s="821"/>
      <c r="V42" s="821"/>
      <c r="W42" s="821"/>
      <c r="X42" s="821"/>
      <c r="Y42" s="821"/>
      <c r="Z42" s="821"/>
      <c r="AA42" s="821"/>
      <c r="AB42" s="821"/>
      <c r="AC42" s="821"/>
      <c r="AD42" s="841"/>
      <c r="AE42" s="841"/>
      <c r="AF42" s="841"/>
      <c r="AG42" s="841"/>
      <c r="AH42" s="841"/>
      <c r="AI42" s="841"/>
    </row>
    <row r="43" spans="1:35" ht="18.75" customHeight="1">
      <c r="A43" s="286">
        <v>25</v>
      </c>
      <c r="B43" s="1296" t="s">
        <v>2048</v>
      </c>
      <c r="C43" s="1296"/>
      <c r="D43" s="1296"/>
      <c r="E43" s="1296"/>
      <c r="F43" s="1296"/>
      <c r="G43" s="1296"/>
      <c r="H43" s="1296"/>
      <c r="I43" s="1296"/>
      <c r="J43" s="1296"/>
      <c r="K43" s="442"/>
      <c r="L43" s="1759">
        <v>7</v>
      </c>
      <c r="M43" s="1492"/>
      <c r="N43" s="1492"/>
      <c r="O43" s="1492">
        <v>6</v>
      </c>
      <c r="P43" s="1492"/>
      <c r="Q43" s="1492"/>
      <c r="R43" s="1492">
        <v>1</v>
      </c>
      <c r="S43" s="1492"/>
      <c r="T43" s="1492"/>
      <c r="U43" s="1492">
        <v>375</v>
      </c>
      <c r="V43" s="1492"/>
      <c r="W43" s="1492"/>
      <c r="X43" s="1492">
        <v>322</v>
      </c>
      <c r="Y43" s="1492"/>
      <c r="Z43" s="1492"/>
      <c r="AA43" s="1492">
        <v>53</v>
      </c>
      <c r="AB43" s="1492"/>
      <c r="AC43" s="1492"/>
      <c r="AD43" s="2104">
        <v>221876</v>
      </c>
      <c r="AE43" s="2104"/>
      <c r="AF43" s="2104"/>
      <c r="AG43" s="2104"/>
      <c r="AH43" s="2104"/>
      <c r="AI43" s="2104"/>
    </row>
    <row r="44" spans="1:35" ht="11.25" customHeight="1">
      <c r="B44" s="322"/>
      <c r="C44" s="322"/>
      <c r="D44" s="322"/>
      <c r="E44" s="322"/>
      <c r="F44" s="322"/>
      <c r="G44" s="322"/>
      <c r="H44" s="322"/>
      <c r="I44" s="322"/>
      <c r="J44" s="322"/>
      <c r="K44" s="442"/>
      <c r="L44" s="839"/>
      <c r="M44" s="821"/>
      <c r="N44" s="821"/>
      <c r="O44" s="821"/>
      <c r="P44" s="821"/>
      <c r="Q44" s="821"/>
      <c r="R44" s="821"/>
      <c r="S44" s="821"/>
      <c r="T44" s="821"/>
      <c r="U44" s="821"/>
      <c r="V44" s="821"/>
      <c r="W44" s="821"/>
      <c r="X44" s="821"/>
      <c r="Y44" s="821"/>
      <c r="Z44" s="821"/>
      <c r="AA44" s="821"/>
      <c r="AB44" s="821"/>
      <c r="AC44" s="821"/>
      <c r="AD44" s="841"/>
      <c r="AE44" s="841"/>
      <c r="AF44" s="841"/>
      <c r="AG44" s="841"/>
      <c r="AH44" s="841"/>
      <c r="AI44" s="841"/>
    </row>
    <row r="45" spans="1:35" ht="18.75" customHeight="1">
      <c r="A45" s="286">
        <v>26</v>
      </c>
      <c r="B45" s="1296" t="s">
        <v>2049</v>
      </c>
      <c r="C45" s="1296"/>
      <c r="D45" s="1296"/>
      <c r="E45" s="1296"/>
      <c r="F45" s="1296"/>
      <c r="G45" s="1296"/>
      <c r="H45" s="1296"/>
      <c r="I45" s="1296"/>
      <c r="J45" s="1296"/>
      <c r="K45" s="442"/>
      <c r="L45" s="1759">
        <v>10</v>
      </c>
      <c r="M45" s="1492"/>
      <c r="N45" s="1492"/>
      <c r="O45" s="1492">
        <v>10</v>
      </c>
      <c r="P45" s="1492"/>
      <c r="Q45" s="1492"/>
      <c r="R45" s="1492" t="s">
        <v>1569</v>
      </c>
      <c r="S45" s="1492"/>
      <c r="T45" s="1492"/>
      <c r="U45" s="1492">
        <v>155</v>
      </c>
      <c r="V45" s="1492"/>
      <c r="W45" s="1492"/>
      <c r="X45" s="1492">
        <v>120</v>
      </c>
      <c r="Y45" s="1492"/>
      <c r="Z45" s="1492"/>
      <c r="AA45" s="1492">
        <v>35</v>
      </c>
      <c r="AB45" s="1492"/>
      <c r="AC45" s="1492"/>
      <c r="AD45" s="2104">
        <v>70573</v>
      </c>
      <c r="AE45" s="2104"/>
      <c r="AF45" s="2104"/>
      <c r="AG45" s="2104"/>
      <c r="AH45" s="2104"/>
      <c r="AI45" s="2104"/>
    </row>
    <row r="46" spans="1:35" ht="11.25" customHeight="1">
      <c r="B46" s="322"/>
      <c r="C46" s="322"/>
      <c r="D46" s="322"/>
      <c r="E46" s="322"/>
      <c r="F46" s="322"/>
      <c r="G46" s="322"/>
      <c r="H46" s="322"/>
      <c r="I46" s="322"/>
      <c r="J46" s="322"/>
      <c r="K46" s="442"/>
      <c r="L46" s="839"/>
      <c r="M46" s="821"/>
      <c r="N46" s="821"/>
      <c r="O46" s="821"/>
      <c r="P46" s="821"/>
      <c r="Q46" s="821"/>
      <c r="R46" s="821"/>
      <c r="S46" s="821"/>
      <c r="T46" s="821"/>
      <c r="U46" s="821"/>
      <c r="V46" s="821"/>
      <c r="W46" s="821"/>
      <c r="X46" s="821"/>
      <c r="Y46" s="821"/>
      <c r="Z46" s="821"/>
      <c r="AA46" s="821"/>
      <c r="AB46" s="821"/>
      <c r="AC46" s="821"/>
      <c r="AD46" s="841"/>
      <c r="AE46" s="841"/>
      <c r="AF46" s="841"/>
      <c r="AG46" s="841"/>
      <c r="AH46" s="841"/>
      <c r="AI46" s="841"/>
    </row>
    <row r="47" spans="1:35" ht="18.75" customHeight="1">
      <c r="A47" s="286">
        <v>27</v>
      </c>
      <c r="B47" s="1296" t="s">
        <v>2050</v>
      </c>
      <c r="C47" s="1296"/>
      <c r="D47" s="1296"/>
      <c r="E47" s="1296"/>
      <c r="F47" s="1296"/>
      <c r="G47" s="1296"/>
      <c r="H47" s="1296"/>
      <c r="I47" s="1296"/>
      <c r="J47" s="1296"/>
      <c r="K47" s="442"/>
      <c r="L47" s="1759">
        <v>5</v>
      </c>
      <c r="M47" s="1492"/>
      <c r="N47" s="1492"/>
      <c r="O47" s="1492">
        <v>5</v>
      </c>
      <c r="P47" s="1492"/>
      <c r="Q47" s="1492"/>
      <c r="R47" s="1492" t="s">
        <v>1569</v>
      </c>
      <c r="S47" s="1492"/>
      <c r="T47" s="1492"/>
      <c r="U47" s="1492">
        <v>100</v>
      </c>
      <c r="V47" s="1492"/>
      <c r="W47" s="1492"/>
      <c r="X47" s="1492">
        <v>70</v>
      </c>
      <c r="Y47" s="1492"/>
      <c r="Z47" s="1492"/>
      <c r="AA47" s="1492">
        <v>30</v>
      </c>
      <c r="AB47" s="1492"/>
      <c r="AC47" s="1492"/>
      <c r="AD47" s="2103">
        <v>39593</v>
      </c>
      <c r="AE47" s="2103"/>
      <c r="AF47" s="2103"/>
      <c r="AG47" s="2103"/>
      <c r="AH47" s="2103"/>
      <c r="AI47" s="2103"/>
    </row>
    <row r="48" spans="1:35" ht="11.25" customHeight="1">
      <c r="B48" s="322"/>
      <c r="C48" s="322"/>
      <c r="D48" s="322"/>
      <c r="E48" s="322"/>
      <c r="F48" s="322"/>
      <c r="G48" s="322"/>
      <c r="H48" s="322"/>
      <c r="I48" s="322"/>
      <c r="J48" s="322"/>
      <c r="K48" s="442"/>
      <c r="L48" s="839"/>
      <c r="M48" s="821"/>
      <c r="N48" s="821"/>
      <c r="O48" s="821"/>
      <c r="P48" s="821"/>
      <c r="Q48" s="821"/>
      <c r="R48" s="821"/>
      <c r="S48" s="821"/>
      <c r="T48" s="821"/>
      <c r="U48" s="821"/>
      <c r="V48" s="821"/>
      <c r="W48" s="821"/>
      <c r="X48" s="821"/>
      <c r="Y48" s="821"/>
      <c r="Z48" s="821"/>
      <c r="AA48" s="821"/>
      <c r="AB48" s="821"/>
      <c r="AC48" s="821"/>
      <c r="AD48" s="840"/>
      <c r="AE48" s="840"/>
      <c r="AF48" s="840"/>
      <c r="AG48" s="840"/>
      <c r="AH48" s="840"/>
      <c r="AI48" s="840"/>
    </row>
    <row r="49" spans="1:35" ht="18.75" customHeight="1">
      <c r="A49" s="286">
        <v>28</v>
      </c>
      <c r="B49" s="1828" t="s">
        <v>2051</v>
      </c>
      <c r="C49" s="1828"/>
      <c r="D49" s="1828"/>
      <c r="E49" s="1828"/>
      <c r="F49" s="1828"/>
      <c r="G49" s="1828"/>
      <c r="H49" s="1828"/>
      <c r="I49" s="1828"/>
      <c r="J49" s="1828"/>
      <c r="K49" s="442"/>
      <c r="L49" s="1759">
        <v>10</v>
      </c>
      <c r="M49" s="1492"/>
      <c r="N49" s="1492"/>
      <c r="O49" s="1492">
        <v>9</v>
      </c>
      <c r="P49" s="1492"/>
      <c r="Q49" s="1492"/>
      <c r="R49" s="1492">
        <v>1</v>
      </c>
      <c r="S49" s="1492"/>
      <c r="T49" s="1492"/>
      <c r="U49" s="1492">
        <v>1496</v>
      </c>
      <c r="V49" s="1492"/>
      <c r="W49" s="1492"/>
      <c r="X49" s="1492">
        <v>1265</v>
      </c>
      <c r="Y49" s="1492"/>
      <c r="Z49" s="1492"/>
      <c r="AA49" s="1492">
        <v>231</v>
      </c>
      <c r="AB49" s="1492"/>
      <c r="AC49" s="1492"/>
      <c r="AD49" s="2103">
        <v>901914</v>
      </c>
      <c r="AE49" s="2103"/>
      <c r="AF49" s="2103"/>
      <c r="AG49" s="2103"/>
      <c r="AH49" s="2103"/>
      <c r="AI49" s="2103"/>
    </row>
    <row r="50" spans="1:35" ht="11.25" customHeight="1">
      <c r="B50" s="322"/>
      <c r="C50" s="322"/>
      <c r="D50" s="322"/>
      <c r="E50" s="322"/>
      <c r="F50" s="322"/>
      <c r="G50" s="322"/>
      <c r="H50" s="322"/>
      <c r="I50" s="322"/>
      <c r="J50" s="322"/>
      <c r="K50" s="442"/>
      <c r="L50" s="839"/>
      <c r="M50" s="821"/>
      <c r="N50" s="821"/>
      <c r="O50" s="821"/>
      <c r="P50" s="821"/>
      <c r="Q50" s="821"/>
      <c r="R50" s="821"/>
      <c r="S50" s="821"/>
      <c r="T50" s="821"/>
      <c r="U50" s="821"/>
      <c r="V50" s="821"/>
      <c r="W50" s="821"/>
      <c r="X50" s="821"/>
      <c r="Y50" s="821"/>
      <c r="Z50" s="821"/>
      <c r="AA50" s="821"/>
      <c r="AB50" s="821"/>
      <c r="AC50" s="821"/>
      <c r="AD50" s="840"/>
      <c r="AE50" s="840"/>
      <c r="AF50" s="840"/>
      <c r="AG50" s="840"/>
      <c r="AH50" s="840"/>
      <c r="AI50" s="840"/>
    </row>
    <row r="51" spans="1:35" ht="18.75" customHeight="1">
      <c r="A51" s="286">
        <v>29</v>
      </c>
      <c r="B51" s="1296" t="s">
        <v>2097</v>
      </c>
      <c r="C51" s="1296"/>
      <c r="D51" s="1296"/>
      <c r="E51" s="1296"/>
      <c r="F51" s="1296"/>
      <c r="G51" s="1296"/>
      <c r="H51" s="1296"/>
      <c r="I51" s="1296"/>
      <c r="J51" s="1296"/>
      <c r="K51" s="442"/>
      <c r="L51" s="1759">
        <v>9</v>
      </c>
      <c r="M51" s="1492"/>
      <c r="N51" s="1492"/>
      <c r="O51" s="1492">
        <v>9</v>
      </c>
      <c r="P51" s="1492"/>
      <c r="Q51" s="1492"/>
      <c r="R51" s="1492" t="s">
        <v>1569</v>
      </c>
      <c r="S51" s="1492"/>
      <c r="T51" s="1492"/>
      <c r="U51" s="1492">
        <v>346</v>
      </c>
      <c r="V51" s="1492"/>
      <c r="W51" s="1492"/>
      <c r="X51" s="1492">
        <v>152</v>
      </c>
      <c r="Y51" s="1492"/>
      <c r="Z51" s="1492"/>
      <c r="AA51" s="1492">
        <v>194</v>
      </c>
      <c r="AB51" s="1492"/>
      <c r="AC51" s="1492"/>
      <c r="AD51" s="2103">
        <v>112430</v>
      </c>
      <c r="AE51" s="2103"/>
      <c r="AF51" s="2103"/>
      <c r="AG51" s="2103"/>
      <c r="AH51" s="2103"/>
      <c r="AI51" s="2103"/>
    </row>
    <row r="52" spans="1:35" ht="11.25" customHeight="1">
      <c r="B52" s="322"/>
      <c r="C52" s="322"/>
      <c r="D52" s="322"/>
      <c r="E52" s="322"/>
      <c r="F52" s="322"/>
      <c r="G52" s="322"/>
      <c r="H52" s="322"/>
      <c r="I52" s="322"/>
      <c r="J52" s="322"/>
      <c r="K52" s="442"/>
      <c r="L52" s="839"/>
      <c r="M52" s="821"/>
      <c r="N52" s="821"/>
      <c r="O52" s="821"/>
      <c r="P52" s="821"/>
      <c r="Q52" s="821"/>
      <c r="R52" s="821"/>
      <c r="S52" s="821"/>
      <c r="T52" s="821"/>
      <c r="U52" s="821"/>
      <c r="V52" s="821"/>
      <c r="W52" s="821"/>
      <c r="X52" s="821"/>
      <c r="Y52" s="821"/>
      <c r="Z52" s="821"/>
      <c r="AA52" s="821"/>
      <c r="AB52" s="821"/>
      <c r="AC52" s="821"/>
      <c r="AD52" s="840"/>
      <c r="AE52" s="840"/>
      <c r="AF52" s="840"/>
      <c r="AG52" s="840"/>
      <c r="AH52" s="840"/>
      <c r="AI52" s="840"/>
    </row>
    <row r="53" spans="1:35" ht="18.75" customHeight="1">
      <c r="A53" s="286">
        <v>30</v>
      </c>
      <c r="B53" s="1296" t="s">
        <v>2053</v>
      </c>
      <c r="C53" s="1296"/>
      <c r="D53" s="1296"/>
      <c r="E53" s="1296"/>
      <c r="F53" s="1296"/>
      <c r="G53" s="1296"/>
      <c r="H53" s="1296"/>
      <c r="I53" s="1296"/>
      <c r="J53" s="1296"/>
      <c r="K53" s="442"/>
      <c r="L53" s="1759">
        <v>2</v>
      </c>
      <c r="M53" s="1492"/>
      <c r="N53" s="1492"/>
      <c r="O53" s="1492">
        <v>2</v>
      </c>
      <c r="P53" s="1492"/>
      <c r="Q53" s="1492"/>
      <c r="R53" s="1492" t="s">
        <v>1569</v>
      </c>
      <c r="S53" s="1492"/>
      <c r="T53" s="1492"/>
      <c r="U53" s="1492">
        <v>80</v>
      </c>
      <c r="V53" s="1492"/>
      <c r="W53" s="1492"/>
      <c r="X53" s="1492">
        <v>54</v>
      </c>
      <c r="Y53" s="1492"/>
      <c r="Z53" s="1492"/>
      <c r="AA53" s="1492">
        <v>26</v>
      </c>
      <c r="AB53" s="1492"/>
      <c r="AC53" s="1492"/>
      <c r="AD53" s="1492" t="s">
        <v>2108</v>
      </c>
      <c r="AE53" s="1492"/>
      <c r="AF53" s="1492"/>
      <c r="AG53" s="1492"/>
      <c r="AH53" s="1492"/>
      <c r="AI53" s="1492"/>
    </row>
    <row r="54" spans="1:35" ht="11.25" customHeight="1">
      <c r="B54" s="322"/>
      <c r="C54" s="322"/>
      <c r="D54" s="322"/>
      <c r="E54" s="322"/>
      <c r="F54" s="322"/>
      <c r="G54" s="322"/>
      <c r="H54" s="322"/>
      <c r="I54" s="322"/>
      <c r="J54" s="322"/>
      <c r="K54" s="442"/>
      <c r="L54" s="839"/>
      <c r="M54" s="821"/>
      <c r="N54" s="821"/>
      <c r="O54" s="821"/>
      <c r="P54" s="821"/>
      <c r="Q54" s="821"/>
      <c r="R54" s="821"/>
      <c r="S54" s="821"/>
      <c r="T54" s="821"/>
      <c r="U54" s="821"/>
      <c r="V54" s="821"/>
      <c r="W54" s="821"/>
      <c r="X54" s="821"/>
      <c r="Y54" s="821"/>
      <c r="Z54" s="821"/>
      <c r="AA54" s="821"/>
      <c r="AB54" s="821"/>
      <c r="AC54" s="821"/>
      <c r="AD54" s="821"/>
      <c r="AE54" s="821"/>
      <c r="AF54" s="821"/>
      <c r="AG54" s="821"/>
      <c r="AH54" s="821"/>
      <c r="AI54" s="821"/>
    </row>
    <row r="55" spans="1:35" ht="18.75" customHeight="1">
      <c r="A55" s="286">
        <v>31</v>
      </c>
      <c r="B55" s="1296" t="s">
        <v>2098</v>
      </c>
      <c r="C55" s="1296"/>
      <c r="D55" s="1296"/>
      <c r="E55" s="1296"/>
      <c r="F55" s="1296"/>
      <c r="G55" s="1296"/>
      <c r="H55" s="1296"/>
      <c r="I55" s="1296"/>
      <c r="J55" s="1296"/>
      <c r="K55" s="442"/>
      <c r="L55" s="1759">
        <v>12</v>
      </c>
      <c r="M55" s="1492"/>
      <c r="N55" s="1492"/>
      <c r="O55" s="1492">
        <v>12</v>
      </c>
      <c r="P55" s="1492"/>
      <c r="Q55" s="1492"/>
      <c r="R55" s="1492" t="s">
        <v>1569</v>
      </c>
      <c r="S55" s="1492"/>
      <c r="T55" s="1492"/>
      <c r="U55" s="1492">
        <v>1589</v>
      </c>
      <c r="V55" s="1492"/>
      <c r="W55" s="1492"/>
      <c r="X55" s="1492">
        <v>1194</v>
      </c>
      <c r="Y55" s="1492"/>
      <c r="Z55" s="1492"/>
      <c r="AA55" s="1492">
        <v>395</v>
      </c>
      <c r="AB55" s="1492"/>
      <c r="AC55" s="1492"/>
      <c r="AD55" s="2103">
        <v>756912</v>
      </c>
      <c r="AE55" s="2103"/>
      <c r="AF55" s="2103"/>
      <c r="AG55" s="2103"/>
      <c r="AH55" s="2103"/>
      <c r="AI55" s="2103"/>
    </row>
    <row r="56" spans="1:35" ht="11.25" customHeight="1">
      <c r="B56" s="322"/>
      <c r="C56" s="322"/>
      <c r="D56" s="322"/>
      <c r="E56" s="322"/>
      <c r="F56" s="322"/>
      <c r="G56" s="322"/>
      <c r="H56" s="322"/>
      <c r="I56" s="322"/>
      <c r="J56" s="322"/>
      <c r="K56" s="442"/>
      <c r="L56" s="839"/>
      <c r="M56" s="821"/>
      <c r="N56" s="821"/>
      <c r="O56" s="821"/>
      <c r="P56" s="821"/>
      <c r="Q56" s="821"/>
      <c r="R56" s="821"/>
      <c r="S56" s="821"/>
      <c r="T56" s="821"/>
      <c r="U56" s="821"/>
      <c r="V56" s="821"/>
      <c r="W56" s="821"/>
      <c r="X56" s="821"/>
      <c r="Y56" s="821"/>
      <c r="Z56" s="821"/>
      <c r="AA56" s="821"/>
      <c r="AB56" s="821"/>
      <c r="AC56" s="821"/>
      <c r="AD56" s="840"/>
      <c r="AE56" s="840"/>
      <c r="AF56" s="840"/>
      <c r="AG56" s="840"/>
      <c r="AH56" s="840"/>
      <c r="AI56" s="840"/>
    </row>
    <row r="57" spans="1:35" ht="18.75" customHeight="1">
      <c r="A57" s="286">
        <v>32</v>
      </c>
      <c r="B57" s="1296" t="s">
        <v>1566</v>
      </c>
      <c r="C57" s="1296"/>
      <c r="D57" s="1296"/>
      <c r="E57" s="1296"/>
      <c r="F57" s="1296"/>
      <c r="G57" s="1296"/>
      <c r="H57" s="1296"/>
      <c r="I57" s="1296"/>
      <c r="J57" s="1296"/>
      <c r="K57" s="442"/>
      <c r="L57" s="1759">
        <v>2</v>
      </c>
      <c r="M57" s="1492"/>
      <c r="N57" s="1492"/>
      <c r="O57" s="1202">
        <v>2</v>
      </c>
      <c r="P57" s="1202"/>
      <c r="Q57" s="1202"/>
      <c r="R57" s="1492" t="s">
        <v>1569</v>
      </c>
      <c r="S57" s="1492"/>
      <c r="T57" s="1492"/>
      <c r="U57" s="1492">
        <v>69</v>
      </c>
      <c r="V57" s="1492"/>
      <c r="W57" s="1492"/>
      <c r="X57" s="1202">
        <v>32</v>
      </c>
      <c r="Y57" s="1202"/>
      <c r="Z57" s="1202"/>
      <c r="AA57" s="1202">
        <v>37</v>
      </c>
      <c r="AB57" s="1202"/>
      <c r="AC57" s="1202"/>
      <c r="AD57" s="2104" t="s">
        <v>2108</v>
      </c>
      <c r="AE57" s="2104"/>
      <c r="AF57" s="2104"/>
      <c r="AG57" s="2104"/>
      <c r="AH57" s="2104"/>
      <c r="AI57" s="2104"/>
    </row>
    <row r="58" spans="1:35" ht="11.25" customHeight="1">
      <c r="A58" s="328"/>
      <c r="B58" s="1276"/>
      <c r="C58" s="1276"/>
      <c r="D58" s="1276"/>
      <c r="E58" s="1276"/>
      <c r="F58" s="1276"/>
      <c r="G58" s="1276"/>
      <c r="H58" s="1276"/>
      <c r="I58" s="1276"/>
      <c r="J58" s="1276"/>
      <c r="K58" s="328"/>
      <c r="L58" s="356"/>
      <c r="M58" s="328"/>
      <c r="N58" s="328"/>
      <c r="O58" s="328"/>
      <c r="P58" s="328"/>
      <c r="Q58" s="328"/>
      <c r="R58" s="328"/>
      <c r="S58" s="328"/>
      <c r="T58" s="328"/>
      <c r="U58" s="328"/>
      <c r="V58" s="328"/>
      <c r="W58" s="328"/>
      <c r="X58" s="328"/>
      <c r="Y58" s="407"/>
      <c r="Z58" s="407"/>
      <c r="AA58" s="407"/>
      <c r="AB58" s="407"/>
      <c r="AC58" s="407"/>
      <c r="AD58" s="407"/>
      <c r="AE58" s="407"/>
      <c r="AF58" s="407"/>
      <c r="AG58" s="407"/>
      <c r="AH58" s="407"/>
      <c r="AI58" s="407"/>
    </row>
    <row r="59" spans="1:35" ht="13.5">
      <c r="A59" s="458" t="s">
        <v>2110</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F59" s="458"/>
      <c r="AG59" s="458"/>
      <c r="AH59" s="458"/>
      <c r="AI59" s="458"/>
    </row>
    <row r="60" spans="1:35" ht="13.5">
      <c r="A60" s="286" t="s">
        <v>2111</v>
      </c>
      <c r="B60" s="458"/>
      <c r="C60" s="458"/>
      <c r="D60" s="458"/>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row>
    <row r="61" spans="1:35" ht="13.5">
      <c r="A61" s="286" t="s">
        <v>2112</v>
      </c>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318"/>
      <c r="AG61" s="318"/>
      <c r="AH61" s="318"/>
      <c r="AI61" s="318"/>
    </row>
    <row r="62" spans="1:35" ht="18.75" customHeight="1">
      <c r="AF62" s="458"/>
      <c r="AG62" s="458"/>
      <c r="AH62" s="458"/>
      <c r="AI62" s="458"/>
    </row>
  </sheetData>
  <mergeCells count="221">
    <mergeCell ref="B58:J58"/>
    <mergeCell ref="AA55:AC55"/>
    <mergeCell ref="AD55:AI55"/>
    <mergeCell ref="B57:J57"/>
    <mergeCell ref="L57:N57"/>
    <mergeCell ref="O57:Q57"/>
    <mergeCell ref="R57:T57"/>
    <mergeCell ref="U57:W57"/>
    <mergeCell ref="X57:Z57"/>
    <mergeCell ref="AA57:AC57"/>
    <mergeCell ref="AD57:AI57"/>
    <mergeCell ref="B55:J55"/>
    <mergeCell ref="L55:N55"/>
    <mergeCell ref="O55:Q55"/>
    <mergeCell ref="R55:T55"/>
    <mergeCell ref="U55:W55"/>
    <mergeCell ref="X55:Z55"/>
    <mergeCell ref="AA51:AC51"/>
    <mergeCell ref="AD51:AI51"/>
    <mergeCell ref="B53:J53"/>
    <mergeCell ref="L53:N53"/>
    <mergeCell ref="O53:Q53"/>
    <mergeCell ref="R53:T53"/>
    <mergeCell ref="U53:W53"/>
    <mergeCell ref="X53:Z53"/>
    <mergeCell ref="AA53:AC53"/>
    <mergeCell ref="AD53:AI53"/>
    <mergeCell ref="B51:J51"/>
    <mergeCell ref="L51:N51"/>
    <mergeCell ref="O51:Q51"/>
    <mergeCell ref="R51:T51"/>
    <mergeCell ref="U51:W51"/>
    <mergeCell ref="X51:Z51"/>
    <mergeCell ref="AA47:AC47"/>
    <mergeCell ref="AD47:AI47"/>
    <mergeCell ref="B49:J49"/>
    <mergeCell ref="L49:N49"/>
    <mergeCell ref="O49:Q49"/>
    <mergeCell ref="R49:T49"/>
    <mergeCell ref="U49:W49"/>
    <mergeCell ref="X49:Z49"/>
    <mergeCell ref="AA49:AC49"/>
    <mergeCell ref="AD49:AI49"/>
    <mergeCell ref="B47:J47"/>
    <mergeCell ref="L47:N47"/>
    <mergeCell ref="O47:Q47"/>
    <mergeCell ref="R47:T47"/>
    <mergeCell ref="U47:W47"/>
    <mergeCell ref="X47:Z47"/>
    <mergeCell ref="AA43:AC43"/>
    <mergeCell ref="AD43:AI43"/>
    <mergeCell ref="B45:J45"/>
    <mergeCell ref="L45:N45"/>
    <mergeCell ref="O45:Q45"/>
    <mergeCell ref="R45:T45"/>
    <mergeCell ref="U45:W45"/>
    <mergeCell ref="X45:Z45"/>
    <mergeCell ref="AA45:AC45"/>
    <mergeCell ref="AD45:AI45"/>
    <mergeCell ref="B43:J43"/>
    <mergeCell ref="L43:N43"/>
    <mergeCell ref="O43:Q43"/>
    <mergeCell ref="R43:T43"/>
    <mergeCell ref="U43:W43"/>
    <mergeCell ref="X43:Z43"/>
    <mergeCell ref="AA39:AC39"/>
    <mergeCell ref="AD39:AI39"/>
    <mergeCell ref="B41:J41"/>
    <mergeCell ref="L41:N41"/>
    <mergeCell ref="O41:Q41"/>
    <mergeCell ref="R41:T41"/>
    <mergeCell ref="U41:W41"/>
    <mergeCell ref="X41:Z41"/>
    <mergeCell ref="AA41:AC41"/>
    <mergeCell ref="AD41:AI41"/>
    <mergeCell ref="B39:J39"/>
    <mergeCell ref="L39:N39"/>
    <mergeCell ref="O39:Q39"/>
    <mergeCell ref="R39:T39"/>
    <mergeCell ref="U39:W39"/>
    <mergeCell ref="X39:Z39"/>
    <mergeCell ref="AA35:AC35"/>
    <mergeCell ref="AD35:AI35"/>
    <mergeCell ref="B37:J37"/>
    <mergeCell ref="L37:N37"/>
    <mergeCell ref="O37:Q37"/>
    <mergeCell ref="R37:T37"/>
    <mergeCell ref="U37:W37"/>
    <mergeCell ref="X37:Z37"/>
    <mergeCell ref="AA37:AC37"/>
    <mergeCell ref="AD37:AI37"/>
    <mergeCell ref="B35:J35"/>
    <mergeCell ref="L35:N35"/>
    <mergeCell ref="O35:Q35"/>
    <mergeCell ref="R35:T35"/>
    <mergeCell ref="U35:W35"/>
    <mergeCell ref="X35:Z35"/>
    <mergeCell ref="AA31:AC31"/>
    <mergeCell ref="AD31:AI31"/>
    <mergeCell ref="B33:J33"/>
    <mergeCell ref="L33:N33"/>
    <mergeCell ref="O33:Q33"/>
    <mergeCell ref="R33:T33"/>
    <mergeCell ref="U33:W33"/>
    <mergeCell ref="X33:Z33"/>
    <mergeCell ref="AA33:AC33"/>
    <mergeCell ref="AD33:AI33"/>
    <mergeCell ref="B31:J31"/>
    <mergeCell ref="L31:N31"/>
    <mergeCell ref="O31:Q31"/>
    <mergeCell ref="R31:T31"/>
    <mergeCell ref="U31:W31"/>
    <mergeCell ref="X31:Z31"/>
    <mergeCell ref="AA27:AC27"/>
    <mergeCell ref="AD27:AI27"/>
    <mergeCell ref="B29:J29"/>
    <mergeCell ref="L29:N29"/>
    <mergeCell ref="O29:Q29"/>
    <mergeCell ref="R29:T29"/>
    <mergeCell ref="U29:W29"/>
    <mergeCell ref="X29:Z29"/>
    <mergeCell ref="AA29:AC29"/>
    <mergeCell ref="AD29:AI29"/>
    <mergeCell ref="B27:J27"/>
    <mergeCell ref="L27:N27"/>
    <mergeCell ref="O27:Q27"/>
    <mergeCell ref="R27:T27"/>
    <mergeCell ref="U27:W27"/>
    <mergeCell ref="X27:Z27"/>
    <mergeCell ref="AA23:AC23"/>
    <mergeCell ref="AD23:AI23"/>
    <mergeCell ref="B25:J25"/>
    <mergeCell ref="L25:N25"/>
    <mergeCell ref="O25:Q25"/>
    <mergeCell ref="R25:T25"/>
    <mergeCell ref="U25:W25"/>
    <mergeCell ref="X25:Z25"/>
    <mergeCell ref="AA25:AC25"/>
    <mergeCell ref="AD25:AI25"/>
    <mergeCell ref="B23:J23"/>
    <mergeCell ref="L23:N23"/>
    <mergeCell ref="O23:Q23"/>
    <mergeCell ref="R23:T23"/>
    <mergeCell ref="U23:W23"/>
    <mergeCell ref="X23:Z23"/>
    <mergeCell ref="AA19:AC19"/>
    <mergeCell ref="AD19:AI19"/>
    <mergeCell ref="B21:J21"/>
    <mergeCell ref="L21:N21"/>
    <mergeCell ref="O21:Q21"/>
    <mergeCell ref="R21:T21"/>
    <mergeCell ref="U21:W21"/>
    <mergeCell ref="X21:Z21"/>
    <mergeCell ref="AA21:AC21"/>
    <mergeCell ref="AD21:AI21"/>
    <mergeCell ref="B19:J19"/>
    <mergeCell ref="L19:N19"/>
    <mergeCell ref="O19:Q19"/>
    <mergeCell ref="R19:T19"/>
    <mergeCell ref="U19:W19"/>
    <mergeCell ref="X19:Z19"/>
    <mergeCell ref="AA15:AC15"/>
    <mergeCell ref="AD15:AI15"/>
    <mergeCell ref="B17:J17"/>
    <mergeCell ref="L17:N17"/>
    <mergeCell ref="O17:Q17"/>
    <mergeCell ref="R17:T17"/>
    <mergeCell ref="U17:W17"/>
    <mergeCell ref="X17:Z17"/>
    <mergeCell ref="AA17:AC17"/>
    <mergeCell ref="AD17:AI17"/>
    <mergeCell ref="B15:J15"/>
    <mergeCell ref="L15:N15"/>
    <mergeCell ref="O15:Q15"/>
    <mergeCell ref="R15:T15"/>
    <mergeCell ref="U15:W15"/>
    <mergeCell ref="X15:Z15"/>
    <mergeCell ref="B13:J13"/>
    <mergeCell ref="L13:N13"/>
    <mergeCell ref="O13:Q13"/>
    <mergeCell ref="R13:T13"/>
    <mergeCell ref="U13:W13"/>
    <mergeCell ref="X13:Z13"/>
    <mergeCell ref="AA13:AC13"/>
    <mergeCell ref="AD13:AI13"/>
    <mergeCell ref="B11:J11"/>
    <mergeCell ref="L11:N11"/>
    <mergeCell ref="O11:Q11"/>
    <mergeCell ref="R11:T11"/>
    <mergeCell ref="U11:W11"/>
    <mergeCell ref="X11:Z11"/>
    <mergeCell ref="A9:J9"/>
    <mergeCell ref="L9:N9"/>
    <mergeCell ref="O9:Q9"/>
    <mergeCell ref="R9:T9"/>
    <mergeCell ref="U9:W9"/>
    <mergeCell ref="X9:Z9"/>
    <mergeCell ref="AA9:AC9"/>
    <mergeCell ref="AD9:AI9"/>
    <mergeCell ref="AA11:AC11"/>
    <mergeCell ref="AD11:AI11"/>
    <mergeCell ref="A1:D1"/>
    <mergeCell ref="X7:Z7"/>
    <mergeCell ref="AA7:AC7"/>
    <mergeCell ref="L8:N8"/>
    <mergeCell ref="O8:Q8"/>
    <mergeCell ref="R8:T8"/>
    <mergeCell ref="U8:W8"/>
    <mergeCell ref="X8:Z8"/>
    <mergeCell ref="AA8:AC8"/>
    <mergeCell ref="A3:AI3"/>
    <mergeCell ref="Y5:AE5"/>
    <mergeCell ref="A6:K7"/>
    <mergeCell ref="L6:T6"/>
    <mergeCell ref="U6:AC6"/>
    <mergeCell ref="AD6:AI7"/>
    <mergeCell ref="L7:N7"/>
    <mergeCell ref="O7:Q7"/>
    <mergeCell ref="R7:T7"/>
    <mergeCell ref="U7:W7"/>
    <mergeCell ref="AD8:AI8"/>
  </mergeCells>
  <phoneticPr fontId="4"/>
  <hyperlinks>
    <hyperlink ref="A1" location="P2細目次!A1" display="目次に戻る" xr:uid="{72F1C22E-673D-4B0D-A3DD-D812156E0C5A}"/>
  </hyperlinks>
  <pageMargins left="0.70866141732283472" right="0.70866141732283472" top="0.74803149606299213" bottom="0.74803149606299213" header="0.31496062992125984" footer="0.31496062992125984"/>
  <pageSetup paperSize="9" scale="81" firstPageNumber="0" orientation="portrait" r:id="rId1"/>
  <headerFooter differentFirst="1" scaleWithDoc="0">
    <oddFooter>&amp;C- &amp;P -</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A96BE-8BD4-4B8B-8511-1C91C898429A}">
  <sheetPr codeName="Sheet70">
    <tabColor theme="0"/>
    <pageSetUpPr fitToPage="1"/>
  </sheetPr>
  <dimension ref="A1:AI62"/>
  <sheetViews>
    <sheetView zoomScaleNormal="100" zoomScaleSheetLayoutView="100" zoomScalePageLayoutView="70" workbookViewId="0">
      <selection activeCell="AL2" sqref="AL2:AR2"/>
    </sheetView>
  </sheetViews>
  <sheetFormatPr defaultColWidth="3.125" defaultRowHeight="18.75" customHeight="1"/>
  <cols>
    <col min="1" max="28" width="3.125" style="286" customWidth="1"/>
    <col min="29" max="16384" width="3.125" style="286"/>
  </cols>
  <sheetData>
    <row r="1" spans="1:35" ht="13.5">
      <c r="A1" s="1544" t="s">
        <v>4602</v>
      </c>
      <c r="B1" s="1544"/>
      <c r="C1" s="1544"/>
      <c r="D1" s="1544"/>
    </row>
    <row r="3" spans="1:35" s="42" customFormat="1" ht="21">
      <c r="A3" s="1458" t="s">
        <v>2113</v>
      </c>
      <c r="B3" s="1458"/>
      <c r="C3" s="1458"/>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row>
    <row r="5" spans="1:35" ht="18.75" customHeight="1">
      <c r="N5" s="463"/>
      <c r="O5" s="463"/>
      <c r="P5" s="463"/>
      <c r="Q5" s="463"/>
      <c r="R5" s="463"/>
      <c r="S5" s="463"/>
      <c r="T5" s="463"/>
      <c r="U5" s="463"/>
      <c r="V5" s="463"/>
      <c r="W5" s="463"/>
      <c r="X5" s="463"/>
      <c r="Y5" s="463"/>
      <c r="Z5" s="463"/>
      <c r="AA5" s="463"/>
      <c r="AB5" s="463"/>
    </row>
    <row r="6" spans="1:35" ht="18.75" customHeight="1">
      <c r="A6" s="2105" t="s">
        <v>2114</v>
      </c>
      <c r="B6" s="2105"/>
      <c r="C6" s="2105"/>
      <c r="D6" s="2105"/>
      <c r="E6" s="2105"/>
      <c r="F6" s="2105"/>
      <c r="G6" s="2105" t="s">
        <v>2115</v>
      </c>
      <c r="H6" s="2105"/>
      <c r="I6" s="2105"/>
      <c r="J6" s="2105"/>
      <c r="K6" s="2105"/>
      <c r="L6" s="2105"/>
      <c r="M6" s="2105"/>
      <c r="N6" s="2105" t="s">
        <v>2116</v>
      </c>
      <c r="O6" s="2105"/>
      <c r="P6" s="2105"/>
      <c r="Q6" s="2105"/>
      <c r="R6" s="2105"/>
      <c r="S6" s="2105"/>
      <c r="T6" s="2105"/>
      <c r="U6" s="2105" t="s">
        <v>2117</v>
      </c>
      <c r="V6" s="2105"/>
      <c r="W6" s="2105"/>
      <c r="X6" s="2105"/>
      <c r="Y6" s="2105"/>
      <c r="Z6" s="2105"/>
      <c r="AA6" s="2105"/>
      <c r="AB6" s="2105" t="s">
        <v>2118</v>
      </c>
      <c r="AC6" s="2105"/>
      <c r="AD6" s="2105"/>
      <c r="AE6" s="2105"/>
      <c r="AF6" s="2105"/>
      <c r="AG6" s="2105"/>
      <c r="AH6" s="2105"/>
      <c r="AI6" s="2107"/>
    </row>
    <row r="7" spans="1:35" ht="18.75" customHeight="1">
      <c r="A7" s="2106" t="s">
        <v>2119</v>
      </c>
      <c r="B7" s="2106"/>
      <c r="C7" s="2106"/>
      <c r="D7" s="2106"/>
      <c r="E7" s="2106"/>
      <c r="F7" s="2106"/>
      <c r="G7" s="2108" t="s">
        <v>2120</v>
      </c>
      <c r="H7" s="2108"/>
      <c r="I7" s="2108"/>
      <c r="J7" s="2108"/>
      <c r="K7" s="2108"/>
      <c r="L7" s="2108"/>
      <c r="M7" s="2108"/>
      <c r="N7" s="2106" t="s">
        <v>2121</v>
      </c>
      <c r="O7" s="2106"/>
      <c r="P7" s="2106"/>
      <c r="Q7" s="2106"/>
      <c r="R7" s="2106"/>
      <c r="S7" s="2106"/>
      <c r="T7" s="2106"/>
      <c r="U7" s="2106"/>
      <c r="V7" s="2106"/>
      <c r="W7" s="2106"/>
      <c r="X7" s="2106"/>
      <c r="Y7" s="2106"/>
      <c r="Z7" s="2106"/>
      <c r="AA7" s="2106"/>
      <c r="AB7" s="2106"/>
      <c r="AC7" s="2106"/>
      <c r="AD7" s="2106"/>
      <c r="AE7" s="2106"/>
      <c r="AF7" s="2106"/>
      <c r="AG7" s="2106"/>
      <c r="AH7" s="2106"/>
      <c r="AI7" s="1553"/>
    </row>
    <row r="8" spans="1:35" ht="18.75" customHeight="1">
      <c r="A8" s="1289" t="s">
        <v>2064</v>
      </c>
      <c r="B8" s="1289"/>
      <c r="C8" s="1289"/>
      <c r="D8" s="1289"/>
      <c r="E8" s="1289"/>
      <c r="F8" s="1289"/>
      <c r="G8" s="1289" t="s">
        <v>2064</v>
      </c>
      <c r="H8" s="1289"/>
      <c r="I8" s="1289"/>
      <c r="J8" s="1289"/>
      <c r="K8" s="1289"/>
      <c r="L8" s="1289"/>
      <c r="M8" s="1289"/>
      <c r="N8" s="1289" t="s">
        <v>2064</v>
      </c>
      <c r="O8" s="1289"/>
      <c r="P8" s="1289"/>
      <c r="Q8" s="1289"/>
      <c r="R8" s="1289"/>
      <c r="S8" s="1289"/>
      <c r="T8" s="1289"/>
      <c r="U8" s="1289" t="s">
        <v>2064</v>
      </c>
      <c r="V8" s="1289"/>
      <c r="W8" s="1289"/>
      <c r="X8" s="1289"/>
      <c r="Y8" s="1289"/>
      <c r="Z8" s="1289"/>
      <c r="AA8" s="1289"/>
      <c r="AB8" s="1289" t="s">
        <v>2064</v>
      </c>
      <c r="AC8" s="1289"/>
      <c r="AD8" s="1289"/>
      <c r="AE8" s="1289"/>
      <c r="AF8" s="1289"/>
      <c r="AG8" s="1289"/>
      <c r="AH8" s="1289"/>
      <c r="AI8" s="1289"/>
    </row>
    <row r="9" spans="1:35" ht="18.75" customHeight="1">
      <c r="A9" s="1492">
        <v>16615457</v>
      </c>
      <c r="B9" s="1492"/>
      <c r="C9" s="1492"/>
      <c r="D9" s="1492"/>
      <c r="E9" s="1492"/>
      <c r="F9" s="1492"/>
      <c r="G9" s="1492">
        <v>29992366</v>
      </c>
      <c r="H9" s="1492"/>
      <c r="I9" s="1492"/>
      <c r="J9" s="1492"/>
      <c r="K9" s="1492"/>
      <c r="L9" s="1492"/>
      <c r="M9" s="1492"/>
      <c r="N9" s="1492">
        <f>SUM(N11:N57)</f>
        <v>1650341</v>
      </c>
      <c r="O9" s="1492"/>
      <c r="P9" s="1492"/>
      <c r="Q9" s="1492"/>
      <c r="R9" s="1492"/>
      <c r="S9" s="1492"/>
      <c r="T9" s="1492"/>
      <c r="U9" s="1492">
        <v>29797125</v>
      </c>
      <c r="V9" s="1492"/>
      <c r="W9" s="1492"/>
      <c r="X9" s="1492"/>
      <c r="Y9" s="1492"/>
      <c r="Z9" s="1492"/>
      <c r="AA9" s="1492"/>
      <c r="AB9" s="1492">
        <v>12131602</v>
      </c>
      <c r="AC9" s="1492"/>
      <c r="AD9" s="1492"/>
      <c r="AE9" s="1492"/>
      <c r="AF9" s="1492"/>
      <c r="AG9" s="1492"/>
      <c r="AH9" s="1492"/>
      <c r="AI9" s="1492"/>
    </row>
    <row r="10" spans="1:35" ht="11.25" customHeight="1">
      <c r="A10" s="821"/>
      <c r="B10" s="821"/>
      <c r="C10" s="821"/>
      <c r="D10" s="821"/>
      <c r="E10" s="821"/>
      <c r="F10" s="821"/>
      <c r="G10" s="821"/>
      <c r="H10" s="821"/>
      <c r="I10" s="821"/>
      <c r="J10" s="821"/>
      <c r="K10" s="821"/>
      <c r="L10" s="821"/>
      <c r="M10" s="821"/>
      <c r="N10" s="821"/>
      <c r="O10" s="821"/>
      <c r="P10" s="821"/>
      <c r="Q10" s="821"/>
      <c r="R10" s="821"/>
      <c r="S10" s="821"/>
      <c r="T10" s="821"/>
      <c r="U10" s="821"/>
      <c r="V10" s="821"/>
      <c r="W10" s="821"/>
      <c r="X10" s="821"/>
      <c r="Y10" s="821"/>
      <c r="Z10" s="821"/>
      <c r="AA10" s="821"/>
      <c r="AB10" s="821"/>
      <c r="AC10" s="821"/>
      <c r="AD10" s="821"/>
      <c r="AE10" s="821"/>
      <c r="AF10" s="821"/>
      <c r="AG10" s="821"/>
      <c r="AH10" s="821"/>
      <c r="AI10" s="821"/>
    </row>
    <row r="11" spans="1:35" ht="18.75" customHeight="1">
      <c r="A11" s="1492">
        <v>599250</v>
      </c>
      <c r="B11" s="1492"/>
      <c r="C11" s="1492"/>
      <c r="D11" s="1492"/>
      <c r="E11" s="1492"/>
      <c r="F11" s="1492"/>
      <c r="G11" s="1492">
        <v>669401</v>
      </c>
      <c r="H11" s="1492"/>
      <c r="I11" s="1492"/>
      <c r="J11" s="1492"/>
      <c r="K11" s="1492"/>
      <c r="L11" s="1492"/>
      <c r="M11" s="1492"/>
      <c r="N11" s="1492">
        <v>10871</v>
      </c>
      <c r="O11" s="1492"/>
      <c r="P11" s="1492"/>
      <c r="Q11" s="1492"/>
      <c r="R11" s="1492"/>
      <c r="S11" s="1492"/>
      <c r="T11" s="1492"/>
      <c r="U11" s="1490">
        <v>669853</v>
      </c>
      <c r="V11" s="1490"/>
      <c r="W11" s="1490"/>
      <c r="X11" s="1490"/>
      <c r="Y11" s="1490"/>
      <c r="Z11" s="1490"/>
      <c r="AA11" s="1490"/>
      <c r="AB11" s="1492">
        <v>28296</v>
      </c>
      <c r="AC11" s="1492"/>
      <c r="AD11" s="1492"/>
      <c r="AE11" s="1492"/>
      <c r="AF11" s="1492"/>
      <c r="AG11" s="1492"/>
      <c r="AH11" s="1492"/>
      <c r="AI11" s="1492"/>
    </row>
    <row r="12" spans="1:35" ht="11.25" customHeight="1">
      <c r="A12" s="821"/>
      <c r="B12" s="821"/>
      <c r="C12" s="821"/>
      <c r="D12" s="821"/>
      <c r="E12" s="821"/>
      <c r="F12" s="821"/>
      <c r="G12" s="821"/>
      <c r="H12" s="821"/>
      <c r="I12" s="821"/>
      <c r="J12" s="821"/>
      <c r="K12" s="821"/>
      <c r="L12" s="821"/>
      <c r="M12" s="821"/>
      <c r="N12" s="821"/>
      <c r="O12" s="821"/>
      <c r="P12" s="821"/>
      <c r="Q12" s="821"/>
      <c r="R12" s="821"/>
      <c r="S12" s="821"/>
      <c r="T12" s="821"/>
      <c r="U12" s="827"/>
      <c r="V12" s="827"/>
      <c r="W12" s="827"/>
      <c r="X12" s="827"/>
      <c r="Y12" s="827"/>
      <c r="Z12" s="827"/>
      <c r="AA12" s="827"/>
      <c r="AB12" s="821"/>
      <c r="AC12" s="821"/>
      <c r="AD12" s="821"/>
      <c r="AE12" s="821"/>
      <c r="AF12" s="821"/>
      <c r="AG12" s="821"/>
      <c r="AH12" s="821"/>
      <c r="AI12" s="821"/>
    </row>
    <row r="13" spans="1:35" ht="18.75" customHeight="1">
      <c r="A13" s="1492" t="s">
        <v>2108</v>
      </c>
      <c r="B13" s="1492"/>
      <c r="C13" s="1492"/>
      <c r="D13" s="1492"/>
      <c r="E13" s="1492"/>
      <c r="F13" s="1492"/>
      <c r="G13" s="1492" t="s">
        <v>2108</v>
      </c>
      <c r="H13" s="1492"/>
      <c r="I13" s="1492"/>
      <c r="J13" s="1492"/>
      <c r="K13" s="1492"/>
      <c r="L13" s="1492"/>
      <c r="M13" s="1492"/>
      <c r="N13" s="1492" t="s">
        <v>1569</v>
      </c>
      <c r="O13" s="1492"/>
      <c r="P13" s="1492"/>
      <c r="Q13" s="1492"/>
      <c r="R13" s="1492"/>
      <c r="S13" s="1492"/>
      <c r="T13" s="1492"/>
      <c r="U13" s="1492" t="s">
        <v>2108</v>
      </c>
      <c r="V13" s="1492"/>
      <c r="W13" s="1492"/>
      <c r="X13" s="1492"/>
      <c r="Y13" s="1492"/>
      <c r="Z13" s="1492"/>
      <c r="AA13" s="1492"/>
      <c r="AB13" s="1492" t="s">
        <v>2108</v>
      </c>
      <c r="AC13" s="1492"/>
      <c r="AD13" s="1492"/>
      <c r="AE13" s="1492"/>
      <c r="AF13" s="1492"/>
      <c r="AG13" s="1492"/>
      <c r="AH13" s="1492"/>
      <c r="AI13" s="1492"/>
    </row>
    <row r="14" spans="1:35" ht="11.25" customHeight="1">
      <c r="A14" s="821"/>
      <c r="B14" s="821"/>
      <c r="C14" s="821"/>
      <c r="D14" s="821"/>
      <c r="E14" s="821"/>
      <c r="F14" s="821"/>
      <c r="G14" s="821"/>
      <c r="H14" s="821"/>
      <c r="I14" s="821"/>
      <c r="J14" s="821"/>
      <c r="K14" s="821"/>
      <c r="L14" s="821"/>
      <c r="M14" s="821"/>
      <c r="N14" s="821"/>
      <c r="O14" s="821"/>
      <c r="P14" s="821"/>
      <c r="Q14" s="821"/>
      <c r="R14" s="821"/>
      <c r="S14" s="821"/>
      <c r="T14" s="821"/>
      <c r="U14" s="821"/>
      <c r="V14" s="821"/>
      <c r="W14" s="821"/>
      <c r="X14" s="821"/>
      <c r="Y14" s="821"/>
      <c r="Z14" s="821"/>
      <c r="AA14" s="821"/>
      <c r="AB14" s="821"/>
      <c r="AC14" s="821"/>
      <c r="AD14" s="821"/>
      <c r="AE14" s="821"/>
      <c r="AF14" s="821"/>
      <c r="AG14" s="821"/>
      <c r="AH14" s="821"/>
      <c r="AI14" s="821"/>
    </row>
    <row r="15" spans="1:35" ht="18.75" customHeight="1">
      <c r="A15" s="1492" t="s">
        <v>2108</v>
      </c>
      <c r="B15" s="1492"/>
      <c r="C15" s="1492"/>
      <c r="D15" s="1492"/>
      <c r="E15" s="1492"/>
      <c r="F15" s="1492"/>
      <c r="G15" s="1492" t="s">
        <v>2108</v>
      </c>
      <c r="H15" s="1492"/>
      <c r="I15" s="1492"/>
      <c r="J15" s="1492"/>
      <c r="K15" s="1492"/>
      <c r="L15" s="1492"/>
      <c r="M15" s="1492"/>
      <c r="N15" s="1492" t="s">
        <v>1569</v>
      </c>
      <c r="O15" s="1492"/>
      <c r="P15" s="1492"/>
      <c r="Q15" s="1492"/>
      <c r="R15" s="1492"/>
      <c r="S15" s="1492"/>
      <c r="T15" s="1492"/>
      <c r="U15" s="1492" t="s">
        <v>2108</v>
      </c>
      <c r="V15" s="1492"/>
      <c r="W15" s="1492"/>
      <c r="X15" s="1492"/>
      <c r="Y15" s="1492"/>
      <c r="Z15" s="1492"/>
      <c r="AA15" s="1492"/>
      <c r="AB15" s="1492" t="s">
        <v>2108</v>
      </c>
      <c r="AC15" s="1492"/>
      <c r="AD15" s="1492"/>
      <c r="AE15" s="1492"/>
      <c r="AF15" s="1492"/>
      <c r="AG15" s="1492"/>
      <c r="AH15" s="1492"/>
      <c r="AI15" s="1492"/>
    </row>
    <row r="16" spans="1:35" ht="11.25" customHeight="1">
      <c r="A16" s="821"/>
      <c r="B16" s="821"/>
      <c r="C16" s="821"/>
      <c r="D16" s="821"/>
      <c r="E16" s="821"/>
      <c r="F16" s="821"/>
      <c r="G16" s="821"/>
      <c r="H16" s="821"/>
      <c r="I16" s="821"/>
      <c r="J16" s="821"/>
      <c r="K16" s="821"/>
      <c r="L16" s="821"/>
      <c r="M16" s="821"/>
      <c r="N16" s="821"/>
      <c r="O16" s="821"/>
      <c r="P16" s="821"/>
      <c r="Q16" s="821"/>
      <c r="R16" s="821"/>
      <c r="S16" s="821"/>
      <c r="T16" s="821"/>
      <c r="U16" s="821"/>
      <c r="V16" s="821"/>
      <c r="W16" s="821"/>
      <c r="X16" s="821"/>
      <c r="Y16" s="821"/>
      <c r="Z16" s="821"/>
      <c r="AA16" s="821"/>
      <c r="AB16" s="821"/>
      <c r="AC16" s="821"/>
      <c r="AD16" s="821"/>
      <c r="AE16" s="821"/>
      <c r="AF16" s="821"/>
      <c r="AG16" s="821"/>
      <c r="AH16" s="821"/>
      <c r="AI16" s="821"/>
    </row>
    <row r="17" spans="1:35" ht="18.75" customHeight="1">
      <c r="A17" s="1492">
        <v>265353</v>
      </c>
      <c r="B17" s="1492"/>
      <c r="C17" s="1492"/>
      <c r="D17" s="1492"/>
      <c r="E17" s="1492"/>
      <c r="F17" s="1492"/>
      <c r="G17" s="1492">
        <v>363721</v>
      </c>
      <c r="H17" s="1492"/>
      <c r="I17" s="1492"/>
      <c r="J17" s="1492"/>
      <c r="K17" s="1492"/>
      <c r="L17" s="1492"/>
      <c r="M17" s="1492"/>
      <c r="N17" s="1492">
        <v>3133</v>
      </c>
      <c r="O17" s="1492"/>
      <c r="P17" s="1492"/>
      <c r="Q17" s="1492"/>
      <c r="R17" s="1492"/>
      <c r="S17" s="1492"/>
      <c r="T17" s="1492"/>
      <c r="U17" s="1492">
        <v>316374</v>
      </c>
      <c r="V17" s="1492"/>
      <c r="W17" s="1492"/>
      <c r="X17" s="1492"/>
      <c r="Y17" s="1492"/>
      <c r="Z17" s="1492"/>
      <c r="AA17" s="1492"/>
      <c r="AB17" s="1492">
        <v>89368</v>
      </c>
      <c r="AC17" s="1492"/>
      <c r="AD17" s="1492"/>
      <c r="AE17" s="1492"/>
      <c r="AF17" s="1492"/>
      <c r="AG17" s="1492"/>
      <c r="AH17" s="1492"/>
      <c r="AI17" s="1492"/>
    </row>
    <row r="18" spans="1:35" ht="11.25" customHeight="1">
      <c r="A18" s="821"/>
      <c r="B18" s="821"/>
      <c r="C18" s="821"/>
      <c r="D18" s="821"/>
      <c r="E18" s="821"/>
      <c r="F18" s="821"/>
      <c r="G18" s="821"/>
      <c r="H18" s="821"/>
      <c r="I18" s="821"/>
      <c r="J18" s="821"/>
      <c r="K18" s="821"/>
      <c r="L18" s="821"/>
      <c r="M18" s="821"/>
      <c r="N18" s="821"/>
      <c r="O18" s="821"/>
      <c r="P18" s="821"/>
      <c r="Q18" s="821"/>
      <c r="R18" s="821"/>
      <c r="S18" s="821"/>
      <c r="T18" s="821"/>
      <c r="U18" s="821"/>
      <c r="V18" s="821"/>
      <c r="W18" s="821"/>
      <c r="X18" s="821"/>
      <c r="Y18" s="821"/>
      <c r="Z18" s="821"/>
      <c r="AA18" s="821"/>
      <c r="AB18" s="821"/>
      <c r="AC18" s="821"/>
      <c r="AD18" s="821"/>
      <c r="AE18" s="821"/>
      <c r="AF18" s="821"/>
      <c r="AG18" s="821"/>
      <c r="AH18" s="821"/>
      <c r="AI18" s="821"/>
    </row>
    <row r="19" spans="1:35" ht="18.75" customHeight="1">
      <c r="A19" s="1492">
        <v>100080</v>
      </c>
      <c r="B19" s="1492"/>
      <c r="C19" s="1492"/>
      <c r="D19" s="1492"/>
      <c r="E19" s="1492"/>
      <c r="F19" s="1492"/>
      <c r="G19" s="1492">
        <v>180037</v>
      </c>
      <c r="H19" s="1492"/>
      <c r="I19" s="1492"/>
      <c r="J19" s="1492"/>
      <c r="K19" s="1492"/>
      <c r="L19" s="1492"/>
      <c r="M19" s="1492"/>
      <c r="N19" s="1492" t="s">
        <v>1569</v>
      </c>
      <c r="O19" s="1492"/>
      <c r="P19" s="1492"/>
      <c r="Q19" s="1492"/>
      <c r="R19" s="1492"/>
      <c r="S19" s="1492"/>
      <c r="T19" s="1492"/>
      <c r="U19" s="1492">
        <v>179555</v>
      </c>
      <c r="V19" s="1492"/>
      <c r="W19" s="1492"/>
      <c r="X19" s="1492"/>
      <c r="Y19" s="1492"/>
      <c r="Z19" s="1492"/>
      <c r="AA19" s="1492"/>
      <c r="AB19" s="1492">
        <v>73692</v>
      </c>
      <c r="AC19" s="1492"/>
      <c r="AD19" s="1492"/>
      <c r="AE19" s="1492"/>
      <c r="AF19" s="1492"/>
      <c r="AG19" s="1492"/>
      <c r="AH19" s="1492"/>
      <c r="AI19" s="1492"/>
    </row>
    <row r="20" spans="1:35" ht="11.25" customHeight="1">
      <c r="A20" s="821"/>
      <c r="B20" s="821"/>
      <c r="C20" s="821"/>
      <c r="D20" s="821"/>
      <c r="E20" s="821"/>
      <c r="F20" s="821"/>
      <c r="G20" s="821"/>
      <c r="H20" s="821"/>
      <c r="I20" s="821"/>
      <c r="J20" s="821"/>
      <c r="K20" s="821"/>
      <c r="L20" s="821"/>
      <c r="M20" s="821"/>
      <c r="N20" s="821"/>
      <c r="O20" s="821"/>
      <c r="P20" s="821"/>
      <c r="Q20" s="821"/>
      <c r="R20" s="821"/>
      <c r="S20" s="821"/>
      <c r="T20" s="821"/>
      <c r="U20" s="821"/>
      <c r="V20" s="821"/>
      <c r="W20" s="821"/>
      <c r="X20" s="821"/>
      <c r="Y20" s="821"/>
      <c r="Z20" s="821"/>
      <c r="AA20" s="821"/>
      <c r="AB20" s="821"/>
      <c r="AC20" s="821"/>
      <c r="AD20" s="821"/>
      <c r="AE20" s="821"/>
      <c r="AF20" s="821"/>
      <c r="AG20" s="821"/>
      <c r="AH20" s="821"/>
      <c r="AI20" s="821"/>
    </row>
    <row r="21" spans="1:35" ht="18.75" customHeight="1">
      <c r="A21" s="1492">
        <v>188085</v>
      </c>
      <c r="B21" s="1492"/>
      <c r="C21" s="1492"/>
      <c r="D21" s="1492"/>
      <c r="E21" s="1492"/>
      <c r="F21" s="1492"/>
      <c r="G21" s="1492">
        <v>507043</v>
      </c>
      <c r="H21" s="1492"/>
      <c r="I21" s="1492"/>
      <c r="J21" s="1492"/>
      <c r="K21" s="1492"/>
      <c r="L21" s="1492"/>
      <c r="M21" s="1492"/>
      <c r="N21" s="1492">
        <v>17608</v>
      </c>
      <c r="O21" s="1492"/>
      <c r="P21" s="1492"/>
      <c r="Q21" s="1492"/>
      <c r="R21" s="1492"/>
      <c r="S21" s="1492"/>
      <c r="T21" s="1492"/>
      <c r="U21" s="1492">
        <v>498432</v>
      </c>
      <c r="V21" s="1492"/>
      <c r="W21" s="1492"/>
      <c r="X21" s="1492"/>
      <c r="Y21" s="1492"/>
      <c r="Z21" s="1492"/>
      <c r="AA21" s="1492"/>
      <c r="AB21" s="1492">
        <v>248475</v>
      </c>
      <c r="AC21" s="1492"/>
      <c r="AD21" s="1492"/>
      <c r="AE21" s="1492"/>
      <c r="AF21" s="1492"/>
      <c r="AG21" s="1492"/>
      <c r="AH21" s="1492"/>
      <c r="AI21" s="1492"/>
    </row>
    <row r="22" spans="1:35" ht="11.25" customHeight="1">
      <c r="A22" s="821"/>
      <c r="B22" s="821"/>
      <c r="C22" s="821"/>
      <c r="D22" s="821"/>
      <c r="E22" s="821"/>
      <c r="F22" s="821"/>
      <c r="G22" s="821"/>
      <c r="H22" s="821"/>
      <c r="I22" s="821"/>
      <c r="J22" s="821"/>
      <c r="K22" s="821"/>
      <c r="L22" s="821"/>
      <c r="M22" s="821"/>
      <c r="N22" s="821"/>
      <c r="O22" s="821"/>
      <c r="P22" s="821"/>
      <c r="Q22" s="821"/>
      <c r="R22" s="821"/>
      <c r="S22" s="821"/>
      <c r="T22" s="821"/>
      <c r="U22" s="821"/>
      <c r="V22" s="821"/>
      <c r="W22" s="821"/>
      <c r="X22" s="821"/>
      <c r="Y22" s="821"/>
      <c r="Z22" s="821"/>
      <c r="AA22" s="821"/>
      <c r="AB22" s="821"/>
      <c r="AC22" s="821"/>
      <c r="AD22" s="821"/>
      <c r="AE22" s="821"/>
      <c r="AF22" s="821"/>
      <c r="AG22" s="821"/>
      <c r="AH22" s="821"/>
      <c r="AI22" s="821"/>
    </row>
    <row r="23" spans="1:35" ht="18.75" customHeight="1">
      <c r="A23" s="1492">
        <v>162246</v>
      </c>
      <c r="B23" s="1492"/>
      <c r="C23" s="1492"/>
      <c r="D23" s="1492"/>
      <c r="E23" s="1492"/>
      <c r="F23" s="1492"/>
      <c r="G23" s="1492">
        <v>400744</v>
      </c>
      <c r="H23" s="1492"/>
      <c r="I23" s="1492"/>
      <c r="J23" s="1492"/>
      <c r="K23" s="1492"/>
      <c r="L23" s="1492"/>
      <c r="M23" s="1492"/>
      <c r="N23" s="1492">
        <v>41433</v>
      </c>
      <c r="O23" s="1492"/>
      <c r="P23" s="1492"/>
      <c r="Q23" s="1492"/>
      <c r="R23" s="1492"/>
      <c r="S23" s="1492"/>
      <c r="T23" s="1492"/>
      <c r="U23" s="1492">
        <v>398768</v>
      </c>
      <c r="V23" s="1492"/>
      <c r="W23" s="1492"/>
      <c r="X23" s="1492"/>
      <c r="Y23" s="1492"/>
      <c r="Z23" s="1492"/>
      <c r="AA23" s="1492"/>
      <c r="AB23" s="1492">
        <v>199776</v>
      </c>
      <c r="AC23" s="1492"/>
      <c r="AD23" s="1492"/>
      <c r="AE23" s="1492"/>
      <c r="AF23" s="1492"/>
      <c r="AG23" s="1492"/>
      <c r="AH23" s="1492"/>
      <c r="AI23" s="1492"/>
    </row>
    <row r="24" spans="1:35" ht="11.25" customHeight="1">
      <c r="A24" s="821"/>
      <c r="B24" s="821"/>
      <c r="C24" s="821"/>
      <c r="D24" s="821"/>
      <c r="E24" s="821"/>
      <c r="F24" s="821"/>
      <c r="G24" s="821"/>
      <c r="H24" s="821"/>
      <c r="I24" s="821"/>
      <c r="J24" s="821"/>
      <c r="K24" s="821"/>
      <c r="L24" s="821"/>
      <c r="M24" s="821"/>
      <c r="N24" s="821"/>
      <c r="O24" s="821"/>
      <c r="P24" s="821"/>
      <c r="Q24" s="821"/>
      <c r="R24" s="821"/>
      <c r="S24" s="821"/>
      <c r="T24" s="821"/>
      <c r="U24" s="821"/>
      <c r="V24" s="821"/>
      <c r="W24" s="821"/>
      <c r="X24" s="821"/>
      <c r="Y24" s="821"/>
      <c r="Z24" s="821"/>
      <c r="AA24" s="821"/>
      <c r="AB24" s="821"/>
      <c r="AC24" s="821"/>
      <c r="AD24" s="821"/>
      <c r="AE24" s="821"/>
      <c r="AF24" s="821"/>
      <c r="AG24" s="821"/>
      <c r="AH24" s="821"/>
      <c r="AI24" s="821"/>
    </row>
    <row r="25" spans="1:35" ht="18.75" customHeight="1">
      <c r="A25" s="1492" t="s">
        <v>2108</v>
      </c>
      <c r="B25" s="1492"/>
      <c r="C25" s="1492"/>
      <c r="D25" s="1492"/>
      <c r="E25" s="1492"/>
      <c r="F25" s="1492"/>
      <c r="G25" s="1492" t="s">
        <v>2108</v>
      </c>
      <c r="H25" s="1492"/>
      <c r="I25" s="1492"/>
      <c r="J25" s="1492"/>
      <c r="K25" s="1492"/>
      <c r="L25" s="1492"/>
      <c r="M25" s="1492"/>
      <c r="N25" s="1492">
        <v>68189</v>
      </c>
      <c r="O25" s="1492"/>
      <c r="P25" s="1492"/>
      <c r="Q25" s="1492"/>
      <c r="R25" s="1492"/>
      <c r="S25" s="1492"/>
      <c r="T25" s="1492"/>
      <c r="U25" s="1492" t="s">
        <v>2108</v>
      </c>
      <c r="V25" s="1492"/>
      <c r="W25" s="1492"/>
      <c r="X25" s="1492"/>
      <c r="Y25" s="1492"/>
      <c r="Z25" s="1492"/>
      <c r="AA25" s="1492"/>
      <c r="AB25" s="1492" t="s">
        <v>2108</v>
      </c>
      <c r="AC25" s="1492"/>
      <c r="AD25" s="1492"/>
      <c r="AE25" s="1492"/>
      <c r="AF25" s="1492"/>
      <c r="AG25" s="1492"/>
      <c r="AH25" s="1492"/>
      <c r="AI25" s="1492"/>
    </row>
    <row r="26" spans="1:35" ht="11.25" customHeight="1">
      <c r="A26" s="821"/>
      <c r="B26" s="821"/>
      <c r="C26" s="821"/>
      <c r="D26" s="821"/>
      <c r="E26" s="821"/>
      <c r="F26" s="821"/>
      <c r="G26" s="821"/>
      <c r="H26" s="821"/>
      <c r="I26" s="821"/>
      <c r="J26" s="821"/>
      <c r="K26" s="821"/>
      <c r="L26" s="821"/>
      <c r="M26" s="821"/>
      <c r="N26" s="821"/>
      <c r="O26" s="821"/>
      <c r="P26" s="821"/>
      <c r="Q26" s="821"/>
      <c r="R26" s="821"/>
      <c r="S26" s="821"/>
      <c r="T26" s="821"/>
      <c r="U26" s="821"/>
      <c r="V26" s="821"/>
      <c r="W26" s="821"/>
      <c r="X26" s="821"/>
      <c r="Y26" s="821"/>
      <c r="Z26" s="821"/>
      <c r="AA26" s="821"/>
      <c r="AB26" s="821"/>
      <c r="AC26" s="821"/>
      <c r="AD26" s="821"/>
      <c r="AE26" s="821"/>
      <c r="AF26" s="821"/>
      <c r="AG26" s="821"/>
      <c r="AH26" s="821"/>
      <c r="AI26" s="821"/>
    </row>
    <row r="27" spans="1:35" ht="18.75" customHeight="1">
      <c r="A27" s="1492" t="s">
        <v>1282</v>
      </c>
      <c r="B27" s="1492"/>
      <c r="C27" s="1492"/>
      <c r="D27" s="1492"/>
      <c r="E27" s="1492"/>
      <c r="F27" s="1492"/>
      <c r="G27" s="1492" t="s">
        <v>1282</v>
      </c>
      <c r="H27" s="1492"/>
      <c r="I27" s="1492"/>
      <c r="J27" s="1492"/>
      <c r="K27" s="1492"/>
      <c r="L27" s="1492"/>
      <c r="M27" s="1492"/>
      <c r="N27" s="1492" t="s">
        <v>1569</v>
      </c>
      <c r="O27" s="1492"/>
      <c r="P27" s="1492"/>
      <c r="Q27" s="1492"/>
      <c r="R27" s="1492"/>
      <c r="S27" s="1492"/>
      <c r="T27" s="1492"/>
      <c r="U27" s="1492" t="s">
        <v>1282</v>
      </c>
      <c r="V27" s="1492"/>
      <c r="W27" s="1492"/>
      <c r="X27" s="1492"/>
      <c r="Y27" s="1492"/>
      <c r="Z27" s="1492"/>
      <c r="AA27" s="1492"/>
      <c r="AB27" s="1492" t="s">
        <v>1282</v>
      </c>
      <c r="AC27" s="1492"/>
      <c r="AD27" s="1492"/>
      <c r="AE27" s="1492"/>
      <c r="AF27" s="1492"/>
      <c r="AG27" s="1492"/>
      <c r="AH27" s="1492"/>
      <c r="AI27" s="1492"/>
    </row>
    <row r="28" spans="1:35" ht="11.25" customHeight="1">
      <c r="A28" s="821"/>
      <c r="B28" s="821"/>
      <c r="C28" s="821"/>
      <c r="D28" s="821"/>
      <c r="E28" s="821"/>
      <c r="F28" s="821"/>
      <c r="G28" s="821"/>
      <c r="H28" s="821"/>
      <c r="I28" s="821"/>
      <c r="J28" s="821"/>
      <c r="K28" s="821"/>
      <c r="L28" s="821"/>
      <c r="M28" s="821"/>
      <c r="N28" s="821"/>
      <c r="O28" s="821"/>
      <c r="P28" s="821"/>
      <c r="Q28" s="821"/>
      <c r="R28" s="821"/>
      <c r="S28" s="821"/>
      <c r="T28" s="821"/>
      <c r="U28" s="821"/>
      <c r="V28" s="821"/>
      <c r="W28" s="821"/>
      <c r="X28" s="821"/>
      <c r="Y28" s="821"/>
      <c r="Z28" s="821"/>
      <c r="AA28" s="821"/>
      <c r="AB28" s="821"/>
      <c r="AC28" s="821"/>
      <c r="AD28" s="821"/>
      <c r="AE28" s="821"/>
      <c r="AF28" s="821"/>
      <c r="AG28" s="821"/>
      <c r="AH28" s="821"/>
      <c r="AI28" s="821"/>
    </row>
    <row r="29" spans="1:35" ht="18.75" customHeight="1">
      <c r="A29" s="2104">
        <v>414371</v>
      </c>
      <c r="B29" s="2104"/>
      <c r="C29" s="2104"/>
      <c r="D29" s="2104"/>
      <c r="E29" s="2104"/>
      <c r="F29" s="2104"/>
      <c r="G29" s="2104">
        <v>804194</v>
      </c>
      <c r="H29" s="2104"/>
      <c r="I29" s="2104"/>
      <c r="J29" s="2104"/>
      <c r="K29" s="2104"/>
      <c r="L29" s="2104"/>
      <c r="M29" s="2104"/>
      <c r="N29" s="1492">
        <v>12761</v>
      </c>
      <c r="O29" s="1492"/>
      <c r="P29" s="1492"/>
      <c r="Q29" s="1492"/>
      <c r="R29" s="1492"/>
      <c r="S29" s="1492"/>
      <c r="T29" s="1492"/>
      <c r="U29" s="2104">
        <v>797717</v>
      </c>
      <c r="V29" s="2104"/>
      <c r="W29" s="2104"/>
      <c r="X29" s="2104"/>
      <c r="Y29" s="2104"/>
      <c r="Z29" s="2104"/>
      <c r="AA29" s="2104"/>
      <c r="AB29" s="2104">
        <v>372674</v>
      </c>
      <c r="AC29" s="2104"/>
      <c r="AD29" s="2104"/>
      <c r="AE29" s="2104"/>
      <c r="AF29" s="2104"/>
      <c r="AG29" s="2104"/>
      <c r="AH29" s="2104"/>
      <c r="AI29" s="2104"/>
    </row>
    <row r="30" spans="1:35" ht="11.25" customHeight="1">
      <c r="A30" s="841"/>
      <c r="B30" s="841"/>
      <c r="C30" s="841"/>
      <c r="D30" s="841"/>
      <c r="E30" s="841"/>
      <c r="F30" s="841"/>
      <c r="G30" s="841"/>
      <c r="H30" s="841"/>
      <c r="I30" s="841"/>
      <c r="J30" s="841"/>
      <c r="K30" s="841"/>
      <c r="L30" s="841"/>
      <c r="M30" s="841"/>
      <c r="N30" s="821"/>
      <c r="O30" s="821"/>
      <c r="P30" s="821"/>
      <c r="Q30" s="821"/>
      <c r="R30" s="821"/>
      <c r="S30" s="821"/>
      <c r="T30" s="821"/>
      <c r="U30" s="841"/>
      <c r="V30" s="841"/>
      <c r="W30" s="841"/>
      <c r="X30" s="841"/>
      <c r="Y30" s="841"/>
      <c r="Z30" s="841"/>
      <c r="AA30" s="841"/>
      <c r="AB30" s="841"/>
      <c r="AC30" s="841"/>
      <c r="AD30" s="841"/>
      <c r="AE30" s="841"/>
      <c r="AF30" s="841"/>
      <c r="AG30" s="841"/>
      <c r="AH30" s="841"/>
      <c r="AI30" s="841"/>
    </row>
    <row r="31" spans="1:35" ht="18.75" customHeight="1">
      <c r="A31" s="1492" t="s">
        <v>2108</v>
      </c>
      <c r="B31" s="1492"/>
      <c r="C31" s="1492"/>
      <c r="D31" s="1492"/>
      <c r="E31" s="1492"/>
      <c r="F31" s="1492"/>
      <c r="G31" s="1492" t="s">
        <v>2108</v>
      </c>
      <c r="H31" s="1492"/>
      <c r="I31" s="1492"/>
      <c r="J31" s="1492"/>
      <c r="K31" s="1492"/>
      <c r="L31" s="1492"/>
      <c r="M31" s="1492"/>
      <c r="N31" s="1492" t="s">
        <v>1569</v>
      </c>
      <c r="O31" s="1492"/>
      <c r="P31" s="1492"/>
      <c r="Q31" s="1492"/>
      <c r="R31" s="1492"/>
      <c r="S31" s="1492"/>
      <c r="T31" s="1492"/>
      <c r="U31" s="1492" t="s">
        <v>2108</v>
      </c>
      <c r="V31" s="1492"/>
      <c r="W31" s="1492"/>
      <c r="X31" s="1492"/>
      <c r="Y31" s="1492"/>
      <c r="Z31" s="1492"/>
      <c r="AA31" s="1492"/>
      <c r="AB31" s="1492" t="s">
        <v>2108</v>
      </c>
      <c r="AC31" s="1492"/>
      <c r="AD31" s="1492"/>
      <c r="AE31" s="1492"/>
      <c r="AF31" s="1492"/>
      <c r="AG31" s="1492"/>
      <c r="AH31" s="1492"/>
      <c r="AI31" s="1492"/>
    </row>
    <row r="32" spans="1:35" ht="11.25" customHeight="1">
      <c r="A32" s="821"/>
      <c r="B32" s="821"/>
      <c r="C32" s="821"/>
      <c r="D32" s="821"/>
      <c r="E32" s="821"/>
      <c r="F32" s="821"/>
      <c r="G32" s="821"/>
      <c r="H32" s="821"/>
      <c r="I32" s="821"/>
      <c r="J32" s="821"/>
      <c r="K32" s="821"/>
      <c r="L32" s="821"/>
      <c r="M32" s="821"/>
      <c r="N32" s="821"/>
      <c r="O32" s="821"/>
      <c r="P32" s="821"/>
      <c r="Q32" s="821"/>
      <c r="R32" s="821"/>
      <c r="S32" s="821"/>
      <c r="T32" s="821"/>
      <c r="U32" s="821"/>
      <c r="V32" s="821"/>
      <c r="W32" s="821"/>
      <c r="X32" s="821"/>
      <c r="Y32" s="821"/>
      <c r="Z32" s="821"/>
      <c r="AA32" s="821"/>
      <c r="AB32" s="821"/>
      <c r="AC32" s="821"/>
      <c r="AD32" s="821"/>
      <c r="AE32" s="821"/>
      <c r="AF32" s="821"/>
      <c r="AG32" s="821"/>
      <c r="AH32" s="821"/>
      <c r="AI32" s="821"/>
    </row>
    <row r="33" spans="1:35" ht="18.75" customHeight="1">
      <c r="A33" s="1492" t="s">
        <v>1282</v>
      </c>
      <c r="B33" s="1492"/>
      <c r="C33" s="1492"/>
      <c r="D33" s="1492"/>
      <c r="E33" s="1492"/>
      <c r="F33" s="1492"/>
      <c r="G33" s="1492" t="s">
        <v>1282</v>
      </c>
      <c r="H33" s="1492"/>
      <c r="I33" s="1492"/>
      <c r="J33" s="1492"/>
      <c r="K33" s="1492"/>
      <c r="L33" s="1492"/>
      <c r="M33" s="1492"/>
      <c r="N33" s="1492" t="s">
        <v>1569</v>
      </c>
      <c r="O33" s="1492"/>
      <c r="P33" s="1492"/>
      <c r="Q33" s="1492"/>
      <c r="R33" s="1492"/>
      <c r="S33" s="1492"/>
      <c r="T33" s="1492"/>
      <c r="U33" s="1492" t="s">
        <v>1282</v>
      </c>
      <c r="V33" s="1492"/>
      <c r="W33" s="1492"/>
      <c r="X33" s="1492"/>
      <c r="Y33" s="1492"/>
      <c r="Z33" s="1492"/>
      <c r="AA33" s="1492"/>
      <c r="AB33" s="1492" t="s">
        <v>1282</v>
      </c>
      <c r="AC33" s="1492"/>
      <c r="AD33" s="1492"/>
      <c r="AE33" s="1492"/>
      <c r="AF33" s="1492"/>
      <c r="AG33" s="1492"/>
      <c r="AH33" s="1492"/>
      <c r="AI33" s="1492"/>
    </row>
    <row r="34" spans="1:35" ht="11.25" customHeight="1">
      <c r="A34" s="821"/>
      <c r="B34" s="821"/>
      <c r="C34" s="821"/>
      <c r="D34" s="821"/>
      <c r="E34" s="821"/>
      <c r="F34" s="821"/>
      <c r="G34" s="821"/>
      <c r="H34" s="821"/>
      <c r="I34" s="821"/>
      <c r="J34" s="821"/>
      <c r="K34" s="821"/>
      <c r="L34" s="821"/>
      <c r="M34" s="821"/>
      <c r="N34" s="821"/>
      <c r="O34" s="821"/>
      <c r="P34" s="821"/>
      <c r="Q34" s="821"/>
      <c r="R34" s="821"/>
      <c r="S34" s="821"/>
      <c r="T34" s="821"/>
      <c r="U34" s="821"/>
      <c r="V34" s="821"/>
      <c r="W34" s="821"/>
      <c r="X34" s="821"/>
      <c r="Y34" s="821"/>
      <c r="Z34" s="821"/>
      <c r="AA34" s="821"/>
      <c r="AB34" s="821"/>
      <c r="AC34" s="821"/>
      <c r="AD34" s="821"/>
      <c r="AE34" s="821"/>
      <c r="AF34" s="821"/>
      <c r="AG34" s="821"/>
      <c r="AH34" s="821"/>
      <c r="AI34" s="821"/>
    </row>
    <row r="35" spans="1:35" ht="18.75" customHeight="1">
      <c r="A35" s="1492">
        <v>201194</v>
      </c>
      <c r="B35" s="1492"/>
      <c r="C35" s="1492"/>
      <c r="D35" s="1492"/>
      <c r="E35" s="1492"/>
      <c r="F35" s="1492"/>
      <c r="G35" s="1492">
        <v>333186</v>
      </c>
      <c r="H35" s="1492"/>
      <c r="I35" s="1492"/>
      <c r="J35" s="1492"/>
      <c r="K35" s="1492"/>
      <c r="L35" s="1492"/>
      <c r="M35" s="1492"/>
      <c r="N35" s="1492">
        <v>3639</v>
      </c>
      <c r="O35" s="1492"/>
      <c r="P35" s="1492"/>
      <c r="Q35" s="1492"/>
      <c r="R35" s="1492"/>
      <c r="S35" s="1492"/>
      <c r="T35" s="1492"/>
      <c r="U35" s="1492">
        <v>282399</v>
      </c>
      <c r="V35" s="1492"/>
      <c r="W35" s="1492"/>
      <c r="X35" s="1492"/>
      <c r="Y35" s="1492"/>
      <c r="Z35" s="1492"/>
      <c r="AA35" s="1492"/>
      <c r="AB35" s="1492">
        <v>118275</v>
      </c>
      <c r="AC35" s="1492"/>
      <c r="AD35" s="1492"/>
      <c r="AE35" s="1492"/>
      <c r="AF35" s="1492"/>
      <c r="AG35" s="1492"/>
      <c r="AH35" s="1492"/>
      <c r="AI35" s="1492"/>
    </row>
    <row r="36" spans="1:35" ht="11.25" customHeight="1">
      <c r="A36" s="821"/>
      <c r="B36" s="821"/>
      <c r="C36" s="821"/>
      <c r="D36" s="821"/>
      <c r="E36" s="821"/>
      <c r="F36" s="821"/>
      <c r="G36" s="821"/>
      <c r="H36" s="821"/>
      <c r="I36" s="821"/>
      <c r="J36" s="821"/>
      <c r="K36" s="821"/>
      <c r="L36" s="821"/>
      <c r="M36" s="821"/>
      <c r="N36" s="821"/>
      <c r="O36" s="821"/>
      <c r="P36" s="821"/>
      <c r="Q36" s="821"/>
      <c r="R36" s="821"/>
      <c r="S36" s="821"/>
      <c r="T36" s="821"/>
      <c r="U36" s="821"/>
      <c r="V36" s="821"/>
      <c r="W36" s="821"/>
      <c r="X36" s="821"/>
      <c r="Y36" s="821"/>
      <c r="Z36" s="821"/>
      <c r="AA36" s="821"/>
      <c r="AB36" s="821"/>
      <c r="AC36" s="821"/>
      <c r="AD36" s="821"/>
      <c r="AE36" s="821"/>
      <c r="AF36" s="821"/>
      <c r="AG36" s="821"/>
      <c r="AH36" s="821"/>
      <c r="AI36" s="821"/>
    </row>
    <row r="37" spans="1:35" ht="18.75" customHeight="1">
      <c r="A37" s="1492" t="s">
        <v>2108</v>
      </c>
      <c r="B37" s="1492"/>
      <c r="C37" s="1492"/>
      <c r="D37" s="1492"/>
      <c r="E37" s="1492"/>
      <c r="F37" s="1492"/>
      <c r="G37" s="1492" t="s">
        <v>2108</v>
      </c>
      <c r="H37" s="1492"/>
      <c r="I37" s="1492"/>
      <c r="J37" s="1492"/>
      <c r="K37" s="1492"/>
      <c r="L37" s="1492"/>
      <c r="M37" s="1492"/>
      <c r="N37" s="1492">
        <v>13443</v>
      </c>
      <c r="O37" s="1492"/>
      <c r="P37" s="1492"/>
      <c r="Q37" s="1492"/>
      <c r="R37" s="1492"/>
      <c r="S37" s="1492"/>
      <c r="T37" s="1492"/>
      <c r="U37" s="1492" t="s">
        <v>2108</v>
      </c>
      <c r="V37" s="1492"/>
      <c r="W37" s="1492"/>
      <c r="X37" s="1492"/>
      <c r="Y37" s="1492"/>
      <c r="Z37" s="1492"/>
      <c r="AA37" s="1492"/>
      <c r="AB37" s="1492" t="s">
        <v>2108</v>
      </c>
      <c r="AC37" s="1492"/>
      <c r="AD37" s="1492"/>
      <c r="AE37" s="1492"/>
      <c r="AF37" s="1492"/>
      <c r="AG37" s="1492"/>
      <c r="AH37" s="1492"/>
      <c r="AI37" s="1492"/>
    </row>
    <row r="38" spans="1:35" ht="11.25" customHeight="1">
      <c r="A38" s="821"/>
      <c r="B38" s="821"/>
      <c r="C38" s="821"/>
      <c r="D38" s="821"/>
      <c r="E38" s="821"/>
      <c r="F38" s="821"/>
      <c r="G38" s="821"/>
      <c r="H38" s="821"/>
      <c r="I38" s="821"/>
      <c r="J38" s="821"/>
      <c r="K38" s="821"/>
      <c r="L38" s="821"/>
      <c r="M38" s="821"/>
      <c r="N38" s="821"/>
      <c r="O38" s="821"/>
      <c r="P38" s="821"/>
      <c r="Q38" s="821"/>
      <c r="R38" s="821"/>
      <c r="S38" s="821"/>
      <c r="T38" s="821"/>
      <c r="U38" s="821"/>
      <c r="V38" s="821"/>
      <c r="W38" s="821"/>
      <c r="X38" s="821"/>
      <c r="Y38" s="821"/>
      <c r="Z38" s="821"/>
      <c r="AA38" s="821"/>
      <c r="AB38" s="821"/>
      <c r="AC38" s="821"/>
      <c r="AD38" s="821"/>
      <c r="AE38" s="821"/>
      <c r="AF38" s="821"/>
      <c r="AG38" s="821"/>
      <c r="AH38" s="821"/>
      <c r="AI38" s="821"/>
    </row>
    <row r="39" spans="1:35" ht="18.75" customHeight="1">
      <c r="A39" s="1492" t="s">
        <v>2108</v>
      </c>
      <c r="B39" s="1492"/>
      <c r="C39" s="1492"/>
      <c r="D39" s="1492"/>
      <c r="E39" s="1492"/>
      <c r="F39" s="1492"/>
      <c r="G39" s="1492" t="s">
        <v>2108</v>
      </c>
      <c r="H39" s="1492"/>
      <c r="I39" s="1492"/>
      <c r="J39" s="1492"/>
      <c r="K39" s="1492"/>
      <c r="L39" s="1492"/>
      <c r="M39" s="1492"/>
      <c r="N39" s="1492" t="s">
        <v>1569</v>
      </c>
      <c r="O39" s="1492"/>
      <c r="P39" s="1492"/>
      <c r="Q39" s="1492"/>
      <c r="R39" s="1492"/>
      <c r="S39" s="1492"/>
      <c r="T39" s="1492"/>
      <c r="U39" s="1492" t="s">
        <v>2108</v>
      </c>
      <c r="V39" s="1492"/>
      <c r="W39" s="1492"/>
      <c r="X39" s="1492"/>
      <c r="Y39" s="1492"/>
      <c r="Z39" s="1492"/>
      <c r="AA39" s="1492"/>
      <c r="AB39" s="1492" t="s">
        <v>2108</v>
      </c>
      <c r="AC39" s="1492"/>
      <c r="AD39" s="1492"/>
      <c r="AE39" s="1492"/>
      <c r="AF39" s="1492"/>
      <c r="AG39" s="1492"/>
      <c r="AH39" s="1492"/>
      <c r="AI39" s="1492"/>
    </row>
    <row r="40" spans="1:35" ht="11.25" customHeight="1">
      <c r="A40" s="821"/>
      <c r="B40" s="821"/>
      <c r="C40" s="821"/>
      <c r="D40" s="821"/>
      <c r="E40" s="821"/>
      <c r="F40" s="821"/>
      <c r="G40" s="821"/>
      <c r="H40" s="821"/>
      <c r="I40" s="821"/>
      <c r="J40" s="821"/>
      <c r="K40" s="821"/>
      <c r="L40" s="821"/>
      <c r="M40" s="821"/>
      <c r="N40" s="821"/>
      <c r="O40" s="821"/>
      <c r="P40" s="821"/>
      <c r="Q40" s="821"/>
      <c r="R40" s="821"/>
      <c r="S40" s="821"/>
      <c r="T40" s="821"/>
      <c r="U40" s="821"/>
      <c r="V40" s="821"/>
      <c r="W40" s="821"/>
      <c r="X40" s="821"/>
      <c r="Y40" s="821"/>
      <c r="Z40" s="821"/>
      <c r="AA40" s="821"/>
      <c r="AB40" s="821"/>
      <c r="AC40" s="821"/>
      <c r="AD40" s="821"/>
      <c r="AE40" s="821"/>
      <c r="AF40" s="821"/>
      <c r="AG40" s="821"/>
      <c r="AH40" s="821"/>
      <c r="AI40" s="821"/>
    </row>
    <row r="41" spans="1:35" ht="18.75" customHeight="1">
      <c r="A41" s="2104">
        <v>123864</v>
      </c>
      <c r="B41" s="2104"/>
      <c r="C41" s="2104"/>
      <c r="D41" s="2104"/>
      <c r="E41" s="2104"/>
      <c r="F41" s="2104"/>
      <c r="G41" s="2104">
        <v>226722</v>
      </c>
      <c r="H41" s="2104"/>
      <c r="I41" s="2104"/>
      <c r="J41" s="2104"/>
      <c r="K41" s="2104"/>
      <c r="L41" s="2104"/>
      <c r="M41" s="2104"/>
      <c r="N41" s="1492">
        <v>7648</v>
      </c>
      <c r="O41" s="1492"/>
      <c r="P41" s="1492"/>
      <c r="Q41" s="1492"/>
      <c r="R41" s="1492"/>
      <c r="S41" s="1492"/>
      <c r="T41" s="1492"/>
      <c r="U41" s="2104">
        <v>227083</v>
      </c>
      <c r="V41" s="2104"/>
      <c r="W41" s="2104"/>
      <c r="X41" s="2104"/>
      <c r="Y41" s="2104"/>
      <c r="Z41" s="2104"/>
      <c r="AA41" s="2104"/>
      <c r="AB41" s="2104">
        <v>91378</v>
      </c>
      <c r="AC41" s="2104"/>
      <c r="AD41" s="2104"/>
      <c r="AE41" s="2104"/>
      <c r="AF41" s="2104"/>
      <c r="AG41" s="2104"/>
      <c r="AH41" s="2104"/>
      <c r="AI41" s="2104"/>
    </row>
    <row r="42" spans="1:35" ht="11.25" customHeight="1">
      <c r="A42" s="841"/>
      <c r="B42" s="841"/>
      <c r="C42" s="841"/>
      <c r="D42" s="841"/>
      <c r="E42" s="841"/>
      <c r="F42" s="841"/>
      <c r="G42" s="841"/>
      <c r="H42" s="841"/>
      <c r="I42" s="841"/>
      <c r="J42" s="841"/>
      <c r="K42" s="841"/>
      <c r="L42" s="841"/>
      <c r="M42" s="841"/>
      <c r="N42" s="821"/>
      <c r="O42" s="821"/>
      <c r="P42" s="821"/>
      <c r="Q42" s="821"/>
      <c r="R42" s="821"/>
      <c r="S42" s="821"/>
      <c r="T42" s="821"/>
      <c r="U42" s="841"/>
      <c r="V42" s="841"/>
      <c r="W42" s="841"/>
      <c r="X42" s="841"/>
      <c r="Y42" s="841"/>
      <c r="Z42" s="841"/>
      <c r="AA42" s="841"/>
      <c r="AB42" s="841"/>
      <c r="AC42" s="841"/>
      <c r="AD42" s="841"/>
      <c r="AE42" s="841"/>
      <c r="AF42" s="841"/>
      <c r="AG42" s="841"/>
      <c r="AH42" s="841"/>
      <c r="AI42" s="841"/>
    </row>
    <row r="43" spans="1:35" ht="18.75" customHeight="1">
      <c r="A43" s="1492">
        <v>362553</v>
      </c>
      <c r="B43" s="1492"/>
      <c r="C43" s="1492"/>
      <c r="D43" s="1492"/>
      <c r="E43" s="1492"/>
      <c r="F43" s="1492"/>
      <c r="G43" s="1492">
        <v>936242</v>
      </c>
      <c r="H43" s="1492"/>
      <c r="I43" s="1492"/>
      <c r="J43" s="1492"/>
      <c r="K43" s="1492"/>
      <c r="L43" s="1492"/>
      <c r="M43" s="1492"/>
      <c r="N43" s="1492">
        <v>29917</v>
      </c>
      <c r="O43" s="1492"/>
      <c r="P43" s="1492"/>
      <c r="Q43" s="1492"/>
      <c r="R43" s="1492"/>
      <c r="S43" s="1492"/>
      <c r="T43" s="1492"/>
      <c r="U43" s="1492">
        <v>932848</v>
      </c>
      <c r="V43" s="1492"/>
      <c r="W43" s="1492"/>
      <c r="X43" s="1492"/>
      <c r="Y43" s="1492"/>
      <c r="Z43" s="1492"/>
      <c r="AA43" s="1492"/>
      <c r="AB43" s="1492">
        <v>518132</v>
      </c>
      <c r="AC43" s="1492"/>
      <c r="AD43" s="1492"/>
      <c r="AE43" s="1492"/>
      <c r="AF43" s="1492"/>
      <c r="AG43" s="1492"/>
      <c r="AH43" s="1492"/>
      <c r="AI43" s="1492"/>
    </row>
    <row r="44" spans="1:35" ht="11.25" customHeight="1">
      <c r="A44" s="821"/>
      <c r="B44" s="821"/>
      <c r="C44" s="821"/>
      <c r="D44" s="821"/>
      <c r="E44" s="821"/>
      <c r="F44" s="821"/>
      <c r="G44" s="821"/>
      <c r="H44" s="821"/>
      <c r="I44" s="821"/>
      <c r="J44" s="821"/>
      <c r="K44" s="821"/>
      <c r="L44" s="821"/>
      <c r="M44" s="821"/>
      <c r="N44" s="821"/>
      <c r="O44" s="821"/>
      <c r="P44" s="821"/>
      <c r="Q44" s="821"/>
      <c r="R44" s="821"/>
      <c r="S44" s="821"/>
      <c r="T44" s="821"/>
      <c r="U44" s="821"/>
      <c r="V44" s="821"/>
      <c r="W44" s="821"/>
      <c r="X44" s="821"/>
      <c r="Y44" s="821"/>
      <c r="Z44" s="821"/>
      <c r="AA44" s="821"/>
      <c r="AB44" s="821"/>
      <c r="AC44" s="821"/>
      <c r="AD44" s="821"/>
      <c r="AE44" s="821"/>
      <c r="AF44" s="821"/>
      <c r="AG44" s="821"/>
      <c r="AH44" s="821"/>
      <c r="AI44" s="821"/>
    </row>
    <row r="45" spans="1:35" ht="18.75" customHeight="1">
      <c r="A45" s="1492">
        <v>184160</v>
      </c>
      <c r="B45" s="1492"/>
      <c r="C45" s="1492"/>
      <c r="D45" s="1492"/>
      <c r="E45" s="1492"/>
      <c r="F45" s="1492"/>
      <c r="G45" s="1492">
        <v>331299</v>
      </c>
      <c r="H45" s="1492"/>
      <c r="I45" s="1492"/>
      <c r="J45" s="1492"/>
      <c r="K45" s="1492"/>
      <c r="L45" s="1492"/>
      <c r="M45" s="1492"/>
      <c r="N45" s="1492">
        <v>3452</v>
      </c>
      <c r="O45" s="1492"/>
      <c r="P45" s="1492"/>
      <c r="Q45" s="1492"/>
      <c r="R45" s="1492"/>
      <c r="S45" s="1492"/>
      <c r="T45" s="1492"/>
      <c r="U45" s="1492">
        <v>324202</v>
      </c>
      <c r="V45" s="1492"/>
      <c r="W45" s="1492"/>
      <c r="X45" s="1492"/>
      <c r="Y45" s="1492"/>
      <c r="Z45" s="1492"/>
      <c r="AA45" s="1492"/>
      <c r="AB45" s="1492">
        <v>138411</v>
      </c>
      <c r="AC45" s="1492"/>
      <c r="AD45" s="1492"/>
      <c r="AE45" s="1492"/>
      <c r="AF45" s="1492"/>
      <c r="AG45" s="1492"/>
      <c r="AH45" s="1492"/>
      <c r="AI45" s="1492"/>
    </row>
    <row r="46" spans="1:35" ht="11.25" customHeight="1">
      <c r="A46" s="821"/>
      <c r="B46" s="821"/>
      <c r="C46" s="821"/>
      <c r="D46" s="821"/>
      <c r="E46" s="821"/>
      <c r="F46" s="821"/>
      <c r="G46" s="821"/>
      <c r="H46" s="821"/>
      <c r="I46" s="821"/>
      <c r="J46" s="821"/>
      <c r="K46" s="821"/>
      <c r="L46" s="821"/>
      <c r="M46" s="821"/>
      <c r="N46" s="821"/>
      <c r="O46" s="821"/>
      <c r="P46" s="821"/>
      <c r="Q46" s="821"/>
      <c r="R46" s="821"/>
      <c r="S46" s="821"/>
      <c r="T46" s="821"/>
      <c r="U46" s="821"/>
      <c r="V46" s="821"/>
      <c r="W46" s="821"/>
      <c r="X46" s="821"/>
      <c r="Y46" s="821"/>
      <c r="Z46" s="821"/>
      <c r="AA46" s="821"/>
      <c r="AB46" s="821"/>
      <c r="AC46" s="821"/>
      <c r="AD46" s="821"/>
      <c r="AE46" s="821"/>
      <c r="AF46" s="821"/>
      <c r="AG46" s="821"/>
      <c r="AH46" s="821"/>
      <c r="AI46" s="821"/>
    </row>
    <row r="47" spans="1:35" ht="18.75" customHeight="1">
      <c r="A47" s="1492">
        <v>81269</v>
      </c>
      <c r="B47" s="1492"/>
      <c r="C47" s="1492"/>
      <c r="D47" s="1492"/>
      <c r="E47" s="1492"/>
      <c r="F47" s="1492"/>
      <c r="G47" s="1492">
        <v>150101</v>
      </c>
      <c r="H47" s="1492"/>
      <c r="I47" s="1492"/>
      <c r="J47" s="1492"/>
      <c r="K47" s="1492"/>
      <c r="L47" s="1492"/>
      <c r="M47" s="1492"/>
      <c r="N47" s="1492" t="s">
        <v>1569</v>
      </c>
      <c r="O47" s="1492"/>
      <c r="P47" s="1492"/>
      <c r="Q47" s="1492"/>
      <c r="R47" s="1492"/>
      <c r="S47" s="1492"/>
      <c r="T47" s="1492"/>
      <c r="U47" s="1492">
        <v>138357</v>
      </c>
      <c r="V47" s="1492"/>
      <c r="W47" s="1492"/>
      <c r="X47" s="1492"/>
      <c r="Y47" s="1492"/>
      <c r="Z47" s="1492"/>
      <c r="AA47" s="1492"/>
      <c r="AB47" s="1492">
        <v>59532</v>
      </c>
      <c r="AC47" s="1492"/>
      <c r="AD47" s="1492"/>
      <c r="AE47" s="1492"/>
      <c r="AF47" s="1492"/>
      <c r="AG47" s="1492"/>
      <c r="AH47" s="1492"/>
      <c r="AI47" s="1492"/>
    </row>
    <row r="48" spans="1:35" ht="11.25" customHeight="1">
      <c r="A48" s="821"/>
      <c r="B48" s="821"/>
      <c r="C48" s="821"/>
      <c r="D48" s="821"/>
      <c r="E48" s="821"/>
      <c r="F48" s="821"/>
      <c r="G48" s="821"/>
      <c r="H48" s="821"/>
      <c r="I48" s="821"/>
      <c r="J48" s="821"/>
      <c r="K48" s="821"/>
      <c r="L48" s="821"/>
      <c r="M48" s="821"/>
      <c r="N48" s="821"/>
      <c r="O48" s="821"/>
      <c r="P48" s="821"/>
      <c r="Q48" s="821"/>
      <c r="R48" s="821"/>
      <c r="S48" s="821"/>
      <c r="T48" s="821"/>
      <c r="U48" s="821"/>
      <c r="V48" s="821"/>
      <c r="W48" s="821"/>
      <c r="X48" s="821"/>
      <c r="Y48" s="821"/>
      <c r="Z48" s="821"/>
      <c r="AA48" s="821"/>
      <c r="AB48" s="821"/>
      <c r="AC48" s="821"/>
      <c r="AD48" s="821"/>
      <c r="AE48" s="821"/>
      <c r="AF48" s="821"/>
      <c r="AG48" s="821"/>
      <c r="AH48" s="821"/>
      <c r="AI48" s="821"/>
    </row>
    <row r="49" spans="1:35" ht="18.75" customHeight="1">
      <c r="A49" s="1492">
        <v>4541540</v>
      </c>
      <c r="B49" s="1492"/>
      <c r="C49" s="1492"/>
      <c r="D49" s="2109"/>
      <c r="E49" s="1492"/>
      <c r="F49" s="1492"/>
      <c r="G49" s="1492">
        <v>8495404</v>
      </c>
      <c r="H49" s="1492"/>
      <c r="I49" s="1492"/>
      <c r="J49" s="1492"/>
      <c r="K49" s="1492"/>
      <c r="L49" s="1492"/>
      <c r="M49" s="1492"/>
      <c r="N49" s="1492">
        <v>814575</v>
      </c>
      <c r="O49" s="1492"/>
      <c r="P49" s="1492"/>
      <c r="Q49" s="1492"/>
      <c r="R49" s="1492"/>
      <c r="S49" s="1492"/>
      <c r="T49" s="1492"/>
      <c r="U49" s="1492">
        <v>8454494</v>
      </c>
      <c r="V49" s="1492"/>
      <c r="W49" s="1492"/>
      <c r="X49" s="1492"/>
      <c r="Y49" s="1492"/>
      <c r="Z49" s="1492"/>
      <c r="AA49" s="1492"/>
      <c r="AB49" s="1492">
        <v>3852108</v>
      </c>
      <c r="AC49" s="1492"/>
      <c r="AD49" s="1492"/>
      <c r="AE49" s="1492"/>
      <c r="AF49" s="1492"/>
      <c r="AG49" s="1492"/>
      <c r="AH49" s="1492"/>
      <c r="AI49" s="1492"/>
    </row>
    <row r="50" spans="1:35" ht="11.25" customHeight="1">
      <c r="A50" s="821"/>
      <c r="B50" s="821"/>
      <c r="C50" s="821"/>
      <c r="D50" s="821"/>
      <c r="E50" s="821"/>
      <c r="F50" s="821"/>
      <c r="G50" s="821"/>
      <c r="H50" s="821"/>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1"/>
      <c r="AH50" s="821"/>
      <c r="AI50" s="821"/>
    </row>
    <row r="51" spans="1:35" ht="18.75" customHeight="1">
      <c r="A51" s="1492">
        <v>511929</v>
      </c>
      <c r="B51" s="1492"/>
      <c r="C51" s="1492"/>
      <c r="D51" s="1492"/>
      <c r="E51" s="1492"/>
      <c r="F51" s="1492"/>
      <c r="G51" s="1492">
        <v>780335</v>
      </c>
      <c r="H51" s="1492"/>
      <c r="I51" s="1492"/>
      <c r="J51" s="1492"/>
      <c r="K51" s="1492"/>
      <c r="L51" s="1492"/>
      <c r="M51" s="1492"/>
      <c r="N51" s="1492">
        <v>120</v>
      </c>
      <c r="O51" s="1492"/>
      <c r="P51" s="1492"/>
      <c r="Q51" s="1492"/>
      <c r="R51" s="1492"/>
      <c r="S51" s="1492"/>
      <c r="T51" s="1492"/>
      <c r="U51" s="1492">
        <v>778642</v>
      </c>
      <c r="V51" s="1492"/>
      <c r="W51" s="1492"/>
      <c r="X51" s="1492"/>
      <c r="Y51" s="1492"/>
      <c r="Z51" s="1492"/>
      <c r="AA51" s="1492"/>
      <c r="AB51" s="1492">
        <v>240413</v>
      </c>
      <c r="AC51" s="1492"/>
      <c r="AD51" s="1492"/>
      <c r="AE51" s="1492"/>
      <c r="AF51" s="1492"/>
      <c r="AG51" s="1492"/>
      <c r="AH51" s="1492"/>
      <c r="AI51" s="1492"/>
    </row>
    <row r="52" spans="1:35" ht="11.25" customHeight="1">
      <c r="A52" s="821"/>
      <c r="B52" s="821"/>
      <c r="C52" s="821"/>
      <c r="D52" s="821"/>
      <c r="E52" s="821"/>
      <c r="F52" s="821"/>
      <c r="G52" s="821"/>
      <c r="H52" s="821"/>
      <c r="I52" s="821"/>
      <c r="J52" s="821"/>
      <c r="K52" s="821"/>
      <c r="L52" s="821"/>
      <c r="M52" s="821"/>
      <c r="N52" s="821"/>
      <c r="O52" s="821"/>
      <c r="P52" s="821"/>
      <c r="Q52" s="821"/>
      <c r="R52" s="821"/>
      <c r="S52" s="821"/>
      <c r="T52" s="821"/>
      <c r="U52" s="821"/>
      <c r="V52" s="821"/>
      <c r="W52" s="821"/>
      <c r="X52" s="821"/>
      <c r="Y52" s="821"/>
      <c r="Z52" s="821"/>
      <c r="AA52" s="821"/>
      <c r="AB52" s="821"/>
      <c r="AC52" s="821"/>
      <c r="AD52" s="821"/>
      <c r="AE52" s="821"/>
      <c r="AF52" s="821"/>
      <c r="AG52" s="821"/>
      <c r="AH52" s="821"/>
      <c r="AI52" s="821"/>
    </row>
    <row r="53" spans="1:35" ht="18.75" customHeight="1">
      <c r="A53" s="1492" t="s">
        <v>2108</v>
      </c>
      <c r="B53" s="1492"/>
      <c r="C53" s="1492"/>
      <c r="D53" s="1492"/>
      <c r="E53" s="1492"/>
      <c r="F53" s="1492"/>
      <c r="G53" s="1492" t="s">
        <v>2108</v>
      </c>
      <c r="H53" s="1492"/>
      <c r="I53" s="1492"/>
      <c r="J53" s="1492"/>
      <c r="K53" s="1492"/>
      <c r="L53" s="1492"/>
      <c r="M53" s="1492"/>
      <c r="N53" s="1492">
        <v>1665</v>
      </c>
      <c r="O53" s="1492"/>
      <c r="P53" s="1492"/>
      <c r="Q53" s="1492"/>
      <c r="R53" s="1492"/>
      <c r="S53" s="1492"/>
      <c r="T53" s="1492"/>
      <c r="U53" s="1492" t="s">
        <v>2108</v>
      </c>
      <c r="V53" s="1492"/>
      <c r="W53" s="1492"/>
      <c r="X53" s="1492"/>
      <c r="Y53" s="1492"/>
      <c r="Z53" s="1492"/>
      <c r="AA53" s="1492"/>
      <c r="AB53" s="1492" t="s">
        <v>2108</v>
      </c>
      <c r="AC53" s="1492"/>
      <c r="AD53" s="1492"/>
      <c r="AE53" s="1492"/>
      <c r="AF53" s="1492"/>
      <c r="AG53" s="1492"/>
      <c r="AH53" s="1492"/>
      <c r="AI53" s="1492"/>
    </row>
    <row r="54" spans="1:35" ht="11.25" customHeight="1">
      <c r="A54" s="821"/>
      <c r="B54" s="821"/>
      <c r="C54" s="821"/>
      <c r="D54" s="821"/>
      <c r="E54" s="821"/>
      <c r="F54" s="821"/>
      <c r="G54" s="821"/>
      <c r="H54" s="821"/>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1"/>
      <c r="AH54" s="821"/>
      <c r="AI54" s="821"/>
    </row>
    <row r="55" spans="1:35" ht="18.75" customHeight="1">
      <c r="A55" s="1492">
        <v>8549501</v>
      </c>
      <c r="B55" s="1492"/>
      <c r="C55" s="1492"/>
      <c r="D55" s="1492"/>
      <c r="E55" s="1492"/>
      <c r="F55" s="1492"/>
      <c r="G55" s="1492">
        <v>14954900</v>
      </c>
      <c r="H55" s="1492"/>
      <c r="I55" s="1492"/>
      <c r="J55" s="1492"/>
      <c r="K55" s="1492"/>
      <c r="L55" s="1492"/>
      <c r="M55" s="1492"/>
      <c r="N55" s="1492">
        <v>621887</v>
      </c>
      <c r="O55" s="1492"/>
      <c r="P55" s="1492"/>
      <c r="Q55" s="1492"/>
      <c r="R55" s="1492"/>
      <c r="S55" s="1492"/>
      <c r="T55" s="1492"/>
      <c r="U55" s="1492">
        <v>14957603</v>
      </c>
      <c r="V55" s="1492"/>
      <c r="W55" s="1492"/>
      <c r="X55" s="1492"/>
      <c r="Y55" s="1492"/>
      <c r="Z55" s="1492"/>
      <c r="AA55" s="1492"/>
      <c r="AB55" s="1492">
        <v>5646060</v>
      </c>
      <c r="AC55" s="1492"/>
      <c r="AD55" s="1492"/>
      <c r="AE55" s="1492"/>
      <c r="AF55" s="1492"/>
      <c r="AG55" s="1492"/>
      <c r="AH55" s="1492"/>
      <c r="AI55" s="1492"/>
    </row>
    <row r="56" spans="1:35" ht="11.25" customHeight="1">
      <c r="A56" s="821"/>
      <c r="B56" s="821"/>
      <c r="C56" s="821"/>
      <c r="D56" s="821"/>
      <c r="E56" s="821"/>
      <c r="F56" s="821"/>
      <c r="G56" s="821"/>
      <c r="H56" s="821"/>
      <c r="I56" s="821"/>
      <c r="J56" s="821"/>
      <c r="K56" s="821"/>
      <c r="L56" s="821"/>
      <c r="M56" s="821"/>
      <c r="N56" s="821"/>
      <c r="O56" s="821"/>
      <c r="P56" s="821"/>
      <c r="Q56" s="821"/>
      <c r="R56" s="821"/>
      <c r="S56" s="821"/>
      <c r="T56" s="821"/>
      <c r="U56" s="821"/>
      <c r="V56" s="821"/>
      <c r="W56" s="821"/>
      <c r="X56" s="821"/>
      <c r="Y56" s="821"/>
      <c r="Z56" s="821"/>
      <c r="AA56" s="821"/>
      <c r="AB56" s="821"/>
      <c r="AC56" s="821"/>
      <c r="AD56" s="821"/>
      <c r="AE56" s="821"/>
      <c r="AF56" s="821"/>
      <c r="AG56" s="821"/>
      <c r="AH56" s="821"/>
      <c r="AI56" s="821"/>
    </row>
    <row r="57" spans="1:35" ht="18.75" customHeight="1">
      <c r="A57" s="1492" t="s">
        <v>2108</v>
      </c>
      <c r="B57" s="1492"/>
      <c r="C57" s="1492"/>
      <c r="D57" s="1492"/>
      <c r="E57" s="1492"/>
      <c r="F57" s="1492"/>
      <c r="G57" s="1492" t="s">
        <v>2108</v>
      </c>
      <c r="H57" s="1492"/>
      <c r="I57" s="1492"/>
      <c r="J57" s="1492"/>
      <c r="K57" s="1492"/>
      <c r="L57" s="1492"/>
      <c r="M57" s="1492"/>
      <c r="N57" s="1492"/>
      <c r="O57" s="1492"/>
      <c r="P57" s="1492"/>
      <c r="Q57" s="1492"/>
      <c r="R57" s="1492"/>
      <c r="S57" s="1492"/>
      <c r="T57" s="1492"/>
      <c r="U57" s="1492" t="s">
        <v>2108</v>
      </c>
      <c r="V57" s="1492"/>
      <c r="W57" s="1492"/>
      <c r="X57" s="1492"/>
      <c r="Y57" s="1492"/>
      <c r="Z57" s="1492"/>
      <c r="AA57" s="1492"/>
      <c r="AB57" s="1492" t="s">
        <v>2108</v>
      </c>
      <c r="AC57" s="1492"/>
      <c r="AD57" s="1492"/>
      <c r="AE57" s="1492"/>
      <c r="AF57" s="1492"/>
      <c r="AG57" s="1492"/>
      <c r="AH57" s="1492"/>
      <c r="AI57" s="1492"/>
    </row>
    <row r="58" spans="1:35" ht="11.25" customHeight="1">
      <c r="A58" s="328"/>
      <c r="B58" s="328"/>
      <c r="C58" s="328"/>
      <c r="D58" s="328"/>
      <c r="E58" s="328"/>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row>
    <row r="59" spans="1:35" ht="13.5">
      <c r="AI59" s="308" t="s">
        <v>2122</v>
      </c>
    </row>
    <row r="60" spans="1:35" ht="13.5">
      <c r="A60" s="286" t="s">
        <v>4717</v>
      </c>
    </row>
    <row r="61" spans="1:35" ht="13.5"/>
    <row r="62" spans="1:35" ht="13.5"/>
  </sheetData>
  <mergeCells count="140">
    <mergeCell ref="A55:F55"/>
    <mergeCell ref="G55:M55"/>
    <mergeCell ref="N55:T55"/>
    <mergeCell ref="U55:AA55"/>
    <mergeCell ref="AB55:AI55"/>
    <mergeCell ref="A57:F57"/>
    <mergeCell ref="G57:M57"/>
    <mergeCell ref="N57:T57"/>
    <mergeCell ref="U57:AA57"/>
    <mergeCell ref="AB57:AI57"/>
    <mergeCell ref="A51:F51"/>
    <mergeCell ref="G51:M51"/>
    <mergeCell ref="N51:T51"/>
    <mergeCell ref="U51:AA51"/>
    <mergeCell ref="AB51:AI51"/>
    <mergeCell ref="A53:F53"/>
    <mergeCell ref="G53:M53"/>
    <mergeCell ref="N53:T53"/>
    <mergeCell ref="U53:AA53"/>
    <mergeCell ref="AB53:AI53"/>
    <mergeCell ref="A47:F47"/>
    <mergeCell ref="G47:M47"/>
    <mergeCell ref="N47:T47"/>
    <mergeCell ref="U47:AA47"/>
    <mergeCell ref="AB47:AI47"/>
    <mergeCell ref="A49:F49"/>
    <mergeCell ref="G49:M49"/>
    <mergeCell ref="N49:T49"/>
    <mergeCell ref="U49:AA49"/>
    <mergeCell ref="AB49:AI49"/>
    <mergeCell ref="A43:F43"/>
    <mergeCell ref="G43:M43"/>
    <mergeCell ref="N43:T43"/>
    <mergeCell ref="U43:AA43"/>
    <mergeCell ref="AB43:AI43"/>
    <mergeCell ref="A45:F45"/>
    <mergeCell ref="G45:M45"/>
    <mergeCell ref="N45:T45"/>
    <mergeCell ref="U45:AA45"/>
    <mergeCell ref="AB45:AI45"/>
    <mergeCell ref="A39:F39"/>
    <mergeCell ref="G39:M39"/>
    <mergeCell ref="N39:T39"/>
    <mergeCell ref="U39:AA39"/>
    <mergeCell ref="AB39:AI39"/>
    <mergeCell ref="A41:F41"/>
    <mergeCell ref="G41:M41"/>
    <mergeCell ref="N41:T41"/>
    <mergeCell ref="U41:AA41"/>
    <mergeCell ref="AB41:AI41"/>
    <mergeCell ref="A35:F35"/>
    <mergeCell ref="G35:M35"/>
    <mergeCell ref="N35:T35"/>
    <mergeCell ref="U35:AA35"/>
    <mergeCell ref="AB35:AI35"/>
    <mergeCell ref="A37:F37"/>
    <mergeCell ref="G37:M37"/>
    <mergeCell ref="N37:T37"/>
    <mergeCell ref="U37:AA37"/>
    <mergeCell ref="AB37:AI37"/>
    <mergeCell ref="A31:F31"/>
    <mergeCell ref="G31:M31"/>
    <mergeCell ref="N31:T31"/>
    <mergeCell ref="U31:AA31"/>
    <mergeCell ref="AB31:AI31"/>
    <mergeCell ref="A33:F33"/>
    <mergeCell ref="G33:M33"/>
    <mergeCell ref="N33:T33"/>
    <mergeCell ref="U33:AA33"/>
    <mergeCell ref="AB33:AI33"/>
    <mergeCell ref="A27:F27"/>
    <mergeCell ref="G27:M27"/>
    <mergeCell ref="N27:T27"/>
    <mergeCell ref="U27:AA27"/>
    <mergeCell ref="AB27:AI27"/>
    <mergeCell ref="A29:F29"/>
    <mergeCell ref="G29:M29"/>
    <mergeCell ref="N29:T29"/>
    <mergeCell ref="U29:AA29"/>
    <mergeCell ref="AB29:AI29"/>
    <mergeCell ref="A23:F23"/>
    <mergeCell ref="G23:M23"/>
    <mergeCell ref="N23:T23"/>
    <mergeCell ref="U23:AA23"/>
    <mergeCell ref="AB23:AI23"/>
    <mergeCell ref="A25:F25"/>
    <mergeCell ref="G25:M25"/>
    <mergeCell ref="N25:T25"/>
    <mergeCell ref="U25:AA25"/>
    <mergeCell ref="AB25:AI25"/>
    <mergeCell ref="A19:F19"/>
    <mergeCell ref="G19:M19"/>
    <mergeCell ref="N19:T19"/>
    <mergeCell ref="U19:AA19"/>
    <mergeCell ref="AB19:AI19"/>
    <mergeCell ref="A21:F21"/>
    <mergeCell ref="G21:M21"/>
    <mergeCell ref="N21:T21"/>
    <mergeCell ref="U21:AA21"/>
    <mergeCell ref="AB21:AI21"/>
    <mergeCell ref="A15:F15"/>
    <mergeCell ref="G15:M15"/>
    <mergeCell ref="N15:T15"/>
    <mergeCell ref="U15:AA15"/>
    <mergeCell ref="AB15:AI15"/>
    <mergeCell ref="A17:F17"/>
    <mergeCell ref="G17:M17"/>
    <mergeCell ref="N17:T17"/>
    <mergeCell ref="U17:AA17"/>
    <mergeCell ref="AB17:AI17"/>
    <mergeCell ref="A11:F11"/>
    <mergeCell ref="G11:M11"/>
    <mergeCell ref="N11:T11"/>
    <mergeCell ref="U11:AA11"/>
    <mergeCell ref="AB11:AI11"/>
    <mergeCell ref="A13:F13"/>
    <mergeCell ref="G13:M13"/>
    <mergeCell ref="N13:T13"/>
    <mergeCell ref="U13:AA13"/>
    <mergeCell ref="AB13:AI13"/>
    <mergeCell ref="A8:F8"/>
    <mergeCell ref="G8:M8"/>
    <mergeCell ref="N8:T8"/>
    <mergeCell ref="U8:AA8"/>
    <mergeCell ref="AB8:AI8"/>
    <mergeCell ref="A9:F9"/>
    <mergeCell ref="G9:M9"/>
    <mergeCell ref="N9:T9"/>
    <mergeCell ref="U9:AA9"/>
    <mergeCell ref="AB9:AI9"/>
    <mergeCell ref="A1:D1"/>
    <mergeCell ref="A3:AI3"/>
    <mergeCell ref="A6:F6"/>
    <mergeCell ref="G6:M6"/>
    <mergeCell ref="N6:T6"/>
    <mergeCell ref="U6:AA7"/>
    <mergeCell ref="AB6:AI7"/>
    <mergeCell ref="A7:F7"/>
    <mergeCell ref="G7:M7"/>
    <mergeCell ref="N7:T7"/>
  </mergeCells>
  <phoneticPr fontId="4"/>
  <hyperlinks>
    <hyperlink ref="A1" location="P2細目次!A1" display="目次に戻る" xr:uid="{BD0E7652-343B-42B1-A292-ABF6DD6D7A10}"/>
  </hyperlinks>
  <pageMargins left="0.70866141732283472" right="0.70866141732283472" top="0.74803149606299213" bottom="0.74803149606299213" header="0.31496062992125984" footer="0.31496062992125984"/>
  <pageSetup paperSize="9" scale="81" firstPageNumber="0" orientation="portrait" r:id="rId1"/>
  <headerFooter differentFirst="1" scaleWithDoc="0">
    <oddFooter>&amp;C- &amp;P -</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B6651-749C-4916-9F6B-F596421E810D}">
  <sheetPr codeName="Sheet72">
    <tabColor theme="0"/>
    <pageSetUpPr fitToPage="1"/>
  </sheetPr>
  <dimension ref="A1:O34"/>
  <sheetViews>
    <sheetView zoomScaleNormal="100" zoomScaleSheetLayoutView="100" workbookViewId="0">
      <selection sqref="A1:D1"/>
    </sheetView>
  </sheetViews>
  <sheetFormatPr defaultRowHeight="13.5"/>
  <cols>
    <col min="1" max="12" width="9" style="286"/>
    <col min="13" max="13" width="19.75" style="286" hidden="1" customWidth="1"/>
    <col min="14" max="14" width="0" style="286" hidden="1" customWidth="1"/>
    <col min="15" max="15" width="15.125" style="286" hidden="1" customWidth="1"/>
    <col min="16" max="27" width="9" style="286"/>
    <col min="28" max="28" width="12.625" style="286" customWidth="1"/>
    <col min="29" max="268" width="9" style="286"/>
    <col min="269" max="269" width="19.75" style="286" customWidth="1"/>
    <col min="270" max="270" width="9" style="286"/>
    <col min="271" max="271" width="15.125" style="286" bestFit="1" customWidth="1"/>
    <col min="272" max="283" width="9" style="286"/>
    <col min="284" max="284" width="12.625" style="286" customWidth="1"/>
    <col min="285" max="524" width="9" style="286"/>
    <col min="525" max="525" width="19.75" style="286" customWidth="1"/>
    <col min="526" max="526" width="9" style="286"/>
    <col min="527" max="527" width="15.125" style="286" bestFit="1" customWidth="1"/>
    <col min="528" max="539" width="9" style="286"/>
    <col min="540" max="540" width="12.625" style="286" customWidth="1"/>
    <col min="541" max="780" width="9" style="286"/>
    <col min="781" max="781" width="19.75" style="286" customWidth="1"/>
    <col min="782" max="782" width="9" style="286"/>
    <col min="783" max="783" width="15.125" style="286" bestFit="1" customWidth="1"/>
    <col min="784" max="795" width="9" style="286"/>
    <col min="796" max="796" width="12.625" style="286" customWidth="1"/>
    <col min="797" max="1036" width="9" style="286"/>
    <col min="1037" max="1037" width="19.75" style="286" customWidth="1"/>
    <col min="1038" max="1038" width="9" style="286"/>
    <col min="1039" max="1039" width="15.125" style="286" bestFit="1" customWidth="1"/>
    <col min="1040" max="1051" width="9" style="286"/>
    <col min="1052" max="1052" width="12.625" style="286" customWidth="1"/>
    <col min="1053" max="1292" width="9" style="286"/>
    <col min="1293" max="1293" width="19.75" style="286" customWidth="1"/>
    <col min="1294" max="1294" width="9" style="286"/>
    <col min="1295" max="1295" width="15.125" style="286" bestFit="1" customWidth="1"/>
    <col min="1296" max="1307" width="9" style="286"/>
    <col min="1308" max="1308" width="12.625" style="286" customWidth="1"/>
    <col min="1309" max="1548" width="9" style="286"/>
    <col min="1549" max="1549" width="19.75" style="286" customWidth="1"/>
    <col min="1550" max="1550" width="9" style="286"/>
    <col min="1551" max="1551" width="15.125" style="286" bestFit="1" customWidth="1"/>
    <col min="1552" max="1563" width="9" style="286"/>
    <col min="1564" max="1564" width="12.625" style="286" customWidth="1"/>
    <col min="1565" max="1804" width="9" style="286"/>
    <col min="1805" max="1805" width="19.75" style="286" customWidth="1"/>
    <col min="1806" max="1806" width="9" style="286"/>
    <col min="1807" max="1807" width="15.125" style="286" bestFit="1" customWidth="1"/>
    <col min="1808" max="1819" width="9" style="286"/>
    <col min="1820" max="1820" width="12.625" style="286" customWidth="1"/>
    <col min="1821" max="2060" width="9" style="286"/>
    <col min="2061" max="2061" width="19.75" style="286" customWidth="1"/>
    <col min="2062" max="2062" width="9" style="286"/>
    <col min="2063" max="2063" width="15.125" style="286" bestFit="1" customWidth="1"/>
    <col min="2064" max="2075" width="9" style="286"/>
    <col min="2076" max="2076" width="12.625" style="286" customWidth="1"/>
    <col min="2077" max="2316" width="9" style="286"/>
    <col min="2317" max="2317" width="19.75" style="286" customWidth="1"/>
    <col min="2318" max="2318" width="9" style="286"/>
    <col min="2319" max="2319" width="15.125" style="286" bestFit="1" customWidth="1"/>
    <col min="2320" max="2331" width="9" style="286"/>
    <col min="2332" max="2332" width="12.625" style="286" customWidth="1"/>
    <col min="2333" max="2572" width="9" style="286"/>
    <col min="2573" max="2573" width="19.75" style="286" customWidth="1"/>
    <col min="2574" max="2574" width="9" style="286"/>
    <col min="2575" max="2575" width="15.125" style="286" bestFit="1" customWidth="1"/>
    <col min="2576" max="2587" width="9" style="286"/>
    <col min="2588" max="2588" width="12.625" style="286" customWidth="1"/>
    <col min="2589" max="2828" width="9" style="286"/>
    <col min="2829" max="2829" width="19.75" style="286" customWidth="1"/>
    <col min="2830" max="2830" width="9" style="286"/>
    <col min="2831" max="2831" width="15.125" style="286" bestFit="1" customWidth="1"/>
    <col min="2832" max="2843" width="9" style="286"/>
    <col min="2844" max="2844" width="12.625" style="286" customWidth="1"/>
    <col min="2845" max="3084" width="9" style="286"/>
    <col min="3085" max="3085" width="19.75" style="286" customWidth="1"/>
    <col min="3086" max="3086" width="9" style="286"/>
    <col min="3087" max="3087" width="15.125" style="286" bestFit="1" customWidth="1"/>
    <col min="3088" max="3099" width="9" style="286"/>
    <col min="3100" max="3100" width="12.625" style="286" customWidth="1"/>
    <col min="3101" max="3340" width="9" style="286"/>
    <col min="3341" max="3341" width="19.75" style="286" customWidth="1"/>
    <col min="3342" max="3342" width="9" style="286"/>
    <col min="3343" max="3343" width="15.125" style="286" bestFit="1" customWidth="1"/>
    <col min="3344" max="3355" width="9" style="286"/>
    <col min="3356" max="3356" width="12.625" style="286" customWidth="1"/>
    <col min="3357" max="3596" width="9" style="286"/>
    <col min="3597" max="3597" width="19.75" style="286" customWidth="1"/>
    <col min="3598" max="3598" width="9" style="286"/>
    <col min="3599" max="3599" width="15.125" style="286" bestFit="1" customWidth="1"/>
    <col min="3600" max="3611" width="9" style="286"/>
    <col min="3612" max="3612" width="12.625" style="286" customWidth="1"/>
    <col min="3613" max="3852" width="9" style="286"/>
    <col min="3853" max="3853" width="19.75" style="286" customWidth="1"/>
    <col min="3854" max="3854" width="9" style="286"/>
    <col min="3855" max="3855" width="15.125" style="286" bestFit="1" customWidth="1"/>
    <col min="3856" max="3867" width="9" style="286"/>
    <col min="3868" max="3868" width="12.625" style="286" customWidth="1"/>
    <col min="3869" max="4108" width="9" style="286"/>
    <col min="4109" max="4109" width="19.75" style="286" customWidth="1"/>
    <col min="4110" max="4110" width="9" style="286"/>
    <col min="4111" max="4111" width="15.125" style="286" bestFit="1" customWidth="1"/>
    <col min="4112" max="4123" width="9" style="286"/>
    <col min="4124" max="4124" width="12.625" style="286" customWidth="1"/>
    <col min="4125" max="4364" width="9" style="286"/>
    <col min="4365" max="4365" width="19.75" style="286" customWidth="1"/>
    <col min="4366" max="4366" width="9" style="286"/>
    <col min="4367" max="4367" width="15.125" style="286" bestFit="1" customWidth="1"/>
    <col min="4368" max="4379" width="9" style="286"/>
    <col min="4380" max="4380" width="12.625" style="286" customWidth="1"/>
    <col min="4381" max="4620" width="9" style="286"/>
    <col min="4621" max="4621" width="19.75" style="286" customWidth="1"/>
    <col min="4622" max="4622" width="9" style="286"/>
    <col min="4623" max="4623" width="15.125" style="286" bestFit="1" customWidth="1"/>
    <col min="4624" max="4635" width="9" style="286"/>
    <col min="4636" max="4636" width="12.625" style="286" customWidth="1"/>
    <col min="4637" max="4876" width="9" style="286"/>
    <col min="4877" max="4877" width="19.75" style="286" customWidth="1"/>
    <col min="4878" max="4878" width="9" style="286"/>
    <col min="4879" max="4879" width="15.125" style="286" bestFit="1" customWidth="1"/>
    <col min="4880" max="4891" width="9" style="286"/>
    <col min="4892" max="4892" width="12.625" style="286" customWidth="1"/>
    <col min="4893" max="5132" width="9" style="286"/>
    <col min="5133" max="5133" width="19.75" style="286" customWidth="1"/>
    <col min="5134" max="5134" width="9" style="286"/>
    <col min="5135" max="5135" width="15.125" style="286" bestFit="1" customWidth="1"/>
    <col min="5136" max="5147" width="9" style="286"/>
    <col min="5148" max="5148" width="12.625" style="286" customWidth="1"/>
    <col min="5149" max="5388" width="9" style="286"/>
    <col min="5389" max="5389" width="19.75" style="286" customWidth="1"/>
    <col min="5390" max="5390" width="9" style="286"/>
    <col min="5391" max="5391" width="15.125" style="286" bestFit="1" customWidth="1"/>
    <col min="5392" max="5403" width="9" style="286"/>
    <col min="5404" max="5404" width="12.625" style="286" customWidth="1"/>
    <col min="5405" max="5644" width="9" style="286"/>
    <col min="5645" max="5645" width="19.75" style="286" customWidth="1"/>
    <col min="5646" max="5646" width="9" style="286"/>
    <col min="5647" max="5647" width="15.125" style="286" bestFit="1" customWidth="1"/>
    <col min="5648" max="5659" width="9" style="286"/>
    <col min="5660" max="5660" width="12.625" style="286" customWidth="1"/>
    <col min="5661" max="5900" width="9" style="286"/>
    <col min="5901" max="5901" width="19.75" style="286" customWidth="1"/>
    <col min="5902" max="5902" width="9" style="286"/>
    <col min="5903" max="5903" width="15.125" style="286" bestFit="1" customWidth="1"/>
    <col min="5904" max="5915" width="9" style="286"/>
    <col min="5916" max="5916" width="12.625" style="286" customWidth="1"/>
    <col min="5917" max="6156" width="9" style="286"/>
    <col min="6157" max="6157" width="19.75" style="286" customWidth="1"/>
    <col min="6158" max="6158" width="9" style="286"/>
    <col min="6159" max="6159" width="15.125" style="286" bestFit="1" customWidth="1"/>
    <col min="6160" max="6171" width="9" style="286"/>
    <col min="6172" max="6172" width="12.625" style="286" customWidth="1"/>
    <col min="6173" max="6412" width="9" style="286"/>
    <col min="6413" max="6413" width="19.75" style="286" customWidth="1"/>
    <col min="6414" max="6414" width="9" style="286"/>
    <col min="6415" max="6415" width="15.125" style="286" bestFit="1" customWidth="1"/>
    <col min="6416" max="6427" width="9" style="286"/>
    <col min="6428" max="6428" width="12.625" style="286" customWidth="1"/>
    <col min="6429" max="6668" width="9" style="286"/>
    <col min="6669" max="6669" width="19.75" style="286" customWidth="1"/>
    <col min="6670" max="6670" width="9" style="286"/>
    <col min="6671" max="6671" width="15.125" style="286" bestFit="1" customWidth="1"/>
    <col min="6672" max="6683" width="9" style="286"/>
    <col min="6684" max="6684" width="12.625" style="286" customWidth="1"/>
    <col min="6685" max="6924" width="9" style="286"/>
    <col min="6925" max="6925" width="19.75" style="286" customWidth="1"/>
    <col min="6926" max="6926" width="9" style="286"/>
    <col min="6927" max="6927" width="15.125" style="286" bestFit="1" customWidth="1"/>
    <col min="6928" max="6939" width="9" style="286"/>
    <col min="6940" max="6940" width="12.625" style="286" customWidth="1"/>
    <col min="6941" max="7180" width="9" style="286"/>
    <col min="7181" max="7181" width="19.75" style="286" customWidth="1"/>
    <col min="7182" max="7182" width="9" style="286"/>
    <col min="7183" max="7183" width="15.125" style="286" bestFit="1" customWidth="1"/>
    <col min="7184" max="7195" width="9" style="286"/>
    <col min="7196" max="7196" width="12.625" style="286" customWidth="1"/>
    <col min="7197" max="7436" width="9" style="286"/>
    <col min="7437" max="7437" width="19.75" style="286" customWidth="1"/>
    <col min="7438" max="7438" width="9" style="286"/>
    <col min="7439" max="7439" width="15.125" style="286" bestFit="1" customWidth="1"/>
    <col min="7440" max="7451" width="9" style="286"/>
    <col min="7452" max="7452" width="12.625" style="286" customWidth="1"/>
    <col min="7453" max="7692" width="9" style="286"/>
    <col min="7693" max="7693" width="19.75" style="286" customWidth="1"/>
    <col min="7694" max="7694" width="9" style="286"/>
    <col min="7695" max="7695" width="15.125" style="286" bestFit="1" customWidth="1"/>
    <col min="7696" max="7707" width="9" style="286"/>
    <col min="7708" max="7708" width="12.625" style="286" customWidth="1"/>
    <col min="7709" max="7948" width="9" style="286"/>
    <col min="7949" max="7949" width="19.75" style="286" customWidth="1"/>
    <col min="7950" max="7950" width="9" style="286"/>
    <col min="7951" max="7951" width="15.125" style="286" bestFit="1" customWidth="1"/>
    <col min="7952" max="7963" width="9" style="286"/>
    <col min="7964" max="7964" width="12.625" style="286" customWidth="1"/>
    <col min="7965" max="8204" width="9" style="286"/>
    <col min="8205" max="8205" width="19.75" style="286" customWidth="1"/>
    <col min="8206" max="8206" width="9" style="286"/>
    <col min="8207" max="8207" width="15.125" style="286" bestFit="1" customWidth="1"/>
    <col min="8208" max="8219" width="9" style="286"/>
    <col min="8220" max="8220" width="12.625" style="286" customWidth="1"/>
    <col min="8221" max="8460" width="9" style="286"/>
    <col min="8461" max="8461" width="19.75" style="286" customWidth="1"/>
    <col min="8462" max="8462" width="9" style="286"/>
    <col min="8463" max="8463" width="15.125" style="286" bestFit="1" customWidth="1"/>
    <col min="8464" max="8475" width="9" style="286"/>
    <col min="8476" max="8476" width="12.625" style="286" customWidth="1"/>
    <col min="8477" max="8716" width="9" style="286"/>
    <col min="8717" max="8717" width="19.75" style="286" customWidth="1"/>
    <col min="8718" max="8718" width="9" style="286"/>
    <col min="8719" max="8719" width="15.125" style="286" bestFit="1" customWidth="1"/>
    <col min="8720" max="8731" width="9" style="286"/>
    <col min="8732" max="8732" width="12.625" style="286" customWidth="1"/>
    <col min="8733" max="8972" width="9" style="286"/>
    <col min="8973" max="8973" width="19.75" style="286" customWidth="1"/>
    <col min="8974" max="8974" width="9" style="286"/>
    <col min="8975" max="8975" width="15.125" style="286" bestFit="1" customWidth="1"/>
    <col min="8976" max="8987" width="9" style="286"/>
    <col min="8988" max="8988" width="12.625" style="286" customWidth="1"/>
    <col min="8989" max="9228" width="9" style="286"/>
    <col min="9229" max="9229" width="19.75" style="286" customWidth="1"/>
    <col min="9230" max="9230" width="9" style="286"/>
    <col min="9231" max="9231" width="15.125" style="286" bestFit="1" customWidth="1"/>
    <col min="9232" max="9243" width="9" style="286"/>
    <col min="9244" max="9244" width="12.625" style="286" customWidth="1"/>
    <col min="9245" max="9484" width="9" style="286"/>
    <col min="9485" max="9485" width="19.75" style="286" customWidth="1"/>
    <col min="9486" max="9486" width="9" style="286"/>
    <col min="9487" max="9487" width="15.125" style="286" bestFit="1" customWidth="1"/>
    <col min="9488" max="9499" width="9" style="286"/>
    <col min="9500" max="9500" width="12.625" style="286" customWidth="1"/>
    <col min="9501" max="9740" width="9" style="286"/>
    <col min="9741" max="9741" width="19.75" style="286" customWidth="1"/>
    <col min="9742" max="9742" width="9" style="286"/>
    <col min="9743" max="9743" width="15.125" style="286" bestFit="1" customWidth="1"/>
    <col min="9744" max="9755" width="9" style="286"/>
    <col min="9756" max="9756" width="12.625" style="286" customWidth="1"/>
    <col min="9757" max="9996" width="9" style="286"/>
    <col min="9997" max="9997" width="19.75" style="286" customWidth="1"/>
    <col min="9998" max="9998" width="9" style="286"/>
    <col min="9999" max="9999" width="15.125" style="286" bestFit="1" customWidth="1"/>
    <col min="10000" max="10011" width="9" style="286"/>
    <col min="10012" max="10012" width="12.625" style="286" customWidth="1"/>
    <col min="10013" max="10252" width="9" style="286"/>
    <col min="10253" max="10253" width="19.75" style="286" customWidth="1"/>
    <col min="10254" max="10254" width="9" style="286"/>
    <col min="10255" max="10255" width="15.125" style="286" bestFit="1" customWidth="1"/>
    <col min="10256" max="10267" width="9" style="286"/>
    <col min="10268" max="10268" width="12.625" style="286" customWidth="1"/>
    <col min="10269" max="10508" width="9" style="286"/>
    <col min="10509" max="10509" width="19.75" style="286" customWidth="1"/>
    <col min="10510" max="10510" width="9" style="286"/>
    <col min="10511" max="10511" width="15.125" style="286" bestFit="1" customWidth="1"/>
    <col min="10512" max="10523" width="9" style="286"/>
    <col min="10524" max="10524" width="12.625" style="286" customWidth="1"/>
    <col min="10525" max="10764" width="9" style="286"/>
    <col min="10765" max="10765" width="19.75" style="286" customWidth="1"/>
    <col min="10766" max="10766" width="9" style="286"/>
    <col min="10767" max="10767" width="15.125" style="286" bestFit="1" customWidth="1"/>
    <col min="10768" max="10779" width="9" style="286"/>
    <col min="10780" max="10780" width="12.625" style="286" customWidth="1"/>
    <col min="10781" max="11020" width="9" style="286"/>
    <col min="11021" max="11021" width="19.75" style="286" customWidth="1"/>
    <col min="11022" max="11022" width="9" style="286"/>
    <col min="11023" max="11023" width="15.125" style="286" bestFit="1" customWidth="1"/>
    <col min="11024" max="11035" width="9" style="286"/>
    <col min="11036" max="11036" width="12.625" style="286" customWidth="1"/>
    <col min="11037" max="11276" width="9" style="286"/>
    <col min="11277" max="11277" width="19.75" style="286" customWidth="1"/>
    <col min="11278" max="11278" width="9" style="286"/>
    <col min="11279" max="11279" width="15.125" style="286" bestFit="1" customWidth="1"/>
    <col min="11280" max="11291" width="9" style="286"/>
    <col min="11292" max="11292" width="12.625" style="286" customWidth="1"/>
    <col min="11293" max="11532" width="9" style="286"/>
    <col min="11533" max="11533" width="19.75" style="286" customWidth="1"/>
    <col min="11534" max="11534" width="9" style="286"/>
    <col min="11535" max="11535" width="15.125" style="286" bestFit="1" customWidth="1"/>
    <col min="11536" max="11547" width="9" style="286"/>
    <col min="11548" max="11548" width="12.625" style="286" customWidth="1"/>
    <col min="11549" max="11788" width="9" style="286"/>
    <col min="11789" max="11789" width="19.75" style="286" customWidth="1"/>
    <col min="11790" max="11790" width="9" style="286"/>
    <col min="11791" max="11791" width="15.125" style="286" bestFit="1" customWidth="1"/>
    <col min="11792" max="11803" width="9" style="286"/>
    <col min="11804" max="11804" width="12.625" style="286" customWidth="1"/>
    <col min="11805" max="12044" width="9" style="286"/>
    <col min="12045" max="12045" width="19.75" style="286" customWidth="1"/>
    <col min="12046" max="12046" width="9" style="286"/>
    <col min="12047" max="12047" width="15.125" style="286" bestFit="1" customWidth="1"/>
    <col min="12048" max="12059" width="9" style="286"/>
    <col min="12060" max="12060" width="12.625" style="286" customWidth="1"/>
    <col min="12061" max="12300" width="9" style="286"/>
    <col min="12301" max="12301" width="19.75" style="286" customWidth="1"/>
    <col min="12302" max="12302" width="9" style="286"/>
    <col min="12303" max="12303" width="15.125" style="286" bestFit="1" customWidth="1"/>
    <col min="12304" max="12315" width="9" style="286"/>
    <col min="12316" max="12316" width="12.625" style="286" customWidth="1"/>
    <col min="12317" max="12556" width="9" style="286"/>
    <col min="12557" max="12557" width="19.75" style="286" customWidth="1"/>
    <col min="12558" max="12558" width="9" style="286"/>
    <col min="12559" max="12559" width="15.125" style="286" bestFit="1" customWidth="1"/>
    <col min="12560" max="12571" width="9" style="286"/>
    <col min="12572" max="12572" width="12.625" style="286" customWidth="1"/>
    <col min="12573" max="12812" width="9" style="286"/>
    <col min="12813" max="12813" width="19.75" style="286" customWidth="1"/>
    <col min="12814" max="12814" width="9" style="286"/>
    <col min="12815" max="12815" width="15.125" style="286" bestFit="1" customWidth="1"/>
    <col min="12816" max="12827" width="9" style="286"/>
    <col min="12828" max="12828" width="12.625" style="286" customWidth="1"/>
    <col min="12829" max="13068" width="9" style="286"/>
    <col min="13069" max="13069" width="19.75" style="286" customWidth="1"/>
    <col min="13070" max="13070" width="9" style="286"/>
    <col min="13071" max="13071" width="15.125" style="286" bestFit="1" customWidth="1"/>
    <col min="13072" max="13083" width="9" style="286"/>
    <col min="13084" max="13084" width="12.625" style="286" customWidth="1"/>
    <col min="13085" max="13324" width="9" style="286"/>
    <col min="13325" max="13325" width="19.75" style="286" customWidth="1"/>
    <col min="13326" max="13326" width="9" style="286"/>
    <col min="13327" max="13327" width="15.125" style="286" bestFit="1" customWidth="1"/>
    <col min="13328" max="13339" width="9" style="286"/>
    <col min="13340" max="13340" width="12.625" style="286" customWidth="1"/>
    <col min="13341" max="13580" width="9" style="286"/>
    <col min="13581" max="13581" width="19.75" style="286" customWidth="1"/>
    <col min="13582" max="13582" width="9" style="286"/>
    <col min="13583" max="13583" width="15.125" style="286" bestFit="1" customWidth="1"/>
    <col min="13584" max="13595" width="9" style="286"/>
    <col min="13596" max="13596" width="12.625" style="286" customWidth="1"/>
    <col min="13597" max="13836" width="9" style="286"/>
    <col min="13837" max="13837" width="19.75" style="286" customWidth="1"/>
    <col min="13838" max="13838" width="9" style="286"/>
    <col min="13839" max="13839" width="15.125" style="286" bestFit="1" customWidth="1"/>
    <col min="13840" max="13851" width="9" style="286"/>
    <col min="13852" max="13852" width="12.625" style="286" customWidth="1"/>
    <col min="13853" max="14092" width="9" style="286"/>
    <col min="14093" max="14093" width="19.75" style="286" customWidth="1"/>
    <col min="14094" max="14094" width="9" style="286"/>
    <col min="14095" max="14095" width="15.125" style="286" bestFit="1" customWidth="1"/>
    <col min="14096" max="14107" width="9" style="286"/>
    <col min="14108" max="14108" width="12.625" style="286" customWidth="1"/>
    <col min="14109" max="14348" width="9" style="286"/>
    <col min="14349" max="14349" width="19.75" style="286" customWidth="1"/>
    <col min="14350" max="14350" width="9" style="286"/>
    <col min="14351" max="14351" width="15.125" style="286" bestFit="1" customWidth="1"/>
    <col min="14352" max="14363" width="9" style="286"/>
    <col min="14364" max="14364" width="12.625" style="286" customWidth="1"/>
    <col min="14365" max="14604" width="9" style="286"/>
    <col min="14605" max="14605" width="19.75" style="286" customWidth="1"/>
    <col min="14606" max="14606" width="9" style="286"/>
    <col min="14607" max="14607" width="15.125" style="286" bestFit="1" customWidth="1"/>
    <col min="14608" max="14619" width="9" style="286"/>
    <col min="14620" max="14620" width="12.625" style="286" customWidth="1"/>
    <col min="14621" max="14860" width="9" style="286"/>
    <col min="14861" max="14861" width="19.75" style="286" customWidth="1"/>
    <col min="14862" max="14862" width="9" style="286"/>
    <col min="14863" max="14863" width="15.125" style="286" bestFit="1" customWidth="1"/>
    <col min="14864" max="14875" width="9" style="286"/>
    <col min="14876" max="14876" width="12.625" style="286" customWidth="1"/>
    <col min="14877" max="15116" width="9" style="286"/>
    <col min="15117" max="15117" width="19.75" style="286" customWidth="1"/>
    <col min="15118" max="15118" width="9" style="286"/>
    <col min="15119" max="15119" width="15.125" style="286" bestFit="1" customWidth="1"/>
    <col min="15120" max="15131" width="9" style="286"/>
    <col min="15132" max="15132" width="12.625" style="286" customWidth="1"/>
    <col min="15133" max="15372" width="9" style="286"/>
    <col min="15373" max="15373" width="19.75" style="286" customWidth="1"/>
    <col min="15374" max="15374" width="9" style="286"/>
    <col min="15375" max="15375" width="15.125" style="286" bestFit="1" customWidth="1"/>
    <col min="15376" max="15387" width="9" style="286"/>
    <col min="15388" max="15388" width="12.625" style="286" customWidth="1"/>
    <col min="15389" max="15628" width="9" style="286"/>
    <col min="15629" max="15629" width="19.75" style="286" customWidth="1"/>
    <col min="15630" max="15630" width="9" style="286"/>
    <col min="15631" max="15631" width="15.125" style="286" bestFit="1" customWidth="1"/>
    <col min="15632" max="15643" width="9" style="286"/>
    <col min="15644" max="15644" width="12.625" style="286" customWidth="1"/>
    <col min="15645" max="15884" width="9" style="286"/>
    <col min="15885" max="15885" width="19.75" style="286" customWidth="1"/>
    <col min="15886" max="15886" width="9" style="286"/>
    <col min="15887" max="15887" width="15.125" style="286" bestFit="1" customWidth="1"/>
    <col min="15888" max="15899" width="9" style="286"/>
    <col min="15900" max="15900" width="12.625" style="286" customWidth="1"/>
    <col min="15901" max="16140" width="9" style="286"/>
    <col min="16141" max="16141" width="19.75" style="286" customWidth="1"/>
    <col min="16142" max="16142" width="9" style="286"/>
    <col min="16143" max="16143" width="15.125" style="286" bestFit="1" customWidth="1"/>
    <col min="16144" max="16155" width="9" style="286"/>
    <col min="16156" max="16156" width="12.625" style="286" customWidth="1"/>
    <col min="16157" max="16384" width="9" style="286"/>
  </cols>
  <sheetData>
    <row r="1" spans="1:15">
      <c r="A1" s="1544" t="s">
        <v>4602</v>
      </c>
      <c r="B1" s="1544"/>
      <c r="C1" s="1544"/>
      <c r="D1" s="1544"/>
    </row>
    <row r="2" spans="1:15" ht="42">
      <c r="A2" s="1254" t="s">
        <v>2123</v>
      </c>
      <c r="B2" s="1254"/>
      <c r="C2" s="1254"/>
      <c r="D2" s="1254"/>
      <c r="E2" s="1254"/>
      <c r="F2" s="1254"/>
      <c r="G2" s="1254"/>
      <c r="H2" s="1254"/>
      <c r="I2" s="1254"/>
      <c r="J2" s="1254"/>
      <c r="K2" s="1254"/>
    </row>
    <row r="3" spans="1:15">
      <c r="M3" s="112"/>
      <c r="N3" s="112" t="s">
        <v>2124</v>
      </c>
      <c r="O3" s="112" t="s">
        <v>2125</v>
      </c>
    </row>
    <row r="4" spans="1:15">
      <c r="M4" s="112" t="s">
        <v>2126</v>
      </c>
      <c r="N4" s="842">
        <v>802</v>
      </c>
      <c r="O4" s="842">
        <v>10162605</v>
      </c>
    </row>
    <row r="5" spans="1:15">
      <c r="M5" s="112" t="s">
        <v>2127</v>
      </c>
      <c r="N5" s="842">
        <v>830</v>
      </c>
      <c r="O5" s="842">
        <v>9733509</v>
      </c>
    </row>
    <row r="6" spans="1:15">
      <c r="M6" s="112" t="s">
        <v>2128</v>
      </c>
      <c r="N6" s="842">
        <v>765</v>
      </c>
      <c r="O6" s="842">
        <v>9547784</v>
      </c>
    </row>
    <row r="7" spans="1:15">
      <c r="M7" s="112" t="s">
        <v>2129</v>
      </c>
      <c r="N7" s="842">
        <v>765</v>
      </c>
      <c r="O7" s="842">
        <v>13424298</v>
      </c>
    </row>
    <row r="8" spans="1:15">
      <c r="M8" s="112" t="s">
        <v>2130</v>
      </c>
      <c r="N8" s="843">
        <v>567</v>
      </c>
      <c r="O8" s="842">
        <v>8093100</v>
      </c>
    </row>
    <row r="9" spans="1:15" ht="14.25">
      <c r="M9" s="112" t="s">
        <v>2131</v>
      </c>
      <c r="N9" s="843">
        <v>530</v>
      </c>
      <c r="O9" s="844">
        <v>11054133</v>
      </c>
    </row>
    <row r="10" spans="1:15">
      <c r="M10" s="112" t="s">
        <v>2132</v>
      </c>
      <c r="N10" s="843">
        <v>539</v>
      </c>
      <c r="O10" s="845">
        <v>7522575</v>
      </c>
    </row>
    <row r="11" spans="1:15" ht="14.25">
      <c r="M11" s="314"/>
      <c r="N11" s="846"/>
      <c r="O11" s="847"/>
    </row>
    <row r="12" spans="1:15">
      <c r="O12" s="848"/>
    </row>
    <row r="13" spans="1:15">
      <c r="O13" s="848"/>
    </row>
    <row r="14" spans="1:15">
      <c r="O14" s="848"/>
    </row>
    <row r="15" spans="1:15">
      <c r="O15" s="848"/>
    </row>
    <row r="21" spans="13:14">
      <c r="M21" s="112"/>
      <c r="N21" s="364" t="s">
        <v>2124</v>
      </c>
    </row>
    <row r="22" spans="13:14">
      <c r="M22" s="330" t="s">
        <v>2133</v>
      </c>
      <c r="N22" s="818">
        <v>1</v>
      </c>
    </row>
    <row r="23" spans="13:14" ht="27">
      <c r="M23" s="330" t="s">
        <v>2134</v>
      </c>
      <c r="N23" s="818">
        <v>62</v>
      </c>
    </row>
    <row r="24" spans="13:14">
      <c r="M24" s="330" t="s">
        <v>2135</v>
      </c>
      <c r="N24" s="818">
        <v>170</v>
      </c>
    </row>
    <row r="25" spans="13:14">
      <c r="M25" s="330" t="s">
        <v>2136</v>
      </c>
      <c r="N25" s="818">
        <v>53</v>
      </c>
    </row>
    <row r="26" spans="13:14">
      <c r="M26" s="330" t="s">
        <v>2137</v>
      </c>
      <c r="N26" s="818">
        <v>168</v>
      </c>
    </row>
    <row r="27" spans="13:14">
      <c r="M27" s="330" t="s">
        <v>2138</v>
      </c>
      <c r="N27" s="818">
        <v>15</v>
      </c>
    </row>
    <row r="28" spans="13:14">
      <c r="M28" s="322"/>
      <c r="N28" s="315"/>
    </row>
    <row r="29" spans="13:14">
      <c r="M29" s="322"/>
      <c r="N29" s="315"/>
    </row>
    <row r="30" spans="13:14">
      <c r="M30" s="322"/>
      <c r="N30" s="315"/>
    </row>
    <row r="31" spans="13:14">
      <c r="M31" s="322"/>
      <c r="N31" s="315"/>
    </row>
    <row r="32" spans="13:14">
      <c r="M32" s="322"/>
      <c r="N32" s="315"/>
    </row>
    <row r="33" spans="13:14">
      <c r="M33" s="322"/>
      <c r="N33" s="315"/>
    </row>
    <row r="34" spans="13:14">
      <c r="M34" s="322"/>
      <c r="N34" s="315"/>
    </row>
  </sheetData>
  <mergeCells count="2">
    <mergeCell ref="A2:K2"/>
    <mergeCell ref="A1:D1"/>
  </mergeCells>
  <phoneticPr fontId="4"/>
  <hyperlinks>
    <hyperlink ref="A1" location="P2細目次!A1" display="目次に戻る" xr:uid="{DB1C256E-6054-4A1B-B648-B956C08BF75E}"/>
  </hyperlinks>
  <pageMargins left="0.70866141732283472" right="0.70866141732283472" top="0.74803149606299213" bottom="0.74803149606299213" header="0.31496062992125984" footer="0.31496062992125984"/>
  <pageSetup paperSize="9" scale="89" firstPageNumber="0" orientation="portrait" r:id="rId1"/>
  <headerFooter differentFirst="1" scaleWithDoc="0">
    <oddFooter>&amp;C- &amp;P -</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A1278-0CBC-4617-8A76-86D69CD554CD}">
  <sheetPr codeName="Sheet73">
    <tabColor theme="0"/>
    <pageSetUpPr fitToPage="1"/>
  </sheetPr>
  <dimension ref="A1:AD65"/>
  <sheetViews>
    <sheetView zoomScaleNormal="100" zoomScaleSheetLayoutView="100" workbookViewId="0">
      <selection activeCell="AL2" sqref="AL2:AR2"/>
    </sheetView>
  </sheetViews>
  <sheetFormatPr defaultColWidth="3.375" defaultRowHeight="18.75" customHeight="1"/>
  <cols>
    <col min="1" max="16384" width="3.375" style="286"/>
  </cols>
  <sheetData>
    <row r="1" spans="1:30" ht="13.5">
      <c r="A1" s="1544" t="s">
        <v>4602</v>
      </c>
      <c r="B1" s="1544"/>
      <c r="C1" s="1544"/>
      <c r="D1" s="1544"/>
    </row>
    <row r="2" spans="1:30" s="42" customFormat="1" ht="18.75" customHeight="1">
      <c r="A2" s="1271" t="s">
        <v>2139</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row>
    <row r="3" spans="1:30" s="42" customFormat="1" ht="18.75" customHeight="1">
      <c r="A3" s="1271" t="s">
        <v>2140</v>
      </c>
      <c r="B3" s="1271"/>
      <c r="C3" s="1271"/>
      <c r="D3" s="1271"/>
      <c r="E3" s="1271"/>
      <c r="F3" s="1271"/>
      <c r="G3" s="1271"/>
      <c r="H3" s="1271"/>
      <c r="I3" s="1271"/>
      <c r="J3" s="1271"/>
      <c r="K3" s="1271"/>
      <c r="L3" s="1271"/>
      <c r="M3" s="1271"/>
      <c r="N3" s="1271"/>
      <c r="O3" s="1271"/>
      <c r="P3" s="1271"/>
      <c r="Q3" s="1271"/>
      <c r="R3" s="1271"/>
      <c r="S3" s="1271"/>
      <c r="T3" s="1271"/>
      <c r="U3" s="1271"/>
      <c r="V3" s="1271"/>
      <c r="W3" s="1271"/>
      <c r="X3" s="1271"/>
      <c r="Y3" s="1271"/>
      <c r="Z3" s="1271"/>
      <c r="AA3" s="1271"/>
      <c r="AB3" s="1271"/>
      <c r="AC3" s="1271"/>
      <c r="AD3" s="1271"/>
    </row>
    <row r="5" spans="1:30" ht="13.5">
      <c r="A5" s="1273" t="s">
        <v>639</v>
      </c>
      <c r="B5" s="1273"/>
      <c r="C5" s="1273"/>
      <c r="D5" s="1273"/>
      <c r="E5" s="1273"/>
      <c r="F5" s="1274"/>
      <c r="G5" s="2107" t="s">
        <v>2124</v>
      </c>
      <c r="H5" s="1555"/>
      <c r="I5" s="1556"/>
      <c r="J5" s="1304" t="s">
        <v>2141</v>
      </c>
      <c r="K5" s="1305"/>
      <c r="L5" s="1305"/>
      <c r="M5" s="1305"/>
      <c r="N5" s="1305"/>
      <c r="O5" s="1306"/>
      <c r="P5" s="2107" t="s">
        <v>2142</v>
      </c>
      <c r="Q5" s="1555"/>
      <c r="R5" s="1556"/>
      <c r="S5" s="2110" t="s">
        <v>2143</v>
      </c>
      <c r="T5" s="2110"/>
      <c r="U5" s="2110"/>
      <c r="V5" s="2111"/>
      <c r="W5" s="2107" t="s">
        <v>2144</v>
      </c>
      <c r="X5" s="1555"/>
      <c r="Y5" s="1555"/>
      <c r="Z5" s="1555"/>
      <c r="AA5" s="2107" t="s">
        <v>2145</v>
      </c>
      <c r="AB5" s="1555"/>
      <c r="AC5" s="1555"/>
      <c r="AD5" s="1555"/>
    </row>
    <row r="6" spans="1:30" ht="13.5">
      <c r="A6" s="1276"/>
      <c r="B6" s="1276"/>
      <c r="C6" s="1276"/>
      <c r="D6" s="1276"/>
      <c r="E6" s="1276"/>
      <c r="F6" s="1282"/>
      <c r="G6" s="1553"/>
      <c r="H6" s="1301"/>
      <c r="I6" s="1529"/>
      <c r="J6" s="1304" t="s">
        <v>2146</v>
      </c>
      <c r="K6" s="1305"/>
      <c r="L6" s="1306"/>
      <c r="M6" s="1304" t="s">
        <v>2147</v>
      </c>
      <c r="N6" s="1305"/>
      <c r="O6" s="1306"/>
      <c r="P6" s="1553"/>
      <c r="Q6" s="1301"/>
      <c r="R6" s="1529"/>
      <c r="S6" s="2112"/>
      <c r="T6" s="2112"/>
      <c r="U6" s="2112"/>
      <c r="V6" s="2113"/>
      <c r="W6" s="1553"/>
      <c r="X6" s="1301"/>
      <c r="Y6" s="1301"/>
      <c r="Z6" s="1301"/>
      <c r="AA6" s="1553"/>
      <c r="AB6" s="1301"/>
      <c r="AC6" s="1301"/>
      <c r="AD6" s="1301"/>
    </row>
    <row r="7" spans="1:30" ht="13.5">
      <c r="A7" s="314"/>
      <c r="B7" s="314"/>
      <c r="C7" s="314"/>
      <c r="D7" s="314"/>
      <c r="E7" s="314"/>
      <c r="F7" s="345"/>
      <c r="G7" s="315"/>
      <c r="H7" s="315"/>
      <c r="I7" s="315" t="s">
        <v>2148</v>
      </c>
      <c r="J7" s="315"/>
      <c r="K7" s="315"/>
      <c r="L7" s="315" t="s">
        <v>2148</v>
      </c>
      <c r="M7" s="315"/>
      <c r="N7" s="315"/>
      <c r="O7" s="315" t="s">
        <v>2148</v>
      </c>
      <c r="P7" s="315"/>
      <c r="Q7" s="315"/>
      <c r="R7" s="315" t="s">
        <v>435</v>
      </c>
      <c r="S7" s="315"/>
      <c r="T7" s="315"/>
      <c r="U7" s="315"/>
      <c r="V7" s="315" t="s">
        <v>2149</v>
      </c>
      <c r="W7" s="315"/>
      <c r="X7" s="315"/>
      <c r="Y7" s="315"/>
      <c r="Z7" s="315" t="s">
        <v>2149</v>
      </c>
      <c r="AA7" s="1289" t="s">
        <v>2150</v>
      </c>
      <c r="AB7" s="1289"/>
      <c r="AC7" s="1289"/>
      <c r="AD7" s="1289"/>
    </row>
    <row r="8" spans="1:30" ht="13.5">
      <c r="A8" s="1289" t="s">
        <v>965</v>
      </c>
      <c r="B8" s="1289"/>
      <c r="C8" s="315">
        <v>14</v>
      </c>
      <c r="D8" s="315" t="s">
        <v>1113</v>
      </c>
      <c r="E8" s="2114">
        <v>-6.1</v>
      </c>
      <c r="F8" s="2115"/>
      <c r="G8" s="1565">
        <v>830</v>
      </c>
      <c r="H8" s="1661"/>
      <c r="I8" s="1661"/>
      <c r="J8" s="1643">
        <v>405</v>
      </c>
      <c r="K8" s="1643"/>
      <c r="L8" s="1643"/>
      <c r="M8" s="1643">
        <v>425</v>
      </c>
      <c r="N8" s="1643"/>
      <c r="O8" s="1643"/>
      <c r="P8" s="1643">
        <v>5404</v>
      </c>
      <c r="Q8" s="1643"/>
      <c r="R8" s="1643"/>
      <c r="S8" s="1643">
        <v>9733509</v>
      </c>
      <c r="T8" s="1643"/>
      <c r="U8" s="1643"/>
      <c r="V8" s="1643"/>
      <c r="W8" s="1661">
        <v>813168</v>
      </c>
      <c r="X8" s="1661"/>
      <c r="Y8" s="1661"/>
      <c r="Z8" s="1661"/>
      <c r="AA8" s="1643">
        <v>91385</v>
      </c>
      <c r="AB8" s="1643"/>
      <c r="AC8" s="1643"/>
      <c r="AD8" s="1643"/>
    </row>
    <row r="9" spans="1:30" ht="13.5">
      <c r="A9" s="315"/>
      <c r="B9" s="315"/>
      <c r="C9" s="315">
        <v>16</v>
      </c>
      <c r="D9" s="315"/>
      <c r="E9" s="2114">
        <v>-6.1</v>
      </c>
      <c r="F9" s="2115"/>
      <c r="G9" s="1565">
        <v>765</v>
      </c>
      <c r="H9" s="1661"/>
      <c r="I9" s="1661"/>
      <c r="J9" s="1643">
        <v>377</v>
      </c>
      <c r="K9" s="1643"/>
      <c r="L9" s="1643"/>
      <c r="M9" s="1643">
        <v>388</v>
      </c>
      <c r="N9" s="1643"/>
      <c r="O9" s="1643"/>
      <c r="P9" s="1643">
        <v>5371</v>
      </c>
      <c r="Q9" s="1643"/>
      <c r="R9" s="1643"/>
      <c r="S9" s="1643">
        <v>9547784</v>
      </c>
      <c r="T9" s="1643"/>
      <c r="U9" s="1643"/>
      <c r="V9" s="1643"/>
      <c r="W9" s="1643" t="s">
        <v>1598</v>
      </c>
      <c r="X9" s="1643"/>
      <c r="Y9" s="1643"/>
      <c r="Z9" s="1643"/>
      <c r="AA9" s="1643">
        <v>86604</v>
      </c>
      <c r="AB9" s="1643"/>
      <c r="AC9" s="1643"/>
      <c r="AD9" s="1643"/>
    </row>
    <row r="10" spans="1:30" ht="13.5">
      <c r="A10" s="315"/>
      <c r="B10" s="315"/>
      <c r="C10" s="315"/>
      <c r="D10" s="315"/>
      <c r="E10" s="1201"/>
      <c r="F10" s="1281"/>
      <c r="G10" s="2116" t="s">
        <v>2151</v>
      </c>
      <c r="H10" s="2117"/>
      <c r="I10" s="2117"/>
      <c r="J10" s="2073" t="s">
        <v>2152</v>
      </c>
      <c r="K10" s="2073"/>
      <c r="L10" s="2073"/>
      <c r="M10" s="2073" t="s">
        <v>2153</v>
      </c>
      <c r="N10" s="2073"/>
      <c r="O10" s="2073"/>
      <c r="P10" s="1643" t="s">
        <v>2154</v>
      </c>
      <c r="Q10" s="1643"/>
      <c r="R10" s="1643"/>
      <c r="S10" s="1643" t="s">
        <v>2155</v>
      </c>
      <c r="T10" s="1643"/>
      <c r="U10" s="1643"/>
      <c r="V10" s="1643"/>
      <c r="W10" s="1661" t="s">
        <v>2156</v>
      </c>
      <c r="X10" s="1661"/>
      <c r="Y10" s="1661"/>
      <c r="Z10" s="1661"/>
      <c r="AA10" s="1643" t="s">
        <v>2157</v>
      </c>
      <c r="AB10" s="1643"/>
      <c r="AC10" s="1643"/>
      <c r="AD10" s="1643"/>
    </row>
    <row r="11" spans="1:30" ht="13.5">
      <c r="A11" s="315"/>
      <c r="B11" s="315"/>
      <c r="C11" s="315">
        <v>19</v>
      </c>
      <c r="D11" s="315"/>
      <c r="E11" s="2114">
        <v>-6.1</v>
      </c>
      <c r="F11" s="2115"/>
      <c r="G11" s="2116">
        <v>765</v>
      </c>
      <c r="H11" s="2117"/>
      <c r="I11" s="2117"/>
      <c r="J11" s="2073">
        <v>389</v>
      </c>
      <c r="K11" s="2073"/>
      <c r="L11" s="2073"/>
      <c r="M11" s="2073">
        <v>376</v>
      </c>
      <c r="N11" s="2073"/>
      <c r="O11" s="2073"/>
      <c r="P11" s="2073">
        <v>5003</v>
      </c>
      <c r="Q11" s="2073"/>
      <c r="R11" s="2073"/>
      <c r="S11" s="2073">
        <v>13424298</v>
      </c>
      <c r="T11" s="2073"/>
      <c r="U11" s="2073"/>
      <c r="V11" s="2073"/>
      <c r="W11" s="2117">
        <v>740371</v>
      </c>
      <c r="X11" s="2117"/>
      <c r="Y11" s="2117"/>
      <c r="Z11" s="2117"/>
      <c r="AA11" s="2073">
        <v>82704</v>
      </c>
      <c r="AB11" s="2073"/>
      <c r="AC11" s="2073"/>
      <c r="AD11" s="2073"/>
    </row>
    <row r="12" spans="1:30" ht="13.5">
      <c r="A12" s="315"/>
      <c r="B12" s="315"/>
      <c r="C12" s="315">
        <v>24</v>
      </c>
      <c r="D12" s="315"/>
      <c r="E12" s="2114">
        <v>-2.1</v>
      </c>
      <c r="F12" s="2115"/>
      <c r="G12" s="1565">
        <v>567</v>
      </c>
      <c r="H12" s="1661"/>
      <c r="I12" s="1661"/>
      <c r="J12" s="2073" t="s">
        <v>438</v>
      </c>
      <c r="K12" s="2073"/>
      <c r="L12" s="2073"/>
      <c r="M12" s="2073" t="s">
        <v>438</v>
      </c>
      <c r="N12" s="2073"/>
      <c r="O12" s="2073"/>
      <c r="P12" s="2073">
        <v>3956</v>
      </c>
      <c r="Q12" s="2073"/>
      <c r="R12" s="2073"/>
      <c r="S12" s="2073">
        <v>8093100</v>
      </c>
      <c r="T12" s="2073"/>
      <c r="U12" s="2073"/>
      <c r="V12" s="2073"/>
      <c r="W12" s="2117">
        <v>492600</v>
      </c>
      <c r="X12" s="2117"/>
      <c r="Y12" s="2117"/>
      <c r="Z12" s="2117"/>
      <c r="AA12" s="2073">
        <v>84664</v>
      </c>
      <c r="AB12" s="2073"/>
      <c r="AC12" s="2073"/>
      <c r="AD12" s="2073"/>
    </row>
    <row r="13" spans="1:30" ht="13.5">
      <c r="A13" s="315"/>
      <c r="B13" s="315"/>
      <c r="C13" s="315">
        <v>26</v>
      </c>
      <c r="D13" s="315"/>
      <c r="E13" s="2114">
        <v>-7.1</v>
      </c>
      <c r="F13" s="2115"/>
      <c r="G13" s="1565">
        <v>530</v>
      </c>
      <c r="H13" s="1661"/>
      <c r="I13" s="1661"/>
      <c r="J13" s="1289">
        <v>305</v>
      </c>
      <c r="K13" s="1289"/>
      <c r="L13" s="1289"/>
      <c r="M13" s="1289">
        <v>225</v>
      </c>
      <c r="N13" s="1289"/>
      <c r="O13" s="1289"/>
      <c r="P13" s="1643">
        <v>4073</v>
      </c>
      <c r="Q13" s="1643"/>
      <c r="R13" s="1643"/>
      <c r="S13" s="1643">
        <v>11054133</v>
      </c>
      <c r="T13" s="1643"/>
      <c r="U13" s="1643"/>
      <c r="V13" s="1643"/>
      <c r="W13" s="2117" t="s">
        <v>438</v>
      </c>
      <c r="X13" s="2117"/>
      <c r="Y13" s="2117"/>
      <c r="Z13" s="2117"/>
      <c r="AA13" s="1643">
        <v>92501</v>
      </c>
      <c r="AB13" s="1643"/>
      <c r="AC13" s="1643"/>
      <c r="AD13" s="1643"/>
    </row>
    <row r="14" spans="1:30" ht="13.5">
      <c r="A14" s="315"/>
      <c r="B14" s="315"/>
      <c r="C14" s="315">
        <v>28</v>
      </c>
      <c r="D14" s="315"/>
      <c r="E14" s="2114">
        <v>-6.1</v>
      </c>
      <c r="F14" s="2115"/>
      <c r="G14" s="1565">
        <v>539</v>
      </c>
      <c r="H14" s="1661"/>
      <c r="I14" s="1661"/>
      <c r="J14" s="1289">
        <v>291</v>
      </c>
      <c r="K14" s="1289"/>
      <c r="L14" s="1289"/>
      <c r="M14" s="1289">
        <v>248</v>
      </c>
      <c r="N14" s="1289"/>
      <c r="O14" s="1289"/>
      <c r="P14" s="1643">
        <v>3958</v>
      </c>
      <c r="Q14" s="1643"/>
      <c r="R14" s="1643"/>
      <c r="S14" s="1643">
        <v>7522575</v>
      </c>
      <c r="T14" s="1643"/>
      <c r="U14" s="1643"/>
      <c r="V14" s="1643"/>
      <c r="W14" s="2118" t="s">
        <v>438</v>
      </c>
      <c r="X14" s="2118"/>
      <c r="Y14" s="2118"/>
      <c r="Z14" s="2118"/>
      <c r="AA14" s="1643">
        <v>79868</v>
      </c>
      <c r="AB14" s="1643"/>
      <c r="AC14" s="1643"/>
      <c r="AD14" s="1643"/>
    </row>
    <row r="15" spans="1:30" ht="13.5">
      <c r="A15" s="328"/>
      <c r="B15" s="328"/>
      <c r="C15" s="328"/>
      <c r="D15" s="328"/>
      <c r="E15" s="328"/>
      <c r="F15" s="404"/>
      <c r="G15" s="356"/>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row>
    <row r="16" spans="1:30" ht="13.5">
      <c r="A16" s="314" t="s">
        <v>2158</v>
      </c>
      <c r="C16" s="430"/>
      <c r="D16" s="430"/>
      <c r="E16" s="430"/>
      <c r="F16" s="430"/>
      <c r="G16" s="430"/>
      <c r="H16" s="430"/>
      <c r="I16" s="430"/>
      <c r="J16" s="430"/>
      <c r="K16" s="430"/>
      <c r="L16" s="430"/>
      <c r="M16" s="430"/>
      <c r="N16" s="430"/>
      <c r="O16" s="430"/>
      <c r="P16" s="430"/>
      <c r="Q16" s="430"/>
      <c r="AD16" s="315" t="s">
        <v>2159</v>
      </c>
    </row>
    <row r="17" spans="1:30" ht="13.5">
      <c r="A17" s="286" t="s">
        <v>4891</v>
      </c>
      <c r="AD17" s="315" t="s">
        <v>2160</v>
      </c>
    </row>
    <row r="18" spans="1:30" ht="13.5">
      <c r="A18" s="286" t="s">
        <v>4892</v>
      </c>
    </row>
    <row r="19" spans="1:30" ht="13.5">
      <c r="A19" s="286" t="s">
        <v>4893</v>
      </c>
    </row>
    <row r="20" spans="1:30" ht="13.5">
      <c r="A20" s="286" t="s">
        <v>4894</v>
      </c>
    </row>
    <row r="21" spans="1:30" ht="18.75" customHeight="1">
      <c r="A21" s="9"/>
      <c r="B21" s="9"/>
      <c r="C21" s="9"/>
      <c r="D21" s="9"/>
      <c r="E21" s="9"/>
      <c r="F21" s="9"/>
      <c r="G21" s="9"/>
      <c r="H21" s="9"/>
      <c r="I21" s="9"/>
      <c r="J21" s="9"/>
      <c r="K21" s="9"/>
      <c r="L21" s="9"/>
      <c r="M21" s="9"/>
      <c r="N21" s="9"/>
      <c r="O21" s="315"/>
      <c r="P21" s="315"/>
      <c r="Q21" s="315"/>
      <c r="R21" s="315"/>
    </row>
    <row r="22" spans="1:30" s="42" customFormat="1" ht="18.75" customHeight="1">
      <c r="A22" s="1271" t="s">
        <v>2161</v>
      </c>
      <c r="B22" s="1271"/>
      <c r="C22" s="1271"/>
      <c r="D22" s="1271"/>
      <c r="E22" s="1271"/>
      <c r="F22" s="1271"/>
      <c r="G22" s="1271"/>
      <c r="H22" s="1271"/>
      <c r="I22" s="1271"/>
      <c r="J22" s="1271"/>
      <c r="K22" s="1271"/>
      <c r="L22" s="1271"/>
      <c r="M22" s="1271"/>
      <c r="N22" s="1271"/>
      <c r="O22" s="1271"/>
      <c r="P22" s="1271"/>
      <c r="Q22" s="1271"/>
      <c r="R22" s="1271"/>
      <c r="S22" s="1271"/>
      <c r="T22" s="1271"/>
      <c r="U22" s="1271"/>
      <c r="V22" s="1271"/>
      <c r="W22" s="1271"/>
      <c r="X22" s="1271"/>
      <c r="Y22" s="1271"/>
      <c r="Z22" s="1271"/>
      <c r="AA22" s="1271"/>
      <c r="AB22" s="1271"/>
      <c r="AC22" s="1271"/>
      <c r="AD22" s="1271"/>
    </row>
    <row r="23" spans="1:30" s="42" customFormat="1" ht="18.75" customHeight="1">
      <c r="A23" s="1271" t="s">
        <v>2140</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row>
    <row r="25" spans="1:30" ht="13.5">
      <c r="A25" s="1273" t="s">
        <v>2162</v>
      </c>
      <c r="B25" s="1273"/>
      <c r="C25" s="1273"/>
      <c r="D25" s="1273"/>
      <c r="E25" s="1273"/>
      <c r="F25" s="1273"/>
      <c r="G25" s="1273"/>
      <c r="H25" s="1274"/>
      <c r="I25" s="1263" t="s">
        <v>2163</v>
      </c>
      <c r="J25" s="1263"/>
      <c r="K25" s="1263"/>
      <c r="L25" s="1263"/>
      <c r="M25" s="1263"/>
      <c r="N25" s="1263"/>
      <c r="O25" s="1263" t="s">
        <v>2164</v>
      </c>
      <c r="P25" s="1263"/>
      <c r="Q25" s="1263"/>
      <c r="R25" s="1263"/>
      <c r="S25" s="1263"/>
      <c r="T25" s="1263"/>
      <c r="U25" s="1263" t="s">
        <v>2165</v>
      </c>
      <c r="V25" s="1263"/>
      <c r="W25" s="1263"/>
      <c r="X25" s="1263"/>
      <c r="Y25" s="1263"/>
      <c r="Z25" s="1263"/>
      <c r="AA25" s="1263"/>
      <c r="AB25" s="1263"/>
      <c r="AC25" s="1263"/>
      <c r="AD25" s="1260"/>
    </row>
    <row r="26" spans="1:30" ht="13.5">
      <c r="A26" s="1201"/>
      <c r="B26" s="1201"/>
      <c r="C26" s="1201"/>
      <c r="D26" s="1201"/>
      <c r="E26" s="1201"/>
      <c r="F26" s="1201"/>
      <c r="G26" s="1201"/>
      <c r="H26" s="1281"/>
      <c r="I26" s="1198" t="s">
        <v>965</v>
      </c>
      <c r="J26" s="1198"/>
      <c r="K26" s="1198"/>
      <c r="L26" s="1198" t="s">
        <v>965</v>
      </c>
      <c r="M26" s="1198"/>
      <c r="N26" s="1198"/>
      <c r="O26" s="1198" t="s">
        <v>965</v>
      </c>
      <c r="P26" s="1198"/>
      <c r="Q26" s="1198"/>
      <c r="R26" s="1198" t="s">
        <v>965</v>
      </c>
      <c r="S26" s="1198"/>
      <c r="T26" s="1198"/>
      <c r="U26" s="1198" t="s">
        <v>965</v>
      </c>
      <c r="V26" s="1198"/>
      <c r="W26" s="1198"/>
      <c r="X26" s="1198"/>
      <c r="Y26" s="1198"/>
      <c r="Z26" s="1198" t="s">
        <v>965</v>
      </c>
      <c r="AA26" s="1198"/>
      <c r="AB26" s="1198"/>
      <c r="AC26" s="1198"/>
      <c r="AD26" s="1272"/>
    </row>
    <row r="27" spans="1:30" ht="13.5">
      <c r="A27" s="1276"/>
      <c r="B27" s="1276"/>
      <c r="C27" s="1276"/>
      <c r="D27" s="1276"/>
      <c r="E27" s="1276"/>
      <c r="F27" s="1276"/>
      <c r="G27" s="1276"/>
      <c r="H27" s="1282"/>
      <c r="I27" s="1200" t="s">
        <v>2166</v>
      </c>
      <c r="J27" s="1200"/>
      <c r="K27" s="1200"/>
      <c r="L27" s="1200" t="s">
        <v>2167</v>
      </c>
      <c r="M27" s="1200"/>
      <c r="N27" s="1200"/>
      <c r="O27" s="1200" t="s">
        <v>2166</v>
      </c>
      <c r="P27" s="1200"/>
      <c r="Q27" s="1200"/>
      <c r="R27" s="1200" t="s">
        <v>2167</v>
      </c>
      <c r="S27" s="1200"/>
      <c r="T27" s="1200"/>
      <c r="U27" s="1200" t="s">
        <v>2166</v>
      </c>
      <c r="V27" s="1200"/>
      <c r="W27" s="1200"/>
      <c r="X27" s="1200"/>
      <c r="Y27" s="1200"/>
      <c r="Z27" s="1200" t="s">
        <v>2167</v>
      </c>
      <c r="AA27" s="1200"/>
      <c r="AB27" s="1200"/>
      <c r="AC27" s="1200"/>
      <c r="AD27" s="1275"/>
    </row>
    <row r="28" spans="1:30" ht="13.5">
      <c r="A28" s="314"/>
      <c r="B28" s="314"/>
      <c r="C28" s="314"/>
      <c r="D28" s="314"/>
      <c r="E28" s="314"/>
      <c r="F28" s="314"/>
      <c r="G28" s="314"/>
      <c r="H28" s="345"/>
      <c r="I28" s="315"/>
      <c r="J28" s="315"/>
      <c r="K28" s="315" t="s">
        <v>2148</v>
      </c>
      <c r="M28" s="315"/>
      <c r="N28" s="315" t="s">
        <v>2148</v>
      </c>
      <c r="O28" s="315"/>
      <c r="P28" s="315"/>
      <c r="Q28" s="315" t="s">
        <v>435</v>
      </c>
      <c r="T28" s="315" t="s">
        <v>435</v>
      </c>
      <c r="Y28" s="315" t="s">
        <v>2149</v>
      </c>
      <c r="AA28" s="315" t="s">
        <v>2149</v>
      </c>
    </row>
    <row r="29" spans="1:30" s="849" customFormat="1" ht="13.5" customHeight="1">
      <c r="A29" s="2120" t="s">
        <v>782</v>
      </c>
      <c r="B29" s="2120"/>
      <c r="C29" s="2120"/>
      <c r="D29" s="2120"/>
      <c r="E29" s="2120"/>
      <c r="F29" s="2120"/>
      <c r="G29" s="2120"/>
      <c r="H29" s="2121"/>
      <c r="I29" s="2116">
        <v>530</v>
      </c>
      <c r="J29" s="2117"/>
      <c r="K29" s="2117"/>
      <c r="L29" s="1566">
        <v>539</v>
      </c>
      <c r="M29" s="1566"/>
      <c r="N29" s="1566"/>
      <c r="O29" s="2117">
        <v>4073</v>
      </c>
      <c r="P29" s="2117"/>
      <c r="Q29" s="2117"/>
      <c r="R29" s="1661">
        <v>3958</v>
      </c>
      <c r="S29" s="1661"/>
      <c r="T29" s="1661"/>
      <c r="U29" s="2117">
        <v>11054133</v>
      </c>
      <c r="V29" s="2117"/>
      <c r="W29" s="2117"/>
      <c r="X29" s="2117"/>
      <c r="Y29" s="2117"/>
      <c r="Z29" s="1566">
        <v>7522575</v>
      </c>
      <c r="AA29" s="1566"/>
      <c r="AB29" s="1566"/>
      <c r="AC29" s="1566"/>
      <c r="AD29" s="1566"/>
    </row>
    <row r="30" spans="1:30" s="849" customFormat="1" ht="13.5" customHeight="1">
      <c r="A30" s="2120" t="s">
        <v>2168</v>
      </c>
      <c r="B30" s="2120"/>
      <c r="C30" s="2120"/>
      <c r="D30" s="2120"/>
      <c r="E30" s="2120"/>
      <c r="F30" s="2120"/>
      <c r="G30" s="2120"/>
      <c r="H30" s="2121"/>
      <c r="I30" s="2116">
        <v>74</v>
      </c>
      <c r="J30" s="2117"/>
      <c r="K30" s="2117"/>
      <c r="L30" s="1289">
        <v>70</v>
      </c>
      <c r="M30" s="1289"/>
      <c r="N30" s="1289"/>
      <c r="O30" s="2117">
        <v>544</v>
      </c>
      <c r="P30" s="2117"/>
      <c r="Q30" s="2117"/>
      <c r="R30" s="1566">
        <v>427</v>
      </c>
      <c r="S30" s="1566"/>
      <c r="T30" s="1566"/>
      <c r="U30" s="2119">
        <v>5651783</v>
      </c>
      <c r="V30" s="2119"/>
      <c r="W30" s="2119"/>
      <c r="X30" s="2119"/>
      <c r="Y30" s="2119"/>
      <c r="Z30" s="1566">
        <v>1990945</v>
      </c>
      <c r="AA30" s="1566"/>
      <c r="AB30" s="1566"/>
      <c r="AC30" s="1566"/>
      <c r="AD30" s="1566"/>
    </row>
    <row r="31" spans="1:30" s="849" customFormat="1" ht="13.5" customHeight="1">
      <c r="A31" s="2120" t="s">
        <v>2169</v>
      </c>
      <c r="B31" s="2120"/>
      <c r="C31" s="2120"/>
      <c r="D31" s="2120"/>
      <c r="E31" s="2120"/>
      <c r="F31" s="2120"/>
      <c r="G31" s="2120"/>
      <c r="H31" s="2121"/>
      <c r="I31" s="2116">
        <v>456</v>
      </c>
      <c r="J31" s="2117"/>
      <c r="K31" s="2117"/>
      <c r="L31" s="1289">
        <v>469</v>
      </c>
      <c r="M31" s="1289"/>
      <c r="N31" s="1289"/>
      <c r="O31" s="2117">
        <v>3529</v>
      </c>
      <c r="P31" s="2117"/>
      <c r="Q31" s="2117"/>
      <c r="R31" s="1566">
        <v>3531</v>
      </c>
      <c r="S31" s="1566"/>
      <c r="T31" s="1566"/>
      <c r="U31" s="2119">
        <v>5402350</v>
      </c>
      <c r="V31" s="2119"/>
      <c r="W31" s="2119"/>
      <c r="X31" s="2119"/>
      <c r="Y31" s="2119"/>
      <c r="Z31" s="2122">
        <v>5531630</v>
      </c>
      <c r="AA31" s="2122"/>
      <c r="AB31" s="2122"/>
      <c r="AC31" s="2122"/>
      <c r="AD31" s="2122"/>
    </row>
    <row r="32" spans="1:30" s="849" customFormat="1" ht="13.5">
      <c r="H32" s="850"/>
      <c r="I32" s="1565"/>
      <c r="J32" s="1661"/>
      <c r="K32" s="1661"/>
      <c r="L32" s="2123"/>
      <c r="M32" s="2123"/>
      <c r="N32" s="2123"/>
      <c r="O32" s="1661"/>
      <c r="P32" s="1661"/>
      <c r="Q32" s="1661"/>
      <c r="R32" s="2123"/>
      <c r="S32" s="2123"/>
      <c r="T32" s="2123"/>
      <c r="U32" s="1661"/>
      <c r="V32" s="1661"/>
      <c r="W32" s="1661"/>
      <c r="X32" s="1661"/>
      <c r="Y32" s="1661"/>
      <c r="Z32" s="2123"/>
      <c r="AA32" s="2123"/>
      <c r="AB32" s="2123"/>
      <c r="AC32" s="2123"/>
      <c r="AD32" s="2123"/>
    </row>
    <row r="33" spans="1:30" s="849" customFormat="1" ht="13.5" customHeight="1">
      <c r="B33" s="2124" t="s">
        <v>2133</v>
      </c>
      <c r="C33" s="2124"/>
      <c r="D33" s="2124"/>
      <c r="E33" s="2124"/>
      <c r="F33" s="2124"/>
      <c r="G33" s="2124"/>
      <c r="H33" s="2125"/>
      <c r="I33" s="2116">
        <v>5</v>
      </c>
      <c r="J33" s="2119"/>
      <c r="K33" s="2119"/>
      <c r="L33" s="1289">
        <v>1</v>
      </c>
      <c r="M33" s="1289"/>
      <c r="N33" s="1289"/>
      <c r="O33" s="1661">
        <v>70</v>
      </c>
      <c r="P33" s="1661"/>
      <c r="Q33" s="1661"/>
      <c r="R33" s="1661">
        <v>144</v>
      </c>
      <c r="S33" s="1661"/>
      <c r="T33" s="1661"/>
      <c r="U33" s="1661">
        <v>5478</v>
      </c>
      <c r="V33" s="1661"/>
      <c r="W33" s="1661"/>
      <c r="X33" s="1661"/>
      <c r="Y33" s="1661"/>
      <c r="Z33" s="1289" t="s">
        <v>2170</v>
      </c>
      <c r="AA33" s="1289"/>
      <c r="AB33" s="1289"/>
      <c r="AC33" s="1289"/>
      <c r="AD33" s="1289"/>
    </row>
    <row r="34" spans="1:30" s="849" customFormat="1" ht="13.5" customHeight="1">
      <c r="B34" s="2126" t="s">
        <v>2171</v>
      </c>
      <c r="C34" s="2126"/>
      <c r="D34" s="2126"/>
      <c r="E34" s="2126"/>
      <c r="F34" s="2126"/>
      <c r="G34" s="2126"/>
      <c r="H34" s="2127"/>
      <c r="I34" s="2116">
        <v>72</v>
      </c>
      <c r="J34" s="2119"/>
      <c r="K34" s="2119"/>
      <c r="L34" s="1289">
        <v>62</v>
      </c>
      <c r="M34" s="1289"/>
      <c r="N34" s="1289"/>
      <c r="O34" s="2117">
        <v>305</v>
      </c>
      <c r="P34" s="2117"/>
      <c r="Q34" s="2117"/>
      <c r="R34" s="1661">
        <v>256</v>
      </c>
      <c r="S34" s="1661"/>
      <c r="T34" s="1661"/>
      <c r="U34" s="2117">
        <v>399639</v>
      </c>
      <c r="V34" s="2117"/>
      <c r="W34" s="2117"/>
      <c r="X34" s="2117"/>
      <c r="Y34" s="2117"/>
      <c r="Z34" s="1661">
        <v>329992</v>
      </c>
      <c r="AA34" s="1661"/>
      <c r="AB34" s="1661"/>
      <c r="AC34" s="1661"/>
      <c r="AD34" s="1661"/>
    </row>
    <row r="35" spans="1:30" s="849" customFormat="1" ht="13.5" customHeight="1">
      <c r="B35" s="2124" t="s">
        <v>2172</v>
      </c>
      <c r="C35" s="2124"/>
      <c r="D35" s="2124"/>
      <c r="E35" s="2124"/>
      <c r="F35" s="2124"/>
      <c r="G35" s="2124"/>
      <c r="H35" s="2125"/>
      <c r="I35" s="2128">
        <v>157</v>
      </c>
      <c r="J35" s="2123"/>
      <c r="K35" s="2123"/>
      <c r="L35" s="1289">
        <v>170</v>
      </c>
      <c r="M35" s="1289"/>
      <c r="N35" s="1289"/>
      <c r="O35" s="2117">
        <v>1663</v>
      </c>
      <c r="P35" s="2117"/>
      <c r="Q35" s="2117"/>
      <c r="R35" s="1661">
        <v>1626</v>
      </c>
      <c r="S35" s="1661"/>
      <c r="T35" s="1661"/>
      <c r="U35" s="2117">
        <v>2217888</v>
      </c>
      <c r="V35" s="2117"/>
      <c r="W35" s="2117"/>
      <c r="X35" s="2117"/>
      <c r="Y35" s="2117"/>
      <c r="Z35" s="1661">
        <v>1993899</v>
      </c>
      <c r="AA35" s="1661"/>
      <c r="AB35" s="1661"/>
      <c r="AC35" s="1661"/>
      <c r="AD35" s="1661"/>
    </row>
    <row r="36" spans="1:30" s="849" customFormat="1" ht="13.5" customHeight="1">
      <c r="B36" s="2129" t="s">
        <v>2136</v>
      </c>
      <c r="C36" s="2129"/>
      <c r="D36" s="2129"/>
      <c r="E36" s="2129"/>
      <c r="F36" s="2129"/>
      <c r="G36" s="2129"/>
      <c r="H36" s="2130"/>
      <c r="I36" s="2128">
        <v>43</v>
      </c>
      <c r="J36" s="2123"/>
      <c r="K36" s="2123"/>
      <c r="L36" s="1289">
        <v>53</v>
      </c>
      <c r="M36" s="1289"/>
      <c r="N36" s="1289"/>
      <c r="O36" s="2117">
        <v>196</v>
      </c>
      <c r="P36" s="2117"/>
      <c r="Q36" s="2117"/>
      <c r="R36" s="1661">
        <v>255</v>
      </c>
      <c r="S36" s="1661"/>
      <c r="T36" s="1661"/>
      <c r="U36" s="2117">
        <v>488577</v>
      </c>
      <c r="V36" s="2117"/>
      <c r="W36" s="2117"/>
      <c r="X36" s="2117"/>
      <c r="Y36" s="2117"/>
      <c r="Z36" s="1661">
        <v>561097</v>
      </c>
      <c r="AA36" s="1661"/>
      <c r="AB36" s="1661"/>
      <c r="AC36" s="1661"/>
      <c r="AD36" s="1661"/>
    </row>
    <row r="37" spans="1:30" s="849" customFormat="1" ht="13.5" customHeight="1">
      <c r="B37" s="2124" t="s">
        <v>2137</v>
      </c>
      <c r="C37" s="2124"/>
      <c r="D37" s="2124"/>
      <c r="E37" s="2124"/>
      <c r="F37" s="2124"/>
      <c r="G37" s="2124"/>
      <c r="H37" s="2125"/>
      <c r="I37" s="2128">
        <v>168</v>
      </c>
      <c r="J37" s="2123"/>
      <c r="K37" s="2123"/>
      <c r="L37" s="1289">
        <v>168</v>
      </c>
      <c r="M37" s="1289"/>
      <c r="N37" s="1289"/>
      <c r="O37" s="2117">
        <v>1156</v>
      </c>
      <c r="P37" s="2117"/>
      <c r="Q37" s="2117"/>
      <c r="R37" s="1661">
        <v>1085</v>
      </c>
      <c r="S37" s="1661"/>
      <c r="T37" s="1661"/>
      <c r="U37" s="2117">
        <v>2166679</v>
      </c>
      <c r="V37" s="2117"/>
      <c r="W37" s="2117"/>
      <c r="X37" s="2117"/>
      <c r="Y37" s="2117"/>
      <c r="Z37" s="1661" t="s">
        <v>2170</v>
      </c>
      <c r="AA37" s="1661"/>
      <c r="AB37" s="1661"/>
      <c r="AC37" s="1661"/>
      <c r="AD37" s="1661"/>
    </row>
    <row r="38" spans="1:30" s="849" customFormat="1" ht="13.5" customHeight="1">
      <c r="B38" s="2124" t="s">
        <v>2138</v>
      </c>
      <c r="C38" s="2124"/>
      <c r="D38" s="2124"/>
      <c r="E38" s="2124"/>
      <c r="F38" s="2124"/>
      <c r="G38" s="2124"/>
      <c r="H38" s="2125"/>
      <c r="I38" s="2128">
        <v>11</v>
      </c>
      <c r="J38" s="2123"/>
      <c r="K38" s="2123"/>
      <c r="L38" s="1289">
        <v>15</v>
      </c>
      <c r="M38" s="1289"/>
      <c r="N38" s="1289"/>
      <c r="O38" s="2117">
        <v>139</v>
      </c>
      <c r="P38" s="2117"/>
      <c r="Q38" s="2117"/>
      <c r="R38" s="1661">
        <v>165</v>
      </c>
      <c r="S38" s="1661"/>
      <c r="T38" s="1661"/>
      <c r="U38" s="2117">
        <v>124089</v>
      </c>
      <c r="V38" s="2117"/>
      <c r="W38" s="2117"/>
      <c r="X38" s="2117"/>
      <c r="Y38" s="2117"/>
      <c r="Z38" s="1661">
        <v>176864</v>
      </c>
      <c r="AA38" s="1661"/>
      <c r="AB38" s="1661"/>
      <c r="AC38" s="1661"/>
      <c r="AD38" s="1661"/>
    </row>
    <row r="39" spans="1:30" ht="13.5">
      <c r="A39" s="328"/>
      <c r="B39" s="328"/>
      <c r="C39" s="328"/>
      <c r="D39" s="328"/>
      <c r="E39" s="328"/>
      <c r="F39" s="328"/>
      <c r="G39" s="328"/>
      <c r="H39" s="404"/>
      <c r="I39" s="356"/>
      <c r="J39" s="328"/>
      <c r="K39" s="328"/>
      <c r="L39" s="328"/>
      <c r="M39" s="328"/>
      <c r="N39" s="328"/>
      <c r="O39" s="328"/>
      <c r="P39" s="328"/>
      <c r="Q39" s="328"/>
      <c r="R39" s="328"/>
      <c r="S39" s="328"/>
      <c r="T39" s="328"/>
      <c r="U39" s="328"/>
      <c r="V39" s="328"/>
      <c r="W39" s="328"/>
      <c r="X39" s="328"/>
      <c r="Y39" s="328"/>
      <c r="Z39" s="328"/>
      <c r="AA39" s="328"/>
      <c r="AB39" s="328"/>
      <c r="AC39" s="328"/>
      <c r="AD39" s="328"/>
    </row>
    <row r="40" spans="1:30" ht="13.5">
      <c r="A40" s="314" t="s">
        <v>4895</v>
      </c>
      <c r="B40" s="314"/>
      <c r="C40" s="314"/>
      <c r="D40" s="314"/>
      <c r="E40" s="314"/>
      <c r="F40" s="314"/>
      <c r="G40" s="314"/>
      <c r="H40" s="314"/>
      <c r="I40" s="314"/>
      <c r="J40" s="314"/>
      <c r="K40" s="314"/>
      <c r="L40" s="314"/>
      <c r="M40" s="314"/>
      <c r="N40" s="314"/>
      <c r="P40" s="314"/>
      <c r="Q40" s="314"/>
      <c r="S40" s="9"/>
      <c r="AD40" s="308" t="s">
        <v>2173</v>
      </c>
    </row>
    <row r="41" spans="1:30" ht="13.5">
      <c r="A41" s="286" t="s">
        <v>4896</v>
      </c>
      <c r="AD41" s="315" t="s">
        <v>2174</v>
      </c>
    </row>
    <row r="42" spans="1:30" ht="13.5">
      <c r="A42" s="286" t="s">
        <v>4897</v>
      </c>
      <c r="N42" s="9"/>
    </row>
    <row r="43" spans="1:30" ht="13.5">
      <c r="N43" s="9"/>
    </row>
    <row r="44" spans="1:30" ht="18.75" customHeight="1">
      <c r="A44" s="2131"/>
      <c r="B44" s="2131"/>
      <c r="C44" s="2131"/>
      <c r="D44" s="2131"/>
      <c r="E44" s="2131"/>
      <c r="F44" s="2131"/>
      <c r="G44" s="2131"/>
      <c r="H44" s="2131"/>
      <c r="I44" s="2131"/>
      <c r="J44" s="2131"/>
      <c r="K44" s="2131"/>
      <c r="L44" s="2131"/>
      <c r="M44" s="2131"/>
      <c r="N44" s="2131"/>
    </row>
    <row r="45" spans="1:30" s="42" customFormat="1" ht="18.75" customHeight="1">
      <c r="A45" s="1271" t="s">
        <v>2175</v>
      </c>
      <c r="B45" s="1271"/>
      <c r="C45" s="1271"/>
      <c r="D45" s="1271"/>
      <c r="E45" s="1271"/>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row>
    <row r="46" spans="1:30" s="42" customFormat="1" ht="18.75" customHeight="1">
      <c r="A46" s="1271" t="s">
        <v>2176</v>
      </c>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row>
    <row r="47" spans="1:30" ht="18.75" customHeight="1">
      <c r="Q47" s="2117"/>
      <c r="R47" s="2117"/>
    </row>
    <row r="48" spans="1:30" ht="13.5">
      <c r="A48" s="1262" t="s">
        <v>2177</v>
      </c>
      <c r="B48" s="1263"/>
      <c r="C48" s="1263"/>
      <c r="D48" s="1263"/>
      <c r="E48" s="1272" t="s">
        <v>464</v>
      </c>
      <c r="F48" s="1274"/>
      <c r="G48" s="1263" t="s">
        <v>2178</v>
      </c>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0"/>
    </row>
    <row r="49" spans="1:30" ht="13.5">
      <c r="A49" s="1262"/>
      <c r="B49" s="1263"/>
      <c r="C49" s="1263"/>
      <c r="D49" s="1263"/>
      <c r="E49" s="1275"/>
      <c r="F49" s="1282"/>
      <c r="G49" s="1263" t="s">
        <v>2179</v>
      </c>
      <c r="H49" s="1263"/>
      <c r="I49" s="1263"/>
      <c r="J49" s="1263" t="s">
        <v>2180</v>
      </c>
      <c r="K49" s="1263"/>
      <c r="L49" s="1263"/>
      <c r="M49" s="1263" t="s">
        <v>2181</v>
      </c>
      <c r="N49" s="1263"/>
      <c r="O49" s="1263"/>
      <c r="P49" s="1263" t="s">
        <v>2182</v>
      </c>
      <c r="Q49" s="1263"/>
      <c r="R49" s="1263"/>
      <c r="S49" s="1263" t="s">
        <v>2183</v>
      </c>
      <c r="T49" s="1263"/>
      <c r="U49" s="1263"/>
      <c r="V49" s="1263" t="s">
        <v>2184</v>
      </c>
      <c r="W49" s="1263"/>
      <c r="X49" s="1263"/>
      <c r="Y49" s="1263" t="s">
        <v>2185</v>
      </c>
      <c r="Z49" s="1263"/>
      <c r="AA49" s="1263"/>
      <c r="AB49" s="1849" t="s">
        <v>2186</v>
      </c>
      <c r="AC49" s="1849"/>
      <c r="AD49" s="1854"/>
    </row>
    <row r="50" spans="1:30" ht="13.5">
      <c r="A50" s="314"/>
      <c r="B50" s="314"/>
      <c r="C50" s="314"/>
      <c r="D50" s="345"/>
      <c r="E50" s="1287"/>
      <c r="F50" s="1288"/>
    </row>
    <row r="51" spans="1:30" ht="13.5">
      <c r="A51" s="1289" t="s">
        <v>965</v>
      </c>
      <c r="B51" s="1289"/>
      <c r="C51" s="315">
        <v>14</v>
      </c>
      <c r="D51" s="441" t="s">
        <v>1113</v>
      </c>
      <c r="E51" s="1565">
        <v>830</v>
      </c>
      <c r="F51" s="1566"/>
      <c r="G51" s="1289">
        <v>356</v>
      </c>
      <c r="H51" s="1289"/>
      <c r="I51" s="1289"/>
      <c r="J51" s="1289">
        <v>195</v>
      </c>
      <c r="K51" s="1289"/>
      <c r="L51" s="1289"/>
      <c r="M51" s="1289">
        <v>153</v>
      </c>
      <c r="N51" s="1289"/>
      <c r="O51" s="1289"/>
      <c r="P51" s="1289">
        <v>78</v>
      </c>
      <c r="Q51" s="1289"/>
      <c r="R51" s="1289"/>
      <c r="S51" s="1289">
        <v>28</v>
      </c>
      <c r="T51" s="1289"/>
      <c r="U51" s="1289"/>
      <c r="V51" s="1289">
        <v>8</v>
      </c>
      <c r="W51" s="1289"/>
      <c r="X51" s="1289"/>
      <c r="Y51" s="1289">
        <v>7</v>
      </c>
      <c r="Z51" s="1289"/>
      <c r="AA51" s="1289"/>
      <c r="AB51" s="1289">
        <v>5</v>
      </c>
      <c r="AC51" s="1289"/>
      <c r="AD51" s="1289"/>
    </row>
    <row r="52" spans="1:30" ht="13.5">
      <c r="A52" s="315"/>
      <c r="B52" s="315"/>
      <c r="C52" s="315">
        <v>16</v>
      </c>
      <c r="D52" s="441"/>
      <c r="E52" s="1565">
        <v>765</v>
      </c>
      <c r="F52" s="1566"/>
      <c r="G52" s="1289">
        <v>328</v>
      </c>
      <c r="H52" s="1289"/>
      <c r="I52" s="1289"/>
      <c r="J52" s="1289">
        <v>188</v>
      </c>
      <c r="K52" s="1289"/>
      <c r="L52" s="1289"/>
      <c r="M52" s="1289">
        <v>125</v>
      </c>
      <c r="N52" s="1289"/>
      <c r="O52" s="1289"/>
      <c r="P52" s="1289">
        <v>74</v>
      </c>
      <c r="Q52" s="1289"/>
      <c r="R52" s="1289"/>
      <c r="S52" s="1289">
        <v>28</v>
      </c>
      <c r="T52" s="1289"/>
      <c r="U52" s="1289"/>
      <c r="V52" s="1289">
        <v>9</v>
      </c>
      <c r="W52" s="1289"/>
      <c r="X52" s="1289"/>
      <c r="Y52" s="1289">
        <v>8</v>
      </c>
      <c r="Z52" s="1289"/>
      <c r="AA52" s="1289"/>
      <c r="AB52" s="1289">
        <v>5</v>
      </c>
      <c r="AC52" s="1289"/>
      <c r="AD52" s="1289"/>
    </row>
    <row r="53" spans="1:30" ht="13.5">
      <c r="A53" s="315"/>
      <c r="B53" s="315"/>
      <c r="C53" s="315"/>
      <c r="D53" s="441"/>
      <c r="E53" s="2116" t="s">
        <v>2151</v>
      </c>
      <c r="F53" s="2119"/>
      <c r="G53" s="2096" t="s">
        <v>2187</v>
      </c>
      <c r="H53" s="2096"/>
      <c r="I53" s="2096"/>
      <c r="J53" s="2096" t="s">
        <v>2188</v>
      </c>
      <c r="K53" s="2096"/>
      <c r="L53" s="2096"/>
      <c r="M53" s="2096" t="s">
        <v>2189</v>
      </c>
      <c r="N53" s="2096"/>
      <c r="O53" s="2096"/>
      <c r="P53" s="2096" t="s">
        <v>2190</v>
      </c>
      <c r="Q53" s="2096"/>
      <c r="R53" s="2096"/>
      <c r="S53" s="2096" t="s">
        <v>2191</v>
      </c>
      <c r="T53" s="2096"/>
      <c r="U53" s="2096"/>
      <c r="V53" s="2096" t="s">
        <v>2191</v>
      </c>
      <c r="W53" s="2096"/>
      <c r="X53" s="2096"/>
      <c r="Y53" s="2096" t="s">
        <v>2191</v>
      </c>
      <c r="Z53" s="2096"/>
      <c r="AA53" s="2096"/>
      <c r="AB53" s="2096" t="s">
        <v>2191</v>
      </c>
      <c r="AC53" s="2096"/>
      <c r="AD53" s="2096"/>
    </row>
    <row r="54" spans="1:30" ht="13.5">
      <c r="A54" s="315"/>
      <c r="B54" s="315"/>
      <c r="C54" s="315">
        <v>19</v>
      </c>
      <c r="D54" s="441"/>
      <c r="E54" s="1565">
        <v>765</v>
      </c>
      <c r="F54" s="1566"/>
      <c r="G54" s="2096">
        <v>344</v>
      </c>
      <c r="H54" s="2096"/>
      <c r="I54" s="2096"/>
      <c r="J54" s="2096">
        <v>171</v>
      </c>
      <c r="K54" s="2096"/>
      <c r="L54" s="2096"/>
      <c r="M54" s="2096">
        <v>121</v>
      </c>
      <c r="N54" s="2096"/>
      <c r="O54" s="2096"/>
      <c r="P54" s="2096">
        <v>82</v>
      </c>
      <c r="Q54" s="2096"/>
      <c r="R54" s="2096"/>
      <c r="S54" s="2096">
        <v>31</v>
      </c>
      <c r="T54" s="2096"/>
      <c r="U54" s="2096"/>
      <c r="V54" s="2096">
        <v>6</v>
      </c>
      <c r="W54" s="2096"/>
      <c r="X54" s="2096"/>
      <c r="Y54" s="2096">
        <v>6</v>
      </c>
      <c r="Z54" s="2096"/>
      <c r="AA54" s="2096"/>
      <c r="AB54" s="2096">
        <v>4</v>
      </c>
      <c r="AC54" s="2096"/>
      <c r="AD54" s="2096"/>
    </row>
    <row r="55" spans="1:30" ht="13.5">
      <c r="A55" s="315"/>
      <c r="B55" s="315"/>
      <c r="C55" s="315">
        <v>24</v>
      </c>
      <c r="D55" s="441"/>
      <c r="E55" s="2116">
        <v>706</v>
      </c>
      <c r="F55" s="2119"/>
      <c r="G55" s="1201" t="s">
        <v>4719</v>
      </c>
      <c r="H55" s="1201"/>
      <c r="I55" s="1201"/>
      <c r="J55" s="1201"/>
      <c r="K55" s="1201"/>
      <c r="L55" s="1201"/>
      <c r="M55" s="1289">
        <v>120</v>
      </c>
      <c r="N55" s="1289"/>
      <c r="O55" s="1289"/>
      <c r="P55" s="1289">
        <v>85</v>
      </c>
      <c r="Q55" s="1289"/>
      <c r="R55" s="1289"/>
      <c r="S55" s="1289">
        <v>30</v>
      </c>
      <c r="T55" s="1289"/>
      <c r="U55" s="1289"/>
      <c r="V55" s="1289">
        <v>13</v>
      </c>
      <c r="W55" s="1289"/>
      <c r="X55" s="1289"/>
      <c r="Y55" s="1289">
        <v>7</v>
      </c>
      <c r="Z55" s="1289"/>
      <c r="AA55" s="1289"/>
      <c r="AB55" s="1289">
        <v>4</v>
      </c>
      <c r="AC55" s="1289"/>
      <c r="AD55" s="1289"/>
    </row>
    <row r="56" spans="1:30" ht="13.5">
      <c r="A56" s="315"/>
      <c r="B56" s="315"/>
      <c r="C56" s="315">
        <v>26</v>
      </c>
      <c r="D56" s="441"/>
      <c r="E56" s="1332">
        <v>530</v>
      </c>
      <c r="F56" s="1289"/>
      <c r="G56" s="1289">
        <v>224</v>
      </c>
      <c r="H56" s="1289"/>
      <c r="I56" s="1289"/>
      <c r="J56" s="1289">
        <v>112</v>
      </c>
      <c r="K56" s="1289"/>
      <c r="L56" s="1289"/>
      <c r="M56" s="1289">
        <v>91</v>
      </c>
      <c r="N56" s="1289"/>
      <c r="O56" s="1289"/>
      <c r="P56" s="1289">
        <v>67</v>
      </c>
      <c r="Q56" s="1289"/>
      <c r="R56" s="1289"/>
      <c r="S56" s="1289">
        <v>15</v>
      </c>
      <c r="T56" s="1289"/>
      <c r="U56" s="1289"/>
      <c r="V56" s="1289">
        <v>11</v>
      </c>
      <c r="W56" s="1289"/>
      <c r="X56" s="1289"/>
      <c r="Y56" s="1289">
        <v>5</v>
      </c>
      <c r="Z56" s="1289"/>
      <c r="AA56" s="1289"/>
      <c r="AB56" s="1289">
        <v>5</v>
      </c>
      <c r="AC56" s="1289"/>
      <c r="AD56" s="1289"/>
    </row>
    <row r="57" spans="1:30" ht="13.5">
      <c r="A57" s="315"/>
      <c r="B57" s="315"/>
      <c r="C57" s="315">
        <v>28</v>
      </c>
      <c r="D57" s="441"/>
      <c r="E57" s="1332">
        <v>539</v>
      </c>
      <c r="F57" s="1289"/>
      <c r="G57" s="1289">
        <v>251</v>
      </c>
      <c r="H57" s="1289"/>
      <c r="I57" s="1289"/>
      <c r="J57" s="1289">
        <v>97</v>
      </c>
      <c r="K57" s="1289"/>
      <c r="L57" s="1289"/>
      <c r="M57" s="1289">
        <v>84</v>
      </c>
      <c r="N57" s="1289"/>
      <c r="O57" s="1289"/>
      <c r="P57" s="1289">
        <v>70</v>
      </c>
      <c r="Q57" s="1289"/>
      <c r="R57" s="1289"/>
      <c r="S57" s="1289">
        <v>13</v>
      </c>
      <c r="T57" s="1289"/>
      <c r="U57" s="1289"/>
      <c r="V57" s="1289">
        <v>15</v>
      </c>
      <c r="W57" s="1289"/>
      <c r="X57" s="1289"/>
      <c r="Y57" s="1289">
        <v>4</v>
      </c>
      <c r="Z57" s="1289"/>
      <c r="AA57" s="1289"/>
      <c r="AB57" s="1289">
        <v>5</v>
      </c>
      <c r="AC57" s="1289"/>
      <c r="AD57" s="1289"/>
    </row>
    <row r="58" spans="1:30" ht="13.5">
      <c r="A58" s="328"/>
      <c r="B58" s="328"/>
      <c r="C58" s="407"/>
      <c r="D58" s="404"/>
      <c r="E58" s="2132"/>
      <c r="F58" s="2133"/>
      <c r="G58" s="851"/>
      <c r="H58" s="851"/>
      <c r="I58" s="328"/>
      <c r="J58" s="306"/>
      <c r="K58" s="306"/>
      <c r="L58" s="306"/>
      <c r="M58" s="328"/>
      <c r="N58" s="328"/>
      <c r="O58" s="328"/>
      <c r="P58" s="328"/>
      <c r="Q58" s="328"/>
      <c r="R58" s="328"/>
      <c r="S58" s="328"/>
      <c r="T58" s="328"/>
      <c r="U58" s="328"/>
      <c r="V58" s="328"/>
      <c r="W58" s="328"/>
      <c r="X58" s="328"/>
      <c r="Y58" s="328"/>
      <c r="Z58" s="328"/>
      <c r="AA58" s="328"/>
      <c r="AB58" s="328"/>
      <c r="AC58" s="328"/>
      <c r="AD58" s="328"/>
    </row>
    <row r="59" spans="1:30" ht="13.5" customHeight="1">
      <c r="A59" s="340" t="s">
        <v>2192</v>
      </c>
      <c r="B59" s="317"/>
      <c r="C59" s="317"/>
      <c r="D59" s="317"/>
      <c r="E59" s="317"/>
      <c r="F59" s="317"/>
      <c r="G59" s="317"/>
      <c r="H59" s="317"/>
      <c r="J59" s="430"/>
      <c r="S59" s="308"/>
      <c r="T59" s="308"/>
      <c r="U59" s="308"/>
      <c r="V59" s="308"/>
      <c r="W59" s="308"/>
      <c r="X59" s="308"/>
      <c r="Y59" s="308"/>
      <c r="AD59" s="308" t="s">
        <v>2159</v>
      </c>
    </row>
    <row r="60" spans="1:30" ht="13.5">
      <c r="A60" s="286" t="s">
        <v>2193</v>
      </c>
      <c r="AD60" s="315" t="s">
        <v>2160</v>
      </c>
    </row>
    <row r="61" spans="1:30" ht="13.5">
      <c r="A61" s="286" t="s">
        <v>4718</v>
      </c>
    </row>
    <row r="62" spans="1:30" ht="13.5">
      <c r="A62" s="286" t="s">
        <v>4891</v>
      </c>
    </row>
    <row r="63" spans="1:30" ht="13.5">
      <c r="A63" s="286" t="s">
        <v>4898</v>
      </c>
    </row>
    <row r="64" spans="1:30" ht="13.5">
      <c r="A64" s="286" t="s">
        <v>4893</v>
      </c>
    </row>
    <row r="65" spans="1:1" ht="13.5">
      <c r="A65" s="286" t="s">
        <v>4894</v>
      </c>
    </row>
  </sheetData>
  <mergeCells count="237">
    <mergeCell ref="E58:F58"/>
    <mergeCell ref="V56:X56"/>
    <mergeCell ref="Y56:AA56"/>
    <mergeCell ref="AB56:AD56"/>
    <mergeCell ref="E57:F57"/>
    <mergeCell ref="G57:I57"/>
    <mergeCell ref="J57:L57"/>
    <mergeCell ref="M57:O57"/>
    <mergeCell ref="P57:R57"/>
    <mergeCell ref="S57:U57"/>
    <mergeCell ref="V57:X57"/>
    <mergeCell ref="E56:F56"/>
    <mergeCell ref="G56:I56"/>
    <mergeCell ref="J56:L56"/>
    <mergeCell ref="M56:O56"/>
    <mergeCell ref="P56:R56"/>
    <mergeCell ref="S56:U56"/>
    <mergeCell ref="E55:F55"/>
    <mergeCell ref="G55:L55"/>
    <mergeCell ref="M55:O55"/>
    <mergeCell ref="P55:R55"/>
    <mergeCell ref="S55:U55"/>
    <mergeCell ref="V55:X55"/>
    <mergeCell ref="Y55:AA55"/>
    <mergeCell ref="AB55:AD55"/>
    <mergeCell ref="Y57:AA57"/>
    <mergeCell ref="AB57:AD57"/>
    <mergeCell ref="E54:F54"/>
    <mergeCell ref="G54:I54"/>
    <mergeCell ref="J54:L54"/>
    <mergeCell ref="M54:O54"/>
    <mergeCell ref="P54:R54"/>
    <mergeCell ref="S54:U54"/>
    <mergeCell ref="V54:X54"/>
    <mergeCell ref="Y54:AA54"/>
    <mergeCell ref="AB54:AD54"/>
    <mergeCell ref="E53:F53"/>
    <mergeCell ref="G53:I53"/>
    <mergeCell ref="J53:L53"/>
    <mergeCell ref="M53:O53"/>
    <mergeCell ref="P53:R53"/>
    <mergeCell ref="S53:U53"/>
    <mergeCell ref="V53:X53"/>
    <mergeCell ref="Y53:AA53"/>
    <mergeCell ref="AB53:AD53"/>
    <mergeCell ref="Y51:AA51"/>
    <mergeCell ref="AB51:AD51"/>
    <mergeCell ref="E52:F52"/>
    <mergeCell ref="G52:I52"/>
    <mergeCell ref="J52:L52"/>
    <mergeCell ref="M52:O52"/>
    <mergeCell ref="P52:R52"/>
    <mergeCell ref="S52:U52"/>
    <mergeCell ref="V52:X52"/>
    <mergeCell ref="Y52:AA52"/>
    <mergeCell ref="AB52:AD52"/>
    <mergeCell ref="A51:B51"/>
    <mergeCell ref="E51:F51"/>
    <mergeCell ref="G51:I51"/>
    <mergeCell ref="J51:L51"/>
    <mergeCell ref="M51:O51"/>
    <mergeCell ref="P51:R51"/>
    <mergeCell ref="P49:R49"/>
    <mergeCell ref="S49:U49"/>
    <mergeCell ref="V49:X49"/>
    <mergeCell ref="S51:U51"/>
    <mergeCell ref="V51:X51"/>
    <mergeCell ref="B37:H37"/>
    <mergeCell ref="B38:H38"/>
    <mergeCell ref="Y49:AA49"/>
    <mergeCell ref="AB49:AD49"/>
    <mergeCell ref="E50:F50"/>
    <mergeCell ref="A44:N44"/>
    <mergeCell ref="A45:AD45"/>
    <mergeCell ref="A46:AD46"/>
    <mergeCell ref="Q47:R47"/>
    <mergeCell ref="A48:D49"/>
    <mergeCell ref="E48:F49"/>
    <mergeCell ref="G48:AD48"/>
    <mergeCell ref="G49:I49"/>
    <mergeCell ref="J49:L49"/>
    <mergeCell ref="M49:O49"/>
    <mergeCell ref="Z37:AD37"/>
    <mergeCell ref="I38:K38"/>
    <mergeCell ref="L38:N38"/>
    <mergeCell ref="O38:Q38"/>
    <mergeCell ref="R38:T38"/>
    <mergeCell ref="U38:Y38"/>
    <mergeCell ref="Z38:AD38"/>
    <mergeCell ref="I37:K37"/>
    <mergeCell ref="L37:N37"/>
    <mergeCell ref="O37:Q37"/>
    <mergeCell ref="R37:T37"/>
    <mergeCell ref="U37:Y37"/>
    <mergeCell ref="B33:H33"/>
    <mergeCell ref="B34:H34"/>
    <mergeCell ref="Z35:AD35"/>
    <mergeCell ref="I36:K36"/>
    <mergeCell ref="L36:N36"/>
    <mergeCell ref="O36:Q36"/>
    <mergeCell ref="R36:T36"/>
    <mergeCell ref="U36:Y36"/>
    <mergeCell ref="Z36:AD36"/>
    <mergeCell ref="I35:K35"/>
    <mergeCell ref="L35:N35"/>
    <mergeCell ref="O35:Q35"/>
    <mergeCell ref="R35:T35"/>
    <mergeCell ref="U35:Y35"/>
    <mergeCell ref="B35:H35"/>
    <mergeCell ref="B36:H36"/>
    <mergeCell ref="Z33:AD33"/>
    <mergeCell ref="I34:K34"/>
    <mergeCell ref="L34:N34"/>
    <mergeCell ref="O34:Q34"/>
    <mergeCell ref="R34:T34"/>
    <mergeCell ref="U34:Y34"/>
    <mergeCell ref="Z34:AD34"/>
    <mergeCell ref="I33:K33"/>
    <mergeCell ref="L33:N33"/>
    <mergeCell ref="O33:Q33"/>
    <mergeCell ref="R33:T33"/>
    <mergeCell ref="U33:Y33"/>
    <mergeCell ref="A29:H29"/>
    <mergeCell ref="A30:H30"/>
    <mergeCell ref="Z31:AD31"/>
    <mergeCell ref="I32:K32"/>
    <mergeCell ref="L32:N32"/>
    <mergeCell ref="O32:Q32"/>
    <mergeCell ref="R32:T32"/>
    <mergeCell ref="U32:Y32"/>
    <mergeCell ref="Z32:AD32"/>
    <mergeCell ref="I31:K31"/>
    <mergeCell ref="L31:N31"/>
    <mergeCell ref="O31:Q31"/>
    <mergeCell ref="R31:T31"/>
    <mergeCell ref="U31:Y31"/>
    <mergeCell ref="A31:H31"/>
    <mergeCell ref="U27:Y27"/>
    <mergeCell ref="Z27:AD27"/>
    <mergeCell ref="Z29:AD29"/>
    <mergeCell ref="I30:K30"/>
    <mergeCell ref="L30:N30"/>
    <mergeCell ref="O30:Q30"/>
    <mergeCell ref="R30:T30"/>
    <mergeCell ref="U30:Y30"/>
    <mergeCell ref="Z30:AD30"/>
    <mergeCell ref="I29:K29"/>
    <mergeCell ref="L29:N29"/>
    <mergeCell ref="O29:Q29"/>
    <mergeCell ref="R29:T29"/>
    <mergeCell ref="U29:Y29"/>
    <mergeCell ref="W14:Z14"/>
    <mergeCell ref="AA14:AD14"/>
    <mergeCell ref="A22:AD22"/>
    <mergeCell ref="A23:AD23"/>
    <mergeCell ref="A25:H27"/>
    <mergeCell ref="I25:N25"/>
    <mergeCell ref="O25:T25"/>
    <mergeCell ref="U25:AD25"/>
    <mergeCell ref="I26:K26"/>
    <mergeCell ref="L26:N26"/>
    <mergeCell ref="E14:F14"/>
    <mergeCell ref="G14:I14"/>
    <mergeCell ref="J14:L14"/>
    <mergeCell ref="M14:O14"/>
    <mergeCell ref="P14:R14"/>
    <mergeCell ref="S14:V14"/>
    <mergeCell ref="O26:Q26"/>
    <mergeCell ref="R26:T26"/>
    <mergeCell ref="U26:Y26"/>
    <mergeCell ref="Z26:AD26"/>
    <mergeCell ref="I27:K27"/>
    <mergeCell ref="L27:N27"/>
    <mergeCell ref="O27:Q27"/>
    <mergeCell ref="R27:T27"/>
    <mergeCell ref="W12:Z12"/>
    <mergeCell ref="AA12:AD12"/>
    <mergeCell ref="E13:F13"/>
    <mergeCell ref="G13:I13"/>
    <mergeCell ref="J13:L13"/>
    <mergeCell ref="M13:O13"/>
    <mergeCell ref="P13:R13"/>
    <mergeCell ref="S13:V13"/>
    <mergeCell ref="W13:Z13"/>
    <mergeCell ref="AA13:AD13"/>
    <mergeCell ref="E12:F12"/>
    <mergeCell ref="G12:I12"/>
    <mergeCell ref="J12:L12"/>
    <mergeCell ref="M12:O12"/>
    <mergeCell ref="P12:R12"/>
    <mergeCell ref="S12:V12"/>
    <mergeCell ref="E11:F11"/>
    <mergeCell ref="G11:I11"/>
    <mergeCell ref="J11:L11"/>
    <mergeCell ref="M11:O11"/>
    <mergeCell ref="P11:R11"/>
    <mergeCell ref="S11:V11"/>
    <mergeCell ref="W11:Z11"/>
    <mergeCell ref="AA11:AD11"/>
    <mergeCell ref="E10:F10"/>
    <mergeCell ref="G10:I10"/>
    <mergeCell ref="J10:L10"/>
    <mergeCell ref="M10:O10"/>
    <mergeCell ref="P10:R10"/>
    <mergeCell ref="S10:V10"/>
    <mergeCell ref="E9:F9"/>
    <mergeCell ref="G9:I9"/>
    <mergeCell ref="J9:L9"/>
    <mergeCell ref="M9:O9"/>
    <mergeCell ref="P9:R9"/>
    <mergeCell ref="S9:V9"/>
    <mergeCell ref="W9:Z9"/>
    <mergeCell ref="AA9:AD9"/>
    <mergeCell ref="W10:Z10"/>
    <mergeCell ref="AA10:AD10"/>
    <mergeCell ref="AA7:AD7"/>
    <mergeCell ref="A8:B8"/>
    <mergeCell ref="E8:F8"/>
    <mergeCell ref="G8:I8"/>
    <mergeCell ref="J8:L8"/>
    <mergeCell ref="M8:O8"/>
    <mergeCell ref="P8:R8"/>
    <mergeCell ref="S8:V8"/>
    <mergeCell ref="W8:Z8"/>
    <mergeCell ref="AA8:AD8"/>
    <mergeCell ref="A1:D1"/>
    <mergeCell ref="A2:AD2"/>
    <mergeCell ref="A3:AD3"/>
    <mergeCell ref="A5:F6"/>
    <mergeCell ref="G5:I6"/>
    <mergeCell ref="J5:O5"/>
    <mergeCell ref="P5:R6"/>
    <mergeCell ref="S5:V6"/>
    <mergeCell ref="W5:Z6"/>
    <mergeCell ref="AA5:AD6"/>
    <mergeCell ref="J6:L6"/>
    <mergeCell ref="M6:O6"/>
  </mergeCells>
  <phoneticPr fontId="4"/>
  <hyperlinks>
    <hyperlink ref="A1" location="P2細目次!A1" display="目次に戻る" xr:uid="{004ADA00-4B40-4D71-B4A0-433362B2314F}"/>
  </hyperlinks>
  <pageMargins left="0.70866141732283472" right="0.70866141732283472" top="0.74803149606299213" bottom="0.74803149606299213" header="0.31496062992125984" footer="0.31496062992125984"/>
  <pageSetup paperSize="9" scale="87" firstPageNumber="0" orientation="portrait" r:id="rId1"/>
  <headerFooter differentFirst="1" scaleWithDoc="0">
    <oddFooter>&amp;C- &amp;P -</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FA476-9D4E-4CAC-BD16-557378E07CC3}">
  <sheetPr codeName="Sheet74">
    <tabColor theme="0"/>
    <pageSetUpPr fitToPage="1"/>
  </sheetPr>
  <dimension ref="A1:AN64"/>
  <sheetViews>
    <sheetView topLeftCell="A10" zoomScaleNormal="100" zoomScaleSheetLayoutView="100" workbookViewId="0">
      <selection activeCell="AL2" sqref="AL2:AR2"/>
    </sheetView>
  </sheetViews>
  <sheetFormatPr defaultColWidth="3.125" defaultRowHeight="18.75" customHeight="1"/>
  <cols>
    <col min="1" max="16384" width="3.125" style="262"/>
  </cols>
  <sheetData>
    <row r="1" spans="1:40" ht="13.5">
      <c r="A1" s="1544" t="s">
        <v>4602</v>
      </c>
      <c r="B1" s="1544"/>
      <c r="C1" s="1544"/>
      <c r="D1" s="1544"/>
    </row>
    <row r="2" spans="1:40" ht="21">
      <c r="A2" s="2138" t="s">
        <v>2194</v>
      </c>
      <c r="B2" s="2138"/>
      <c r="C2" s="2138"/>
      <c r="D2" s="2138"/>
      <c r="E2" s="2138"/>
      <c r="F2" s="2138"/>
      <c r="G2" s="2138"/>
      <c r="H2" s="2138"/>
      <c r="I2" s="2138"/>
      <c r="J2" s="2138"/>
      <c r="K2" s="2138"/>
      <c r="L2" s="2138"/>
      <c r="M2" s="2138"/>
      <c r="N2" s="2138"/>
      <c r="O2" s="2138"/>
      <c r="P2" s="2138"/>
      <c r="Q2" s="2138"/>
      <c r="R2" s="2138"/>
      <c r="S2" s="2138"/>
      <c r="T2" s="2138"/>
      <c r="U2" s="2138"/>
      <c r="V2" s="2138"/>
      <c r="W2" s="2138"/>
      <c r="X2" s="2138"/>
      <c r="Y2" s="2138"/>
      <c r="Z2" s="2138"/>
      <c r="AA2" s="2138"/>
      <c r="AB2" s="2138"/>
      <c r="AC2" s="2138"/>
      <c r="AD2" s="2138"/>
      <c r="AE2" s="2138"/>
      <c r="AF2" s="2138"/>
      <c r="AG2" s="2138"/>
      <c r="AH2" s="852"/>
      <c r="AI2" s="852"/>
      <c r="AJ2" s="852"/>
      <c r="AK2" s="852"/>
      <c r="AL2" s="852"/>
      <c r="AM2" s="852"/>
      <c r="AN2" s="852"/>
    </row>
    <row r="3" spans="1:40" ht="18.75" customHeight="1">
      <c r="X3" s="853"/>
      <c r="Y3" s="853"/>
      <c r="Z3" s="853"/>
      <c r="AA3" s="853"/>
      <c r="AB3" s="854"/>
      <c r="AC3" s="854"/>
      <c r="AE3" s="854"/>
      <c r="AF3" s="854"/>
      <c r="AG3" s="854" t="s">
        <v>2195</v>
      </c>
    </row>
    <row r="4" spans="1:40" ht="14.25">
      <c r="A4" s="2139" t="s">
        <v>2196</v>
      </c>
      <c r="B4" s="2140"/>
      <c r="C4" s="2140"/>
      <c r="D4" s="2140"/>
      <c r="E4" s="2140"/>
      <c r="F4" s="2140"/>
      <c r="G4" s="2140"/>
      <c r="H4" s="2140"/>
      <c r="I4" s="2140"/>
      <c r="J4" s="2140"/>
      <c r="K4" s="2140"/>
      <c r="L4" s="2140"/>
      <c r="M4" s="2140"/>
      <c r="N4" s="2140"/>
      <c r="O4" s="2140"/>
      <c r="P4" s="2141" t="s">
        <v>2163</v>
      </c>
      <c r="Q4" s="2142"/>
      <c r="R4" s="2142"/>
      <c r="S4" s="2142"/>
      <c r="T4" s="2142"/>
      <c r="U4" s="2139"/>
      <c r="V4" s="2141" t="s">
        <v>2164</v>
      </c>
      <c r="W4" s="2142"/>
      <c r="X4" s="2142"/>
      <c r="Y4" s="2142"/>
      <c r="Z4" s="2142"/>
      <c r="AA4" s="2139"/>
      <c r="AB4" s="2141" t="s">
        <v>2125</v>
      </c>
      <c r="AC4" s="2142"/>
      <c r="AD4" s="2142"/>
      <c r="AE4" s="2142"/>
      <c r="AF4" s="2142"/>
      <c r="AG4" s="2142"/>
    </row>
    <row r="5" spans="1:40" ht="13.5">
      <c r="A5" s="855"/>
      <c r="B5" s="855"/>
      <c r="C5" s="855"/>
      <c r="D5" s="855"/>
      <c r="E5" s="855"/>
      <c r="F5" s="855"/>
      <c r="G5" s="855"/>
      <c r="H5" s="855"/>
      <c r="I5" s="855"/>
      <c r="J5" s="855"/>
      <c r="K5" s="855"/>
      <c r="L5" s="855"/>
      <c r="M5" s="855"/>
      <c r="N5" s="855"/>
      <c r="O5" s="856"/>
      <c r="P5" s="2143" t="s">
        <v>2197</v>
      </c>
      <c r="Q5" s="2144"/>
      <c r="R5" s="2144"/>
      <c r="S5" s="2144"/>
      <c r="T5" s="2144"/>
      <c r="U5" s="2144"/>
      <c r="V5" s="2144" t="s">
        <v>435</v>
      </c>
      <c r="W5" s="2144"/>
      <c r="X5" s="2144"/>
      <c r="Y5" s="2144"/>
      <c r="Z5" s="2144"/>
      <c r="AA5" s="2144"/>
      <c r="AB5" s="2144" t="s">
        <v>2149</v>
      </c>
      <c r="AC5" s="2144"/>
      <c r="AD5" s="2144"/>
      <c r="AE5" s="2144"/>
      <c r="AF5" s="2144"/>
      <c r="AG5" s="2144"/>
    </row>
    <row r="6" spans="1:40" ht="16.5" customHeight="1">
      <c r="B6" s="2134" t="s">
        <v>448</v>
      </c>
      <c r="C6" s="2134"/>
      <c r="D6" s="2134"/>
      <c r="E6" s="2134"/>
      <c r="F6" s="2134"/>
      <c r="G6" s="2134"/>
      <c r="H6" s="2134"/>
      <c r="I6" s="2134"/>
      <c r="J6" s="2134"/>
      <c r="K6" s="2134"/>
      <c r="L6" s="2134"/>
      <c r="M6" s="2134"/>
      <c r="N6" s="2134"/>
      <c r="O6" s="857"/>
      <c r="P6" s="2135">
        <v>539</v>
      </c>
      <c r="Q6" s="2136"/>
      <c r="R6" s="2136"/>
      <c r="S6" s="2136"/>
      <c r="T6" s="2136"/>
      <c r="U6" s="2136"/>
      <c r="V6" s="2137">
        <v>3958</v>
      </c>
      <c r="W6" s="2137"/>
      <c r="X6" s="2137"/>
      <c r="Y6" s="2137"/>
      <c r="Z6" s="2137"/>
      <c r="AA6" s="2137"/>
      <c r="AB6" s="2137">
        <v>7522575</v>
      </c>
      <c r="AC6" s="2137"/>
      <c r="AD6" s="2137"/>
      <c r="AE6" s="2137"/>
      <c r="AF6" s="2137"/>
      <c r="AG6" s="2137"/>
    </row>
    <row r="7" spans="1:40" ht="16.5" customHeight="1">
      <c r="B7" s="2134" t="s">
        <v>2198</v>
      </c>
      <c r="C7" s="2134"/>
      <c r="D7" s="2134"/>
      <c r="E7" s="2134"/>
      <c r="F7" s="2134"/>
      <c r="G7" s="2134"/>
      <c r="H7" s="2134"/>
      <c r="I7" s="2134"/>
      <c r="J7" s="2134"/>
      <c r="K7" s="2134"/>
      <c r="L7" s="2134"/>
      <c r="M7" s="2134"/>
      <c r="N7" s="2134"/>
      <c r="O7" s="857"/>
      <c r="P7" s="2135" t="s">
        <v>649</v>
      </c>
      <c r="Q7" s="2136"/>
      <c r="R7" s="2136"/>
      <c r="S7" s="2136"/>
      <c r="T7" s="2136"/>
      <c r="U7" s="2136"/>
      <c r="V7" s="2137" t="s">
        <v>649</v>
      </c>
      <c r="W7" s="2137"/>
      <c r="X7" s="2137"/>
      <c r="Y7" s="2137"/>
      <c r="Z7" s="2137"/>
      <c r="AA7" s="2137"/>
      <c r="AB7" s="2137" t="s">
        <v>649</v>
      </c>
      <c r="AC7" s="2137"/>
      <c r="AD7" s="2137"/>
      <c r="AE7" s="2137"/>
      <c r="AF7" s="2137"/>
      <c r="AG7" s="2137"/>
    </row>
    <row r="8" spans="1:40" ht="16.5" customHeight="1">
      <c r="B8" s="2134" t="s">
        <v>2199</v>
      </c>
      <c r="C8" s="2134"/>
      <c r="D8" s="2134"/>
      <c r="E8" s="2134"/>
      <c r="F8" s="2134"/>
      <c r="G8" s="2134"/>
      <c r="H8" s="2134"/>
      <c r="I8" s="2134"/>
      <c r="J8" s="2134"/>
      <c r="K8" s="2134"/>
      <c r="L8" s="2134"/>
      <c r="M8" s="2134"/>
      <c r="N8" s="2134"/>
      <c r="O8" s="857"/>
      <c r="P8" s="2135" t="s">
        <v>649</v>
      </c>
      <c r="Q8" s="2136"/>
      <c r="R8" s="2136"/>
      <c r="S8" s="2136"/>
      <c r="T8" s="2136"/>
      <c r="U8" s="2136"/>
      <c r="V8" s="2137" t="s">
        <v>649</v>
      </c>
      <c r="W8" s="2137"/>
      <c r="X8" s="2137"/>
      <c r="Y8" s="2137"/>
      <c r="Z8" s="2137"/>
      <c r="AA8" s="2137"/>
      <c r="AB8" s="2137" t="s">
        <v>649</v>
      </c>
      <c r="AC8" s="2137"/>
      <c r="AD8" s="2137"/>
      <c r="AE8" s="2137"/>
      <c r="AF8" s="2137"/>
      <c r="AG8" s="2137"/>
    </row>
    <row r="9" spans="1:40" ht="16.5" customHeight="1">
      <c r="B9" s="2145" t="s">
        <v>2200</v>
      </c>
      <c r="C9" s="2145"/>
      <c r="D9" s="2145"/>
      <c r="E9" s="2145"/>
      <c r="F9" s="2145"/>
      <c r="G9" s="2145"/>
      <c r="H9" s="2145"/>
      <c r="I9" s="2145"/>
      <c r="J9" s="2145"/>
      <c r="K9" s="2145"/>
      <c r="L9" s="2145"/>
      <c r="M9" s="2145"/>
      <c r="N9" s="2145"/>
      <c r="O9" s="857"/>
      <c r="P9" s="2135" t="s">
        <v>649</v>
      </c>
      <c r="Q9" s="2136"/>
      <c r="R9" s="2136"/>
      <c r="S9" s="2136"/>
      <c r="T9" s="2136"/>
      <c r="U9" s="2136"/>
      <c r="V9" s="2137" t="s">
        <v>649</v>
      </c>
      <c r="W9" s="2137"/>
      <c r="X9" s="2137"/>
      <c r="Y9" s="2137"/>
      <c r="Z9" s="2137"/>
      <c r="AA9" s="2137"/>
      <c r="AB9" s="2137" t="s">
        <v>649</v>
      </c>
      <c r="AC9" s="2137"/>
      <c r="AD9" s="2137"/>
      <c r="AE9" s="2137"/>
      <c r="AF9" s="2137"/>
      <c r="AG9" s="2137"/>
    </row>
    <row r="10" spans="1:40" ht="16.5" customHeight="1">
      <c r="B10" s="2134" t="s">
        <v>2201</v>
      </c>
      <c r="C10" s="2134"/>
      <c r="D10" s="2134"/>
      <c r="E10" s="2134"/>
      <c r="F10" s="2134"/>
      <c r="G10" s="2134"/>
      <c r="H10" s="2134"/>
      <c r="I10" s="2134"/>
      <c r="J10" s="2134"/>
      <c r="K10" s="2134"/>
      <c r="L10" s="2134"/>
      <c r="M10" s="2134"/>
      <c r="N10" s="2134"/>
      <c r="O10" s="857"/>
      <c r="P10" s="2135" t="s">
        <v>649</v>
      </c>
      <c r="Q10" s="2136"/>
      <c r="R10" s="2136"/>
      <c r="S10" s="2136"/>
      <c r="T10" s="2136"/>
      <c r="U10" s="2136"/>
      <c r="V10" s="2137" t="s">
        <v>649</v>
      </c>
      <c r="W10" s="2137"/>
      <c r="X10" s="2137"/>
      <c r="Y10" s="2137"/>
      <c r="Z10" s="2137"/>
      <c r="AA10" s="2137"/>
      <c r="AB10" s="2137" t="s">
        <v>649</v>
      </c>
      <c r="AC10" s="2137"/>
      <c r="AD10" s="2137"/>
      <c r="AE10" s="2137"/>
      <c r="AF10" s="2137"/>
      <c r="AG10" s="2137"/>
    </row>
    <row r="11" spans="1:40" ht="16.5" customHeight="1">
      <c r="B11" s="2145" t="s">
        <v>2202</v>
      </c>
      <c r="C11" s="2145"/>
      <c r="D11" s="2145"/>
      <c r="E11" s="2145"/>
      <c r="F11" s="2145"/>
      <c r="G11" s="2145"/>
      <c r="H11" s="2145"/>
      <c r="I11" s="2145"/>
      <c r="J11" s="2145"/>
      <c r="K11" s="2145"/>
      <c r="L11" s="2145"/>
      <c r="M11" s="2145"/>
      <c r="N11" s="2145"/>
      <c r="O11" s="857"/>
      <c r="P11" s="2135">
        <v>1</v>
      </c>
      <c r="Q11" s="2136"/>
      <c r="R11" s="2136"/>
      <c r="S11" s="2136"/>
      <c r="T11" s="2136"/>
      <c r="U11" s="2136"/>
      <c r="V11" s="2137">
        <v>3</v>
      </c>
      <c r="W11" s="2137"/>
      <c r="X11" s="2137"/>
      <c r="Y11" s="2137"/>
      <c r="Z11" s="2137"/>
      <c r="AA11" s="2137"/>
      <c r="AB11" s="2137" t="s">
        <v>2170</v>
      </c>
      <c r="AC11" s="2137"/>
      <c r="AD11" s="2137"/>
      <c r="AE11" s="2137"/>
      <c r="AF11" s="2137"/>
      <c r="AG11" s="2137"/>
    </row>
    <row r="12" spans="1:40" ht="16.5" customHeight="1">
      <c r="B12" s="2134" t="s">
        <v>2203</v>
      </c>
      <c r="C12" s="2134"/>
      <c r="D12" s="2134"/>
      <c r="E12" s="2134"/>
      <c r="F12" s="2134"/>
      <c r="G12" s="2134"/>
      <c r="H12" s="2134"/>
      <c r="I12" s="2134"/>
      <c r="J12" s="2134"/>
      <c r="K12" s="2134"/>
      <c r="L12" s="2134"/>
      <c r="M12" s="2134"/>
      <c r="N12" s="2134"/>
      <c r="O12" s="857"/>
      <c r="P12" s="2135" t="s">
        <v>649</v>
      </c>
      <c r="Q12" s="2136"/>
      <c r="R12" s="2136"/>
      <c r="S12" s="2136"/>
      <c r="T12" s="2136"/>
      <c r="U12" s="2136"/>
      <c r="V12" s="2136" t="s">
        <v>649</v>
      </c>
      <c r="W12" s="2136"/>
      <c r="X12" s="2136"/>
      <c r="Y12" s="2136"/>
      <c r="Z12" s="2136"/>
      <c r="AA12" s="2136"/>
      <c r="AB12" s="2136" t="s">
        <v>649</v>
      </c>
      <c r="AC12" s="2136"/>
      <c r="AD12" s="2136"/>
      <c r="AE12" s="2136"/>
      <c r="AF12" s="2136"/>
      <c r="AG12" s="2136"/>
    </row>
    <row r="13" spans="1:40" ht="16.5" customHeight="1">
      <c r="B13" s="2134" t="s">
        <v>2204</v>
      </c>
      <c r="C13" s="2134"/>
      <c r="D13" s="2134"/>
      <c r="E13" s="2134"/>
      <c r="F13" s="2134"/>
      <c r="G13" s="2134"/>
      <c r="H13" s="2134"/>
      <c r="I13" s="2134"/>
      <c r="J13" s="2134"/>
      <c r="K13" s="2134"/>
      <c r="L13" s="2134"/>
      <c r="M13" s="2134"/>
      <c r="N13" s="2134"/>
      <c r="O13" s="857"/>
      <c r="P13" s="2135" t="s">
        <v>649</v>
      </c>
      <c r="Q13" s="2136"/>
      <c r="R13" s="2136"/>
      <c r="S13" s="2136"/>
      <c r="T13" s="2136"/>
      <c r="U13" s="2136"/>
      <c r="V13" s="2137" t="s">
        <v>649</v>
      </c>
      <c r="W13" s="2137"/>
      <c r="X13" s="2137"/>
      <c r="Y13" s="2137"/>
      <c r="Z13" s="2137"/>
      <c r="AA13" s="2137"/>
      <c r="AB13" s="2137" t="s">
        <v>649</v>
      </c>
      <c r="AC13" s="2137"/>
      <c r="AD13" s="2137"/>
      <c r="AE13" s="2137"/>
      <c r="AF13" s="2137"/>
      <c r="AG13" s="2137"/>
    </row>
    <row r="14" spans="1:40" ht="16.5" customHeight="1">
      <c r="B14" s="2134" t="s">
        <v>2205</v>
      </c>
      <c r="C14" s="2134"/>
      <c r="D14" s="2134"/>
      <c r="E14" s="2134"/>
      <c r="F14" s="2134"/>
      <c r="G14" s="2134"/>
      <c r="H14" s="2134"/>
      <c r="I14" s="2134"/>
      <c r="J14" s="2134"/>
      <c r="K14" s="2134"/>
      <c r="L14" s="2134"/>
      <c r="M14" s="2134"/>
      <c r="N14" s="2134"/>
      <c r="O14" s="857"/>
      <c r="P14" s="2146">
        <v>1</v>
      </c>
      <c r="Q14" s="2147"/>
      <c r="R14" s="2147"/>
      <c r="S14" s="2147"/>
      <c r="T14" s="2147"/>
      <c r="U14" s="2147"/>
      <c r="V14" s="2147">
        <v>2</v>
      </c>
      <c r="W14" s="2147"/>
      <c r="X14" s="2147"/>
      <c r="Y14" s="2147"/>
      <c r="Z14" s="2147"/>
      <c r="AA14" s="2147"/>
      <c r="AB14" s="2137" t="s">
        <v>2170</v>
      </c>
      <c r="AC14" s="2137"/>
      <c r="AD14" s="2137"/>
      <c r="AE14" s="2137"/>
      <c r="AF14" s="2137"/>
      <c r="AG14" s="2137"/>
    </row>
    <row r="15" spans="1:40" ht="16.5" customHeight="1">
      <c r="B15" s="2134" t="s">
        <v>2206</v>
      </c>
      <c r="C15" s="2134"/>
      <c r="D15" s="2134"/>
      <c r="E15" s="2134"/>
      <c r="F15" s="2134"/>
      <c r="G15" s="2134"/>
      <c r="H15" s="2134"/>
      <c r="I15" s="2134"/>
      <c r="J15" s="2134"/>
      <c r="K15" s="2134"/>
      <c r="L15" s="2134"/>
      <c r="M15" s="2134"/>
      <c r="N15" s="2134"/>
      <c r="O15" s="857"/>
      <c r="P15" s="2135">
        <v>1</v>
      </c>
      <c r="Q15" s="2136"/>
      <c r="R15" s="2136"/>
      <c r="S15" s="2136"/>
      <c r="T15" s="2136"/>
      <c r="U15" s="2136"/>
      <c r="V15" s="2137">
        <v>2</v>
      </c>
      <c r="W15" s="2137"/>
      <c r="X15" s="2137"/>
      <c r="Y15" s="2137"/>
      <c r="Z15" s="2137"/>
      <c r="AA15" s="2137"/>
      <c r="AB15" s="2137" t="s">
        <v>2170</v>
      </c>
      <c r="AC15" s="2137"/>
      <c r="AD15" s="2137"/>
      <c r="AE15" s="2137"/>
      <c r="AF15" s="2137"/>
      <c r="AG15" s="2137"/>
    </row>
    <row r="16" spans="1:40" ht="16.5" customHeight="1">
      <c r="B16" s="2134" t="s">
        <v>2207</v>
      </c>
      <c r="C16" s="2134"/>
      <c r="D16" s="2134"/>
      <c r="E16" s="2134"/>
      <c r="F16" s="2134"/>
      <c r="G16" s="2134"/>
      <c r="H16" s="2134"/>
      <c r="I16" s="2134"/>
      <c r="J16" s="2134"/>
      <c r="K16" s="2134"/>
      <c r="L16" s="2134"/>
      <c r="M16" s="2134"/>
      <c r="N16" s="2134"/>
      <c r="O16" s="857"/>
      <c r="P16" s="2146">
        <v>1</v>
      </c>
      <c r="Q16" s="2147"/>
      <c r="R16" s="2147"/>
      <c r="S16" s="2147"/>
      <c r="T16" s="2147"/>
      <c r="U16" s="2147"/>
      <c r="V16" s="2147">
        <v>1</v>
      </c>
      <c r="W16" s="2147"/>
      <c r="X16" s="2147"/>
      <c r="Y16" s="2147"/>
      <c r="Z16" s="2147"/>
      <c r="AA16" s="2147"/>
      <c r="AB16" s="2137" t="s">
        <v>2170</v>
      </c>
      <c r="AC16" s="2137"/>
      <c r="AD16" s="2137"/>
      <c r="AE16" s="2137"/>
      <c r="AF16" s="2137"/>
      <c r="AG16" s="2137"/>
    </row>
    <row r="17" spans="2:33" ht="16.5" customHeight="1">
      <c r="B17" s="2134" t="s">
        <v>2208</v>
      </c>
      <c r="C17" s="2134"/>
      <c r="D17" s="2134"/>
      <c r="E17" s="2134"/>
      <c r="F17" s="2134"/>
      <c r="G17" s="2134"/>
      <c r="H17" s="2134"/>
      <c r="I17" s="2134"/>
      <c r="J17" s="2134"/>
      <c r="K17" s="2134"/>
      <c r="L17" s="2134"/>
      <c r="M17" s="2134"/>
      <c r="N17" s="2134"/>
      <c r="O17" s="857"/>
      <c r="P17" s="2135" t="s">
        <v>649</v>
      </c>
      <c r="Q17" s="2136"/>
      <c r="R17" s="2136"/>
      <c r="S17" s="2136"/>
      <c r="T17" s="2136"/>
      <c r="U17" s="2136"/>
      <c r="V17" s="2137" t="s">
        <v>649</v>
      </c>
      <c r="W17" s="2137"/>
      <c r="X17" s="2137"/>
      <c r="Y17" s="2137"/>
      <c r="Z17" s="2137"/>
      <c r="AA17" s="2137"/>
      <c r="AB17" s="2137" t="s">
        <v>649</v>
      </c>
      <c r="AC17" s="2137"/>
      <c r="AD17" s="2137"/>
      <c r="AE17" s="2137"/>
      <c r="AF17" s="2137"/>
      <c r="AG17" s="2137"/>
    </row>
    <row r="18" spans="2:33" ht="16.5" customHeight="1">
      <c r="B18" s="2134" t="s">
        <v>2209</v>
      </c>
      <c r="C18" s="2134"/>
      <c r="D18" s="2134"/>
      <c r="E18" s="2134"/>
      <c r="F18" s="2134"/>
      <c r="G18" s="2134"/>
      <c r="H18" s="2134"/>
      <c r="I18" s="2134"/>
      <c r="J18" s="2134"/>
      <c r="K18" s="2134"/>
      <c r="L18" s="2134"/>
      <c r="M18" s="2134"/>
      <c r="N18" s="2134"/>
      <c r="O18" s="857"/>
      <c r="P18" s="2135" t="s">
        <v>649</v>
      </c>
      <c r="Q18" s="2136"/>
      <c r="R18" s="2136"/>
      <c r="S18" s="2136"/>
      <c r="T18" s="2136"/>
      <c r="U18" s="2136"/>
      <c r="V18" s="2137" t="s">
        <v>649</v>
      </c>
      <c r="W18" s="2137"/>
      <c r="X18" s="2137"/>
      <c r="Y18" s="2137"/>
      <c r="Z18" s="2137"/>
      <c r="AA18" s="2137"/>
      <c r="AB18" s="2137" t="s">
        <v>649</v>
      </c>
      <c r="AC18" s="2137"/>
      <c r="AD18" s="2137"/>
      <c r="AE18" s="2137"/>
      <c r="AF18" s="2137"/>
      <c r="AG18" s="2137"/>
    </row>
    <row r="19" spans="2:33" ht="16.5" customHeight="1">
      <c r="B19" s="2145" t="s">
        <v>2210</v>
      </c>
      <c r="C19" s="2145"/>
      <c r="D19" s="2145"/>
      <c r="E19" s="2145"/>
      <c r="F19" s="2145"/>
      <c r="G19" s="2145"/>
      <c r="H19" s="2145"/>
      <c r="I19" s="2145"/>
      <c r="J19" s="2145"/>
      <c r="K19" s="2145"/>
      <c r="L19" s="2145"/>
      <c r="M19" s="2145"/>
      <c r="N19" s="2145"/>
      <c r="O19" s="857"/>
      <c r="P19" s="2135">
        <v>1</v>
      </c>
      <c r="Q19" s="2136"/>
      <c r="R19" s="2136"/>
      <c r="S19" s="2136"/>
      <c r="T19" s="2136"/>
      <c r="U19" s="2136"/>
      <c r="V19" s="2137">
        <v>2</v>
      </c>
      <c r="W19" s="2137"/>
      <c r="X19" s="2137"/>
      <c r="Y19" s="2137"/>
      <c r="Z19" s="2137"/>
      <c r="AA19" s="2137"/>
      <c r="AB19" s="2137" t="s">
        <v>2170</v>
      </c>
      <c r="AC19" s="2137"/>
      <c r="AD19" s="2137"/>
      <c r="AE19" s="2137"/>
      <c r="AF19" s="2137"/>
      <c r="AG19" s="2137"/>
    </row>
    <row r="20" spans="2:33" ht="16.5" customHeight="1">
      <c r="B20" s="2134" t="s">
        <v>2211</v>
      </c>
      <c r="C20" s="2134"/>
      <c r="D20" s="2134"/>
      <c r="E20" s="2134"/>
      <c r="F20" s="2134"/>
      <c r="G20" s="2134"/>
      <c r="H20" s="2134"/>
      <c r="I20" s="2134"/>
      <c r="J20" s="2134"/>
      <c r="K20" s="2134"/>
      <c r="L20" s="2134"/>
      <c r="M20" s="2134"/>
      <c r="N20" s="2134"/>
      <c r="O20" s="857"/>
      <c r="P20" s="2135" t="s">
        <v>649</v>
      </c>
      <c r="Q20" s="2136"/>
      <c r="R20" s="2136"/>
      <c r="S20" s="2136"/>
      <c r="T20" s="2136"/>
      <c r="U20" s="2136"/>
      <c r="V20" s="2137" t="s">
        <v>649</v>
      </c>
      <c r="W20" s="2137"/>
      <c r="X20" s="2137"/>
      <c r="Y20" s="2137"/>
      <c r="Z20" s="2137"/>
      <c r="AA20" s="2137"/>
      <c r="AB20" s="2137" t="s">
        <v>649</v>
      </c>
      <c r="AC20" s="2137"/>
      <c r="AD20" s="2137"/>
      <c r="AE20" s="2137"/>
      <c r="AF20" s="2137"/>
      <c r="AG20" s="2137"/>
    </row>
    <row r="21" spans="2:33" ht="16.5" customHeight="1">
      <c r="B21" s="2134" t="s">
        <v>2212</v>
      </c>
      <c r="C21" s="2134"/>
      <c r="D21" s="2134"/>
      <c r="E21" s="2134"/>
      <c r="F21" s="2134"/>
      <c r="G21" s="2134"/>
      <c r="H21" s="2134"/>
      <c r="I21" s="2134"/>
      <c r="J21" s="2134"/>
      <c r="K21" s="2134"/>
      <c r="L21" s="2134"/>
      <c r="M21" s="2134"/>
      <c r="N21" s="2134"/>
      <c r="O21" s="857"/>
      <c r="P21" s="2135" t="s">
        <v>649</v>
      </c>
      <c r="Q21" s="2136"/>
      <c r="R21" s="2136"/>
      <c r="S21" s="2136"/>
      <c r="T21" s="2136"/>
      <c r="U21" s="2136"/>
      <c r="V21" s="2137" t="s">
        <v>649</v>
      </c>
      <c r="W21" s="2137"/>
      <c r="X21" s="2137"/>
      <c r="Y21" s="2137"/>
      <c r="Z21" s="2137"/>
      <c r="AA21" s="2137"/>
      <c r="AB21" s="2137" t="s">
        <v>649</v>
      </c>
      <c r="AC21" s="2137"/>
      <c r="AD21" s="2137"/>
      <c r="AE21" s="2137"/>
      <c r="AF21" s="2137"/>
      <c r="AG21" s="2137"/>
    </row>
    <row r="22" spans="2:33" ht="16.5" customHeight="1">
      <c r="B22" s="2134" t="s">
        <v>2213</v>
      </c>
      <c r="C22" s="2134"/>
      <c r="D22" s="2134"/>
      <c r="E22" s="2134"/>
      <c r="F22" s="2134"/>
      <c r="G22" s="2134"/>
      <c r="H22" s="2134"/>
      <c r="I22" s="2134"/>
      <c r="J22" s="2134"/>
      <c r="K22" s="2134"/>
      <c r="L22" s="2134"/>
      <c r="M22" s="2134"/>
      <c r="N22" s="2134"/>
      <c r="O22" s="857"/>
      <c r="P22" s="2135" t="s">
        <v>649</v>
      </c>
      <c r="Q22" s="2136"/>
      <c r="R22" s="2136"/>
      <c r="S22" s="2136"/>
      <c r="T22" s="2136"/>
      <c r="U22" s="2136"/>
      <c r="V22" s="2136" t="s">
        <v>649</v>
      </c>
      <c r="W22" s="2136"/>
      <c r="X22" s="2136"/>
      <c r="Y22" s="2136"/>
      <c r="Z22" s="2136"/>
      <c r="AA22" s="2136"/>
      <c r="AB22" s="2136" t="s">
        <v>649</v>
      </c>
      <c r="AC22" s="2136"/>
      <c r="AD22" s="2136"/>
      <c r="AE22" s="2136"/>
      <c r="AF22" s="2136"/>
      <c r="AG22" s="2136"/>
    </row>
    <row r="23" spans="2:33" ht="16.5" customHeight="1">
      <c r="B23" s="2134" t="s">
        <v>2214</v>
      </c>
      <c r="C23" s="2134"/>
      <c r="D23" s="2134"/>
      <c r="E23" s="2134"/>
      <c r="F23" s="2134"/>
      <c r="G23" s="2134"/>
      <c r="H23" s="2134"/>
      <c r="I23" s="2134"/>
      <c r="J23" s="2134"/>
      <c r="K23" s="2134"/>
      <c r="L23" s="2134"/>
      <c r="M23" s="2134"/>
      <c r="N23" s="2134"/>
      <c r="O23" s="857"/>
      <c r="P23" s="2135">
        <v>1</v>
      </c>
      <c r="Q23" s="2136"/>
      <c r="R23" s="2136"/>
      <c r="S23" s="2136"/>
      <c r="T23" s="2136"/>
      <c r="U23" s="2136"/>
      <c r="V23" s="2137">
        <v>3</v>
      </c>
      <c r="W23" s="2137"/>
      <c r="X23" s="2137"/>
      <c r="Y23" s="2137"/>
      <c r="Z23" s="2137"/>
      <c r="AA23" s="2137"/>
      <c r="AB23" s="2137" t="s">
        <v>2170</v>
      </c>
      <c r="AC23" s="2137"/>
      <c r="AD23" s="2137"/>
      <c r="AE23" s="2137"/>
      <c r="AF23" s="2137"/>
      <c r="AG23" s="2137"/>
    </row>
    <row r="24" spans="2:33" ht="16.5" customHeight="1">
      <c r="B24" s="2134" t="s">
        <v>2215</v>
      </c>
      <c r="C24" s="2134"/>
      <c r="D24" s="2134"/>
      <c r="E24" s="2134"/>
      <c r="F24" s="2134"/>
      <c r="G24" s="2134"/>
      <c r="H24" s="2134"/>
      <c r="I24" s="2134"/>
      <c r="J24" s="2134"/>
      <c r="K24" s="2134"/>
      <c r="L24" s="2134"/>
      <c r="M24" s="2134"/>
      <c r="N24" s="2134"/>
      <c r="O24" s="857"/>
      <c r="P24" s="2146">
        <v>1</v>
      </c>
      <c r="Q24" s="2147"/>
      <c r="R24" s="2147"/>
      <c r="S24" s="2147"/>
      <c r="T24" s="2147"/>
      <c r="U24" s="2147"/>
      <c r="V24" s="2147">
        <v>3</v>
      </c>
      <c r="W24" s="2147"/>
      <c r="X24" s="2147"/>
      <c r="Y24" s="2147"/>
      <c r="Z24" s="2147"/>
      <c r="AA24" s="2147"/>
      <c r="AB24" s="2137" t="s">
        <v>2170</v>
      </c>
      <c r="AC24" s="2137"/>
      <c r="AD24" s="2137"/>
      <c r="AE24" s="2137"/>
      <c r="AF24" s="2137"/>
      <c r="AG24" s="2137"/>
    </row>
    <row r="25" spans="2:33" ht="16.5" customHeight="1">
      <c r="B25" s="2134" t="s">
        <v>2216</v>
      </c>
      <c r="C25" s="2134"/>
      <c r="D25" s="2134"/>
      <c r="E25" s="2134"/>
      <c r="F25" s="2134"/>
      <c r="G25" s="2134"/>
      <c r="H25" s="2134"/>
      <c r="I25" s="2134"/>
      <c r="J25" s="2134"/>
      <c r="K25" s="2134"/>
      <c r="L25" s="2134"/>
      <c r="M25" s="2134"/>
      <c r="N25" s="2134"/>
      <c r="O25" s="857"/>
      <c r="P25" s="2135" t="s">
        <v>649</v>
      </c>
      <c r="Q25" s="2136"/>
      <c r="R25" s="2136"/>
      <c r="S25" s="2136"/>
      <c r="T25" s="2136"/>
      <c r="U25" s="2136"/>
      <c r="V25" s="2137" t="s">
        <v>649</v>
      </c>
      <c r="W25" s="2137"/>
      <c r="X25" s="2137"/>
      <c r="Y25" s="2137"/>
      <c r="Z25" s="2137"/>
      <c r="AA25" s="2137"/>
      <c r="AB25" s="2137" t="s">
        <v>649</v>
      </c>
      <c r="AC25" s="2137"/>
      <c r="AD25" s="2137"/>
      <c r="AE25" s="2137"/>
      <c r="AF25" s="2137"/>
      <c r="AG25" s="2137"/>
    </row>
    <row r="26" spans="2:33" ht="16.5" customHeight="1">
      <c r="B26" s="2145" t="s">
        <v>2217</v>
      </c>
      <c r="C26" s="2145"/>
      <c r="D26" s="2145"/>
      <c r="E26" s="2145"/>
      <c r="F26" s="2145"/>
      <c r="G26" s="2145"/>
      <c r="H26" s="2145"/>
      <c r="I26" s="2145"/>
      <c r="J26" s="2145"/>
      <c r="K26" s="2145"/>
      <c r="L26" s="2145"/>
      <c r="M26" s="2145"/>
      <c r="N26" s="2145"/>
      <c r="O26" s="857"/>
      <c r="P26" s="2146">
        <v>1</v>
      </c>
      <c r="Q26" s="2147"/>
      <c r="R26" s="2147"/>
      <c r="S26" s="2147"/>
      <c r="T26" s="2147"/>
      <c r="U26" s="2147"/>
      <c r="V26" s="2147">
        <v>10</v>
      </c>
      <c r="W26" s="2147"/>
      <c r="X26" s="2147"/>
      <c r="Y26" s="2147"/>
      <c r="Z26" s="2147"/>
      <c r="AA26" s="2147"/>
      <c r="AB26" s="2137" t="s">
        <v>2170</v>
      </c>
      <c r="AC26" s="2137"/>
      <c r="AD26" s="2137"/>
      <c r="AE26" s="2137"/>
      <c r="AF26" s="2137"/>
      <c r="AG26" s="2137"/>
    </row>
    <row r="27" spans="2:33" ht="16.5" customHeight="1">
      <c r="B27" s="2134" t="s">
        <v>2218</v>
      </c>
      <c r="C27" s="2134"/>
      <c r="D27" s="2134"/>
      <c r="E27" s="2134"/>
      <c r="F27" s="2134"/>
      <c r="G27" s="2134"/>
      <c r="H27" s="2134"/>
      <c r="I27" s="2134"/>
      <c r="J27" s="2134"/>
      <c r="K27" s="2134"/>
      <c r="L27" s="2134"/>
      <c r="M27" s="2134"/>
      <c r="N27" s="2134"/>
      <c r="O27" s="857"/>
      <c r="P27" s="2135" t="s">
        <v>649</v>
      </c>
      <c r="Q27" s="2136"/>
      <c r="R27" s="2136"/>
      <c r="S27" s="2136"/>
      <c r="T27" s="2136"/>
      <c r="U27" s="2136"/>
      <c r="V27" s="2137" t="s">
        <v>649</v>
      </c>
      <c r="W27" s="2137"/>
      <c r="X27" s="2137"/>
      <c r="Y27" s="2137"/>
      <c r="Z27" s="2137"/>
      <c r="AA27" s="2137"/>
      <c r="AB27" s="2137" t="s">
        <v>649</v>
      </c>
      <c r="AC27" s="2137"/>
      <c r="AD27" s="2137"/>
      <c r="AE27" s="2137"/>
      <c r="AF27" s="2137"/>
      <c r="AG27" s="2137"/>
    </row>
    <row r="28" spans="2:33" ht="16.5" customHeight="1">
      <c r="B28" s="2134" t="s">
        <v>2219</v>
      </c>
      <c r="C28" s="2134"/>
      <c r="D28" s="2134"/>
      <c r="E28" s="2134"/>
      <c r="F28" s="2134"/>
      <c r="G28" s="2134"/>
      <c r="H28" s="2134"/>
      <c r="I28" s="2134"/>
      <c r="J28" s="2134"/>
      <c r="K28" s="2134"/>
      <c r="L28" s="2134"/>
      <c r="M28" s="2134"/>
      <c r="N28" s="2134"/>
      <c r="O28" s="857"/>
      <c r="P28" s="2146">
        <v>1</v>
      </c>
      <c r="Q28" s="2147"/>
      <c r="R28" s="2147"/>
      <c r="S28" s="2147"/>
      <c r="T28" s="2147"/>
      <c r="U28" s="2147"/>
      <c r="V28" s="2147">
        <v>4</v>
      </c>
      <c r="W28" s="2147"/>
      <c r="X28" s="2147"/>
      <c r="Y28" s="2147"/>
      <c r="Z28" s="2147"/>
      <c r="AA28" s="2147"/>
      <c r="AB28" s="2137" t="s">
        <v>2170</v>
      </c>
      <c r="AC28" s="2137"/>
      <c r="AD28" s="2137"/>
      <c r="AE28" s="2137"/>
      <c r="AF28" s="2137"/>
      <c r="AG28" s="2137"/>
    </row>
    <row r="29" spans="2:33" ht="16.5" customHeight="1">
      <c r="B29" s="2145" t="s">
        <v>2220</v>
      </c>
      <c r="C29" s="2145"/>
      <c r="D29" s="2145"/>
      <c r="E29" s="2145"/>
      <c r="F29" s="2145"/>
      <c r="G29" s="2145"/>
      <c r="H29" s="2145"/>
      <c r="I29" s="2145"/>
      <c r="J29" s="2145"/>
      <c r="K29" s="2145"/>
      <c r="L29" s="2145"/>
      <c r="M29" s="2145"/>
      <c r="N29" s="2145"/>
      <c r="O29" s="857"/>
      <c r="P29" s="2135">
        <v>1</v>
      </c>
      <c r="Q29" s="2136"/>
      <c r="R29" s="2136"/>
      <c r="S29" s="2136"/>
      <c r="T29" s="2136"/>
      <c r="U29" s="2136"/>
      <c r="V29" s="2137">
        <v>31</v>
      </c>
      <c r="W29" s="2137"/>
      <c r="X29" s="2137"/>
      <c r="Y29" s="2137"/>
      <c r="Z29" s="2137"/>
      <c r="AA29" s="2137"/>
      <c r="AB29" s="2137" t="s">
        <v>2170</v>
      </c>
      <c r="AC29" s="2137"/>
      <c r="AD29" s="2137"/>
      <c r="AE29" s="2137"/>
      <c r="AF29" s="2137"/>
      <c r="AG29" s="2137"/>
    </row>
    <row r="30" spans="2:33" ht="16.5" customHeight="1">
      <c r="B30" s="2134" t="s">
        <v>2221</v>
      </c>
      <c r="C30" s="2134"/>
      <c r="D30" s="2134"/>
      <c r="E30" s="2134"/>
      <c r="F30" s="2134"/>
      <c r="G30" s="2134"/>
      <c r="H30" s="2134"/>
      <c r="I30" s="2134"/>
      <c r="J30" s="2134"/>
      <c r="K30" s="2134"/>
      <c r="L30" s="2134"/>
      <c r="M30" s="2134"/>
      <c r="N30" s="2134"/>
      <c r="O30" s="857"/>
      <c r="P30" s="2146">
        <v>1</v>
      </c>
      <c r="Q30" s="2147"/>
      <c r="R30" s="2147"/>
      <c r="S30" s="2147"/>
      <c r="T30" s="2147"/>
      <c r="U30" s="2147"/>
      <c r="V30" s="2147">
        <v>2</v>
      </c>
      <c r="W30" s="2147"/>
      <c r="X30" s="2147"/>
      <c r="Y30" s="2147"/>
      <c r="Z30" s="2147"/>
      <c r="AA30" s="2147"/>
      <c r="AB30" s="2137" t="s">
        <v>2170</v>
      </c>
      <c r="AC30" s="2137"/>
      <c r="AD30" s="2137"/>
      <c r="AE30" s="2137"/>
      <c r="AF30" s="2137"/>
      <c r="AG30" s="2137"/>
    </row>
    <row r="31" spans="2:33" ht="16.5" customHeight="1">
      <c r="B31" s="2134" t="s">
        <v>2222</v>
      </c>
      <c r="C31" s="2134"/>
      <c r="D31" s="2134"/>
      <c r="E31" s="2134"/>
      <c r="F31" s="2134"/>
      <c r="G31" s="2134"/>
      <c r="H31" s="2134"/>
      <c r="I31" s="2134"/>
      <c r="J31" s="2134"/>
      <c r="K31" s="2134"/>
      <c r="L31" s="2134"/>
      <c r="M31" s="2134"/>
      <c r="N31" s="2134"/>
      <c r="O31" s="857"/>
      <c r="P31" s="2146">
        <v>1</v>
      </c>
      <c r="Q31" s="2147"/>
      <c r="R31" s="2147"/>
      <c r="S31" s="2147"/>
      <c r="T31" s="2147"/>
      <c r="U31" s="2147"/>
      <c r="V31" s="2147">
        <v>3</v>
      </c>
      <c r="W31" s="2147"/>
      <c r="X31" s="2147"/>
      <c r="Y31" s="2147"/>
      <c r="Z31" s="2147"/>
      <c r="AA31" s="2147"/>
      <c r="AB31" s="2137" t="s">
        <v>2170</v>
      </c>
      <c r="AC31" s="2137"/>
      <c r="AD31" s="2137"/>
      <c r="AE31" s="2137"/>
      <c r="AF31" s="2137"/>
      <c r="AG31" s="2137"/>
    </row>
    <row r="32" spans="2:33" ht="16.5" customHeight="1">
      <c r="B32" s="2134" t="s">
        <v>2223</v>
      </c>
      <c r="C32" s="2134"/>
      <c r="D32" s="2134"/>
      <c r="E32" s="2134"/>
      <c r="F32" s="2134"/>
      <c r="G32" s="2134"/>
      <c r="H32" s="2134"/>
      <c r="I32" s="2134"/>
      <c r="J32" s="2134"/>
      <c r="K32" s="2134"/>
      <c r="L32" s="2134"/>
      <c r="M32" s="2134"/>
      <c r="N32" s="2134"/>
      <c r="O32" s="857"/>
      <c r="P32" s="2135" t="s">
        <v>649</v>
      </c>
      <c r="Q32" s="2136"/>
      <c r="R32" s="2136"/>
      <c r="S32" s="2136"/>
      <c r="T32" s="2136"/>
      <c r="U32" s="2136"/>
      <c r="V32" s="2137" t="s">
        <v>649</v>
      </c>
      <c r="W32" s="2137"/>
      <c r="X32" s="2137"/>
      <c r="Y32" s="2137"/>
      <c r="Z32" s="2137"/>
      <c r="AA32" s="2137"/>
      <c r="AB32" s="2137" t="s">
        <v>649</v>
      </c>
      <c r="AC32" s="2137"/>
      <c r="AD32" s="2137"/>
      <c r="AE32" s="2137"/>
      <c r="AF32" s="2137"/>
      <c r="AG32" s="2137"/>
    </row>
    <row r="33" spans="2:33" ht="16.5" customHeight="1">
      <c r="B33" s="2134" t="s">
        <v>2224</v>
      </c>
      <c r="C33" s="2134"/>
      <c r="D33" s="2134"/>
      <c r="E33" s="2134"/>
      <c r="F33" s="2134"/>
      <c r="G33" s="2134"/>
      <c r="H33" s="2134"/>
      <c r="I33" s="2134"/>
      <c r="J33" s="2134"/>
      <c r="K33" s="2134"/>
      <c r="L33" s="2134"/>
      <c r="M33" s="2134"/>
      <c r="N33" s="2134"/>
      <c r="O33" s="857"/>
      <c r="P33" s="2135" t="s">
        <v>649</v>
      </c>
      <c r="Q33" s="2136"/>
      <c r="R33" s="2136"/>
      <c r="S33" s="2136"/>
      <c r="T33" s="2136"/>
      <c r="U33" s="2136"/>
      <c r="V33" s="2137" t="s">
        <v>649</v>
      </c>
      <c r="W33" s="2137"/>
      <c r="X33" s="2137"/>
      <c r="Y33" s="2137"/>
      <c r="Z33" s="2137"/>
      <c r="AA33" s="2137"/>
      <c r="AB33" s="2137" t="s">
        <v>649</v>
      </c>
      <c r="AC33" s="2137"/>
      <c r="AD33" s="2137"/>
      <c r="AE33" s="2137"/>
      <c r="AF33" s="2137"/>
      <c r="AG33" s="2137"/>
    </row>
    <row r="34" spans="2:33" ht="16.5" customHeight="1">
      <c r="B34" s="2134" t="s">
        <v>2225</v>
      </c>
      <c r="C34" s="2134"/>
      <c r="D34" s="2134"/>
      <c r="E34" s="2134"/>
      <c r="F34" s="2134"/>
      <c r="G34" s="2134"/>
      <c r="H34" s="2134"/>
      <c r="I34" s="2134"/>
      <c r="J34" s="2134"/>
      <c r="K34" s="2134"/>
      <c r="L34" s="2134"/>
      <c r="M34" s="2134"/>
      <c r="N34" s="2134"/>
      <c r="O34" s="857"/>
      <c r="P34" s="2146">
        <v>2</v>
      </c>
      <c r="Q34" s="2147"/>
      <c r="R34" s="2147"/>
      <c r="S34" s="2147"/>
      <c r="T34" s="2147"/>
      <c r="U34" s="2147"/>
      <c r="V34" s="2147">
        <v>26</v>
      </c>
      <c r="W34" s="2147"/>
      <c r="X34" s="2147"/>
      <c r="Y34" s="2147"/>
      <c r="Z34" s="2147"/>
      <c r="AA34" s="2147"/>
      <c r="AB34" s="2137" t="s">
        <v>2170</v>
      </c>
      <c r="AC34" s="2137"/>
      <c r="AD34" s="2137"/>
      <c r="AE34" s="2137"/>
      <c r="AF34" s="2137"/>
      <c r="AG34" s="2137"/>
    </row>
    <row r="35" spans="2:33" ht="16.5" customHeight="1">
      <c r="B35" s="2134" t="s">
        <v>2226</v>
      </c>
      <c r="C35" s="2134"/>
      <c r="D35" s="2134"/>
      <c r="E35" s="2134"/>
      <c r="F35" s="2134"/>
      <c r="G35" s="2134"/>
      <c r="H35" s="2134"/>
      <c r="I35" s="2134"/>
      <c r="J35" s="2134"/>
      <c r="K35" s="2134"/>
      <c r="L35" s="2134"/>
      <c r="M35" s="2134"/>
      <c r="N35" s="2134"/>
      <c r="O35" s="857"/>
      <c r="P35" s="2146">
        <v>11</v>
      </c>
      <c r="Q35" s="2147"/>
      <c r="R35" s="2147"/>
      <c r="S35" s="2147"/>
      <c r="T35" s="2147"/>
      <c r="U35" s="2147"/>
      <c r="V35" s="2147">
        <v>47</v>
      </c>
      <c r="W35" s="2147"/>
      <c r="X35" s="2147"/>
      <c r="Y35" s="2147"/>
      <c r="Z35" s="2147"/>
      <c r="AA35" s="2147"/>
      <c r="AB35" s="2147">
        <v>112519</v>
      </c>
      <c r="AC35" s="2147"/>
      <c r="AD35" s="2147"/>
      <c r="AE35" s="2147"/>
      <c r="AF35" s="2147"/>
      <c r="AG35" s="2147"/>
    </row>
    <row r="36" spans="2:33" ht="16.5" customHeight="1">
      <c r="B36" s="2134" t="s">
        <v>2227</v>
      </c>
      <c r="C36" s="2134"/>
      <c r="D36" s="2134"/>
      <c r="E36" s="2134"/>
      <c r="F36" s="2134"/>
      <c r="G36" s="2134"/>
      <c r="H36" s="2134"/>
      <c r="I36" s="2134"/>
      <c r="J36" s="2134"/>
      <c r="K36" s="2134"/>
      <c r="L36" s="2134"/>
      <c r="M36" s="2134"/>
      <c r="N36" s="2134"/>
      <c r="O36" s="857"/>
      <c r="P36" s="2146">
        <v>1</v>
      </c>
      <c r="Q36" s="2147"/>
      <c r="R36" s="2147"/>
      <c r="S36" s="2147"/>
      <c r="T36" s="2147"/>
      <c r="U36" s="2147"/>
      <c r="V36" s="2147">
        <v>16</v>
      </c>
      <c r="W36" s="2147"/>
      <c r="X36" s="2147"/>
      <c r="Y36" s="2147"/>
      <c r="Z36" s="2147"/>
      <c r="AA36" s="2147"/>
      <c r="AB36" s="2137" t="s">
        <v>2170</v>
      </c>
      <c r="AC36" s="2137"/>
      <c r="AD36" s="2137"/>
      <c r="AE36" s="2137"/>
      <c r="AF36" s="2137"/>
      <c r="AG36" s="2137"/>
    </row>
    <row r="37" spans="2:33" ht="16.5" customHeight="1">
      <c r="B37" s="2134" t="s">
        <v>2228</v>
      </c>
      <c r="C37" s="2134"/>
      <c r="D37" s="2134"/>
      <c r="E37" s="2134"/>
      <c r="F37" s="2134"/>
      <c r="G37" s="2134"/>
      <c r="H37" s="2134"/>
      <c r="I37" s="2134"/>
      <c r="J37" s="2134"/>
      <c r="K37" s="2134"/>
      <c r="L37" s="2134"/>
      <c r="M37" s="2134"/>
      <c r="N37" s="2134"/>
      <c r="O37" s="857"/>
      <c r="P37" s="2146">
        <v>2</v>
      </c>
      <c r="Q37" s="2147"/>
      <c r="R37" s="2147"/>
      <c r="S37" s="2147"/>
      <c r="T37" s="2147"/>
      <c r="U37" s="2147"/>
      <c r="V37" s="2147">
        <v>5</v>
      </c>
      <c r="W37" s="2147"/>
      <c r="X37" s="2147"/>
      <c r="Y37" s="2147"/>
      <c r="Z37" s="2147"/>
      <c r="AA37" s="2147"/>
      <c r="AB37" s="2137" t="s">
        <v>2170</v>
      </c>
      <c r="AC37" s="2137"/>
      <c r="AD37" s="2137"/>
      <c r="AE37" s="2137"/>
      <c r="AF37" s="2137"/>
      <c r="AG37" s="2137"/>
    </row>
    <row r="38" spans="2:33" ht="16.5" customHeight="1">
      <c r="B38" s="2145" t="s">
        <v>2229</v>
      </c>
      <c r="C38" s="2145"/>
      <c r="D38" s="2145"/>
      <c r="E38" s="2145"/>
      <c r="F38" s="2145"/>
      <c r="G38" s="2145"/>
      <c r="H38" s="2145"/>
      <c r="I38" s="2145"/>
      <c r="J38" s="2145"/>
      <c r="K38" s="2145"/>
      <c r="L38" s="2145"/>
      <c r="M38" s="2145"/>
      <c r="N38" s="2145"/>
      <c r="O38" s="857"/>
      <c r="P38" s="2146">
        <v>5</v>
      </c>
      <c r="Q38" s="2147"/>
      <c r="R38" s="2147"/>
      <c r="S38" s="2147"/>
      <c r="T38" s="2147"/>
      <c r="U38" s="2147"/>
      <c r="V38" s="2147">
        <v>42</v>
      </c>
      <c r="W38" s="2147"/>
      <c r="X38" s="2147"/>
      <c r="Y38" s="2147"/>
      <c r="Z38" s="2147"/>
      <c r="AA38" s="2147"/>
      <c r="AB38" s="2147">
        <v>104104</v>
      </c>
      <c r="AC38" s="2147"/>
      <c r="AD38" s="2147"/>
      <c r="AE38" s="2147"/>
      <c r="AF38" s="2147"/>
      <c r="AG38" s="2147"/>
    </row>
    <row r="39" spans="2:33" ht="16.5" customHeight="1">
      <c r="B39" s="2134" t="s">
        <v>2230</v>
      </c>
      <c r="C39" s="2134"/>
      <c r="D39" s="2134"/>
      <c r="E39" s="2134"/>
      <c r="F39" s="2134"/>
      <c r="G39" s="2134"/>
      <c r="H39" s="2134"/>
      <c r="I39" s="2134"/>
      <c r="J39" s="2134"/>
      <c r="K39" s="2134"/>
      <c r="L39" s="2134"/>
      <c r="M39" s="2134"/>
      <c r="N39" s="2134"/>
      <c r="O39" s="857"/>
      <c r="P39" s="2148">
        <v>5</v>
      </c>
      <c r="Q39" s="2149"/>
      <c r="R39" s="2149"/>
      <c r="S39" s="2149"/>
      <c r="T39" s="2149"/>
      <c r="U39" s="2149"/>
      <c r="V39" s="2147">
        <v>54</v>
      </c>
      <c r="W39" s="2147"/>
      <c r="X39" s="2147"/>
      <c r="Y39" s="2147"/>
      <c r="Z39" s="2147"/>
      <c r="AA39" s="2147"/>
      <c r="AB39" s="2147">
        <v>259235</v>
      </c>
      <c r="AC39" s="2147"/>
      <c r="AD39" s="2147"/>
      <c r="AE39" s="2147"/>
      <c r="AF39" s="2147"/>
      <c r="AG39" s="2147"/>
    </row>
    <row r="40" spans="2:33" ht="16.5" customHeight="1">
      <c r="B40" s="2134" t="s">
        <v>2231</v>
      </c>
      <c r="C40" s="2134"/>
      <c r="D40" s="2134"/>
      <c r="E40" s="2134"/>
      <c r="F40" s="2134"/>
      <c r="G40" s="2134"/>
      <c r="H40" s="2134"/>
      <c r="I40" s="2134"/>
      <c r="J40" s="2134"/>
      <c r="K40" s="2134"/>
      <c r="L40" s="2134"/>
      <c r="M40" s="2134"/>
      <c r="N40" s="2134"/>
      <c r="O40" s="857"/>
      <c r="P40" s="2135">
        <v>2</v>
      </c>
      <c r="Q40" s="2136"/>
      <c r="R40" s="2136"/>
      <c r="S40" s="2136"/>
      <c r="T40" s="2136"/>
      <c r="U40" s="2136"/>
      <c r="V40" s="2137">
        <v>10</v>
      </c>
      <c r="W40" s="2137"/>
      <c r="X40" s="2137"/>
      <c r="Y40" s="2137"/>
      <c r="Z40" s="2137"/>
      <c r="AA40" s="2137"/>
      <c r="AB40" s="2137" t="s">
        <v>2170</v>
      </c>
      <c r="AC40" s="2137"/>
      <c r="AD40" s="2137"/>
      <c r="AE40" s="2137"/>
      <c r="AF40" s="2137"/>
      <c r="AG40" s="2137"/>
    </row>
    <row r="41" spans="2:33" ht="16.5" customHeight="1">
      <c r="B41" s="2134" t="s">
        <v>2232</v>
      </c>
      <c r="C41" s="2134"/>
      <c r="D41" s="2134"/>
      <c r="E41" s="2134"/>
      <c r="F41" s="2134"/>
      <c r="G41" s="2134"/>
      <c r="H41" s="2134"/>
      <c r="I41" s="2134"/>
      <c r="J41" s="2134"/>
      <c r="K41" s="2134"/>
      <c r="L41" s="2134"/>
      <c r="M41" s="2134"/>
      <c r="N41" s="2134"/>
      <c r="O41" s="857"/>
      <c r="P41" s="2135" t="s">
        <v>649</v>
      </c>
      <c r="Q41" s="2136"/>
      <c r="R41" s="2136"/>
      <c r="S41" s="2136"/>
      <c r="T41" s="2136"/>
      <c r="U41" s="2136"/>
      <c r="V41" s="2137" t="s">
        <v>649</v>
      </c>
      <c r="W41" s="2137"/>
      <c r="X41" s="2137"/>
      <c r="Y41" s="2137"/>
      <c r="Z41" s="2137"/>
      <c r="AA41" s="2137"/>
      <c r="AB41" s="2137" t="s">
        <v>649</v>
      </c>
      <c r="AC41" s="2137"/>
      <c r="AD41" s="2137"/>
      <c r="AE41" s="2137"/>
      <c r="AF41" s="2137"/>
      <c r="AG41" s="2137"/>
    </row>
    <row r="42" spans="2:33" ht="16.5" customHeight="1">
      <c r="B42" s="2134" t="s">
        <v>2233</v>
      </c>
      <c r="C42" s="2134"/>
      <c r="D42" s="2134"/>
      <c r="E42" s="2134"/>
      <c r="F42" s="2134"/>
      <c r="G42" s="2134"/>
      <c r="H42" s="2134"/>
      <c r="I42" s="2134"/>
      <c r="J42" s="2134"/>
      <c r="K42" s="2134"/>
      <c r="L42" s="2134"/>
      <c r="M42" s="2134"/>
      <c r="N42" s="2134"/>
      <c r="O42" s="857"/>
      <c r="P42" s="2146">
        <v>3</v>
      </c>
      <c r="Q42" s="2147"/>
      <c r="R42" s="2147"/>
      <c r="S42" s="2147"/>
      <c r="T42" s="2147"/>
      <c r="U42" s="2147"/>
      <c r="V42" s="2147">
        <v>15</v>
      </c>
      <c r="W42" s="2147"/>
      <c r="X42" s="2147"/>
      <c r="Y42" s="2147"/>
      <c r="Z42" s="2147"/>
      <c r="AA42" s="2147"/>
      <c r="AB42" s="2147">
        <v>46532</v>
      </c>
      <c r="AC42" s="2147"/>
      <c r="AD42" s="2147"/>
      <c r="AE42" s="2147"/>
      <c r="AF42" s="2147"/>
      <c r="AG42" s="2147"/>
    </row>
    <row r="43" spans="2:33" ht="16.5" customHeight="1">
      <c r="B43" s="2134" t="s">
        <v>2234</v>
      </c>
      <c r="C43" s="2134"/>
      <c r="D43" s="2134"/>
      <c r="E43" s="2134"/>
      <c r="F43" s="2134"/>
      <c r="G43" s="2134"/>
      <c r="H43" s="2134"/>
      <c r="I43" s="2134"/>
      <c r="J43" s="2134"/>
      <c r="K43" s="2134"/>
      <c r="L43" s="2134"/>
      <c r="M43" s="2134"/>
      <c r="N43" s="2134"/>
      <c r="O43" s="857"/>
      <c r="P43" s="2135">
        <v>1</v>
      </c>
      <c r="Q43" s="2136"/>
      <c r="R43" s="2136"/>
      <c r="S43" s="2136"/>
      <c r="T43" s="2136"/>
      <c r="U43" s="2136"/>
      <c r="V43" s="2137">
        <v>8</v>
      </c>
      <c r="W43" s="2137"/>
      <c r="X43" s="2137"/>
      <c r="Y43" s="2137"/>
      <c r="Z43" s="2137"/>
      <c r="AA43" s="2137"/>
      <c r="AB43" s="2137" t="s">
        <v>2170</v>
      </c>
      <c r="AC43" s="2137"/>
      <c r="AD43" s="2137"/>
      <c r="AE43" s="2137"/>
      <c r="AF43" s="2137"/>
      <c r="AG43" s="2137"/>
    </row>
    <row r="44" spans="2:33" ht="16.5" customHeight="1">
      <c r="B44" s="2134" t="s">
        <v>2235</v>
      </c>
      <c r="C44" s="2134"/>
      <c r="D44" s="2134"/>
      <c r="E44" s="2134"/>
      <c r="F44" s="2134"/>
      <c r="G44" s="2134"/>
      <c r="H44" s="2134"/>
      <c r="I44" s="2134"/>
      <c r="J44" s="2134"/>
      <c r="K44" s="2134"/>
      <c r="L44" s="2134"/>
      <c r="M44" s="2134"/>
      <c r="N44" s="2134"/>
      <c r="O44" s="857"/>
      <c r="P44" s="2135" t="s">
        <v>649</v>
      </c>
      <c r="Q44" s="2136"/>
      <c r="R44" s="2136"/>
      <c r="S44" s="2136"/>
      <c r="T44" s="2136"/>
      <c r="U44" s="2136"/>
      <c r="V44" s="2137" t="s">
        <v>649</v>
      </c>
      <c r="W44" s="2137"/>
      <c r="X44" s="2137"/>
      <c r="Y44" s="2137"/>
      <c r="Z44" s="2137"/>
      <c r="AA44" s="2137"/>
      <c r="AB44" s="2137" t="s">
        <v>649</v>
      </c>
      <c r="AC44" s="2137"/>
      <c r="AD44" s="2137"/>
      <c r="AE44" s="2137"/>
      <c r="AF44" s="2137"/>
      <c r="AG44" s="2137"/>
    </row>
    <row r="45" spans="2:33" ht="16.5" customHeight="1">
      <c r="B45" s="2134" t="s">
        <v>2236</v>
      </c>
      <c r="C45" s="2134"/>
      <c r="D45" s="2134"/>
      <c r="E45" s="2134"/>
      <c r="F45" s="2134"/>
      <c r="G45" s="2134"/>
      <c r="H45" s="2134"/>
      <c r="I45" s="2134"/>
      <c r="J45" s="2134"/>
      <c r="K45" s="2134"/>
      <c r="L45" s="2134"/>
      <c r="M45" s="2134"/>
      <c r="N45" s="2134"/>
      <c r="O45" s="857"/>
      <c r="P45" s="2135" t="s">
        <v>649</v>
      </c>
      <c r="Q45" s="2136"/>
      <c r="R45" s="2136"/>
      <c r="S45" s="2136"/>
      <c r="T45" s="2136"/>
      <c r="U45" s="2136"/>
      <c r="V45" s="2137" t="s">
        <v>649</v>
      </c>
      <c r="W45" s="2137"/>
      <c r="X45" s="2137"/>
      <c r="Y45" s="2137"/>
      <c r="Z45" s="2137"/>
      <c r="AA45" s="2137"/>
      <c r="AB45" s="2137" t="s">
        <v>649</v>
      </c>
      <c r="AC45" s="2137"/>
      <c r="AD45" s="2137"/>
      <c r="AE45" s="2137"/>
      <c r="AF45" s="2137"/>
      <c r="AG45" s="2137"/>
    </row>
    <row r="46" spans="2:33" ht="16.5" customHeight="1">
      <c r="B46" s="2134" t="s">
        <v>2237</v>
      </c>
      <c r="C46" s="2134"/>
      <c r="D46" s="2134"/>
      <c r="E46" s="2134"/>
      <c r="F46" s="2134"/>
      <c r="G46" s="2134"/>
      <c r="H46" s="2134"/>
      <c r="I46" s="2134"/>
      <c r="J46" s="2134"/>
      <c r="K46" s="2134"/>
      <c r="L46" s="2134"/>
      <c r="M46" s="2134"/>
      <c r="N46" s="2134"/>
      <c r="O46" s="857"/>
      <c r="P46" s="2146">
        <v>2</v>
      </c>
      <c r="Q46" s="2147"/>
      <c r="R46" s="2147"/>
      <c r="S46" s="2147"/>
      <c r="T46" s="2147"/>
      <c r="U46" s="2147"/>
      <c r="V46" s="2147">
        <v>13</v>
      </c>
      <c r="W46" s="2147"/>
      <c r="X46" s="2147"/>
      <c r="Y46" s="2147"/>
      <c r="Z46" s="2147"/>
      <c r="AA46" s="2147"/>
      <c r="AB46" s="2137" t="s">
        <v>2170</v>
      </c>
      <c r="AC46" s="2137"/>
      <c r="AD46" s="2137"/>
      <c r="AE46" s="2137"/>
      <c r="AF46" s="2137"/>
      <c r="AG46" s="2137"/>
    </row>
    <row r="47" spans="2:33" ht="16.5" customHeight="1">
      <c r="B47" s="2134" t="s">
        <v>2238</v>
      </c>
      <c r="C47" s="2134"/>
      <c r="D47" s="2134"/>
      <c r="E47" s="2134"/>
      <c r="F47" s="2134"/>
      <c r="G47" s="2134"/>
      <c r="H47" s="2134"/>
      <c r="I47" s="2134"/>
      <c r="J47" s="2134"/>
      <c r="K47" s="2134"/>
      <c r="L47" s="2134"/>
      <c r="M47" s="2134"/>
      <c r="N47" s="2134"/>
      <c r="O47" s="857"/>
      <c r="P47" s="2135" t="s">
        <v>649</v>
      </c>
      <c r="Q47" s="2136"/>
      <c r="R47" s="2136"/>
      <c r="S47" s="2136"/>
      <c r="T47" s="2136"/>
      <c r="U47" s="2136"/>
      <c r="V47" s="2137" t="s">
        <v>649</v>
      </c>
      <c r="W47" s="2137"/>
      <c r="X47" s="2137"/>
      <c r="Y47" s="2137"/>
      <c r="Z47" s="2137"/>
      <c r="AA47" s="2137"/>
      <c r="AB47" s="2137" t="s">
        <v>649</v>
      </c>
      <c r="AC47" s="2137"/>
      <c r="AD47" s="2137"/>
      <c r="AE47" s="2137"/>
      <c r="AF47" s="2137"/>
      <c r="AG47" s="2137"/>
    </row>
    <row r="48" spans="2:33" ht="16.5" customHeight="1">
      <c r="B48" s="2134" t="s">
        <v>2239</v>
      </c>
      <c r="C48" s="2134"/>
      <c r="D48" s="2134"/>
      <c r="E48" s="2134"/>
      <c r="F48" s="2134"/>
      <c r="G48" s="2134"/>
      <c r="H48" s="2134"/>
      <c r="I48" s="2134"/>
      <c r="J48" s="2134"/>
      <c r="K48" s="2134"/>
      <c r="L48" s="2134"/>
      <c r="M48" s="2134"/>
      <c r="N48" s="2134"/>
      <c r="O48" s="857"/>
      <c r="P48" s="2135" t="s">
        <v>649</v>
      </c>
      <c r="Q48" s="2136"/>
      <c r="R48" s="2136"/>
      <c r="S48" s="2136"/>
      <c r="T48" s="2136"/>
      <c r="U48" s="2136"/>
      <c r="V48" s="2137" t="s">
        <v>649</v>
      </c>
      <c r="W48" s="2137"/>
      <c r="X48" s="2137"/>
      <c r="Y48" s="2137"/>
      <c r="Z48" s="2137"/>
      <c r="AA48" s="2137"/>
      <c r="AB48" s="2137" t="s">
        <v>649</v>
      </c>
      <c r="AC48" s="2137"/>
      <c r="AD48" s="2137"/>
      <c r="AE48" s="2137"/>
      <c r="AF48" s="2137"/>
      <c r="AG48" s="2137"/>
    </row>
    <row r="49" spans="1:33" ht="16.5" customHeight="1">
      <c r="B49" s="2134" t="s">
        <v>2240</v>
      </c>
      <c r="C49" s="2134"/>
      <c r="D49" s="2150"/>
      <c r="E49" s="2134"/>
      <c r="F49" s="2134"/>
      <c r="G49" s="2134"/>
      <c r="H49" s="2134"/>
      <c r="I49" s="2134"/>
      <c r="J49" s="2134"/>
      <c r="K49" s="2134"/>
      <c r="L49" s="2134"/>
      <c r="M49" s="2134"/>
      <c r="N49" s="2134"/>
      <c r="O49" s="857"/>
      <c r="P49" s="2146">
        <v>1</v>
      </c>
      <c r="Q49" s="2147"/>
      <c r="R49" s="2147"/>
      <c r="S49" s="2147"/>
      <c r="T49" s="2147"/>
      <c r="U49" s="2147"/>
      <c r="V49" s="2147">
        <v>19</v>
      </c>
      <c r="W49" s="2147"/>
      <c r="X49" s="2147"/>
      <c r="Y49" s="2147"/>
      <c r="Z49" s="2147"/>
      <c r="AA49" s="2147"/>
      <c r="AB49" s="2137" t="s">
        <v>2170</v>
      </c>
      <c r="AC49" s="2137"/>
      <c r="AD49" s="2137"/>
      <c r="AE49" s="2137"/>
      <c r="AF49" s="2137"/>
      <c r="AG49" s="2137"/>
    </row>
    <row r="50" spans="1:33" ht="16.5" customHeight="1">
      <c r="B50" s="2134" t="s">
        <v>2241</v>
      </c>
      <c r="C50" s="2134"/>
      <c r="D50" s="2134"/>
      <c r="E50" s="2134"/>
      <c r="F50" s="2134"/>
      <c r="G50" s="2134"/>
      <c r="H50" s="2134"/>
      <c r="I50" s="2134"/>
      <c r="J50" s="2134"/>
      <c r="K50" s="2134"/>
      <c r="L50" s="2134"/>
      <c r="M50" s="2134"/>
      <c r="N50" s="2134"/>
      <c r="O50" s="857"/>
      <c r="P50" s="2135" t="s">
        <v>649</v>
      </c>
      <c r="Q50" s="2136"/>
      <c r="R50" s="2136"/>
      <c r="S50" s="2136"/>
      <c r="T50" s="2136"/>
      <c r="U50" s="2136"/>
      <c r="V50" s="2137" t="s">
        <v>649</v>
      </c>
      <c r="W50" s="2137"/>
      <c r="X50" s="2137"/>
      <c r="Y50" s="2137"/>
      <c r="Z50" s="2137"/>
      <c r="AA50" s="2137"/>
      <c r="AB50" s="2137" t="s">
        <v>649</v>
      </c>
      <c r="AC50" s="2137"/>
      <c r="AD50" s="2137"/>
      <c r="AE50" s="2137"/>
      <c r="AF50" s="2137"/>
      <c r="AG50" s="2137"/>
    </row>
    <row r="51" spans="1:33" ht="16.5" customHeight="1">
      <c r="B51" s="2134" t="s">
        <v>2242</v>
      </c>
      <c r="C51" s="2134"/>
      <c r="D51" s="2134"/>
      <c r="E51" s="2134"/>
      <c r="F51" s="2134"/>
      <c r="G51" s="2134"/>
      <c r="H51" s="2134"/>
      <c r="I51" s="2134"/>
      <c r="J51" s="2134"/>
      <c r="K51" s="2134"/>
      <c r="L51" s="2134"/>
      <c r="M51" s="2134"/>
      <c r="N51" s="2134"/>
      <c r="O51" s="857"/>
      <c r="P51" s="2146">
        <v>2</v>
      </c>
      <c r="Q51" s="2147"/>
      <c r="R51" s="2147"/>
      <c r="S51" s="2147"/>
      <c r="T51" s="2147"/>
      <c r="U51" s="2147"/>
      <c r="V51" s="2147">
        <v>2</v>
      </c>
      <c r="W51" s="2147"/>
      <c r="X51" s="2147"/>
      <c r="Y51" s="2147"/>
      <c r="Z51" s="2147"/>
      <c r="AA51" s="2147"/>
      <c r="AB51" s="2137" t="s">
        <v>2170</v>
      </c>
      <c r="AC51" s="2137"/>
      <c r="AD51" s="2137"/>
      <c r="AE51" s="2137"/>
      <c r="AF51" s="2137"/>
      <c r="AG51" s="2137"/>
    </row>
    <row r="52" spans="1:33" ht="16.5" customHeight="1">
      <c r="B52" s="2134" t="s">
        <v>2243</v>
      </c>
      <c r="C52" s="2134"/>
      <c r="D52" s="2134"/>
      <c r="E52" s="2134"/>
      <c r="F52" s="2134"/>
      <c r="G52" s="2134"/>
      <c r="H52" s="2134"/>
      <c r="I52" s="2134"/>
      <c r="J52" s="2134"/>
      <c r="K52" s="2134"/>
      <c r="L52" s="2134"/>
      <c r="M52" s="2134"/>
      <c r="N52" s="2134"/>
      <c r="O52" s="857"/>
      <c r="P52" s="2135" t="s">
        <v>649</v>
      </c>
      <c r="Q52" s="2136"/>
      <c r="R52" s="2136"/>
      <c r="S52" s="2136"/>
      <c r="T52" s="2136"/>
      <c r="U52" s="2136"/>
      <c r="V52" s="2136" t="s">
        <v>649</v>
      </c>
      <c r="W52" s="2136"/>
      <c r="X52" s="2136"/>
      <c r="Y52" s="2136"/>
      <c r="Z52" s="2136"/>
      <c r="AA52" s="2136"/>
      <c r="AB52" s="2136" t="s">
        <v>649</v>
      </c>
      <c r="AC52" s="2136"/>
      <c r="AD52" s="2136"/>
      <c r="AE52" s="2136"/>
      <c r="AF52" s="2136"/>
      <c r="AG52" s="2136"/>
    </row>
    <row r="53" spans="1:33" ht="16.5" customHeight="1">
      <c r="B53" s="2134" t="s">
        <v>2244</v>
      </c>
      <c r="C53" s="2134"/>
      <c r="D53" s="2134"/>
      <c r="E53" s="2134"/>
      <c r="F53" s="2134"/>
      <c r="G53" s="2134"/>
      <c r="H53" s="2134"/>
      <c r="I53" s="2134"/>
      <c r="J53" s="2134"/>
      <c r="K53" s="2134"/>
      <c r="L53" s="2134"/>
      <c r="M53" s="2134"/>
      <c r="N53" s="2134"/>
      <c r="O53" s="857"/>
      <c r="P53" s="2135" t="s">
        <v>649</v>
      </c>
      <c r="Q53" s="2136"/>
      <c r="R53" s="2136"/>
      <c r="S53" s="2136"/>
      <c r="T53" s="2136"/>
      <c r="U53" s="2136"/>
      <c r="V53" s="2136" t="s">
        <v>649</v>
      </c>
      <c r="W53" s="2136"/>
      <c r="X53" s="2136"/>
      <c r="Y53" s="2136"/>
      <c r="Z53" s="2136"/>
      <c r="AA53" s="2136"/>
      <c r="AB53" s="2136" t="s">
        <v>649</v>
      </c>
      <c r="AC53" s="2136"/>
      <c r="AD53" s="2136"/>
      <c r="AE53" s="2136"/>
      <c r="AF53" s="2136"/>
      <c r="AG53" s="2136"/>
    </row>
    <row r="54" spans="1:33" ht="16.5" customHeight="1">
      <c r="A54" s="858"/>
      <c r="B54" s="2134" t="s">
        <v>2245</v>
      </c>
      <c r="C54" s="2134"/>
      <c r="D54" s="2134"/>
      <c r="E54" s="2134"/>
      <c r="F54" s="2134"/>
      <c r="G54" s="2134"/>
      <c r="H54" s="2134"/>
      <c r="I54" s="2134"/>
      <c r="J54" s="2134"/>
      <c r="K54" s="2134"/>
      <c r="L54" s="2134"/>
      <c r="M54" s="2134"/>
      <c r="N54" s="2134"/>
      <c r="O54" s="857"/>
      <c r="P54" s="2135" t="s">
        <v>649</v>
      </c>
      <c r="Q54" s="2136"/>
      <c r="R54" s="2136"/>
      <c r="S54" s="2136"/>
      <c r="T54" s="2136"/>
      <c r="U54" s="2136"/>
      <c r="V54" s="2136" t="s">
        <v>649</v>
      </c>
      <c r="W54" s="2136"/>
      <c r="X54" s="2136"/>
      <c r="Y54" s="2136"/>
      <c r="Z54" s="2136"/>
      <c r="AA54" s="2136"/>
      <c r="AB54" s="2136" t="s">
        <v>649</v>
      </c>
      <c r="AC54" s="2136"/>
      <c r="AD54" s="2136"/>
      <c r="AE54" s="2136"/>
      <c r="AF54" s="2136"/>
      <c r="AG54" s="2136"/>
    </row>
    <row r="55" spans="1:33" ht="16.5" customHeight="1">
      <c r="B55" s="2134" t="s">
        <v>2246</v>
      </c>
      <c r="C55" s="2134"/>
      <c r="D55" s="2134"/>
      <c r="E55" s="2134"/>
      <c r="F55" s="2134"/>
      <c r="G55" s="2134"/>
      <c r="H55" s="2134"/>
      <c r="I55" s="2134"/>
      <c r="J55" s="2134"/>
      <c r="K55" s="2134"/>
      <c r="L55" s="2134"/>
      <c r="M55" s="2134"/>
      <c r="N55" s="2134"/>
      <c r="O55" s="857"/>
      <c r="P55" s="2135" t="s">
        <v>649</v>
      </c>
      <c r="Q55" s="2136"/>
      <c r="R55" s="2136"/>
      <c r="S55" s="2136"/>
      <c r="T55" s="2136"/>
      <c r="U55" s="2136"/>
      <c r="V55" s="2136" t="s">
        <v>649</v>
      </c>
      <c r="W55" s="2136"/>
      <c r="X55" s="2136"/>
      <c r="Y55" s="2136"/>
      <c r="Z55" s="2136"/>
      <c r="AA55" s="2136"/>
      <c r="AB55" s="2136" t="s">
        <v>649</v>
      </c>
      <c r="AC55" s="2136"/>
      <c r="AD55" s="2136"/>
      <c r="AE55" s="2136"/>
      <c r="AF55" s="2136"/>
      <c r="AG55" s="2136"/>
    </row>
    <row r="56" spans="1:33" ht="16.5" customHeight="1">
      <c r="B56" s="2134" t="s">
        <v>2247</v>
      </c>
      <c r="C56" s="2134"/>
      <c r="D56" s="2134"/>
      <c r="E56" s="2134"/>
      <c r="F56" s="2134"/>
      <c r="G56" s="2134"/>
      <c r="H56" s="2134"/>
      <c r="I56" s="2134"/>
      <c r="J56" s="2134"/>
      <c r="K56" s="2134"/>
      <c r="L56" s="2134"/>
      <c r="M56" s="2134"/>
      <c r="N56" s="2134"/>
      <c r="O56" s="857"/>
      <c r="P56" s="2135" t="s">
        <v>649</v>
      </c>
      <c r="Q56" s="2136"/>
      <c r="R56" s="2136"/>
      <c r="S56" s="2136"/>
      <c r="T56" s="2136"/>
      <c r="U56" s="2136"/>
      <c r="V56" s="2136" t="s">
        <v>649</v>
      </c>
      <c r="W56" s="2136"/>
      <c r="X56" s="2136"/>
      <c r="Y56" s="2136"/>
      <c r="Z56" s="2136"/>
      <c r="AA56" s="2136"/>
      <c r="AB56" s="2136" t="s">
        <v>649</v>
      </c>
      <c r="AC56" s="2136"/>
      <c r="AD56" s="2136"/>
      <c r="AE56" s="2136"/>
      <c r="AF56" s="2136"/>
      <c r="AG56" s="2136"/>
    </row>
    <row r="57" spans="1:33" ht="16.5" customHeight="1">
      <c r="B57" s="2134" t="s">
        <v>2248</v>
      </c>
      <c r="C57" s="2134"/>
      <c r="D57" s="2134"/>
      <c r="E57" s="2134"/>
      <c r="F57" s="2134"/>
      <c r="G57" s="2134"/>
      <c r="H57" s="2134"/>
      <c r="I57" s="2134"/>
      <c r="J57" s="2134"/>
      <c r="K57" s="2134"/>
      <c r="L57" s="2134"/>
      <c r="M57" s="2134"/>
      <c r="N57" s="2134"/>
      <c r="O57" s="857"/>
      <c r="P57" s="2135" t="s">
        <v>649</v>
      </c>
      <c r="Q57" s="2136"/>
      <c r="R57" s="2136"/>
      <c r="S57" s="2136"/>
      <c r="T57" s="2136"/>
      <c r="U57" s="2136"/>
      <c r="V57" s="2136" t="s">
        <v>649</v>
      </c>
      <c r="W57" s="2136"/>
      <c r="X57" s="2136"/>
      <c r="Y57" s="2136"/>
      <c r="Z57" s="2136"/>
      <c r="AA57" s="2136"/>
      <c r="AB57" s="2136" t="s">
        <v>649</v>
      </c>
      <c r="AC57" s="2136"/>
      <c r="AD57" s="2136"/>
      <c r="AE57" s="2136"/>
      <c r="AF57" s="2136"/>
      <c r="AG57" s="2136"/>
    </row>
    <row r="58" spans="1:33" ht="16.5" customHeight="1">
      <c r="B58" s="2134" t="s">
        <v>2249</v>
      </c>
      <c r="C58" s="2134"/>
      <c r="D58" s="2134"/>
      <c r="E58" s="2134"/>
      <c r="F58" s="2134"/>
      <c r="G58" s="2134"/>
      <c r="H58" s="2134"/>
      <c r="I58" s="2134"/>
      <c r="J58" s="2134"/>
      <c r="K58" s="2134"/>
      <c r="L58" s="2134"/>
      <c r="M58" s="2134"/>
      <c r="N58" s="2134"/>
      <c r="O58" s="857"/>
      <c r="P58" s="2135" t="s">
        <v>649</v>
      </c>
      <c r="Q58" s="2136"/>
      <c r="R58" s="2136"/>
      <c r="S58" s="2136"/>
      <c r="T58" s="2136"/>
      <c r="U58" s="2136"/>
      <c r="V58" s="2136" t="s">
        <v>649</v>
      </c>
      <c r="W58" s="2136"/>
      <c r="X58" s="2136"/>
      <c r="Y58" s="2136"/>
      <c r="Z58" s="2136"/>
      <c r="AA58" s="2136"/>
      <c r="AB58" s="2136" t="s">
        <v>649</v>
      </c>
      <c r="AC58" s="2136"/>
      <c r="AD58" s="2136"/>
      <c r="AE58" s="2136"/>
      <c r="AF58" s="2136"/>
      <c r="AG58" s="2136"/>
    </row>
    <row r="59" spans="1:33" ht="16.5" customHeight="1">
      <c r="B59" s="2134" t="s">
        <v>2250</v>
      </c>
      <c r="C59" s="2134"/>
      <c r="D59" s="2134"/>
      <c r="E59" s="2134"/>
      <c r="F59" s="2134"/>
      <c r="G59" s="2134"/>
      <c r="H59" s="2134"/>
      <c r="I59" s="2134"/>
      <c r="J59" s="2134"/>
      <c r="K59" s="2134"/>
      <c r="L59" s="2134"/>
      <c r="M59" s="2134"/>
      <c r="N59" s="2134"/>
      <c r="O59" s="857"/>
      <c r="P59" s="2146">
        <v>3</v>
      </c>
      <c r="Q59" s="2147"/>
      <c r="R59" s="2147"/>
      <c r="S59" s="2147"/>
      <c r="T59" s="2147"/>
      <c r="U59" s="2147"/>
      <c r="V59" s="2147">
        <v>16</v>
      </c>
      <c r="W59" s="2147"/>
      <c r="X59" s="2147"/>
      <c r="Y59" s="2147"/>
      <c r="Z59" s="2147"/>
      <c r="AA59" s="2147"/>
      <c r="AB59" s="2147">
        <v>40870</v>
      </c>
      <c r="AC59" s="2147"/>
      <c r="AD59" s="2147"/>
      <c r="AE59" s="2147"/>
      <c r="AF59" s="2147"/>
      <c r="AG59" s="2147"/>
    </row>
    <row r="60" spans="1:33" ht="16.5" customHeight="1">
      <c r="A60" s="859"/>
      <c r="B60" s="860"/>
      <c r="C60" s="860"/>
      <c r="D60" s="860"/>
      <c r="E60" s="860"/>
      <c r="F60" s="860"/>
      <c r="G60" s="860"/>
      <c r="H60" s="860"/>
      <c r="I60" s="860"/>
      <c r="J60" s="860"/>
      <c r="K60" s="860"/>
      <c r="L60" s="860"/>
      <c r="M60" s="860"/>
      <c r="N60" s="860"/>
      <c r="O60" s="859"/>
      <c r="P60" s="861"/>
      <c r="Q60" s="862"/>
      <c r="R60" s="862"/>
      <c r="S60" s="862"/>
      <c r="T60" s="862"/>
      <c r="U60" s="862"/>
      <c r="V60" s="862"/>
      <c r="W60" s="862"/>
      <c r="X60" s="862"/>
      <c r="Y60" s="862"/>
      <c r="Z60" s="862"/>
      <c r="AA60" s="862"/>
      <c r="AB60" s="862"/>
      <c r="AC60" s="862"/>
      <c r="AD60" s="862"/>
      <c r="AE60" s="862"/>
      <c r="AF60" s="862"/>
      <c r="AG60" s="859"/>
    </row>
    <row r="61" spans="1:33" ht="18.75" customHeight="1">
      <c r="A61" s="1126"/>
      <c r="B61" s="1126"/>
      <c r="C61" s="1126"/>
      <c r="D61" s="1126"/>
      <c r="E61" s="1126"/>
      <c r="F61" s="1126"/>
      <c r="G61" s="1126"/>
      <c r="H61" s="1126"/>
      <c r="I61" s="1126"/>
      <c r="J61" s="1126"/>
      <c r="K61" s="1126"/>
      <c r="L61" s="1126"/>
      <c r="M61" s="1126"/>
      <c r="N61" s="1126"/>
      <c r="O61" s="1126"/>
      <c r="P61" s="1126"/>
      <c r="Q61" s="863"/>
      <c r="R61" s="863"/>
      <c r="S61" s="863"/>
      <c r="T61" s="863"/>
      <c r="U61" s="863"/>
      <c r="V61" s="863"/>
      <c r="W61" s="863"/>
      <c r="X61" s="864"/>
      <c r="Y61" s="864"/>
      <c r="Z61" s="864"/>
      <c r="AA61" s="864"/>
      <c r="AB61" s="864"/>
      <c r="AC61" s="864"/>
      <c r="AD61" s="864"/>
      <c r="AE61" s="865"/>
      <c r="AF61" s="865"/>
    </row>
    <row r="62" spans="1:33" ht="18.75" customHeight="1">
      <c r="P62" s="866"/>
      <c r="Q62" s="866"/>
      <c r="R62" s="866"/>
      <c r="S62" s="866"/>
      <c r="T62" s="866"/>
      <c r="U62" s="866"/>
      <c r="V62" s="866"/>
      <c r="W62" s="866"/>
      <c r="X62" s="866"/>
      <c r="Y62" s="866"/>
      <c r="Z62" s="866"/>
      <c r="AA62" s="866"/>
      <c r="AB62" s="866"/>
      <c r="AC62" s="866"/>
      <c r="AD62" s="866"/>
      <c r="AE62" s="866"/>
      <c r="AF62" s="866"/>
    </row>
    <row r="63" spans="1:33" ht="18.75" customHeight="1">
      <c r="AG63" s="865"/>
    </row>
    <row r="64" spans="1:33" ht="18.75" customHeight="1">
      <c r="P64" s="866"/>
      <c r="Q64" s="866"/>
      <c r="R64" s="866"/>
      <c r="S64" s="866"/>
      <c r="T64" s="866"/>
      <c r="U64" s="866"/>
      <c r="V64" s="866"/>
      <c r="W64" s="866"/>
      <c r="X64" s="866"/>
      <c r="Y64" s="866"/>
      <c r="Z64" s="866"/>
      <c r="AA64" s="866"/>
      <c r="AB64" s="866"/>
      <c r="AC64" s="866"/>
      <c r="AD64" s="866"/>
      <c r="AE64" s="866"/>
      <c r="AF64" s="866"/>
    </row>
  </sheetData>
  <mergeCells count="225">
    <mergeCell ref="B58:N58"/>
    <mergeCell ref="P58:U58"/>
    <mergeCell ref="V58:AA58"/>
    <mergeCell ref="AB58:AG58"/>
    <mergeCell ref="B59:N59"/>
    <mergeCell ref="P59:U59"/>
    <mergeCell ref="V59:AA59"/>
    <mergeCell ref="AB59:AG59"/>
    <mergeCell ref="B56:N56"/>
    <mergeCell ref="P56:U56"/>
    <mergeCell ref="V56:AA56"/>
    <mergeCell ref="AB56:AG56"/>
    <mergeCell ref="B57:N57"/>
    <mergeCell ref="P57:U57"/>
    <mergeCell ref="V57:AA57"/>
    <mergeCell ref="AB57:AG57"/>
    <mergeCell ref="B54:N54"/>
    <mergeCell ref="P54:U54"/>
    <mergeCell ref="V54:AA54"/>
    <mergeCell ref="AB54:AG54"/>
    <mergeCell ref="B55:N55"/>
    <mergeCell ref="P55:U55"/>
    <mergeCell ref="V55:AA55"/>
    <mergeCell ref="AB55:AG55"/>
    <mergeCell ref="B52:N52"/>
    <mergeCell ref="P52:U52"/>
    <mergeCell ref="V52:AA52"/>
    <mergeCell ref="AB52:AG52"/>
    <mergeCell ref="B53:N53"/>
    <mergeCell ref="P53:U53"/>
    <mergeCell ref="V53:AA53"/>
    <mergeCell ref="AB53:AG53"/>
    <mergeCell ref="B50:N50"/>
    <mergeCell ref="P50:U50"/>
    <mergeCell ref="V50:AA50"/>
    <mergeCell ref="AB50:AG50"/>
    <mergeCell ref="B51:N51"/>
    <mergeCell ref="P51:U51"/>
    <mergeCell ref="V51:AA51"/>
    <mergeCell ref="AB51:AG51"/>
    <mergeCell ref="B48:N48"/>
    <mergeCell ref="P48:U48"/>
    <mergeCell ref="V48:AA48"/>
    <mergeCell ref="AB48:AG48"/>
    <mergeCell ref="B49:N49"/>
    <mergeCell ref="P49:U49"/>
    <mergeCell ref="V49:AA49"/>
    <mergeCell ref="AB49:AG49"/>
    <mergeCell ref="B46:N46"/>
    <mergeCell ref="P46:U46"/>
    <mergeCell ref="V46:AA46"/>
    <mergeCell ref="AB46:AG46"/>
    <mergeCell ref="B47:N47"/>
    <mergeCell ref="P47:U47"/>
    <mergeCell ref="V47:AA47"/>
    <mergeCell ref="AB47:AG47"/>
    <mergeCell ref="B44:N44"/>
    <mergeCell ref="P44:U44"/>
    <mergeCell ref="V44:AA44"/>
    <mergeCell ref="AB44:AG44"/>
    <mergeCell ref="B45:N45"/>
    <mergeCell ref="P45:U45"/>
    <mergeCell ref="V45:AA45"/>
    <mergeCell ref="AB45:AG45"/>
    <mergeCell ref="B42:N42"/>
    <mergeCell ref="P42:U42"/>
    <mergeCell ref="V42:AA42"/>
    <mergeCell ref="AB42:AG42"/>
    <mergeCell ref="B43:N43"/>
    <mergeCell ref="P43:U43"/>
    <mergeCell ref="V43:AA43"/>
    <mergeCell ref="AB43:AG43"/>
    <mergeCell ref="B40:N40"/>
    <mergeCell ref="P40:U40"/>
    <mergeCell ref="V40:AA40"/>
    <mergeCell ref="AB40:AG40"/>
    <mergeCell ref="B41:N41"/>
    <mergeCell ref="P41:U41"/>
    <mergeCell ref="V41:AA41"/>
    <mergeCell ref="AB41:AG41"/>
    <mergeCell ref="B38:N38"/>
    <mergeCell ref="P38:U38"/>
    <mergeCell ref="V38:AA38"/>
    <mergeCell ref="AB38:AG38"/>
    <mergeCell ref="B39:N39"/>
    <mergeCell ref="P39:U39"/>
    <mergeCell ref="V39:AA39"/>
    <mergeCell ref="AB39:AG39"/>
    <mergeCell ref="B36:N36"/>
    <mergeCell ref="P36:U36"/>
    <mergeCell ref="V36:AA36"/>
    <mergeCell ref="AB36:AG36"/>
    <mergeCell ref="B37:N37"/>
    <mergeCell ref="P37:U37"/>
    <mergeCell ref="V37:AA37"/>
    <mergeCell ref="AB37:AG37"/>
    <mergeCell ref="B34:N34"/>
    <mergeCell ref="P34:U34"/>
    <mergeCell ref="V34:AA34"/>
    <mergeCell ref="AB34:AG34"/>
    <mergeCell ref="B35:N35"/>
    <mergeCell ref="P35:U35"/>
    <mergeCell ref="V35:AA35"/>
    <mergeCell ref="AB35:AG35"/>
    <mergeCell ref="B32:N32"/>
    <mergeCell ref="P32:U32"/>
    <mergeCell ref="V32:AA32"/>
    <mergeCell ref="AB32:AG32"/>
    <mergeCell ref="B33:N33"/>
    <mergeCell ref="P33:U33"/>
    <mergeCell ref="V33:AA33"/>
    <mergeCell ref="AB33:AG33"/>
    <mergeCell ref="B30:N30"/>
    <mergeCell ref="P30:U30"/>
    <mergeCell ref="V30:AA30"/>
    <mergeCell ref="AB30:AG30"/>
    <mergeCell ref="B31:N31"/>
    <mergeCell ref="P31:U31"/>
    <mergeCell ref="V31:AA31"/>
    <mergeCell ref="AB31:AG31"/>
    <mergeCell ref="B28:N28"/>
    <mergeCell ref="P28:U28"/>
    <mergeCell ref="V28:AA28"/>
    <mergeCell ref="AB28:AG28"/>
    <mergeCell ref="B29:N29"/>
    <mergeCell ref="P29:U29"/>
    <mergeCell ref="V29:AA29"/>
    <mergeCell ref="AB29:AG29"/>
    <mergeCell ref="B26:N26"/>
    <mergeCell ref="P26:U26"/>
    <mergeCell ref="V26:AA26"/>
    <mergeCell ref="AB26:AG26"/>
    <mergeCell ref="B27:N27"/>
    <mergeCell ref="P27:U27"/>
    <mergeCell ref="V27:AA27"/>
    <mergeCell ref="AB27:AG27"/>
    <mergeCell ref="B24:N24"/>
    <mergeCell ref="P24:U24"/>
    <mergeCell ref="V24:AA24"/>
    <mergeCell ref="AB24:AG24"/>
    <mergeCell ref="B25:N25"/>
    <mergeCell ref="P25:U25"/>
    <mergeCell ref="V25:AA25"/>
    <mergeCell ref="AB25:AG25"/>
    <mergeCell ref="B22:N22"/>
    <mergeCell ref="P22:U22"/>
    <mergeCell ref="V22:AA22"/>
    <mergeCell ref="AB22:AG22"/>
    <mergeCell ref="B23:N23"/>
    <mergeCell ref="P23:U23"/>
    <mergeCell ref="V23:AA23"/>
    <mergeCell ref="AB23:AG23"/>
    <mergeCell ref="B20:N20"/>
    <mergeCell ref="P20:U20"/>
    <mergeCell ref="V20:AA20"/>
    <mergeCell ref="AB20:AG20"/>
    <mergeCell ref="B21:N21"/>
    <mergeCell ref="P21:U21"/>
    <mergeCell ref="V21:AA21"/>
    <mergeCell ref="AB21:AG21"/>
    <mergeCell ref="B18:N18"/>
    <mergeCell ref="P18:U18"/>
    <mergeCell ref="V18:AA18"/>
    <mergeCell ref="AB18:AG18"/>
    <mergeCell ref="B19:N19"/>
    <mergeCell ref="P19:U19"/>
    <mergeCell ref="V19:AA19"/>
    <mergeCell ref="AB19:AG19"/>
    <mergeCell ref="B16:N16"/>
    <mergeCell ref="P16:U16"/>
    <mergeCell ref="V16:AA16"/>
    <mergeCell ref="AB16:AG16"/>
    <mergeCell ref="B17:N17"/>
    <mergeCell ref="P17:U17"/>
    <mergeCell ref="V17:AA17"/>
    <mergeCell ref="AB17:AG17"/>
    <mergeCell ref="B14:N14"/>
    <mergeCell ref="P14:U14"/>
    <mergeCell ref="V14:AA14"/>
    <mergeCell ref="AB14:AG14"/>
    <mergeCell ref="B15:N15"/>
    <mergeCell ref="P15:U15"/>
    <mergeCell ref="V15:AA15"/>
    <mergeCell ref="AB15:AG15"/>
    <mergeCell ref="B12:N12"/>
    <mergeCell ref="P12:U12"/>
    <mergeCell ref="V12:AA12"/>
    <mergeCell ref="AB12:AG12"/>
    <mergeCell ref="B13:N13"/>
    <mergeCell ref="P13:U13"/>
    <mergeCell ref="V13:AA13"/>
    <mergeCell ref="AB13:AG13"/>
    <mergeCell ref="B10:N10"/>
    <mergeCell ref="P10:U10"/>
    <mergeCell ref="V10:AA10"/>
    <mergeCell ref="AB10:AG10"/>
    <mergeCell ref="B11:N11"/>
    <mergeCell ref="P11:U11"/>
    <mergeCell ref="V11:AA11"/>
    <mergeCell ref="AB11:AG11"/>
    <mergeCell ref="B8:N8"/>
    <mergeCell ref="P8:U8"/>
    <mergeCell ref="V8:AA8"/>
    <mergeCell ref="AB8:AG8"/>
    <mergeCell ref="B9:N9"/>
    <mergeCell ref="P9:U9"/>
    <mergeCell ref="V9:AA9"/>
    <mergeCell ref="AB9:AG9"/>
    <mergeCell ref="A1:D1"/>
    <mergeCell ref="B6:N6"/>
    <mergeCell ref="P6:U6"/>
    <mergeCell ref="V6:AA6"/>
    <mergeCell ref="AB6:AG6"/>
    <mergeCell ref="B7:N7"/>
    <mergeCell ref="P7:U7"/>
    <mergeCell ref="V7:AA7"/>
    <mergeCell ref="AB7:AG7"/>
    <mergeCell ref="A2:AG2"/>
    <mergeCell ref="A4:O4"/>
    <mergeCell ref="P4:U4"/>
    <mergeCell ref="V4:AA4"/>
    <mergeCell ref="AB4:AG4"/>
    <mergeCell ref="P5:U5"/>
    <mergeCell ref="V5:AA5"/>
    <mergeCell ref="AB5:AG5"/>
  </mergeCells>
  <phoneticPr fontId="4"/>
  <hyperlinks>
    <hyperlink ref="A1" location="P2細目次!A1" display="目次に戻る" xr:uid="{4E2CF8CE-6BC7-4C05-B4CB-4F64252CCA34}"/>
  </hyperlinks>
  <pageMargins left="0.70866141732283472" right="0.70866141732283472" top="0.74803149606299213" bottom="0.74803149606299213" header="0.31496062992125984" footer="0.31496062992125984"/>
  <pageSetup paperSize="9" scale="83" firstPageNumber="0" orientation="portrait" r:id="rId1"/>
  <headerFooter differentFirst="1" scaleWithDoc="0">
    <oddFooter>&amp;C- &amp;P -</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2C5F6-D10E-4AC9-BA5C-68ED786BD1CE}">
  <sheetPr codeName="Sheet75">
    <tabColor theme="0"/>
    <pageSetUpPr fitToPage="1"/>
  </sheetPr>
  <dimension ref="A1:AG58"/>
  <sheetViews>
    <sheetView topLeftCell="A31" zoomScaleNormal="100" zoomScaleSheetLayoutView="100" workbookViewId="0">
      <selection activeCell="AL2" sqref="AL2:AR2"/>
    </sheetView>
  </sheetViews>
  <sheetFormatPr defaultColWidth="3.125" defaultRowHeight="18.75" customHeight="1"/>
  <cols>
    <col min="1" max="1" width="3.5" style="262" bestFit="1" customWidth="1"/>
    <col min="2" max="16384" width="3.125" style="262"/>
  </cols>
  <sheetData>
    <row r="1" spans="1:33" ht="18.75" customHeight="1">
      <c r="A1" s="1544" t="s">
        <v>4602</v>
      </c>
      <c r="B1" s="1544"/>
      <c r="C1" s="1544"/>
      <c r="D1" s="1544"/>
    </row>
    <row r="2" spans="1:33" ht="18.75" customHeight="1">
      <c r="A2" s="2138"/>
      <c r="B2" s="2138"/>
      <c r="C2" s="2138"/>
      <c r="D2" s="2138"/>
      <c r="E2" s="2138"/>
      <c r="F2" s="2138"/>
      <c r="G2" s="2138"/>
      <c r="H2" s="2138"/>
      <c r="I2" s="2138"/>
      <c r="J2" s="2138"/>
      <c r="K2" s="2138"/>
      <c r="L2" s="2138"/>
      <c r="M2" s="2138"/>
      <c r="N2" s="2138"/>
      <c r="O2" s="2138"/>
      <c r="P2" s="2138"/>
      <c r="Q2" s="2138"/>
      <c r="R2" s="2138"/>
      <c r="S2" s="2138"/>
      <c r="T2" s="2138"/>
      <c r="U2" s="2138"/>
      <c r="V2" s="2138"/>
      <c r="W2" s="2138"/>
      <c r="X2" s="2138"/>
      <c r="Y2" s="2138"/>
      <c r="Z2" s="2138"/>
      <c r="AA2" s="2138"/>
      <c r="AB2" s="2138"/>
    </row>
    <row r="3" spans="1:33" ht="18.75" customHeight="1">
      <c r="A3" s="1110" t="s">
        <v>865</v>
      </c>
      <c r="B3" s="1110"/>
      <c r="C3" s="867"/>
      <c r="D3" s="867"/>
      <c r="E3" s="867"/>
      <c r="F3" s="867"/>
      <c r="G3" s="867"/>
      <c r="H3" s="867"/>
      <c r="I3" s="867"/>
      <c r="J3" s="867"/>
      <c r="K3" s="867"/>
      <c r="L3" s="867"/>
      <c r="M3" s="867"/>
      <c r="N3" s="867"/>
      <c r="V3" s="854"/>
      <c r="W3" s="854"/>
      <c r="X3" s="854"/>
      <c r="Y3" s="854"/>
      <c r="Z3" s="854"/>
      <c r="AA3" s="854"/>
      <c r="AB3" s="854"/>
    </row>
    <row r="4" spans="1:33" ht="18.75" customHeight="1">
      <c r="A4" s="2139" t="s">
        <v>2196</v>
      </c>
      <c r="B4" s="2140"/>
      <c r="C4" s="2140"/>
      <c r="D4" s="2140"/>
      <c r="E4" s="2140"/>
      <c r="F4" s="2140"/>
      <c r="G4" s="2140"/>
      <c r="H4" s="2140"/>
      <c r="I4" s="2140"/>
      <c r="J4" s="2140"/>
      <c r="K4" s="2140"/>
      <c r="L4" s="2140"/>
      <c r="M4" s="2140"/>
      <c r="N4" s="2140"/>
      <c r="O4" s="2140"/>
      <c r="P4" s="2140" t="s">
        <v>2163</v>
      </c>
      <c r="Q4" s="2140"/>
      <c r="R4" s="2140"/>
      <c r="S4" s="2140"/>
      <c r="T4" s="2140"/>
      <c r="U4" s="2140"/>
      <c r="V4" s="2140" t="s">
        <v>2164</v>
      </c>
      <c r="W4" s="2140"/>
      <c r="X4" s="2140"/>
      <c r="Y4" s="2140"/>
      <c r="Z4" s="2140"/>
      <c r="AA4" s="2140"/>
      <c r="AB4" s="2140" t="s">
        <v>2125</v>
      </c>
      <c r="AC4" s="2140"/>
      <c r="AD4" s="2140"/>
      <c r="AE4" s="2140"/>
      <c r="AF4" s="2140"/>
      <c r="AG4" s="2141"/>
    </row>
    <row r="5" spans="1:33" ht="18.75" customHeight="1">
      <c r="A5" s="855"/>
      <c r="B5" s="855"/>
      <c r="C5" s="855"/>
      <c r="D5" s="855"/>
      <c r="E5" s="855"/>
      <c r="F5" s="855"/>
      <c r="G5" s="855"/>
      <c r="H5" s="855"/>
      <c r="I5" s="855"/>
      <c r="J5" s="855"/>
      <c r="K5" s="855"/>
      <c r="L5" s="855"/>
      <c r="M5" s="855"/>
      <c r="N5" s="855"/>
      <c r="O5" s="855"/>
      <c r="P5" s="2143" t="s">
        <v>2197</v>
      </c>
      <c r="Q5" s="2144"/>
      <c r="R5" s="2144"/>
      <c r="S5" s="2144"/>
      <c r="T5" s="2144"/>
      <c r="U5" s="2144"/>
      <c r="V5" s="2144" t="s">
        <v>435</v>
      </c>
      <c r="W5" s="2144"/>
      <c r="X5" s="2144"/>
      <c r="Y5" s="2144"/>
      <c r="Z5" s="2144"/>
      <c r="AA5" s="2144"/>
      <c r="AB5" s="2144" t="s">
        <v>2149</v>
      </c>
      <c r="AC5" s="2144"/>
      <c r="AD5" s="2144"/>
      <c r="AE5" s="2144"/>
      <c r="AF5" s="2144"/>
      <c r="AG5" s="2144"/>
    </row>
    <row r="6" spans="1:33" ht="18.75" customHeight="1">
      <c r="B6" s="2145" t="s">
        <v>2251</v>
      </c>
      <c r="C6" s="2145"/>
      <c r="D6" s="2145"/>
      <c r="E6" s="2145"/>
      <c r="F6" s="2145"/>
      <c r="G6" s="2145"/>
      <c r="H6" s="2145"/>
      <c r="I6" s="2145"/>
      <c r="J6" s="2145"/>
      <c r="K6" s="2145"/>
      <c r="L6" s="2145"/>
      <c r="M6" s="2145"/>
      <c r="N6" s="2145"/>
      <c r="P6" s="2146" t="s">
        <v>649</v>
      </c>
      <c r="Q6" s="2147"/>
      <c r="R6" s="2147"/>
      <c r="S6" s="2147"/>
      <c r="T6" s="2147"/>
      <c r="U6" s="2147"/>
      <c r="V6" s="2137" t="s">
        <v>649</v>
      </c>
      <c r="W6" s="2137"/>
      <c r="X6" s="2137"/>
      <c r="Y6" s="2137"/>
      <c r="Z6" s="2137"/>
      <c r="AA6" s="2137"/>
      <c r="AB6" s="2137" t="s">
        <v>649</v>
      </c>
      <c r="AC6" s="2137"/>
      <c r="AD6" s="2137"/>
      <c r="AE6" s="2137"/>
      <c r="AF6" s="2137"/>
      <c r="AG6" s="2137"/>
    </row>
    <row r="7" spans="1:33" ht="18.75" customHeight="1">
      <c r="B7" s="2134" t="s">
        <v>2252</v>
      </c>
      <c r="C7" s="2134"/>
      <c r="D7" s="2134"/>
      <c r="E7" s="2134"/>
      <c r="F7" s="2134"/>
      <c r="G7" s="2134"/>
      <c r="H7" s="2134"/>
      <c r="I7" s="2134"/>
      <c r="J7" s="2134"/>
      <c r="K7" s="2134"/>
      <c r="L7" s="2134"/>
      <c r="M7" s="2134"/>
      <c r="N7" s="2134"/>
      <c r="P7" s="2146">
        <v>3</v>
      </c>
      <c r="Q7" s="2147"/>
      <c r="R7" s="2147"/>
      <c r="S7" s="2147"/>
      <c r="T7" s="2147"/>
      <c r="U7" s="2147"/>
      <c r="V7" s="2137">
        <v>11</v>
      </c>
      <c r="W7" s="2137"/>
      <c r="X7" s="2137"/>
      <c r="Y7" s="2137"/>
      <c r="Z7" s="2137"/>
      <c r="AA7" s="2137"/>
      <c r="AB7" s="2137">
        <v>23565</v>
      </c>
      <c r="AC7" s="2137"/>
      <c r="AD7" s="2137"/>
      <c r="AE7" s="2137"/>
      <c r="AF7" s="2137"/>
      <c r="AG7" s="2137"/>
    </row>
    <row r="8" spans="1:33" ht="18.75" customHeight="1">
      <c r="B8" s="2151" t="s">
        <v>2253</v>
      </c>
      <c r="C8" s="2151"/>
      <c r="D8" s="2151"/>
      <c r="E8" s="2151"/>
      <c r="F8" s="2151"/>
      <c r="G8" s="2151"/>
      <c r="H8" s="2151"/>
      <c r="I8" s="2151"/>
      <c r="J8" s="2151"/>
      <c r="K8" s="2151"/>
      <c r="L8" s="2151"/>
      <c r="M8" s="2151"/>
      <c r="N8" s="2151"/>
      <c r="P8" s="2146" t="s">
        <v>649</v>
      </c>
      <c r="Q8" s="2147"/>
      <c r="R8" s="2147"/>
      <c r="S8" s="2147"/>
      <c r="T8" s="2147"/>
      <c r="U8" s="2147"/>
      <c r="V8" s="2137" t="s">
        <v>649</v>
      </c>
      <c r="W8" s="2137"/>
      <c r="X8" s="2137"/>
      <c r="Y8" s="2137"/>
      <c r="Z8" s="2137"/>
      <c r="AA8" s="2137"/>
      <c r="AB8" s="2137" t="s">
        <v>649</v>
      </c>
      <c r="AC8" s="2137"/>
      <c r="AD8" s="2137"/>
      <c r="AE8" s="2137"/>
      <c r="AF8" s="2137"/>
      <c r="AG8" s="2137"/>
    </row>
    <row r="9" spans="1:33" ht="18.75" customHeight="1">
      <c r="B9" s="2134" t="s">
        <v>2254</v>
      </c>
      <c r="C9" s="2134"/>
      <c r="D9" s="2134"/>
      <c r="E9" s="2134"/>
      <c r="F9" s="2134"/>
      <c r="G9" s="2134"/>
      <c r="H9" s="2134"/>
      <c r="I9" s="2134"/>
      <c r="J9" s="2134"/>
      <c r="K9" s="2134"/>
      <c r="L9" s="2134"/>
      <c r="M9" s="2134"/>
      <c r="N9" s="2134"/>
      <c r="P9" s="2146">
        <v>2</v>
      </c>
      <c r="Q9" s="2147"/>
      <c r="R9" s="2147"/>
      <c r="S9" s="2147"/>
      <c r="T9" s="2147"/>
      <c r="U9" s="2147"/>
      <c r="V9" s="2137">
        <v>11</v>
      </c>
      <c r="W9" s="2137"/>
      <c r="X9" s="2137"/>
      <c r="Y9" s="2137"/>
      <c r="Z9" s="2137"/>
      <c r="AA9" s="2137"/>
      <c r="AB9" s="2137" t="s">
        <v>2170</v>
      </c>
      <c r="AC9" s="2137"/>
      <c r="AD9" s="2137"/>
      <c r="AE9" s="2137"/>
      <c r="AF9" s="2137"/>
      <c r="AG9" s="2137"/>
    </row>
    <row r="10" spans="1:33" ht="18.75" customHeight="1">
      <c r="B10" s="2134" t="s">
        <v>2255</v>
      </c>
      <c r="C10" s="2134"/>
      <c r="D10" s="2134"/>
      <c r="E10" s="2134"/>
      <c r="F10" s="2134"/>
      <c r="G10" s="2134"/>
      <c r="H10" s="2134"/>
      <c r="I10" s="2134"/>
      <c r="J10" s="2134"/>
      <c r="K10" s="2134"/>
      <c r="L10" s="2134"/>
      <c r="M10" s="2134"/>
      <c r="N10" s="2134"/>
      <c r="P10" s="2146">
        <v>2</v>
      </c>
      <c r="Q10" s="2147"/>
      <c r="R10" s="2147"/>
      <c r="S10" s="2147"/>
      <c r="T10" s="2147"/>
      <c r="U10" s="2147"/>
      <c r="V10" s="2137">
        <v>8</v>
      </c>
      <c r="W10" s="2137"/>
      <c r="X10" s="2137"/>
      <c r="Y10" s="2137"/>
      <c r="Z10" s="2137"/>
      <c r="AA10" s="2137"/>
      <c r="AB10" s="2137" t="s">
        <v>2170</v>
      </c>
      <c r="AC10" s="2137"/>
      <c r="AD10" s="2137"/>
      <c r="AE10" s="2137"/>
      <c r="AF10" s="2137"/>
      <c r="AG10" s="2137"/>
    </row>
    <row r="11" spans="1:33" ht="18.75" customHeight="1">
      <c r="B11" s="2152" t="s">
        <v>2256</v>
      </c>
      <c r="C11" s="2152"/>
      <c r="D11" s="2152"/>
      <c r="E11" s="2152"/>
      <c r="F11" s="2152"/>
      <c r="G11" s="2152"/>
      <c r="H11" s="2152"/>
      <c r="I11" s="2152"/>
      <c r="J11" s="2152"/>
      <c r="K11" s="2152"/>
      <c r="L11" s="2152"/>
      <c r="M11" s="2152"/>
      <c r="N11" s="2152"/>
      <c r="P11" s="2146" t="s">
        <v>649</v>
      </c>
      <c r="Q11" s="2147"/>
      <c r="R11" s="2147"/>
      <c r="S11" s="2147"/>
      <c r="T11" s="2147"/>
      <c r="U11" s="2147"/>
      <c r="V11" s="2137" t="s">
        <v>649</v>
      </c>
      <c r="W11" s="2137"/>
      <c r="X11" s="2137"/>
      <c r="Y11" s="2137"/>
      <c r="Z11" s="2137"/>
      <c r="AA11" s="2137"/>
      <c r="AB11" s="2137" t="s">
        <v>649</v>
      </c>
      <c r="AC11" s="2137"/>
      <c r="AD11" s="2137"/>
      <c r="AE11" s="2137"/>
      <c r="AF11" s="2137"/>
      <c r="AG11" s="2137"/>
    </row>
    <row r="12" spans="1:33" ht="18.75" customHeight="1">
      <c r="B12" s="2153" t="s">
        <v>2257</v>
      </c>
      <c r="C12" s="2153"/>
      <c r="D12" s="2153"/>
      <c r="E12" s="2153"/>
      <c r="F12" s="2153"/>
      <c r="G12" s="2153"/>
      <c r="H12" s="2153"/>
      <c r="I12" s="2153"/>
      <c r="J12" s="2153"/>
      <c r="K12" s="2153"/>
      <c r="L12" s="2153"/>
      <c r="M12" s="2153"/>
      <c r="N12" s="2153"/>
      <c r="P12" s="2146">
        <v>2</v>
      </c>
      <c r="Q12" s="2147"/>
      <c r="R12" s="2147"/>
      <c r="S12" s="2147"/>
      <c r="T12" s="2147"/>
      <c r="U12" s="2147"/>
      <c r="V12" s="2137">
        <v>19</v>
      </c>
      <c r="W12" s="2137"/>
      <c r="X12" s="2137"/>
      <c r="Y12" s="2137"/>
      <c r="Z12" s="2137"/>
      <c r="AA12" s="2137"/>
      <c r="AB12" s="2137" t="s">
        <v>2170</v>
      </c>
      <c r="AC12" s="2137"/>
      <c r="AD12" s="2137"/>
      <c r="AE12" s="2137"/>
      <c r="AF12" s="2137"/>
      <c r="AG12" s="2137"/>
    </row>
    <row r="13" spans="1:33" ht="18.75" customHeight="1">
      <c r="B13" s="2151" t="s">
        <v>2258</v>
      </c>
      <c r="C13" s="2151"/>
      <c r="D13" s="2151"/>
      <c r="E13" s="2151"/>
      <c r="F13" s="2151"/>
      <c r="G13" s="2151"/>
      <c r="H13" s="2151"/>
      <c r="I13" s="2151"/>
      <c r="J13" s="2151"/>
      <c r="K13" s="2151"/>
      <c r="L13" s="2151"/>
      <c r="M13" s="2151"/>
      <c r="N13" s="2151"/>
      <c r="P13" s="2146">
        <v>1</v>
      </c>
      <c r="Q13" s="2147"/>
      <c r="R13" s="2147"/>
      <c r="S13" s="2147"/>
      <c r="T13" s="2147"/>
      <c r="U13" s="2147"/>
      <c r="V13" s="2137">
        <v>2</v>
      </c>
      <c r="W13" s="2137"/>
      <c r="X13" s="2137"/>
      <c r="Y13" s="2137"/>
      <c r="Z13" s="2137"/>
      <c r="AA13" s="2137"/>
      <c r="AB13" s="2137" t="s">
        <v>2170</v>
      </c>
      <c r="AC13" s="2137"/>
      <c r="AD13" s="2137"/>
      <c r="AE13" s="2137"/>
      <c r="AF13" s="2137"/>
      <c r="AG13" s="2137"/>
    </row>
    <row r="14" spans="1:33" ht="18.75" customHeight="1">
      <c r="B14" s="2151" t="s">
        <v>2259</v>
      </c>
      <c r="C14" s="2151"/>
      <c r="D14" s="2151"/>
      <c r="E14" s="2151"/>
      <c r="F14" s="2151"/>
      <c r="G14" s="2151"/>
      <c r="H14" s="2151"/>
      <c r="I14" s="2151"/>
      <c r="J14" s="2151"/>
      <c r="K14" s="2151"/>
      <c r="L14" s="2151"/>
      <c r="M14" s="2151"/>
      <c r="N14" s="2151"/>
      <c r="P14" s="2146" t="s">
        <v>649</v>
      </c>
      <c r="Q14" s="2147"/>
      <c r="R14" s="2147"/>
      <c r="S14" s="2147"/>
      <c r="T14" s="2147"/>
      <c r="U14" s="2147"/>
      <c r="V14" s="2137" t="s">
        <v>649</v>
      </c>
      <c r="W14" s="2137"/>
      <c r="X14" s="2137"/>
      <c r="Y14" s="2137"/>
      <c r="Z14" s="2137"/>
      <c r="AA14" s="2137"/>
      <c r="AB14" s="2137" t="s">
        <v>649</v>
      </c>
      <c r="AC14" s="2137"/>
      <c r="AD14" s="2137"/>
      <c r="AE14" s="2137"/>
      <c r="AF14" s="2137"/>
      <c r="AG14" s="2137"/>
    </row>
    <row r="15" spans="1:33" ht="18.75" customHeight="1">
      <c r="B15" s="2151" t="s">
        <v>2260</v>
      </c>
      <c r="C15" s="2151"/>
      <c r="D15" s="2151"/>
      <c r="E15" s="2151"/>
      <c r="F15" s="2151"/>
      <c r="G15" s="2151"/>
      <c r="H15" s="2151"/>
      <c r="I15" s="2151"/>
      <c r="J15" s="2151"/>
      <c r="K15" s="2151"/>
      <c r="L15" s="2151"/>
      <c r="M15" s="2151"/>
      <c r="N15" s="2151"/>
      <c r="P15" s="2146" t="s">
        <v>649</v>
      </c>
      <c r="Q15" s="2147"/>
      <c r="R15" s="2147"/>
      <c r="S15" s="2147"/>
      <c r="T15" s="2147"/>
      <c r="U15" s="2147"/>
      <c r="V15" s="2137" t="s">
        <v>649</v>
      </c>
      <c r="W15" s="2137"/>
      <c r="X15" s="2137"/>
      <c r="Y15" s="2137"/>
      <c r="Z15" s="2137"/>
      <c r="AA15" s="2137"/>
      <c r="AB15" s="2137" t="s">
        <v>649</v>
      </c>
      <c r="AC15" s="2137"/>
      <c r="AD15" s="2137"/>
      <c r="AE15" s="2137"/>
      <c r="AF15" s="2137"/>
      <c r="AG15" s="2137"/>
    </row>
    <row r="16" spans="1:33" ht="18.75" customHeight="1">
      <c r="B16" s="2151" t="s">
        <v>2261</v>
      </c>
      <c r="C16" s="2151"/>
      <c r="D16" s="2151"/>
      <c r="E16" s="2151"/>
      <c r="F16" s="2151"/>
      <c r="G16" s="2151"/>
      <c r="H16" s="2151"/>
      <c r="I16" s="2151"/>
      <c r="J16" s="2151"/>
      <c r="K16" s="2151"/>
      <c r="L16" s="2151"/>
      <c r="M16" s="2151"/>
      <c r="N16" s="2151"/>
      <c r="P16" s="2146" t="s">
        <v>649</v>
      </c>
      <c r="Q16" s="2147"/>
      <c r="R16" s="2147"/>
      <c r="S16" s="2147"/>
      <c r="T16" s="2147"/>
      <c r="U16" s="2147"/>
      <c r="V16" s="2137" t="s">
        <v>649</v>
      </c>
      <c r="W16" s="2137"/>
      <c r="X16" s="2137"/>
      <c r="Y16" s="2137"/>
      <c r="Z16" s="2137"/>
      <c r="AA16" s="2137"/>
      <c r="AB16" s="2137" t="s">
        <v>649</v>
      </c>
      <c r="AC16" s="2137"/>
      <c r="AD16" s="2137"/>
      <c r="AE16" s="2137"/>
      <c r="AF16" s="2137"/>
      <c r="AG16" s="2137"/>
    </row>
    <row r="17" spans="2:33" ht="18.75" customHeight="1">
      <c r="B17" s="2151" t="s">
        <v>2262</v>
      </c>
      <c r="C17" s="2151"/>
      <c r="D17" s="2151"/>
      <c r="E17" s="2151"/>
      <c r="F17" s="2151"/>
      <c r="G17" s="2151"/>
      <c r="H17" s="2151"/>
      <c r="I17" s="2151"/>
      <c r="J17" s="2151"/>
      <c r="K17" s="2151"/>
      <c r="L17" s="2151"/>
      <c r="M17" s="2151"/>
      <c r="N17" s="2151"/>
      <c r="P17" s="2146" t="s">
        <v>649</v>
      </c>
      <c r="Q17" s="2147"/>
      <c r="R17" s="2147"/>
      <c r="S17" s="2147"/>
      <c r="T17" s="2147"/>
      <c r="U17" s="2147"/>
      <c r="V17" s="2137" t="s">
        <v>649</v>
      </c>
      <c r="W17" s="2137"/>
      <c r="X17" s="2137"/>
      <c r="Y17" s="2137"/>
      <c r="Z17" s="2137"/>
      <c r="AA17" s="2137"/>
      <c r="AB17" s="2137" t="s">
        <v>649</v>
      </c>
      <c r="AC17" s="2137"/>
      <c r="AD17" s="2137"/>
      <c r="AE17" s="2137"/>
      <c r="AF17" s="2137"/>
      <c r="AG17" s="2137"/>
    </row>
    <row r="18" spans="2:33" ht="18.75" customHeight="1">
      <c r="B18" s="2151" t="s">
        <v>2263</v>
      </c>
      <c r="C18" s="2151"/>
      <c r="D18" s="2151"/>
      <c r="E18" s="2151"/>
      <c r="F18" s="2151"/>
      <c r="G18" s="2151"/>
      <c r="H18" s="2151"/>
      <c r="I18" s="2151"/>
      <c r="J18" s="2151"/>
      <c r="K18" s="2151"/>
      <c r="L18" s="2151"/>
      <c r="M18" s="2151"/>
      <c r="N18" s="2151"/>
      <c r="P18" s="2146" t="s">
        <v>649</v>
      </c>
      <c r="Q18" s="2147"/>
      <c r="R18" s="2147"/>
      <c r="S18" s="2147"/>
      <c r="T18" s="2147"/>
      <c r="U18" s="2147"/>
      <c r="V18" s="2137" t="s">
        <v>649</v>
      </c>
      <c r="W18" s="2137"/>
      <c r="X18" s="2137"/>
      <c r="Y18" s="2137"/>
      <c r="Z18" s="2137"/>
      <c r="AA18" s="2137"/>
      <c r="AB18" s="2137" t="s">
        <v>649</v>
      </c>
      <c r="AC18" s="2137"/>
      <c r="AD18" s="2137"/>
      <c r="AE18" s="2137"/>
      <c r="AF18" s="2137"/>
      <c r="AG18" s="2137"/>
    </row>
    <row r="19" spans="2:33" ht="18.75" customHeight="1">
      <c r="B19" s="2151" t="s">
        <v>2264</v>
      </c>
      <c r="C19" s="2151"/>
      <c r="D19" s="2151"/>
      <c r="E19" s="2151"/>
      <c r="F19" s="2151"/>
      <c r="G19" s="2151"/>
      <c r="H19" s="2151"/>
      <c r="I19" s="2151"/>
      <c r="J19" s="2151"/>
      <c r="K19" s="2151"/>
      <c r="L19" s="2151"/>
      <c r="M19" s="2151"/>
      <c r="N19" s="2151"/>
      <c r="P19" s="2146" t="s">
        <v>649</v>
      </c>
      <c r="Q19" s="2147"/>
      <c r="R19" s="2147"/>
      <c r="S19" s="2147"/>
      <c r="T19" s="2147"/>
      <c r="U19" s="2147"/>
      <c r="V19" s="2137" t="s">
        <v>649</v>
      </c>
      <c r="W19" s="2137"/>
      <c r="X19" s="2137"/>
      <c r="Y19" s="2137"/>
      <c r="Z19" s="2137"/>
      <c r="AA19" s="2137"/>
      <c r="AB19" s="2137" t="s">
        <v>649</v>
      </c>
      <c r="AC19" s="2137"/>
      <c r="AD19" s="2137"/>
      <c r="AE19" s="2137"/>
      <c r="AF19" s="2137"/>
      <c r="AG19" s="2137"/>
    </row>
    <row r="20" spans="2:33" ht="18.75" customHeight="1">
      <c r="B20" s="2134" t="s">
        <v>2265</v>
      </c>
      <c r="C20" s="2134"/>
      <c r="D20" s="2134"/>
      <c r="E20" s="2134"/>
      <c r="F20" s="2134"/>
      <c r="G20" s="2134"/>
      <c r="H20" s="2134"/>
      <c r="I20" s="2134"/>
      <c r="J20" s="2134"/>
      <c r="K20" s="2134"/>
      <c r="L20" s="2134"/>
      <c r="M20" s="2134"/>
      <c r="N20" s="2134"/>
      <c r="P20" s="2146">
        <v>1</v>
      </c>
      <c r="Q20" s="2147"/>
      <c r="R20" s="2147"/>
      <c r="S20" s="2147"/>
      <c r="T20" s="2147"/>
      <c r="U20" s="2147"/>
      <c r="V20" s="2137">
        <v>2</v>
      </c>
      <c r="W20" s="2137"/>
      <c r="X20" s="2137"/>
      <c r="Y20" s="2137"/>
      <c r="Z20" s="2137"/>
      <c r="AA20" s="2137"/>
      <c r="AB20" s="2137" t="s">
        <v>2170</v>
      </c>
      <c r="AC20" s="2137"/>
      <c r="AD20" s="2137"/>
      <c r="AE20" s="2137"/>
      <c r="AF20" s="2137"/>
      <c r="AG20" s="2137"/>
    </row>
    <row r="21" spans="2:33" ht="18.75" customHeight="1">
      <c r="B21" s="2151" t="s">
        <v>2266</v>
      </c>
      <c r="C21" s="2151"/>
      <c r="D21" s="2151"/>
      <c r="E21" s="2151"/>
      <c r="F21" s="2151"/>
      <c r="G21" s="2151"/>
      <c r="H21" s="2151"/>
      <c r="I21" s="2151"/>
      <c r="J21" s="2151"/>
      <c r="K21" s="2151"/>
      <c r="L21" s="2151"/>
      <c r="M21" s="2151"/>
      <c r="N21" s="2151"/>
      <c r="P21" s="2146" t="s">
        <v>649</v>
      </c>
      <c r="Q21" s="2147"/>
      <c r="R21" s="2147"/>
      <c r="S21" s="2147"/>
      <c r="T21" s="2147"/>
      <c r="U21" s="2147"/>
      <c r="V21" s="2137" t="s">
        <v>649</v>
      </c>
      <c r="W21" s="2137"/>
      <c r="X21" s="2137"/>
      <c r="Y21" s="2137"/>
      <c r="Z21" s="2137"/>
      <c r="AA21" s="2137"/>
      <c r="AB21" s="2137" t="s">
        <v>649</v>
      </c>
      <c r="AC21" s="2137"/>
      <c r="AD21" s="2137"/>
      <c r="AE21" s="2137"/>
      <c r="AF21" s="2137"/>
      <c r="AG21" s="2137"/>
    </row>
    <row r="22" spans="2:33" ht="18.75" customHeight="1">
      <c r="B22" s="2151" t="s">
        <v>2267</v>
      </c>
      <c r="C22" s="2151"/>
      <c r="D22" s="2151"/>
      <c r="E22" s="2151"/>
      <c r="F22" s="2151"/>
      <c r="G22" s="2151"/>
      <c r="H22" s="2151"/>
      <c r="I22" s="2151"/>
      <c r="J22" s="2151"/>
      <c r="K22" s="2151"/>
      <c r="L22" s="2151"/>
      <c r="M22" s="2151"/>
      <c r="N22" s="2151"/>
      <c r="P22" s="2146">
        <v>2</v>
      </c>
      <c r="Q22" s="2147"/>
      <c r="R22" s="2147"/>
      <c r="S22" s="2147"/>
      <c r="T22" s="2147"/>
      <c r="U22" s="2147"/>
      <c r="V22" s="2137">
        <v>3</v>
      </c>
      <c r="W22" s="2137"/>
      <c r="X22" s="2137"/>
      <c r="Y22" s="2137"/>
      <c r="Z22" s="2137"/>
      <c r="AA22" s="2137"/>
      <c r="AB22" s="2137" t="s">
        <v>2170</v>
      </c>
      <c r="AC22" s="2137"/>
      <c r="AD22" s="2137"/>
      <c r="AE22" s="2137"/>
      <c r="AF22" s="2137"/>
      <c r="AG22" s="2137"/>
    </row>
    <row r="23" spans="2:33" ht="18.75" customHeight="1">
      <c r="B23" s="2151" t="s">
        <v>2268</v>
      </c>
      <c r="C23" s="2151"/>
      <c r="D23" s="2151"/>
      <c r="E23" s="2151"/>
      <c r="F23" s="2151"/>
      <c r="G23" s="2151"/>
      <c r="H23" s="2151"/>
      <c r="I23" s="2151"/>
      <c r="J23" s="2151"/>
      <c r="K23" s="2151"/>
      <c r="L23" s="2151"/>
      <c r="M23" s="2151"/>
      <c r="N23" s="2151"/>
      <c r="P23" s="2146" t="s">
        <v>649</v>
      </c>
      <c r="Q23" s="2147"/>
      <c r="R23" s="2147"/>
      <c r="S23" s="2147"/>
      <c r="T23" s="2147"/>
      <c r="U23" s="2147"/>
      <c r="V23" s="2137" t="s">
        <v>649</v>
      </c>
      <c r="W23" s="2137"/>
      <c r="X23" s="2137"/>
      <c r="Y23" s="2137"/>
      <c r="Z23" s="2137"/>
      <c r="AA23" s="2137"/>
      <c r="AB23" s="2137" t="s">
        <v>649</v>
      </c>
      <c r="AC23" s="2137"/>
      <c r="AD23" s="2137"/>
      <c r="AE23" s="2137"/>
      <c r="AF23" s="2137"/>
      <c r="AG23" s="2137"/>
    </row>
    <row r="24" spans="2:33" ht="18.75" customHeight="1">
      <c r="B24" s="2151" t="s">
        <v>2269</v>
      </c>
      <c r="C24" s="2151"/>
      <c r="D24" s="2151"/>
      <c r="E24" s="2151"/>
      <c r="F24" s="2151"/>
      <c r="G24" s="2151"/>
      <c r="H24" s="2151"/>
      <c r="I24" s="2151"/>
      <c r="J24" s="2151"/>
      <c r="K24" s="2151"/>
      <c r="L24" s="2151"/>
      <c r="M24" s="2151"/>
      <c r="N24" s="2151"/>
      <c r="P24" s="2146">
        <v>1</v>
      </c>
      <c r="Q24" s="2147"/>
      <c r="R24" s="2147"/>
      <c r="S24" s="2147"/>
      <c r="T24" s="2147"/>
      <c r="U24" s="2147"/>
      <c r="V24" s="2137">
        <v>10</v>
      </c>
      <c r="W24" s="2137"/>
      <c r="X24" s="2137"/>
      <c r="Y24" s="2137"/>
      <c r="Z24" s="2137"/>
      <c r="AA24" s="2137"/>
      <c r="AB24" s="2137" t="s">
        <v>2170</v>
      </c>
      <c r="AC24" s="2137"/>
      <c r="AD24" s="2137"/>
      <c r="AE24" s="2137"/>
      <c r="AF24" s="2137"/>
      <c r="AG24" s="2137"/>
    </row>
    <row r="25" spans="2:33" ht="18.75" customHeight="1">
      <c r="B25" s="2151" t="s">
        <v>2270</v>
      </c>
      <c r="C25" s="2151"/>
      <c r="D25" s="2151"/>
      <c r="E25" s="2151"/>
      <c r="F25" s="2151"/>
      <c r="G25" s="2151"/>
      <c r="H25" s="2151"/>
      <c r="I25" s="2151"/>
      <c r="J25" s="2151"/>
      <c r="K25" s="2151"/>
      <c r="L25" s="2151"/>
      <c r="M25" s="2151"/>
      <c r="N25" s="2151"/>
      <c r="P25" s="2146" t="s">
        <v>649</v>
      </c>
      <c r="Q25" s="2147"/>
      <c r="R25" s="2147"/>
      <c r="S25" s="2147"/>
      <c r="T25" s="2147"/>
      <c r="U25" s="2147"/>
      <c r="V25" s="2137" t="s">
        <v>649</v>
      </c>
      <c r="W25" s="2137"/>
      <c r="X25" s="2137"/>
      <c r="Y25" s="2137"/>
      <c r="Z25" s="2137"/>
      <c r="AA25" s="2137"/>
      <c r="AB25" s="2137" t="s">
        <v>649</v>
      </c>
      <c r="AC25" s="2137"/>
      <c r="AD25" s="2137"/>
      <c r="AE25" s="2137"/>
      <c r="AF25" s="2137"/>
      <c r="AG25" s="2137"/>
    </row>
    <row r="26" spans="2:33" ht="18.75" customHeight="1">
      <c r="B26" s="2151" t="s">
        <v>2271</v>
      </c>
      <c r="C26" s="2151"/>
      <c r="D26" s="2151"/>
      <c r="E26" s="2151"/>
      <c r="F26" s="2151"/>
      <c r="G26" s="2151"/>
      <c r="H26" s="2151"/>
      <c r="I26" s="2151"/>
      <c r="J26" s="2151"/>
      <c r="K26" s="2151"/>
      <c r="L26" s="2151"/>
      <c r="M26" s="2151"/>
      <c r="N26" s="2151"/>
      <c r="P26" s="2146" t="s">
        <v>649</v>
      </c>
      <c r="Q26" s="2147"/>
      <c r="R26" s="2147"/>
      <c r="S26" s="2147"/>
      <c r="T26" s="2147"/>
      <c r="U26" s="2147"/>
      <c r="V26" s="2137" t="s">
        <v>649</v>
      </c>
      <c r="W26" s="2137"/>
      <c r="X26" s="2137"/>
      <c r="Y26" s="2137"/>
      <c r="Z26" s="2137"/>
      <c r="AA26" s="2137"/>
      <c r="AB26" s="2137" t="s">
        <v>649</v>
      </c>
      <c r="AC26" s="2137"/>
      <c r="AD26" s="2137"/>
      <c r="AE26" s="2137"/>
      <c r="AF26" s="2137"/>
      <c r="AG26" s="2137"/>
    </row>
    <row r="27" spans="2:33" ht="18.75" customHeight="1">
      <c r="B27" s="2151" t="s">
        <v>2272</v>
      </c>
      <c r="C27" s="2151"/>
      <c r="D27" s="2151"/>
      <c r="E27" s="2151"/>
      <c r="F27" s="2151"/>
      <c r="G27" s="2151"/>
      <c r="H27" s="2151"/>
      <c r="I27" s="2151"/>
      <c r="J27" s="2151"/>
      <c r="K27" s="2151"/>
      <c r="L27" s="2151"/>
      <c r="M27" s="2151"/>
      <c r="N27" s="2151"/>
      <c r="P27" s="2146" t="s">
        <v>649</v>
      </c>
      <c r="Q27" s="2147"/>
      <c r="R27" s="2147"/>
      <c r="S27" s="2147"/>
      <c r="T27" s="2147"/>
      <c r="U27" s="2147"/>
      <c r="V27" s="2137" t="s">
        <v>649</v>
      </c>
      <c r="W27" s="2137"/>
      <c r="X27" s="2137"/>
      <c r="Y27" s="2137"/>
      <c r="Z27" s="2137"/>
      <c r="AA27" s="2137"/>
      <c r="AB27" s="2137" t="s">
        <v>649</v>
      </c>
      <c r="AC27" s="2137"/>
      <c r="AD27" s="2137"/>
      <c r="AE27" s="2137"/>
      <c r="AF27" s="2137"/>
      <c r="AG27" s="2137"/>
    </row>
    <row r="28" spans="2:33" ht="18.75" customHeight="1">
      <c r="B28" s="2151" t="s">
        <v>2273</v>
      </c>
      <c r="C28" s="2151"/>
      <c r="D28" s="2151"/>
      <c r="E28" s="2151"/>
      <c r="F28" s="2151"/>
      <c r="G28" s="2151"/>
      <c r="H28" s="2151"/>
      <c r="I28" s="2151"/>
      <c r="J28" s="2151"/>
      <c r="K28" s="2151"/>
      <c r="L28" s="2151"/>
      <c r="M28" s="2151"/>
      <c r="N28" s="2151"/>
      <c r="P28" s="2146" t="s">
        <v>649</v>
      </c>
      <c r="Q28" s="2147"/>
      <c r="R28" s="2147"/>
      <c r="S28" s="2147"/>
      <c r="T28" s="2147"/>
      <c r="U28" s="2147"/>
      <c r="V28" s="2137" t="s">
        <v>649</v>
      </c>
      <c r="W28" s="2137"/>
      <c r="X28" s="2137"/>
      <c r="Y28" s="2137"/>
      <c r="Z28" s="2137"/>
      <c r="AA28" s="2137"/>
      <c r="AB28" s="2137" t="s">
        <v>649</v>
      </c>
      <c r="AC28" s="2137"/>
      <c r="AD28" s="2137"/>
      <c r="AE28" s="2137"/>
      <c r="AF28" s="2137"/>
      <c r="AG28" s="2137"/>
    </row>
    <row r="29" spans="2:33" ht="18.75" customHeight="1">
      <c r="B29" s="2152" t="s">
        <v>2274</v>
      </c>
      <c r="C29" s="2152"/>
      <c r="D29" s="2152"/>
      <c r="E29" s="2152"/>
      <c r="F29" s="2152"/>
      <c r="G29" s="2152"/>
      <c r="H29" s="2152"/>
      <c r="I29" s="2152"/>
      <c r="J29" s="2152"/>
      <c r="K29" s="2152"/>
      <c r="L29" s="2152"/>
      <c r="M29" s="2152"/>
      <c r="N29" s="2152"/>
      <c r="P29" s="2146">
        <v>1</v>
      </c>
      <c r="Q29" s="2147"/>
      <c r="R29" s="2147"/>
      <c r="S29" s="2147"/>
      <c r="T29" s="2147"/>
      <c r="U29" s="2147"/>
      <c r="V29" s="2137">
        <v>2</v>
      </c>
      <c r="W29" s="2137"/>
      <c r="X29" s="2137"/>
      <c r="Y29" s="2137"/>
      <c r="Z29" s="2137"/>
      <c r="AA29" s="2137"/>
      <c r="AB29" s="2137" t="s">
        <v>2170</v>
      </c>
      <c r="AC29" s="2137"/>
      <c r="AD29" s="2137"/>
      <c r="AE29" s="2137"/>
      <c r="AF29" s="2137"/>
      <c r="AG29" s="2137"/>
    </row>
    <row r="30" spans="2:33" ht="18.75" customHeight="1">
      <c r="B30" s="2151" t="s">
        <v>2275</v>
      </c>
      <c r="C30" s="2151"/>
      <c r="D30" s="2151"/>
      <c r="E30" s="2151"/>
      <c r="F30" s="2151"/>
      <c r="G30" s="2151"/>
      <c r="H30" s="2151"/>
      <c r="I30" s="2151"/>
      <c r="J30" s="2151"/>
      <c r="K30" s="2151"/>
      <c r="L30" s="2151"/>
      <c r="M30" s="2151"/>
      <c r="N30" s="2151"/>
      <c r="P30" s="2146" t="s">
        <v>649</v>
      </c>
      <c r="Q30" s="2147"/>
      <c r="R30" s="2147"/>
      <c r="S30" s="2147"/>
      <c r="T30" s="2147"/>
      <c r="U30" s="2147"/>
      <c r="V30" s="2137" t="s">
        <v>649</v>
      </c>
      <c r="W30" s="2137"/>
      <c r="X30" s="2137"/>
      <c r="Y30" s="2137"/>
      <c r="Z30" s="2137"/>
      <c r="AA30" s="2137"/>
      <c r="AB30" s="2137" t="s">
        <v>649</v>
      </c>
      <c r="AC30" s="2137"/>
      <c r="AD30" s="2137"/>
      <c r="AE30" s="2137"/>
      <c r="AF30" s="2137"/>
      <c r="AG30" s="2137"/>
    </row>
    <row r="31" spans="2:33" ht="18.75" customHeight="1">
      <c r="B31" s="2152" t="s">
        <v>2276</v>
      </c>
      <c r="C31" s="2152"/>
      <c r="D31" s="2152"/>
      <c r="E31" s="2152"/>
      <c r="F31" s="2152"/>
      <c r="G31" s="2152"/>
      <c r="H31" s="2152"/>
      <c r="I31" s="2152"/>
      <c r="J31" s="2152"/>
      <c r="K31" s="2152"/>
      <c r="L31" s="2152"/>
      <c r="M31" s="2152"/>
      <c r="N31" s="2152"/>
      <c r="P31" s="2146" t="s">
        <v>649</v>
      </c>
      <c r="Q31" s="2147"/>
      <c r="R31" s="2147"/>
      <c r="S31" s="2147"/>
      <c r="T31" s="2147"/>
      <c r="U31" s="2147"/>
      <c r="V31" s="2137" t="s">
        <v>649</v>
      </c>
      <c r="W31" s="2137"/>
      <c r="X31" s="2137"/>
      <c r="Y31" s="2137"/>
      <c r="Z31" s="2137"/>
      <c r="AA31" s="2137"/>
      <c r="AB31" s="2137" t="s">
        <v>649</v>
      </c>
      <c r="AC31" s="2137"/>
      <c r="AD31" s="2137"/>
      <c r="AE31" s="2137"/>
      <c r="AF31" s="2137"/>
      <c r="AG31" s="2137"/>
    </row>
    <row r="32" spans="2:33" ht="18.75" customHeight="1">
      <c r="B32" s="2152" t="s">
        <v>2277</v>
      </c>
      <c r="C32" s="2152"/>
      <c r="D32" s="2152"/>
      <c r="E32" s="2152"/>
      <c r="F32" s="2152"/>
      <c r="G32" s="2152"/>
      <c r="H32" s="2152"/>
      <c r="I32" s="2152"/>
      <c r="J32" s="2152"/>
      <c r="K32" s="2152"/>
      <c r="L32" s="2152"/>
      <c r="M32" s="2152"/>
      <c r="N32" s="2152"/>
      <c r="P32" s="2146" t="s">
        <v>649</v>
      </c>
      <c r="Q32" s="2147"/>
      <c r="R32" s="2147"/>
      <c r="S32" s="2147"/>
      <c r="T32" s="2147"/>
      <c r="U32" s="2147"/>
      <c r="V32" s="2137" t="s">
        <v>649</v>
      </c>
      <c r="W32" s="2137"/>
      <c r="X32" s="2137"/>
      <c r="Y32" s="2137"/>
      <c r="Z32" s="2137"/>
      <c r="AA32" s="2137"/>
      <c r="AB32" s="2137" t="s">
        <v>649</v>
      </c>
      <c r="AC32" s="2137"/>
      <c r="AD32" s="2137"/>
      <c r="AE32" s="2137"/>
      <c r="AF32" s="2137"/>
      <c r="AG32" s="2137"/>
    </row>
    <row r="33" spans="2:33" ht="18.75" customHeight="1">
      <c r="B33" s="2151" t="s">
        <v>2278</v>
      </c>
      <c r="C33" s="2151"/>
      <c r="D33" s="2151"/>
      <c r="E33" s="2151"/>
      <c r="F33" s="2151"/>
      <c r="G33" s="2151"/>
      <c r="H33" s="2151"/>
      <c r="I33" s="2151"/>
      <c r="J33" s="2151"/>
      <c r="K33" s="2151"/>
      <c r="L33" s="2151"/>
      <c r="M33" s="2151"/>
      <c r="N33" s="2151"/>
      <c r="P33" s="2146">
        <v>1</v>
      </c>
      <c r="Q33" s="2147"/>
      <c r="R33" s="2147"/>
      <c r="S33" s="2147"/>
      <c r="T33" s="2147"/>
      <c r="U33" s="2147"/>
      <c r="V33" s="2137">
        <v>12</v>
      </c>
      <c r="W33" s="2137"/>
      <c r="X33" s="2137"/>
      <c r="Y33" s="2137"/>
      <c r="Z33" s="2137"/>
      <c r="AA33" s="2137"/>
      <c r="AB33" s="2137" t="s">
        <v>2170</v>
      </c>
      <c r="AC33" s="2137"/>
      <c r="AD33" s="2137"/>
      <c r="AE33" s="2137"/>
      <c r="AF33" s="2137"/>
      <c r="AG33" s="2137"/>
    </row>
    <row r="34" spans="2:33" ht="18.75" customHeight="1">
      <c r="B34" s="2152" t="s">
        <v>2279</v>
      </c>
      <c r="C34" s="2152"/>
      <c r="D34" s="2152"/>
      <c r="E34" s="2152"/>
      <c r="F34" s="2152"/>
      <c r="G34" s="2152"/>
      <c r="H34" s="2152"/>
      <c r="I34" s="2152"/>
      <c r="J34" s="2152"/>
      <c r="K34" s="2152"/>
      <c r="L34" s="2152"/>
      <c r="M34" s="2152"/>
      <c r="N34" s="2152"/>
      <c r="P34" s="2146">
        <v>2</v>
      </c>
      <c r="Q34" s="2147"/>
      <c r="R34" s="2147"/>
      <c r="S34" s="2147"/>
      <c r="T34" s="2147"/>
      <c r="U34" s="2147"/>
      <c r="V34" s="2137">
        <v>8</v>
      </c>
      <c r="W34" s="2137"/>
      <c r="X34" s="2137"/>
      <c r="Y34" s="2137"/>
      <c r="Z34" s="2137"/>
      <c r="AA34" s="2137"/>
      <c r="AB34" s="2137" t="s">
        <v>2170</v>
      </c>
      <c r="AC34" s="2137"/>
      <c r="AD34" s="2137"/>
      <c r="AE34" s="2137"/>
      <c r="AF34" s="2137"/>
      <c r="AG34" s="2137"/>
    </row>
    <row r="35" spans="2:33" ht="18.75" customHeight="1">
      <c r="B35" s="2151" t="s">
        <v>2280</v>
      </c>
      <c r="C35" s="2151"/>
      <c r="D35" s="2151"/>
      <c r="E35" s="2151"/>
      <c r="F35" s="2151"/>
      <c r="G35" s="2151"/>
      <c r="H35" s="2151"/>
      <c r="I35" s="2151"/>
      <c r="J35" s="2151"/>
      <c r="K35" s="2151"/>
      <c r="L35" s="2151"/>
      <c r="M35" s="2151"/>
      <c r="N35" s="2151"/>
      <c r="P35" s="2146">
        <v>1</v>
      </c>
      <c r="Q35" s="2147"/>
      <c r="R35" s="2147"/>
      <c r="S35" s="2147"/>
      <c r="T35" s="2147"/>
      <c r="U35" s="2147"/>
      <c r="V35" s="2137">
        <v>144</v>
      </c>
      <c r="W35" s="2137"/>
      <c r="X35" s="2137"/>
      <c r="Y35" s="2137"/>
      <c r="Z35" s="2137"/>
      <c r="AA35" s="2137"/>
      <c r="AB35" s="2137" t="s">
        <v>2170</v>
      </c>
      <c r="AC35" s="2137"/>
      <c r="AD35" s="2137"/>
      <c r="AE35" s="2137"/>
      <c r="AF35" s="2137"/>
      <c r="AG35" s="2137"/>
    </row>
    <row r="36" spans="2:33" ht="18.75" customHeight="1">
      <c r="B36" s="2154" t="s">
        <v>2281</v>
      </c>
      <c r="C36" s="2154"/>
      <c r="D36" s="2154"/>
      <c r="E36" s="2154"/>
      <c r="F36" s="2154"/>
      <c r="G36" s="2154"/>
      <c r="H36" s="2154"/>
      <c r="I36" s="2154"/>
      <c r="J36" s="2154"/>
      <c r="K36" s="2154"/>
      <c r="L36" s="2154"/>
      <c r="M36" s="2154"/>
      <c r="N36" s="2154"/>
      <c r="P36" s="2146" t="s">
        <v>649</v>
      </c>
      <c r="Q36" s="2147"/>
      <c r="R36" s="2147"/>
      <c r="S36" s="2147"/>
      <c r="T36" s="2147"/>
      <c r="U36" s="2147"/>
      <c r="V36" s="2137" t="s">
        <v>649</v>
      </c>
      <c r="W36" s="2137"/>
      <c r="X36" s="2137"/>
      <c r="Y36" s="2137"/>
      <c r="Z36" s="2137"/>
      <c r="AA36" s="2137"/>
      <c r="AB36" s="2137" t="s">
        <v>649</v>
      </c>
      <c r="AC36" s="2137"/>
      <c r="AD36" s="2137"/>
      <c r="AE36" s="2137"/>
      <c r="AF36" s="2137"/>
      <c r="AG36" s="2137"/>
    </row>
    <row r="37" spans="2:33" ht="18.75" customHeight="1">
      <c r="B37" s="2151" t="s">
        <v>2282</v>
      </c>
      <c r="C37" s="2151"/>
      <c r="D37" s="2151"/>
      <c r="E37" s="2151"/>
      <c r="F37" s="2151"/>
      <c r="G37" s="2151"/>
      <c r="H37" s="2151"/>
      <c r="I37" s="2151"/>
      <c r="J37" s="2151"/>
      <c r="K37" s="2151"/>
      <c r="L37" s="2151"/>
      <c r="M37" s="2151"/>
      <c r="N37" s="2151"/>
      <c r="P37" s="2146">
        <v>4</v>
      </c>
      <c r="Q37" s="2147"/>
      <c r="R37" s="2147"/>
      <c r="S37" s="2147"/>
      <c r="T37" s="2147"/>
      <c r="U37" s="2147"/>
      <c r="V37" s="2137">
        <v>11</v>
      </c>
      <c r="W37" s="2137"/>
      <c r="X37" s="2137"/>
      <c r="Y37" s="2137"/>
      <c r="Z37" s="2137"/>
      <c r="AA37" s="2137"/>
      <c r="AB37" s="2137">
        <v>6254</v>
      </c>
      <c r="AC37" s="2137"/>
      <c r="AD37" s="2137"/>
      <c r="AE37" s="2137"/>
      <c r="AF37" s="2137"/>
      <c r="AG37" s="2137"/>
    </row>
    <row r="38" spans="2:33" ht="18.75" customHeight="1">
      <c r="B38" s="2151" t="s">
        <v>2283</v>
      </c>
      <c r="C38" s="2151"/>
      <c r="D38" s="2151"/>
      <c r="E38" s="2151"/>
      <c r="F38" s="2151"/>
      <c r="G38" s="2151"/>
      <c r="H38" s="2151"/>
      <c r="I38" s="2151"/>
      <c r="J38" s="2151"/>
      <c r="K38" s="2151"/>
      <c r="L38" s="2151"/>
      <c r="M38" s="2151"/>
      <c r="N38" s="2151"/>
      <c r="P38" s="2146">
        <v>4</v>
      </c>
      <c r="Q38" s="2147"/>
      <c r="R38" s="2147"/>
      <c r="S38" s="2147"/>
      <c r="T38" s="2147"/>
      <c r="U38" s="2147"/>
      <c r="V38" s="2137">
        <v>7</v>
      </c>
      <c r="W38" s="2137"/>
      <c r="X38" s="2137"/>
      <c r="Y38" s="2137"/>
      <c r="Z38" s="2137"/>
      <c r="AA38" s="2137"/>
      <c r="AB38" s="2137">
        <v>3878</v>
      </c>
      <c r="AC38" s="2137"/>
      <c r="AD38" s="2137"/>
      <c r="AE38" s="2137"/>
      <c r="AF38" s="2137"/>
      <c r="AG38" s="2137"/>
    </row>
    <row r="39" spans="2:33" ht="18.75" customHeight="1">
      <c r="B39" s="2151" t="s">
        <v>2284</v>
      </c>
      <c r="C39" s="2151"/>
      <c r="D39" s="2151"/>
      <c r="E39" s="2151"/>
      <c r="F39" s="2151"/>
      <c r="G39" s="2151"/>
      <c r="H39" s="2151"/>
      <c r="I39" s="2151"/>
      <c r="J39" s="2151"/>
      <c r="K39" s="2151"/>
      <c r="L39" s="2151"/>
      <c r="M39" s="2151"/>
      <c r="N39" s="2151"/>
      <c r="P39" s="2146">
        <v>9</v>
      </c>
      <c r="Q39" s="2147"/>
      <c r="R39" s="2147"/>
      <c r="S39" s="2147"/>
      <c r="T39" s="2147"/>
      <c r="U39" s="2147"/>
      <c r="V39" s="2137">
        <v>28</v>
      </c>
      <c r="W39" s="2137"/>
      <c r="X39" s="2137"/>
      <c r="Y39" s="2137"/>
      <c r="Z39" s="2137"/>
      <c r="AA39" s="2137"/>
      <c r="AB39" s="2137">
        <v>46593</v>
      </c>
      <c r="AC39" s="2137"/>
      <c r="AD39" s="2137"/>
      <c r="AE39" s="2137"/>
      <c r="AF39" s="2137"/>
      <c r="AG39" s="2137"/>
    </row>
    <row r="40" spans="2:33" ht="18.75" customHeight="1">
      <c r="B40" s="2151" t="s">
        <v>2285</v>
      </c>
      <c r="C40" s="2151"/>
      <c r="D40" s="2151"/>
      <c r="E40" s="2151"/>
      <c r="F40" s="2151"/>
      <c r="G40" s="2151"/>
      <c r="H40" s="2151"/>
      <c r="I40" s="2151"/>
      <c r="J40" s="2151"/>
      <c r="K40" s="2151"/>
      <c r="L40" s="2151"/>
      <c r="M40" s="2151"/>
      <c r="N40" s="2151"/>
      <c r="P40" s="2146">
        <v>21</v>
      </c>
      <c r="Q40" s="2147"/>
      <c r="R40" s="2147"/>
      <c r="S40" s="2147"/>
      <c r="T40" s="2147"/>
      <c r="U40" s="2147"/>
      <c r="V40" s="2137">
        <v>93</v>
      </c>
      <c r="W40" s="2137"/>
      <c r="X40" s="2137"/>
      <c r="Y40" s="2137"/>
      <c r="Z40" s="2137"/>
      <c r="AA40" s="2137"/>
      <c r="AB40" s="2137">
        <v>150730</v>
      </c>
      <c r="AC40" s="2137"/>
      <c r="AD40" s="2137"/>
      <c r="AE40" s="2137"/>
      <c r="AF40" s="2137"/>
      <c r="AG40" s="2137"/>
    </row>
    <row r="41" spans="2:33" ht="18.75" customHeight="1">
      <c r="B41" s="2151" t="s">
        <v>2286</v>
      </c>
      <c r="C41" s="2151"/>
      <c r="D41" s="2151"/>
      <c r="E41" s="2151"/>
      <c r="F41" s="2151"/>
      <c r="G41" s="2151"/>
      <c r="H41" s="2151"/>
      <c r="I41" s="2151"/>
      <c r="J41" s="2151"/>
      <c r="K41" s="2151"/>
      <c r="L41" s="2151"/>
      <c r="M41" s="2151"/>
      <c r="N41" s="2151"/>
      <c r="P41" s="2146">
        <v>1</v>
      </c>
      <c r="Q41" s="2147"/>
      <c r="R41" s="2147"/>
      <c r="S41" s="2147"/>
      <c r="T41" s="2147"/>
      <c r="U41" s="2147"/>
      <c r="V41" s="2137">
        <v>7</v>
      </c>
      <c r="W41" s="2137"/>
      <c r="X41" s="2137"/>
      <c r="Y41" s="2137"/>
      <c r="Z41" s="2137"/>
      <c r="AA41" s="2137"/>
      <c r="AB41" s="2137" t="s">
        <v>2170</v>
      </c>
      <c r="AC41" s="2137"/>
      <c r="AD41" s="2137"/>
      <c r="AE41" s="2137"/>
      <c r="AF41" s="2137"/>
      <c r="AG41" s="2137"/>
    </row>
    <row r="42" spans="2:33" ht="18.75" customHeight="1">
      <c r="B42" s="2151" t="s">
        <v>2287</v>
      </c>
      <c r="C42" s="2151"/>
      <c r="D42" s="2151"/>
      <c r="E42" s="2151"/>
      <c r="F42" s="2151"/>
      <c r="G42" s="2151"/>
      <c r="H42" s="2151"/>
      <c r="I42" s="2151"/>
      <c r="J42" s="2151"/>
      <c r="K42" s="2151"/>
      <c r="L42" s="2151"/>
      <c r="M42" s="2151"/>
      <c r="N42" s="2151"/>
      <c r="P42" s="2146">
        <v>4</v>
      </c>
      <c r="Q42" s="2147"/>
      <c r="R42" s="2147"/>
      <c r="S42" s="2147"/>
      <c r="T42" s="2147"/>
      <c r="U42" s="2147"/>
      <c r="V42" s="2137">
        <v>20</v>
      </c>
      <c r="W42" s="2137"/>
      <c r="X42" s="2137"/>
      <c r="Y42" s="2137"/>
      <c r="Z42" s="2137"/>
      <c r="AA42" s="2137"/>
      <c r="AB42" s="2137">
        <v>33852</v>
      </c>
      <c r="AC42" s="2137"/>
      <c r="AD42" s="2137"/>
      <c r="AE42" s="2137"/>
      <c r="AF42" s="2137"/>
      <c r="AG42" s="2137"/>
    </row>
    <row r="43" spans="2:33" ht="18.75" customHeight="1">
      <c r="B43" s="2151" t="s">
        <v>2288</v>
      </c>
      <c r="C43" s="2151"/>
      <c r="D43" s="2151"/>
      <c r="E43" s="2151"/>
      <c r="F43" s="2151"/>
      <c r="G43" s="2151"/>
      <c r="H43" s="2151"/>
      <c r="I43" s="2151"/>
      <c r="J43" s="2151"/>
      <c r="K43" s="2151"/>
      <c r="L43" s="2151"/>
      <c r="M43" s="2151"/>
      <c r="N43" s="2151"/>
      <c r="P43" s="2146" t="s">
        <v>649</v>
      </c>
      <c r="Q43" s="2147"/>
      <c r="R43" s="2147"/>
      <c r="S43" s="2147"/>
      <c r="T43" s="2147"/>
      <c r="U43" s="2147"/>
      <c r="V43" s="2137" t="s">
        <v>649</v>
      </c>
      <c r="W43" s="2137"/>
      <c r="X43" s="2137"/>
      <c r="Y43" s="2137"/>
      <c r="Z43" s="2137"/>
      <c r="AA43" s="2137"/>
      <c r="AB43" s="2137" t="s">
        <v>649</v>
      </c>
      <c r="AC43" s="2137"/>
      <c r="AD43" s="2137"/>
      <c r="AE43" s="2137"/>
      <c r="AF43" s="2137"/>
      <c r="AG43" s="2137"/>
    </row>
    <row r="44" spans="2:33" ht="18.75" customHeight="1">
      <c r="B44" s="2151" t="s">
        <v>2289</v>
      </c>
      <c r="C44" s="2151"/>
      <c r="D44" s="2151"/>
      <c r="E44" s="2151"/>
      <c r="F44" s="2151"/>
      <c r="G44" s="2151"/>
      <c r="H44" s="2151"/>
      <c r="I44" s="2151"/>
      <c r="J44" s="2151"/>
      <c r="K44" s="2151"/>
      <c r="L44" s="2151"/>
      <c r="M44" s="2151"/>
      <c r="N44" s="2151"/>
      <c r="P44" s="2146">
        <v>2</v>
      </c>
      <c r="Q44" s="2147"/>
      <c r="R44" s="2147"/>
      <c r="S44" s="2147"/>
      <c r="T44" s="2147"/>
      <c r="U44" s="2147"/>
      <c r="V44" s="2137">
        <v>2</v>
      </c>
      <c r="W44" s="2137"/>
      <c r="X44" s="2137"/>
      <c r="Y44" s="2137"/>
      <c r="Z44" s="2137"/>
      <c r="AA44" s="2137"/>
      <c r="AB44" s="2137" t="s">
        <v>2170</v>
      </c>
      <c r="AC44" s="2137"/>
      <c r="AD44" s="2137"/>
      <c r="AE44" s="2137"/>
      <c r="AF44" s="2137"/>
      <c r="AG44" s="2137"/>
    </row>
    <row r="45" spans="2:33" ht="18.75" customHeight="1">
      <c r="B45" s="2151" t="s">
        <v>2290</v>
      </c>
      <c r="C45" s="2151"/>
      <c r="D45" s="2151"/>
      <c r="E45" s="2151"/>
      <c r="F45" s="2151"/>
      <c r="G45" s="2151"/>
      <c r="H45" s="2151"/>
      <c r="I45" s="2151"/>
      <c r="J45" s="2151"/>
      <c r="K45" s="2151"/>
      <c r="L45" s="2151"/>
      <c r="M45" s="2151"/>
      <c r="N45" s="2151"/>
      <c r="P45" s="2146">
        <v>2</v>
      </c>
      <c r="Q45" s="2147"/>
      <c r="R45" s="2147"/>
      <c r="S45" s="2147"/>
      <c r="T45" s="2147"/>
      <c r="U45" s="2147"/>
      <c r="V45" s="2137">
        <v>12</v>
      </c>
      <c r="W45" s="2137"/>
      <c r="X45" s="2137"/>
      <c r="Y45" s="2137"/>
      <c r="Z45" s="2137"/>
      <c r="AA45" s="2137"/>
      <c r="AB45" s="2137" t="s">
        <v>2170</v>
      </c>
      <c r="AC45" s="2137"/>
      <c r="AD45" s="2137"/>
      <c r="AE45" s="2137"/>
      <c r="AF45" s="2137"/>
      <c r="AG45" s="2137"/>
    </row>
    <row r="46" spans="2:33" ht="18.75" customHeight="1">
      <c r="B46" s="2151" t="s">
        <v>2291</v>
      </c>
      <c r="C46" s="2151"/>
      <c r="D46" s="2151"/>
      <c r="E46" s="2151"/>
      <c r="F46" s="2151"/>
      <c r="G46" s="2151"/>
      <c r="H46" s="2151"/>
      <c r="I46" s="2151"/>
      <c r="J46" s="2151"/>
      <c r="K46" s="2151"/>
      <c r="L46" s="2151"/>
      <c r="M46" s="2151"/>
      <c r="N46" s="2151"/>
      <c r="P46" s="2146">
        <v>13</v>
      </c>
      <c r="Q46" s="2147"/>
      <c r="R46" s="2147"/>
      <c r="S46" s="2147"/>
      <c r="T46" s="2147"/>
      <c r="U46" s="2147"/>
      <c r="V46" s="2137">
        <v>70</v>
      </c>
      <c r="W46" s="2137"/>
      <c r="X46" s="2137"/>
      <c r="Y46" s="2137"/>
      <c r="Z46" s="2137"/>
      <c r="AA46" s="2137"/>
      <c r="AB46" s="2137">
        <v>48499</v>
      </c>
      <c r="AC46" s="2137"/>
      <c r="AD46" s="2137"/>
      <c r="AE46" s="2137"/>
      <c r="AF46" s="2137"/>
      <c r="AG46" s="2137"/>
    </row>
    <row r="47" spans="2:33" ht="18.75" customHeight="1">
      <c r="B47" s="2153" t="s">
        <v>2292</v>
      </c>
      <c r="C47" s="2153"/>
      <c r="D47" s="2153"/>
      <c r="E47" s="2153"/>
      <c r="F47" s="2153"/>
      <c r="G47" s="2153"/>
      <c r="H47" s="2153"/>
      <c r="I47" s="2153"/>
      <c r="J47" s="2153"/>
      <c r="K47" s="2153"/>
      <c r="L47" s="2153"/>
      <c r="M47" s="2153"/>
      <c r="N47" s="2153"/>
      <c r="P47" s="2146">
        <v>2</v>
      </c>
      <c r="Q47" s="2147"/>
      <c r="R47" s="2147"/>
      <c r="S47" s="2147"/>
      <c r="T47" s="2147"/>
      <c r="U47" s="2147"/>
      <c r="V47" s="2137">
        <v>6</v>
      </c>
      <c r="W47" s="2137"/>
      <c r="X47" s="2137"/>
      <c r="Y47" s="2137"/>
      <c r="Z47" s="2137"/>
      <c r="AA47" s="2137"/>
      <c r="AB47" s="2137" t="s">
        <v>2170</v>
      </c>
      <c r="AC47" s="2137"/>
      <c r="AD47" s="2137"/>
      <c r="AE47" s="2137"/>
      <c r="AF47" s="2137"/>
      <c r="AG47" s="2137"/>
    </row>
    <row r="48" spans="2:33" ht="18.75" customHeight="1">
      <c r="B48" s="2151" t="s">
        <v>2293</v>
      </c>
      <c r="C48" s="2151"/>
      <c r="D48" s="2151"/>
      <c r="E48" s="2151"/>
      <c r="F48" s="2151"/>
      <c r="G48" s="2151"/>
      <c r="H48" s="2151"/>
      <c r="I48" s="2151"/>
      <c r="J48" s="2151"/>
      <c r="K48" s="2151"/>
      <c r="L48" s="2151"/>
      <c r="M48" s="2151"/>
      <c r="N48" s="2151"/>
      <c r="P48" s="2146">
        <v>18</v>
      </c>
      <c r="Q48" s="2147"/>
      <c r="R48" s="2147"/>
      <c r="S48" s="2147"/>
      <c r="T48" s="2147"/>
      <c r="U48" s="2147"/>
      <c r="V48" s="2137">
        <v>668</v>
      </c>
      <c r="W48" s="2137"/>
      <c r="X48" s="2137"/>
      <c r="Y48" s="2137"/>
      <c r="Z48" s="2137"/>
      <c r="AA48" s="2137"/>
      <c r="AB48" s="2137">
        <v>992923</v>
      </c>
      <c r="AC48" s="2137"/>
      <c r="AD48" s="2137"/>
      <c r="AE48" s="2137"/>
      <c r="AF48" s="2137"/>
      <c r="AG48" s="2137"/>
    </row>
    <row r="49" spans="1:33" ht="18.75" customHeight="1">
      <c r="B49" s="2134" t="s">
        <v>2294</v>
      </c>
      <c r="C49" s="2134"/>
      <c r="D49" s="2150"/>
      <c r="E49" s="2134"/>
      <c r="F49" s="2134"/>
      <c r="G49" s="2134"/>
      <c r="H49" s="2134"/>
      <c r="I49" s="2134"/>
      <c r="J49" s="2134"/>
      <c r="K49" s="2134"/>
      <c r="L49" s="2134"/>
      <c r="M49" s="2134"/>
      <c r="N49" s="2134"/>
      <c r="P49" s="2146">
        <v>10</v>
      </c>
      <c r="Q49" s="2147"/>
      <c r="R49" s="2147"/>
      <c r="S49" s="2147"/>
      <c r="T49" s="2147"/>
      <c r="U49" s="2147"/>
      <c r="V49" s="2137">
        <v>35</v>
      </c>
      <c r="W49" s="2137"/>
      <c r="X49" s="2137"/>
      <c r="Y49" s="2137"/>
      <c r="Z49" s="2137"/>
      <c r="AA49" s="2137"/>
      <c r="AB49" s="2137">
        <v>68397</v>
      </c>
      <c r="AC49" s="2137"/>
      <c r="AD49" s="2137"/>
      <c r="AE49" s="2137"/>
      <c r="AF49" s="2137"/>
      <c r="AG49" s="2137"/>
    </row>
    <row r="50" spans="1:33" ht="18.75" customHeight="1">
      <c r="B50" s="2151" t="s">
        <v>2295</v>
      </c>
      <c r="C50" s="2151"/>
      <c r="D50" s="2151"/>
      <c r="E50" s="2151"/>
      <c r="F50" s="2151"/>
      <c r="G50" s="2151"/>
      <c r="H50" s="2151"/>
      <c r="I50" s="2151"/>
      <c r="J50" s="2151"/>
      <c r="K50" s="2151"/>
      <c r="L50" s="2151"/>
      <c r="M50" s="2151"/>
      <c r="N50" s="2151"/>
      <c r="P50" s="2146">
        <v>1</v>
      </c>
      <c r="Q50" s="2147"/>
      <c r="R50" s="2147"/>
      <c r="S50" s="2147"/>
      <c r="T50" s="2147"/>
      <c r="U50" s="2147"/>
      <c r="V50" s="2149">
        <v>4</v>
      </c>
      <c r="W50" s="2149"/>
      <c r="X50" s="2149"/>
      <c r="Y50" s="2149"/>
      <c r="Z50" s="2149"/>
      <c r="AA50" s="2149"/>
      <c r="AB50" s="2137" t="s">
        <v>2170</v>
      </c>
      <c r="AC50" s="2137"/>
      <c r="AD50" s="2137"/>
      <c r="AE50" s="2137"/>
      <c r="AF50" s="2137"/>
      <c r="AG50" s="2137"/>
    </row>
    <row r="51" spans="1:33" ht="18.75" customHeight="1">
      <c r="B51" s="2134" t="s">
        <v>2296</v>
      </c>
      <c r="C51" s="2134"/>
      <c r="D51" s="2134"/>
      <c r="E51" s="2134"/>
      <c r="F51" s="2134"/>
      <c r="G51" s="2134"/>
      <c r="H51" s="2134"/>
      <c r="I51" s="2134"/>
      <c r="J51" s="2134"/>
      <c r="K51" s="2134"/>
      <c r="L51" s="2134"/>
      <c r="M51" s="2134"/>
      <c r="N51" s="2134"/>
      <c r="P51" s="2146">
        <v>9</v>
      </c>
      <c r="Q51" s="2147"/>
      <c r="R51" s="2147"/>
      <c r="S51" s="2147"/>
      <c r="T51" s="2147"/>
      <c r="U51" s="2147"/>
      <c r="V51" s="2137">
        <v>32</v>
      </c>
      <c r="W51" s="2137"/>
      <c r="X51" s="2137"/>
      <c r="Y51" s="2137"/>
      <c r="Z51" s="2137"/>
      <c r="AA51" s="2137"/>
      <c r="AB51" s="2137">
        <v>33438</v>
      </c>
      <c r="AC51" s="2137"/>
      <c r="AD51" s="2137"/>
      <c r="AE51" s="2137"/>
      <c r="AF51" s="2137"/>
      <c r="AG51" s="2137"/>
    </row>
    <row r="52" spans="1:33" ht="18.75" customHeight="1">
      <c r="B52" s="2151" t="s">
        <v>2297</v>
      </c>
      <c r="C52" s="2151"/>
      <c r="D52" s="2151"/>
      <c r="E52" s="2151"/>
      <c r="F52" s="2151"/>
      <c r="G52" s="2151"/>
      <c r="H52" s="2151"/>
      <c r="I52" s="2151"/>
      <c r="J52" s="2151"/>
      <c r="K52" s="2151"/>
      <c r="L52" s="2151"/>
      <c r="M52" s="2151"/>
      <c r="N52" s="2151"/>
      <c r="P52" s="2146" t="s">
        <v>649</v>
      </c>
      <c r="Q52" s="2147"/>
      <c r="R52" s="2147"/>
      <c r="S52" s="2147"/>
      <c r="T52" s="2147"/>
      <c r="U52" s="2147"/>
      <c r="V52" s="2137" t="s">
        <v>649</v>
      </c>
      <c r="W52" s="2137"/>
      <c r="X52" s="2137"/>
      <c r="Y52" s="2137"/>
      <c r="Z52" s="2137"/>
      <c r="AA52" s="2137"/>
      <c r="AB52" s="2137" t="s">
        <v>649</v>
      </c>
      <c r="AC52" s="2137"/>
      <c r="AD52" s="2137"/>
      <c r="AE52" s="2137"/>
      <c r="AF52" s="2137"/>
      <c r="AG52" s="2137"/>
    </row>
    <row r="53" spans="1:33" ht="18.75" customHeight="1">
      <c r="B53" s="2151" t="s">
        <v>2298</v>
      </c>
      <c r="C53" s="2151"/>
      <c r="D53" s="2151"/>
      <c r="E53" s="2151"/>
      <c r="F53" s="2151"/>
      <c r="G53" s="2151"/>
      <c r="H53" s="2151"/>
      <c r="I53" s="2151"/>
      <c r="J53" s="2151"/>
      <c r="K53" s="2151"/>
      <c r="L53" s="2151"/>
      <c r="M53" s="2151"/>
      <c r="N53" s="2151"/>
      <c r="P53" s="2146">
        <v>7</v>
      </c>
      <c r="Q53" s="2147"/>
      <c r="R53" s="2147"/>
      <c r="S53" s="2147"/>
      <c r="T53" s="2147"/>
      <c r="U53" s="2147"/>
      <c r="V53" s="2137">
        <v>53</v>
      </c>
      <c r="W53" s="2137"/>
      <c r="X53" s="2137"/>
      <c r="Y53" s="2137"/>
      <c r="Z53" s="2137"/>
      <c r="AA53" s="2137"/>
      <c r="AB53" s="2137">
        <v>75731</v>
      </c>
      <c r="AC53" s="2137"/>
      <c r="AD53" s="2137"/>
      <c r="AE53" s="2137"/>
      <c r="AF53" s="2137"/>
      <c r="AG53" s="2137"/>
    </row>
    <row r="54" spans="1:33" ht="18.75" customHeight="1">
      <c r="A54" s="858"/>
      <c r="B54" s="2151" t="s">
        <v>2299</v>
      </c>
      <c r="C54" s="2151"/>
      <c r="D54" s="2151"/>
      <c r="E54" s="2151"/>
      <c r="F54" s="2151"/>
      <c r="G54" s="2151"/>
      <c r="H54" s="2151"/>
      <c r="I54" s="2151"/>
      <c r="J54" s="2151"/>
      <c r="K54" s="2151"/>
      <c r="L54" s="2151"/>
      <c r="M54" s="2151"/>
      <c r="N54" s="2151"/>
      <c r="P54" s="2146">
        <v>17</v>
      </c>
      <c r="Q54" s="2147"/>
      <c r="R54" s="2147"/>
      <c r="S54" s="2147"/>
      <c r="T54" s="2147"/>
      <c r="U54" s="2147"/>
      <c r="V54" s="2137">
        <v>40</v>
      </c>
      <c r="W54" s="2137"/>
      <c r="X54" s="2137"/>
      <c r="Y54" s="2137"/>
      <c r="Z54" s="2137"/>
      <c r="AA54" s="2137"/>
      <c r="AB54" s="2137">
        <v>38473</v>
      </c>
      <c r="AC54" s="2137"/>
      <c r="AD54" s="2137"/>
      <c r="AE54" s="2137"/>
      <c r="AF54" s="2137"/>
      <c r="AG54" s="2137"/>
    </row>
    <row r="55" spans="1:33" ht="18.75" customHeight="1">
      <c r="B55" s="2151" t="s">
        <v>2300</v>
      </c>
      <c r="C55" s="2151"/>
      <c r="D55" s="2151"/>
      <c r="E55" s="2151"/>
      <c r="F55" s="2151"/>
      <c r="G55" s="2151"/>
      <c r="H55" s="2151"/>
      <c r="I55" s="2151"/>
      <c r="J55" s="2151"/>
      <c r="K55" s="2151"/>
      <c r="L55" s="2151"/>
      <c r="M55" s="2151"/>
      <c r="N55" s="2151"/>
      <c r="P55" s="2146">
        <v>20</v>
      </c>
      <c r="Q55" s="2147"/>
      <c r="R55" s="2147"/>
      <c r="S55" s="2147"/>
      <c r="T55" s="2147"/>
      <c r="U55" s="2147"/>
      <c r="V55" s="2137">
        <v>66</v>
      </c>
      <c r="W55" s="2137"/>
      <c r="X55" s="2137"/>
      <c r="Y55" s="2137"/>
      <c r="Z55" s="2137"/>
      <c r="AA55" s="2137"/>
      <c r="AB55" s="2137">
        <v>29238</v>
      </c>
      <c r="AC55" s="2137"/>
      <c r="AD55" s="2137"/>
      <c r="AE55" s="2137"/>
      <c r="AF55" s="2137"/>
      <c r="AG55" s="2137"/>
    </row>
    <row r="56" spans="1:33" ht="18.75" customHeight="1">
      <c r="A56" s="859"/>
      <c r="B56" s="859"/>
      <c r="C56" s="859"/>
      <c r="D56" s="859"/>
      <c r="E56" s="859"/>
      <c r="F56" s="859"/>
      <c r="G56" s="859"/>
      <c r="H56" s="859"/>
      <c r="I56" s="859"/>
      <c r="J56" s="859"/>
      <c r="K56" s="859"/>
      <c r="L56" s="859"/>
      <c r="M56" s="859"/>
      <c r="N56" s="859"/>
      <c r="O56" s="859"/>
      <c r="P56" s="868"/>
      <c r="Q56" s="869"/>
      <c r="R56" s="869"/>
      <c r="S56" s="869"/>
      <c r="T56" s="869"/>
      <c r="U56" s="869"/>
      <c r="V56" s="859"/>
      <c r="W56" s="859"/>
      <c r="X56" s="859"/>
      <c r="Y56" s="859"/>
      <c r="Z56" s="859"/>
      <c r="AA56" s="859"/>
      <c r="AB56" s="869"/>
      <c r="AC56" s="859"/>
      <c r="AD56" s="859"/>
      <c r="AE56" s="859"/>
      <c r="AF56" s="859"/>
      <c r="AG56" s="859"/>
    </row>
    <row r="57" spans="1:33" ht="18.75" customHeight="1">
      <c r="A57" s="1126"/>
      <c r="B57" s="1126"/>
      <c r="C57" s="1126"/>
      <c r="D57" s="1126"/>
      <c r="E57" s="1126"/>
      <c r="F57" s="1126"/>
      <c r="G57" s="1126"/>
      <c r="H57" s="1126"/>
      <c r="I57" s="1126"/>
      <c r="J57" s="1126"/>
      <c r="K57" s="1126"/>
      <c r="L57" s="1126"/>
      <c r="M57" s="1126"/>
      <c r="N57" s="1126"/>
      <c r="O57" s="1126"/>
      <c r="P57" s="1126"/>
      <c r="Q57" s="863"/>
      <c r="R57" s="863"/>
      <c r="S57" s="863"/>
      <c r="T57" s="863"/>
      <c r="U57" s="863"/>
      <c r="V57" s="864"/>
      <c r="W57" s="864"/>
      <c r="X57" s="864"/>
      <c r="Y57" s="864"/>
      <c r="Z57" s="864"/>
      <c r="AA57" s="864"/>
      <c r="AB57" s="864"/>
      <c r="AC57" s="865"/>
    </row>
    <row r="58" spans="1:33" ht="18.75" customHeight="1">
      <c r="P58" s="866"/>
      <c r="Q58" s="866"/>
      <c r="R58" s="866"/>
      <c r="S58" s="866"/>
      <c r="T58" s="866"/>
      <c r="U58" s="866"/>
      <c r="V58" s="866"/>
      <c r="W58" s="866"/>
      <c r="X58" s="866"/>
      <c r="Y58" s="866"/>
      <c r="Z58" s="866"/>
      <c r="AA58" s="866"/>
      <c r="AB58" s="866"/>
    </row>
  </sheetData>
  <mergeCells count="209">
    <mergeCell ref="B55:N55"/>
    <mergeCell ref="P55:U55"/>
    <mergeCell ref="V55:AA55"/>
    <mergeCell ref="AB55:AG55"/>
    <mergeCell ref="B53:N53"/>
    <mergeCell ref="P53:U53"/>
    <mergeCell ref="V53:AA53"/>
    <mergeCell ref="AB53:AG53"/>
    <mergeCell ref="B54:N54"/>
    <mergeCell ref="P54:U54"/>
    <mergeCell ref="V54:AA54"/>
    <mergeCell ref="AB54:AG54"/>
    <mergeCell ref="B51:N51"/>
    <mergeCell ref="P51:U51"/>
    <mergeCell ref="V51:AA51"/>
    <mergeCell ref="AB51:AG51"/>
    <mergeCell ref="B52:N52"/>
    <mergeCell ref="P52:U52"/>
    <mergeCell ref="V52:AA52"/>
    <mergeCell ref="AB52:AG52"/>
    <mergeCell ref="B49:N49"/>
    <mergeCell ref="P49:U49"/>
    <mergeCell ref="V49:AA49"/>
    <mergeCell ref="AB49:AG49"/>
    <mergeCell ref="B50:N50"/>
    <mergeCell ref="P50:U50"/>
    <mergeCell ref="V50:AA50"/>
    <mergeCell ref="AB50:AG50"/>
    <mergeCell ref="B47:N47"/>
    <mergeCell ref="P47:U47"/>
    <mergeCell ref="V47:AA47"/>
    <mergeCell ref="AB47:AG47"/>
    <mergeCell ref="B48:N48"/>
    <mergeCell ref="P48:U48"/>
    <mergeCell ref="V48:AA48"/>
    <mergeCell ref="AB48:AG48"/>
    <mergeCell ref="B45:N45"/>
    <mergeCell ref="P45:U45"/>
    <mergeCell ref="V45:AA45"/>
    <mergeCell ref="AB45:AG45"/>
    <mergeCell ref="B46:N46"/>
    <mergeCell ref="P46:U46"/>
    <mergeCell ref="V46:AA46"/>
    <mergeCell ref="AB46:AG46"/>
    <mergeCell ref="B43:N43"/>
    <mergeCell ref="P43:U43"/>
    <mergeCell ref="V43:AA43"/>
    <mergeCell ref="AB43:AG43"/>
    <mergeCell ref="B44:N44"/>
    <mergeCell ref="P44:U44"/>
    <mergeCell ref="V44:AA44"/>
    <mergeCell ref="AB44:AG44"/>
    <mergeCell ref="B41:N41"/>
    <mergeCell ref="P41:U41"/>
    <mergeCell ref="V41:AA41"/>
    <mergeCell ref="AB41:AG41"/>
    <mergeCell ref="B42:N42"/>
    <mergeCell ref="P42:U42"/>
    <mergeCell ref="V42:AA42"/>
    <mergeCell ref="AB42:AG42"/>
    <mergeCell ref="B39:N39"/>
    <mergeCell ref="P39:U39"/>
    <mergeCell ref="V39:AA39"/>
    <mergeCell ref="AB39:AG39"/>
    <mergeCell ref="B40:N40"/>
    <mergeCell ref="P40:U40"/>
    <mergeCell ref="V40:AA40"/>
    <mergeCell ref="AB40:AG40"/>
    <mergeCell ref="B37:N37"/>
    <mergeCell ref="P37:U37"/>
    <mergeCell ref="V37:AA37"/>
    <mergeCell ref="AB37:AG37"/>
    <mergeCell ref="B38:N38"/>
    <mergeCell ref="P38:U38"/>
    <mergeCell ref="V38:AA38"/>
    <mergeCell ref="AB38:AG38"/>
    <mergeCell ref="B35:N35"/>
    <mergeCell ref="P35:U35"/>
    <mergeCell ref="V35:AA35"/>
    <mergeCell ref="AB35:AG35"/>
    <mergeCell ref="B36:N36"/>
    <mergeCell ref="P36:U36"/>
    <mergeCell ref="V36:AA36"/>
    <mergeCell ref="AB36:AG36"/>
    <mergeCell ref="B33:N33"/>
    <mergeCell ref="P33:U33"/>
    <mergeCell ref="V33:AA33"/>
    <mergeCell ref="AB33:AG33"/>
    <mergeCell ref="B34:N34"/>
    <mergeCell ref="P34:U34"/>
    <mergeCell ref="V34:AA34"/>
    <mergeCell ref="AB34:AG34"/>
    <mergeCell ref="B31:N31"/>
    <mergeCell ref="P31:U31"/>
    <mergeCell ref="V31:AA31"/>
    <mergeCell ref="AB31:AG31"/>
    <mergeCell ref="B32:N32"/>
    <mergeCell ref="P32:U32"/>
    <mergeCell ref="V32:AA32"/>
    <mergeCell ref="AB32:AG32"/>
    <mergeCell ref="B29:N29"/>
    <mergeCell ref="P29:U29"/>
    <mergeCell ref="V29:AA29"/>
    <mergeCell ref="AB29:AG29"/>
    <mergeCell ref="B30:N30"/>
    <mergeCell ref="P30:U30"/>
    <mergeCell ref="V30:AA30"/>
    <mergeCell ref="AB30:AG30"/>
    <mergeCell ref="B27:N27"/>
    <mergeCell ref="P27:U27"/>
    <mergeCell ref="V27:AA27"/>
    <mergeCell ref="AB27:AG27"/>
    <mergeCell ref="B28:N28"/>
    <mergeCell ref="P28:U28"/>
    <mergeCell ref="V28:AA28"/>
    <mergeCell ref="AB28:AG28"/>
    <mergeCell ref="B25:N25"/>
    <mergeCell ref="P25:U25"/>
    <mergeCell ref="V25:AA25"/>
    <mergeCell ref="AB25:AG25"/>
    <mergeCell ref="B26:N26"/>
    <mergeCell ref="P26:U26"/>
    <mergeCell ref="V26:AA26"/>
    <mergeCell ref="AB26:AG26"/>
    <mergeCell ref="B23:N23"/>
    <mergeCell ref="P23:U23"/>
    <mergeCell ref="V23:AA23"/>
    <mergeCell ref="AB23:AG23"/>
    <mergeCell ref="B24:N24"/>
    <mergeCell ref="P24:U24"/>
    <mergeCell ref="V24:AA24"/>
    <mergeCell ref="AB24:AG24"/>
    <mergeCell ref="B21:N21"/>
    <mergeCell ref="P21:U21"/>
    <mergeCell ref="V21:AA21"/>
    <mergeCell ref="AB21:AG21"/>
    <mergeCell ref="B22:N22"/>
    <mergeCell ref="P22:U22"/>
    <mergeCell ref="V22:AA22"/>
    <mergeCell ref="AB22:AG22"/>
    <mergeCell ref="B19:N19"/>
    <mergeCell ref="P19:U19"/>
    <mergeCell ref="V19:AA19"/>
    <mergeCell ref="AB19:AG19"/>
    <mergeCell ref="B20:N20"/>
    <mergeCell ref="P20:U20"/>
    <mergeCell ref="V20:AA20"/>
    <mergeCell ref="AB20:AG20"/>
    <mergeCell ref="B17:N17"/>
    <mergeCell ref="P17:U17"/>
    <mergeCell ref="V17:AA17"/>
    <mergeCell ref="AB17:AG17"/>
    <mergeCell ref="B18:N18"/>
    <mergeCell ref="P18:U18"/>
    <mergeCell ref="V18:AA18"/>
    <mergeCell ref="AB18:AG18"/>
    <mergeCell ref="B15:N15"/>
    <mergeCell ref="P15:U15"/>
    <mergeCell ref="V15:AA15"/>
    <mergeCell ref="AB15:AG15"/>
    <mergeCell ref="B16:N16"/>
    <mergeCell ref="P16:U16"/>
    <mergeCell ref="V16:AA16"/>
    <mergeCell ref="AB16:AG16"/>
    <mergeCell ref="B13:N13"/>
    <mergeCell ref="P13:U13"/>
    <mergeCell ref="V13:AA13"/>
    <mergeCell ref="AB13:AG13"/>
    <mergeCell ref="B14:N14"/>
    <mergeCell ref="P14:U14"/>
    <mergeCell ref="V14:AA14"/>
    <mergeCell ref="AB14:AG14"/>
    <mergeCell ref="B11:N11"/>
    <mergeCell ref="P11:U11"/>
    <mergeCell ref="V11:AA11"/>
    <mergeCell ref="AB11:AG11"/>
    <mergeCell ref="B12:N12"/>
    <mergeCell ref="P12:U12"/>
    <mergeCell ref="V12:AA12"/>
    <mergeCell ref="AB12:AG12"/>
    <mergeCell ref="B9:N9"/>
    <mergeCell ref="P9:U9"/>
    <mergeCell ref="V9:AA9"/>
    <mergeCell ref="AB9:AG9"/>
    <mergeCell ref="B10:N10"/>
    <mergeCell ref="P10:U10"/>
    <mergeCell ref="V10:AA10"/>
    <mergeCell ref="AB10:AG10"/>
    <mergeCell ref="B8:N8"/>
    <mergeCell ref="P8:U8"/>
    <mergeCell ref="V8:AA8"/>
    <mergeCell ref="AB8:AG8"/>
    <mergeCell ref="P5:U5"/>
    <mergeCell ref="V5:AA5"/>
    <mergeCell ref="AB5:AG5"/>
    <mergeCell ref="B6:N6"/>
    <mergeCell ref="P6:U6"/>
    <mergeCell ref="V6:AA6"/>
    <mergeCell ref="AB6:AG6"/>
    <mergeCell ref="A2:AB2"/>
    <mergeCell ref="A4:O4"/>
    <mergeCell ref="P4:U4"/>
    <mergeCell ref="V4:AA4"/>
    <mergeCell ref="AB4:AG4"/>
    <mergeCell ref="A1:D1"/>
    <mergeCell ref="B7:N7"/>
    <mergeCell ref="P7:U7"/>
    <mergeCell ref="V7:AA7"/>
    <mergeCell ref="AB7:AG7"/>
  </mergeCells>
  <phoneticPr fontId="4"/>
  <hyperlinks>
    <hyperlink ref="A1" location="P2細目次!A1" display="目次に戻る" xr:uid="{904E0186-0B9B-419E-8FA9-3B275470B154}"/>
  </hyperlinks>
  <pageMargins left="0.70866141732283472" right="0.70866141732283472" top="0.74803149606299213" bottom="0.74803149606299213" header="0.31496062992125984" footer="0.31496062992125984"/>
  <pageSetup paperSize="9" scale="79" firstPageNumber="0" orientation="portrait" r:id="rId1"/>
  <headerFooter differentFirst="1" scaleWithDoc="0">
    <oddFooter>&amp;C- &amp;P -</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A332E-C2B4-4F40-96AE-B97B18A36BAC}">
  <sheetPr codeName="Sheet76">
    <tabColor theme="0"/>
    <pageSetUpPr fitToPage="1"/>
  </sheetPr>
  <dimension ref="A1:AG59"/>
  <sheetViews>
    <sheetView zoomScaleNormal="100" zoomScaleSheetLayoutView="100" workbookViewId="0">
      <selection activeCell="AL2" sqref="AL2:AR2"/>
    </sheetView>
  </sheetViews>
  <sheetFormatPr defaultColWidth="3.125" defaultRowHeight="18.75" customHeight="1"/>
  <cols>
    <col min="1" max="16384" width="3.125" style="262"/>
  </cols>
  <sheetData>
    <row r="1" spans="1:33" ht="13.5">
      <c r="A1" s="1544" t="s">
        <v>4602</v>
      </c>
      <c r="B1" s="1544"/>
      <c r="C1" s="1544"/>
      <c r="D1" s="1544"/>
    </row>
    <row r="2" spans="1:33" ht="18.75" customHeight="1">
      <c r="A2" s="2138"/>
      <c r="B2" s="2138"/>
      <c r="C2" s="2138"/>
      <c r="D2" s="2138"/>
      <c r="E2" s="2138"/>
      <c r="F2" s="2138"/>
      <c r="G2" s="2138"/>
      <c r="H2" s="2138"/>
      <c r="I2" s="2138"/>
      <c r="J2" s="2138"/>
      <c r="K2" s="2138"/>
      <c r="L2" s="2138"/>
      <c r="M2" s="2138"/>
      <c r="N2" s="2138"/>
      <c r="O2" s="2138"/>
      <c r="P2" s="2138"/>
      <c r="Q2" s="2138"/>
      <c r="R2" s="2138"/>
      <c r="S2" s="2138"/>
      <c r="T2" s="2138"/>
      <c r="U2" s="2138"/>
      <c r="V2" s="2138"/>
      <c r="W2" s="2138"/>
      <c r="X2" s="2138"/>
      <c r="Y2" s="2138"/>
      <c r="Z2" s="2138"/>
      <c r="AA2" s="2138"/>
      <c r="AB2" s="2138"/>
    </row>
    <row r="3" spans="1:33" ht="18.75" customHeight="1">
      <c r="A3" s="1110" t="s">
        <v>865</v>
      </c>
      <c r="B3" s="1110"/>
      <c r="C3" s="867"/>
      <c r="D3" s="867"/>
      <c r="E3" s="867"/>
      <c r="F3" s="867"/>
      <c r="G3" s="867"/>
      <c r="H3" s="867"/>
      <c r="I3" s="867"/>
      <c r="J3" s="867"/>
      <c r="K3" s="867"/>
      <c r="L3" s="867"/>
      <c r="M3" s="867"/>
      <c r="N3" s="867"/>
      <c r="V3" s="853"/>
      <c r="W3" s="853"/>
      <c r="X3" s="853"/>
      <c r="Y3" s="853"/>
      <c r="Z3" s="853"/>
      <c r="AA3" s="853"/>
      <c r="AB3" s="854"/>
    </row>
    <row r="4" spans="1:33" ht="16.5" customHeight="1">
      <c r="A4" s="2139" t="s">
        <v>2196</v>
      </c>
      <c r="B4" s="2140"/>
      <c r="C4" s="2140"/>
      <c r="D4" s="2140"/>
      <c r="E4" s="2140"/>
      <c r="F4" s="2140"/>
      <c r="G4" s="2140"/>
      <c r="H4" s="2140"/>
      <c r="I4" s="2140"/>
      <c r="J4" s="2140"/>
      <c r="K4" s="2140"/>
      <c r="L4" s="2140"/>
      <c r="M4" s="2140"/>
      <c r="N4" s="2140"/>
      <c r="O4" s="2140"/>
      <c r="P4" s="2141" t="s">
        <v>2163</v>
      </c>
      <c r="Q4" s="2142"/>
      <c r="R4" s="2142"/>
      <c r="S4" s="2142"/>
      <c r="T4" s="2142"/>
      <c r="U4" s="2139"/>
      <c r="V4" s="2141" t="s">
        <v>2164</v>
      </c>
      <c r="W4" s="2142"/>
      <c r="X4" s="2142"/>
      <c r="Y4" s="2142"/>
      <c r="Z4" s="2142"/>
      <c r="AA4" s="2139"/>
      <c r="AB4" s="2141" t="s">
        <v>2125</v>
      </c>
      <c r="AC4" s="2142"/>
      <c r="AD4" s="2142"/>
      <c r="AE4" s="2142"/>
      <c r="AF4" s="2142"/>
      <c r="AG4" s="2142"/>
    </row>
    <row r="5" spans="1:33" ht="16.5" customHeight="1">
      <c r="A5" s="855"/>
      <c r="B5" s="855"/>
      <c r="C5" s="855"/>
      <c r="D5" s="855"/>
      <c r="E5" s="855"/>
      <c r="F5" s="855"/>
      <c r="G5" s="855"/>
      <c r="H5" s="855"/>
      <c r="I5" s="855"/>
      <c r="J5" s="855"/>
      <c r="K5" s="855"/>
      <c r="L5" s="855"/>
      <c r="M5" s="855"/>
      <c r="N5" s="855"/>
      <c r="O5" s="855"/>
      <c r="P5" s="2143" t="s">
        <v>2197</v>
      </c>
      <c r="Q5" s="2144"/>
      <c r="R5" s="2144"/>
      <c r="S5" s="2144"/>
      <c r="T5" s="2144"/>
      <c r="U5" s="2144"/>
      <c r="V5" s="2144" t="s">
        <v>435</v>
      </c>
      <c r="W5" s="2144"/>
      <c r="X5" s="2144"/>
      <c r="Y5" s="2144"/>
      <c r="Z5" s="2144"/>
      <c r="AA5" s="2144"/>
      <c r="AB5" s="2161" t="s">
        <v>2149</v>
      </c>
      <c r="AC5" s="2161"/>
      <c r="AD5" s="2161"/>
      <c r="AE5" s="2161"/>
      <c r="AF5" s="2161"/>
      <c r="AG5" s="2161"/>
    </row>
    <row r="6" spans="1:33" ht="16.5" customHeight="1">
      <c r="B6" s="2152" t="s">
        <v>2301</v>
      </c>
      <c r="C6" s="2152"/>
      <c r="D6" s="2152"/>
      <c r="E6" s="2152"/>
      <c r="F6" s="2152"/>
      <c r="G6" s="2152"/>
      <c r="H6" s="2152"/>
      <c r="I6" s="2152"/>
      <c r="J6" s="2152"/>
      <c r="K6" s="2152"/>
      <c r="L6" s="2152"/>
      <c r="M6" s="2152"/>
      <c r="N6" s="2152"/>
      <c r="P6" s="2156">
        <v>10</v>
      </c>
      <c r="Q6" s="2157"/>
      <c r="R6" s="2157"/>
      <c r="S6" s="2157"/>
      <c r="T6" s="2157"/>
      <c r="U6" s="2157"/>
      <c r="V6" s="2157">
        <v>34</v>
      </c>
      <c r="W6" s="2157"/>
      <c r="X6" s="2157"/>
      <c r="Y6" s="2157"/>
      <c r="Z6" s="2157"/>
      <c r="AA6" s="2157"/>
      <c r="AB6" s="2137">
        <v>30519</v>
      </c>
      <c r="AC6" s="2137"/>
      <c r="AD6" s="2137"/>
      <c r="AE6" s="2137"/>
      <c r="AF6" s="2137"/>
      <c r="AG6" s="2137"/>
    </row>
    <row r="7" spans="1:33" ht="16.5" customHeight="1">
      <c r="B7" s="2155" t="s">
        <v>2302</v>
      </c>
      <c r="C7" s="2155"/>
      <c r="D7" s="2155"/>
      <c r="E7" s="2155"/>
      <c r="F7" s="2155"/>
      <c r="G7" s="2155"/>
      <c r="H7" s="2155"/>
      <c r="I7" s="2155"/>
      <c r="J7" s="2155"/>
      <c r="K7" s="2155"/>
      <c r="L7" s="2155"/>
      <c r="M7" s="2155"/>
      <c r="N7" s="2155"/>
      <c r="P7" s="2156">
        <v>6</v>
      </c>
      <c r="Q7" s="2157"/>
      <c r="R7" s="2157"/>
      <c r="S7" s="2157"/>
      <c r="T7" s="2157"/>
      <c r="U7" s="2157"/>
      <c r="V7" s="2157">
        <v>37</v>
      </c>
      <c r="W7" s="2157"/>
      <c r="X7" s="2157"/>
      <c r="Y7" s="2157"/>
      <c r="Z7" s="2157"/>
      <c r="AA7" s="2157"/>
      <c r="AB7" s="2136">
        <v>12619</v>
      </c>
      <c r="AC7" s="2136"/>
      <c r="AD7" s="2136"/>
      <c r="AE7" s="2136"/>
      <c r="AF7" s="2136"/>
      <c r="AG7" s="2136"/>
    </row>
    <row r="8" spans="1:33" ht="16.5" customHeight="1">
      <c r="B8" s="2152" t="s">
        <v>2303</v>
      </c>
      <c r="C8" s="2152"/>
      <c r="D8" s="2152"/>
      <c r="E8" s="2152"/>
      <c r="F8" s="2152"/>
      <c r="G8" s="2152"/>
      <c r="H8" s="2152"/>
      <c r="I8" s="2152"/>
      <c r="J8" s="2152"/>
      <c r="K8" s="2152"/>
      <c r="L8" s="2152"/>
      <c r="M8" s="2152"/>
      <c r="N8" s="2152"/>
      <c r="P8" s="2158">
        <v>1</v>
      </c>
      <c r="Q8" s="2159"/>
      <c r="R8" s="2159"/>
      <c r="S8" s="2159"/>
      <c r="T8" s="2159"/>
      <c r="U8" s="2159"/>
      <c r="V8" s="2160">
        <v>1</v>
      </c>
      <c r="W8" s="2160"/>
      <c r="X8" s="2160"/>
      <c r="Y8" s="2160"/>
      <c r="Z8" s="2160"/>
      <c r="AA8" s="2160"/>
      <c r="AB8" s="2137" t="s">
        <v>2170</v>
      </c>
      <c r="AC8" s="2137"/>
      <c r="AD8" s="2137"/>
      <c r="AE8" s="2137"/>
      <c r="AF8" s="2137"/>
      <c r="AG8" s="2137"/>
    </row>
    <row r="9" spans="1:33" ht="16.5" customHeight="1">
      <c r="B9" s="2152" t="s">
        <v>2304</v>
      </c>
      <c r="C9" s="2152"/>
      <c r="D9" s="2152"/>
      <c r="E9" s="2152"/>
      <c r="F9" s="2152"/>
      <c r="G9" s="2152"/>
      <c r="H9" s="2152"/>
      <c r="I9" s="2152"/>
      <c r="J9" s="2152"/>
      <c r="K9" s="2152"/>
      <c r="L9" s="2152"/>
      <c r="M9" s="2152"/>
      <c r="N9" s="2152"/>
      <c r="P9" s="2146">
        <v>23</v>
      </c>
      <c r="Q9" s="2147"/>
      <c r="R9" s="2147"/>
      <c r="S9" s="2147"/>
      <c r="T9" s="2147"/>
      <c r="U9" s="2147"/>
      <c r="V9" s="2137">
        <v>412</v>
      </c>
      <c r="W9" s="2137"/>
      <c r="X9" s="2137"/>
      <c r="Y9" s="2137"/>
      <c r="Z9" s="2137"/>
      <c r="AA9" s="2137"/>
      <c r="AB9" s="2137">
        <v>439644</v>
      </c>
      <c r="AC9" s="2137"/>
      <c r="AD9" s="2137"/>
      <c r="AE9" s="2137"/>
      <c r="AF9" s="2137"/>
      <c r="AG9" s="2137"/>
    </row>
    <row r="10" spans="1:33" ht="16.5" customHeight="1">
      <c r="B10" s="2152"/>
      <c r="C10" s="2152"/>
      <c r="D10" s="2152"/>
      <c r="E10" s="2152"/>
      <c r="F10" s="2152"/>
      <c r="G10" s="2152"/>
      <c r="H10" s="2152"/>
      <c r="I10" s="2152"/>
      <c r="J10" s="2152"/>
      <c r="K10" s="2152"/>
      <c r="L10" s="2152"/>
      <c r="M10" s="2152"/>
      <c r="N10" s="2152"/>
      <c r="P10" s="2146"/>
      <c r="Q10" s="2147"/>
      <c r="R10" s="2147"/>
      <c r="S10" s="2147"/>
      <c r="T10" s="2147"/>
      <c r="U10" s="2147"/>
      <c r="V10" s="2137"/>
      <c r="W10" s="2137"/>
      <c r="X10" s="2137"/>
      <c r="Y10" s="2137"/>
      <c r="Z10" s="2137"/>
      <c r="AA10" s="2137"/>
      <c r="AB10" s="2137"/>
      <c r="AC10" s="2137"/>
      <c r="AD10" s="2137"/>
      <c r="AE10" s="2137"/>
      <c r="AF10" s="2137"/>
      <c r="AG10" s="2137"/>
    </row>
    <row r="11" spans="1:33" ht="16.5" customHeight="1">
      <c r="B11" s="2151" t="s">
        <v>2305</v>
      </c>
      <c r="C11" s="2151"/>
      <c r="D11" s="2151"/>
      <c r="E11" s="2151"/>
      <c r="F11" s="2151"/>
      <c r="G11" s="2151"/>
      <c r="H11" s="2151"/>
      <c r="I11" s="2151"/>
      <c r="J11" s="2151"/>
      <c r="K11" s="2151"/>
      <c r="L11" s="2151"/>
      <c r="M11" s="2151"/>
      <c r="N11" s="2151"/>
      <c r="P11" s="2146">
        <v>7</v>
      </c>
      <c r="Q11" s="2147"/>
      <c r="R11" s="2147"/>
      <c r="S11" s="2147"/>
      <c r="T11" s="2147"/>
      <c r="U11" s="2147"/>
      <c r="V11" s="2137">
        <v>21</v>
      </c>
      <c r="W11" s="2137"/>
      <c r="X11" s="2137"/>
      <c r="Y11" s="2137"/>
      <c r="Z11" s="2137"/>
      <c r="AA11" s="2137"/>
      <c r="AB11" s="2137">
        <v>11279</v>
      </c>
      <c r="AC11" s="2137"/>
      <c r="AD11" s="2137"/>
      <c r="AE11" s="2137"/>
      <c r="AF11" s="2137"/>
      <c r="AG11" s="2137"/>
    </row>
    <row r="12" spans="1:33" ht="16.5" customHeight="1">
      <c r="B12" s="2151" t="s">
        <v>2306</v>
      </c>
      <c r="C12" s="2151"/>
      <c r="D12" s="2151"/>
      <c r="E12" s="2151"/>
      <c r="F12" s="2151"/>
      <c r="G12" s="2151"/>
      <c r="H12" s="2151"/>
      <c r="I12" s="2151"/>
      <c r="J12" s="2151"/>
      <c r="K12" s="2151"/>
      <c r="L12" s="2151"/>
      <c r="M12" s="2151"/>
      <c r="N12" s="2151"/>
      <c r="P12" s="2146">
        <v>3</v>
      </c>
      <c r="Q12" s="2147"/>
      <c r="R12" s="2147"/>
      <c r="S12" s="2147"/>
      <c r="T12" s="2147"/>
      <c r="U12" s="2147"/>
      <c r="V12" s="2137">
        <v>10</v>
      </c>
      <c r="W12" s="2137"/>
      <c r="X12" s="2137"/>
      <c r="Y12" s="2137"/>
      <c r="Z12" s="2137"/>
      <c r="AA12" s="2137"/>
      <c r="AB12" s="2137">
        <v>10321</v>
      </c>
      <c r="AC12" s="2137"/>
      <c r="AD12" s="2137"/>
      <c r="AE12" s="2137"/>
      <c r="AF12" s="2137"/>
      <c r="AG12" s="2137"/>
    </row>
    <row r="13" spans="1:33" ht="16.5" customHeight="1">
      <c r="B13" s="2151" t="s">
        <v>2307</v>
      </c>
      <c r="C13" s="2151"/>
      <c r="D13" s="2151"/>
      <c r="E13" s="2151"/>
      <c r="F13" s="2151"/>
      <c r="G13" s="2151"/>
      <c r="H13" s="2151"/>
      <c r="I13" s="2151"/>
      <c r="J13" s="2151"/>
      <c r="K13" s="2151"/>
      <c r="L13" s="2151"/>
      <c r="M13" s="2151"/>
      <c r="N13" s="2151"/>
      <c r="P13" s="2146">
        <v>12</v>
      </c>
      <c r="Q13" s="2147"/>
      <c r="R13" s="2147"/>
      <c r="S13" s="2147"/>
      <c r="T13" s="2147"/>
      <c r="U13" s="2147"/>
      <c r="V13" s="2137">
        <v>27</v>
      </c>
      <c r="W13" s="2137"/>
      <c r="X13" s="2137"/>
      <c r="Y13" s="2137"/>
      <c r="Z13" s="2137"/>
      <c r="AA13" s="2137"/>
      <c r="AB13" s="2137">
        <v>13078</v>
      </c>
      <c r="AC13" s="2137"/>
      <c r="AD13" s="2137"/>
      <c r="AE13" s="2137"/>
      <c r="AF13" s="2137"/>
      <c r="AG13" s="2137"/>
    </row>
    <row r="14" spans="1:33" ht="16.5" customHeight="1">
      <c r="B14" s="2151" t="s">
        <v>2308</v>
      </c>
      <c r="C14" s="2151"/>
      <c r="D14" s="2151"/>
      <c r="E14" s="2151"/>
      <c r="F14" s="2151"/>
      <c r="G14" s="2151"/>
      <c r="H14" s="2151"/>
      <c r="I14" s="2151"/>
      <c r="J14" s="2151"/>
      <c r="K14" s="2151"/>
      <c r="L14" s="2151"/>
      <c r="M14" s="2151"/>
      <c r="N14" s="2151"/>
      <c r="P14" s="2146">
        <v>6</v>
      </c>
      <c r="Q14" s="2147"/>
      <c r="R14" s="2147"/>
      <c r="S14" s="2147"/>
      <c r="T14" s="2147"/>
      <c r="U14" s="2147"/>
      <c r="V14" s="2137">
        <v>34</v>
      </c>
      <c r="W14" s="2137"/>
      <c r="X14" s="2137"/>
      <c r="Y14" s="2137"/>
      <c r="Z14" s="2137"/>
      <c r="AA14" s="2137"/>
      <c r="AB14" s="2137">
        <v>26029</v>
      </c>
      <c r="AC14" s="2137"/>
      <c r="AD14" s="2137"/>
      <c r="AE14" s="2137"/>
      <c r="AF14" s="2137"/>
      <c r="AG14" s="2137"/>
    </row>
    <row r="15" spans="1:33" ht="16.5" customHeight="1">
      <c r="B15" s="2151" t="s">
        <v>2309</v>
      </c>
      <c r="C15" s="2151"/>
      <c r="D15" s="2151"/>
      <c r="E15" s="2151"/>
      <c r="F15" s="2151"/>
      <c r="G15" s="2151"/>
      <c r="H15" s="2151"/>
      <c r="I15" s="2151"/>
      <c r="J15" s="2151"/>
      <c r="K15" s="2151"/>
      <c r="L15" s="2151"/>
      <c r="M15" s="2151"/>
      <c r="N15" s="2151"/>
      <c r="P15" s="2146">
        <v>10</v>
      </c>
      <c r="Q15" s="2147"/>
      <c r="R15" s="2147"/>
      <c r="S15" s="2147"/>
      <c r="T15" s="2147"/>
      <c r="U15" s="2147"/>
      <c r="V15" s="2137">
        <v>25</v>
      </c>
      <c r="W15" s="2137"/>
      <c r="X15" s="2137"/>
      <c r="Y15" s="2137"/>
      <c r="Z15" s="2137"/>
      <c r="AA15" s="2137"/>
      <c r="AB15" s="2137">
        <v>10939</v>
      </c>
      <c r="AC15" s="2137"/>
      <c r="AD15" s="2137"/>
      <c r="AE15" s="2137"/>
      <c r="AF15" s="2137"/>
      <c r="AG15" s="2137"/>
    </row>
    <row r="16" spans="1:33" ht="16.5" customHeight="1">
      <c r="B16" s="2152" t="s">
        <v>2310</v>
      </c>
      <c r="C16" s="2152"/>
      <c r="D16" s="2152"/>
      <c r="E16" s="2152"/>
      <c r="F16" s="2152"/>
      <c r="G16" s="2152"/>
      <c r="H16" s="2152"/>
      <c r="I16" s="2152"/>
      <c r="J16" s="2152"/>
      <c r="K16" s="2152"/>
      <c r="L16" s="2152"/>
      <c r="M16" s="2152"/>
      <c r="N16" s="2152"/>
      <c r="P16" s="2146">
        <v>2</v>
      </c>
      <c r="Q16" s="2147"/>
      <c r="R16" s="2147"/>
      <c r="S16" s="2147"/>
      <c r="T16" s="2147"/>
      <c r="U16" s="2147"/>
      <c r="V16" s="2137">
        <v>4</v>
      </c>
      <c r="W16" s="2137"/>
      <c r="X16" s="2137"/>
      <c r="Y16" s="2137"/>
      <c r="Z16" s="2137"/>
      <c r="AA16" s="2137"/>
      <c r="AB16" s="2137" t="s">
        <v>2170</v>
      </c>
      <c r="AC16" s="2137"/>
      <c r="AD16" s="2137"/>
      <c r="AE16" s="2137"/>
      <c r="AF16" s="2137"/>
      <c r="AG16" s="2137"/>
    </row>
    <row r="17" spans="2:33" ht="16.5" customHeight="1">
      <c r="B17" s="2151" t="s">
        <v>2311</v>
      </c>
      <c r="C17" s="2151"/>
      <c r="D17" s="2151"/>
      <c r="E17" s="2151"/>
      <c r="F17" s="2151"/>
      <c r="G17" s="2151"/>
      <c r="H17" s="2151"/>
      <c r="I17" s="2151"/>
      <c r="J17" s="2151"/>
      <c r="K17" s="2151"/>
      <c r="L17" s="2151"/>
      <c r="M17" s="2151"/>
      <c r="N17" s="2151"/>
      <c r="P17" s="2146" t="s">
        <v>649</v>
      </c>
      <c r="Q17" s="2147"/>
      <c r="R17" s="2147"/>
      <c r="S17" s="2147"/>
      <c r="T17" s="2147"/>
      <c r="U17" s="2147"/>
      <c r="V17" s="2149" t="s">
        <v>649</v>
      </c>
      <c r="W17" s="2149"/>
      <c r="X17" s="2149"/>
      <c r="Y17" s="2149"/>
      <c r="Z17" s="2149"/>
      <c r="AA17" s="2149"/>
      <c r="AB17" s="2137" t="s">
        <v>649</v>
      </c>
      <c r="AC17" s="2137"/>
      <c r="AD17" s="2137"/>
      <c r="AE17" s="2137"/>
      <c r="AF17" s="2137"/>
      <c r="AG17" s="2137"/>
    </row>
    <row r="18" spans="2:33" ht="16.5" customHeight="1">
      <c r="B18" s="2152" t="s">
        <v>2312</v>
      </c>
      <c r="C18" s="2152"/>
      <c r="D18" s="2152"/>
      <c r="E18" s="2152"/>
      <c r="F18" s="2152"/>
      <c r="G18" s="2152"/>
      <c r="H18" s="2152"/>
      <c r="I18" s="2152"/>
      <c r="J18" s="2152"/>
      <c r="K18" s="2152"/>
      <c r="L18" s="2152"/>
      <c r="M18" s="2152"/>
      <c r="N18" s="2152"/>
      <c r="P18" s="2146">
        <v>8</v>
      </c>
      <c r="Q18" s="2147"/>
      <c r="R18" s="2147"/>
      <c r="S18" s="2147"/>
      <c r="T18" s="2147"/>
      <c r="U18" s="2147"/>
      <c r="V18" s="2137">
        <v>123</v>
      </c>
      <c r="W18" s="2137"/>
      <c r="X18" s="2137"/>
      <c r="Y18" s="2137"/>
      <c r="Z18" s="2137"/>
      <c r="AA18" s="2137"/>
      <c r="AB18" s="2137">
        <v>199039</v>
      </c>
      <c r="AC18" s="2137"/>
      <c r="AD18" s="2137"/>
      <c r="AE18" s="2137"/>
      <c r="AF18" s="2137"/>
      <c r="AG18" s="2137"/>
    </row>
    <row r="19" spans="2:33" ht="16.5" customHeight="1">
      <c r="B19" s="2151" t="s">
        <v>2313</v>
      </c>
      <c r="C19" s="2151"/>
      <c r="D19" s="2151"/>
      <c r="E19" s="2151"/>
      <c r="F19" s="2151"/>
      <c r="G19" s="2151"/>
      <c r="H19" s="2151"/>
      <c r="I19" s="2151"/>
      <c r="J19" s="2151"/>
      <c r="K19" s="2151"/>
      <c r="L19" s="2151"/>
      <c r="M19" s="2151"/>
      <c r="N19" s="2151"/>
      <c r="P19" s="2146">
        <v>11</v>
      </c>
      <c r="Q19" s="2147"/>
      <c r="R19" s="2147"/>
      <c r="S19" s="2147"/>
      <c r="T19" s="2147"/>
      <c r="U19" s="2147"/>
      <c r="V19" s="2137">
        <v>128</v>
      </c>
      <c r="W19" s="2137"/>
      <c r="X19" s="2137"/>
      <c r="Y19" s="2137"/>
      <c r="Z19" s="2137"/>
      <c r="AA19" s="2137"/>
      <c r="AB19" s="2137">
        <v>326651</v>
      </c>
      <c r="AC19" s="2137"/>
      <c r="AD19" s="2137"/>
      <c r="AE19" s="2137"/>
      <c r="AF19" s="2137"/>
      <c r="AG19" s="2137"/>
    </row>
    <row r="20" spans="2:33" ht="16.5" customHeight="1">
      <c r="B20" s="2151" t="s">
        <v>2314</v>
      </c>
      <c r="C20" s="2151"/>
      <c r="D20" s="2151"/>
      <c r="E20" s="2151"/>
      <c r="F20" s="2151"/>
      <c r="G20" s="2151"/>
      <c r="H20" s="2151"/>
      <c r="I20" s="2151"/>
      <c r="J20" s="2151"/>
      <c r="K20" s="2151"/>
      <c r="L20" s="2151"/>
      <c r="M20" s="2151"/>
      <c r="N20" s="2151"/>
      <c r="P20" s="2146">
        <v>8</v>
      </c>
      <c r="Q20" s="2147"/>
      <c r="R20" s="2147"/>
      <c r="S20" s="2147"/>
      <c r="T20" s="2147"/>
      <c r="U20" s="2147"/>
      <c r="V20" s="2137">
        <v>15</v>
      </c>
      <c r="W20" s="2137"/>
      <c r="X20" s="2137"/>
      <c r="Y20" s="2137"/>
      <c r="Z20" s="2137"/>
      <c r="AA20" s="2137"/>
      <c r="AB20" s="2137">
        <v>23027</v>
      </c>
      <c r="AC20" s="2137"/>
      <c r="AD20" s="2137"/>
      <c r="AE20" s="2137"/>
      <c r="AF20" s="2137"/>
      <c r="AG20" s="2137"/>
    </row>
    <row r="21" spans="2:33" ht="16.5" customHeight="1">
      <c r="B21" s="2134" t="s">
        <v>2315</v>
      </c>
      <c r="C21" s="2134"/>
      <c r="D21" s="2134"/>
      <c r="E21" s="2134"/>
      <c r="F21" s="2134"/>
      <c r="G21" s="2134"/>
      <c r="H21" s="2134"/>
      <c r="I21" s="2134"/>
      <c r="J21" s="2134"/>
      <c r="K21" s="2134"/>
      <c r="L21" s="2134"/>
      <c r="M21" s="2134"/>
      <c r="N21" s="2134"/>
      <c r="P21" s="2146">
        <v>4</v>
      </c>
      <c r="Q21" s="2147"/>
      <c r="R21" s="2147"/>
      <c r="S21" s="2147"/>
      <c r="T21" s="2147"/>
      <c r="U21" s="2147"/>
      <c r="V21" s="2137">
        <v>11</v>
      </c>
      <c r="W21" s="2137"/>
      <c r="X21" s="2137"/>
      <c r="Y21" s="2137"/>
      <c r="Z21" s="2137"/>
      <c r="AA21" s="2137"/>
      <c r="AB21" s="2137">
        <v>9244</v>
      </c>
      <c r="AC21" s="2137"/>
      <c r="AD21" s="2137"/>
      <c r="AE21" s="2137"/>
      <c r="AF21" s="2137"/>
      <c r="AG21" s="2137"/>
    </row>
    <row r="22" spans="2:33" ht="16.5" customHeight="1">
      <c r="B22" s="2152" t="s">
        <v>2316</v>
      </c>
      <c r="C22" s="2152"/>
      <c r="D22" s="2152"/>
      <c r="E22" s="2152"/>
      <c r="F22" s="2152"/>
      <c r="G22" s="2152"/>
      <c r="H22" s="2152"/>
      <c r="I22" s="2152"/>
      <c r="J22" s="2152"/>
      <c r="K22" s="2152"/>
      <c r="L22" s="2152"/>
      <c r="M22" s="2152"/>
      <c r="N22" s="2152"/>
      <c r="P22" s="2146">
        <v>5</v>
      </c>
      <c r="Q22" s="2147"/>
      <c r="R22" s="2147"/>
      <c r="S22" s="2147"/>
      <c r="T22" s="2147"/>
      <c r="U22" s="2147"/>
      <c r="V22" s="2137">
        <v>8</v>
      </c>
      <c r="W22" s="2137"/>
      <c r="X22" s="2137"/>
      <c r="Y22" s="2137"/>
      <c r="Z22" s="2137"/>
      <c r="AA22" s="2137"/>
      <c r="AB22" s="2137">
        <v>6413</v>
      </c>
      <c r="AC22" s="2137"/>
      <c r="AD22" s="2137"/>
      <c r="AE22" s="2137"/>
      <c r="AF22" s="2137"/>
      <c r="AG22" s="2137"/>
    </row>
    <row r="23" spans="2:33" ht="16.5" customHeight="1">
      <c r="B23" s="2151" t="s">
        <v>2317</v>
      </c>
      <c r="C23" s="2151"/>
      <c r="D23" s="2151"/>
      <c r="E23" s="2151"/>
      <c r="F23" s="2151"/>
      <c r="G23" s="2151"/>
      <c r="H23" s="2151"/>
      <c r="I23" s="2151"/>
      <c r="J23" s="2151"/>
      <c r="K23" s="2151"/>
      <c r="L23" s="2151"/>
      <c r="M23" s="2151"/>
      <c r="N23" s="2151"/>
      <c r="P23" s="2146">
        <v>8</v>
      </c>
      <c r="Q23" s="2147"/>
      <c r="R23" s="2147"/>
      <c r="S23" s="2147"/>
      <c r="T23" s="2147"/>
      <c r="U23" s="2147"/>
      <c r="V23" s="2137">
        <v>14</v>
      </c>
      <c r="W23" s="2137"/>
      <c r="X23" s="2137"/>
      <c r="Y23" s="2137"/>
      <c r="Z23" s="2137"/>
      <c r="AA23" s="2137"/>
      <c r="AB23" s="2137">
        <v>8609</v>
      </c>
      <c r="AC23" s="2137"/>
      <c r="AD23" s="2137"/>
      <c r="AE23" s="2137"/>
      <c r="AF23" s="2137"/>
      <c r="AG23" s="2137"/>
    </row>
    <row r="24" spans="2:33" ht="16.5" customHeight="1">
      <c r="B24" s="2152" t="s">
        <v>2318</v>
      </c>
      <c r="C24" s="2152"/>
      <c r="D24" s="2152"/>
      <c r="E24" s="2152"/>
      <c r="F24" s="2152"/>
      <c r="G24" s="2152"/>
      <c r="H24" s="2152"/>
      <c r="I24" s="2152"/>
      <c r="J24" s="2152"/>
      <c r="K24" s="2152"/>
      <c r="L24" s="2152"/>
      <c r="M24" s="2152"/>
      <c r="N24" s="2152"/>
      <c r="P24" s="2146">
        <v>13</v>
      </c>
      <c r="Q24" s="2147"/>
      <c r="R24" s="2147"/>
      <c r="S24" s="2147"/>
      <c r="T24" s="2147"/>
      <c r="U24" s="2147"/>
      <c r="V24" s="2149">
        <v>71</v>
      </c>
      <c r="W24" s="2149"/>
      <c r="X24" s="2149"/>
      <c r="Y24" s="2149"/>
      <c r="Z24" s="2149"/>
      <c r="AA24" s="2149"/>
      <c r="AB24" s="2137">
        <v>184916</v>
      </c>
      <c r="AC24" s="2137"/>
      <c r="AD24" s="2137"/>
      <c r="AE24" s="2137"/>
      <c r="AF24" s="2137"/>
      <c r="AG24" s="2137"/>
    </row>
    <row r="25" spans="2:33" ht="16.5" customHeight="1">
      <c r="B25" s="2151" t="s">
        <v>2319</v>
      </c>
      <c r="C25" s="2151"/>
      <c r="D25" s="2151"/>
      <c r="E25" s="2151"/>
      <c r="F25" s="2151"/>
      <c r="G25" s="2151"/>
      <c r="H25" s="2151"/>
      <c r="I25" s="2151"/>
      <c r="J25" s="2151"/>
      <c r="K25" s="2151"/>
      <c r="L25" s="2151"/>
      <c r="M25" s="2151"/>
      <c r="N25" s="2151"/>
      <c r="P25" s="2146" t="s">
        <v>649</v>
      </c>
      <c r="Q25" s="2147"/>
      <c r="R25" s="2147"/>
      <c r="S25" s="2147"/>
      <c r="T25" s="2147"/>
      <c r="U25" s="2147"/>
      <c r="V25" s="2149" t="s">
        <v>649</v>
      </c>
      <c r="W25" s="2149"/>
      <c r="X25" s="2149"/>
      <c r="Y25" s="2149"/>
      <c r="Z25" s="2149"/>
      <c r="AA25" s="2149"/>
      <c r="AB25" s="2137" t="s">
        <v>649</v>
      </c>
      <c r="AC25" s="2137"/>
      <c r="AD25" s="2137"/>
      <c r="AE25" s="2137"/>
      <c r="AF25" s="2137"/>
      <c r="AG25" s="2137"/>
    </row>
    <row r="26" spans="2:33" ht="16.5" customHeight="1">
      <c r="B26" s="2151" t="s">
        <v>2320</v>
      </c>
      <c r="C26" s="2151"/>
      <c r="D26" s="2151"/>
      <c r="E26" s="2151"/>
      <c r="F26" s="2151"/>
      <c r="G26" s="2151"/>
      <c r="H26" s="2151"/>
      <c r="I26" s="2151"/>
      <c r="J26" s="2151"/>
      <c r="K26" s="2151"/>
      <c r="L26" s="2151"/>
      <c r="M26" s="2151"/>
      <c r="N26" s="2151"/>
      <c r="P26" s="2146">
        <v>2</v>
      </c>
      <c r="Q26" s="2147"/>
      <c r="R26" s="2147"/>
      <c r="S26" s="2147"/>
      <c r="T26" s="2147"/>
      <c r="U26" s="2147"/>
      <c r="V26" s="2149">
        <v>3</v>
      </c>
      <c r="W26" s="2149"/>
      <c r="X26" s="2149"/>
      <c r="Y26" s="2149"/>
      <c r="Z26" s="2149"/>
      <c r="AA26" s="2149"/>
      <c r="AB26" s="2137" t="s">
        <v>2170</v>
      </c>
      <c r="AC26" s="2137"/>
      <c r="AD26" s="2137"/>
      <c r="AE26" s="2137"/>
      <c r="AF26" s="2137"/>
      <c r="AG26" s="2137"/>
    </row>
    <row r="27" spans="2:33" ht="16.5" customHeight="1">
      <c r="B27" s="2151" t="s">
        <v>2321</v>
      </c>
      <c r="C27" s="2151"/>
      <c r="D27" s="2151"/>
      <c r="E27" s="2151"/>
      <c r="F27" s="2151"/>
      <c r="G27" s="2151"/>
      <c r="H27" s="2151"/>
      <c r="I27" s="2151"/>
      <c r="J27" s="2151"/>
      <c r="K27" s="2151"/>
      <c r="L27" s="2151"/>
      <c r="M27" s="2151"/>
      <c r="N27" s="2151"/>
      <c r="P27" s="2146">
        <v>2</v>
      </c>
      <c r="Q27" s="2147"/>
      <c r="R27" s="2147"/>
      <c r="S27" s="2147"/>
      <c r="T27" s="2147"/>
      <c r="U27" s="2147"/>
      <c r="V27" s="2149">
        <v>5</v>
      </c>
      <c r="W27" s="2149"/>
      <c r="X27" s="2149"/>
      <c r="Y27" s="2149"/>
      <c r="Z27" s="2149"/>
      <c r="AA27" s="2149"/>
      <c r="AB27" s="2137" t="s">
        <v>2170</v>
      </c>
      <c r="AC27" s="2137"/>
      <c r="AD27" s="2137"/>
      <c r="AE27" s="2137"/>
      <c r="AF27" s="2137"/>
      <c r="AG27" s="2137"/>
    </row>
    <row r="28" spans="2:33" ht="16.5" customHeight="1">
      <c r="B28" s="2151" t="s">
        <v>2322</v>
      </c>
      <c r="C28" s="2151"/>
      <c r="D28" s="2151"/>
      <c r="E28" s="2151"/>
      <c r="F28" s="2151"/>
      <c r="G28" s="2151"/>
      <c r="H28" s="2151"/>
      <c r="I28" s="2151"/>
      <c r="J28" s="2151"/>
      <c r="K28" s="2151"/>
      <c r="L28" s="2151"/>
      <c r="M28" s="2151"/>
      <c r="N28" s="2151"/>
      <c r="P28" s="2146">
        <v>3</v>
      </c>
      <c r="Q28" s="2147"/>
      <c r="R28" s="2147"/>
      <c r="S28" s="2147"/>
      <c r="T28" s="2147"/>
      <c r="U28" s="2147"/>
      <c r="V28" s="2137">
        <v>3</v>
      </c>
      <c r="W28" s="2137"/>
      <c r="X28" s="2137"/>
      <c r="Y28" s="2137"/>
      <c r="Z28" s="2137"/>
      <c r="AA28" s="2137"/>
      <c r="AB28" s="2137">
        <v>2327</v>
      </c>
      <c r="AC28" s="2137"/>
      <c r="AD28" s="2137"/>
      <c r="AE28" s="2137"/>
      <c r="AF28" s="2137"/>
      <c r="AG28" s="2137"/>
    </row>
    <row r="29" spans="2:33" ht="16.5" customHeight="1">
      <c r="B29" s="2151" t="s">
        <v>2323</v>
      </c>
      <c r="C29" s="2151"/>
      <c r="D29" s="2151"/>
      <c r="E29" s="2151"/>
      <c r="F29" s="2151"/>
      <c r="G29" s="2151"/>
      <c r="H29" s="2151"/>
      <c r="I29" s="2151"/>
      <c r="J29" s="2151"/>
      <c r="K29" s="2151"/>
      <c r="L29" s="2151"/>
      <c r="M29" s="2151"/>
      <c r="N29" s="2151"/>
      <c r="P29" s="2146" t="s">
        <v>649</v>
      </c>
      <c r="Q29" s="2147"/>
      <c r="R29" s="2147"/>
      <c r="S29" s="2147"/>
      <c r="T29" s="2147"/>
      <c r="U29" s="2147"/>
      <c r="V29" s="2149" t="s">
        <v>649</v>
      </c>
      <c r="W29" s="2149"/>
      <c r="X29" s="2149"/>
      <c r="Y29" s="2149"/>
      <c r="Z29" s="2149"/>
      <c r="AA29" s="2149"/>
      <c r="AB29" s="2137" t="s">
        <v>649</v>
      </c>
      <c r="AC29" s="2137"/>
      <c r="AD29" s="2137"/>
      <c r="AE29" s="2137"/>
      <c r="AF29" s="2137"/>
      <c r="AG29" s="2137"/>
    </row>
    <row r="30" spans="2:33" ht="16.5" customHeight="1">
      <c r="B30" s="2151" t="s">
        <v>2324</v>
      </c>
      <c r="C30" s="2151"/>
      <c r="D30" s="2151"/>
      <c r="E30" s="2151"/>
      <c r="F30" s="2151"/>
      <c r="G30" s="2151"/>
      <c r="H30" s="2151"/>
      <c r="I30" s="2151"/>
      <c r="J30" s="2151"/>
      <c r="K30" s="2151"/>
      <c r="L30" s="2151"/>
      <c r="M30" s="2151"/>
      <c r="N30" s="2151"/>
      <c r="P30" s="2146">
        <v>4</v>
      </c>
      <c r="Q30" s="2147"/>
      <c r="R30" s="2147"/>
      <c r="S30" s="2147"/>
      <c r="T30" s="2147"/>
      <c r="U30" s="2147"/>
      <c r="V30" s="2137">
        <v>6</v>
      </c>
      <c r="W30" s="2137"/>
      <c r="X30" s="2137"/>
      <c r="Y30" s="2137"/>
      <c r="Z30" s="2137"/>
      <c r="AA30" s="2137"/>
      <c r="AB30" s="2137">
        <v>1936</v>
      </c>
      <c r="AC30" s="2137"/>
      <c r="AD30" s="2137"/>
      <c r="AE30" s="2137"/>
      <c r="AF30" s="2137"/>
      <c r="AG30" s="2137"/>
    </row>
    <row r="31" spans="2:33" ht="16.5" customHeight="1">
      <c r="B31" s="2151" t="s">
        <v>2325</v>
      </c>
      <c r="C31" s="2151"/>
      <c r="D31" s="2151"/>
      <c r="E31" s="2151"/>
      <c r="F31" s="2151"/>
      <c r="G31" s="2151"/>
      <c r="H31" s="2151"/>
      <c r="I31" s="2151"/>
      <c r="J31" s="2151"/>
      <c r="K31" s="2151"/>
      <c r="L31" s="2151"/>
      <c r="M31" s="2151"/>
      <c r="N31" s="2151"/>
      <c r="P31" s="2146">
        <v>3</v>
      </c>
      <c r="Q31" s="2147"/>
      <c r="R31" s="2147"/>
      <c r="S31" s="2147"/>
      <c r="T31" s="2147"/>
      <c r="U31" s="2147"/>
      <c r="V31" s="2137">
        <v>10</v>
      </c>
      <c r="W31" s="2137"/>
      <c r="X31" s="2137"/>
      <c r="Y31" s="2137"/>
      <c r="Z31" s="2137"/>
      <c r="AA31" s="2137"/>
      <c r="AB31" s="2137">
        <v>7739</v>
      </c>
      <c r="AC31" s="2137"/>
      <c r="AD31" s="2137"/>
      <c r="AE31" s="2137"/>
      <c r="AF31" s="2137"/>
      <c r="AG31" s="2137"/>
    </row>
    <row r="32" spans="2:33" ht="16.5" customHeight="1">
      <c r="B32" s="2151" t="s">
        <v>2326</v>
      </c>
      <c r="C32" s="2151"/>
      <c r="D32" s="2151"/>
      <c r="E32" s="2151"/>
      <c r="F32" s="2151"/>
      <c r="G32" s="2151"/>
      <c r="H32" s="2151"/>
      <c r="I32" s="2151"/>
      <c r="J32" s="2151"/>
      <c r="K32" s="2151"/>
      <c r="L32" s="2151"/>
      <c r="M32" s="2151"/>
      <c r="N32" s="2151"/>
      <c r="P32" s="2146">
        <v>3</v>
      </c>
      <c r="Q32" s="2147"/>
      <c r="R32" s="2147"/>
      <c r="S32" s="2147"/>
      <c r="T32" s="2147"/>
      <c r="U32" s="2147"/>
      <c r="V32" s="2137">
        <v>7</v>
      </c>
      <c r="W32" s="2137"/>
      <c r="X32" s="2137"/>
      <c r="Y32" s="2137"/>
      <c r="Z32" s="2137"/>
      <c r="AA32" s="2137"/>
      <c r="AB32" s="2137">
        <v>15564</v>
      </c>
      <c r="AC32" s="2137"/>
      <c r="AD32" s="2137"/>
      <c r="AE32" s="2137"/>
      <c r="AF32" s="2137"/>
      <c r="AG32" s="2137"/>
    </row>
    <row r="33" spans="2:33" ht="16.5" customHeight="1">
      <c r="B33" s="2151" t="s">
        <v>2327</v>
      </c>
      <c r="C33" s="2151"/>
      <c r="D33" s="2151"/>
      <c r="E33" s="2151"/>
      <c r="F33" s="2151"/>
      <c r="G33" s="2151"/>
      <c r="H33" s="2151"/>
      <c r="I33" s="2151"/>
      <c r="J33" s="2151"/>
      <c r="K33" s="2151"/>
      <c r="L33" s="2151"/>
      <c r="M33" s="2151"/>
      <c r="N33" s="2151"/>
      <c r="P33" s="2146">
        <v>1</v>
      </c>
      <c r="Q33" s="2147"/>
      <c r="R33" s="2147"/>
      <c r="S33" s="2147"/>
      <c r="T33" s="2147"/>
      <c r="U33" s="2147"/>
      <c r="V33" s="2137">
        <v>1</v>
      </c>
      <c r="W33" s="2137"/>
      <c r="X33" s="2137"/>
      <c r="Y33" s="2137"/>
      <c r="Z33" s="2137"/>
      <c r="AA33" s="2137"/>
      <c r="AB33" s="2137" t="s">
        <v>2170</v>
      </c>
      <c r="AC33" s="2137"/>
      <c r="AD33" s="2137"/>
      <c r="AE33" s="2137"/>
      <c r="AF33" s="2137"/>
      <c r="AG33" s="2137"/>
    </row>
    <row r="34" spans="2:33" ht="16.5" customHeight="1">
      <c r="B34" s="2151" t="s">
        <v>2328</v>
      </c>
      <c r="C34" s="2151"/>
      <c r="D34" s="2151"/>
      <c r="E34" s="2151"/>
      <c r="F34" s="2151"/>
      <c r="G34" s="2151"/>
      <c r="H34" s="2151"/>
      <c r="I34" s="2151"/>
      <c r="J34" s="2151"/>
      <c r="K34" s="2151"/>
      <c r="L34" s="2151"/>
      <c r="M34" s="2151"/>
      <c r="N34" s="2151"/>
      <c r="P34" s="2146">
        <v>3</v>
      </c>
      <c r="Q34" s="2147"/>
      <c r="R34" s="2147"/>
      <c r="S34" s="2147"/>
      <c r="T34" s="2147"/>
      <c r="U34" s="2147"/>
      <c r="V34" s="2137">
        <v>6</v>
      </c>
      <c r="W34" s="2137"/>
      <c r="X34" s="2137"/>
      <c r="Y34" s="2137"/>
      <c r="Z34" s="2137"/>
      <c r="AA34" s="2137"/>
      <c r="AB34" s="2137">
        <v>1245</v>
      </c>
      <c r="AC34" s="2137"/>
      <c r="AD34" s="2137"/>
      <c r="AE34" s="2137"/>
      <c r="AF34" s="2137"/>
      <c r="AG34" s="2137"/>
    </row>
    <row r="35" spans="2:33" ht="16.5" customHeight="1">
      <c r="B35" s="2152" t="s">
        <v>2329</v>
      </c>
      <c r="C35" s="2152"/>
      <c r="D35" s="2152"/>
      <c r="E35" s="2152"/>
      <c r="F35" s="2152"/>
      <c r="G35" s="2152"/>
      <c r="H35" s="2152"/>
      <c r="I35" s="2152"/>
      <c r="J35" s="2152"/>
      <c r="K35" s="2152"/>
      <c r="L35" s="2152"/>
      <c r="M35" s="2152"/>
      <c r="N35" s="2152"/>
      <c r="P35" s="2146">
        <v>1</v>
      </c>
      <c r="Q35" s="2147"/>
      <c r="R35" s="2147"/>
      <c r="S35" s="2147"/>
      <c r="T35" s="2147"/>
      <c r="U35" s="2147"/>
      <c r="V35" s="2149">
        <v>1</v>
      </c>
      <c r="W35" s="2149"/>
      <c r="X35" s="2149"/>
      <c r="Y35" s="2149"/>
      <c r="Z35" s="2149"/>
      <c r="AA35" s="2149"/>
      <c r="AB35" s="2137" t="s">
        <v>2170</v>
      </c>
      <c r="AC35" s="2137"/>
      <c r="AD35" s="2137"/>
      <c r="AE35" s="2137"/>
      <c r="AF35" s="2137"/>
      <c r="AG35" s="2137"/>
    </row>
    <row r="36" spans="2:33" ht="16.5" customHeight="1">
      <c r="B36" s="2151" t="s">
        <v>2330</v>
      </c>
      <c r="C36" s="2151"/>
      <c r="D36" s="2151"/>
      <c r="E36" s="2151"/>
      <c r="F36" s="2151"/>
      <c r="G36" s="2151"/>
      <c r="H36" s="2151"/>
      <c r="I36" s="2151"/>
      <c r="J36" s="2151"/>
      <c r="K36" s="2151"/>
      <c r="L36" s="2151"/>
      <c r="M36" s="2151"/>
      <c r="N36" s="2151"/>
      <c r="P36" s="2146">
        <v>12</v>
      </c>
      <c r="Q36" s="2147"/>
      <c r="R36" s="2147"/>
      <c r="S36" s="2147"/>
      <c r="T36" s="2147"/>
      <c r="U36" s="2147"/>
      <c r="V36" s="2137">
        <v>176</v>
      </c>
      <c r="W36" s="2137"/>
      <c r="X36" s="2137"/>
      <c r="Y36" s="2137"/>
      <c r="Z36" s="2137"/>
      <c r="AA36" s="2137"/>
      <c r="AB36" s="2137">
        <v>334309</v>
      </c>
      <c r="AC36" s="2137"/>
      <c r="AD36" s="2137"/>
      <c r="AE36" s="2137"/>
      <c r="AF36" s="2137"/>
      <c r="AG36" s="2137"/>
    </row>
    <row r="37" spans="2:33" ht="16.5" customHeight="1">
      <c r="B37" s="2153" t="s">
        <v>2331</v>
      </c>
      <c r="C37" s="2153"/>
      <c r="D37" s="2153"/>
      <c r="E37" s="2153"/>
      <c r="F37" s="2153"/>
      <c r="G37" s="2153"/>
      <c r="H37" s="2153"/>
      <c r="I37" s="2153"/>
      <c r="J37" s="2153"/>
      <c r="K37" s="2153"/>
      <c r="L37" s="2153"/>
      <c r="M37" s="2153"/>
      <c r="N37" s="2153"/>
      <c r="P37" s="2146">
        <v>3</v>
      </c>
      <c r="Q37" s="2147"/>
      <c r="R37" s="2147"/>
      <c r="S37" s="2147"/>
      <c r="T37" s="2147"/>
      <c r="U37" s="2147"/>
      <c r="V37" s="2137">
        <v>14</v>
      </c>
      <c r="W37" s="2137"/>
      <c r="X37" s="2137"/>
      <c r="Y37" s="2137"/>
      <c r="Z37" s="2137"/>
      <c r="AA37" s="2137"/>
      <c r="AB37" s="2137">
        <v>15399</v>
      </c>
      <c r="AC37" s="2137"/>
      <c r="AD37" s="2137"/>
      <c r="AE37" s="2137"/>
      <c r="AF37" s="2137"/>
      <c r="AG37" s="2137"/>
    </row>
    <row r="38" spans="2:33" ht="16.5" customHeight="1">
      <c r="B38" s="2151" t="s">
        <v>2332</v>
      </c>
      <c r="C38" s="2151"/>
      <c r="D38" s="2151"/>
      <c r="E38" s="2151"/>
      <c r="F38" s="2151"/>
      <c r="G38" s="2151"/>
      <c r="H38" s="2151"/>
      <c r="I38" s="2151"/>
      <c r="J38" s="2151"/>
      <c r="K38" s="2151"/>
      <c r="L38" s="2151"/>
      <c r="M38" s="2151"/>
      <c r="N38" s="2151"/>
      <c r="P38" s="2146">
        <v>14</v>
      </c>
      <c r="Q38" s="2147"/>
      <c r="R38" s="2147"/>
      <c r="S38" s="2147"/>
      <c r="T38" s="2147"/>
      <c r="U38" s="2147"/>
      <c r="V38" s="2137">
        <v>108</v>
      </c>
      <c r="W38" s="2137"/>
      <c r="X38" s="2137"/>
      <c r="Y38" s="2137"/>
      <c r="Z38" s="2137"/>
      <c r="AA38" s="2137"/>
      <c r="AB38" s="2137">
        <v>222644</v>
      </c>
      <c r="AC38" s="2137"/>
      <c r="AD38" s="2137"/>
      <c r="AE38" s="2137"/>
      <c r="AF38" s="2137"/>
      <c r="AG38" s="2137"/>
    </row>
    <row r="39" spans="2:33" ht="16.5" customHeight="1">
      <c r="B39" s="2151" t="s">
        <v>2333</v>
      </c>
      <c r="C39" s="2151"/>
      <c r="D39" s="2151"/>
      <c r="E39" s="2151"/>
      <c r="F39" s="2151"/>
      <c r="G39" s="2151"/>
      <c r="H39" s="2151"/>
      <c r="I39" s="2151"/>
      <c r="J39" s="2151"/>
      <c r="K39" s="2151"/>
      <c r="L39" s="2151"/>
      <c r="M39" s="2151"/>
      <c r="N39" s="2151"/>
      <c r="P39" s="2146">
        <v>9</v>
      </c>
      <c r="Q39" s="2147"/>
      <c r="R39" s="2147"/>
      <c r="S39" s="2147"/>
      <c r="T39" s="2147"/>
      <c r="U39" s="2147"/>
      <c r="V39" s="2137">
        <v>66</v>
      </c>
      <c r="W39" s="2137"/>
      <c r="X39" s="2137"/>
      <c r="Y39" s="2137"/>
      <c r="Z39" s="2137"/>
      <c r="AA39" s="2137"/>
      <c r="AB39" s="2137">
        <v>198466</v>
      </c>
      <c r="AC39" s="2137"/>
      <c r="AD39" s="2137"/>
      <c r="AE39" s="2137"/>
      <c r="AF39" s="2137"/>
      <c r="AG39" s="2137"/>
    </row>
    <row r="40" spans="2:33" ht="16.5" customHeight="1">
      <c r="B40" s="2151" t="s">
        <v>2334</v>
      </c>
      <c r="C40" s="2151"/>
      <c r="D40" s="2151"/>
      <c r="E40" s="2151"/>
      <c r="F40" s="2151"/>
      <c r="G40" s="2151"/>
      <c r="H40" s="2151"/>
      <c r="I40" s="2151"/>
      <c r="J40" s="2151"/>
      <c r="K40" s="2151"/>
      <c r="L40" s="2151"/>
      <c r="M40" s="2151"/>
      <c r="N40" s="2151"/>
      <c r="P40" s="2146">
        <v>1</v>
      </c>
      <c r="Q40" s="2147"/>
      <c r="R40" s="2147"/>
      <c r="S40" s="2147"/>
      <c r="T40" s="2147"/>
      <c r="U40" s="2147"/>
      <c r="V40" s="2149">
        <v>6</v>
      </c>
      <c r="W40" s="2149"/>
      <c r="X40" s="2149"/>
      <c r="Y40" s="2149"/>
      <c r="Z40" s="2149"/>
      <c r="AA40" s="2149"/>
      <c r="AB40" s="2137" t="s">
        <v>2170</v>
      </c>
      <c r="AC40" s="2137"/>
      <c r="AD40" s="2137"/>
      <c r="AE40" s="2137"/>
      <c r="AF40" s="2137"/>
      <c r="AG40" s="2137"/>
    </row>
    <row r="41" spans="2:33" ht="16.5" customHeight="1">
      <c r="B41" s="2151" t="s">
        <v>2335</v>
      </c>
      <c r="C41" s="2151"/>
      <c r="D41" s="2151"/>
      <c r="E41" s="2151"/>
      <c r="F41" s="2151"/>
      <c r="G41" s="2151"/>
      <c r="H41" s="2151"/>
      <c r="I41" s="2151"/>
      <c r="J41" s="2151"/>
      <c r="K41" s="2151"/>
      <c r="L41" s="2151"/>
      <c r="M41" s="2151"/>
      <c r="N41" s="2151"/>
      <c r="P41" s="2146" t="s">
        <v>649</v>
      </c>
      <c r="Q41" s="2147"/>
      <c r="R41" s="2147"/>
      <c r="S41" s="2147"/>
      <c r="T41" s="2147"/>
      <c r="U41" s="2147"/>
      <c r="V41" s="2149" t="s">
        <v>649</v>
      </c>
      <c r="W41" s="2149"/>
      <c r="X41" s="2149"/>
      <c r="Y41" s="2149"/>
      <c r="Z41" s="2149"/>
      <c r="AA41" s="2149"/>
      <c r="AB41" s="2137" t="s">
        <v>649</v>
      </c>
      <c r="AC41" s="2137"/>
      <c r="AD41" s="2137"/>
      <c r="AE41" s="2137"/>
      <c r="AF41" s="2137"/>
      <c r="AG41" s="2137"/>
    </row>
    <row r="42" spans="2:33" ht="16.5" customHeight="1">
      <c r="B42" s="2151" t="s">
        <v>2336</v>
      </c>
      <c r="C42" s="2151"/>
      <c r="D42" s="2151"/>
      <c r="E42" s="2151"/>
      <c r="F42" s="2151"/>
      <c r="G42" s="2151"/>
      <c r="H42" s="2151"/>
      <c r="I42" s="2151"/>
      <c r="J42" s="2151"/>
      <c r="K42" s="2151"/>
      <c r="L42" s="2151"/>
      <c r="M42" s="2151"/>
      <c r="N42" s="2151"/>
      <c r="P42" s="2146">
        <v>1</v>
      </c>
      <c r="Q42" s="2147"/>
      <c r="R42" s="2147"/>
      <c r="S42" s="2147"/>
      <c r="T42" s="2147"/>
      <c r="U42" s="2147"/>
      <c r="V42" s="2137">
        <v>1</v>
      </c>
      <c r="W42" s="2137"/>
      <c r="X42" s="2137"/>
      <c r="Y42" s="2137"/>
      <c r="Z42" s="2137"/>
      <c r="AA42" s="2137"/>
      <c r="AB42" s="2137" t="s">
        <v>2170</v>
      </c>
      <c r="AC42" s="2137"/>
      <c r="AD42" s="2137"/>
      <c r="AE42" s="2137"/>
      <c r="AF42" s="2137"/>
      <c r="AG42" s="2137"/>
    </row>
    <row r="43" spans="2:33" ht="16.5" customHeight="1">
      <c r="B43" s="2151" t="s">
        <v>2337</v>
      </c>
      <c r="C43" s="2151"/>
      <c r="D43" s="2151"/>
      <c r="E43" s="2151"/>
      <c r="F43" s="2151"/>
      <c r="G43" s="2151"/>
      <c r="H43" s="2151"/>
      <c r="I43" s="2151"/>
      <c r="J43" s="2151"/>
      <c r="K43" s="2151"/>
      <c r="L43" s="2151"/>
      <c r="M43" s="2151"/>
      <c r="N43" s="2151"/>
      <c r="P43" s="2146">
        <v>12</v>
      </c>
      <c r="Q43" s="2147"/>
      <c r="R43" s="2147"/>
      <c r="S43" s="2147"/>
      <c r="T43" s="2147"/>
      <c r="U43" s="2147"/>
      <c r="V43" s="2137">
        <v>72</v>
      </c>
      <c r="W43" s="2137"/>
      <c r="X43" s="2137"/>
      <c r="Y43" s="2137"/>
      <c r="Z43" s="2137"/>
      <c r="AA43" s="2137"/>
      <c r="AB43" s="2137">
        <v>345898</v>
      </c>
      <c r="AC43" s="2137"/>
      <c r="AD43" s="2137"/>
      <c r="AE43" s="2137"/>
      <c r="AF43" s="2137"/>
      <c r="AG43" s="2137"/>
    </row>
    <row r="44" spans="2:33" ht="16.5" customHeight="1">
      <c r="B44" s="2152" t="s">
        <v>2338</v>
      </c>
      <c r="C44" s="2152"/>
      <c r="D44" s="2152"/>
      <c r="E44" s="2152"/>
      <c r="F44" s="2152"/>
      <c r="G44" s="2152"/>
      <c r="H44" s="2152"/>
      <c r="I44" s="2152"/>
      <c r="J44" s="2152"/>
      <c r="K44" s="2152"/>
      <c r="L44" s="2152"/>
      <c r="M44" s="2152"/>
      <c r="N44" s="2152"/>
      <c r="P44" s="2146">
        <v>10</v>
      </c>
      <c r="Q44" s="2147"/>
      <c r="R44" s="2147"/>
      <c r="S44" s="2147"/>
      <c r="T44" s="2147"/>
      <c r="U44" s="2147"/>
      <c r="V44" s="2137">
        <v>53</v>
      </c>
      <c r="W44" s="2137"/>
      <c r="X44" s="2137"/>
      <c r="Y44" s="2137"/>
      <c r="Z44" s="2137"/>
      <c r="AA44" s="2137"/>
      <c r="AB44" s="2137">
        <v>115712</v>
      </c>
      <c r="AC44" s="2137"/>
      <c r="AD44" s="2137"/>
      <c r="AE44" s="2137"/>
      <c r="AF44" s="2137"/>
      <c r="AG44" s="2137"/>
    </row>
    <row r="45" spans="2:33" ht="16.5" customHeight="1">
      <c r="B45" s="2152" t="s">
        <v>2339</v>
      </c>
      <c r="C45" s="2152"/>
      <c r="D45" s="2152"/>
      <c r="E45" s="2152"/>
      <c r="F45" s="2152"/>
      <c r="G45" s="2152"/>
      <c r="H45" s="2152"/>
      <c r="I45" s="2152"/>
      <c r="J45" s="2152"/>
      <c r="K45" s="2152"/>
      <c r="L45" s="2152"/>
      <c r="M45" s="2152"/>
      <c r="N45" s="2152"/>
      <c r="P45" s="2146">
        <v>4</v>
      </c>
      <c r="Q45" s="2147"/>
      <c r="R45" s="2147"/>
      <c r="S45" s="2147"/>
      <c r="T45" s="2147"/>
      <c r="U45" s="2147"/>
      <c r="V45" s="2137">
        <v>18</v>
      </c>
      <c r="W45" s="2137"/>
      <c r="X45" s="2137"/>
      <c r="Y45" s="2137"/>
      <c r="Z45" s="2137"/>
      <c r="AA45" s="2137"/>
      <c r="AB45" s="2137">
        <v>46405</v>
      </c>
      <c r="AC45" s="2137"/>
      <c r="AD45" s="2137"/>
      <c r="AE45" s="2137"/>
      <c r="AF45" s="2137"/>
      <c r="AG45" s="2137"/>
    </row>
    <row r="46" spans="2:33" ht="16.5" customHeight="1">
      <c r="B46" s="2152" t="s">
        <v>2340</v>
      </c>
      <c r="C46" s="2152"/>
      <c r="D46" s="2152"/>
      <c r="E46" s="2152"/>
      <c r="F46" s="2152"/>
      <c r="G46" s="2152"/>
      <c r="H46" s="2152"/>
      <c r="I46" s="2152"/>
      <c r="J46" s="2152"/>
      <c r="K46" s="2152"/>
      <c r="L46" s="2152"/>
      <c r="M46" s="2152"/>
      <c r="N46" s="2152"/>
      <c r="P46" s="2146">
        <v>2</v>
      </c>
      <c r="Q46" s="2147"/>
      <c r="R46" s="2147"/>
      <c r="S46" s="2147"/>
      <c r="T46" s="2147"/>
      <c r="U46" s="2147"/>
      <c r="V46" s="2137">
        <v>17</v>
      </c>
      <c r="W46" s="2137"/>
      <c r="X46" s="2137"/>
      <c r="Y46" s="2137"/>
      <c r="Z46" s="2137"/>
      <c r="AA46" s="2137"/>
      <c r="AB46" s="2137" t="s">
        <v>2170</v>
      </c>
      <c r="AC46" s="2137"/>
      <c r="AD46" s="2137"/>
      <c r="AE46" s="2137"/>
      <c r="AF46" s="2137"/>
      <c r="AG46" s="2137"/>
    </row>
    <row r="47" spans="2:33" ht="16.5" customHeight="1">
      <c r="B47" s="2151" t="s">
        <v>2341</v>
      </c>
      <c r="C47" s="2151"/>
      <c r="D47" s="2151"/>
      <c r="E47" s="2151"/>
      <c r="F47" s="2151"/>
      <c r="G47" s="2151"/>
      <c r="H47" s="2151"/>
      <c r="I47" s="2151"/>
      <c r="J47" s="2151"/>
      <c r="K47" s="2151"/>
      <c r="L47" s="2151"/>
      <c r="M47" s="2151"/>
      <c r="N47" s="2151"/>
      <c r="P47" s="2146">
        <v>3</v>
      </c>
      <c r="Q47" s="2147"/>
      <c r="R47" s="2147"/>
      <c r="S47" s="2147"/>
      <c r="T47" s="2147"/>
      <c r="U47" s="2147"/>
      <c r="V47" s="2137">
        <v>58</v>
      </c>
      <c r="W47" s="2137"/>
      <c r="X47" s="2137"/>
      <c r="Y47" s="2137"/>
      <c r="Z47" s="2137"/>
      <c r="AA47" s="2137"/>
      <c r="AB47" s="2137">
        <v>34124</v>
      </c>
      <c r="AC47" s="2137"/>
      <c r="AD47" s="2137"/>
      <c r="AE47" s="2137"/>
      <c r="AF47" s="2137"/>
      <c r="AG47" s="2137"/>
    </row>
    <row r="48" spans="2:33" ht="16.5" customHeight="1">
      <c r="B48" s="2151" t="s">
        <v>2342</v>
      </c>
      <c r="C48" s="2151"/>
      <c r="D48" s="2151"/>
      <c r="E48" s="2151"/>
      <c r="F48" s="2151"/>
      <c r="G48" s="2151"/>
      <c r="H48" s="2151"/>
      <c r="I48" s="2151"/>
      <c r="J48" s="2151"/>
      <c r="K48" s="2151"/>
      <c r="L48" s="2151"/>
      <c r="M48" s="2151"/>
      <c r="N48" s="2151"/>
      <c r="P48" s="2146">
        <v>3</v>
      </c>
      <c r="Q48" s="2147"/>
      <c r="R48" s="2147"/>
      <c r="S48" s="2147"/>
      <c r="T48" s="2147"/>
      <c r="U48" s="2147"/>
      <c r="V48" s="2137">
        <v>17</v>
      </c>
      <c r="W48" s="2137"/>
      <c r="X48" s="2137"/>
      <c r="Y48" s="2137"/>
      <c r="Z48" s="2137"/>
      <c r="AA48" s="2137"/>
      <c r="AB48" s="2137">
        <v>27296</v>
      </c>
      <c r="AC48" s="2137"/>
      <c r="AD48" s="2137"/>
      <c r="AE48" s="2137"/>
      <c r="AF48" s="2137"/>
      <c r="AG48" s="2137"/>
    </row>
    <row r="49" spans="1:33" ht="16.5" customHeight="1">
      <c r="B49" s="2151" t="s">
        <v>2343</v>
      </c>
      <c r="C49" s="2151"/>
      <c r="D49" s="2150"/>
      <c r="E49" s="2151"/>
      <c r="F49" s="2151"/>
      <c r="G49" s="2151"/>
      <c r="H49" s="2151"/>
      <c r="I49" s="2151"/>
      <c r="J49" s="2151"/>
      <c r="K49" s="2151"/>
      <c r="L49" s="2151"/>
      <c r="M49" s="2151"/>
      <c r="N49" s="2151"/>
      <c r="P49" s="2146">
        <v>8</v>
      </c>
      <c r="Q49" s="2147"/>
      <c r="R49" s="2147"/>
      <c r="S49" s="2147"/>
      <c r="T49" s="2147"/>
      <c r="U49" s="2147"/>
      <c r="V49" s="2137">
        <v>7</v>
      </c>
      <c r="W49" s="2137"/>
      <c r="X49" s="2137"/>
      <c r="Y49" s="2137"/>
      <c r="Z49" s="2137"/>
      <c r="AA49" s="2137"/>
      <c r="AB49" s="2137">
        <v>15230</v>
      </c>
      <c r="AC49" s="2137"/>
      <c r="AD49" s="2137"/>
      <c r="AE49" s="2137"/>
      <c r="AF49" s="2137"/>
      <c r="AG49" s="2137"/>
    </row>
    <row r="50" spans="1:33" ht="16.5" customHeight="1">
      <c r="B50" s="2151" t="s">
        <v>2344</v>
      </c>
      <c r="C50" s="2151"/>
      <c r="D50" s="2151"/>
      <c r="E50" s="2151"/>
      <c r="F50" s="2151"/>
      <c r="G50" s="2151"/>
      <c r="H50" s="2151"/>
      <c r="I50" s="2151"/>
      <c r="J50" s="2151"/>
      <c r="K50" s="2151"/>
      <c r="L50" s="2151"/>
      <c r="M50" s="2151"/>
      <c r="N50" s="2151"/>
      <c r="P50" s="2146">
        <v>3</v>
      </c>
      <c r="Q50" s="2147"/>
      <c r="R50" s="2147"/>
      <c r="S50" s="2147"/>
      <c r="T50" s="2147"/>
      <c r="U50" s="2147"/>
      <c r="V50" s="2137">
        <v>8</v>
      </c>
      <c r="W50" s="2137"/>
      <c r="X50" s="2137"/>
      <c r="Y50" s="2137"/>
      <c r="Z50" s="2137"/>
      <c r="AA50" s="2137"/>
      <c r="AB50" s="2137">
        <v>4637</v>
      </c>
      <c r="AC50" s="2137"/>
      <c r="AD50" s="2137"/>
      <c r="AE50" s="2137"/>
      <c r="AF50" s="2137"/>
      <c r="AG50" s="2137"/>
    </row>
    <row r="51" spans="1:33" ht="16.5" customHeight="1">
      <c r="B51" s="2151" t="s">
        <v>2345</v>
      </c>
      <c r="C51" s="2151"/>
      <c r="D51" s="2151"/>
      <c r="E51" s="2151"/>
      <c r="F51" s="2151"/>
      <c r="G51" s="2151"/>
      <c r="H51" s="2151"/>
      <c r="I51" s="2151"/>
      <c r="J51" s="2151"/>
      <c r="K51" s="2151"/>
      <c r="L51" s="2151"/>
      <c r="M51" s="2151"/>
      <c r="N51" s="2151"/>
      <c r="P51" s="2146" t="s">
        <v>649</v>
      </c>
      <c r="Q51" s="2147"/>
      <c r="R51" s="2147"/>
      <c r="S51" s="2147"/>
      <c r="T51" s="2147"/>
      <c r="U51" s="2147"/>
      <c r="V51" s="2147" t="s">
        <v>649</v>
      </c>
      <c r="W51" s="2147"/>
      <c r="X51" s="2147"/>
      <c r="Y51" s="2147"/>
      <c r="Z51" s="2147"/>
      <c r="AA51" s="2147"/>
      <c r="AB51" s="2147" t="s">
        <v>649</v>
      </c>
      <c r="AC51" s="2147"/>
      <c r="AD51" s="2147"/>
      <c r="AE51" s="2147"/>
      <c r="AF51" s="2147"/>
      <c r="AG51" s="2147"/>
    </row>
    <row r="52" spans="1:33" ht="16.5" customHeight="1">
      <c r="B52" s="2151" t="s">
        <v>2346</v>
      </c>
      <c r="C52" s="2151"/>
      <c r="D52" s="2151"/>
      <c r="E52" s="2151"/>
      <c r="F52" s="2151"/>
      <c r="G52" s="2151"/>
      <c r="H52" s="2151"/>
      <c r="I52" s="2151"/>
      <c r="J52" s="2151"/>
      <c r="K52" s="2151"/>
      <c r="L52" s="2151"/>
      <c r="M52" s="2151"/>
      <c r="N52" s="2151"/>
      <c r="P52" s="2146" t="s">
        <v>649</v>
      </c>
      <c r="Q52" s="2147"/>
      <c r="R52" s="2147"/>
      <c r="S52" s="2147"/>
      <c r="T52" s="2147"/>
      <c r="U52" s="2147"/>
      <c r="V52" s="2149" t="s">
        <v>649</v>
      </c>
      <c r="W52" s="2149"/>
      <c r="X52" s="2149"/>
      <c r="Y52" s="2149"/>
      <c r="Z52" s="2149"/>
      <c r="AA52" s="2149"/>
      <c r="AB52" s="2147" t="s">
        <v>649</v>
      </c>
      <c r="AC52" s="2147"/>
      <c r="AD52" s="2147"/>
      <c r="AE52" s="2147"/>
      <c r="AF52" s="2147"/>
      <c r="AG52" s="2147"/>
    </row>
    <row r="53" spans="1:33" ht="16.5" customHeight="1">
      <c r="B53" s="2134" t="s">
        <v>2347</v>
      </c>
      <c r="C53" s="2134"/>
      <c r="D53" s="2134"/>
      <c r="E53" s="2134"/>
      <c r="F53" s="2134"/>
      <c r="G53" s="2134"/>
      <c r="H53" s="2134"/>
      <c r="I53" s="2134"/>
      <c r="J53" s="2134"/>
      <c r="K53" s="2134"/>
      <c r="L53" s="2134"/>
      <c r="M53" s="2134"/>
      <c r="N53" s="2134"/>
      <c r="P53" s="2146">
        <v>10</v>
      </c>
      <c r="Q53" s="2147"/>
      <c r="R53" s="2147"/>
      <c r="S53" s="2147"/>
      <c r="T53" s="2147"/>
      <c r="U53" s="2147"/>
      <c r="V53" s="2137">
        <v>41</v>
      </c>
      <c r="W53" s="2137"/>
      <c r="X53" s="2137"/>
      <c r="Y53" s="2137"/>
      <c r="Z53" s="2137"/>
      <c r="AA53" s="2137"/>
      <c r="AB53" s="2137">
        <v>63209</v>
      </c>
      <c r="AC53" s="2137"/>
      <c r="AD53" s="2137"/>
      <c r="AE53" s="2137"/>
      <c r="AF53" s="2137"/>
      <c r="AG53" s="2137"/>
    </row>
    <row r="54" spans="1:33" ht="16.5" customHeight="1">
      <c r="B54" s="2151" t="s">
        <v>2348</v>
      </c>
      <c r="C54" s="2151"/>
      <c r="D54" s="2151"/>
      <c r="E54" s="2151"/>
      <c r="F54" s="2151"/>
      <c r="G54" s="2151"/>
      <c r="H54" s="2151"/>
      <c r="I54" s="2151"/>
      <c r="J54" s="2151"/>
      <c r="K54" s="2151"/>
      <c r="L54" s="2151"/>
      <c r="M54" s="2151"/>
      <c r="N54" s="2151"/>
      <c r="P54" s="2146">
        <v>5</v>
      </c>
      <c r="Q54" s="2147"/>
      <c r="R54" s="2147"/>
      <c r="S54" s="2147"/>
      <c r="T54" s="2147"/>
      <c r="U54" s="2147"/>
      <c r="V54" s="2137">
        <v>192</v>
      </c>
      <c r="W54" s="2137"/>
      <c r="X54" s="2137"/>
      <c r="Y54" s="2137"/>
      <c r="Z54" s="2137"/>
      <c r="AA54" s="2137"/>
      <c r="AB54" s="2137">
        <v>470275</v>
      </c>
      <c r="AC54" s="2137"/>
      <c r="AD54" s="2137"/>
      <c r="AE54" s="2137"/>
      <c r="AF54" s="2137"/>
      <c r="AG54" s="2137"/>
    </row>
    <row r="55" spans="1:33" ht="16.5" customHeight="1">
      <c r="A55" s="858"/>
      <c r="B55" s="2151" t="s">
        <v>2349</v>
      </c>
      <c r="C55" s="2151"/>
      <c r="D55" s="2151"/>
      <c r="E55" s="2151"/>
      <c r="F55" s="2151"/>
      <c r="G55" s="2151"/>
      <c r="H55" s="2151"/>
      <c r="I55" s="2151"/>
      <c r="J55" s="2151"/>
      <c r="K55" s="2151"/>
      <c r="L55" s="2151"/>
      <c r="M55" s="2151"/>
      <c r="N55" s="2151"/>
      <c r="P55" s="2146">
        <v>5</v>
      </c>
      <c r="Q55" s="2147"/>
      <c r="R55" s="2147"/>
      <c r="S55" s="2147"/>
      <c r="T55" s="2147"/>
      <c r="U55" s="2147"/>
      <c r="V55" s="2137">
        <v>8</v>
      </c>
      <c r="W55" s="2137"/>
      <c r="X55" s="2137"/>
      <c r="Y55" s="2137"/>
      <c r="Z55" s="2137"/>
      <c r="AA55" s="2137"/>
      <c r="AB55" s="2137">
        <v>2161</v>
      </c>
      <c r="AC55" s="2137"/>
      <c r="AD55" s="2137"/>
      <c r="AE55" s="2137"/>
      <c r="AF55" s="2137"/>
      <c r="AG55" s="2137"/>
    </row>
    <row r="56" spans="1:33" ht="16.5" customHeight="1">
      <c r="A56" s="859"/>
      <c r="B56" s="859"/>
      <c r="C56" s="859"/>
      <c r="D56" s="859"/>
      <c r="E56" s="859"/>
      <c r="F56" s="859"/>
      <c r="G56" s="859"/>
      <c r="H56" s="859"/>
      <c r="I56" s="859"/>
      <c r="J56" s="859"/>
      <c r="K56" s="859"/>
      <c r="L56" s="859"/>
      <c r="M56" s="859"/>
      <c r="N56" s="859"/>
      <c r="O56" s="859"/>
      <c r="P56" s="870"/>
      <c r="Q56" s="859"/>
      <c r="R56" s="859"/>
      <c r="S56" s="859"/>
      <c r="T56" s="859"/>
      <c r="U56" s="859"/>
      <c r="V56" s="859"/>
      <c r="W56" s="859"/>
      <c r="X56" s="859"/>
      <c r="Y56" s="859"/>
      <c r="Z56" s="859"/>
      <c r="AA56" s="859"/>
      <c r="AB56" s="869"/>
      <c r="AC56" s="859"/>
      <c r="AD56" s="859"/>
      <c r="AE56" s="859"/>
      <c r="AF56" s="859"/>
      <c r="AG56" s="859"/>
    </row>
    <row r="57" spans="1:33" ht="18.75" customHeight="1">
      <c r="A57" s="2162"/>
      <c r="B57" s="2162"/>
      <c r="C57" s="2162"/>
      <c r="D57" s="2162"/>
      <c r="E57" s="2162"/>
      <c r="F57" s="2162"/>
      <c r="G57" s="2162"/>
      <c r="H57" s="2162"/>
      <c r="I57" s="2162"/>
      <c r="J57" s="2162"/>
      <c r="K57" s="2162"/>
      <c r="L57" s="2162"/>
      <c r="M57" s="2162"/>
      <c r="N57" s="2162"/>
      <c r="O57" s="2162"/>
      <c r="P57" s="2162"/>
      <c r="Q57" s="871"/>
      <c r="R57" s="871"/>
      <c r="S57" s="871"/>
      <c r="T57" s="871"/>
      <c r="U57" s="871"/>
      <c r="V57" s="2163"/>
      <c r="W57" s="2163"/>
      <c r="X57" s="2163"/>
      <c r="Y57" s="2163"/>
      <c r="Z57" s="2163"/>
      <c r="AA57" s="2163"/>
      <c r="AB57" s="2163"/>
      <c r="AC57" s="865"/>
    </row>
    <row r="58" spans="1:33" ht="18.75" customHeight="1">
      <c r="P58" s="866"/>
      <c r="Q58" s="866"/>
      <c r="R58" s="866"/>
      <c r="S58" s="866"/>
      <c r="T58" s="866"/>
      <c r="U58" s="866"/>
      <c r="V58" s="866"/>
      <c r="W58" s="866"/>
      <c r="X58" s="866"/>
      <c r="Y58" s="866"/>
      <c r="Z58" s="866"/>
      <c r="AA58" s="866"/>
      <c r="AB58" s="872"/>
    </row>
    <row r="59" spans="1:33" ht="18.75" customHeight="1">
      <c r="P59" s="866"/>
      <c r="Q59" s="866"/>
      <c r="R59" s="866"/>
      <c r="S59" s="866"/>
      <c r="T59" s="866"/>
      <c r="U59" s="866"/>
      <c r="V59" s="866"/>
      <c r="W59" s="866"/>
      <c r="X59" s="866"/>
      <c r="Y59" s="866"/>
      <c r="Z59" s="866"/>
      <c r="AA59" s="866"/>
    </row>
  </sheetData>
  <mergeCells count="207">
    <mergeCell ref="A57:P57"/>
    <mergeCell ref="V57:AB57"/>
    <mergeCell ref="B54:N54"/>
    <mergeCell ref="P54:U54"/>
    <mergeCell ref="V54:AA54"/>
    <mergeCell ref="AB54:AG54"/>
    <mergeCell ref="B55:N55"/>
    <mergeCell ref="P55:U55"/>
    <mergeCell ref="V55:AA55"/>
    <mergeCell ref="AB55:AG55"/>
    <mergeCell ref="B52:N52"/>
    <mergeCell ref="P52:U52"/>
    <mergeCell ref="V52:AA52"/>
    <mergeCell ref="AB52:AG52"/>
    <mergeCell ref="B53:N53"/>
    <mergeCell ref="P53:U53"/>
    <mergeCell ref="V53:AA53"/>
    <mergeCell ref="AB53:AG53"/>
    <mergeCell ref="B50:N50"/>
    <mergeCell ref="P50:U50"/>
    <mergeCell ref="V50:AA50"/>
    <mergeCell ref="AB50:AG50"/>
    <mergeCell ref="B51:N51"/>
    <mergeCell ref="P51:U51"/>
    <mergeCell ref="V51:AA51"/>
    <mergeCell ref="AB51:AG51"/>
    <mergeCell ref="B48:N48"/>
    <mergeCell ref="P48:U48"/>
    <mergeCell ref="V48:AA48"/>
    <mergeCell ref="AB48:AG48"/>
    <mergeCell ref="B49:N49"/>
    <mergeCell ref="P49:U49"/>
    <mergeCell ref="V49:AA49"/>
    <mergeCell ref="AB49:AG49"/>
    <mergeCell ref="B46:N46"/>
    <mergeCell ref="P46:U46"/>
    <mergeCell ref="V46:AA46"/>
    <mergeCell ref="AB46:AG46"/>
    <mergeCell ref="B47:N47"/>
    <mergeCell ref="P47:U47"/>
    <mergeCell ref="V47:AA47"/>
    <mergeCell ref="AB47:AG47"/>
    <mergeCell ref="B44:N44"/>
    <mergeCell ref="P44:U44"/>
    <mergeCell ref="V44:AA44"/>
    <mergeCell ref="AB44:AG44"/>
    <mergeCell ref="B45:N45"/>
    <mergeCell ref="P45:U45"/>
    <mergeCell ref="V45:AA45"/>
    <mergeCell ref="AB45:AG45"/>
    <mergeCell ref="B42:N42"/>
    <mergeCell ref="P42:U42"/>
    <mergeCell ref="V42:AA42"/>
    <mergeCell ref="AB42:AG42"/>
    <mergeCell ref="B43:N43"/>
    <mergeCell ref="P43:U43"/>
    <mergeCell ref="V43:AA43"/>
    <mergeCell ref="AB43:AG43"/>
    <mergeCell ref="B40:N40"/>
    <mergeCell ref="P40:U40"/>
    <mergeCell ref="V40:AA40"/>
    <mergeCell ref="AB40:AG40"/>
    <mergeCell ref="B41:N41"/>
    <mergeCell ref="P41:U41"/>
    <mergeCell ref="V41:AA41"/>
    <mergeCell ref="AB41:AG41"/>
    <mergeCell ref="B38:N38"/>
    <mergeCell ref="P38:U38"/>
    <mergeCell ref="V38:AA38"/>
    <mergeCell ref="AB38:AG38"/>
    <mergeCell ref="B39:N39"/>
    <mergeCell ref="P39:U39"/>
    <mergeCell ref="V39:AA39"/>
    <mergeCell ref="AB39:AG39"/>
    <mergeCell ref="B36:N36"/>
    <mergeCell ref="P36:U36"/>
    <mergeCell ref="V36:AA36"/>
    <mergeCell ref="AB36:AG36"/>
    <mergeCell ref="B37:N37"/>
    <mergeCell ref="P37:U37"/>
    <mergeCell ref="V37:AA37"/>
    <mergeCell ref="AB37:AG37"/>
    <mergeCell ref="B34:N34"/>
    <mergeCell ref="P34:U34"/>
    <mergeCell ref="V34:AA34"/>
    <mergeCell ref="AB34:AG34"/>
    <mergeCell ref="B35:N35"/>
    <mergeCell ref="P35:U35"/>
    <mergeCell ref="V35:AA35"/>
    <mergeCell ref="AB35:AG35"/>
    <mergeCell ref="B32:N32"/>
    <mergeCell ref="P32:U32"/>
    <mergeCell ref="V32:AA32"/>
    <mergeCell ref="AB32:AG32"/>
    <mergeCell ref="B33:N33"/>
    <mergeCell ref="P33:U33"/>
    <mergeCell ref="V33:AA33"/>
    <mergeCell ref="AB33:AG33"/>
    <mergeCell ref="B30:N30"/>
    <mergeCell ref="P30:U30"/>
    <mergeCell ref="V30:AA30"/>
    <mergeCell ref="AB30:AG30"/>
    <mergeCell ref="B31:N31"/>
    <mergeCell ref="P31:U31"/>
    <mergeCell ref="V31:AA31"/>
    <mergeCell ref="AB31:AG31"/>
    <mergeCell ref="B28:N28"/>
    <mergeCell ref="P28:U28"/>
    <mergeCell ref="V28:AA28"/>
    <mergeCell ref="AB28:AG28"/>
    <mergeCell ref="B29:N29"/>
    <mergeCell ref="P29:U29"/>
    <mergeCell ref="V29:AA29"/>
    <mergeCell ref="AB29:AG29"/>
    <mergeCell ref="B26:N26"/>
    <mergeCell ref="P26:U26"/>
    <mergeCell ref="V26:AA26"/>
    <mergeCell ref="AB26:AG26"/>
    <mergeCell ref="B27:N27"/>
    <mergeCell ref="P27:U27"/>
    <mergeCell ref="V27:AA27"/>
    <mergeCell ref="AB27:AG27"/>
    <mergeCell ref="B24:N24"/>
    <mergeCell ref="P24:U24"/>
    <mergeCell ref="V24:AA24"/>
    <mergeCell ref="AB24:AG24"/>
    <mergeCell ref="B25:N25"/>
    <mergeCell ref="P25:U25"/>
    <mergeCell ref="V25:AA25"/>
    <mergeCell ref="AB25:AG25"/>
    <mergeCell ref="B22:N22"/>
    <mergeCell ref="P22:U22"/>
    <mergeCell ref="V22:AA22"/>
    <mergeCell ref="AB22:AG22"/>
    <mergeCell ref="B23:N23"/>
    <mergeCell ref="P23:U23"/>
    <mergeCell ref="V23:AA23"/>
    <mergeCell ref="AB23:AG23"/>
    <mergeCell ref="B20:N20"/>
    <mergeCell ref="P20:U20"/>
    <mergeCell ref="V20:AA20"/>
    <mergeCell ref="AB20:AG20"/>
    <mergeCell ref="B21:N21"/>
    <mergeCell ref="P21:U21"/>
    <mergeCell ref="V21:AA21"/>
    <mergeCell ref="AB21:AG21"/>
    <mergeCell ref="B18:N18"/>
    <mergeCell ref="P18:U18"/>
    <mergeCell ref="V18:AA18"/>
    <mergeCell ref="AB18:AG18"/>
    <mergeCell ref="B19:N19"/>
    <mergeCell ref="P19:U19"/>
    <mergeCell ref="V19:AA19"/>
    <mergeCell ref="AB19:AG19"/>
    <mergeCell ref="B16:N16"/>
    <mergeCell ref="P16:U16"/>
    <mergeCell ref="V16:AA16"/>
    <mergeCell ref="AB16:AG16"/>
    <mergeCell ref="B17:N17"/>
    <mergeCell ref="P17:U17"/>
    <mergeCell ref="V17:AA17"/>
    <mergeCell ref="AB17:AG17"/>
    <mergeCell ref="B14:N14"/>
    <mergeCell ref="P14:U14"/>
    <mergeCell ref="V14:AA14"/>
    <mergeCell ref="AB14:AG14"/>
    <mergeCell ref="B15:N15"/>
    <mergeCell ref="P15:U15"/>
    <mergeCell ref="V15:AA15"/>
    <mergeCell ref="AB15:AG15"/>
    <mergeCell ref="B12:N12"/>
    <mergeCell ref="P12:U12"/>
    <mergeCell ref="V12:AA12"/>
    <mergeCell ref="AB12:AG12"/>
    <mergeCell ref="B13:N13"/>
    <mergeCell ref="P13:U13"/>
    <mergeCell ref="V13:AA13"/>
    <mergeCell ref="AB13:AG13"/>
    <mergeCell ref="B9:N10"/>
    <mergeCell ref="P9:U10"/>
    <mergeCell ref="V9:AA10"/>
    <mergeCell ref="AB9:AG10"/>
    <mergeCell ref="B11:N11"/>
    <mergeCell ref="P11:U11"/>
    <mergeCell ref="V11:AA11"/>
    <mergeCell ref="AB11:AG11"/>
    <mergeCell ref="B8:N8"/>
    <mergeCell ref="P8:U8"/>
    <mergeCell ref="V8:AA8"/>
    <mergeCell ref="AB8:AG8"/>
    <mergeCell ref="P5:U5"/>
    <mergeCell ref="V5:AA5"/>
    <mergeCell ref="AB5:AG5"/>
    <mergeCell ref="B6:N6"/>
    <mergeCell ref="P6:U6"/>
    <mergeCell ref="V6:AA6"/>
    <mergeCell ref="AB6:AG6"/>
    <mergeCell ref="A2:AB2"/>
    <mergeCell ref="A4:O4"/>
    <mergeCell ref="P4:U4"/>
    <mergeCell ref="V4:AA4"/>
    <mergeCell ref="AB4:AG4"/>
    <mergeCell ref="A1:D1"/>
    <mergeCell ref="B7:N7"/>
    <mergeCell ref="P7:U7"/>
    <mergeCell ref="V7:AA7"/>
    <mergeCell ref="AB7:AG7"/>
  </mergeCells>
  <phoneticPr fontId="4"/>
  <hyperlinks>
    <hyperlink ref="A1" location="P2細目次!A1" display="目次に戻る" xr:uid="{02F28118-C695-44B0-85C3-915348A27C17}"/>
  </hyperlinks>
  <pageMargins left="0.70866141732283472" right="0.70866141732283472" top="0.74803149606299213" bottom="0.74803149606299213" header="0.31496062992125984" footer="0.31496062992125984"/>
  <pageSetup paperSize="9" scale="86" firstPageNumber="0" orientation="portrait" r:id="rId1"/>
  <headerFooter differentFirst="1" scaleWithDoc="0">
    <oddFooter>&amp;C- &amp;P -</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E66C2-838A-4C35-B3B9-90AE60EED968}">
  <sheetPr codeName="Sheet77">
    <tabColor theme="0"/>
    <pageSetUpPr fitToPage="1"/>
  </sheetPr>
  <dimension ref="A1:AG57"/>
  <sheetViews>
    <sheetView topLeftCell="A16" zoomScaleNormal="100" zoomScaleSheetLayoutView="100" workbookViewId="0">
      <selection activeCell="AL2" sqref="AL2:AR2"/>
    </sheetView>
  </sheetViews>
  <sheetFormatPr defaultColWidth="3.125" defaultRowHeight="18.75" customHeight="1"/>
  <cols>
    <col min="1" max="16384" width="3.125" style="262"/>
  </cols>
  <sheetData>
    <row r="1" spans="1:33" ht="13.5">
      <c r="A1" s="1544" t="s">
        <v>4602</v>
      </c>
      <c r="B1" s="1544"/>
      <c r="C1" s="1544"/>
      <c r="D1" s="1544"/>
    </row>
    <row r="2" spans="1:33" ht="18.75" customHeight="1">
      <c r="A2" s="2138"/>
      <c r="B2" s="2138"/>
      <c r="C2" s="2138"/>
      <c r="D2" s="2138"/>
      <c r="E2" s="2138"/>
      <c r="F2" s="2138"/>
      <c r="G2" s="2138"/>
      <c r="H2" s="2138"/>
      <c r="I2" s="2138"/>
      <c r="J2" s="2138"/>
      <c r="K2" s="2138"/>
      <c r="L2" s="2138"/>
      <c r="M2" s="2138"/>
      <c r="N2" s="2138"/>
      <c r="O2" s="2138"/>
      <c r="P2" s="2138"/>
      <c r="Q2" s="2138"/>
      <c r="R2" s="2138"/>
      <c r="S2" s="2138"/>
      <c r="T2" s="2138"/>
      <c r="U2" s="2138"/>
      <c r="V2" s="2138"/>
      <c r="W2" s="2138"/>
      <c r="X2" s="2138"/>
      <c r="Y2" s="2138"/>
      <c r="Z2" s="2138"/>
      <c r="AA2" s="2138"/>
      <c r="AB2" s="2138"/>
    </row>
    <row r="3" spans="1:33" ht="18.75" customHeight="1">
      <c r="A3" s="2164" t="s">
        <v>865</v>
      </c>
      <c r="B3" s="2164"/>
      <c r="C3" s="2164"/>
      <c r="D3" s="867"/>
      <c r="E3" s="867"/>
      <c r="F3" s="867"/>
      <c r="G3" s="867"/>
      <c r="H3" s="867"/>
      <c r="I3" s="867"/>
      <c r="J3" s="867"/>
      <c r="K3" s="867"/>
      <c r="L3" s="867"/>
      <c r="M3" s="867"/>
      <c r="N3" s="867"/>
      <c r="V3" s="853"/>
      <c r="W3" s="853"/>
      <c r="X3" s="853"/>
      <c r="Y3" s="853"/>
      <c r="Z3" s="853"/>
      <c r="AA3" s="853"/>
      <c r="AB3" s="854"/>
    </row>
    <row r="4" spans="1:33" ht="16.5" customHeight="1">
      <c r="A4" s="2139" t="s">
        <v>2196</v>
      </c>
      <c r="B4" s="2140"/>
      <c r="C4" s="2140"/>
      <c r="D4" s="2140"/>
      <c r="E4" s="2140"/>
      <c r="F4" s="2140"/>
      <c r="G4" s="2140"/>
      <c r="H4" s="2140"/>
      <c r="I4" s="2140"/>
      <c r="J4" s="2140"/>
      <c r="K4" s="2140"/>
      <c r="L4" s="2140"/>
      <c r="M4" s="2140"/>
      <c r="N4" s="2140"/>
      <c r="O4" s="2140"/>
      <c r="P4" s="2141" t="s">
        <v>2163</v>
      </c>
      <c r="Q4" s="2142"/>
      <c r="R4" s="2142"/>
      <c r="S4" s="2142"/>
      <c r="T4" s="2142"/>
      <c r="U4" s="2139"/>
      <c r="V4" s="2141" t="s">
        <v>2164</v>
      </c>
      <c r="W4" s="2142"/>
      <c r="X4" s="2142"/>
      <c r="Y4" s="2142"/>
      <c r="Z4" s="2142"/>
      <c r="AA4" s="2139"/>
      <c r="AB4" s="2141" t="s">
        <v>2125</v>
      </c>
      <c r="AC4" s="2142"/>
      <c r="AD4" s="2142"/>
      <c r="AE4" s="2142"/>
      <c r="AF4" s="2142"/>
      <c r="AG4" s="2142"/>
    </row>
    <row r="5" spans="1:33" ht="16.5" customHeight="1">
      <c r="A5" s="855"/>
      <c r="B5" s="855"/>
      <c r="C5" s="855"/>
      <c r="D5" s="855"/>
      <c r="E5" s="855"/>
      <c r="F5" s="855"/>
      <c r="G5" s="855"/>
      <c r="H5" s="855"/>
      <c r="I5" s="855"/>
      <c r="J5" s="855"/>
      <c r="K5" s="855"/>
      <c r="L5" s="855"/>
      <c r="M5" s="855"/>
      <c r="N5" s="855"/>
      <c r="O5" s="855"/>
      <c r="P5" s="2143" t="s">
        <v>2197</v>
      </c>
      <c r="Q5" s="2144"/>
      <c r="R5" s="2144"/>
      <c r="S5" s="2144"/>
      <c r="T5" s="2144"/>
      <c r="U5" s="2144"/>
      <c r="V5" s="2144" t="s">
        <v>435</v>
      </c>
      <c r="W5" s="2144"/>
      <c r="X5" s="2144"/>
      <c r="Y5" s="2144"/>
      <c r="Z5" s="2144"/>
      <c r="AA5" s="2144"/>
      <c r="AB5" s="2161" t="s">
        <v>2149</v>
      </c>
      <c r="AC5" s="2161"/>
      <c r="AD5" s="2161"/>
      <c r="AE5" s="2161"/>
      <c r="AF5" s="2161"/>
      <c r="AG5" s="2161"/>
    </row>
    <row r="6" spans="1:33" ht="16.5" customHeight="1">
      <c r="B6" s="2151" t="s">
        <v>2350</v>
      </c>
      <c r="C6" s="2151"/>
      <c r="D6" s="2151"/>
      <c r="E6" s="2151"/>
      <c r="F6" s="2151"/>
      <c r="G6" s="2151"/>
      <c r="H6" s="2151"/>
      <c r="I6" s="2151"/>
      <c r="J6" s="2151"/>
      <c r="K6" s="2151"/>
      <c r="L6" s="2151"/>
      <c r="M6" s="2151"/>
      <c r="N6" s="2151"/>
      <c r="P6" s="2165">
        <v>10</v>
      </c>
      <c r="Q6" s="2166"/>
      <c r="R6" s="2166"/>
      <c r="S6" s="2166"/>
      <c r="T6" s="2166"/>
      <c r="U6" s="2166"/>
      <c r="V6" s="2167">
        <v>35</v>
      </c>
      <c r="W6" s="2167"/>
      <c r="X6" s="2167"/>
      <c r="Y6" s="2167"/>
      <c r="Z6" s="2167"/>
      <c r="AA6" s="2167"/>
      <c r="AB6" s="2168">
        <v>17788</v>
      </c>
      <c r="AC6" s="2168"/>
      <c r="AD6" s="2168"/>
      <c r="AE6" s="2168"/>
      <c r="AF6" s="2168"/>
      <c r="AG6" s="2168"/>
    </row>
    <row r="7" spans="1:33" ht="16.5" customHeight="1">
      <c r="B7" s="2151" t="s">
        <v>2351</v>
      </c>
      <c r="C7" s="2151"/>
      <c r="D7" s="2151"/>
      <c r="E7" s="2151"/>
      <c r="F7" s="2151"/>
      <c r="G7" s="2151"/>
      <c r="H7" s="2151"/>
      <c r="I7" s="2151"/>
      <c r="J7" s="2151"/>
      <c r="K7" s="2151"/>
      <c r="L7" s="2151"/>
      <c r="M7" s="2151"/>
      <c r="N7" s="2151"/>
      <c r="P7" s="2146" t="s">
        <v>649</v>
      </c>
      <c r="Q7" s="2147"/>
      <c r="R7" s="2147"/>
      <c r="S7" s="2147"/>
      <c r="T7" s="2147"/>
      <c r="U7" s="2147"/>
      <c r="V7" s="2169" t="s">
        <v>649</v>
      </c>
      <c r="W7" s="2169"/>
      <c r="X7" s="2169"/>
      <c r="Y7" s="2169"/>
      <c r="Z7" s="2169"/>
      <c r="AA7" s="2169"/>
      <c r="AB7" s="2137" t="s">
        <v>649</v>
      </c>
      <c r="AC7" s="2137"/>
      <c r="AD7" s="2137"/>
      <c r="AE7" s="2137"/>
      <c r="AF7" s="2137"/>
      <c r="AG7" s="2137"/>
    </row>
    <row r="8" spans="1:33" ht="16.5" customHeight="1">
      <c r="B8" s="2151" t="s">
        <v>2352</v>
      </c>
      <c r="C8" s="2151"/>
      <c r="D8" s="2151"/>
      <c r="E8" s="2151"/>
      <c r="F8" s="2151"/>
      <c r="G8" s="2151"/>
      <c r="H8" s="2151"/>
      <c r="I8" s="2151"/>
      <c r="J8" s="2151"/>
      <c r="K8" s="2151"/>
      <c r="L8" s="2151"/>
      <c r="M8" s="2151"/>
      <c r="N8" s="2151"/>
      <c r="P8" s="2165">
        <v>5</v>
      </c>
      <c r="Q8" s="2166"/>
      <c r="R8" s="2166"/>
      <c r="S8" s="2166"/>
      <c r="T8" s="2166"/>
      <c r="U8" s="2166"/>
      <c r="V8" s="2170">
        <v>11</v>
      </c>
      <c r="W8" s="2170"/>
      <c r="X8" s="2170"/>
      <c r="Y8" s="2170"/>
      <c r="Z8" s="2170"/>
      <c r="AA8" s="2170"/>
      <c r="AB8" s="2171">
        <v>4712</v>
      </c>
      <c r="AC8" s="2171"/>
      <c r="AD8" s="2171"/>
      <c r="AE8" s="2171"/>
      <c r="AF8" s="2171"/>
      <c r="AG8" s="2171"/>
    </row>
    <row r="9" spans="1:33" ht="16.5" customHeight="1">
      <c r="B9" s="2134" t="s">
        <v>2353</v>
      </c>
      <c r="C9" s="2134"/>
      <c r="D9" s="2134"/>
      <c r="E9" s="2134"/>
      <c r="F9" s="2134"/>
      <c r="G9" s="2134"/>
      <c r="H9" s="2134"/>
      <c r="I9" s="2134"/>
      <c r="J9" s="2134"/>
      <c r="K9" s="2134"/>
      <c r="L9" s="2134"/>
      <c r="M9" s="2134"/>
      <c r="N9" s="2134"/>
      <c r="P9" s="2165">
        <v>5</v>
      </c>
      <c r="Q9" s="2166"/>
      <c r="R9" s="2166"/>
      <c r="S9" s="2166"/>
      <c r="T9" s="2166"/>
      <c r="U9" s="2166"/>
      <c r="V9" s="2170">
        <v>30</v>
      </c>
      <c r="W9" s="2170"/>
      <c r="X9" s="2170"/>
      <c r="Y9" s="2170"/>
      <c r="Z9" s="2170"/>
      <c r="AA9" s="2170"/>
      <c r="AB9" s="2171">
        <v>34961</v>
      </c>
      <c r="AC9" s="2171"/>
      <c r="AD9" s="2171"/>
      <c r="AE9" s="2171"/>
      <c r="AF9" s="2171"/>
      <c r="AG9" s="2171"/>
    </row>
    <row r="10" spans="1:33" ht="16.5" customHeight="1">
      <c r="B10" s="2151" t="s">
        <v>2354</v>
      </c>
      <c r="C10" s="2151"/>
      <c r="D10" s="2151"/>
      <c r="E10" s="2151"/>
      <c r="F10" s="2151"/>
      <c r="G10" s="2151"/>
      <c r="H10" s="2151"/>
      <c r="I10" s="2151"/>
      <c r="J10" s="2151"/>
      <c r="K10" s="2151"/>
      <c r="L10" s="2151"/>
      <c r="M10" s="2151"/>
      <c r="N10" s="2151"/>
      <c r="P10" s="2165">
        <v>3</v>
      </c>
      <c r="Q10" s="2166"/>
      <c r="R10" s="2166"/>
      <c r="S10" s="2166"/>
      <c r="T10" s="2166"/>
      <c r="U10" s="2166"/>
      <c r="V10" s="2170">
        <v>4</v>
      </c>
      <c r="W10" s="2170"/>
      <c r="X10" s="2170"/>
      <c r="Y10" s="2170"/>
      <c r="Z10" s="2170"/>
      <c r="AA10" s="2170"/>
      <c r="AB10" s="2172">
        <v>615</v>
      </c>
      <c r="AC10" s="2172"/>
      <c r="AD10" s="2172"/>
      <c r="AE10" s="2172"/>
      <c r="AF10" s="2172"/>
      <c r="AG10" s="2172"/>
    </row>
    <row r="11" spans="1:33" ht="16.5" customHeight="1">
      <c r="B11" s="2152" t="s">
        <v>2355</v>
      </c>
      <c r="C11" s="2152"/>
      <c r="D11" s="2152"/>
      <c r="E11" s="2152"/>
      <c r="F11" s="2152"/>
      <c r="G11" s="2152"/>
      <c r="H11" s="2152"/>
      <c r="I11" s="2152"/>
      <c r="J11" s="2152"/>
      <c r="K11" s="2152"/>
      <c r="L11" s="2152"/>
      <c r="M11" s="2152"/>
      <c r="N11" s="2152"/>
      <c r="P11" s="2165">
        <v>5</v>
      </c>
      <c r="Q11" s="2166"/>
      <c r="R11" s="2166"/>
      <c r="S11" s="2166"/>
      <c r="T11" s="2166"/>
      <c r="U11" s="2166"/>
      <c r="V11" s="2170">
        <v>21</v>
      </c>
      <c r="W11" s="2170"/>
      <c r="X11" s="2170"/>
      <c r="Y11" s="2170"/>
      <c r="Z11" s="2170"/>
      <c r="AA11" s="2170"/>
      <c r="AB11" s="2171">
        <v>14712</v>
      </c>
      <c r="AC11" s="2171"/>
      <c r="AD11" s="2171"/>
      <c r="AE11" s="2171"/>
      <c r="AF11" s="2171"/>
      <c r="AG11" s="2171"/>
    </row>
    <row r="12" spans="1:33" ht="16.5" customHeight="1">
      <c r="B12" s="2152" t="s">
        <v>2356</v>
      </c>
      <c r="C12" s="2152"/>
      <c r="D12" s="2152"/>
      <c r="E12" s="2152"/>
      <c r="F12" s="2152"/>
      <c r="G12" s="2152"/>
      <c r="H12" s="2152"/>
      <c r="I12" s="2152"/>
      <c r="J12" s="2152"/>
      <c r="K12" s="2152"/>
      <c r="L12" s="2152"/>
      <c r="M12" s="2152"/>
      <c r="N12" s="2152"/>
      <c r="P12" s="2165">
        <v>17</v>
      </c>
      <c r="Q12" s="2166"/>
      <c r="R12" s="2166"/>
      <c r="S12" s="2166"/>
      <c r="T12" s="2166"/>
      <c r="U12" s="2166"/>
      <c r="V12" s="2170">
        <v>69</v>
      </c>
      <c r="W12" s="2170"/>
      <c r="X12" s="2170"/>
      <c r="Y12" s="2170"/>
      <c r="Z12" s="2170"/>
      <c r="AA12" s="2170"/>
      <c r="AB12" s="2171">
        <v>53108</v>
      </c>
      <c r="AC12" s="2171"/>
      <c r="AD12" s="2171"/>
      <c r="AE12" s="2171"/>
      <c r="AF12" s="2171"/>
      <c r="AG12" s="2171"/>
    </row>
    <row r="13" spans="1:33" ht="16.5" customHeight="1">
      <c r="B13" s="2152" t="s">
        <v>2357</v>
      </c>
      <c r="C13" s="2152"/>
      <c r="D13" s="2152"/>
      <c r="E13" s="2152"/>
      <c r="F13" s="2152"/>
      <c r="G13" s="2152"/>
      <c r="H13" s="2152"/>
      <c r="I13" s="2152"/>
      <c r="J13" s="2152"/>
      <c r="K13" s="2152"/>
      <c r="L13" s="2152"/>
      <c r="M13" s="2152"/>
      <c r="N13" s="2152"/>
      <c r="P13" s="2146" t="s">
        <v>649</v>
      </c>
      <c r="Q13" s="2147"/>
      <c r="R13" s="2147"/>
      <c r="S13" s="2147"/>
      <c r="T13" s="2147"/>
      <c r="U13" s="2147"/>
      <c r="V13" s="2169" t="s">
        <v>649</v>
      </c>
      <c r="W13" s="2169"/>
      <c r="X13" s="2169"/>
      <c r="Y13" s="2169"/>
      <c r="Z13" s="2169"/>
      <c r="AA13" s="2169"/>
      <c r="AB13" s="2137" t="s">
        <v>649</v>
      </c>
      <c r="AC13" s="2137"/>
      <c r="AD13" s="2137"/>
      <c r="AE13" s="2137"/>
      <c r="AF13" s="2137"/>
      <c r="AG13" s="2137"/>
    </row>
    <row r="14" spans="1:33" ht="16.5" customHeight="1">
      <c r="B14" s="2152" t="s">
        <v>2358</v>
      </c>
      <c r="C14" s="2152"/>
      <c r="D14" s="2152"/>
      <c r="E14" s="2152"/>
      <c r="F14" s="2152"/>
      <c r="G14" s="2152"/>
      <c r="H14" s="2152"/>
      <c r="I14" s="2152"/>
      <c r="J14" s="2152"/>
      <c r="K14" s="2152"/>
      <c r="L14" s="2152"/>
      <c r="M14" s="2152"/>
      <c r="N14" s="2152"/>
      <c r="P14" s="2146" t="s">
        <v>649</v>
      </c>
      <c r="Q14" s="2147"/>
      <c r="R14" s="2147"/>
      <c r="S14" s="2147"/>
      <c r="T14" s="2147"/>
      <c r="U14" s="2147"/>
      <c r="V14" s="2169" t="s">
        <v>649</v>
      </c>
      <c r="W14" s="2169"/>
      <c r="X14" s="2169"/>
      <c r="Y14" s="2169"/>
      <c r="Z14" s="2169"/>
      <c r="AA14" s="2169"/>
      <c r="AB14" s="2137" t="s">
        <v>649</v>
      </c>
      <c r="AC14" s="2137"/>
      <c r="AD14" s="2137"/>
      <c r="AE14" s="2137"/>
      <c r="AF14" s="2137"/>
      <c r="AG14" s="2137"/>
    </row>
    <row r="15" spans="1:33" ht="16.5" customHeight="1">
      <c r="B15" s="2152" t="s">
        <v>2359</v>
      </c>
      <c r="C15" s="2152"/>
      <c r="D15" s="2152"/>
      <c r="E15" s="2152"/>
      <c r="F15" s="2152"/>
      <c r="G15" s="2152"/>
      <c r="H15" s="2152"/>
      <c r="I15" s="2152"/>
      <c r="J15" s="2152"/>
      <c r="K15" s="2152"/>
      <c r="L15" s="2152"/>
      <c r="M15" s="2152"/>
      <c r="N15" s="2152"/>
      <c r="P15" s="2146">
        <v>3</v>
      </c>
      <c r="Q15" s="2147"/>
      <c r="R15" s="2147"/>
      <c r="S15" s="2147"/>
      <c r="T15" s="2147"/>
      <c r="U15" s="2147"/>
      <c r="V15" s="2137">
        <v>110</v>
      </c>
      <c r="W15" s="2137"/>
      <c r="X15" s="2137"/>
      <c r="Y15" s="2137"/>
      <c r="Z15" s="2137"/>
      <c r="AA15" s="2137"/>
      <c r="AB15" s="2137">
        <v>69235</v>
      </c>
      <c r="AC15" s="2137"/>
      <c r="AD15" s="2137"/>
      <c r="AE15" s="2137"/>
      <c r="AF15" s="2137"/>
      <c r="AG15" s="2137"/>
    </row>
    <row r="16" spans="1:33" ht="16.5" customHeight="1">
      <c r="B16" s="2152" t="s">
        <v>2360</v>
      </c>
      <c r="C16" s="2152"/>
      <c r="D16" s="2152"/>
      <c r="E16" s="2152"/>
      <c r="F16" s="2152"/>
      <c r="G16" s="2152"/>
      <c r="H16" s="2152"/>
      <c r="I16" s="2152"/>
      <c r="J16" s="2152"/>
      <c r="K16" s="2152"/>
      <c r="L16" s="2152"/>
      <c r="M16" s="2152"/>
      <c r="N16" s="2152"/>
      <c r="P16" s="2146">
        <v>2</v>
      </c>
      <c r="Q16" s="2147"/>
      <c r="R16" s="2147"/>
      <c r="S16" s="2147"/>
      <c r="T16" s="2147"/>
      <c r="U16" s="2147"/>
      <c r="V16" s="2169">
        <v>2</v>
      </c>
      <c r="W16" s="2169"/>
      <c r="X16" s="2169"/>
      <c r="Y16" s="2169"/>
      <c r="Z16" s="2169"/>
      <c r="AA16" s="2169"/>
      <c r="AB16" s="2137" t="s">
        <v>2170</v>
      </c>
      <c r="AC16" s="2137"/>
      <c r="AD16" s="2137"/>
      <c r="AE16" s="2137"/>
      <c r="AF16" s="2137"/>
      <c r="AG16" s="2137"/>
    </row>
    <row r="17" spans="1:33" ht="16.5" customHeight="1">
      <c r="B17" s="2152" t="s">
        <v>2361</v>
      </c>
      <c r="C17" s="2152"/>
      <c r="D17" s="2152"/>
      <c r="E17" s="2152"/>
      <c r="F17" s="2152"/>
      <c r="G17" s="2152"/>
      <c r="H17" s="2152"/>
      <c r="I17" s="2152"/>
      <c r="J17" s="2152"/>
      <c r="K17" s="2152"/>
      <c r="L17" s="2152"/>
      <c r="M17" s="2152"/>
      <c r="N17" s="2152"/>
      <c r="P17" s="2146">
        <v>5</v>
      </c>
      <c r="Q17" s="2147"/>
      <c r="R17" s="2147"/>
      <c r="S17" s="2147"/>
      <c r="T17" s="2147"/>
      <c r="U17" s="2147"/>
      <c r="V17" s="2137">
        <v>49</v>
      </c>
      <c r="W17" s="2137"/>
      <c r="X17" s="2137"/>
      <c r="Y17" s="2137"/>
      <c r="Z17" s="2137"/>
      <c r="AA17" s="2137"/>
      <c r="AB17" s="2137">
        <v>103392</v>
      </c>
      <c r="AC17" s="2137"/>
      <c r="AD17" s="2137"/>
      <c r="AE17" s="2137"/>
      <c r="AF17" s="2137"/>
      <c r="AG17" s="2137"/>
    </row>
    <row r="18" spans="1:33" ht="16.5" customHeight="1">
      <c r="B18" s="2151" t="s">
        <v>2362</v>
      </c>
      <c r="C18" s="2151"/>
      <c r="D18" s="2151"/>
      <c r="E18" s="2151"/>
      <c r="F18" s="2151"/>
      <c r="G18" s="2151"/>
      <c r="H18" s="2151"/>
      <c r="I18" s="2151"/>
      <c r="J18" s="2151"/>
      <c r="K18" s="2151"/>
      <c r="L18" s="2151"/>
      <c r="M18" s="2151"/>
      <c r="N18" s="2151"/>
      <c r="P18" s="2146">
        <v>3</v>
      </c>
      <c r="Q18" s="2147"/>
      <c r="R18" s="2147"/>
      <c r="S18" s="2147"/>
      <c r="T18" s="2147"/>
      <c r="U18" s="2147"/>
      <c r="V18" s="2137">
        <v>3</v>
      </c>
      <c r="W18" s="2137"/>
      <c r="X18" s="2137"/>
      <c r="Y18" s="2137"/>
      <c r="Z18" s="2137"/>
      <c r="AA18" s="2137"/>
      <c r="AB18" s="2172">
        <v>625</v>
      </c>
      <c r="AC18" s="2172"/>
      <c r="AD18" s="2172"/>
      <c r="AE18" s="2172"/>
      <c r="AF18" s="2172"/>
      <c r="AG18" s="2172"/>
    </row>
    <row r="19" spans="1:33" ht="16.5" customHeight="1">
      <c r="B19" s="2151" t="s">
        <v>2363</v>
      </c>
      <c r="C19" s="2151"/>
      <c r="D19" s="2151"/>
      <c r="E19" s="2151"/>
      <c r="F19" s="2151"/>
      <c r="G19" s="2151"/>
      <c r="H19" s="2151"/>
      <c r="I19" s="2151"/>
      <c r="J19" s="2151"/>
      <c r="K19" s="2151"/>
      <c r="L19" s="2151"/>
      <c r="M19" s="2151"/>
      <c r="N19" s="2151"/>
      <c r="P19" s="2146">
        <v>2</v>
      </c>
      <c r="Q19" s="2147"/>
      <c r="R19" s="2147"/>
      <c r="S19" s="2147"/>
      <c r="T19" s="2147"/>
      <c r="U19" s="2147"/>
      <c r="V19" s="2137">
        <v>1</v>
      </c>
      <c r="W19" s="2137"/>
      <c r="X19" s="2137"/>
      <c r="Y19" s="2137"/>
      <c r="Z19" s="2137"/>
      <c r="AA19" s="2137"/>
      <c r="AB19" s="2137" t="s">
        <v>2170</v>
      </c>
      <c r="AC19" s="2137"/>
      <c r="AD19" s="2137"/>
      <c r="AE19" s="2137"/>
      <c r="AF19" s="2137"/>
      <c r="AG19" s="2137"/>
    </row>
    <row r="20" spans="1:33" ht="16.5" customHeight="1">
      <c r="A20" s="859"/>
      <c r="B20" s="859"/>
      <c r="C20" s="859"/>
      <c r="D20" s="859"/>
      <c r="E20" s="859"/>
      <c r="F20" s="859"/>
      <c r="G20" s="859"/>
      <c r="H20" s="859"/>
      <c r="I20" s="859"/>
      <c r="J20" s="859"/>
      <c r="K20" s="859"/>
      <c r="L20" s="859"/>
      <c r="M20" s="859"/>
      <c r="N20" s="859"/>
      <c r="O20" s="859"/>
      <c r="P20" s="870"/>
      <c r="Q20" s="859"/>
      <c r="R20" s="859"/>
      <c r="S20" s="859"/>
      <c r="T20" s="859"/>
      <c r="U20" s="859"/>
      <c r="V20" s="859"/>
      <c r="W20" s="859"/>
      <c r="X20" s="859"/>
      <c r="Y20" s="859"/>
      <c r="Z20" s="859"/>
      <c r="AA20" s="859"/>
      <c r="AB20" s="859"/>
      <c r="AC20" s="859"/>
      <c r="AD20" s="873"/>
      <c r="AE20" s="874"/>
      <c r="AF20" s="859"/>
      <c r="AG20" s="859"/>
    </row>
    <row r="21" spans="1:33" ht="13.5">
      <c r="A21" s="855" t="s">
        <v>4899</v>
      </c>
      <c r="B21" s="863"/>
      <c r="C21" s="863"/>
      <c r="D21" s="863"/>
      <c r="E21" s="863"/>
      <c r="F21" s="863"/>
      <c r="G21" s="863"/>
      <c r="H21" s="863"/>
      <c r="I21" s="863"/>
      <c r="J21" s="863"/>
      <c r="K21" s="863"/>
      <c r="L21" s="863"/>
      <c r="M21" s="863"/>
      <c r="N21" s="863"/>
      <c r="O21" s="863"/>
      <c r="P21" s="863"/>
      <c r="Q21" s="875"/>
      <c r="R21" s="875"/>
      <c r="S21" s="875"/>
      <c r="T21" s="875"/>
      <c r="U21" s="875"/>
      <c r="W21" s="871"/>
      <c r="X21" s="871"/>
      <c r="Y21" s="871"/>
      <c r="Z21" s="871"/>
      <c r="AA21" s="871"/>
      <c r="AB21" s="871"/>
      <c r="AC21" s="865"/>
      <c r="AG21" s="876" t="s">
        <v>2364</v>
      </c>
    </row>
    <row r="22" spans="1:33" ht="13.5">
      <c r="A22" s="886" t="s">
        <v>4900</v>
      </c>
      <c r="B22" s="875"/>
      <c r="C22" s="875"/>
      <c r="D22" s="875"/>
      <c r="E22" s="875"/>
      <c r="F22" s="875"/>
      <c r="G22" s="875"/>
      <c r="H22" s="875"/>
      <c r="I22" s="875"/>
      <c r="J22" s="875"/>
      <c r="K22" s="875"/>
      <c r="L22" s="875"/>
      <c r="M22" s="875"/>
      <c r="N22" s="875"/>
      <c r="O22" s="875"/>
      <c r="P22" s="875"/>
      <c r="Q22" s="875"/>
      <c r="R22" s="875"/>
      <c r="S22" s="875"/>
      <c r="T22" s="875"/>
      <c r="U22" s="875"/>
      <c r="W22" s="871"/>
      <c r="X22" s="871"/>
      <c r="Y22" s="871"/>
      <c r="Z22" s="871"/>
      <c r="AA22" s="871"/>
      <c r="AB22" s="871"/>
      <c r="AC22" s="865"/>
      <c r="AG22" s="877"/>
    </row>
    <row r="23" spans="1:33" s="886" customFormat="1" ht="13.5">
      <c r="A23" s="886" t="s">
        <v>4901</v>
      </c>
      <c r="B23" s="875"/>
      <c r="C23" s="875"/>
      <c r="D23" s="875"/>
      <c r="E23" s="875"/>
      <c r="F23" s="875"/>
      <c r="G23" s="875"/>
      <c r="H23" s="875"/>
      <c r="I23" s="875"/>
      <c r="J23" s="875"/>
      <c r="K23" s="875"/>
      <c r="L23" s="875"/>
      <c r="M23" s="875"/>
      <c r="N23" s="875"/>
      <c r="O23" s="875"/>
      <c r="P23" s="875"/>
      <c r="Q23" s="875"/>
      <c r="R23" s="875"/>
      <c r="S23" s="875"/>
      <c r="T23" s="875"/>
      <c r="U23" s="875"/>
      <c r="W23" s="871"/>
      <c r="X23" s="871"/>
      <c r="Y23" s="871"/>
      <c r="Z23" s="871"/>
      <c r="AA23" s="871"/>
      <c r="AB23" s="871"/>
      <c r="AC23" s="865"/>
      <c r="AG23" s="877"/>
    </row>
    <row r="24" spans="1:33" s="886" customFormat="1" ht="13.5">
      <c r="A24" s="886" t="s">
        <v>4902</v>
      </c>
      <c r="B24" s="875"/>
      <c r="C24" s="875"/>
      <c r="D24" s="875"/>
      <c r="E24" s="875"/>
      <c r="F24" s="875"/>
      <c r="G24" s="875"/>
      <c r="H24" s="875"/>
      <c r="I24" s="875"/>
      <c r="J24" s="875"/>
      <c r="K24" s="875"/>
      <c r="L24" s="875"/>
      <c r="M24" s="875"/>
      <c r="N24" s="875"/>
      <c r="O24" s="875"/>
      <c r="P24" s="875"/>
      <c r="Q24" s="875"/>
      <c r="R24" s="875"/>
      <c r="S24" s="875"/>
      <c r="T24" s="875"/>
      <c r="U24" s="875"/>
      <c r="W24" s="871"/>
      <c r="X24" s="871"/>
      <c r="Y24" s="871"/>
      <c r="Z24" s="871"/>
      <c r="AA24" s="871"/>
      <c r="AB24" s="871"/>
      <c r="AC24" s="865"/>
      <c r="AG24" s="877"/>
    </row>
    <row r="25" spans="1:33" ht="13.5">
      <c r="A25" s="886" t="s">
        <v>2365</v>
      </c>
      <c r="B25" s="871"/>
      <c r="C25" s="871"/>
      <c r="D25" s="871"/>
      <c r="E25" s="871"/>
      <c r="F25" s="871"/>
      <c r="G25" s="871"/>
      <c r="H25" s="871"/>
      <c r="I25" s="871"/>
      <c r="J25" s="871"/>
      <c r="K25" s="871"/>
      <c r="L25" s="871"/>
      <c r="M25" s="871"/>
      <c r="N25" s="871"/>
      <c r="P25" s="866"/>
      <c r="Q25" s="866"/>
      <c r="R25" s="866"/>
      <c r="S25" s="866"/>
      <c r="T25" s="866"/>
      <c r="U25" s="866"/>
      <c r="V25" s="866"/>
      <c r="W25" s="866"/>
      <c r="X25" s="866"/>
      <c r="Y25" s="866"/>
      <c r="Z25" s="866"/>
      <c r="AA25" s="866"/>
    </row>
    <row r="26" spans="1:33" ht="18.75" customHeight="1">
      <c r="P26" s="866"/>
      <c r="Q26" s="866"/>
      <c r="R26" s="866"/>
      <c r="S26" s="866"/>
      <c r="T26" s="866"/>
      <c r="U26" s="866"/>
      <c r="V26" s="866"/>
      <c r="W26" s="866"/>
      <c r="X26" s="866"/>
      <c r="Y26" s="866"/>
      <c r="Z26" s="866"/>
      <c r="AA26" s="866"/>
      <c r="AB26" s="866"/>
    </row>
    <row r="57" spans="1:1" ht="18.75" customHeight="1">
      <c r="A57" s="858"/>
    </row>
  </sheetData>
  <mergeCells count="66">
    <mergeCell ref="B19:N19"/>
    <mergeCell ref="P19:U19"/>
    <mergeCell ref="V19:AA19"/>
    <mergeCell ref="AB19:AG19"/>
    <mergeCell ref="B17:N17"/>
    <mergeCell ref="P17:U17"/>
    <mergeCell ref="V17:AA17"/>
    <mergeCell ref="AB17:AG17"/>
    <mergeCell ref="B18:N18"/>
    <mergeCell ref="P18:U18"/>
    <mergeCell ref="V18:AA18"/>
    <mergeCell ref="AB18:AG18"/>
    <mergeCell ref="B15:N15"/>
    <mergeCell ref="P15:U15"/>
    <mergeCell ref="V15:AA15"/>
    <mergeCell ref="AB15:AG15"/>
    <mergeCell ref="B16:N16"/>
    <mergeCell ref="P16:U16"/>
    <mergeCell ref="V16:AA16"/>
    <mergeCell ref="AB16:AG16"/>
    <mergeCell ref="B13:N13"/>
    <mergeCell ref="P13:U13"/>
    <mergeCell ref="V13:AA13"/>
    <mergeCell ref="AB13:AG13"/>
    <mergeCell ref="B14:N14"/>
    <mergeCell ref="P14:U14"/>
    <mergeCell ref="V14:AA14"/>
    <mergeCell ref="AB14:AG14"/>
    <mergeCell ref="B11:N11"/>
    <mergeCell ref="P11:U11"/>
    <mergeCell ref="V11:AA11"/>
    <mergeCell ref="AB11:AG11"/>
    <mergeCell ref="B12:N12"/>
    <mergeCell ref="P12:U12"/>
    <mergeCell ref="V12:AA12"/>
    <mergeCell ref="AB12:AG12"/>
    <mergeCell ref="B9:N9"/>
    <mergeCell ref="P9:U9"/>
    <mergeCell ref="V9:AA9"/>
    <mergeCell ref="AB9:AG9"/>
    <mergeCell ref="B10:N10"/>
    <mergeCell ref="P10:U10"/>
    <mergeCell ref="V10:AA10"/>
    <mergeCell ref="AB10:AG10"/>
    <mergeCell ref="B7:N7"/>
    <mergeCell ref="P7:U7"/>
    <mergeCell ref="V7:AA7"/>
    <mergeCell ref="AB7:AG7"/>
    <mergeCell ref="B8:N8"/>
    <mergeCell ref="P8:U8"/>
    <mergeCell ref="V8:AA8"/>
    <mergeCell ref="AB8:AG8"/>
    <mergeCell ref="P5:U5"/>
    <mergeCell ref="V5:AA5"/>
    <mergeCell ref="AB5:AG5"/>
    <mergeCell ref="B6:N6"/>
    <mergeCell ref="P6:U6"/>
    <mergeCell ref="V6:AA6"/>
    <mergeCell ref="AB6:AG6"/>
    <mergeCell ref="A1:D1"/>
    <mergeCell ref="A2:AB2"/>
    <mergeCell ref="A4:O4"/>
    <mergeCell ref="P4:U4"/>
    <mergeCell ref="V4:AA4"/>
    <mergeCell ref="AB4:AG4"/>
    <mergeCell ref="A3:C3"/>
  </mergeCells>
  <phoneticPr fontId="4"/>
  <hyperlinks>
    <hyperlink ref="A1" location="P2細目次!A1" display="目次に戻る" xr:uid="{809DE69B-F7E5-4802-AAC1-0FC4136E2B19}"/>
  </hyperlinks>
  <pageMargins left="0.70866141732283472" right="0.70866141732283472" top="0.74803149606299213" bottom="0.74803149606299213" header="0.31496062992125984" footer="0.31496062992125984"/>
  <pageSetup paperSize="9" scale="86" firstPageNumber="0" orientation="portrait" r:id="rId1"/>
  <headerFooter differentFirst="1" scaleWithDoc="0">
    <oddFooter>&amp;C- &amp;P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77783-FB80-4DEC-922D-018D6179A17A}">
  <sheetPr codeName="Sheet2">
    <tabColor theme="0"/>
    <pageSetUpPr fitToPage="1"/>
  </sheetPr>
  <dimension ref="A1:AH44"/>
  <sheetViews>
    <sheetView zoomScaleNormal="100" zoomScaleSheetLayoutView="100" workbookViewId="0">
      <selection activeCell="AL2" sqref="AL2:AR2"/>
    </sheetView>
  </sheetViews>
  <sheetFormatPr defaultColWidth="3.125" defaultRowHeight="18.75" customHeight="1"/>
  <cols>
    <col min="1" max="16384" width="3.125" style="286"/>
  </cols>
  <sheetData>
    <row r="1" spans="1:30" ht="13.5">
      <c r="A1" s="1176" t="s">
        <v>4602</v>
      </c>
      <c r="B1" s="1176"/>
      <c r="C1" s="1176"/>
      <c r="D1" s="1176"/>
    </row>
    <row r="2" spans="1:30" ht="18.75" customHeight="1">
      <c r="A2" s="1189" t="s">
        <v>42</v>
      </c>
      <c r="B2" s="1189"/>
      <c r="C2" s="1189"/>
      <c r="D2" s="1189"/>
      <c r="E2" s="1189"/>
      <c r="F2" s="1189"/>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row>
    <row r="3" spans="1:30" ht="18.75" customHeight="1">
      <c r="A3" s="1189"/>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row>
    <row r="5" spans="1:30" ht="18.75" customHeight="1">
      <c r="A5" s="1190" t="s">
        <v>43</v>
      </c>
      <c r="B5" s="1191"/>
      <c r="C5" s="1191"/>
      <c r="D5" s="1191"/>
      <c r="E5" s="1191"/>
      <c r="F5" s="1191"/>
      <c r="G5" s="1191"/>
      <c r="H5" s="1194" t="s">
        <v>44</v>
      </c>
      <c r="I5" s="1194"/>
      <c r="J5" s="1195"/>
      <c r="K5" s="1190" t="s">
        <v>45</v>
      </c>
      <c r="L5" s="1191"/>
      <c r="M5" s="1191"/>
      <c r="N5" s="1191"/>
      <c r="O5" s="1191"/>
      <c r="P5" s="1191"/>
      <c r="Q5" s="1191"/>
      <c r="R5" s="1194" t="str">
        <f>H5</f>
        <v>令和3年</v>
      </c>
      <c r="S5" s="1194"/>
      <c r="T5" s="1195"/>
      <c r="U5" s="1190" t="s">
        <v>46</v>
      </c>
      <c r="V5" s="1191"/>
      <c r="W5" s="1191"/>
      <c r="X5" s="1191"/>
      <c r="Y5" s="1191"/>
      <c r="Z5" s="1191"/>
      <c r="AA5" s="1191"/>
      <c r="AB5" s="1194" t="str">
        <f>H5</f>
        <v>令和3年</v>
      </c>
      <c r="AC5" s="1194"/>
      <c r="AD5" s="1195"/>
    </row>
    <row r="6" spans="1:30" ht="18.75" customHeight="1">
      <c r="A6" s="1192"/>
      <c r="B6" s="1193"/>
      <c r="C6" s="1193"/>
      <c r="D6" s="1193"/>
      <c r="E6" s="1193"/>
      <c r="F6" s="1193"/>
      <c r="G6" s="1193"/>
      <c r="H6" s="1196"/>
      <c r="I6" s="1196"/>
      <c r="J6" s="1197"/>
      <c r="K6" s="1192"/>
      <c r="L6" s="1193"/>
      <c r="M6" s="1193"/>
      <c r="N6" s="1193"/>
      <c r="O6" s="1193"/>
      <c r="P6" s="1193"/>
      <c r="Q6" s="1193"/>
      <c r="R6" s="1196"/>
      <c r="S6" s="1196"/>
      <c r="T6" s="1197"/>
      <c r="U6" s="1192"/>
      <c r="V6" s="1193"/>
      <c r="W6" s="1193"/>
      <c r="X6" s="1193"/>
      <c r="Y6" s="1193"/>
      <c r="Z6" s="1193"/>
      <c r="AA6" s="1193"/>
      <c r="AB6" s="1196"/>
      <c r="AC6" s="1196"/>
      <c r="AD6" s="1197"/>
    </row>
    <row r="7" spans="1:30" ht="18.75" customHeight="1">
      <c r="A7" s="279"/>
      <c r="B7" s="280"/>
      <c r="C7" s="280"/>
      <c r="D7" s="280"/>
      <c r="E7" s="280"/>
      <c r="F7" s="280"/>
      <c r="G7" s="280"/>
      <c r="H7" s="280"/>
      <c r="I7" s="280"/>
      <c r="J7" s="281"/>
      <c r="K7" s="279"/>
      <c r="L7" s="280"/>
      <c r="M7" s="280"/>
      <c r="N7" s="280"/>
      <c r="O7" s="280"/>
      <c r="P7" s="280"/>
      <c r="Q7" s="280"/>
      <c r="R7" s="280"/>
      <c r="S7" s="280"/>
      <c r="T7" s="281"/>
      <c r="U7" s="279"/>
      <c r="V7" s="280"/>
      <c r="W7" s="280"/>
      <c r="X7" s="280"/>
      <c r="Y7" s="280"/>
      <c r="Z7" s="280"/>
      <c r="AA7" s="280"/>
      <c r="AB7" s="280"/>
      <c r="AC7" s="280"/>
      <c r="AD7" s="281"/>
    </row>
    <row r="8" spans="1:30" ht="18.75" customHeight="1">
      <c r="A8" s="13"/>
      <c r="B8" s="14"/>
      <c r="C8" s="14"/>
      <c r="D8" s="14"/>
      <c r="E8" s="14"/>
      <c r="F8" s="14"/>
      <c r="G8" s="14"/>
      <c r="H8" s="14"/>
      <c r="I8" s="14"/>
      <c r="J8" s="15"/>
      <c r="K8" s="13"/>
      <c r="L8" s="14"/>
      <c r="M8" s="14"/>
      <c r="N8" s="14"/>
      <c r="O8" s="14"/>
      <c r="P8" s="14"/>
      <c r="Q8" s="14"/>
      <c r="R8" s="14"/>
      <c r="S8" s="14"/>
      <c r="T8" s="15"/>
      <c r="U8" s="13"/>
      <c r="V8" s="14"/>
      <c r="W8" s="14"/>
      <c r="X8" s="14"/>
      <c r="Y8" s="14"/>
      <c r="Z8" s="14"/>
      <c r="AA8" s="14"/>
      <c r="AB8" s="14"/>
      <c r="AC8" s="14"/>
      <c r="AD8" s="15"/>
    </row>
    <row r="9" spans="1:30" ht="18.75" customHeight="1">
      <c r="A9" s="13"/>
      <c r="B9" s="14"/>
      <c r="C9" s="14"/>
      <c r="D9" s="14"/>
      <c r="E9" s="14"/>
      <c r="F9" s="14"/>
      <c r="G9" s="14"/>
      <c r="H9" s="14"/>
      <c r="I9" s="14"/>
      <c r="J9" s="15"/>
      <c r="K9" s="13"/>
      <c r="L9" s="14"/>
      <c r="M9" s="14"/>
      <c r="N9" s="14"/>
      <c r="O9" s="14"/>
      <c r="P9" s="14"/>
      <c r="Q9" s="14"/>
      <c r="R9" s="14"/>
      <c r="S9" s="14"/>
      <c r="T9" s="15"/>
      <c r="U9" s="13"/>
      <c r="V9" s="14"/>
      <c r="W9" s="14"/>
      <c r="X9" s="14"/>
      <c r="Y9" s="14"/>
      <c r="Z9" s="14"/>
      <c r="AA9" s="14"/>
      <c r="AB9" s="14"/>
      <c r="AC9" s="14"/>
      <c r="AD9" s="15"/>
    </row>
    <row r="10" spans="1:30" ht="18.75" customHeight="1">
      <c r="A10" s="13"/>
      <c r="B10" s="14"/>
      <c r="C10" s="14"/>
      <c r="D10" s="14"/>
      <c r="E10" s="14"/>
      <c r="F10" s="14"/>
      <c r="G10" s="14"/>
      <c r="H10" s="14"/>
      <c r="I10" s="14"/>
      <c r="J10" s="15"/>
      <c r="K10" s="13"/>
      <c r="L10" s="14"/>
      <c r="M10" s="14"/>
      <c r="N10" s="14"/>
      <c r="O10" s="14"/>
      <c r="P10" s="14"/>
      <c r="Q10" s="14"/>
      <c r="R10" s="14"/>
      <c r="S10" s="14"/>
      <c r="T10" s="15"/>
      <c r="U10" s="13"/>
      <c r="V10" s="14"/>
      <c r="W10" s="14"/>
      <c r="X10" s="14"/>
      <c r="Y10" s="14"/>
      <c r="Z10" s="14"/>
      <c r="AA10" s="14"/>
      <c r="AB10" s="14"/>
      <c r="AC10" s="14"/>
      <c r="AD10" s="15"/>
    </row>
    <row r="11" spans="1:30" ht="18.75" customHeight="1">
      <c r="A11" s="13"/>
      <c r="B11" s="14"/>
      <c r="C11" s="14"/>
      <c r="D11" s="14"/>
      <c r="E11" s="14"/>
      <c r="F11" s="14"/>
      <c r="G11" s="14"/>
      <c r="H11" s="14"/>
      <c r="I11" s="14"/>
      <c r="J11" s="15"/>
      <c r="K11" s="13"/>
      <c r="L11" s="14"/>
      <c r="M11" s="14"/>
      <c r="N11" s="14"/>
      <c r="O11" s="14"/>
      <c r="P11" s="14"/>
      <c r="Q11" s="14"/>
      <c r="R11" s="14"/>
      <c r="S11" s="14"/>
      <c r="T11" s="15"/>
      <c r="U11" s="13"/>
      <c r="V11" s="14"/>
      <c r="W11" s="14"/>
      <c r="X11" s="14"/>
      <c r="Y11" s="14"/>
      <c r="Z11" s="14"/>
      <c r="AA11" s="14"/>
      <c r="AB11" s="14"/>
      <c r="AC11" s="14"/>
      <c r="AD11" s="15"/>
    </row>
    <row r="12" spans="1:30" ht="18.75" customHeight="1">
      <c r="A12" s="13"/>
      <c r="B12" s="14"/>
      <c r="C12" s="14"/>
      <c r="D12" s="14"/>
      <c r="E12" s="14"/>
      <c r="F12" s="14"/>
      <c r="G12" s="14"/>
      <c r="H12" s="14"/>
      <c r="I12" s="14"/>
      <c r="J12" s="15"/>
      <c r="K12" s="13"/>
      <c r="L12" s="14"/>
      <c r="M12" s="14"/>
      <c r="N12" s="14"/>
      <c r="O12" s="14"/>
      <c r="P12" s="14"/>
      <c r="Q12" s="14"/>
      <c r="R12" s="14"/>
      <c r="S12" s="14"/>
      <c r="T12" s="15"/>
      <c r="U12" s="13"/>
      <c r="V12" s="14"/>
      <c r="W12" s="14"/>
      <c r="X12" s="14"/>
      <c r="Y12" s="14"/>
      <c r="Z12" s="14"/>
      <c r="AA12" s="14"/>
      <c r="AB12" s="14"/>
      <c r="AC12" s="14"/>
      <c r="AD12" s="15"/>
    </row>
    <row r="13" spans="1:30" ht="18.75" customHeight="1">
      <c r="A13" s="13"/>
      <c r="B13" s="14"/>
      <c r="C13" s="14"/>
      <c r="D13" s="14"/>
      <c r="E13" s="14"/>
      <c r="F13" s="14"/>
      <c r="G13" s="14"/>
      <c r="H13" s="14"/>
      <c r="I13" s="14"/>
      <c r="J13" s="15"/>
      <c r="K13" s="13"/>
      <c r="L13" s="14"/>
      <c r="M13" s="14"/>
      <c r="N13" s="14"/>
      <c r="O13" s="14"/>
      <c r="P13" s="14"/>
      <c r="Q13" s="14"/>
      <c r="R13" s="14"/>
      <c r="S13" s="14"/>
      <c r="T13" s="15"/>
      <c r="U13" s="13"/>
      <c r="V13" s="14"/>
      <c r="W13" s="14"/>
      <c r="X13" s="14"/>
      <c r="Y13" s="14"/>
      <c r="Z13" s="14"/>
      <c r="AA13" s="14"/>
      <c r="AB13" s="14"/>
      <c r="AC13" s="14"/>
      <c r="AD13" s="15"/>
    </row>
    <row r="14" spans="1:30" ht="18.75" customHeight="1">
      <c r="A14" s="1198" t="s">
        <v>47</v>
      </c>
      <c r="B14" s="1198"/>
      <c r="C14" s="1198"/>
      <c r="D14" s="1198"/>
      <c r="E14" s="1198"/>
      <c r="F14" s="1198"/>
      <c r="G14" s="1198"/>
      <c r="H14" s="1198"/>
      <c r="I14" s="1198"/>
      <c r="J14" s="1198"/>
      <c r="K14" s="1198" t="s">
        <v>48</v>
      </c>
      <c r="L14" s="1198"/>
      <c r="M14" s="1198"/>
      <c r="N14" s="1198"/>
      <c r="O14" s="1198"/>
      <c r="P14" s="1198"/>
      <c r="Q14" s="1198"/>
      <c r="R14" s="1198"/>
      <c r="S14" s="1198"/>
      <c r="T14" s="1198"/>
      <c r="U14" s="1198" t="s">
        <v>49</v>
      </c>
      <c r="V14" s="1198"/>
      <c r="W14" s="1198"/>
      <c r="X14" s="1198"/>
      <c r="Y14" s="1198"/>
      <c r="Z14" s="1198"/>
      <c r="AA14" s="1198"/>
      <c r="AB14" s="1198"/>
      <c r="AC14" s="1198"/>
      <c r="AD14" s="1198"/>
    </row>
    <row r="15" spans="1:30" ht="18.75" customHeight="1">
      <c r="A15" s="1199"/>
      <c r="B15" s="1199"/>
      <c r="C15" s="1199"/>
      <c r="D15" s="1199"/>
      <c r="E15" s="1199"/>
      <c r="F15" s="1199"/>
      <c r="G15" s="1199"/>
      <c r="H15" s="1199"/>
      <c r="I15" s="1199"/>
      <c r="J15" s="1199"/>
      <c r="K15" s="1199"/>
      <c r="L15" s="1199"/>
      <c r="M15" s="1199"/>
      <c r="N15" s="1199"/>
      <c r="O15" s="1199"/>
      <c r="P15" s="1199"/>
      <c r="Q15" s="1199"/>
      <c r="R15" s="1199"/>
      <c r="S15" s="1199"/>
      <c r="T15" s="1199"/>
      <c r="U15" s="1199"/>
      <c r="V15" s="1199"/>
      <c r="W15" s="1199"/>
      <c r="X15" s="1199"/>
      <c r="Y15" s="1199"/>
      <c r="Z15" s="1199"/>
      <c r="AA15" s="1199"/>
      <c r="AB15" s="1199"/>
      <c r="AC15" s="1199"/>
      <c r="AD15" s="1199"/>
    </row>
    <row r="16" spans="1:30" ht="18.75" customHeight="1">
      <c r="A16" s="1200"/>
      <c r="B16" s="1200"/>
      <c r="C16" s="1200"/>
      <c r="D16" s="1200"/>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row>
    <row r="17" spans="1:34" ht="18.75" customHeight="1">
      <c r="A17" s="285"/>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row>
    <row r="19" spans="1:34" ht="18.75" customHeight="1">
      <c r="A19" s="1190" t="s">
        <v>50</v>
      </c>
      <c r="B19" s="1191"/>
      <c r="C19" s="1191"/>
      <c r="D19" s="1191"/>
      <c r="E19" s="1191"/>
      <c r="F19" s="1191"/>
      <c r="G19" s="1191"/>
      <c r="H19" s="1194" t="str">
        <f>H5</f>
        <v>令和3年</v>
      </c>
      <c r="I19" s="1194"/>
      <c r="J19" s="1195"/>
      <c r="K19" s="1190" t="s">
        <v>51</v>
      </c>
      <c r="L19" s="1191"/>
      <c r="M19" s="1191"/>
      <c r="N19" s="1191"/>
      <c r="O19" s="1191"/>
      <c r="P19" s="1191"/>
      <c r="Q19" s="1191"/>
      <c r="R19" s="1194" t="str">
        <f>H5</f>
        <v>令和3年</v>
      </c>
      <c r="S19" s="1194"/>
      <c r="T19" s="1195"/>
      <c r="U19" s="1190" t="s">
        <v>52</v>
      </c>
      <c r="V19" s="1191"/>
      <c r="W19" s="1191"/>
      <c r="X19" s="1191"/>
      <c r="Y19" s="1191"/>
      <c r="Z19" s="1191"/>
      <c r="AA19" s="1191"/>
      <c r="AB19" s="1194" t="str">
        <f>H5</f>
        <v>令和3年</v>
      </c>
      <c r="AC19" s="1194"/>
      <c r="AD19" s="1195"/>
    </row>
    <row r="20" spans="1:34" ht="18.75" customHeight="1">
      <c r="A20" s="1192"/>
      <c r="B20" s="1193"/>
      <c r="C20" s="1193"/>
      <c r="D20" s="1193"/>
      <c r="E20" s="1193"/>
      <c r="F20" s="1193"/>
      <c r="G20" s="1193"/>
      <c r="H20" s="1196"/>
      <c r="I20" s="1196"/>
      <c r="J20" s="1197"/>
      <c r="K20" s="1192"/>
      <c r="L20" s="1193"/>
      <c r="M20" s="1193"/>
      <c r="N20" s="1193"/>
      <c r="O20" s="1193"/>
      <c r="P20" s="1193"/>
      <c r="Q20" s="1193"/>
      <c r="R20" s="1196"/>
      <c r="S20" s="1196"/>
      <c r="T20" s="1197"/>
      <c r="U20" s="1192"/>
      <c r="V20" s="1193"/>
      <c r="W20" s="1193"/>
      <c r="X20" s="1193"/>
      <c r="Y20" s="1193"/>
      <c r="Z20" s="1193"/>
      <c r="AA20" s="1193"/>
      <c r="AB20" s="1196"/>
      <c r="AC20" s="1196"/>
      <c r="AD20" s="1197"/>
    </row>
    <row r="21" spans="1:34" ht="18.75" customHeight="1">
      <c r="A21" s="279"/>
      <c r="B21" s="280"/>
      <c r="C21" s="280"/>
      <c r="D21" s="280"/>
      <c r="E21" s="280"/>
      <c r="F21" s="280"/>
      <c r="G21" s="280"/>
      <c r="H21" s="280"/>
      <c r="I21" s="280"/>
      <c r="J21" s="281"/>
      <c r="K21" s="279"/>
      <c r="L21" s="280"/>
      <c r="M21" s="280"/>
      <c r="N21" s="280"/>
      <c r="O21" s="280"/>
      <c r="P21" s="280"/>
      <c r="Q21" s="280"/>
      <c r="R21" s="280"/>
      <c r="S21" s="280"/>
      <c r="T21" s="281"/>
      <c r="U21" s="279"/>
      <c r="V21" s="280"/>
      <c r="W21" s="280"/>
      <c r="X21" s="280"/>
      <c r="Y21" s="280"/>
      <c r="Z21" s="280"/>
      <c r="AA21" s="280"/>
      <c r="AB21" s="280"/>
      <c r="AC21" s="280"/>
      <c r="AD21" s="281"/>
    </row>
    <row r="22" spans="1:34" ht="18.75" customHeight="1">
      <c r="A22" s="13"/>
      <c r="B22" s="14"/>
      <c r="C22" s="14"/>
      <c r="D22" s="14"/>
      <c r="E22" s="14"/>
      <c r="F22" s="14"/>
      <c r="G22" s="14"/>
      <c r="H22" s="14"/>
      <c r="I22" s="14"/>
      <c r="J22" s="15"/>
      <c r="K22" s="13"/>
      <c r="L22" s="14"/>
      <c r="M22" s="14"/>
      <c r="N22" s="14"/>
      <c r="O22" s="14"/>
      <c r="P22" s="14"/>
      <c r="Q22" s="14"/>
      <c r="R22" s="14"/>
      <c r="S22" s="14"/>
      <c r="T22" s="15"/>
      <c r="U22" s="13"/>
      <c r="V22" s="14"/>
      <c r="W22" s="14"/>
      <c r="X22" s="14"/>
      <c r="Y22" s="14"/>
      <c r="Z22" s="14"/>
      <c r="AA22" s="14"/>
      <c r="AB22" s="14"/>
      <c r="AC22" s="14"/>
      <c r="AD22" s="15"/>
    </row>
    <row r="23" spans="1:34" ht="18.75" customHeight="1">
      <c r="A23" s="13"/>
      <c r="B23" s="14"/>
      <c r="C23" s="14"/>
      <c r="D23" s="14"/>
      <c r="E23" s="14"/>
      <c r="F23" s="14"/>
      <c r="G23" s="14"/>
      <c r="H23" s="14"/>
      <c r="I23" s="14"/>
      <c r="J23" s="15"/>
      <c r="K23" s="13"/>
      <c r="L23" s="14"/>
      <c r="M23" s="14"/>
      <c r="N23" s="14"/>
      <c r="O23" s="14"/>
      <c r="P23" s="14"/>
      <c r="Q23" s="14"/>
      <c r="R23" s="14"/>
      <c r="S23" s="14"/>
      <c r="T23" s="15"/>
      <c r="U23" s="13"/>
      <c r="V23" s="14"/>
      <c r="W23" s="14"/>
      <c r="X23" s="14"/>
      <c r="Y23" s="14"/>
      <c r="Z23" s="14"/>
      <c r="AA23" s="14"/>
      <c r="AB23" s="14"/>
      <c r="AC23" s="14"/>
      <c r="AD23" s="15"/>
    </row>
    <row r="24" spans="1:34" ht="18.75" customHeight="1">
      <c r="A24" s="13"/>
      <c r="B24" s="14"/>
      <c r="C24" s="14"/>
      <c r="D24" s="14"/>
      <c r="E24" s="14"/>
      <c r="F24" s="14"/>
      <c r="G24" s="14"/>
      <c r="H24" s="14"/>
      <c r="I24" s="14"/>
      <c r="J24" s="15"/>
      <c r="K24" s="13"/>
      <c r="L24" s="14"/>
      <c r="M24" s="14"/>
      <c r="N24" s="14"/>
      <c r="O24" s="14"/>
      <c r="P24" s="14"/>
      <c r="Q24" s="14"/>
      <c r="R24" s="14"/>
      <c r="S24" s="14"/>
      <c r="T24" s="15"/>
      <c r="U24" s="13"/>
      <c r="V24" s="14"/>
      <c r="W24" s="14"/>
      <c r="X24" s="14"/>
      <c r="Y24" s="14"/>
      <c r="Z24" s="14"/>
      <c r="AA24" s="14"/>
      <c r="AB24" s="14"/>
      <c r="AC24" s="14"/>
      <c r="AD24" s="15"/>
    </row>
    <row r="25" spans="1:34" ht="18.75" customHeight="1">
      <c r="A25" s="13"/>
      <c r="B25" s="14"/>
      <c r="C25" s="14"/>
      <c r="D25" s="14"/>
      <c r="E25" s="14"/>
      <c r="F25" s="14"/>
      <c r="G25" s="14"/>
      <c r="H25" s="14"/>
      <c r="I25" s="14"/>
      <c r="J25" s="15"/>
      <c r="K25" s="13"/>
      <c r="L25" s="14"/>
      <c r="M25" s="14"/>
      <c r="N25" s="14"/>
      <c r="O25" s="14"/>
      <c r="P25" s="14"/>
      <c r="Q25" s="14"/>
      <c r="R25" s="14"/>
      <c r="S25" s="14"/>
      <c r="T25" s="15"/>
      <c r="U25" s="13"/>
      <c r="V25" s="14"/>
      <c r="W25" s="14"/>
      <c r="X25" s="14"/>
      <c r="Y25" s="14"/>
      <c r="Z25" s="14"/>
      <c r="AA25" s="14"/>
      <c r="AB25" s="14"/>
      <c r="AC25" s="14"/>
      <c r="AD25" s="15"/>
    </row>
    <row r="26" spans="1:34" ht="18.75" customHeight="1">
      <c r="A26" s="13"/>
      <c r="B26" s="14"/>
      <c r="C26" s="14"/>
      <c r="D26" s="14"/>
      <c r="E26" s="14"/>
      <c r="F26" s="14"/>
      <c r="G26" s="14"/>
      <c r="H26" s="14"/>
      <c r="I26" s="14"/>
      <c r="J26" s="15"/>
      <c r="K26" s="13"/>
      <c r="L26" s="14"/>
      <c r="M26" s="14"/>
      <c r="N26" s="14"/>
      <c r="O26" s="14"/>
      <c r="P26" s="14"/>
      <c r="Q26" s="14"/>
      <c r="R26" s="14"/>
      <c r="S26" s="14"/>
      <c r="T26" s="15"/>
      <c r="U26" s="13"/>
      <c r="V26" s="14"/>
      <c r="W26" s="14"/>
      <c r="X26" s="14"/>
      <c r="Y26" s="14"/>
      <c r="Z26" s="14"/>
      <c r="AA26" s="14"/>
      <c r="AB26" s="14"/>
      <c r="AC26" s="14"/>
      <c r="AD26" s="15"/>
    </row>
    <row r="27" spans="1:34" ht="18.75" customHeight="1">
      <c r="A27" s="13"/>
      <c r="B27" s="14"/>
      <c r="C27" s="14"/>
      <c r="D27" s="14"/>
      <c r="E27" s="14"/>
      <c r="F27" s="14"/>
      <c r="G27" s="14"/>
      <c r="H27" s="14"/>
      <c r="I27" s="14"/>
      <c r="J27" s="15"/>
      <c r="K27" s="13"/>
      <c r="L27" s="14"/>
      <c r="M27" s="14"/>
      <c r="N27" s="14"/>
      <c r="O27" s="14"/>
      <c r="P27" s="14"/>
      <c r="Q27" s="14"/>
      <c r="R27" s="14"/>
      <c r="S27" s="14"/>
      <c r="T27" s="15"/>
      <c r="U27" s="13"/>
      <c r="V27" s="14"/>
      <c r="W27" s="14"/>
      <c r="X27" s="14"/>
      <c r="Y27" s="14"/>
      <c r="Z27" s="14"/>
      <c r="AA27" s="14"/>
      <c r="AB27" s="14"/>
      <c r="AC27" s="14"/>
      <c r="AD27" s="15"/>
    </row>
    <row r="28" spans="1:34" ht="18.75" customHeight="1">
      <c r="A28" s="1198" t="s">
        <v>53</v>
      </c>
      <c r="B28" s="1198"/>
      <c r="C28" s="1198"/>
      <c r="D28" s="1198"/>
      <c r="E28" s="1198"/>
      <c r="F28" s="1198"/>
      <c r="G28" s="1198"/>
      <c r="H28" s="1198"/>
      <c r="I28" s="1198"/>
      <c r="J28" s="1198"/>
      <c r="K28" s="1198" t="s">
        <v>54</v>
      </c>
      <c r="L28" s="1198"/>
      <c r="M28" s="1198"/>
      <c r="N28" s="1198"/>
      <c r="O28" s="1198"/>
      <c r="P28" s="1198"/>
      <c r="Q28" s="1198"/>
      <c r="R28" s="1198"/>
      <c r="S28" s="1198"/>
      <c r="T28" s="1198"/>
      <c r="U28" s="1198" t="s">
        <v>55</v>
      </c>
      <c r="V28" s="1198"/>
      <c r="W28" s="1198"/>
      <c r="X28" s="1198"/>
      <c r="Y28" s="1198"/>
      <c r="Z28" s="1198"/>
      <c r="AA28" s="1198"/>
      <c r="AB28" s="1198"/>
      <c r="AC28" s="1198"/>
      <c r="AD28" s="1198"/>
      <c r="AF28" s="1201"/>
      <c r="AG28" s="1201"/>
      <c r="AH28" s="1202"/>
    </row>
    <row r="29" spans="1:34" ht="18.75" customHeight="1">
      <c r="A29" s="1199"/>
      <c r="B29" s="1199"/>
      <c r="C29" s="1199"/>
      <c r="D29" s="1199"/>
      <c r="E29" s="1199"/>
      <c r="F29" s="1199"/>
      <c r="G29" s="1199"/>
      <c r="H29" s="1199"/>
      <c r="I29" s="1199"/>
      <c r="J29" s="1199"/>
      <c r="K29" s="1199"/>
      <c r="L29" s="1199"/>
      <c r="M29" s="1199"/>
      <c r="N29" s="1199"/>
      <c r="O29" s="1199"/>
      <c r="P29" s="1199"/>
      <c r="Q29" s="1199"/>
      <c r="R29" s="1199"/>
      <c r="S29" s="1199"/>
      <c r="T29" s="1199"/>
      <c r="U29" s="1199"/>
      <c r="V29" s="1199"/>
      <c r="W29" s="1199"/>
      <c r="X29" s="1199"/>
      <c r="Y29" s="1199"/>
      <c r="Z29" s="1199"/>
      <c r="AA29" s="1199"/>
      <c r="AB29" s="1199"/>
      <c r="AC29" s="1199"/>
      <c r="AD29" s="1199"/>
      <c r="AF29" s="285"/>
      <c r="AG29" s="285"/>
    </row>
    <row r="30" spans="1:34" ht="18.75" customHeight="1">
      <c r="A30" s="1200"/>
      <c r="B30" s="1200"/>
      <c r="C30" s="1200"/>
      <c r="D30" s="1200"/>
      <c r="E30" s="1200"/>
      <c r="F30" s="1200"/>
      <c r="G30" s="1200"/>
      <c r="H30" s="1200"/>
      <c r="I30" s="1200"/>
      <c r="J30" s="1200"/>
      <c r="K30" s="1200"/>
      <c r="L30" s="1200"/>
      <c r="M30" s="1200"/>
      <c r="N30" s="1200"/>
      <c r="O30" s="1200"/>
      <c r="P30" s="1200"/>
      <c r="Q30" s="1200"/>
      <c r="R30" s="1200"/>
      <c r="S30" s="1200"/>
      <c r="T30" s="1200"/>
      <c r="U30" s="1200"/>
      <c r="V30" s="1200"/>
      <c r="W30" s="1200"/>
      <c r="X30" s="1200"/>
      <c r="Y30" s="1200"/>
      <c r="Z30" s="1200"/>
      <c r="AA30" s="1200"/>
      <c r="AB30" s="1200"/>
      <c r="AC30" s="1200"/>
      <c r="AD30" s="1200"/>
      <c r="AF30" s="285"/>
      <c r="AG30" s="285"/>
    </row>
    <row r="31" spans="1:34" ht="18.75" customHeight="1">
      <c r="A31" s="285"/>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F31" s="285"/>
      <c r="AG31" s="285"/>
    </row>
    <row r="33" spans="1:30" ht="18.75" customHeight="1">
      <c r="A33" s="1190" t="s">
        <v>56</v>
      </c>
      <c r="B33" s="1191"/>
      <c r="C33" s="1191"/>
      <c r="D33" s="1191"/>
      <c r="E33" s="1191"/>
      <c r="F33" s="1191"/>
      <c r="G33" s="1191"/>
      <c r="H33" s="1194" t="str">
        <f>H5</f>
        <v>令和3年</v>
      </c>
      <c r="I33" s="1194"/>
      <c r="J33" s="1195"/>
      <c r="K33" s="1190" t="s">
        <v>57</v>
      </c>
      <c r="L33" s="1191"/>
      <c r="M33" s="1191"/>
      <c r="N33" s="1191"/>
      <c r="O33" s="1191"/>
      <c r="P33" s="1191"/>
      <c r="Q33" s="1191"/>
      <c r="R33" s="1194" t="str">
        <f>H5</f>
        <v>令和3年</v>
      </c>
      <c r="S33" s="1194"/>
      <c r="T33" s="1195"/>
      <c r="U33" s="1190" t="s">
        <v>58</v>
      </c>
      <c r="V33" s="1191"/>
      <c r="W33" s="1191"/>
      <c r="X33" s="1191"/>
      <c r="Y33" s="1191"/>
      <c r="Z33" s="1191"/>
      <c r="AA33" s="1191"/>
      <c r="AB33" s="1194" t="str">
        <f>H5</f>
        <v>令和3年</v>
      </c>
      <c r="AC33" s="1194"/>
      <c r="AD33" s="1195"/>
    </row>
    <row r="34" spans="1:30" ht="18.75" customHeight="1">
      <c r="A34" s="1192"/>
      <c r="B34" s="1193"/>
      <c r="C34" s="1193"/>
      <c r="D34" s="1193"/>
      <c r="E34" s="1193"/>
      <c r="F34" s="1193"/>
      <c r="G34" s="1193"/>
      <c r="H34" s="1196"/>
      <c r="I34" s="1196"/>
      <c r="J34" s="1197"/>
      <c r="K34" s="1192"/>
      <c r="L34" s="1193"/>
      <c r="M34" s="1193"/>
      <c r="N34" s="1193"/>
      <c r="O34" s="1193"/>
      <c r="P34" s="1193"/>
      <c r="Q34" s="1193"/>
      <c r="R34" s="1196"/>
      <c r="S34" s="1196"/>
      <c r="T34" s="1197"/>
      <c r="U34" s="1192"/>
      <c r="V34" s="1193"/>
      <c r="W34" s="1193"/>
      <c r="X34" s="1193"/>
      <c r="Y34" s="1193"/>
      <c r="Z34" s="1193"/>
      <c r="AA34" s="1193"/>
      <c r="AB34" s="1196"/>
      <c r="AC34" s="1196"/>
      <c r="AD34" s="1197"/>
    </row>
    <row r="35" spans="1:30" ht="18.75" customHeight="1">
      <c r="A35" s="279"/>
      <c r="B35" s="280"/>
      <c r="C35" s="280"/>
      <c r="D35" s="280"/>
      <c r="E35" s="280"/>
      <c r="F35" s="280"/>
      <c r="G35" s="280"/>
      <c r="H35" s="280"/>
      <c r="I35" s="280"/>
      <c r="J35" s="281"/>
      <c r="K35" s="279"/>
      <c r="L35" s="280"/>
      <c r="M35" s="280"/>
      <c r="N35" s="280"/>
      <c r="O35" s="280"/>
      <c r="P35" s="280"/>
      <c r="Q35" s="280"/>
      <c r="R35" s="280"/>
      <c r="S35" s="280"/>
      <c r="T35" s="281"/>
      <c r="U35" s="279"/>
      <c r="V35" s="280"/>
      <c r="W35" s="280"/>
      <c r="X35" s="280"/>
      <c r="Y35" s="280"/>
      <c r="Z35" s="280"/>
      <c r="AA35" s="280"/>
      <c r="AB35" s="280"/>
      <c r="AC35" s="280"/>
      <c r="AD35" s="281"/>
    </row>
    <row r="36" spans="1:30" ht="18.75" customHeight="1">
      <c r="A36" s="13"/>
      <c r="B36" s="14"/>
      <c r="C36" s="14"/>
      <c r="D36" s="14"/>
      <c r="E36" s="14"/>
      <c r="F36" s="14"/>
      <c r="G36" s="14"/>
      <c r="H36" s="14"/>
      <c r="I36" s="14"/>
      <c r="J36" s="15"/>
      <c r="K36" s="13"/>
      <c r="L36" s="14"/>
      <c r="M36" s="14"/>
      <c r="N36" s="14"/>
      <c r="O36" s="14"/>
      <c r="P36" s="14"/>
      <c r="Q36" s="14"/>
      <c r="R36" s="14"/>
      <c r="S36" s="14"/>
      <c r="T36" s="15"/>
      <c r="U36" s="13"/>
      <c r="V36" s="14"/>
      <c r="W36" s="14"/>
      <c r="X36" s="14"/>
      <c r="Y36" s="14"/>
      <c r="Z36" s="14"/>
      <c r="AA36" s="14"/>
      <c r="AB36" s="14"/>
      <c r="AC36" s="14"/>
      <c r="AD36" s="15"/>
    </row>
    <row r="37" spans="1:30" ht="18.75" customHeight="1">
      <c r="A37" s="13"/>
      <c r="B37" s="14"/>
      <c r="C37" s="14"/>
      <c r="D37" s="14"/>
      <c r="E37" s="14"/>
      <c r="F37" s="14"/>
      <c r="G37" s="14"/>
      <c r="H37" s="14"/>
      <c r="I37" s="14"/>
      <c r="J37" s="15"/>
      <c r="K37" s="13"/>
      <c r="L37" s="14"/>
      <c r="M37" s="14"/>
      <c r="N37" s="14"/>
      <c r="O37" s="14"/>
      <c r="P37" s="14"/>
      <c r="Q37" s="14"/>
      <c r="R37" s="14"/>
      <c r="S37" s="14"/>
      <c r="T37" s="15"/>
      <c r="U37" s="13"/>
      <c r="V37" s="14"/>
      <c r="W37" s="14"/>
      <c r="X37" s="14"/>
      <c r="Y37" s="14"/>
      <c r="Z37" s="14"/>
      <c r="AA37" s="14"/>
      <c r="AB37" s="14"/>
      <c r="AC37" s="14"/>
      <c r="AD37" s="15"/>
    </row>
    <row r="38" spans="1:30" ht="18.75" customHeight="1">
      <c r="A38" s="13"/>
      <c r="B38" s="14"/>
      <c r="C38" s="14"/>
      <c r="D38" s="14"/>
      <c r="E38" s="14"/>
      <c r="F38" s="14"/>
      <c r="G38" s="14"/>
      <c r="H38" s="14"/>
      <c r="I38" s="14"/>
      <c r="J38" s="15"/>
      <c r="K38" s="13"/>
      <c r="L38" s="14"/>
      <c r="M38" s="14"/>
      <c r="N38" s="14"/>
      <c r="O38" s="14"/>
      <c r="P38" s="14"/>
      <c r="Q38" s="14"/>
      <c r="R38" s="14"/>
      <c r="S38" s="14"/>
      <c r="T38" s="15"/>
      <c r="U38" s="13"/>
      <c r="V38" s="14"/>
      <c r="W38" s="14"/>
      <c r="X38" s="14"/>
      <c r="Y38" s="14"/>
      <c r="Z38" s="14"/>
      <c r="AA38" s="14"/>
      <c r="AB38" s="14"/>
      <c r="AC38" s="14"/>
      <c r="AD38" s="15"/>
    </row>
    <row r="39" spans="1:30" ht="18.75" customHeight="1">
      <c r="A39" s="13"/>
      <c r="B39" s="14"/>
      <c r="C39" s="14"/>
      <c r="D39" s="14"/>
      <c r="E39" s="14"/>
      <c r="F39" s="14"/>
      <c r="G39" s="14"/>
      <c r="H39" s="14"/>
      <c r="I39" s="14"/>
      <c r="J39" s="15"/>
      <c r="K39" s="13"/>
      <c r="L39" s="14"/>
      <c r="M39" s="14"/>
      <c r="N39" s="14"/>
      <c r="O39" s="14"/>
      <c r="P39" s="14"/>
      <c r="Q39" s="14"/>
      <c r="R39" s="14"/>
      <c r="S39" s="14"/>
      <c r="T39" s="15"/>
      <c r="U39" s="13"/>
      <c r="V39" s="14"/>
      <c r="W39" s="14"/>
      <c r="X39" s="14"/>
      <c r="Y39" s="14"/>
      <c r="Z39" s="14"/>
      <c r="AA39" s="14"/>
      <c r="AB39" s="14"/>
      <c r="AC39" s="14"/>
      <c r="AD39" s="15"/>
    </row>
    <row r="40" spans="1:30" ht="18.75" customHeight="1">
      <c r="A40" s="13"/>
      <c r="B40" s="14"/>
      <c r="C40" s="14"/>
      <c r="D40" s="14"/>
      <c r="E40" s="14"/>
      <c r="F40" s="14"/>
      <c r="G40" s="14"/>
      <c r="H40" s="14"/>
      <c r="I40" s="14"/>
      <c r="J40" s="15"/>
      <c r="K40" s="13"/>
      <c r="L40" s="14"/>
      <c r="M40" s="14"/>
      <c r="N40" s="14"/>
      <c r="O40" s="14"/>
      <c r="P40" s="14"/>
      <c r="Q40" s="14"/>
      <c r="R40" s="14"/>
      <c r="S40" s="14"/>
      <c r="T40" s="15"/>
      <c r="U40" s="13"/>
      <c r="V40" s="14"/>
      <c r="W40" s="14"/>
      <c r="X40" s="14"/>
      <c r="Y40" s="14"/>
      <c r="Z40" s="14"/>
      <c r="AA40" s="14"/>
      <c r="AB40" s="14"/>
      <c r="AC40" s="14"/>
      <c r="AD40" s="15"/>
    </row>
    <row r="41" spans="1:30" ht="18.75" customHeight="1">
      <c r="A41" s="13"/>
      <c r="B41" s="14"/>
      <c r="C41" s="14"/>
      <c r="D41" s="14"/>
      <c r="E41" s="14"/>
      <c r="F41" s="14"/>
      <c r="G41" s="14"/>
      <c r="H41" s="14"/>
      <c r="I41" s="14"/>
      <c r="J41" s="15"/>
      <c r="K41" s="13"/>
      <c r="L41" s="14"/>
      <c r="M41" s="14"/>
      <c r="N41" s="14"/>
      <c r="O41" s="14"/>
      <c r="P41" s="14"/>
      <c r="Q41" s="14"/>
      <c r="R41" s="14"/>
      <c r="S41" s="14"/>
      <c r="T41" s="15"/>
      <c r="U41" s="13"/>
      <c r="V41" s="14"/>
      <c r="W41" s="14"/>
      <c r="X41" s="14"/>
      <c r="Y41" s="14"/>
      <c r="Z41" s="14"/>
      <c r="AA41" s="14"/>
      <c r="AB41" s="14"/>
      <c r="AC41" s="14"/>
      <c r="AD41" s="15"/>
    </row>
    <row r="42" spans="1:30" ht="18.75" customHeight="1">
      <c r="A42" s="1198" t="s">
        <v>59</v>
      </c>
      <c r="B42" s="1198"/>
      <c r="C42" s="1198"/>
      <c r="D42" s="1198"/>
      <c r="E42" s="1198"/>
      <c r="F42" s="1198"/>
      <c r="G42" s="1198"/>
      <c r="H42" s="1198"/>
      <c r="I42" s="1198"/>
      <c r="J42" s="1198"/>
      <c r="K42" s="1198" t="s">
        <v>60</v>
      </c>
      <c r="L42" s="1198"/>
      <c r="M42" s="1198"/>
      <c r="N42" s="1198"/>
      <c r="O42" s="1198"/>
      <c r="P42" s="1198"/>
      <c r="Q42" s="1198"/>
      <c r="R42" s="1198"/>
      <c r="S42" s="1198"/>
      <c r="T42" s="1198"/>
      <c r="U42" s="1198" t="s">
        <v>61</v>
      </c>
      <c r="V42" s="1198"/>
      <c r="W42" s="1198"/>
      <c r="X42" s="1198"/>
      <c r="Y42" s="1198"/>
      <c r="Z42" s="1198"/>
      <c r="AA42" s="1198"/>
      <c r="AB42" s="1198"/>
      <c r="AC42" s="1198"/>
      <c r="AD42" s="1198"/>
    </row>
    <row r="43" spans="1:30" ht="18.75" customHeight="1">
      <c r="A43" s="1199"/>
      <c r="B43" s="1199"/>
      <c r="C43" s="1199"/>
      <c r="D43" s="1199"/>
      <c r="E43" s="1199"/>
      <c r="F43" s="1199"/>
      <c r="G43" s="1199"/>
      <c r="H43" s="1199"/>
      <c r="I43" s="1199"/>
      <c r="J43" s="1199"/>
      <c r="K43" s="1199"/>
      <c r="L43" s="1199"/>
      <c r="M43" s="1199"/>
      <c r="N43" s="1199"/>
      <c r="O43" s="1199"/>
      <c r="P43" s="1199"/>
      <c r="Q43" s="1199"/>
      <c r="R43" s="1199"/>
      <c r="S43" s="1199"/>
      <c r="T43" s="1199"/>
      <c r="U43" s="1199"/>
      <c r="V43" s="1199"/>
      <c r="W43" s="1199"/>
      <c r="X43" s="1199"/>
      <c r="Y43" s="1199"/>
      <c r="Z43" s="1199"/>
      <c r="AA43" s="1199"/>
      <c r="AB43" s="1199"/>
      <c r="AC43" s="1199"/>
      <c r="AD43" s="1199"/>
    </row>
    <row r="44" spans="1:30" ht="18.75" customHeight="1">
      <c r="A44" s="1200"/>
      <c r="B44" s="1200"/>
      <c r="C44" s="1200"/>
      <c r="D44" s="1200"/>
      <c r="E44" s="1200"/>
      <c r="F44" s="1200"/>
      <c r="G44" s="1200"/>
      <c r="H44" s="1200"/>
      <c r="I44" s="1200"/>
      <c r="J44" s="1200"/>
      <c r="K44" s="1200"/>
      <c r="L44" s="1200"/>
      <c r="M44" s="1200"/>
      <c r="N44" s="1200"/>
      <c r="O44" s="1200"/>
      <c r="P44" s="1200"/>
      <c r="Q44" s="1200"/>
      <c r="R44" s="1200"/>
      <c r="S44" s="1200"/>
      <c r="T44" s="1200"/>
      <c r="U44" s="1200"/>
      <c r="V44" s="1200"/>
      <c r="W44" s="1200"/>
      <c r="X44" s="1200"/>
      <c r="Y44" s="1200"/>
      <c r="Z44" s="1200"/>
      <c r="AA44" s="1200"/>
      <c r="AB44" s="1200"/>
      <c r="AC44" s="1200"/>
      <c r="AD44" s="1200"/>
    </row>
  </sheetData>
  <mergeCells count="30">
    <mergeCell ref="A42:J44"/>
    <mergeCell ref="K42:T44"/>
    <mergeCell ref="U42:AD44"/>
    <mergeCell ref="A28:J30"/>
    <mergeCell ref="K28:T30"/>
    <mergeCell ref="U28:AD30"/>
    <mergeCell ref="AF28:AH28"/>
    <mergeCell ref="A33:G34"/>
    <mergeCell ref="H33:J34"/>
    <mergeCell ref="K33:Q34"/>
    <mergeCell ref="R33:T34"/>
    <mergeCell ref="U33:AA34"/>
    <mergeCell ref="AB33:AD34"/>
    <mergeCell ref="A14:J16"/>
    <mergeCell ref="K14:T16"/>
    <mergeCell ref="U14:AD16"/>
    <mergeCell ref="A19:G20"/>
    <mergeCell ref="H19:J20"/>
    <mergeCell ref="K19:Q20"/>
    <mergeCell ref="R19:T20"/>
    <mergeCell ref="U19:AA20"/>
    <mergeCell ref="AB19:AD20"/>
    <mergeCell ref="A1:D1"/>
    <mergeCell ref="A2:AD3"/>
    <mergeCell ref="A5:G6"/>
    <mergeCell ref="H5:J6"/>
    <mergeCell ref="K5:Q6"/>
    <mergeCell ref="R5:T6"/>
    <mergeCell ref="U5:AA6"/>
    <mergeCell ref="AB5:AD6"/>
  </mergeCells>
  <phoneticPr fontId="4"/>
  <hyperlinks>
    <hyperlink ref="A1" location="P2細目次!A1" display="目次に戻る" xr:uid="{7937F6BD-9DEC-425C-9C5B-FD0BDBD2590D}"/>
  </hyperlinks>
  <pageMargins left="0.70866141732283472" right="0.70866141732283472" top="0.74803149606299213" bottom="0.74803149606299213" header="0.31496062992125984" footer="0.31496062992125984"/>
  <pageSetup paperSize="9" scale="94" firstPageNumber="0" orientation="portrait" r:id="rId1"/>
  <headerFooter differentFirst="1" scaleWithDoc="0">
    <oddFooter>&amp;C- &amp;P -</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1A145-3908-47B8-807C-74B1336F8466}">
  <sheetPr codeName="Sheet78">
    <tabColor theme="0"/>
    <pageSetUpPr fitToPage="1"/>
  </sheetPr>
  <dimension ref="A1:M54"/>
  <sheetViews>
    <sheetView zoomScaleNormal="100" zoomScaleSheetLayoutView="100" workbookViewId="0">
      <selection activeCell="AL2" sqref="AL2:AR2"/>
    </sheetView>
  </sheetViews>
  <sheetFormatPr defaultRowHeight="13.5"/>
  <cols>
    <col min="1" max="1" width="1.625" style="262" customWidth="1"/>
    <col min="2" max="2" width="26.875" style="262" customWidth="1"/>
    <col min="3" max="3" width="2.625" style="262" customWidth="1"/>
    <col min="4" max="4" width="7.625" style="262" customWidth="1"/>
    <col min="5" max="5" width="4.375" style="262" customWidth="1"/>
    <col min="6" max="6" width="2.625" style="262" customWidth="1"/>
    <col min="7" max="7" width="27.375" style="262" customWidth="1"/>
    <col min="8" max="8" width="2.625" style="262" customWidth="1"/>
    <col min="9" max="9" width="7.25" style="262" customWidth="1"/>
    <col min="10" max="10" width="4.375" style="262" customWidth="1"/>
    <col min="11" max="256" width="9" style="262"/>
    <col min="257" max="257" width="1.625" style="262" customWidth="1"/>
    <col min="258" max="258" width="26.875" style="262" customWidth="1"/>
    <col min="259" max="259" width="2.625" style="262" customWidth="1"/>
    <col min="260" max="260" width="7.625" style="262" customWidth="1"/>
    <col min="261" max="261" width="4.375" style="262" customWidth="1"/>
    <col min="262" max="262" width="2.625" style="262" customWidth="1"/>
    <col min="263" max="263" width="27.375" style="262" customWidth="1"/>
    <col min="264" max="264" width="2.625" style="262" customWidth="1"/>
    <col min="265" max="265" width="7.25" style="262" customWidth="1"/>
    <col min="266" max="266" width="4.375" style="262" customWidth="1"/>
    <col min="267" max="512" width="9" style="262"/>
    <col min="513" max="513" width="1.625" style="262" customWidth="1"/>
    <col min="514" max="514" width="26.875" style="262" customWidth="1"/>
    <col min="515" max="515" width="2.625" style="262" customWidth="1"/>
    <col min="516" max="516" width="7.625" style="262" customWidth="1"/>
    <col min="517" max="517" width="4.375" style="262" customWidth="1"/>
    <col min="518" max="518" width="2.625" style="262" customWidth="1"/>
    <col min="519" max="519" width="27.375" style="262" customWidth="1"/>
    <col min="520" max="520" width="2.625" style="262" customWidth="1"/>
    <col min="521" max="521" width="7.25" style="262" customWidth="1"/>
    <col min="522" max="522" width="4.375" style="262" customWidth="1"/>
    <col min="523" max="768" width="9" style="262"/>
    <col min="769" max="769" width="1.625" style="262" customWidth="1"/>
    <col min="770" max="770" width="26.875" style="262" customWidth="1"/>
    <col min="771" max="771" width="2.625" style="262" customWidth="1"/>
    <col min="772" max="772" width="7.625" style="262" customWidth="1"/>
    <col min="773" max="773" width="4.375" style="262" customWidth="1"/>
    <col min="774" max="774" width="2.625" style="262" customWidth="1"/>
    <col min="775" max="775" width="27.375" style="262" customWidth="1"/>
    <col min="776" max="776" width="2.625" style="262" customWidth="1"/>
    <col min="777" max="777" width="7.25" style="262" customWidth="1"/>
    <col min="778" max="778" width="4.375" style="262" customWidth="1"/>
    <col min="779" max="1024" width="9" style="262"/>
    <col min="1025" max="1025" width="1.625" style="262" customWidth="1"/>
    <col min="1026" max="1026" width="26.875" style="262" customWidth="1"/>
    <col min="1027" max="1027" width="2.625" style="262" customWidth="1"/>
    <col min="1028" max="1028" width="7.625" style="262" customWidth="1"/>
    <col min="1029" max="1029" width="4.375" style="262" customWidth="1"/>
    <col min="1030" max="1030" width="2.625" style="262" customWidth="1"/>
    <col min="1031" max="1031" width="27.375" style="262" customWidth="1"/>
    <col min="1032" max="1032" width="2.625" style="262" customWidth="1"/>
    <col min="1033" max="1033" width="7.25" style="262" customWidth="1"/>
    <col min="1034" max="1034" width="4.375" style="262" customWidth="1"/>
    <col min="1035" max="1280" width="9" style="262"/>
    <col min="1281" max="1281" width="1.625" style="262" customWidth="1"/>
    <col min="1282" max="1282" width="26.875" style="262" customWidth="1"/>
    <col min="1283" max="1283" width="2.625" style="262" customWidth="1"/>
    <col min="1284" max="1284" width="7.625" style="262" customWidth="1"/>
    <col min="1285" max="1285" width="4.375" style="262" customWidth="1"/>
    <col min="1286" max="1286" width="2.625" style="262" customWidth="1"/>
    <col min="1287" max="1287" width="27.375" style="262" customWidth="1"/>
    <col min="1288" max="1288" width="2.625" style="262" customWidth="1"/>
    <col min="1289" max="1289" width="7.25" style="262" customWidth="1"/>
    <col min="1290" max="1290" width="4.375" style="262" customWidth="1"/>
    <col min="1291" max="1536" width="9" style="262"/>
    <col min="1537" max="1537" width="1.625" style="262" customWidth="1"/>
    <col min="1538" max="1538" width="26.875" style="262" customWidth="1"/>
    <col min="1539" max="1539" width="2.625" style="262" customWidth="1"/>
    <col min="1540" max="1540" width="7.625" style="262" customWidth="1"/>
    <col min="1541" max="1541" width="4.375" style="262" customWidth="1"/>
    <col min="1542" max="1542" width="2.625" style="262" customWidth="1"/>
    <col min="1543" max="1543" width="27.375" style="262" customWidth="1"/>
    <col min="1544" max="1544" width="2.625" style="262" customWidth="1"/>
    <col min="1545" max="1545" width="7.25" style="262" customWidth="1"/>
    <col min="1546" max="1546" width="4.375" style="262" customWidth="1"/>
    <col min="1547" max="1792" width="9" style="262"/>
    <col min="1793" max="1793" width="1.625" style="262" customWidth="1"/>
    <col min="1794" max="1794" width="26.875" style="262" customWidth="1"/>
    <col min="1795" max="1795" width="2.625" style="262" customWidth="1"/>
    <col min="1796" max="1796" width="7.625" style="262" customWidth="1"/>
    <col min="1797" max="1797" width="4.375" style="262" customWidth="1"/>
    <col min="1798" max="1798" width="2.625" style="262" customWidth="1"/>
    <col min="1799" max="1799" width="27.375" style="262" customWidth="1"/>
    <col min="1800" max="1800" width="2.625" style="262" customWidth="1"/>
    <col min="1801" max="1801" width="7.25" style="262" customWidth="1"/>
    <col min="1802" max="1802" width="4.375" style="262" customWidth="1"/>
    <col min="1803" max="2048" width="9" style="262"/>
    <col min="2049" max="2049" width="1.625" style="262" customWidth="1"/>
    <col min="2050" max="2050" width="26.875" style="262" customWidth="1"/>
    <col min="2051" max="2051" width="2.625" style="262" customWidth="1"/>
    <col min="2052" max="2052" width="7.625" style="262" customWidth="1"/>
    <col min="2053" max="2053" width="4.375" style="262" customWidth="1"/>
    <col min="2054" max="2054" width="2.625" style="262" customWidth="1"/>
    <col min="2055" max="2055" width="27.375" style="262" customWidth="1"/>
    <col min="2056" max="2056" width="2.625" style="262" customWidth="1"/>
    <col min="2057" max="2057" width="7.25" style="262" customWidth="1"/>
    <col min="2058" max="2058" width="4.375" style="262" customWidth="1"/>
    <col min="2059" max="2304" width="9" style="262"/>
    <col min="2305" max="2305" width="1.625" style="262" customWidth="1"/>
    <col min="2306" max="2306" width="26.875" style="262" customWidth="1"/>
    <col min="2307" max="2307" width="2.625" style="262" customWidth="1"/>
    <col min="2308" max="2308" width="7.625" style="262" customWidth="1"/>
    <col min="2309" max="2309" width="4.375" style="262" customWidth="1"/>
    <col min="2310" max="2310" width="2.625" style="262" customWidth="1"/>
    <col min="2311" max="2311" width="27.375" style="262" customWidth="1"/>
    <col min="2312" max="2312" width="2.625" style="262" customWidth="1"/>
    <col min="2313" max="2313" width="7.25" style="262" customWidth="1"/>
    <col min="2314" max="2314" width="4.375" style="262" customWidth="1"/>
    <col min="2315" max="2560" width="9" style="262"/>
    <col min="2561" max="2561" width="1.625" style="262" customWidth="1"/>
    <col min="2562" max="2562" width="26.875" style="262" customWidth="1"/>
    <col min="2563" max="2563" width="2.625" style="262" customWidth="1"/>
    <col min="2564" max="2564" width="7.625" style="262" customWidth="1"/>
    <col min="2565" max="2565" width="4.375" style="262" customWidth="1"/>
    <col min="2566" max="2566" width="2.625" style="262" customWidth="1"/>
    <col min="2567" max="2567" width="27.375" style="262" customWidth="1"/>
    <col min="2568" max="2568" width="2.625" style="262" customWidth="1"/>
    <col min="2569" max="2569" width="7.25" style="262" customWidth="1"/>
    <col min="2570" max="2570" width="4.375" style="262" customWidth="1"/>
    <col min="2571" max="2816" width="9" style="262"/>
    <col min="2817" max="2817" width="1.625" style="262" customWidth="1"/>
    <col min="2818" max="2818" width="26.875" style="262" customWidth="1"/>
    <col min="2819" max="2819" width="2.625" style="262" customWidth="1"/>
    <col min="2820" max="2820" width="7.625" style="262" customWidth="1"/>
    <col min="2821" max="2821" width="4.375" style="262" customWidth="1"/>
    <col min="2822" max="2822" width="2.625" style="262" customWidth="1"/>
    <col min="2823" max="2823" width="27.375" style="262" customWidth="1"/>
    <col min="2824" max="2824" width="2.625" style="262" customWidth="1"/>
    <col min="2825" max="2825" width="7.25" style="262" customWidth="1"/>
    <col min="2826" max="2826" width="4.375" style="262" customWidth="1"/>
    <col min="2827" max="3072" width="9" style="262"/>
    <col min="3073" max="3073" width="1.625" style="262" customWidth="1"/>
    <col min="3074" max="3074" width="26.875" style="262" customWidth="1"/>
    <col min="3075" max="3075" width="2.625" style="262" customWidth="1"/>
    <col min="3076" max="3076" width="7.625" style="262" customWidth="1"/>
    <col min="3077" max="3077" width="4.375" style="262" customWidth="1"/>
    <col min="3078" max="3078" width="2.625" style="262" customWidth="1"/>
    <col min="3079" max="3079" width="27.375" style="262" customWidth="1"/>
    <col min="3080" max="3080" width="2.625" style="262" customWidth="1"/>
    <col min="3081" max="3081" width="7.25" style="262" customWidth="1"/>
    <col min="3082" max="3082" width="4.375" style="262" customWidth="1"/>
    <col min="3083" max="3328" width="9" style="262"/>
    <col min="3329" max="3329" width="1.625" style="262" customWidth="1"/>
    <col min="3330" max="3330" width="26.875" style="262" customWidth="1"/>
    <col min="3331" max="3331" width="2.625" style="262" customWidth="1"/>
    <col min="3332" max="3332" width="7.625" style="262" customWidth="1"/>
    <col min="3333" max="3333" width="4.375" style="262" customWidth="1"/>
    <col min="3334" max="3334" width="2.625" style="262" customWidth="1"/>
    <col min="3335" max="3335" width="27.375" style="262" customWidth="1"/>
    <col min="3336" max="3336" width="2.625" style="262" customWidth="1"/>
    <col min="3337" max="3337" width="7.25" style="262" customWidth="1"/>
    <col min="3338" max="3338" width="4.375" style="262" customWidth="1"/>
    <col min="3339" max="3584" width="9" style="262"/>
    <col min="3585" max="3585" width="1.625" style="262" customWidth="1"/>
    <col min="3586" max="3586" width="26.875" style="262" customWidth="1"/>
    <col min="3587" max="3587" width="2.625" style="262" customWidth="1"/>
    <col min="3588" max="3588" width="7.625" style="262" customWidth="1"/>
    <col min="3589" max="3589" width="4.375" style="262" customWidth="1"/>
    <col min="3590" max="3590" width="2.625" style="262" customWidth="1"/>
    <col min="3591" max="3591" width="27.375" style="262" customWidth="1"/>
    <col min="3592" max="3592" width="2.625" style="262" customWidth="1"/>
    <col min="3593" max="3593" width="7.25" style="262" customWidth="1"/>
    <col min="3594" max="3594" width="4.375" style="262" customWidth="1"/>
    <col min="3595" max="3840" width="9" style="262"/>
    <col min="3841" max="3841" width="1.625" style="262" customWidth="1"/>
    <col min="3842" max="3842" width="26.875" style="262" customWidth="1"/>
    <col min="3843" max="3843" width="2.625" style="262" customWidth="1"/>
    <col min="3844" max="3844" width="7.625" style="262" customWidth="1"/>
    <col min="3845" max="3845" width="4.375" style="262" customWidth="1"/>
    <col min="3846" max="3846" width="2.625" style="262" customWidth="1"/>
    <col min="3847" max="3847" width="27.375" style="262" customWidth="1"/>
    <col min="3848" max="3848" width="2.625" style="262" customWidth="1"/>
    <col min="3849" max="3849" width="7.25" style="262" customWidth="1"/>
    <col min="3850" max="3850" width="4.375" style="262" customWidth="1"/>
    <col min="3851" max="4096" width="9" style="262"/>
    <col min="4097" max="4097" width="1.625" style="262" customWidth="1"/>
    <col min="4098" max="4098" width="26.875" style="262" customWidth="1"/>
    <col min="4099" max="4099" width="2.625" style="262" customWidth="1"/>
    <col min="4100" max="4100" width="7.625" style="262" customWidth="1"/>
    <col min="4101" max="4101" width="4.375" style="262" customWidth="1"/>
    <col min="4102" max="4102" width="2.625" style="262" customWidth="1"/>
    <col min="4103" max="4103" width="27.375" style="262" customWidth="1"/>
    <col min="4104" max="4104" width="2.625" style="262" customWidth="1"/>
    <col min="4105" max="4105" width="7.25" style="262" customWidth="1"/>
    <col min="4106" max="4106" width="4.375" style="262" customWidth="1"/>
    <col min="4107" max="4352" width="9" style="262"/>
    <col min="4353" max="4353" width="1.625" style="262" customWidth="1"/>
    <col min="4354" max="4354" width="26.875" style="262" customWidth="1"/>
    <col min="4355" max="4355" width="2.625" style="262" customWidth="1"/>
    <col min="4356" max="4356" width="7.625" style="262" customWidth="1"/>
    <col min="4357" max="4357" width="4.375" style="262" customWidth="1"/>
    <col min="4358" max="4358" width="2.625" style="262" customWidth="1"/>
    <col min="4359" max="4359" width="27.375" style="262" customWidth="1"/>
    <col min="4360" max="4360" width="2.625" style="262" customWidth="1"/>
    <col min="4361" max="4361" width="7.25" style="262" customWidth="1"/>
    <col min="4362" max="4362" width="4.375" style="262" customWidth="1"/>
    <col min="4363" max="4608" width="9" style="262"/>
    <col min="4609" max="4609" width="1.625" style="262" customWidth="1"/>
    <col min="4610" max="4610" width="26.875" style="262" customWidth="1"/>
    <col min="4611" max="4611" width="2.625" style="262" customWidth="1"/>
    <col min="4612" max="4612" width="7.625" style="262" customWidth="1"/>
    <col min="4613" max="4613" width="4.375" style="262" customWidth="1"/>
    <col min="4614" max="4614" width="2.625" style="262" customWidth="1"/>
    <col min="4615" max="4615" width="27.375" style="262" customWidth="1"/>
    <col min="4616" max="4616" width="2.625" style="262" customWidth="1"/>
    <col min="4617" max="4617" width="7.25" style="262" customWidth="1"/>
    <col min="4618" max="4618" width="4.375" style="262" customWidth="1"/>
    <col min="4619" max="4864" width="9" style="262"/>
    <col min="4865" max="4865" width="1.625" style="262" customWidth="1"/>
    <col min="4866" max="4866" width="26.875" style="262" customWidth="1"/>
    <col min="4867" max="4867" width="2.625" style="262" customWidth="1"/>
    <col min="4868" max="4868" width="7.625" style="262" customWidth="1"/>
    <col min="4869" max="4869" width="4.375" style="262" customWidth="1"/>
    <col min="4870" max="4870" width="2.625" style="262" customWidth="1"/>
    <col min="4871" max="4871" width="27.375" style="262" customWidth="1"/>
    <col min="4872" max="4872" width="2.625" style="262" customWidth="1"/>
    <col min="4873" max="4873" width="7.25" style="262" customWidth="1"/>
    <col min="4874" max="4874" width="4.375" style="262" customWidth="1"/>
    <col min="4875" max="5120" width="9" style="262"/>
    <col min="5121" max="5121" width="1.625" style="262" customWidth="1"/>
    <col min="5122" max="5122" width="26.875" style="262" customWidth="1"/>
    <col min="5123" max="5123" width="2.625" style="262" customWidth="1"/>
    <col min="5124" max="5124" width="7.625" style="262" customWidth="1"/>
    <col min="5125" max="5125" width="4.375" style="262" customWidth="1"/>
    <col min="5126" max="5126" width="2.625" style="262" customWidth="1"/>
    <col min="5127" max="5127" width="27.375" style="262" customWidth="1"/>
    <col min="5128" max="5128" width="2.625" style="262" customWidth="1"/>
    <col min="5129" max="5129" width="7.25" style="262" customWidth="1"/>
    <col min="5130" max="5130" width="4.375" style="262" customWidth="1"/>
    <col min="5131" max="5376" width="9" style="262"/>
    <col min="5377" max="5377" width="1.625" style="262" customWidth="1"/>
    <col min="5378" max="5378" width="26.875" style="262" customWidth="1"/>
    <col min="5379" max="5379" width="2.625" style="262" customWidth="1"/>
    <col min="5380" max="5380" width="7.625" style="262" customWidth="1"/>
    <col min="5381" max="5381" width="4.375" style="262" customWidth="1"/>
    <col min="5382" max="5382" width="2.625" style="262" customWidth="1"/>
    <col min="5383" max="5383" width="27.375" style="262" customWidth="1"/>
    <col min="5384" max="5384" width="2.625" style="262" customWidth="1"/>
    <col min="5385" max="5385" width="7.25" style="262" customWidth="1"/>
    <col min="5386" max="5386" width="4.375" style="262" customWidth="1"/>
    <col min="5387" max="5632" width="9" style="262"/>
    <col min="5633" max="5633" width="1.625" style="262" customWidth="1"/>
    <col min="5634" max="5634" width="26.875" style="262" customWidth="1"/>
    <col min="5635" max="5635" width="2.625" style="262" customWidth="1"/>
    <col min="5636" max="5636" width="7.625" style="262" customWidth="1"/>
    <col min="5637" max="5637" width="4.375" style="262" customWidth="1"/>
    <col min="5638" max="5638" width="2.625" style="262" customWidth="1"/>
    <col min="5639" max="5639" width="27.375" style="262" customWidth="1"/>
    <col min="5640" max="5640" width="2.625" style="262" customWidth="1"/>
    <col min="5641" max="5641" width="7.25" style="262" customWidth="1"/>
    <col min="5642" max="5642" width="4.375" style="262" customWidth="1"/>
    <col min="5643" max="5888" width="9" style="262"/>
    <col min="5889" max="5889" width="1.625" style="262" customWidth="1"/>
    <col min="5890" max="5890" width="26.875" style="262" customWidth="1"/>
    <col min="5891" max="5891" width="2.625" style="262" customWidth="1"/>
    <col min="5892" max="5892" width="7.625" style="262" customWidth="1"/>
    <col min="5893" max="5893" width="4.375" style="262" customWidth="1"/>
    <col min="5894" max="5894" width="2.625" style="262" customWidth="1"/>
    <col min="5895" max="5895" width="27.375" style="262" customWidth="1"/>
    <col min="5896" max="5896" width="2.625" style="262" customWidth="1"/>
    <col min="5897" max="5897" width="7.25" style="262" customWidth="1"/>
    <col min="5898" max="5898" width="4.375" style="262" customWidth="1"/>
    <col min="5899" max="6144" width="9" style="262"/>
    <col min="6145" max="6145" width="1.625" style="262" customWidth="1"/>
    <col min="6146" max="6146" width="26.875" style="262" customWidth="1"/>
    <col min="6147" max="6147" width="2.625" style="262" customWidth="1"/>
    <col min="6148" max="6148" width="7.625" style="262" customWidth="1"/>
    <col min="6149" max="6149" width="4.375" style="262" customWidth="1"/>
    <col min="6150" max="6150" width="2.625" style="262" customWidth="1"/>
    <col min="6151" max="6151" width="27.375" style="262" customWidth="1"/>
    <col min="6152" max="6152" width="2.625" style="262" customWidth="1"/>
    <col min="6153" max="6153" width="7.25" style="262" customWidth="1"/>
    <col min="6154" max="6154" width="4.375" style="262" customWidth="1"/>
    <col min="6155" max="6400" width="9" style="262"/>
    <col min="6401" max="6401" width="1.625" style="262" customWidth="1"/>
    <col min="6402" max="6402" width="26.875" style="262" customWidth="1"/>
    <col min="6403" max="6403" width="2.625" style="262" customWidth="1"/>
    <col min="6404" max="6404" width="7.625" style="262" customWidth="1"/>
    <col min="6405" max="6405" width="4.375" style="262" customWidth="1"/>
    <col min="6406" max="6406" width="2.625" style="262" customWidth="1"/>
    <col min="6407" max="6407" width="27.375" style="262" customWidth="1"/>
    <col min="6408" max="6408" width="2.625" style="262" customWidth="1"/>
    <col min="6409" max="6409" width="7.25" style="262" customWidth="1"/>
    <col min="6410" max="6410" width="4.375" style="262" customWidth="1"/>
    <col min="6411" max="6656" width="9" style="262"/>
    <col min="6657" max="6657" width="1.625" style="262" customWidth="1"/>
    <col min="6658" max="6658" width="26.875" style="262" customWidth="1"/>
    <col min="6659" max="6659" width="2.625" style="262" customWidth="1"/>
    <col min="6660" max="6660" width="7.625" style="262" customWidth="1"/>
    <col min="6661" max="6661" width="4.375" style="262" customWidth="1"/>
    <col min="6662" max="6662" width="2.625" style="262" customWidth="1"/>
    <col min="6663" max="6663" width="27.375" style="262" customWidth="1"/>
    <col min="6664" max="6664" width="2.625" style="262" customWidth="1"/>
    <col min="6665" max="6665" width="7.25" style="262" customWidth="1"/>
    <col min="6666" max="6666" width="4.375" style="262" customWidth="1"/>
    <col min="6667" max="6912" width="9" style="262"/>
    <col min="6913" max="6913" width="1.625" style="262" customWidth="1"/>
    <col min="6914" max="6914" width="26.875" style="262" customWidth="1"/>
    <col min="6915" max="6915" width="2.625" style="262" customWidth="1"/>
    <col min="6916" max="6916" width="7.625" style="262" customWidth="1"/>
    <col min="6917" max="6917" width="4.375" style="262" customWidth="1"/>
    <col min="6918" max="6918" width="2.625" style="262" customWidth="1"/>
    <col min="6919" max="6919" width="27.375" style="262" customWidth="1"/>
    <col min="6920" max="6920" width="2.625" style="262" customWidth="1"/>
    <col min="6921" max="6921" width="7.25" style="262" customWidth="1"/>
    <col min="6922" max="6922" width="4.375" style="262" customWidth="1"/>
    <col min="6923" max="7168" width="9" style="262"/>
    <col min="7169" max="7169" width="1.625" style="262" customWidth="1"/>
    <col min="7170" max="7170" width="26.875" style="262" customWidth="1"/>
    <col min="7171" max="7171" width="2.625" style="262" customWidth="1"/>
    <col min="7172" max="7172" width="7.625" style="262" customWidth="1"/>
    <col min="7173" max="7173" width="4.375" style="262" customWidth="1"/>
    <col min="7174" max="7174" width="2.625" style="262" customWidth="1"/>
    <col min="7175" max="7175" width="27.375" style="262" customWidth="1"/>
    <col min="7176" max="7176" width="2.625" style="262" customWidth="1"/>
    <col min="7177" max="7177" width="7.25" style="262" customWidth="1"/>
    <col min="7178" max="7178" width="4.375" style="262" customWidth="1"/>
    <col min="7179" max="7424" width="9" style="262"/>
    <col min="7425" max="7425" width="1.625" style="262" customWidth="1"/>
    <col min="7426" max="7426" width="26.875" style="262" customWidth="1"/>
    <col min="7427" max="7427" width="2.625" style="262" customWidth="1"/>
    <col min="7428" max="7428" width="7.625" style="262" customWidth="1"/>
    <col min="7429" max="7429" width="4.375" style="262" customWidth="1"/>
    <col min="7430" max="7430" width="2.625" style="262" customWidth="1"/>
    <col min="7431" max="7431" width="27.375" style="262" customWidth="1"/>
    <col min="7432" max="7432" width="2.625" style="262" customWidth="1"/>
    <col min="7433" max="7433" width="7.25" style="262" customWidth="1"/>
    <col min="7434" max="7434" width="4.375" style="262" customWidth="1"/>
    <col min="7435" max="7680" width="9" style="262"/>
    <col min="7681" max="7681" width="1.625" style="262" customWidth="1"/>
    <col min="7682" max="7682" width="26.875" style="262" customWidth="1"/>
    <col min="7683" max="7683" width="2.625" style="262" customWidth="1"/>
    <col min="7684" max="7684" width="7.625" style="262" customWidth="1"/>
    <col min="7685" max="7685" width="4.375" style="262" customWidth="1"/>
    <col min="7686" max="7686" width="2.625" style="262" customWidth="1"/>
    <col min="7687" max="7687" width="27.375" style="262" customWidth="1"/>
    <col min="7688" max="7688" width="2.625" style="262" customWidth="1"/>
    <col min="7689" max="7689" width="7.25" style="262" customWidth="1"/>
    <col min="7690" max="7690" width="4.375" style="262" customWidth="1"/>
    <col min="7691" max="7936" width="9" style="262"/>
    <col min="7937" max="7937" width="1.625" style="262" customWidth="1"/>
    <col min="7938" max="7938" width="26.875" style="262" customWidth="1"/>
    <col min="7939" max="7939" width="2.625" style="262" customWidth="1"/>
    <col min="7940" max="7940" width="7.625" style="262" customWidth="1"/>
    <col min="7941" max="7941" width="4.375" style="262" customWidth="1"/>
    <col min="7942" max="7942" width="2.625" style="262" customWidth="1"/>
    <col min="7943" max="7943" width="27.375" style="262" customWidth="1"/>
    <col min="7944" max="7944" width="2.625" style="262" customWidth="1"/>
    <col min="7945" max="7945" width="7.25" style="262" customWidth="1"/>
    <col min="7946" max="7946" width="4.375" style="262" customWidth="1"/>
    <col min="7947" max="8192" width="9" style="262"/>
    <col min="8193" max="8193" width="1.625" style="262" customWidth="1"/>
    <col min="8194" max="8194" width="26.875" style="262" customWidth="1"/>
    <col min="8195" max="8195" width="2.625" style="262" customWidth="1"/>
    <col min="8196" max="8196" width="7.625" style="262" customWidth="1"/>
    <col min="8197" max="8197" width="4.375" style="262" customWidth="1"/>
    <col min="8198" max="8198" width="2.625" style="262" customWidth="1"/>
    <col min="8199" max="8199" width="27.375" style="262" customWidth="1"/>
    <col min="8200" max="8200" width="2.625" style="262" customWidth="1"/>
    <col min="8201" max="8201" width="7.25" style="262" customWidth="1"/>
    <col min="8202" max="8202" width="4.375" style="262" customWidth="1"/>
    <col min="8203" max="8448" width="9" style="262"/>
    <col min="8449" max="8449" width="1.625" style="262" customWidth="1"/>
    <col min="8450" max="8450" width="26.875" style="262" customWidth="1"/>
    <col min="8451" max="8451" width="2.625" style="262" customWidth="1"/>
    <col min="8452" max="8452" width="7.625" style="262" customWidth="1"/>
    <col min="8453" max="8453" width="4.375" style="262" customWidth="1"/>
    <col min="8454" max="8454" width="2.625" style="262" customWidth="1"/>
    <col min="8455" max="8455" width="27.375" style="262" customWidth="1"/>
    <col min="8456" max="8456" width="2.625" style="262" customWidth="1"/>
    <col min="8457" max="8457" width="7.25" style="262" customWidth="1"/>
    <col min="8458" max="8458" width="4.375" style="262" customWidth="1"/>
    <col min="8459" max="8704" width="9" style="262"/>
    <col min="8705" max="8705" width="1.625" style="262" customWidth="1"/>
    <col min="8706" max="8706" width="26.875" style="262" customWidth="1"/>
    <col min="8707" max="8707" width="2.625" style="262" customWidth="1"/>
    <col min="8708" max="8708" width="7.625" style="262" customWidth="1"/>
    <col min="8709" max="8709" width="4.375" style="262" customWidth="1"/>
    <col min="8710" max="8710" width="2.625" style="262" customWidth="1"/>
    <col min="8711" max="8711" width="27.375" style="262" customWidth="1"/>
    <col min="8712" max="8712" width="2.625" style="262" customWidth="1"/>
    <col min="8713" max="8713" width="7.25" style="262" customWidth="1"/>
    <col min="8714" max="8714" width="4.375" style="262" customWidth="1"/>
    <col min="8715" max="8960" width="9" style="262"/>
    <col min="8961" max="8961" width="1.625" style="262" customWidth="1"/>
    <col min="8962" max="8962" width="26.875" style="262" customWidth="1"/>
    <col min="8963" max="8963" width="2.625" style="262" customWidth="1"/>
    <col min="8964" max="8964" width="7.625" style="262" customWidth="1"/>
    <col min="8965" max="8965" width="4.375" style="262" customWidth="1"/>
    <col min="8966" max="8966" width="2.625" style="262" customWidth="1"/>
    <col min="8967" max="8967" width="27.375" style="262" customWidth="1"/>
    <col min="8968" max="8968" width="2.625" style="262" customWidth="1"/>
    <col min="8969" max="8969" width="7.25" style="262" customWidth="1"/>
    <col min="8970" max="8970" width="4.375" style="262" customWidth="1"/>
    <col min="8971" max="9216" width="9" style="262"/>
    <col min="9217" max="9217" width="1.625" style="262" customWidth="1"/>
    <col min="9218" max="9218" width="26.875" style="262" customWidth="1"/>
    <col min="9219" max="9219" width="2.625" style="262" customWidth="1"/>
    <col min="9220" max="9220" width="7.625" style="262" customWidth="1"/>
    <col min="9221" max="9221" width="4.375" style="262" customWidth="1"/>
    <col min="9222" max="9222" width="2.625" style="262" customWidth="1"/>
    <col min="9223" max="9223" width="27.375" style="262" customWidth="1"/>
    <col min="9224" max="9224" width="2.625" style="262" customWidth="1"/>
    <col min="9225" max="9225" width="7.25" style="262" customWidth="1"/>
    <col min="9226" max="9226" width="4.375" style="262" customWidth="1"/>
    <col min="9227" max="9472" width="9" style="262"/>
    <col min="9473" max="9473" width="1.625" style="262" customWidth="1"/>
    <col min="9474" max="9474" width="26.875" style="262" customWidth="1"/>
    <col min="9475" max="9475" width="2.625" style="262" customWidth="1"/>
    <col min="9476" max="9476" width="7.625" style="262" customWidth="1"/>
    <col min="9477" max="9477" width="4.375" style="262" customWidth="1"/>
    <col min="9478" max="9478" width="2.625" style="262" customWidth="1"/>
    <col min="9479" max="9479" width="27.375" style="262" customWidth="1"/>
    <col min="9480" max="9480" width="2.625" style="262" customWidth="1"/>
    <col min="9481" max="9481" width="7.25" style="262" customWidth="1"/>
    <col min="9482" max="9482" width="4.375" style="262" customWidth="1"/>
    <col min="9483" max="9728" width="9" style="262"/>
    <col min="9729" max="9729" width="1.625" style="262" customWidth="1"/>
    <col min="9730" max="9730" width="26.875" style="262" customWidth="1"/>
    <col min="9731" max="9731" width="2.625" style="262" customWidth="1"/>
    <col min="9732" max="9732" width="7.625" style="262" customWidth="1"/>
    <col min="9733" max="9733" width="4.375" style="262" customWidth="1"/>
    <col min="9734" max="9734" width="2.625" style="262" customWidth="1"/>
    <col min="9735" max="9735" width="27.375" style="262" customWidth="1"/>
    <col min="9736" max="9736" width="2.625" style="262" customWidth="1"/>
    <col min="9737" max="9737" width="7.25" style="262" customWidth="1"/>
    <col min="9738" max="9738" width="4.375" style="262" customWidth="1"/>
    <col min="9739" max="9984" width="9" style="262"/>
    <col min="9985" max="9985" width="1.625" style="262" customWidth="1"/>
    <col min="9986" max="9986" width="26.875" style="262" customWidth="1"/>
    <col min="9987" max="9987" width="2.625" style="262" customWidth="1"/>
    <col min="9988" max="9988" width="7.625" style="262" customWidth="1"/>
    <col min="9989" max="9989" width="4.375" style="262" customWidth="1"/>
    <col min="9990" max="9990" width="2.625" style="262" customWidth="1"/>
    <col min="9991" max="9991" width="27.375" style="262" customWidth="1"/>
    <col min="9992" max="9992" width="2.625" style="262" customWidth="1"/>
    <col min="9993" max="9993" width="7.25" style="262" customWidth="1"/>
    <col min="9994" max="9994" width="4.375" style="262" customWidth="1"/>
    <col min="9995" max="10240" width="9" style="262"/>
    <col min="10241" max="10241" width="1.625" style="262" customWidth="1"/>
    <col min="10242" max="10242" width="26.875" style="262" customWidth="1"/>
    <col min="10243" max="10243" width="2.625" style="262" customWidth="1"/>
    <col min="10244" max="10244" width="7.625" style="262" customWidth="1"/>
    <col min="10245" max="10245" width="4.375" style="262" customWidth="1"/>
    <col min="10246" max="10246" width="2.625" style="262" customWidth="1"/>
    <col min="10247" max="10247" width="27.375" style="262" customWidth="1"/>
    <col min="10248" max="10248" width="2.625" style="262" customWidth="1"/>
    <col min="10249" max="10249" width="7.25" style="262" customWidth="1"/>
    <col min="10250" max="10250" width="4.375" style="262" customWidth="1"/>
    <col min="10251" max="10496" width="9" style="262"/>
    <col min="10497" max="10497" width="1.625" style="262" customWidth="1"/>
    <col min="10498" max="10498" width="26.875" style="262" customWidth="1"/>
    <col min="10499" max="10499" width="2.625" style="262" customWidth="1"/>
    <col min="10500" max="10500" width="7.625" style="262" customWidth="1"/>
    <col min="10501" max="10501" width="4.375" style="262" customWidth="1"/>
    <col min="10502" max="10502" width="2.625" style="262" customWidth="1"/>
    <col min="10503" max="10503" width="27.375" style="262" customWidth="1"/>
    <col min="10504" max="10504" width="2.625" style="262" customWidth="1"/>
    <col min="10505" max="10505" width="7.25" style="262" customWidth="1"/>
    <col min="10506" max="10506" width="4.375" style="262" customWidth="1"/>
    <col min="10507" max="10752" width="9" style="262"/>
    <col min="10753" max="10753" width="1.625" style="262" customWidth="1"/>
    <col min="10754" max="10754" width="26.875" style="262" customWidth="1"/>
    <col min="10755" max="10755" width="2.625" style="262" customWidth="1"/>
    <col min="10756" max="10756" width="7.625" style="262" customWidth="1"/>
    <col min="10757" max="10757" width="4.375" style="262" customWidth="1"/>
    <col min="10758" max="10758" width="2.625" style="262" customWidth="1"/>
    <col min="10759" max="10759" width="27.375" style="262" customWidth="1"/>
    <col min="10760" max="10760" width="2.625" style="262" customWidth="1"/>
    <col min="10761" max="10761" width="7.25" style="262" customWidth="1"/>
    <col min="10762" max="10762" width="4.375" style="262" customWidth="1"/>
    <col min="10763" max="11008" width="9" style="262"/>
    <col min="11009" max="11009" width="1.625" style="262" customWidth="1"/>
    <col min="11010" max="11010" width="26.875" style="262" customWidth="1"/>
    <col min="11011" max="11011" width="2.625" style="262" customWidth="1"/>
    <col min="11012" max="11012" width="7.625" style="262" customWidth="1"/>
    <col min="11013" max="11013" width="4.375" style="262" customWidth="1"/>
    <col min="11014" max="11014" width="2.625" style="262" customWidth="1"/>
    <col min="11015" max="11015" width="27.375" style="262" customWidth="1"/>
    <col min="11016" max="11016" width="2.625" style="262" customWidth="1"/>
    <col min="11017" max="11017" width="7.25" style="262" customWidth="1"/>
    <col min="11018" max="11018" width="4.375" style="262" customWidth="1"/>
    <col min="11019" max="11264" width="9" style="262"/>
    <col min="11265" max="11265" width="1.625" style="262" customWidth="1"/>
    <col min="11266" max="11266" width="26.875" style="262" customWidth="1"/>
    <col min="11267" max="11267" width="2.625" style="262" customWidth="1"/>
    <col min="11268" max="11268" width="7.625" style="262" customWidth="1"/>
    <col min="11269" max="11269" width="4.375" style="262" customWidth="1"/>
    <col min="11270" max="11270" width="2.625" style="262" customWidth="1"/>
    <col min="11271" max="11271" width="27.375" style="262" customWidth="1"/>
    <col min="11272" max="11272" width="2.625" style="262" customWidth="1"/>
    <col min="11273" max="11273" width="7.25" style="262" customWidth="1"/>
    <col min="11274" max="11274" width="4.375" style="262" customWidth="1"/>
    <col min="11275" max="11520" width="9" style="262"/>
    <col min="11521" max="11521" width="1.625" style="262" customWidth="1"/>
    <col min="11522" max="11522" width="26.875" style="262" customWidth="1"/>
    <col min="11523" max="11523" width="2.625" style="262" customWidth="1"/>
    <col min="11524" max="11524" width="7.625" style="262" customWidth="1"/>
    <col min="11525" max="11525" width="4.375" style="262" customWidth="1"/>
    <col min="11526" max="11526" width="2.625" style="262" customWidth="1"/>
    <col min="11527" max="11527" width="27.375" style="262" customWidth="1"/>
    <col min="11528" max="11528" width="2.625" style="262" customWidth="1"/>
    <col min="11529" max="11529" width="7.25" style="262" customWidth="1"/>
    <col min="11530" max="11530" width="4.375" style="262" customWidth="1"/>
    <col min="11531" max="11776" width="9" style="262"/>
    <col min="11777" max="11777" width="1.625" style="262" customWidth="1"/>
    <col min="11778" max="11778" width="26.875" style="262" customWidth="1"/>
    <col min="11779" max="11779" width="2.625" style="262" customWidth="1"/>
    <col min="11780" max="11780" width="7.625" style="262" customWidth="1"/>
    <col min="11781" max="11781" width="4.375" style="262" customWidth="1"/>
    <col min="11782" max="11782" width="2.625" style="262" customWidth="1"/>
    <col min="11783" max="11783" width="27.375" style="262" customWidth="1"/>
    <col min="11784" max="11784" width="2.625" style="262" customWidth="1"/>
    <col min="11785" max="11785" width="7.25" style="262" customWidth="1"/>
    <col min="11786" max="11786" width="4.375" style="262" customWidth="1"/>
    <col min="11787" max="12032" width="9" style="262"/>
    <col min="12033" max="12033" width="1.625" style="262" customWidth="1"/>
    <col min="12034" max="12034" width="26.875" style="262" customWidth="1"/>
    <col min="12035" max="12035" width="2.625" style="262" customWidth="1"/>
    <col min="12036" max="12036" width="7.625" style="262" customWidth="1"/>
    <col min="12037" max="12037" width="4.375" style="262" customWidth="1"/>
    <col min="12038" max="12038" width="2.625" style="262" customWidth="1"/>
    <col min="12039" max="12039" width="27.375" style="262" customWidth="1"/>
    <col min="12040" max="12040" width="2.625" style="262" customWidth="1"/>
    <col min="12041" max="12041" width="7.25" style="262" customWidth="1"/>
    <col min="12042" max="12042" width="4.375" style="262" customWidth="1"/>
    <col min="12043" max="12288" width="9" style="262"/>
    <col min="12289" max="12289" width="1.625" style="262" customWidth="1"/>
    <col min="12290" max="12290" width="26.875" style="262" customWidth="1"/>
    <col min="12291" max="12291" width="2.625" style="262" customWidth="1"/>
    <col min="12292" max="12292" width="7.625" style="262" customWidth="1"/>
    <col min="12293" max="12293" width="4.375" style="262" customWidth="1"/>
    <col min="12294" max="12294" width="2.625" style="262" customWidth="1"/>
    <col min="12295" max="12295" width="27.375" style="262" customWidth="1"/>
    <col min="12296" max="12296" width="2.625" style="262" customWidth="1"/>
    <col min="12297" max="12297" width="7.25" style="262" customWidth="1"/>
    <col min="12298" max="12298" width="4.375" style="262" customWidth="1"/>
    <col min="12299" max="12544" width="9" style="262"/>
    <col min="12545" max="12545" width="1.625" style="262" customWidth="1"/>
    <col min="12546" max="12546" width="26.875" style="262" customWidth="1"/>
    <col min="12547" max="12547" width="2.625" style="262" customWidth="1"/>
    <col min="12548" max="12548" width="7.625" style="262" customWidth="1"/>
    <col min="12549" max="12549" width="4.375" style="262" customWidth="1"/>
    <col min="12550" max="12550" width="2.625" style="262" customWidth="1"/>
    <col min="12551" max="12551" width="27.375" style="262" customWidth="1"/>
    <col min="12552" max="12552" width="2.625" style="262" customWidth="1"/>
    <col min="12553" max="12553" width="7.25" style="262" customWidth="1"/>
    <col min="12554" max="12554" width="4.375" style="262" customWidth="1"/>
    <col min="12555" max="12800" width="9" style="262"/>
    <col min="12801" max="12801" width="1.625" style="262" customWidth="1"/>
    <col min="12802" max="12802" width="26.875" style="262" customWidth="1"/>
    <col min="12803" max="12803" width="2.625" style="262" customWidth="1"/>
    <col min="12804" max="12804" width="7.625" style="262" customWidth="1"/>
    <col min="12805" max="12805" width="4.375" style="262" customWidth="1"/>
    <col min="12806" max="12806" width="2.625" style="262" customWidth="1"/>
    <col min="12807" max="12807" width="27.375" style="262" customWidth="1"/>
    <col min="12808" max="12808" width="2.625" style="262" customWidth="1"/>
    <col min="12809" max="12809" width="7.25" style="262" customWidth="1"/>
    <col min="12810" max="12810" width="4.375" style="262" customWidth="1"/>
    <col min="12811" max="13056" width="9" style="262"/>
    <col min="13057" max="13057" width="1.625" style="262" customWidth="1"/>
    <col min="13058" max="13058" width="26.875" style="262" customWidth="1"/>
    <col min="13059" max="13059" width="2.625" style="262" customWidth="1"/>
    <col min="13060" max="13060" width="7.625" style="262" customWidth="1"/>
    <col min="13061" max="13061" width="4.375" style="262" customWidth="1"/>
    <col min="13062" max="13062" width="2.625" style="262" customWidth="1"/>
    <col min="13063" max="13063" width="27.375" style="262" customWidth="1"/>
    <col min="13064" max="13064" width="2.625" style="262" customWidth="1"/>
    <col min="13065" max="13065" width="7.25" style="262" customWidth="1"/>
    <col min="13066" max="13066" width="4.375" style="262" customWidth="1"/>
    <col min="13067" max="13312" width="9" style="262"/>
    <col min="13313" max="13313" width="1.625" style="262" customWidth="1"/>
    <col min="13314" max="13314" width="26.875" style="262" customWidth="1"/>
    <col min="13315" max="13315" width="2.625" style="262" customWidth="1"/>
    <col min="13316" max="13316" width="7.625" style="262" customWidth="1"/>
    <col min="13317" max="13317" width="4.375" style="262" customWidth="1"/>
    <col min="13318" max="13318" width="2.625" style="262" customWidth="1"/>
    <col min="13319" max="13319" width="27.375" style="262" customWidth="1"/>
    <col min="13320" max="13320" width="2.625" style="262" customWidth="1"/>
    <col min="13321" max="13321" width="7.25" style="262" customWidth="1"/>
    <col min="13322" max="13322" width="4.375" style="262" customWidth="1"/>
    <col min="13323" max="13568" width="9" style="262"/>
    <col min="13569" max="13569" width="1.625" style="262" customWidth="1"/>
    <col min="13570" max="13570" width="26.875" style="262" customWidth="1"/>
    <col min="13571" max="13571" width="2.625" style="262" customWidth="1"/>
    <col min="13572" max="13572" width="7.625" style="262" customWidth="1"/>
    <col min="13573" max="13573" width="4.375" style="262" customWidth="1"/>
    <col min="13574" max="13574" width="2.625" style="262" customWidth="1"/>
    <col min="13575" max="13575" width="27.375" style="262" customWidth="1"/>
    <col min="13576" max="13576" width="2.625" style="262" customWidth="1"/>
    <col min="13577" max="13577" width="7.25" style="262" customWidth="1"/>
    <col min="13578" max="13578" width="4.375" style="262" customWidth="1"/>
    <col min="13579" max="13824" width="9" style="262"/>
    <col min="13825" max="13825" width="1.625" style="262" customWidth="1"/>
    <col min="13826" max="13826" width="26.875" style="262" customWidth="1"/>
    <col min="13827" max="13827" width="2.625" style="262" customWidth="1"/>
    <col min="13828" max="13828" width="7.625" style="262" customWidth="1"/>
    <col min="13829" max="13829" width="4.375" style="262" customWidth="1"/>
    <col min="13830" max="13830" width="2.625" style="262" customWidth="1"/>
    <col min="13831" max="13831" width="27.375" style="262" customWidth="1"/>
    <col min="13832" max="13832" width="2.625" style="262" customWidth="1"/>
    <col min="13833" max="13833" width="7.25" style="262" customWidth="1"/>
    <col min="13834" max="13834" width="4.375" style="262" customWidth="1"/>
    <col min="13835" max="14080" width="9" style="262"/>
    <col min="14081" max="14081" width="1.625" style="262" customWidth="1"/>
    <col min="14082" max="14082" width="26.875" style="262" customWidth="1"/>
    <col min="14083" max="14083" width="2.625" style="262" customWidth="1"/>
    <col min="14084" max="14084" width="7.625" style="262" customWidth="1"/>
    <col min="14085" max="14085" width="4.375" style="262" customWidth="1"/>
    <col min="14086" max="14086" width="2.625" style="262" customWidth="1"/>
    <col min="14087" max="14087" width="27.375" style="262" customWidth="1"/>
    <col min="14088" max="14088" width="2.625" style="262" customWidth="1"/>
    <col min="14089" max="14089" width="7.25" style="262" customWidth="1"/>
    <col min="14090" max="14090" width="4.375" style="262" customWidth="1"/>
    <col min="14091" max="14336" width="9" style="262"/>
    <col min="14337" max="14337" width="1.625" style="262" customWidth="1"/>
    <col min="14338" max="14338" width="26.875" style="262" customWidth="1"/>
    <col min="14339" max="14339" width="2.625" style="262" customWidth="1"/>
    <col min="14340" max="14340" width="7.625" style="262" customWidth="1"/>
    <col min="14341" max="14341" width="4.375" style="262" customWidth="1"/>
    <col min="14342" max="14342" width="2.625" style="262" customWidth="1"/>
    <col min="14343" max="14343" width="27.375" style="262" customWidth="1"/>
    <col min="14344" max="14344" width="2.625" style="262" customWidth="1"/>
    <col min="14345" max="14345" width="7.25" style="262" customWidth="1"/>
    <col min="14346" max="14346" width="4.375" style="262" customWidth="1"/>
    <col min="14347" max="14592" width="9" style="262"/>
    <col min="14593" max="14593" width="1.625" style="262" customWidth="1"/>
    <col min="14594" max="14594" width="26.875" style="262" customWidth="1"/>
    <col min="14595" max="14595" width="2.625" style="262" customWidth="1"/>
    <col min="14596" max="14596" width="7.625" style="262" customWidth="1"/>
    <col min="14597" max="14597" width="4.375" style="262" customWidth="1"/>
    <col min="14598" max="14598" width="2.625" style="262" customWidth="1"/>
    <col min="14599" max="14599" width="27.375" style="262" customWidth="1"/>
    <col min="14600" max="14600" width="2.625" style="262" customWidth="1"/>
    <col min="14601" max="14601" width="7.25" style="262" customWidth="1"/>
    <col min="14602" max="14602" width="4.375" style="262" customWidth="1"/>
    <col min="14603" max="14848" width="9" style="262"/>
    <col min="14849" max="14849" width="1.625" style="262" customWidth="1"/>
    <col min="14850" max="14850" width="26.875" style="262" customWidth="1"/>
    <col min="14851" max="14851" width="2.625" style="262" customWidth="1"/>
    <col min="14852" max="14852" width="7.625" style="262" customWidth="1"/>
    <col min="14853" max="14853" width="4.375" style="262" customWidth="1"/>
    <col min="14854" max="14854" width="2.625" style="262" customWidth="1"/>
    <col min="14855" max="14855" width="27.375" style="262" customWidth="1"/>
    <col min="14856" max="14856" width="2.625" style="262" customWidth="1"/>
    <col min="14857" max="14857" width="7.25" style="262" customWidth="1"/>
    <col min="14858" max="14858" width="4.375" style="262" customWidth="1"/>
    <col min="14859" max="15104" width="9" style="262"/>
    <col min="15105" max="15105" width="1.625" style="262" customWidth="1"/>
    <col min="15106" max="15106" width="26.875" style="262" customWidth="1"/>
    <col min="15107" max="15107" width="2.625" style="262" customWidth="1"/>
    <col min="15108" max="15108" width="7.625" style="262" customWidth="1"/>
    <col min="15109" max="15109" width="4.375" style="262" customWidth="1"/>
    <col min="15110" max="15110" width="2.625" style="262" customWidth="1"/>
    <col min="15111" max="15111" width="27.375" style="262" customWidth="1"/>
    <col min="15112" max="15112" width="2.625" style="262" customWidth="1"/>
    <col min="15113" max="15113" width="7.25" style="262" customWidth="1"/>
    <col min="15114" max="15114" width="4.375" style="262" customWidth="1"/>
    <col min="15115" max="15360" width="9" style="262"/>
    <col min="15361" max="15361" width="1.625" style="262" customWidth="1"/>
    <col min="15362" max="15362" width="26.875" style="262" customWidth="1"/>
    <col min="15363" max="15363" width="2.625" style="262" customWidth="1"/>
    <col min="15364" max="15364" width="7.625" style="262" customWidth="1"/>
    <col min="15365" max="15365" width="4.375" style="262" customWidth="1"/>
    <col min="15366" max="15366" width="2.625" style="262" customWidth="1"/>
    <col min="15367" max="15367" width="27.375" style="262" customWidth="1"/>
    <col min="15368" max="15368" width="2.625" style="262" customWidth="1"/>
    <col min="15369" max="15369" width="7.25" style="262" customWidth="1"/>
    <col min="15370" max="15370" width="4.375" style="262" customWidth="1"/>
    <col min="15371" max="15616" width="9" style="262"/>
    <col min="15617" max="15617" width="1.625" style="262" customWidth="1"/>
    <col min="15618" max="15618" width="26.875" style="262" customWidth="1"/>
    <col min="15619" max="15619" width="2.625" style="262" customWidth="1"/>
    <col min="15620" max="15620" width="7.625" style="262" customWidth="1"/>
    <col min="15621" max="15621" width="4.375" style="262" customWidth="1"/>
    <col min="15622" max="15622" width="2.625" style="262" customWidth="1"/>
    <col min="15623" max="15623" width="27.375" style="262" customWidth="1"/>
    <col min="15624" max="15624" width="2.625" style="262" customWidth="1"/>
    <col min="15625" max="15625" width="7.25" style="262" customWidth="1"/>
    <col min="15626" max="15626" width="4.375" style="262" customWidth="1"/>
    <col min="15627" max="15872" width="9" style="262"/>
    <col min="15873" max="15873" width="1.625" style="262" customWidth="1"/>
    <col min="15874" max="15874" width="26.875" style="262" customWidth="1"/>
    <col min="15875" max="15875" width="2.625" style="262" customWidth="1"/>
    <col min="15876" max="15876" width="7.625" style="262" customWidth="1"/>
    <col min="15877" max="15877" width="4.375" style="262" customWidth="1"/>
    <col min="15878" max="15878" width="2.625" style="262" customWidth="1"/>
    <col min="15879" max="15879" width="27.375" style="262" customWidth="1"/>
    <col min="15880" max="15880" width="2.625" style="262" customWidth="1"/>
    <col min="15881" max="15881" width="7.25" style="262" customWidth="1"/>
    <col min="15882" max="15882" width="4.375" style="262" customWidth="1"/>
    <col min="15883" max="16128" width="9" style="262"/>
    <col min="16129" max="16129" width="1.625" style="262" customWidth="1"/>
    <col min="16130" max="16130" width="26.875" style="262" customWidth="1"/>
    <col min="16131" max="16131" width="2.625" style="262" customWidth="1"/>
    <col min="16132" max="16132" width="7.625" style="262" customWidth="1"/>
    <col min="16133" max="16133" width="4.375" style="262" customWidth="1"/>
    <col min="16134" max="16134" width="2.625" style="262" customWidth="1"/>
    <col min="16135" max="16135" width="27.375" style="262" customWidth="1"/>
    <col min="16136" max="16136" width="2.625" style="262" customWidth="1"/>
    <col min="16137" max="16137" width="7.25" style="262" customWidth="1"/>
    <col min="16138" max="16138" width="4.375" style="262" customWidth="1"/>
    <col min="16139" max="16384" width="9" style="262"/>
  </cols>
  <sheetData>
    <row r="1" spans="1:13">
      <c r="A1" s="1544" t="s">
        <v>4602</v>
      </c>
      <c r="B1" s="1544"/>
      <c r="C1" s="1544"/>
      <c r="D1" s="1544"/>
    </row>
    <row r="2" spans="1:13" ht="21">
      <c r="A2" s="2138" t="s">
        <v>2366</v>
      </c>
      <c r="B2" s="2138"/>
      <c r="C2" s="2138"/>
      <c r="D2" s="2138"/>
      <c r="E2" s="2138"/>
      <c r="F2" s="2138"/>
      <c r="G2" s="2138"/>
      <c r="H2" s="2138"/>
      <c r="I2" s="2138"/>
      <c r="J2" s="2177"/>
    </row>
    <row r="3" spans="1:13" ht="17.25" customHeight="1"/>
    <row r="4" spans="1:13" ht="18" customHeight="1">
      <c r="G4" s="2178" t="s">
        <v>2367</v>
      </c>
      <c r="H4" s="2178"/>
      <c r="I4" s="2178"/>
      <c r="J4" s="2178"/>
    </row>
    <row r="5" spans="1:13" ht="30" customHeight="1">
      <c r="A5" s="2179" t="s">
        <v>2368</v>
      </c>
      <c r="B5" s="2180"/>
      <c r="C5" s="2180"/>
      <c r="D5" s="2181" t="s">
        <v>2369</v>
      </c>
      <c r="E5" s="2179"/>
      <c r="F5" s="2180" t="s">
        <v>2368</v>
      </c>
      <c r="G5" s="2180"/>
      <c r="H5" s="2180"/>
      <c r="I5" s="2181" t="s">
        <v>2369</v>
      </c>
      <c r="J5" s="2182"/>
    </row>
    <row r="6" spans="1:13" ht="15" customHeight="1">
      <c r="A6" s="855"/>
      <c r="B6" s="855"/>
      <c r="C6" s="856"/>
      <c r="D6" s="2183"/>
      <c r="E6" s="2184"/>
      <c r="F6" s="878"/>
      <c r="G6" s="855"/>
      <c r="H6" s="856"/>
      <c r="I6" s="879"/>
    </row>
    <row r="7" spans="1:13" ht="22.5" customHeight="1">
      <c r="B7" s="880" t="s">
        <v>2370</v>
      </c>
      <c r="C7" s="881"/>
      <c r="D7" s="882">
        <v>1</v>
      </c>
      <c r="E7" s="883"/>
      <c r="F7" s="884"/>
      <c r="G7" s="880" t="s">
        <v>2371</v>
      </c>
      <c r="H7" s="857"/>
      <c r="I7" s="882">
        <v>12</v>
      </c>
      <c r="J7" s="885"/>
    </row>
    <row r="8" spans="1:13" ht="22.5" customHeight="1">
      <c r="B8" s="2175" t="s">
        <v>2372</v>
      </c>
      <c r="C8" s="881"/>
      <c r="D8" s="2185" t="s">
        <v>786</v>
      </c>
      <c r="E8" s="883"/>
      <c r="F8" s="884"/>
      <c r="G8" s="2173" t="s">
        <v>2373</v>
      </c>
      <c r="H8" s="857"/>
      <c r="I8" s="2174">
        <v>11</v>
      </c>
      <c r="J8" s="885"/>
      <c r="K8" s="880"/>
      <c r="M8" s="876"/>
    </row>
    <row r="9" spans="1:13" ht="22.5" customHeight="1">
      <c r="B9" s="2176"/>
      <c r="C9" s="881"/>
      <c r="D9" s="2185"/>
      <c r="E9" s="883"/>
      <c r="F9" s="884"/>
      <c r="G9" s="2173"/>
      <c r="H9" s="857"/>
      <c r="I9" s="2174"/>
      <c r="J9" s="885"/>
    </row>
    <row r="10" spans="1:13" ht="22.5" customHeight="1">
      <c r="B10" s="880" t="s">
        <v>2374</v>
      </c>
      <c r="C10" s="881"/>
      <c r="D10" s="882">
        <v>8</v>
      </c>
      <c r="E10" s="883"/>
      <c r="F10" s="884"/>
      <c r="G10" s="880" t="s">
        <v>2375</v>
      </c>
      <c r="H10" s="857"/>
      <c r="I10" s="882">
        <v>10</v>
      </c>
      <c r="J10" s="885"/>
    </row>
    <row r="11" spans="1:13" ht="22.5" customHeight="1">
      <c r="B11" s="880" t="s">
        <v>2376</v>
      </c>
      <c r="C11" s="881"/>
      <c r="D11" s="882">
        <v>9</v>
      </c>
      <c r="E11" s="883"/>
      <c r="F11" s="884"/>
      <c r="G11" s="880" t="s">
        <v>2377</v>
      </c>
      <c r="H11" s="857"/>
      <c r="I11" s="882">
        <v>55</v>
      </c>
      <c r="J11" s="885"/>
      <c r="L11" s="880"/>
    </row>
    <row r="12" spans="1:13" ht="22.5" customHeight="1">
      <c r="B12" s="880" t="s">
        <v>2378</v>
      </c>
      <c r="C12" s="881"/>
      <c r="D12" s="882">
        <v>22</v>
      </c>
      <c r="E12" s="883"/>
      <c r="F12" s="884"/>
      <c r="G12" s="880" t="s">
        <v>2379</v>
      </c>
      <c r="H12" s="857"/>
      <c r="I12" s="882">
        <v>10</v>
      </c>
      <c r="J12" s="885"/>
      <c r="L12" s="880"/>
    </row>
    <row r="13" spans="1:13" ht="22.5" customHeight="1">
      <c r="B13" s="880" t="s">
        <v>2380</v>
      </c>
      <c r="C13" s="881"/>
      <c r="D13" s="882">
        <v>4</v>
      </c>
      <c r="E13" s="883"/>
      <c r="F13" s="884"/>
      <c r="G13" s="880" t="s">
        <v>2381</v>
      </c>
      <c r="H13" s="857"/>
      <c r="I13" s="882">
        <v>3</v>
      </c>
      <c r="J13" s="885"/>
      <c r="L13" s="880"/>
    </row>
    <row r="14" spans="1:13" ht="22.5" customHeight="1">
      <c r="B14" s="2175" t="s">
        <v>2382</v>
      </c>
      <c r="C14" s="881"/>
      <c r="D14" s="2174">
        <v>19</v>
      </c>
      <c r="E14" s="883"/>
      <c r="F14" s="884"/>
      <c r="G14" s="880" t="s">
        <v>2383</v>
      </c>
      <c r="H14" s="857"/>
      <c r="I14" s="882">
        <v>2</v>
      </c>
      <c r="J14" s="885"/>
      <c r="L14" s="880"/>
    </row>
    <row r="15" spans="1:13" ht="22.5" customHeight="1">
      <c r="B15" s="2176"/>
      <c r="C15" s="881"/>
      <c r="D15" s="2174"/>
      <c r="E15" s="883"/>
      <c r="F15" s="884"/>
      <c r="G15" s="880"/>
      <c r="H15" s="857"/>
      <c r="I15" s="882"/>
      <c r="J15" s="885"/>
      <c r="L15" s="880"/>
    </row>
    <row r="16" spans="1:13" ht="22.5" customHeight="1">
      <c r="B16" s="880" t="s">
        <v>2384</v>
      </c>
      <c r="C16" s="881"/>
      <c r="D16" s="882">
        <v>18</v>
      </c>
      <c r="E16" s="883"/>
      <c r="F16" s="884"/>
      <c r="G16" s="880"/>
      <c r="H16" s="857"/>
      <c r="I16" s="882"/>
      <c r="J16" s="885"/>
      <c r="L16" s="887"/>
    </row>
    <row r="17" spans="1:13" ht="22.5" customHeight="1">
      <c r="B17" s="880" t="s">
        <v>2385</v>
      </c>
      <c r="C17" s="881"/>
      <c r="D17" s="882">
        <v>11</v>
      </c>
      <c r="E17" s="883"/>
      <c r="F17" s="884"/>
      <c r="G17" s="880"/>
      <c r="H17" s="857"/>
      <c r="I17" s="882"/>
      <c r="J17" s="885"/>
      <c r="L17" s="880"/>
    </row>
    <row r="18" spans="1:13" ht="22.5" customHeight="1">
      <c r="B18" s="880" t="s">
        <v>2386</v>
      </c>
      <c r="C18" s="881"/>
      <c r="D18" s="882">
        <v>9</v>
      </c>
      <c r="E18" s="883"/>
      <c r="F18" s="884"/>
      <c r="H18" s="857"/>
      <c r="I18" s="882"/>
      <c r="J18" s="885"/>
      <c r="L18" s="880"/>
    </row>
    <row r="19" spans="1:13" ht="22.5" customHeight="1">
      <c r="B19" s="880" t="s">
        <v>2387</v>
      </c>
      <c r="C19" s="881"/>
      <c r="D19" s="882">
        <v>7</v>
      </c>
      <c r="E19" s="883"/>
      <c r="F19" s="884"/>
      <c r="G19" s="880"/>
      <c r="H19" s="857"/>
      <c r="I19" s="882"/>
      <c r="J19" s="885"/>
      <c r="L19" s="880"/>
    </row>
    <row r="20" spans="1:13" ht="22.5" customHeight="1">
      <c r="B20" s="880" t="s">
        <v>2388</v>
      </c>
      <c r="C20" s="881"/>
      <c r="D20" s="882">
        <v>17</v>
      </c>
      <c r="E20" s="883"/>
      <c r="F20" s="884"/>
      <c r="G20" s="880"/>
      <c r="H20" s="857"/>
      <c r="I20" s="882"/>
      <c r="J20" s="885"/>
      <c r="L20" s="880"/>
      <c r="M20" s="880"/>
    </row>
    <row r="21" spans="1:13" ht="22.5" customHeight="1">
      <c r="B21" s="880" t="s">
        <v>2389</v>
      </c>
      <c r="C21" s="881"/>
      <c r="D21" s="882">
        <v>37</v>
      </c>
      <c r="E21" s="883"/>
      <c r="F21" s="884"/>
      <c r="G21" s="880"/>
      <c r="H21" s="857"/>
      <c r="I21" s="882"/>
      <c r="J21" s="885"/>
      <c r="L21" s="880"/>
      <c r="M21" s="888"/>
    </row>
    <row r="22" spans="1:13" ht="22.5" customHeight="1">
      <c r="B22" s="887" t="s">
        <v>2390</v>
      </c>
      <c r="C22" s="881"/>
      <c r="D22" s="882">
        <v>71</v>
      </c>
      <c r="E22" s="883"/>
      <c r="F22" s="884"/>
      <c r="G22" s="880"/>
      <c r="H22" s="857"/>
      <c r="I22" s="882"/>
      <c r="J22" s="885"/>
      <c r="L22" s="880"/>
      <c r="M22" s="880"/>
    </row>
    <row r="23" spans="1:13" ht="22.5" customHeight="1">
      <c r="B23" s="880" t="s">
        <v>2391</v>
      </c>
      <c r="C23" s="881"/>
      <c r="D23" s="882">
        <v>28</v>
      </c>
      <c r="E23" s="883"/>
      <c r="F23" s="884"/>
      <c r="G23" s="880"/>
      <c r="H23" s="857"/>
      <c r="I23" s="882"/>
      <c r="J23" s="885"/>
      <c r="L23" s="880"/>
      <c r="M23" s="880"/>
    </row>
    <row r="24" spans="1:13" ht="22.5" customHeight="1">
      <c r="B24" s="880" t="s">
        <v>2392</v>
      </c>
      <c r="C24" s="881"/>
      <c r="D24" s="882">
        <v>8</v>
      </c>
      <c r="E24" s="883"/>
      <c r="F24" s="884"/>
      <c r="G24" s="880"/>
      <c r="H24" s="857"/>
      <c r="I24" s="882"/>
      <c r="J24" s="885"/>
      <c r="L24" s="880"/>
      <c r="M24" s="880"/>
    </row>
    <row r="25" spans="1:13" ht="22.5" customHeight="1">
      <c r="B25" s="2155" t="s">
        <v>2393</v>
      </c>
      <c r="C25" s="881"/>
      <c r="D25" s="2174">
        <v>17</v>
      </c>
      <c r="E25" s="883"/>
      <c r="F25" s="884"/>
      <c r="G25" s="880"/>
      <c r="H25" s="857"/>
      <c r="I25" s="882"/>
      <c r="J25" s="885"/>
      <c r="L25" s="880"/>
      <c r="M25" s="880"/>
    </row>
    <row r="26" spans="1:13" ht="22.5" customHeight="1">
      <c r="B26" s="2176"/>
      <c r="C26" s="881"/>
      <c r="D26" s="2174"/>
      <c r="E26" s="883"/>
      <c r="F26" s="884"/>
      <c r="G26" s="880"/>
      <c r="H26" s="857"/>
      <c r="I26" s="882"/>
      <c r="J26" s="885"/>
      <c r="L26" s="880"/>
      <c r="M26" s="880"/>
    </row>
    <row r="27" spans="1:13" ht="22.5" customHeight="1">
      <c r="B27" s="880" t="s">
        <v>2394</v>
      </c>
      <c r="C27" s="881"/>
      <c r="D27" s="882">
        <v>10</v>
      </c>
      <c r="E27" s="883"/>
      <c r="F27" s="884"/>
      <c r="G27" s="880"/>
      <c r="H27" s="857"/>
      <c r="I27" s="882"/>
      <c r="J27" s="885"/>
      <c r="L27" s="880"/>
      <c r="M27" s="880"/>
    </row>
    <row r="28" spans="1:13" ht="22.5" customHeight="1">
      <c r="B28" s="880" t="s">
        <v>2395</v>
      </c>
      <c r="C28" s="881"/>
      <c r="D28" s="882">
        <v>8</v>
      </c>
      <c r="E28" s="883"/>
      <c r="F28" s="884"/>
      <c r="G28" s="880"/>
      <c r="H28" s="857"/>
      <c r="I28" s="882"/>
      <c r="J28" s="885"/>
      <c r="L28" s="880"/>
    </row>
    <row r="29" spans="1:13" ht="22.5" customHeight="1">
      <c r="B29" s="880" t="s">
        <v>2396</v>
      </c>
      <c r="C29" s="881"/>
      <c r="D29" s="882">
        <v>38</v>
      </c>
      <c r="E29" s="883"/>
      <c r="F29" s="884"/>
      <c r="G29" s="880"/>
      <c r="H29" s="857"/>
      <c r="I29" s="882"/>
      <c r="J29" s="885"/>
      <c r="L29" s="880"/>
    </row>
    <row r="30" spans="1:13" ht="22.5" customHeight="1">
      <c r="B30" s="880" t="s">
        <v>2397</v>
      </c>
      <c r="C30" s="881"/>
      <c r="D30" s="882">
        <v>2</v>
      </c>
      <c r="E30" s="883"/>
      <c r="F30" s="884"/>
      <c r="G30" s="880"/>
      <c r="H30" s="857"/>
      <c r="I30" s="882"/>
      <c r="J30" s="885"/>
      <c r="L30" s="880"/>
      <c r="M30" s="880"/>
    </row>
    <row r="31" spans="1:13" ht="22.5" customHeight="1">
      <c r="B31" s="887" t="s">
        <v>2398</v>
      </c>
      <c r="C31" s="881"/>
      <c r="D31" s="882">
        <v>22</v>
      </c>
      <c r="E31" s="883"/>
      <c r="F31" s="884"/>
      <c r="G31" s="880"/>
      <c r="I31" s="882"/>
      <c r="J31" s="885"/>
      <c r="L31" s="880"/>
      <c r="M31" s="880"/>
    </row>
    <row r="32" spans="1:13" ht="15" customHeight="1">
      <c r="A32" s="859"/>
      <c r="B32" s="889"/>
      <c r="C32" s="859"/>
      <c r="D32" s="868"/>
      <c r="E32" s="890"/>
      <c r="F32" s="859"/>
      <c r="G32" s="859"/>
      <c r="H32" s="891"/>
      <c r="I32" s="859"/>
      <c r="J32" s="892"/>
    </row>
    <row r="33" spans="1:10">
      <c r="A33" s="855" t="s">
        <v>4750</v>
      </c>
      <c r="B33" s="863"/>
      <c r="C33" s="893"/>
      <c r="D33" s="893"/>
      <c r="E33" s="893"/>
      <c r="F33" s="893"/>
      <c r="H33" s="855"/>
      <c r="I33" s="855"/>
      <c r="J33" s="894" t="s">
        <v>2399</v>
      </c>
    </row>
    <row r="34" spans="1:10">
      <c r="A34" s="262" t="s">
        <v>4751</v>
      </c>
      <c r="B34" s="858"/>
      <c r="C34" s="858"/>
      <c r="D34" s="858"/>
      <c r="E34" s="858"/>
      <c r="F34" s="858"/>
    </row>
    <row r="35" spans="1:10">
      <c r="A35" s="262" t="s">
        <v>4752</v>
      </c>
      <c r="B35" s="858"/>
      <c r="C35" s="858"/>
      <c r="D35" s="858"/>
      <c r="E35" s="858"/>
      <c r="F35" s="858"/>
    </row>
    <row r="39" spans="1:10">
      <c r="B39" s="858"/>
    </row>
    <row r="54" spans="1:1">
      <c r="A54" s="858"/>
    </row>
  </sheetData>
  <mergeCells count="16">
    <mergeCell ref="B25:B26"/>
    <mergeCell ref="D25:D26"/>
    <mergeCell ref="D6:E6"/>
    <mergeCell ref="B8:B9"/>
    <mergeCell ref="D8:D9"/>
    <mergeCell ref="A1:D1"/>
    <mergeCell ref="G8:G9"/>
    <mergeCell ref="I8:I9"/>
    <mergeCell ref="B14:B15"/>
    <mergeCell ref="D14:D15"/>
    <mergeCell ref="A2:J2"/>
    <mergeCell ref="G4:J4"/>
    <mergeCell ref="A5:C5"/>
    <mergeCell ref="D5:E5"/>
    <mergeCell ref="F5:H5"/>
    <mergeCell ref="I5:J5"/>
  </mergeCells>
  <phoneticPr fontId="4"/>
  <hyperlinks>
    <hyperlink ref="A1" location="P2細目次!A1" display="目次に戻る" xr:uid="{642D8DFA-BDE0-46F0-ABA4-7320045A395B}"/>
  </hyperlinks>
  <pageMargins left="0.70866141732283472" right="0.70866141732283472" top="0.74803149606299213" bottom="0.74803149606299213" header="0.31496062992125984" footer="0.31496062992125984"/>
  <pageSetup paperSize="9" firstPageNumber="0" orientation="portrait" r:id="rId1"/>
  <headerFooter differentFirst="1" scaleWithDoc="0">
    <oddFooter>&amp;C- &amp;P -</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03D63-2181-454C-8BB8-0A7A42A8C60D}">
  <sheetPr codeName="Sheet80">
    <tabColor theme="0"/>
    <pageSetUpPr fitToPage="1"/>
  </sheetPr>
  <dimension ref="A1:AB31"/>
  <sheetViews>
    <sheetView topLeftCell="A9" zoomScale="110" zoomScaleNormal="110" zoomScaleSheetLayoutView="100" workbookViewId="0">
      <selection activeCell="AL2" sqref="AL2:AR2"/>
    </sheetView>
  </sheetViews>
  <sheetFormatPr defaultRowHeight="13.5"/>
  <cols>
    <col min="1" max="13" width="8.125" style="286" customWidth="1"/>
    <col min="14" max="16" width="8.125" style="286" hidden="1" customWidth="1"/>
    <col min="17" max="17" width="8.125" style="286" customWidth="1"/>
    <col min="18" max="25" width="9" style="286"/>
    <col min="26" max="26" width="13.875" style="286" customWidth="1"/>
    <col min="27" max="256" width="9" style="286"/>
    <col min="257" max="273" width="8.125" style="286" customWidth="1"/>
    <col min="274" max="281" width="9" style="286"/>
    <col min="282" max="282" width="13.875" style="286" customWidth="1"/>
    <col min="283" max="512" width="9" style="286"/>
    <col min="513" max="529" width="8.125" style="286" customWidth="1"/>
    <col min="530" max="537" width="9" style="286"/>
    <col min="538" max="538" width="13.875" style="286" customWidth="1"/>
    <col min="539" max="768" width="9" style="286"/>
    <col min="769" max="785" width="8.125" style="286" customWidth="1"/>
    <col min="786" max="793" width="9" style="286"/>
    <col min="794" max="794" width="13.875" style="286" customWidth="1"/>
    <col min="795" max="1024" width="9" style="286"/>
    <col min="1025" max="1041" width="8.125" style="286" customWidth="1"/>
    <col min="1042" max="1049" width="9" style="286"/>
    <col min="1050" max="1050" width="13.875" style="286" customWidth="1"/>
    <col min="1051" max="1280" width="9" style="286"/>
    <col min="1281" max="1297" width="8.125" style="286" customWidth="1"/>
    <col min="1298" max="1305" width="9" style="286"/>
    <col min="1306" max="1306" width="13.875" style="286" customWidth="1"/>
    <col min="1307" max="1536" width="9" style="286"/>
    <col min="1537" max="1553" width="8.125" style="286" customWidth="1"/>
    <col min="1554" max="1561" width="9" style="286"/>
    <col min="1562" max="1562" width="13.875" style="286" customWidth="1"/>
    <col min="1563" max="1792" width="9" style="286"/>
    <col min="1793" max="1809" width="8.125" style="286" customWidth="1"/>
    <col min="1810" max="1817" width="9" style="286"/>
    <col min="1818" max="1818" width="13.875" style="286" customWidth="1"/>
    <col min="1819" max="2048" width="9" style="286"/>
    <col min="2049" max="2065" width="8.125" style="286" customWidth="1"/>
    <col min="2066" max="2073" width="9" style="286"/>
    <col min="2074" max="2074" width="13.875" style="286" customWidth="1"/>
    <col min="2075" max="2304" width="9" style="286"/>
    <col min="2305" max="2321" width="8.125" style="286" customWidth="1"/>
    <col min="2322" max="2329" width="9" style="286"/>
    <col min="2330" max="2330" width="13.875" style="286" customWidth="1"/>
    <col min="2331" max="2560" width="9" style="286"/>
    <col min="2561" max="2577" width="8.125" style="286" customWidth="1"/>
    <col min="2578" max="2585" width="9" style="286"/>
    <col min="2586" max="2586" width="13.875" style="286" customWidth="1"/>
    <col min="2587" max="2816" width="9" style="286"/>
    <col min="2817" max="2833" width="8.125" style="286" customWidth="1"/>
    <col min="2834" max="2841" width="9" style="286"/>
    <col min="2842" max="2842" width="13.875" style="286" customWidth="1"/>
    <col min="2843" max="3072" width="9" style="286"/>
    <col min="3073" max="3089" width="8.125" style="286" customWidth="1"/>
    <col min="3090" max="3097" width="9" style="286"/>
    <col min="3098" max="3098" width="13.875" style="286" customWidth="1"/>
    <col min="3099" max="3328" width="9" style="286"/>
    <col min="3329" max="3345" width="8.125" style="286" customWidth="1"/>
    <col min="3346" max="3353" width="9" style="286"/>
    <col min="3354" max="3354" width="13.875" style="286" customWidth="1"/>
    <col min="3355" max="3584" width="9" style="286"/>
    <col min="3585" max="3601" width="8.125" style="286" customWidth="1"/>
    <col min="3602" max="3609" width="9" style="286"/>
    <col min="3610" max="3610" width="13.875" style="286" customWidth="1"/>
    <col min="3611" max="3840" width="9" style="286"/>
    <col min="3841" max="3857" width="8.125" style="286" customWidth="1"/>
    <col min="3858" max="3865" width="9" style="286"/>
    <col min="3866" max="3866" width="13.875" style="286" customWidth="1"/>
    <col min="3867" max="4096" width="9" style="286"/>
    <col min="4097" max="4113" width="8.125" style="286" customWidth="1"/>
    <col min="4114" max="4121" width="9" style="286"/>
    <col min="4122" max="4122" width="13.875" style="286" customWidth="1"/>
    <col min="4123" max="4352" width="9" style="286"/>
    <col min="4353" max="4369" width="8.125" style="286" customWidth="1"/>
    <col min="4370" max="4377" width="9" style="286"/>
    <col min="4378" max="4378" width="13.875" style="286" customWidth="1"/>
    <col min="4379" max="4608" width="9" style="286"/>
    <col min="4609" max="4625" width="8.125" style="286" customWidth="1"/>
    <col min="4626" max="4633" width="9" style="286"/>
    <col min="4634" max="4634" width="13.875" style="286" customWidth="1"/>
    <col min="4635" max="4864" width="9" style="286"/>
    <col min="4865" max="4881" width="8.125" style="286" customWidth="1"/>
    <col min="4882" max="4889" width="9" style="286"/>
    <col min="4890" max="4890" width="13.875" style="286" customWidth="1"/>
    <col min="4891" max="5120" width="9" style="286"/>
    <col min="5121" max="5137" width="8.125" style="286" customWidth="1"/>
    <col min="5138" max="5145" width="9" style="286"/>
    <col min="5146" max="5146" width="13.875" style="286" customWidth="1"/>
    <col min="5147" max="5376" width="9" style="286"/>
    <col min="5377" max="5393" width="8.125" style="286" customWidth="1"/>
    <col min="5394" max="5401" width="9" style="286"/>
    <col min="5402" max="5402" width="13.875" style="286" customWidth="1"/>
    <col min="5403" max="5632" width="9" style="286"/>
    <col min="5633" max="5649" width="8.125" style="286" customWidth="1"/>
    <col min="5650" max="5657" width="9" style="286"/>
    <col min="5658" max="5658" width="13.875" style="286" customWidth="1"/>
    <col min="5659" max="5888" width="9" style="286"/>
    <col min="5889" max="5905" width="8.125" style="286" customWidth="1"/>
    <col min="5906" max="5913" width="9" style="286"/>
    <col min="5914" max="5914" width="13.875" style="286" customWidth="1"/>
    <col min="5915" max="6144" width="9" style="286"/>
    <col min="6145" max="6161" width="8.125" style="286" customWidth="1"/>
    <col min="6162" max="6169" width="9" style="286"/>
    <col min="6170" max="6170" width="13.875" style="286" customWidth="1"/>
    <col min="6171" max="6400" width="9" style="286"/>
    <col min="6401" max="6417" width="8.125" style="286" customWidth="1"/>
    <col min="6418" max="6425" width="9" style="286"/>
    <col min="6426" max="6426" width="13.875" style="286" customWidth="1"/>
    <col min="6427" max="6656" width="9" style="286"/>
    <col min="6657" max="6673" width="8.125" style="286" customWidth="1"/>
    <col min="6674" max="6681" width="9" style="286"/>
    <col min="6682" max="6682" width="13.875" style="286" customWidth="1"/>
    <col min="6683" max="6912" width="9" style="286"/>
    <col min="6913" max="6929" width="8.125" style="286" customWidth="1"/>
    <col min="6930" max="6937" width="9" style="286"/>
    <col min="6938" max="6938" width="13.875" style="286" customWidth="1"/>
    <col min="6939" max="7168" width="9" style="286"/>
    <col min="7169" max="7185" width="8.125" style="286" customWidth="1"/>
    <col min="7186" max="7193" width="9" style="286"/>
    <col min="7194" max="7194" width="13.875" style="286" customWidth="1"/>
    <col min="7195" max="7424" width="9" style="286"/>
    <col min="7425" max="7441" width="8.125" style="286" customWidth="1"/>
    <col min="7442" max="7449" width="9" style="286"/>
    <col min="7450" max="7450" width="13.875" style="286" customWidth="1"/>
    <col min="7451" max="7680" width="9" style="286"/>
    <col min="7681" max="7697" width="8.125" style="286" customWidth="1"/>
    <col min="7698" max="7705" width="9" style="286"/>
    <col min="7706" max="7706" width="13.875" style="286" customWidth="1"/>
    <col min="7707" max="7936" width="9" style="286"/>
    <col min="7937" max="7953" width="8.125" style="286" customWidth="1"/>
    <col min="7954" max="7961" width="9" style="286"/>
    <col min="7962" max="7962" width="13.875" style="286" customWidth="1"/>
    <col min="7963" max="8192" width="9" style="286"/>
    <col min="8193" max="8209" width="8.125" style="286" customWidth="1"/>
    <col min="8210" max="8217" width="9" style="286"/>
    <col min="8218" max="8218" width="13.875" style="286" customWidth="1"/>
    <col min="8219" max="8448" width="9" style="286"/>
    <col min="8449" max="8465" width="8.125" style="286" customWidth="1"/>
    <col min="8466" max="8473" width="9" style="286"/>
    <col min="8474" max="8474" width="13.875" style="286" customWidth="1"/>
    <col min="8475" max="8704" width="9" style="286"/>
    <col min="8705" max="8721" width="8.125" style="286" customWidth="1"/>
    <col min="8722" max="8729" width="9" style="286"/>
    <col min="8730" max="8730" width="13.875" style="286" customWidth="1"/>
    <col min="8731" max="8960" width="9" style="286"/>
    <col min="8961" max="8977" width="8.125" style="286" customWidth="1"/>
    <col min="8978" max="8985" width="9" style="286"/>
    <col min="8986" max="8986" width="13.875" style="286" customWidth="1"/>
    <col min="8987" max="9216" width="9" style="286"/>
    <col min="9217" max="9233" width="8.125" style="286" customWidth="1"/>
    <col min="9234" max="9241" width="9" style="286"/>
    <col min="9242" max="9242" width="13.875" style="286" customWidth="1"/>
    <col min="9243" max="9472" width="9" style="286"/>
    <col min="9473" max="9489" width="8.125" style="286" customWidth="1"/>
    <col min="9490" max="9497" width="9" style="286"/>
    <col min="9498" max="9498" width="13.875" style="286" customWidth="1"/>
    <col min="9499" max="9728" width="9" style="286"/>
    <col min="9729" max="9745" width="8.125" style="286" customWidth="1"/>
    <col min="9746" max="9753" width="9" style="286"/>
    <col min="9754" max="9754" width="13.875" style="286" customWidth="1"/>
    <col min="9755" max="9984" width="9" style="286"/>
    <col min="9985" max="10001" width="8.125" style="286" customWidth="1"/>
    <col min="10002" max="10009" width="9" style="286"/>
    <col min="10010" max="10010" width="13.875" style="286" customWidth="1"/>
    <col min="10011" max="10240" width="9" style="286"/>
    <col min="10241" max="10257" width="8.125" style="286" customWidth="1"/>
    <col min="10258" max="10265" width="9" style="286"/>
    <col min="10266" max="10266" width="13.875" style="286" customWidth="1"/>
    <col min="10267" max="10496" width="9" style="286"/>
    <col min="10497" max="10513" width="8.125" style="286" customWidth="1"/>
    <col min="10514" max="10521" width="9" style="286"/>
    <col min="10522" max="10522" width="13.875" style="286" customWidth="1"/>
    <col min="10523" max="10752" width="9" style="286"/>
    <col min="10753" max="10769" width="8.125" style="286" customWidth="1"/>
    <col min="10770" max="10777" width="9" style="286"/>
    <col min="10778" max="10778" width="13.875" style="286" customWidth="1"/>
    <col min="10779" max="11008" width="9" style="286"/>
    <col min="11009" max="11025" width="8.125" style="286" customWidth="1"/>
    <col min="11026" max="11033" width="9" style="286"/>
    <col min="11034" max="11034" width="13.875" style="286" customWidth="1"/>
    <col min="11035" max="11264" width="9" style="286"/>
    <col min="11265" max="11281" width="8.125" style="286" customWidth="1"/>
    <col min="11282" max="11289" width="9" style="286"/>
    <col min="11290" max="11290" width="13.875" style="286" customWidth="1"/>
    <col min="11291" max="11520" width="9" style="286"/>
    <col min="11521" max="11537" width="8.125" style="286" customWidth="1"/>
    <col min="11538" max="11545" width="9" style="286"/>
    <col min="11546" max="11546" width="13.875" style="286" customWidth="1"/>
    <col min="11547" max="11776" width="9" style="286"/>
    <col min="11777" max="11793" width="8.125" style="286" customWidth="1"/>
    <col min="11794" max="11801" width="9" style="286"/>
    <col min="11802" max="11802" width="13.875" style="286" customWidth="1"/>
    <col min="11803" max="12032" width="9" style="286"/>
    <col min="12033" max="12049" width="8.125" style="286" customWidth="1"/>
    <col min="12050" max="12057" width="9" style="286"/>
    <col min="12058" max="12058" width="13.875" style="286" customWidth="1"/>
    <col min="12059" max="12288" width="9" style="286"/>
    <col min="12289" max="12305" width="8.125" style="286" customWidth="1"/>
    <col min="12306" max="12313" width="9" style="286"/>
    <col min="12314" max="12314" width="13.875" style="286" customWidth="1"/>
    <col min="12315" max="12544" width="9" style="286"/>
    <col min="12545" max="12561" width="8.125" style="286" customWidth="1"/>
    <col min="12562" max="12569" width="9" style="286"/>
    <col min="12570" max="12570" width="13.875" style="286" customWidth="1"/>
    <col min="12571" max="12800" width="9" style="286"/>
    <col min="12801" max="12817" width="8.125" style="286" customWidth="1"/>
    <col min="12818" max="12825" width="9" style="286"/>
    <col min="12826" max="12826" width="13.875" style="286" customWidth="1"/>
    <col min="12827" max="13056" width="9" style="286"/>
    <col min="13057" max="13073" width="8.125" style="286" customWidth="1"/>
    <col min="13074" max="13081" width="9" style="286"/>
    <col min="13082" max="13082" width="13.875" style="286" customWidth="1"/>
    <col min="13083" max="13312" width="9" style="286"/>
    <col min="13313" max="13329" width="8.125" style="286" customWidth="1"/>
    <col min="13330" max="13337" width="9" style="286"/>
    <col min="13338" max="13338" width="13.875" style="286" customWidth="1"/>
    <col min="13339" max="13568" width="9" style="286"/>
    <col min="13569" max="13585" width="8.125" style="286" customWidth="1"/>
    <col min="13586" max="13593" width="9" style="286"/>
    <col min="13594" max="13594" width="13.875" style="286" customWidth="1"/>
    <col min="13595" max="13824" width="9" style="286"/>
    <col min="13825" max="13841" width="8.125" style="286" customWidth="1"/>
    <col min="13842" max="13849" width="9" style="286"/>
    <col min="13850" max="13850" width="13.875" style="286" customWidth="1"/>
    <col min="13851" max="14080" width="9" style="286"/>
    <col min="14081" max="14097" width="8.125" style="286" customWidth="1"/>
    <col min="14098" max="14105" width="9" style="286"/>
    <col min="14106" max="14106" width="13.875" style="286" customWidth="1"/>
    <col min="14107" max="14336" width="9" style="286"/>
    <col min="14337" max="14353" width="8.125" style="286" customWidth="1"/>
    <col min="14354" max="14361" width="9" style="286"/>
    <col min="14362" max="14362" width="13.875" style="286" customWidth="1"/>
    <col min="14363" max="14592" width="9" style="286"/>
    <col min="14593" max="14609" width="8.125" style="286" customWidth="1"/>
    <col min="14610" max="14617" width="9" style="286"/>
    <col min="14618" max="14618" width="13.875" style="286" customWidth="1"/>
    <col min="14619" max="14848" width="9" style="286"/>
    <col min="14849" max="14865" width="8.125" style="286" customWidth="1"/>
    <col min="14866" max="14873" width="9" style="286"/>
    <col min="14874" max="14874" width="13.875" style="286" customWidth="1"/>
    <col min="14875" max="15104" width="9" style="286"/>
    <col min="15105" max="15121" width="8.125" style="286" customWidth="1"/>
    <col min="15122" max="15129" width="9" style="286"/>
    <col min="15130" max="15130" width="13.875" style="286" customWidth="1"/>
    <col min="15131" max="15360" width="9" style="286"/>
    <col min="15361" max="15377" width="8.125" style="286" customWidth="1"/>
    <col min="15378" max="15385" width="9" style="286"/>
    <col min="15386" max="15386" width="13.875" style="286" customWidth="1"/>
    <col min="15387" max="15616" width="9" style="286"/>
    <col min="15617" max="15633" width="8.125" style="286" customWidth="1"/>
    <col min="15634" max="15641" width="9" style="286"/>
    <col min="15642" max="15642" width="13.875" style="286" customWidth="1"/>
    <col min="15643" max="15872" width="9" style="286"/>
    <col min="15873" max="15889" width="8.125" style="286" customWidth="1"/>
    <col min="15890" max="15897" width="9" style="286"/>
    <col min="15898" max="15898" width="13.875" style="286" customWidth="1"/>
    <col min="15899" max="16128" width="9" style="286"/>
    <col min="16129" max="16145" width="8.125" style="286" customWidth="1"/>
    <col min="16146" max="16153" width="9" style="286"/>
    <col min="16154" max="16154" width="13.875" style="286" customWidth="1"/>
    <col min="16155" max="16384" width="9" style="286"/>
  </cols>
  <sheetData>
    <row r="1" spans="1:18">
      <c r="A1" s="1544" t="s">
        <v>4602</v>
      </c>
      <c r="B1" s="1544"/>
      <c r="C1" s="1544"/>
      <c r="D1" s="1544"/>
    </row>
    <row r="2" spans="1:18" ht="42">
      <c r="A2" s="1254" t="s">
        <v>2401</v>
      </c>
      <c r="B2" s="1254"/>
      <c r="C2" s="1254"/>
      <c r="D2" s="1254"/>
      <c r="E2" s="1254"/>
      <c r="F2" s="1254"/>
      <c r="G2" s="1254"/>
      <c r="H2" s="1254"/>
      <c r="I2" s="1254"/>
      <c r="J2" s="1254"/>
      <c r="K2" s="1254"/>
      <c r="L2" s="408"/>
      <c r="M2" s="408"/>
      <c r="Q2" s="408"/>
    </row>
    <row r="3" spans="1:18" ht="86.25" customHeight="1">
      <c r="Q3" s="408"/>
      <c r="R3" s="408"/>
    </row>
    <row r="4" spans="1:18" ht="93.75" customHeight="1"/>
    <row r="16" spans="1:18">
      <c r="N16" s="895"/>
      <c r="O16" s="895" t="s">
        <v>2402</v>
      </c>
      <c r="P16" s="895" t="s">
        <v>2403</v>
      </c>
    </row>
    <row r="17" spans="14:28">
      <c r="N17" s="896" t="s">
        <v>2404</v>
      </c>
      <c r="O17" s="897">
        <f>'P82'!R32</f>
        <v>9750</v>
      </c>
      <c r="P17" s="897">
        <f>'P82'!AC32</f>
        <v>1235641</v>
      </c>
    </row>
    <row r="18" spans="14:28">
      <c r="N18" s="896" t="s">
        <v>2405</v>
      </c>
      <c r="O18" s="897">
        <f>'P82'!R34</f>
        <v>8646</v>
      </c>
      <c r="P18" s="897">
        <f>'P82'!AC34</f>
        <v>1083295</v>
      </c>
    </row>
    <row r="19" spans="14:28">
      <c r="N19" s="896" t="s">
        <v>1553</v>
      </c>
      <c r="O19" s="897">
        <f>'P82'!R36</f>
        <v>8031</v>
      </c>
      <c r="P19" s="897">
        <f>'P82'!AC36</f>
        <v>993015</v>
      </c>
    </row>
    <row r="20" spans="14:28">
      <c r="N20" s="896" t="s">
        <v>2406</v>
      </c>
      <c r="O20" s="897">
        <f>'P82'!R38</f>
        <v>7080</v>
      </c>
      <c r="P20" s="897">
        <f>'P82'!AC38</f>
        <v>895156</v>
      </c>
    </row>
    <row r="21" spans="14:28">
      <c r="N21" s="896" t="s">
        <v>596</v>
      </c>
      <c r="O21" s="897">
        <f>'P82'!R40</f>
        <v>6243</v>
      </c>
      <c r="P21" s="897">
        <f>'P82'!AC40</f>
        <v>751528</v>
      </c>
    </row>
    <row r="22" spans="14:28">
      <c r="N22" s="896" t="s">
        <v>2407</v>
      </c>
      <c r="O22" s="897">
        <f>'P82'!R42</f>
        <v>5963</v>
      </c>
      <c r="P22" s="897">
        <f>'P82'!AC42</f>
        <v>751488</v>
      </c>
    </row>
    <row r="23" spans="14:28">
      <c r="N23" s="896" t="s">
        <v>2408</v>
      </c>
      <c r="O23" s="897">
        <f>'P82'!R44</f>
        <v>5917</v>
      </c>
      <c r="P23" s="897">
        <f>'P82'!AC44</f>
        <v>731423</v>
      </c>
    </row>
    <row r="24" spans="14:28">
      <c r="N24" s="896" t="s">
        <v>2409</v>
      </c>
      <c r="O24" s="897">
        <f>'P82'!R46</f>
        <v>6692</v>
      </c>
      <c r="P24" s="897">
        <f>'P82'!AC46</f>
        <v>861823</v>
      </c>
    </row>
    <row r="25" spans="14:28">
      <c r="N25" s="896" t="s">
        <v>385</v>
      </c>
      <c r="O25" s="897">
        <f>'P82'!R48</f>
        <v>8503</v>
      </c>
      <c r="P25" s="897">
        <f>'P82'!AC48</f>
        <v>1125429</v>
      </c>
    </row>
    <row r="28" spans="14:28">
      <c r="O28" s="898"/>
    </row>
    <row r="30" spans="14:28">
      <c r="AA30" s="2131"/>
      <c r="AB30" s="2131"/>
    </row>
    <row r="31" spans="14:28">
      <c r="AA31" s="2131"/>
      <c r="AB31" s="2131"/>
    </row>
  </sheetData>
  <mergeCells count="3">
    <mergeCell ref="A2:K2"/>
    <mergeCell ref="AA30:AB31"/>
    <mergeCell ref="A1:D1"/>
  </mergeCells>
  <phoneticPr fontId="4"/>
  <hyperlinks>
    <hyperlink ref="A1" location="P2細目次!A1" display="目次に戻る" xr:uid="{D57174CA-FA46-4CD7-8D05-96BF3B0E4AF1}"/>
  </hyperlinks>
  <pageMargins left="0.70866141732283472" right="0.70866141732283472" top="0.74803149606299213" bottom="0.74803149606299213" header="0.31496062992125984" footer="0.31496062992125984"/>
  <pageSetup paperSize="9" scale="99" firstPageNumber="0" orientation="portrait" r:id="rId1"/>
  <headerFooter differentFirst="1" scaleWithDoc="0">
    <oddFooter>&amp;C- &amp;P -</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DA269-12A6-45EF-8A4A-2D9CB97382BA}">
  <sheetPr codeName="Sheet81">
    <tabColor theme="0"/>
    <pageSetUpPr fitToPage="1"/>
  </sheetPr>
  <dimension ref="A1:AI54"/>
  <sheetViews>
    <sheetView topLeftCell="A19"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35" ht="13.5">
      <c r="A1" s="1544" t="s">
        <v>4602</v>
      </c>
      <c r="B1" s="1544"/>
      <c r="C1" s="1544"/>
      <c r="D1" s="1544"/>
    </row>
    <row r="2" spans="1:35" s="42" customFormat="1" ht="18.75" customHeight="1">
      <c r="A2" s="1271" t="s">
        <v>2410</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row>
    <row r="3" spans="1:35" ht="18.75"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I3" s="315" t="s">
        <v>2411</v>
      </c>
    </row>
    <row r="4" spans="1:35" ht="18.75" customHeight="1">
      <c r="A4" s="1273" t="s">
        <v>2412</v>
      </c>
      <c r="B4" s="1273"/>
      <c r="C4" s="1273"/>
      <c r="D4" s="1274"/>
      <c r="E4" s="1485" t="s">
        <v>2413</v>
      </c>
      <c r="F4" s="1486"/>
      <c r="G4" s="1486"/>
      <c r="H4" s="1494"/>
      <c r="I4" s="1263" t="s">
        <v>2414</v>
      </c>
      <c r="J4" s="1263"/>
      <c r="K4" s="1263"/>
      <c r="L4" s="1263"/>
      <c r="M4" s="1263"/>
      <c r="N4" s="1263"/>
      <c r="O4" s="1263"/>
      <c r="P4" s="1263"/>
      <c r="Q4" s="1263"/>
      <c r="R4" s="1263" t="s">
        <v>2415</v>
      </c>
      <c r="S4" s="1263"/>
      <c r="T4" s="1263"/>
      <c r="U4" s="1263"/>
      <c r="V4" s="1263"/>
      <c r="W4" s="1263"/>
      <c r="X4" s="1263"/>
      <c r="Y4" s="1263"/>
      <c r="Z4" s="1263"/>
      <c r="AA4" s="1263" t="s">
        <v>2416</v>
      </c>
      <c r="AB4" s="1263"/>
      <c r="AC4" s="1263"/>
      <c r="AD4" s="1263"/>
      <c r="AE4" s="1263"/>
      <c r="AF4" s="1263"/>
      <c r="AG4" s="1263"/>
      <c r="AH4" s="1263"/>
      <c r="AI4" s="1260"/>
    </row>
    <row r="5" spans="1:35" ht="18.75" customHeight="1">
      <c r="A5" s="1276"/>
      <c r="B5" s="1276"/>
      <c r="C5" s="1276"/>
      <c r="D5" s="1282"/>
      <c r="E5" s="1487"/>
      <c r="F5" s="1295"/>
      <c r="G5" s="1295"/>
      <c r="H5" s="1495"/>
      <c r="I5" s="1658" t="s">
        <v>1119</v>
      </c>
      <c r="J5" s="1658"/>
      <c r="K5" s="1658"/>
      <c r="L5" s="1658" t="s">
        <v>644</v>
      </c>
      <c r="M5" s="1658"/>
      <c r="N5" s="1658"/>
      <c r="O5" s="1658" t="s">
        <v>645</v>
      </c>
      <c r="P5" s="1658"/>
      <c r="Q5" s="1658"/>
      <c r="R5" s="1658" t="s">
        <v>1119</v>
      </c>
      <c r="S5" s="1658"/>
      <c r="T5" s="1658"/>
      <c r="U5" s="1658" t="s">
        <v>644</v>
      </c>
      <c r="V5" s="1658"/>
      <c r="W5" s="1658"/>
      <c r="X5" s="1658" t="s">
        <v>645</v>
      </c>
      <c r="Y5" s="1658"/>
      <c r="Z5" s="1658"/>
      <c r="AA5" s="1263" t="s">
        <v>1119</v>
      </c>
      <c r="AB5" s="1263"/>
      <c r="AC5" s="1263"/>
      <c r="AD5" s="1263" t="s">
        <v>644</v>
      </c>
      <c r="AE5" s="1263"/>
      <c r="AF5" s="1263"/>
      <c r="AG5" s="1658" t="s">
        <v>645</v>
      </c>
      <c r="AH5" s="1658"/>
      <c r="AI5" s="1659"/>
    </row>
    <row r="6" spans="1:35" ht="18.75" customHeight="1">
      <c r="A6" s="285"/>
      <c r="B6" s="285"/>
      <c r="C6" s="285"/>
      <c r="D6" s="311"/>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row>
    <row r="7" spans="1:35" ht="18.75" customHeight="1">
      <c r="A7" s="1289" t="s">
        <v>965</v>
      </c>
      <c r="B7" s="1289"/>
      <c r="C7" s="315">
        <v>24</v>
      </c>
      <c r="D7" s="441" t="s">
        <v>1113</v>
      </c>
      <c r="E7" s="1759">
        <v>3482</v>
      </c>
      <c r="F7" s="1492"/>
      <c r="G7" s="1492"/>
      <c r="H7" s="1492"/>
      <c r="I7" s="1492">
        <v>5736</v>
      </c>
      <c r="J7" s="1492"/>
      <c r="K7" s="1492"/>
      <c r="L7" s="1492">
        <v>3711</v>
      </c>
      <c r="M7" s="1492"/>
      <c r="N7" s="1492"/>
      <c r="O7" s="1492">
        <v>2025</v>
      </c>
      <c r="P7" s="1492"/>
      <c r="Q7" s="1492"/>
      <c r="R7" s="1492">
        <v>10780</v>
      </c>
      <c r="S7" s="1492"/>
      <c r="T7" s="1492"/>
      <c r="U7" s="1492">
        <v>7929</v>
      </c>
      <c r="V7" s="1492"/>
      <c r="W7" s="1492"/>
      <c r="X7" s="1492">
        <v>2851</v>
      </c>
      <c r="Y7" s="1492"/>
      <c r="Z7" s="1492"/>
      <c r="AA7" s="1492">
        <v>1301</v>
      </c>
      <c r="AB7" s="1492"/>
      <c r="AC7" s="1492"/>
      <c r="AD7" s="2186">
        <v>875</v>
      </c>
      <c r="AE7" s="2186"/>
      <c r="AF7" s="2186"/>
      <c r="AG7" s="2186">
        <v>426</v>
      </c>
      <c r="AH7" s="2186"/>
      <c r="AI7" s="2186"/>
    </row>
    <row r="8" spans="1:35" ht="18.75" customHeight="1">
      <c r="A8" s="315"/>
      <c r="B8" s="315"/>
      <c r="C8" s="315"/>
      <c r="D8" s="441"/>
      <c r="E8" s="1759"/>
      <c r="F8" s="1492"/>
      <c r="G8" s="1492"/>
      <c r="H8" s="1492"/>
      <c r="I8" s="1492"/>
      <c r="J8" s="1492"/>
      <c r="K8" s="1492"/>
      <c r="L8" s="1492"/>
      <c r="M8" s="1492"/>
      <c r="N8" s="1492"/>
      <c r="O8" s="1492"/>
      <c r="P8" s="1492"/>
      <c r="Q8" s="1492"/>
      <c r="R8" s="1492"/>
      <c r="S8" s="1492"/>
      <c r="T8" s="1492"/>
      <c r="U8" s="1492"/>
      <c r="V8" s="1492"/>
      <c r="W8" s="1492"/>
      <c r="X8" s="1492"/>
      <c r="Y8" s="1492"/>
      <c r="Z8" s="1492"/>
      <c r="AA8" s="1492"/>
      <c r="AB8" s="1492"/>
      <c r="AC8" s="1492"/>
      <c r="AD8" s="2187"/>
      <c r="AE8" s="2187"/>
      <c r="AF8" s="2187"/>
      <c r="AG8" s="2187"/>
      <c r="AH8" s="2187"/>
      <c r="AI8" s="2187"/>
    </row>
    <row r="9" spans="1:35" ht="18.75" customHeight="1">
      <c r="A9" s="315"/>
      <c r="B9" s="315"/>
      <c r="C9" s="315">
        <v>25</v>
      </c>
      <c r="D9" s="441"/>
      <c r="E9" s="1759">
        <v>3946</v>
      </c>
      <c r="F9" s="1492"/>
      <c r="G9" s="1492"/>
      <c r="H9" s="1492"/>
      <c r="I9" s="1492">
        <v>5205</v>
      </c>
      <c r="J9" s="1492"/>
      <c r="K9" s="1492"/>
      <c r="L9" s="1492">
        <v>3312</v>
      </c>
      <c r="M9" s="1492"/>
      <c r="N9" s="1492"/>
      <c r="O9" s="1492">
        <v>1893</v>
      </c>
      <c r="P9" s="1492"/>
      <c r="Q9" s="1492"/>
      <c r="R9" s="1492">
        <v>9332</v>
      </c>
      <c r="S9" s="1492"/>
      <c r="T9" s="1492"/>
      <c r="U9" s="1492">
        <v>6570</v>
      </c>
      <c r="V9" s="1492"/>
      <c r="W9" s="1492"/>
      <c r="X9" s="1492">
        <v>2762</v>
      </c>
      <c r="Y9" s="1492"/>
      <c r="Z9" s="1492"/>
      <c r="AA9" s="1492">
        <v>1215</v>
      </c>
      <c r="AB9" s="1492"/>
      <c r="AC9" s="1492"/>
      <c r="AD9" s="2186">
        <v>813</v>
      </c>
      <c r="AE9" s="2186"/>
      <c r="AF9" s="2186"/>
      <c r="AG9" s="2186">
        <v>402</v>
      </c>
      <c r="AH9" s="2186"/>
      <c r="AI9" s="2186"/>
    </row>
    <row r="10" spans="1:35" ht="18.75" customHeight="1">
      <c r="A10" s="315"/>
      <c r="B10" s="315"/>
      <c r="C10" s="315"/>
      <c r="D10" s="441"/>
      <c r="E10" s="1759"/>
      <c r="F10" s="1492"/>
      <c r="G10" s="1492"/>
      <c r="H10" s="1492"/>
      <c r="I10" s="1492"/>
      <c r="J10" s="1492"/>
      <c r="K10" s="1492"/>
      <c r="L10" s="1492"/>
      <c r="M10" s="1492"/>
      <c r="N10" s="1492"/>
      <c r="O10" s="1492"/>
      <c r="P10" s="1492"/>
      <c r="Q10" s="1492"/>
      <c r="R10" s="1492"/>
      <c r="S10" s="1492"/>
      <c r="T10" s="1492"/>
      <c r="U10" s="1492"/>
      <c r="V10" s="1492"/>
      <c r="W10" s="1492"/>
      <c r="X10" s="1492"/>
      <c r="Y10" s="1492"/>
      <c r="Z10" s="1492"/>
      <c r="AA10" s="1492"/>
      <c r="AB10" s="1492"/>
      <c r="AC10" s="1492"/>
      <c r="AD10" s="2187"/>
      <c r="AE10" s="2187"/>
      <c r="AF10" s="2187"/>
      <c r="AG10" s="2187"/>
      <c r="AH10" s="2187"/>
      <c r="AI10" s="2187"/>
    </row>
    <row r="11" spans="1:35" ht="18.75" customHeight="1">
      <c r="A11" s="315"/>
      <c r="B11" s="315"/>
      <c r="C11" s="315">
        <v>26</v>
      </c>
      <c r="D11" s="441"/>
      <c r="E11" s="1759">
        <v>3944</v>
      </c>
      <c r="F11" s="1492"/>
      <c r="G11" s="1492"/>
      <c r="H11" s="1492"/>
      <c r="I11" s="1492">
        <v>4819</v>
      </c>
      <c r="J11" s="1492"/>
      <c r="K11" s="1492"/>
      <c r="L11" s="1492">
        <v>3077</v>
      </c>
      <c r="M11" s="1492"/>
      <c r="N11" s="1492"/>
      <c r="O11" s="1492">
        <v>1740</v>
      </c>
      <c r="P11" s="1492"/>
      <c r="Q11" s="1492"/>
      <c r="R11" s="1492">
        <v>8560</v>
      </c>
      <c r="S11" s="1492"/>
      <c r="T11" s="1492"/>
      <c r="U11" s="1492">
        <v>5604</v>
      </c>
      <c r="V11" s="1492"/>
      <c r="W11" s="1492"/>
      <c r="X11" s="1492">
        <v>2955</v>
      </c>
      <c r="Y11" s="1492"/>
      <c r="Z11" s="1492"/>
      <c r="AA11" s="1492">
        <v>1211</v>
      </c>
      <c r="AB11" s="1492"/>
      <c r="AC11" s="1492"/>
      <c r="AD11" s="2186">
        <v>790</v>
      </c>
      <c r="AE11" s="2186"/>
      <c r="AF11" s="2186"/>
      <c r="AG11" s="2186">
        <v>421</v>
      </c>
      <c r="AH11" s="2186"/>
      <c r="AI11" s="2186"/>
    </row>
    <row r="12" spans="1:35" ht="18.75" customHeight="1">
      <c r="A12" s="315"/>
      <c r="B12" s="315"/>
      <c r="C12" s="315"/>
      <c r="D12" s="441"/>
      <c r="E12" s="1420"/>
      <c r="F12" s="1202"/>
      <c r="G12" s="1202"/>
      <c r="H12" s="1202"/>
      <c r="I12" s="1202"/>
      <c r="J12" s="1202"/>
      <c r="K12" s="1202"/>
      <c r="L12" s="1202"/>
      <c r="M12" s="1202"/>
      <c r="N12" s="1202"/>
      <c r="O12" s="1202"/>
      <c r="P12" s="1202"/>
      <c r="Q12" s="1202"/>
      <c r="R12" s="1202"/>
      <c r="S12" s="1202"/>
      <c r="T12" s="1202"/>
      <c r="U12" s="1202"/>
      <c r="V12" s="1202"/>
      <c r="W12" s="1202"/>
      <c r="X12" s="1202"/>
      <c r="Y12" s="1202"/>
      <c r="Z12" s="1202"/>
      <c r="AA12" s="1202"/>
      <c r="AB12" s="1202"/>
      <c r="AC12" s="1202"/>
      <c r="AD12" s="1202"/>
      <c r="AE12" s="1202"/>
      <c r="AF12" s="1202"/>
      <c r="AG12" s="1202"/>
      <c r="AH12" s="1202"/>
      <c r="AI12" s="1202"/>
    </row>
    <row r="13" spans="1:35" ht="18.75" customHeight="1">
      <c r="A13" s="315"/>
      <c r="B13" s="315"/>
      <c r="C13" s="315">
        <v>27</v>
      </c>
      <c r="D13" s="441"/>
      <c r="E13" s="1759">
        <v>4044</v>
      </c>
      <c r="F13" s="1492"/>
      <c r="G13" s="1492"/>
      <c r="H13" s="1492"/>
      <c r="I13" s="1492">
        <v>4309</v>
      </c>
      <c r="J13" s="1492"/>
      <c r="K13" s="1492"/>
      <c r="L13" s="1492">
        <v>2692</v>
      </c>
      <c r="M13" s="1492"/>
      <c r="N13" s="1492"/>
      <c r="O13" s="1492">
        <v>1615</v>
      </c>
      <c r="P13" s="1492"/>
      <c r="Q13" s="1492"/>
      <c r="R13" s="1492">
        <v>6682</v>
      </c>
      <c r="S13" s="1492"/>
      <c r="T13" s="1492"/>
      <c r="U13" s="1492">
        <v>4556</v>
      </c>
      <c r="V13" s="1492"/>
      <c r="W13" s="1492"/>
      <c r="X13" s="1492">
        <v>2120</v>
      </c>
      <c r="Y13" s="1492"/>
      <c r="Z13" s="1492"/>
      <c r="AA13" s="1492">
        <v>1028</v>
      </c>
      <c r="AB13" s="1492"/>
      <c r="AC13" s="1492"/>
      <c r="AD13" s="2186">
        <v>702</v>
      </c>
      <c r="AE13" s="2186"/>
      <c r="AF13" s="2186"/>
      <c r="AG13" s="2186">
        <v>326</v>
      </c>
      <c r="AH13" s="2186"/>
      <c r="AI13" s="2186"/>
    </row>
    <row r="14" spans="1:35" ht="18.75" customHeight="1">
      <c r="A14" s="315"/>
      <c r="B14" s="315"/>
      <c r="C14" s="315"/>
      <c r="D14" s="441"/>
      <c r="E14" s="1420"/>
      <c r="F14" s="1202"/>
      <c r="G14" s="1202"/>
      <c r="H14" s="1202"/>
      <c r="I14" s="1202"/>
      <c r="J14" s="1202"/>
      <c r="K14" s="1202"/>
      <c r="L14" s="1202"/>
      <c r="M14" s="1202"/>
      <c r="N14" s="1202"/>
      <c r="O14" s="1202"/>
      <c r="P14" s="1202"/>
      <c r="Q14" s="1202"/>
      <c r="R14" s="1202"/>
      <c r="S14" s="1202"/>
      <c r="T14" s="1202"/>
      <c r="U14" s="1202"/>
      <c r="V14" s="1202"/>
      <c r="W14" s="1202"/>
      <c r="X14" s="1202"/>
      <c r="Y14" s="1202"/>
      <c r="Z14" s="1202"/>
      <c r="AA14" s="1202"/>
      <c r="AB14" s="1202"/>
      <c r="AC14" s="1202"/>
      <c r="AD14" s="1202"/>
      <c r="AE14" s="1202"/>
      <c r="AF14" s="1202"/>
      <c r="AG14" s="1202"/>
      <c r="AH14" s="1202"/>
      <c r="AI14" s="1202"/>
    </row>
    <row r="15" spans="1:35" ht="18.75" customHeight="1">
      <c r="A15" s="315"/>
      <c r="B15" s="315"/>
      <c r="C15" s="315">
        <v>28</v>
      </c>
      <c r="D15" s="441"/>
      <c r="E15" s="1759">
        <v>3734</v>
      </c>
      <c r="F15" s="1492"/>
      <c r="G15" s="1492"/>
      <c r="H15" s="1492"/>
      <c r="I15" s="1492">
        <v>3926</v>
      </c>
      <c r="J15" s="1492"/>
      <c r="K15" s="1492"/>
      <c r="L15" s="1492">
        <v>2494</v>
      </c>
      <c r="M15" s="1492"/>
      <c r="N15" s="1492"/>
      <c r="O15" s="1492">
        <v>1430</v>
      </c>
      <c r="P15" s="1492"/>
      <c r="Q15" s="1492"/>
      <c r="R15" s="1492">
        <v>5835</v>
      </c>
      <c r="S15" s="1492"/>
      <c r="T15" s="1492"/>
      <c r="U15" s="1492">
        <v>4044</v>
      </c>
      <c r="V15" s="1492"/>
      <c r="W15" s="1492"/>
      <c r="X15" s="1492">
        <v>1786</v>
      </c>
      <c r="Y15" s="1492"/>
      <c r="Z15" s="1492"/>
      <c r="AA15" s="1492">
        <v>904</v>
      </c>
      <c r="AB15" s="1492"/>
      <c r="AC15" s="1492"/>
      <c r="AD15" s="2186">
        <v>616</v>
      </c>
      <c r="AE15" s="2186"/>
      <c r="AF15" s="2186"/>
      <c r="AG15" s="2186">
        <v>288</v>
      </c>
      <c r="AH15" s="2186"/>
      <c r="AI15" s="2186"/>
    </row>
    <row r="16" spans="1:35" ht="18.75" customHeight="1">
      <c r="A16" s="315"/>
      <c r="B16" s="315"/>
      <c r="C16" s="315"/>
      <c r="D16" s="441"/>
      <c r="E16" s="1420"/>
      <c r="F16" s="1202"/>
      <c r="G16" s="1202"/>
      <c r="H16" s="1202"/>
      <c r="I16" s="1202"/>
      <c r="J16" s="1202"/>
      <c r="K16" s="1202"/>
      <c r="L16" s="1202"/>
      <c r="M16" s="1202"/>
      <c r="N16" s="1202"/>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row>
    <row r="17" spans="1:35" ht="18.75" customHeight="1">
      <c r="A17" s="315"/>
      <c r="B17" s="315"/>
      <c r="C17" s="315">
        <v>29</v>
      </c>
      <c r="D17" s="315"/>
      <c r="E17" s="1759">
        <v>3758</v>
      </c>
      <c r="F17" s="1643"/>
      <c r="G17" s="1643"/>
      <c r="H17" s="1643"/>
      <c r="I17" s="1492">
        <v>3616</v>
      </c>
      <c r="J17" s="1492"/>
      <c r="K17" s="1492"/>
      <c r="L17" s="1492">
        <v>2203</v>
      </c>
      <c r="M17" s="1492"/>
      <c r="N17" s="1492"/>
      <c r="O17" s="1492">
        <v>1405</v>
      </c>
      <c r="P17" s="1492"/>
      <c r="Q17" s="1492"/>
      <c r="R17" s="1492">
        <v>4644</v>
      </c>
      <c r="S17" s="1492"/>
      <c r="T17" s="1492"/>
      <c r="U17" s="1492">
        <v>3128</v>
      </c>
      <c r="V17" s="1492"/>
      <c r="W17" s="1492"/>
      <c r="X17" s="1492">
        <v>1505</v>
      </c>
      <c r="Y17" s="1492"/>
      <c r="Z17" s="1492"/>
      <c r="AA17" s="1492">
        <v>865</v>
      </c>
      <c r="AB17" s="1492"/>
      <c r="AC17" s="1492"/>
      <c r="AD17" s="2186">
        <v>552</v>
      </c>
      <c r="AE17" s="2186"/>
      <c r="AF17" s="2186"/>
      <c r="AG17" s="2186">
        <v>313</v>
      </c>
      <c r="AH17" s="2186"/>
      <c r="AI17" s="2186"/>
    </row>
    <row r="18" spans="1:35" ht="18.75" customHeight="1">
      <c r="A18" s="315"/>
      <c r="B18" s="315"/>
      <c r="C18" s="315"/>
      <c r="D18" s="441"/>
      <c r="E18" s="1420"/>
      <c r="F18" s="1202"/>
      <c r="G18" s="1202"/>
      <c r="H18" s="1202"/>
      <c r="I18" s="1202"/>
      <c r="J18" s="1202"/>
      <c r="K18" s="1202"/>
      <c r="L18" s="1202"/>
      <c r="M18" s="1202"/>
      <c r="N18" s="1202"/>
      <c r="O18" s="1202"/>
      <c r="P18" s="1202"/>
      <c r="Q18" s="1202"/>
      <c r="R18" s="1202"/>
      <c r="S18" s="1202"/>
      <c r="T18" s="1202"/>
      <c r="U18" s="1202"/>
      <c r="V18" s="1202"/>
      <c r="W18" s="1202"/>
      <c r="X18" s="1202"/>
      <c r="Y18" s="1202"/>
      <c r="Z18" s="1202"/>
      <c r="AA18" s="1202"/>
      <c r="AB18" s="1202"/>
      <c r="AC18" s="1202"/>
      <c r="AD18" s="1202"/>
      <c r="AE18" s="1202"/>
      <c r="AF18" s="1202"/>
      <c r="AG18" s="1202"/>
      <c r="AH18" s="1202"/>
      <c r="AI18" s="1202"/>
    </row>
    <row r="19" spans="1:35" ht="18.75" customHeight="1">
      <c r="A19" s="315"/>
      <c r="B19" s="315"/>
      <c r="C19" s="315">
        <v>30</v>
      </c>
      <c r="D19" s="315"/>
      <c r="E19" s="1759">
        <v>4023</v>
      </c>
      <c r="F19" s="1643"/>
      <c r="G19" s="1643"/>
      <c r="H19" s="1643"/>
      <c r="I19" s="1643">
        <v>3380</v>
      </c>
      <c r="J19" s="1643"/>
      <c r="K19" s="1643"/>
      <c r="L19" s="1643">
        <v>2097</v>
      </c>
      <c r="M19" s="1643"/>
      <c r="N19" s="1643"/>
      <c r="O19" s="1643">
        <v>1275</v>
      </c>
      <c r="P19" s="1643"/>
      <c r="Q19" s="1643"/>
      <c r="R19" s="1643">
        <v>4395</v>
      </c>
      <c r="S19" s="1643"/>
      <c r="T19" s="1643"/>
      <c r="U19" s="1643">
        <v>2821</v>
      </c>
      <c r="V19" s="1643"/>
      <c r="W19" s="1643"/>
      <c r="X19" s="1643">
        <v>1560</v>
      </c>
      <c r="Y19" s="1643"/>
      <c r="Z19" s="1643"/>
      <c r="AA19" s="1643">
        <v>865</v>
      </c>
      <c r="AB19" s="1643"/>
      <c r="AC19" s="1643"/>
      <c r="AD19" s="2188">
        <v>565</v>
      </c>
      <c r="AE19" s="2188"/>
      <c r="AF19" s="2188"/>
      <c r="AG19" s="2188">
        <v>296</v>
      </c>
      <c r="AH19" s="2188"/>
      <c r="AI19" s="2188"/>
    </row>
    <row r="20" spans="1:35" ht="18.75" customHeight="1">
      <c r="A20" s="315"/>
      <c r="B20" s="315"/>
      <c r="C20" s="315"/>
      <c r="D20" s="441"/>
      <c r="E20" s="1420"/>
      <c r="F20" s="1202"/>
      <c r="G20" s="1202"/>
      <c r="H20" s="1202"/>
      <c r="I20" s="1202"/>
      <c r="J20" s="1202"/>
      <c r="K20" s="1202"/>
      <c r="L20" s="1202"/>
      <c r="M20" s="1202"/>
      <c r="N20" s="1202"/>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row>
    <row r="21" spans="1:35" ht="18.75" customHeight="1">
      <c r="A21" s="1289" t="s">
        <v>1212</v>
      </c>
      <c r="B21" s="1289"/>
      <c r="C21" s="315" t="s">
        <v>2417</v>
      </c>
      <c r="D21" s="315"/>
      <c r="E21" s="1759">
        <v>4078</v>
      </c>
      <c r="F21" s="1643"/>
      <c r="G21" s="1643"/>
      <c r="H21" s="1643"/>
      <c r="I21" s="1643">
        <v>3420</v>
      </c>
      <c r="J21" s="1643"/>
      <c r="K21" s="1643"/>
      <c r="L21" s="1643">
        <v>2142</v>
      </c>
      <c r="M21" s="1643"/>
      <c r="N21" s="1643"/>
      <c r="O21" s="1643">
        <v>1271</v>
      </c>
      <c r="P21" s="1643"/>
      <c r="Q21" s="1643"/>
      <c r="R21" s="1643">
        <v>4227</v>
      </c>
      <c r="S21" s="1643"/>
      <c r="T21" s="1643"/>
      <c r="U21" s="1643">
        <v>2732</v>
      </c>
      <c r="V21" s="1643"/>
      <c r="W21" s="1643"/>
      <c r="X21" s="1643">
        <v>1438</v>
      </c>
      <c r="Y21" s="1643"/>
      <c r="Z21" s="1643"/>
      <c r="AA21" s="1643">
        <v>774</v>
      </c>
      <c r="AB21" s="1643"/>
      <c r="AC21" s="1643"/>
      <c r="AD21" s="2188">
        <v>506</v>
      </c>
      <c r="AE21" s="2188"/>
      <c r="AF21" s="2188"/>
      <c r="AG21" s="2188">
        <v>267</v>
      </c>
      <c r="AH21" s="2188"/>
      <c r="AI21" s="2188"/>
    </row>
    <row r="22" spans="1:35" ht="18.75" customHeight="1">
      <c r="A22" s="315"/>
      <c r="B22" s="315"/>
      <c r="C22" s="315"/>
      <c r="D22" s="441"/>
      <c r="E22" s="1420"/>
      <c r="F22" s="1202"/>
      <c r="G22" s="1202"/>
      <c r="H22" s="1202"/>
      <c r="I22" s="1202"/>
      <c r="J22" s="1202"/>
      <c r="K22" s="1202"/>
      <c r="L22" s="1202"/>
      <c r="M22" s="1202"/>
      <c r="N22" s="1202"/>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row>
    <row r="23" spans="1:35" ht="18.75" customHeight="1">
      <c r="A23" s="315"/>
      <c r="B23" s="315"/>
      <c r="C23" s="315">
        <v>2</v>
      </c>
      <c r="D23" s="315"/>
      <c r="E23" s="1759">
        <v>3342</v>
      </c>
      <c r="F23" s="1643"/>
      <c r="G23" s="1643"/>
      <c r="H23" s="1643"/>
      <c r="I23" s="1643">
        <v>3534</v>
      </c>
      <c r="J23" s="1643"/>
      <c r="K23" s="1643"/>
      <c r="L23" s="1643">
        <v>2233</v>
      </c>
      <c r="M23" s="1643"/>
      <c r="N23" s="1643"/>
      <c r="O23" s="1643">
        <v>1296</v>
      </c>
      <c r="P23" s="1643"/>
      <c r="Q23" s="1643"/>
      <c r="R23" s="1643">
        <v>3608</v>
      </c>
      <c r="S23" s="1643"/>
      <c r="T23" s="1643"/>
      <c r="U23" s="1643">
        <v>2403</v>
      </c>
      <c r="V23" s="1643"/>
      <c r="W23" s="1643"/>
      <c r="X23" s="1643">
        <v>1168</v>
      </c>
      <c r="Y23" s="1643"/>
      <c r="Z23" s="1643"/>
      <c r="AA23" s="1643">
        <v>601</v>
      </c>
      <c r="AB23" s="1643"/>
      <c r="AC23" s="1643"/>
      <c r="AD23" s="2188">
        <v>399</v>
      </c>
      <c r="AE23" s="2188"/>
      <c r="AF23" s="2188"/>
      <c r="AG23" s="2188">
        <v>202</v>
      </c>
      <c r="AH23" s="2188"/>
      <c r="AI23" s="2188"/>
    </row>
    <row r="24" spans="1:35" ht="18.75" customHeight="1">
      <c r="A24" s="315"/>
      <c r="B24" s="315"/>
      <c r="C24" s="315"/>
      <c r="D24" s="523"/>
      <c r="E24" s="821"/>
      <c r="F24" s="821"/>
      <c r="G24" s="821"/>
      <c r="H24" s="821"/>
      <c r="I24" s="824"/>
      <c r="J24" s="824"/>
      <c r="K24" s="824"/>
      <c r="L24" s="824"/>
      <c r="M24" s="824"/>
      <c r="N24" s="824"/>
      <c r="O24" s="821"/>
      <c r="P24" s="821"/>
      <c r="Q24" s="821"/>
      <c r="R24" s="821"/>
      <c r="S24" s="821"/>
      <c r="T24" s="821"/>
      <c r="U24" s="821"/>
      <c r="V24" s="899"/>
      <c r="W24" s="899"/>
      <c r="X24" s="899"/>
      <c r="Y24" s="899"/>
      <c r="Z24" s="899"/>
      <c r="AA24" s="899"/>
      <c r="AB24" s="899"/>
      <c r="AC24" s="899"/>
      <c r="AD24" s="899"/>
      <c r="AE24" s="899"/>
      <c r="AF24" s="899"/>
      <c r="AG24" s="899"/>
      <c r="AH24" s="328"/>
      <c r="AI24" s="328"/>
    </row>
    <row r="25" spans="1:35" ht="13.5">
      <c r="A25" s="403" t="s">
        <v>2418</v>
      </c>
      <c r="B25" s="314"/>
      <c r="C25" s="314"/>
      <c r="D25" s="314"/>
      <c r="E25" s="314"/>
      <c r="F25" s="314"/>
      <c r="G25" s="314"/>
      <c r="H25" s="314"/>
      <c r="I25" s="314"/>
      <c r="J25" s="314"/>
      <c r="K25" s="314"/>
      <c r="L25" s="314"/>
      <c r="M25" s="314"/>
      <c r="N25" s="314"/>
      <c r="O25" s="314"/>
      <c r="P25" s="314"/>
      <c r="Q25" s="314"/>
      <c r="R25" s="314"/>
      <c r="S25" s="314"/>
      <c r="T25" s="314"/>
      <c r="U25" s="314"/>
      <c r="V25" s="318"/>
      <c r="W25" s="318"/>
      <c r="AI25" s="315" t="s">
        <v>2419</v>
      </c>
    </row>
    <row r="26" spans="1:35" ht="13.5">
      <c r="A26" s="434" t="s">
        <v>4720</v>
      </c>
      <c r="B26" s="318"/>
      <c r="C26" s="318"/>
      <c r="D26" s="318"/>
      <c r="E26" s="318"/>
      <c r="F26" s="318"/>
      <c r="G26" s="318"/>
      <c r="H26" s="318"/>
      <c r="I26" s="318"/>
      <c r="J26" s="318"/>
      <c r="K26" s="318"/>
      <c r="L26" s="318"/>
      <c r="M26" s="318"/>
      <c r="N26" s="318"/>
      <c r="O26" s="318"/>
      <c r="P26" s="318"/>
      <c r="Q26" s="318"/>
      <c r="R26" s="318"/>
      <c r="S26" s="318"/>
      <c r="T26" s="318"/>
      <c r="U26" s="318"/>
      <c r="V26" s="318"/>
      <c r="W26" s="318"/>
      <c r="AI26" s="315"/>
    </row>
    <row r="27" spans="1:35" ht="13.5">
      <c r="A27" s="65" t="s">
        <v>2420</v>
      </c>
      <c r="V27" s="318"/>
      <c r="W27" s="318"/>
    </row>
    <row r="28" spans="1:35" ht="18.75" customHeight="1">
      <c r="A28" s="285"/>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row>
    <row r="29" spans="1:35" s="42" customFormat="1" ht="18.75" customHeight="1">
      <c r="A29" s="1271" t="s">
        <v>2421</v>
      </c>
      <c r="B29" s="1271"/>
      <c r="C29" s="1271"/>
      <c r="D29" s="1271"/>
      <c r="E29" s="1271"/>
      <c r="F29" s="1271"/>
      <c r="G29" s="1271"/>
      <c r="H29" s="1271"/>
      <c r="I29" s="1271"/>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271"/>
      <c r="AH29" s="1271"/>
      <c r="AI29" s="1271"/>
    </row>
    <row r="30" spans="1:35" ht="18.75" customHeight="1">
      <c r="A30" s="285"/>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I30" s="315" t="s">
        <v>2411</v>
      </c>
    </row>
    <row r="31" spans="1:35" ht="18.75" customHeight="1">
      <c r="A31" s="1273" t="s">
        <v>2412</v>
      </c>
      <c r="B31" s="1273"/>
      <c r="C31" s="1273"/>
      <c r="D31" s="1274"/>
      <c r="E31" s="1485" t="s">
        <v>2422</v>
      </c>
      <c r="F31" s="1486"/>
      <c r="G31" s="1486"/>
      <c r="H31" s="1494"/>
      <c r="I31" s="1485" t="s">
        <v>2423</v>
      </c>
      <c r="J31" s="1486"/>
      <c r="K31" s="1486"/>
      <c r="L31" s="1494"/>
      <c r="M31" s="1485" t="s">
        <v>2424</v>
      </c>
      <c r="N31" s="1486"/>
      <c r="O31" s="1486"/>
      <c r="P31" s="1494"/>
      <c r="Q31" s="1263" t="s">
        <v>2425</v>
      </c>
      <c r="R31" s="1263"/>
      <c r="S31" s="1263"/>
      <c r="T31" s="1263"/>
      <c r="U31" s="1263"/>
      <c r="V31" s="1263"/>
      <c r="W31" s="1263"/>
      <c r="X31" s="1263"/>
      <c r="Y31" s="1263"/>
      <c r="Z31" s="1263"/>
      <c r="AA31" s="1263"/>
      <c r="AB31" s="1263"/>
      <c r="AC31" s="1263"/>
      <c r="AD31" s="1263"/>
      <c r="AE31" s="1263"/>
      <c r="AF31" s="1263"/>
      <c r="AG31" s="1263"/>
      <c r="AH31" s="1263"/>
      <c r="AI31" s="1260"/>
    </row>
    <row r="32" spans="1:35" ht="18.75" customHeight="1">
      <c r="A32" s="1276"/>
      <c r="B32" s="1276"/>
      <c r="C32" s="1276"/>
      <c r="D32" s="1282"/>
      <c r="E32" s="1487"/>
      <c r="F32" s="1295"/>
      <c r="G32" s="1295"/>
      <c r="H32" s="1495"/>
      <c r="I32" s="1487"/>
      <c r="J32" s="1295"/>
      <c r="K32" s="1295"/>
      <c r="L32" s="1495"/>
      <c r="M32" s="1487"/>
      <c r="N32" s="1295"/>
      <c r="O32" s="1295"/>
      <c r="P32" s="1495"/>
      <c r="Q32" s="1263" t="s">
        <v>1119</v>
      </c>
      <c r="R32" s="1263"/>
      <c r="S32" s="1263"/>
      <c r="T32" s="1263"/>
      <c r="U32" s="1263" t="s">
        <v>2426</v>
      </c>
      <c r="V32" s="1263"/>
      <c r="W32" s="1263"/>
      <c r="X32" s="1263"/>
      <c r="Y32" s="1263"/>
      <c r="Z32" s="1263" t="s">
        <v>2427</v>
      </c>
      <c r="AA32" s="1263"/>
      <c r="AB32" s="1263"/>
      <c r="AC32" s="1263"/>
      <c r="AD32" s="1263"/>
      <c r="AE32" s="1263" t="s">
        <v>2428</v>
      </c>
      <c r="AF32" s="1263"/>
      <c r="AG32" s="1263"/>
      <c r="AH32" s="1263"/>
      <c r="AI32" s="1260"/>
    </row>
    <row r="33" spans="1:35" ht="18.75" customHeight="1">
      <c r="A33" s="285"/>
      <c r="B33" s="285"/>
      <c r="C33" s="285"/>
      <c r="D33" s="311"/>
      <c r="E33" s="1272"/>
      <c r="F33" s="1273"/>
      <c r="G33" s="1273"/>
      <c r="H33" s="1273"/>
      <c r="I33" s="1273"/>
      <c r="J33" s="1273"/>
      <c r="K33" s="1273"/>
      <c r="L33" s="1273"/>
      <c r="M33" s="1273"/>
      <c r="N33" s="1273"/>
      <c r="O33" s="1273"/>
      <c r="P33" s="1273"/>
      <c r="Q33" s="1201"/>
      <c r="R33" s="1201"/>
      <c r="S33" s="1201"/>
      <c r="T33" s="1201"/>
      <c r="U33" s="1201"/>
      <c r="V33" s="1201"/>
      <c r="W33" s="1201"/>
      <c r="X33" s="1201"/>
      <c r="Y33" s="1201"/>
      <c r="Z33" s="1201"/>
      <c r="AA33" s="1201"/>
      <c r="AB33" s="1201"/>
      <c r="AC33" s="1201"/>
      <c r="AD33" s="1201"/>
      <c r="AE33" s="1201"/>
      <c r="AF33" s="1201"/>
      <c r="AG33" s="1201"/>
      <c r="AH33" s="1201"/>
      <c r="AI33" s="1201"/>
    </row>
    <row r="34" spans="1:35" ht="18.75" customHeight="1">
      <c r="A34" s="315"/>
      <c r="B34" s="315"/>
      <c r="C34" s="315"/>
      <c r="D34" s="311"/>
      <c r="E34" s="1759"/>
      <c r="F34" s="1492"/>
      <c r="G34" s="1492"/>
      <c r="H34" s="1492"/>
      <c r="I34" s="1492"/>
      <c r="J34" s="1492"/>
      <c r="K34" s="1492"/>
      <c r="L34" s="1492"/>
      <c r="M34" s="1492"/>
      <c r="N34" s="1492"/>
      <c r="O34" s="1492"/>
      <c r="P34" s="1492"/>
      <c r="Q34" s="1492"/>
      <c r="R34" s="1492"/>
      <c r="S34" s="1492"/>
      <c r="T34" s="1492"/>
      <c r="U34" s="1202"/>
      <c r="V34" s="1202"/>
      <c r="W34" s="1202"/>
      <c r="X34" s="1202"/>
      <c r="Y34" s="1202"/>
      <c r="Z34" s="1202"/>
      <c r="AA34" s="1202"/>
      <c r="AB34" s="1202"/>
      <c r="AC34" s="1202"/>
      <c r="AD34" s="1202"/>
      <c r="AE34" s="1202"/>
      <c r="AF34" s="1202"/>
      <c r="AG34" s="1202"/>
      <c r="AH34" s="1202"/>
      <c r="AI34" s="1202"/>
    </row>
    <row r="35" spans="1:35" ht="18.75" customHeight="1">
      <c r="A35" s="1289" t="s">
        <v>965</v>
      </c>
      <c r="B35" s="1289"/>
      <c r="C35" s="315">
        <v>24</v>
      </c>
      <c r="D35" s="441" t="s">
        <v>1113</v>
      </c>
      <c r="E35" s="1759">
        <v>1</v>
      </c>
      <c r="F35" s="1492"/>
      <c r="G35" s="1492"/>
      <c r="H35" s="1492"/>
      <c r="I35" s="2187" t="s">
        <v>786</v>
      </c>
      <c r="J35" s="2187"/>
      <c r="K35" s="2187"/>
      <c r="L35" s="2187"/>
      <c r="M35" s="2187" t="s">
        <v>786</v>
      </c>
      <c r="N35" s="2187"/>
      <c r="O35" s="2187"/>
      <c r="P35" s="2187"/>
      <c r="Q35" s="1492">
        <v>1</v>
      </c>
      <c r="R35" s="1492"/>
      <c r="S35" s="1492"/>
      <c r="T35" s="1492"/>
      <c r="U35" s="1492" t="s">
        <v>786</v>
      </c>
      <c r="V35" s="1492"/>
      <c r="W35" s="1492"/>
      <c r="X35" s="1492"/>
      <c r="Y35" s="1492"/>
      <c r="Z35" s="1492" t="s">
        <v>786</v>
      </c>
      <c r="AA35" s="1492"/>
      <c r="AB35" s="1492"/>
      <c r="AC35" s="1492"/>
      <c r="AD35" s="1492"/>
      <c r="AE35" s="2186">
        <v>1</v>
      </c>
      <c r="AF35" s="2186"/>
      <c r="AG35" s="2186"/>
      <c r="AH35" s="2186"/>
      <c r="AI35" s="2186"/>
    </row>
    <row r="36" spans="1:35" ht="18.75" customHeight="1">
      <c r="A36" s="315"/>
      <c r="B36" s="315"/>
      <c r="C36" s="315"/>
      <c r="D36" s="441"/>
      <c r="E36" s="1759"/>
      <c r="F36" s="1492"/>
      <c r="G36" s="1492"/>
      <c r="H36" s="1492"/>
      <c r="I36" s="1492"/>
      <c r="J36" s="1492"/>
      <c r="K36" s="1492"/>
      <c r="L36" s="1492"/>
      <c r="M36" s="1492"/>
      <c r="N36" s="1492"/>
      <c r="O36" s="1492"/>
      <c r="P36" s="1492"/>
      <c r="Q36" s="1492"/>
      <c r="R36" s="1492"/>
      <c r="S36" s="1492"/>
      <c r="T36" s="1492"/>
      <c r="U36" s="1492"/>
      <c r="V36" s="1492"/>
      <c r="W36" s="1492"/>
      <c r="X36" s="1492"/>
      <c r="Y36" s="1492"/>
      <c r="Z36" s="1492"/>
      <c r="AA36" s="1492"/>
      <c r="AB36" s="1492"/>
      <c r="AC36" s="1492"/>
      <c r="AD36" s="1492"/>
      <c r="AE36" s="2187"/>
      <c r="AF36" s="2187"/>
      <c r="AG36" s="2187"/>
      <c r="AH36" s="2187"/>
      <c r="AI36" s="2187"/>
    </row>
    <row r="37" spans="1:35" ht="18.75" customHeight="1">
      <c r="A37" s="315"/>
      <c r="B37" s="315"/>
      <c r="C37" s="315">
        <v>25</v>
      </c>
      <c r="D37" s="441"/>
      <c r="E37" s="1759">
        <v>1</v>
      </c>
      <c r="F37" s="1492"/>
      <c r="G37" s="1492"/>
      <c r="H37" s="1492"/>
      <c r="I37" s="2187" t="s">
        <v>1128</v>
      </c>
      <c r="J37" s="2187"/>
      <c r="K37" s="2187"/>
      <c r="L37" s="2187"/>
      <c r="M37" s="2187" t="s">
        <v>1128</v>
      </c>
      <c r="N37" s="2187"/>
      <c r="O37" s="2187"/>
      <c r="P37" s="2187"/>
      <c r="Q37" s="1492">
        <v>1</v>
      </c>
      <c r="R37" s="1492"/>
      <c r="S37" s="1492"/>
      <c r="T37" s="1492"/>
      <c r="U37" s="1492">
        <v>1</v>
      </c>
      <c r="V37" s="1492"/>
      <c r="W37" s="1492"/>
      <c r="X37" s="1492"/>
      <c r="Y37" s="1492"/>
      <c r="Z37" s="1492" t="s">
        <v>786</v>
      </c>
      <c r="AA37" s="1492"/>
      <c r="AB37" s="1492"/>
      <c r="AC37" s="1492"/>
      <c r="AD37" s="1492"/>
      <c r="AE37" s="1492" t="s">
        <v>786</v>
      </c>
      <c r="AF37" s="1492"/>
      <c r="AG37" s="1492"/>
      <c r="AH37" s="1492"/>
      <c r="AI37" s="1492"/>
    </row>
    <row r="38" spans="1:35" ht="18.75" customHeight="1">
      <c r="A38" s="315"/>
      <c r="B38" s="315"/>
      <c r="C38" s="315"/>
      <c r="D38" s="441"/>
      <c r="E38" s="1759"/>
      <c r="F38" s="1492"/>
      <c r="G38" s="1492"/>
      <c r="H38" s="1492"/>
      <c r="I38" s="1492"/>
      <c r="J38" s="1492"/>
      <c r="K38" s="1492"/>
      <c r="L38" s="1492"/>
      <c r="M38" s="1492"/>
      <c r="N38" s="1492"/>
      <c r="O38" s="1492"/>
      <c r="P38" s="1492"/>
      <c r="Q38" s="1492"/>
      <c r="R38" s="1492"/>
      <c r="S38" s="1492"/>
      <c r="T38" s="1492"/>
      <c r="U38" s="1492"/>
      <c r="V38" s="1492"/>
      <c r="W38" s="1492"/>
      <c r="X38" s="1492"/>
      <c r="Y38" s="1492"/>
      <c r="Z38" s="1492"/>
      <c r="AA38" s="1492"/>
      <c r="AB38" s="1492"/>
      <c r="AC38" s="1492"/>
      <c r="AD38" s="1492"/>
      <c r="AE38" s="2187"/>
      <c r="AF38" s="2187"/>
      <c r="AG38" s="2187"/>
      <c r="AH38" s="2187"/>
      <c r="AI38" s="2187"/>
    </row>
    <row r="39" spans="1:35" ht="18.75" customHeight="1">
      <c r="A39" s="315"/>
      <c r="B39" s="315"/>
      <c r="C39" s="315">
        <v>26</v>
      </c>
      <c r="D39" s="441"/>
      <c r="E39" s="1759">
        <v>1</v>
      </c>
      <c r="F39" s="1492"/>
      <c r="G39" s="1492"/>
      <c r="H39" s="1492"/>
      <c r="I39" s="2187" t="s">
        <v>1128</v>
      </c>
      <c r="J39" s="2187"/>
      <c r="K39" s="2187"/>
      <c r="L39" s="2187"/>
      <c r="M39" s="2187" t="s">
        <v>1131</v>
      </c>
      <c r="N39" s="2187"/>
      <c r="O39" s="2187"/>
      <c r="P39" s="2187"/>
      <c r="Q39" s="1492">
        <v>1</v>
      </c>
      <c r="R39" s="1492"/>
      <c r="S39" s="1492"/>
      <c r="T39" s="1492"/>
      <c r="U39" s="1492" t="s">
        <v>786</v>
      </c>
      <c r="V39" s="1492"/>
      <c r="W39" s="1492"/>
      <c r="X39" s="1492"/>
      <c r="Y39" s="1492"/>
      <c r="Z39" s="1492" t="s">
        <v>786</v>
      </c>
      <c r="AA39" s="1492"/>
      <c r="AB39" s="1492"/>
      <c r="AC39" s="1492"/>
      <c r="AD39" s="1492"/>
      <c r="AE39" s="2186">
        <v>1</v>
      </c>
      <c r="AF39" s="2186"/>
      <c r="AG39" s="2186"/>
      <c r="AH39" s="2186"/>
      <c r="AI39" s="2186"/>
    </row>
    <row r="40" spans="1:35" ht="18.75" customHeight="1">
      <c r="A40" s="315"/>
      <c r="B40" s="315"/>
      <c r="C40" s="315"/>
      <c r="D40" s="441"/>
      <c r="E40" s="1420"/>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c r="AC40" s="1202"/>
      <c r="AD40" s="1202"/>
      <c r="AE40" s="1202"/>
      <c r="AF40" s="1202"/>
      <c r="AG40" s="1202"/>
      <c r="AH40" s="1202"/>
      <c r="AI40" s="1202"/>
    </row>
    <row r="41" spans="1:35" ht="18.75" customHeight="1">
      <c r="A41" s="315"/>
      <c r="B41" s="315"/>
      <c r="C41" s="315">
        <v>27</v>
      </c>
      <c r="D41" s="441"/>
      <c r="E41" s="1759">
        <v>2</v>
      </c>
      <c r="F41" s="1492"/>
      <c r="G41" s="1492"/>
      <c r="H41" s="1492"/>
      <c r="I41" s="2187" t="s">
        <v>1128</v>
      </c>
      <c r="J41" s="2187"/>
      <c r="K41" s="2187"/>
      <c r="L41" s="2187"/>
      <c r="M41" s="2187" t="s">
        <v>1131</v>
      </c>
      <c r="N41" s="2187"/>
      <c r="O41" s="2187"/>
      <c r="P41" s="2187"/>
      <c r="Q41" s="1492">
        <v>2</v>
      </c>
      <c r="R41" s="1492"/>
      <c r="S41" s="1492"/>
      <c r="T41" s="1492"/>
      <c r="U41" s="1492" t="s">
        <v>786</v>
      </c>
      <c r="V41" s="1492"/>
      <c r="W41" s="1492"/>
      <c r="X41" s="1492"/>
      <c r="Y41" s="1492"/>
      <c r="Z41" s="1492" t="s">
        <v>786</v>
      </c>
      <c r="AA41" s="1492"/>
      <c r="AB41" s="1492"/>
      <c r="AC41" s="1492"/>
      <c r="AD41" s="1492"/>
      <c r="AE41" s="2186">
        <v>2</v>
      </c>
      <c r="AF41" s="2186"/>
      <c r="AG41" s="2186"/>
      <c r="AH41" s="2186"/>
      <c r="AI41" s="2186"/>
    </row>
    <row r="42" spans="1:35" ht="18.75" customHeight="1">
      <c r="A42" s="315"/>
      <c r="B42" s="315"/>
      <c r="C42" s="315"/>
      <c r="D42" s="441"/>
      <c r="E42" s="1420"/>
      <c r="F42" s="1202"/>
      <c r="G42" s="1202"/>
      <c r="H42" s="1202"/>
      <c r="I42" s="1202"/>
      <c r="J42" s="1202"/>
      <c r="K42" s="1202"/>
      <c r="L42" s="1202"/>
      <c r="M42" s="1202"/>
      <c r="N42" s="1202"/>
      <c r="O42" s="1202"/>
      <c r="P42" s="1202"/>
      <c r="Q42" s="1202"/>
      <c r="R42" s="1202"/>
      <c r="S42" s="1202"/>
      <c r="T42" s="1202"/>
      <c r="U42" s="1202"/>
      <c r="V42" s="1202"/>
      <c r="W42" s="1202"/>
      <c r="X42" s="1202"/>
      <c r="Y42" s="1202"/>
      <c r="Z42" s="1202"/>
      <c r="AA42" s="1202"/>
      <c r="AB42" s="1202"/>
      <c r="AC42" s="1202"/>
      <c r="AD42" s="1202"/>
      <c r="AE42" s="1202"/>
      <c r="AF42" s="1202"/>
      <c r="AG42" s="1202"/>
      <c r="AH42" s="1202"/>
      <c r="AI42" s="1202"/>
    </row>
    <row r="43" spans="1:35" ht="18.75" customHeight="1">
      <c r="A43" s="315"/>
      <c r="B43" s="315"/>
      <c r="C43" s="315">
        <v>28</v>
      </c>
      <c r="D43" s="441"/>
      <c r="E43" s="1759" t="s">
        <v>786</v>
      </c>
      <c r="F43" s="1643"/>
      <c r="G43" s="1643"/>
      <c r="H43" s="1643"/>
      <c r="I43" s="1643" t="s">
        <v>786</v>
      </c>
      <c r="J43" s="1643"/>
      <c r="K43" s="1643"/>
      <c r="L43" s="1643"/>
      <c r="M43" s="1643" t="s">
        <v>786</v>
      </c>
      <c r="N43" s="1643"/>
      <c r="O43" s="1643"/>
      <c r="P43" s="1643"/>
      <c r="Q43" s="1643" t="s">
        <v>786</v>
      </c>
      <c r="R43" s="1643"/>
      <c r="S43" s="1643"/>
      <c r="T43" s="1643"/>
      <c r="U43" s="1492" t="s">
        <v>786</v>
      </c>
      <c r="V43" s="1492"/>
      <c r="W43" s="1492"/>
      <c r="X43" s="1492"/>
      <c r="Y43" s="1492"/>
      <c r="Z43" s="1492" t="s">
        <v>786</v>
      </c>
      <c r="AA43" s="1492"/>
      <c r="AB43" s="1492"/>
      <c r="AC43" s="1492"/>
      <c r="AD43" s="1492"/>
      <c r="AE43" s="2186" t="s">
        <v>786</v>
      </c>
      <c r="AF43" s="2186"/>
      <c r="AG43" s="2186"/>
      <c r="AH43" s="2186"/>
      <c r="AI43" s="2186"/>
    </row>
    <row r="44" spans="1:35" ht="18.75" customHeight="1">
      <c r="A44" s="315"/>
      <c r="B44" s="315"/>
      <c r="C44" s="315"/>
      <c r="D44" s="441"/>
      <c r="E44" s="1420"/>
      <c r="F44" s="1202"/>
      <c r="G44" s="1202"/>
      <c r="H44" s="1202"/>
      <c r="I44" s="1202"/>
      <c r="J44" s="1202"/>
      <c r="K44" s="1202"/>
      <c r="L44" s="1202"/>
      <c r="M44" s="1202"/>
      <c r="N44" s="1202"/>
      <c r="O44" s="1202"/>
      <c r="P44" s="1202"/>
      <c r="Q44" s="1202"/>
      <c r="R44" s="1202"/>
      <c r="S44" s="1202"/>
      <c r="T44" s="1202"/>
      <c r="U44" s="1202"/>
      <c r="V44" s="1202"/>
      <c r="W44" s="1202"/>
      <c r="X44" s="1202"/>
      <c r="Y44" s="1202"/>
      <c r="Z44" s="1202"/>
      <c r="AA44" s="1202"/>
      <c r="AB44" s="1202"/>
      <c r="AC44" s="1202"/>
      <c r="AD44" s="1202"/>
      <c r="AE44" s="1202"/>
      <c r="AF44" s="1202"/>
      <c r="AG44" s="1202"/>
      <c r="AH44" s="1202"/>
      <c r="AI44" s="1202"/>
    </row>
    <row r="45" spans="1:35" ht="18.75" customHeight="1">
      <c r="A45" s="315"/>
      <c r="B45" s="315"/>
      <c r="C45" s="315">
        <v>29</v>
      </c>
      <c r="D45" s="315"/>
      <c r="E45" s="1759">
        <v>3</v>
      </c>
      <c r="F45" s="1643"/>
      <c r="G45" s="1643"/>
      <c r="H45" s="1643"/>
      <c r="I45" s="2187" t="s">
        <v>1128</v>
      </c>
      <c r="J45" s="2187"/>
      <c r="K45" s="2187"/>
      <c r="L45" s="2187"/>
      <c r="M45" s="2187" t="s">
        <v>1130</v>
      </c>
      <c r="N45" s="2187"/>
      <c r="O45" s="2187"/>
      <c r="P45" s="2187"/>
      <c r="Q45" s="1492">
        <v>3</v>
      </c>
      <c r="R45" s="1492"/>
      <c r="S45" s="1492"/>
      <c r="T45" s="1492"/>
      <c r="U45" s="1492">
        <v>1</v>
      </c>
      <c r="V45" s="1492"/>
      <c r="W45" s="1492"/>
      <c r="X45" s="1492"/>
      <c r="Y45" s="1492"/>
      <c r="Z45" s="1492" t="s">
        <v>786</v>
      </c>
      <c r="AA45" s="1492"/>
      <c r="AB45" s="1492"/>
      <c r="AC45" s="1492"/>
      <c r="AD45" s="1492"/>
      <c r="AE45" s="2186">
        <v>2</v>
      </c>
      <c r="AF45" s="2186"/>
      <c r="AG45" s="2186"/>
      <c r="AH45" s="2186"/>
      <c r="AI45" s="2186"/>
    </row>
    <row r="46" spans="1:35" ht="18.75" customHeight="1">
      <c r="A46" s="315"/>
      <c r="B46" s="315"/>
      <c r="C46" s="315"/>
      <c r="D46" s="441"/>
      <c r="E46" s="1420"/>
      <c r="F46" s="1202"/>
      <c r="G46" s="1202"/>
      <c r="H46" s="1202"/>
      <c r="I46" s="1202"/>
      <c r="J46" s="1202"/>
      <c r="K46" s="1202"/>
      <c r="L46" s="1202"/>
      <c r="M46" s="1202"/>
      <c r="N46" s="1202"/>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row>
    <row r="47" spans="1:35" ht="18.75" customHeight="1">
      <c r="A47" s="315"/>
      <c r="B47" s="315"/>
      <c r="C47" s="315">
        <v>30</v>
      </c>
      <c r="D47" s="315"/>
      <c r="E47" s="1759" t="s">
        <v>786</v>
      </c>
      <c r="F47" s="1643"/>
      <c r="G47" s="1643"/>
      <c r="H47" s="1643"/>
      <c r="I47" s="2189" t="s">
        <v>786</v>
      </c>
      <c r="J47" s="2189"/>
      <c r="K47" s="2189"/>
      <c r="L47" s="2189"/>
      <c r="M47" s="2189" t="s">
        <v>786</v>
      </c>
      <c r="N47" s="2189"/>
      <c r="O47" s="2189"/>
      <c r="P47" s="2189"/>
      <c r="Q47" s="1643" t="s">
        <v>786</v>
      </c>
      <c r="R47" s="1643"/>
      <c r="S47" s="1643"/>
      <c r="T47" s="1643"/>
      <c r="U47" s="1643" t="s">
        <v>786</v>
      </c>
      <c r="V47" s="1643"/>
      <c r="W47" s="1643"/>
      <c r="X47" s="1643"/>
      <c r="Y47" s="1643"/>
      <c r="Z47" s="1643" t="s">
        <v>786</v>
      </c>
      <c r="AA47" s="1643"/>
      <c r="AB47" s="1643"/>
      <c r="AC47" s="1643"/>
      <c r="AD47" s="1643"/>
      <c r="AE47" s="2188" t="s">
        <v>786</v>
      </c>
      <c r="AF47" s="2188"/>
      <c r="AG47" s="2188"/>
      <c r="AH47" s="2188"/>
      <c r="AI47" s="2188"/>
    </row>
    <row r="48" spans="1:35" ht="18.75" customHeight="1">
      <c r="A48" s="315"/>
      <c r="B48" s="315"/>
      <c r="C48" s="315"/>
      <c r="D48" s="441"/>
      <c r="E48" s="1420"/>
      <c r="F48" s="1202"/>
      <c r="G48" s="1202"/>
      <c r="H48" s="1202"/>
      <c r="I48" s="1202"/>
      <c r="J48" s="1202"/>
      <c r="K48" s="1202"/>
      <c r="L48" s="1202"/>
      <c r="M48" s="1202"/>
      <c r="N48" s="1202"/>
      <c r="O48" s="1202"/>
      <c r="P48" s="1202"/>
      <c r="Q48" s="1202"/>
      <c r="R48" s="1202"/>
      <c r="S48" s="1202"/>
      <c r="T48" s="1202"/>
      <c r="U48" s="1202"/>
      <c r="V48" s="1202"/>
      <c r="W48" s="1202"/>
      <c r="X48" s="1202"/>
      <c r="Y48" s="1202"/>
      <c r="Z48" s="1202"/>
      <c r="AA48" s="1202"/>
      <c r="AB48" s="1202"/>
      <c r="AC48" s="1202"/>
      <c r="AD48" s="1202"/>
      <c r="AE48" s="1202"/>
      <c r="AF48" s="1202"/>
      <c r="AG48" s="1202"/>
      <c r="AH48" s="1202"/>
      <c r="AI48" s="1202"/>
    </row>
    <row r="49" spans="1:35" ht="18.75" customHeight="1">
      <c r="A49" s="1289" t="s">
        <v>1212</v>
      </c>
      <c r="B49" s="1289"/>
      <c r="C49" s="315" t="s">
        <v>2417</v>
      </c>
      <c r="D49" s="315"/>
      <c r="E49" s="1759">
        <v>2</v>
      </c>
      <c r="F49" s="1643"/>
      <c r="G49" s="1643"/>
      <c r="H49" s="1643"/>
      <c r="I49" s="2189" t="s">
        <v>1128</v>
      </c>
      <c r="J49" s="2189"/>
      <c r="K49" s="2189"/>
      <c r="L49" s="2189"/>
      <c r="M49" s="2189" t="s">
        <v>1128</v>
      </c>
      <c r="N49" s="2189"/>
      <c r="O49" s="2189"/>
      <c r="P49" s="2189"/>
      <c r="Q49" s="1643">
        <v>2</v>
      </c>
      <c r="R49" s="1643"/>
      <c r="S49" s="1643"/>
      <c r="T49" s="1643"/>
      <c r="U49" s="1643" t="s">
        <v>786</v>
      </c>
      <c r="V49" s="1643"/>
      <c r="W49" s="1643"/>
      <c r="X49" s="1643"/>
      <c r="Y49" s="1643"/>
      <c r="Z49" s="1643" t="s">
        <v>786</v>
      </c>
      <c r="AA49" s="1643"/>
      <c r="AB49" s="1643"/>
      <c r="AC49" s="1643"/>
      <c r="AD49" s="1643"/>
      <c r="AE49" s="2188">
        <v>2</v>
      </c>
      <c r="AF49" s="2188"/>
      <c r="AG49" s="2188"/>
      <c r="AH49" s="2188"/>
      <c r="AI49" s="2188"/>
    </row>
    <row r="50" spans="1:35" ht="18.75" customHeight="1">
      <c r="A50" s="315"/>
      <c r="B50" s="315"/>
      <c r="C50" s="315"/>
      <c r="D50" s="441"/>
      <c r="E50" s="1420"/>
      <c r="F50" s="1202"/>
      <c r="G50" s="1202"/>
      <c r="H50" s="1202"/>
      <c r="I50" s="1202"/>
      <c r="J50" s="1202"/>
      <c r="K50" s="1202"/>
      <c r="L50" s="1202"/>
      <c r="M50" s="1202"/>
      <c r="N50" s="1202"/>
      <c r="O50" s="1202"/>
      <c r="P50" s="1202"/>
      <c r="Q50" s="1202"/>
      <c r="R50" s="1202"/>
      <c r="S50" s="1202"/>
      <c r="T50" s="1202"/>
      <c r="U50" s="1202"/>
      <c r="V50" s="1202"/>
      <c r="W50" s="1202"/>
      <c r="X50" s="1202"/>
      <c r="Y50" s="1202"/>
      <c r="Z50" s="1202"/>
      <c r="AA50" s="1202"/>
      <c r="AB50" s="1202"/>
      <c r="AC50" s="1202"/>
      <c r="AD50" s="1202"/>
      <c r="AE50" s="1202"/>
      <c r="AF50" s="1202"/>
      <c r="AG50" s="1202"/>
      <c r="AH50" s="1202"/>
      <c r="AI50" s="1202"/>
    </row>
    <row r="51" spans="1:35" ht="18.75" customHeight="1">
      <c r="A51" s="315"/>
      <c r="B51" s="315"/>
      <c r="C51" s="315">
        <v>2</v>
      </c>
      <c r="D51" s="315"/>
      <c r="E51" s="1759">
        <v>0</v>
      </c>
      <c r="F51" s="1643"/>
      <c r="G51" s="1643"/>
      <c r="H51" s="1643"/>
      <c r="I51" s="2189" t="s">
        <v>2429</v>
      </c>
      <c r="J51" s="2189"/>
      <c r="K51" s="2189"/>
      <c r="L51" s="2189"/>
      <c r="M51" s="2189" t="s">
        <v>2429</v>
      </c>
      <c r="N51" s="2189"/>
      <c r="O51" s="2189"/>
      <c r="P51" s="2189"/>
      <c r="Q51" s="1643">
        <v>0</v>
      </c>
      <c r="R51" s="1643"/>
      <c r="S51" s="1643"/>
      <c r="T51" s="1643"/>
      <c r="U51" s="1643">
        <v>0</v>
      </c>
      <c r="V51" s="1643"/>
      <c r="W51" s="1643"/>
      <c r="X51" s="1643"/>
      <c r="Y51" s="1643"/>
      <c r="Z51" s="1643">
        <v>0</v>
      </c>
      <c r="AA51" s="1643"/>
      <c r="AB51" s="1643"/>
      <c r="AC51" s="1643"/>
      <c r="AD51" s="1643"/>
      <c r="AE51" s="2188">
        <v>0</v>
      </c>
      <c r="AF51" s="2188"/>
      <c r="AG51" s="2188"/>
      <c r="AH51" s="2188"/>
      <c r="AI51" s="2188"/>
    </row>
    <row r="52" spans="1:35" ht="18.75" customHeight="1">
      <c r="A52" s="315"/>
      <c r="B52" s="315"/>
      <c r="C52" s="315"/>
      <c r="D52" s="311"/>
      <c r="E52" s="2078"/>
      <c r="F52" s="2077"/>
      <c r="G52" s="2077"/>
      <c r="H52" s="2077"/>
      <c r="I52" s="2077"/>
      <c r="J52" s="2077"/>
      <c r="K52" s="2077"/>
      <c r="L52" s="2077"/>
      <c r="M52" s="2077"/>
      <c r="N52" s="2077"/>
      <c r="O52" s="2077"/>
      <c r="P52" s="2077"/>
      <c r="Q52" s="2077"/>
      <c r="R52" s="2077"/>
      <c r="S52" s="2077"/>
      <c r="T52" s="2077"/>
      <c r="U52" s="2077"/>
      <c r="V52" s="2077"/>
      <c r="W52" s="2077"/>
      <c r="X52" s="2077"/>
      <c r="Y52" s="2077"/>
      <c r="Z52" s="2077"/>
      <c r="AA52" s="2077"/>
      <c r="AB52" s="2077"/>
      <c r="AC52" s="2077"/>
      <c r="AD52" s="2077"/>
      <c r="AE52" s="2077"/>
      <c r="AF52" s="2077"/>
      <c r="AG52" s="2077"/>
      <c r="AH52" s="2077"/>
      <c r="AI52" s="2077"/>
    </row>
    <row r="53" spans="1:35" ht="13.5">
      <c r="A53" s="403" t="s">
        <v>2430</v>
      </c>
      <c r="B53" s="314"/>
      <c r="C53" s="314"/>
      <c r="D53" s="314"/>
      <c r="E53" s="314"/>
      <c r="F53" s="314"/>
      <c r="G53" s="314"/>
      <c r="H53" s="314"/>
      <c r="I53" s="314"/>
      <c r="J53" s="314"/>
      <c r="K53" s="314"/>
      <c r="L53" s="314"/>
      <c r="M53" s="314"/>
      <c r="N53" s="314"/>
      <c r="O53" s="314"/>
      <c r="P53" s="314"/>
      <c r="Q53" s="314"/>
      <c r="R53" s="314"/>
      <c r="S53" s="314"/>
      <c r="T53" s="314"/>
      <c r="U53" s="314"/>
      <c r="V53" s="317"/>
      <c r="W53" s="317"/>
      <c r="Y53" s="314"/>
      <c r="Z53" s="314"/>
      <c r="AA53" s="314"/>
      <c r="AB53" s="314"/>
      <c r="AC53" s="314"/>
      <c r="AD53" s="314"/>
      <c r="AI53" s="308" t="s">
        <v>2419</v>
      </c>
    </row>
    <row r="54" spans="1:35" ht="13.5">
      <c r="A54" s="65" t="s">
        <v>4720</v>
      </c>
    </row>
  </sheetData>
  <mergeCells count="340">
    <mergeCell ref="E50:H50"/>
    <mergeCell ref="I50:L50"/>
    <mergeCell ref="M50:P50"/>
    <mergeCell ref="Q50:T50"/>
    <mergeCell ref="U50:Y50"/>
    <mergeCell ref="Z50:AD50"/>
    <mergeCell ref="AE50:AI50"/>
    <mergeCell ref="AE51:AI51"/>
    <mergeCell ref="E52:H52"/>
    <mergeCell ref="I52:L52"/>
    <mergeCell ref="M52:P52"/>
    <mergeCell ref="Q52:T52"/>
    <mergeCell ref="U52:Y52"/>
    <mergeCell ref="Z52:AD52"/>
    <mergeCell ref="AE52:AI52"/>
    <mergeCell ref="E51:H51"/>
    <mergeCell ref="I51:L51"/>
    <mergeCell ref="M51:P51"/>
    <mergeCell ref="Q51:T51"/>
    <mergeCell ref="U51:Y51"/>
    <mergeCell ref="Z51:AD51"/>
    <mergeCell ref="A49:B49"/>
    <mergeCell ref="E49:H49"/>
    <mergeCell ref="I49:L49"/>
    <mergeCell ref="M49:P49"/>
    <mergeCell ref="Q49:T49"/>
    <mergeCell ref="U49:Y49"/>
    <mergeCell ref="AE47:AI47"/>
    <mergeCell ref="E48:H48"/>
    <mergeCell ref="I48:L48"/>
    <mergeCell ref="M48:P48"/>
    <mergeCell ref="Q48:T48"/>
    <mergeCell ref="U48:Y48"/>
    <mergeCell ref="Z48:AD48"/>
    <mergeCell ref="AE48:AI48"/>
    <mergeCell ref="E47:H47"/>
    <mergeCell ref="I47:L47"/>
    <mergeCell ref="M47:P47"/>
    <mergeCell ref="Q47:T47"/>
    <mergeCell ref="U47:Y47"/>
    <mergeCell ref="Z47:AD47"/>
    <mergeCell ref="Z49:AD49"/>
    <mergeCell ref="AE49:AI49"/>
    <mergeCell ref="AE45:AI45"/>
    <mergeCell ref="E46:H46"/>
    <mergeCell ref="I46:L46"/>
    <mergeCell ref="M46:P46"/>
    <mergeCell ref="Q46:T46"/>
    <mergeCell ref="U46:Y46"/>
    <mergeCell ref="Z46:AD46"/>
    <mergeCell ref="AE46:AI46"/>
    <mergeCell ref="E45:H45"/>
    <mergeCell ref="I45:L45"/>
    <mergeCell ref="M45:P45"/>
    <mergeCell ref="Q45:T45"/>
    <mergeCell ref="U45:Y45"/>
    <mergeCell ref="Z45:AD45"/>
    <mergeCell ref="AE43:AI43"/>
    <mergeCell ref="E44:H44"/>
    <mergeCell ref="I44:L44"/>
    <mergeCell ref="M44:P44"/>
    <mergeCell ref="Q44:T44"/>
    <mergeCell ref="U44:Y44"/>
    <mergeCell ref="Z44:AD44"/>
    <mergeCell ref="AE44:AI44"/>
    <mergeCell ref="E43:H43"/>
    <mergeCell ref="I43:L43"/>
    <mergeCell ref="M43:P43"/>
    <mergeCell ref="Q43:T43"/>
    <mergeCell ref="U43:Y43"/>
    <mergeCell ref="Z43:AD43"/>
    <mergeCell ref="AE41:AI41"/>
    <mergeCell ref="E42:H42"/>
    <mergeCell ref="I42:L42"/>
    <mergeCell ref="M42:P42"/>
    <mergeCell ref="Q42:T42"/>
    <mergeCell ref="U42:Y42"/>
    <mergeCell ref="Z42:AD42"/>
    <mergeCell ref="AE42:AI42"/>
    <mergeCell ref="E41:H41"/>
    <mergeCell ref="I41:L41"/>
    <mergeCell ref="M41:P41"/>
    <mergeCell ref="Q41:T41"/>
    <mergeCell ref="U41:Y41"/>
    <mergeCell ref="Z41:AD41"/>
    <mergeCell ref="AE39:AI39"/>
    <mergeCell ref="E40:H40"/>
    <mergeCell ref="I40:L40"/>
    <mergeCell ref="M40:P40"/>
    <mergeCell ref="Q40:T40"/>
    <mergeCell ref="U40:Y40"/>
    <mergeCell ref="Z40:AD40"/>
    <mergeCell ref="AE40:AI40"/>
    <mergeCell ref="E39:H39"/>
    <mergeCell ref="I39:L39"/>
    <mergeCell ref="M39:P39"/>
    <mergeCell ref="Q39:T39"/>
    <mergeCell ref="U39:Y39"/>
    <mergeCell ref="Z39:AD39"/>
    <mergeCell ref="E36:H36"/>
    <mergeCell ref="I36:L36"/>
    <mergeCell ref="M36:P36"/>
    <mergeCell ref="Q36:T36"/>
    <mergeCell ref="U36:Y36"/>
    <mergeCell ref="Z36:AD36"/>
    <mergeCell ref="AE36:AI36"/>
    <mergeCell ref="AE37:AI37"/>
    <mergeCell ref="E38:H38"/>
    <mergeCell ref="I38:L38"/>
    <mergeCell ref="M38:P38"/>
    <mergeCell ref="Q38:T38"/>
    <mergeCell ref="U38:Y38"/>
    <mergeCell ref="Z38:AD38"/>
    <mergeCell ref="AE38:AI38"/>
    <mergeCell ref="E37:H37"/>
    <mergeCell ref="I37:L37"/>
    <mergeCell ref="M37:P37"/>
    <mergeCell ref="Q37:T37"/>
    <mergeCell ref="U37:Y37"/>
    <mergeCell ref="Z37:AD37"/>
    <mergeCell ref="A35:B35"/>
    <mergeCell ref="E35:H35"/>
    <mergeCell ref="I35:L35"/>
    <mergeCell ref="M35:P35"/>
    <mergeCell ref="Q35:T35"/>
    <mergeCell ref="U35:Y35"/>
    <mergeCell ref="AE33:AI33"/>
    <mergeCell ref="E34:H34"/>
    <mergeCell ref="I34:L34"/>
    <mergeCell ref="M34:P34"/>
    <mergeCell ref="Q34:T34"/>
    <mergeCell ref="U34:Y34"/>
    <mergeCell ref="Z34:AD34"/>
    <mergeCell ref="AE34:AI34"/>
    <mergeCell ref="E33:H33"/>
    <mergeCell ref="I33:L33"/>
    <mergeCell ref="M33:P33"/>
    <mergeCell ref="Q33:T33"/>
    <mergeCell ref="U33:Y33"/>
    <mergeCell ref="Z33:AD33"/>
    <mergeCell ref="Z35:AD35"/>
    <mergeCell ref="AE35:AI35"/>
    <mergeCell ref="A31:D32"/>
    <mergeCell ref="E31:H32"/>
    <mergeCell ref="I31:L32"/>
    <mergeCell ref="M31:P32"/>
    <mergeCell ref="Q31:AI31"/>
    <mergeCell ref="Q32:T32"/>
    <mergeCell ref="U32:Y32"/>
    <mergeCell ref="Z32:AD32"/>
    <mergeCell ref="AE32:AI32"/>
    <mergeCell ref="AG23:AI23"/>
    <mergeCell ref="A29:AI29"/>
    <mergeCell ref="U22:W22"/>
    <mergeCell ref="X22:Z22"/>
    <mergeCell ref="AA22:AC22"/>
    <mergeCell ref="AD22:AF22"/>
    <mergeCell ref="AG22:AI22"/>
    <mergeCell ref="E23:H23"/>
    <mergeCell ref="I23:K23"/>
    <mergeCell ref="L23:N23"/>
    <mergeCell ref="O23:Q23"/>
    <mergeCell ref="R23:T23"/>
    <mergeCell ref="E22:H22"/>
    <mergeCell ref="I22:K22"/>
    <mergeCell ref="L22:N22"/>
    <mergeCell ref="O22:Q22"/>
    <mergeCell ref="R22:T22"/>
    <mergeCell ref="U23:W23"/>
    <mergeCell ref="X23:Z23"/>
    <mergeCell ref="AA23:AC23"/>
    <mergeCell ref="AD23:AF23"/>
    <mergeCell ref="AG20:AI20"/>
    <mergeCell ref="A21:B21"/>
    <mergeCell ref="E21:H21"/>
    <mergeCell ref="I21:K21"/>
    <mergeCell ref="L21:N21"/>
    <mergeCell ref="O21:Q21"/>
    <mergeCell ref="R21:T21"/>
    <mergeCell ref="U21:W21"/>
    <mergeCell ref="X21:Z21"/>
    <mergeCell ref="AA21:AC21"/>
    <mergeCell ref="AD21:AF21"/>
    <mergeCell ref="AG21:AI21"/>
    <mergeCell ref="E20:H20"/>
    <mergeCell ref="I20:K20"/>
    <mergeCell ref="L20:N20"/>
    <mergeCell ref="O20:Q20"/>
    <mergeCell ref="R20:T20"/>
    <mergeCell ref="U20:W20"/>
    <mergeCell ref="X20:Z20"/>
    <mergeCell ref="AA20:AC20"/>
    <mergeCell ref="AD20:AF20"/>
    <mergeCell ref="AG18:AI18"/>
    <mergeCell ref="E19:H19"/>
    <mergeCell ref="I19:K19"/>
    <mergeCell ref="L19:N19"/>
    <mergeCell ref="O19:Q19"/>
    <mergeCell ref="R19:T19"/>
    <mergeCell ref="U19:W19"/>
    <mergeCell ref="X19:Z19"/>
    <mergeCell ref="AA19:AC19"/>
    <mergeCell ref="AD19:AF19"/>
    <mergeCell ref="AG19:AI19"/>
    <mergeCell ref="E18:H18"/>
    <mergeCell ref="I18:K18"/>
    <mergeCell ref="L18:N18"/>
    <mergeCell ref="O18:Q18"/>
    <mergeCell ref="R18:T18"/>
    <mergeCell ref="U18:W18"/>
    <mergeCell ref="X18:Z18"/>
    <mergeCell ref="AA18:AC18"/>
    <mergeCell ref="AD18:AF18"/>
    <mergeCell ref="AG16:AI16"/>
    <mergeCell ref="E17:H17"/>
    <mergeCell ref="I17:K17"/>
    <mergeCell ref="L17:N17"/>
    <mergeCell ref="O17:Q17"/>
    <mergeCell ref="R17:T17"/>
    <mergeCell ref="U17:W17"/>
    <mergeCell ref="X17:Z17"/>
    <mergeCell ref="AA17:AC17"/>
    <mergeCell ref="AD17:AF17"/>
    <mergeCell ref="AG17:AI17"/>
    <mergeCell ref="E16:H16"/>
    <mergeCell ref="I16:K16"/>
    <mergeCell ref="L16:N16"/>
    <mergeCell ref="O16:Q16"/>
    <mergeCell ref="R16:T16"/>
    <mergeCell ref="U16:W16"/>
    <mergeCell ref="X16:Z16"/>
    <mergeCell ref="AA16:AC16"/>
    <mergeCell ref="AD16:AF16"/>
    <mergeCell ref="AG14:AI14"/>
    <mergeCell ref="E15:H15"/>
    <mergeCell ref="I15:K15"/>
    <mergeCell ref="L15:N15"/>
    <mergeCell ref="O15:Q15"/>
    <mergeCell ref="R15:T15"/>
    <mergeCell ref="U15:W15"/>
    <mergeCell ref="X15:Z15"/>
    <mergeCell ref="AA15:AC15"/>
    <mergeCell ref="AD15:AF15"/>
    <mergeCell ref="AG15:AI15"/>
    <mergeCell ref="E14:H14"/>
    <mergeCell ref="I14:K14"/>
    <mergeCell ref="L14:N14"/>
    <mergeCell ref="O14:Q14"/>
    <mergeCell ref="R14:T14"/>
    <mergeCell ref="U14:W14"/>
    <mergeCell ref="X14:Z14"/>
    <mergeCell ref="AA14:AC14"/>
    <mergeCell ref="AD14:AF14"/>
    <mergeCell ref="AG12:AI12"/>
    <mergeCell ref="E13:H13"/>
    <mergeCell ref="I13:K13"/>
    <mergeCell ref="L13:N13"/>
    <mergeCell ref="O13:Q13"/>
    <mergeCell ref="R13:T13"/>
    <mergeCell ref="U13:W13"/>
    <mergeCell ref="X13:Z13"/>
    <mergeCell ref="AA13:AC13"/>
    <mergeCell ref="AD13:AF13"/>
    <mergeCell ref="AG13:AI13"/>
    <mergeCell ref="E12:H12"/>
    <mergeCell ref="I12:K12"/>
    <mergeCell ref="L12:N12"/>
    <mergeCell ref="O12:Q12"/>
    <mergeCell ref="R12:T12"/>
    <mergeCell ref="U12:W12"/>
    <mergeCell ref="X12:Z12"/>
    <mergeCell ref="AA12:AC12"/>
    <mergeCell ref="AD12:AF12"/>
    <mergeCell ref="AG10:AI10"/>
    <mergeCell ref="E11:H11"/>
    <mergeCell ref="I11:K11"/>
    <mergeCell ref="L11:N11"/>
    <mergeCell ref="O11:Q11"/>
    <mergeCell ref="R11:T11"/>
    <mergeCell ref="U11:W11"/>
    <mergeCell ref="X11:Z11"/>
    <mergeCell ref="AA11:AC11"/>
    <mergeCell ref="AD11:AF11"/>
    <mergeCell ref="AG11:AI11"/>
    <mergeCell ref="E10:H10"/>
    <mergeCell ref="I10:K10"/>
    <mergeCell ref="L10:N10"/>
    <mergeCell ref="O10:Q10"/>
    <mergeCell ref="R10:T10"/>
    <mergeCell ref="U10:W10"/>
    <mergeCell ref="X10:Z10"/>
    <mergeCell ref="AA10:AC10"/>
    <mergeCell ref="AD10:AF10"/>
    <mergeCell ref="AA5:AC5"/>
    <mergeCell ref="AD5:AF5"/>
    <mergeCell ref="AG5:AI5"/>
    <mergeCell ref="X8:Z8"/>
    <mergeCell ref="AA8:AC8"/>
    <mergeCell ref="AD8:AF8"/>
    <mergeCell ref="AG8:AI8"/>
    <mergeCell ref="E9:H9"/>
    <mergeCell ref="I9:K9"/>
    <mergeCell ref="L9:N9"/>
    <mergeCell ref="O9:Q9"/>
    <mergeCell ref="R9:T9"/>
    <mergeCell ref="U9:W9"/>
    <mergeCell ref="E8:H8"/>
    <mergeCell ref="I8:K8"/>
    <mergeCell ref="L8:N8"/>
    <mergeCell ref="O8:Q8"/>
    <mergeCell ref="R8:T8"/>
    <mergeCell ref="U8:W8"/>
    <mergeCell ref="X9:Z9"/>
    <mergeCell ref="AA9:AC9"/>
    <mergeCell ref="AD9:AF9"/>
    <mergeCell ref="AG9:AI9"/>
    <mergeCell ref="A1:D1"/>
    <mergeCell ref="A7:B7"/>
    <mergeCell ref="E7:H7"/>
    <mergeCell ref="I7:K7"/>
    <mergeCell ref="L7:N7"/>
    <mergeCell ref="O7:Q7"/>
    <mergeCell ref="A2:AI2"/>
    <mergeCell ref="A4:D5"/>
    <mergeCell ref="E4:H5"/>
    <mergeCell ref="I4:Q4"/>
    <mergeCell ref="R4:Z4"/>
    <mergeCell ref="AA4:AI4"/>
    <mergeCell ref="I5:K5"/>
    <mergeCell ref="L5:N5"/>
    <mergeCell ref="O5:Q5"/>
    <mergeCell ref="R5:T5"/>
    <mergeCell ref="R7:T7"/>
    <mergeCell ref="U7:W7"/>
    <mergeCell ref="X7:Z7"/>
    <mergeCell ref="AA7:AC7"/>
    <mergeCell ref="AD7:AF7"/>
    <mergeCell ref="AG7:AI7"/>
    <mergeCell ref="U5:W5"/>
    <mergeCell ref="X5:Z5"/>
  </mergeCells>
  <phoneticPr fontId="4"/>
  <hyperlinks>
    <hyperlink ref="A1" location="P2細目次!A1" display="目次に戻る" xr:uid="{60F4DDAB-31B8-419D-BDEF-2800AB2E0E44}"/>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0CB3D-5845-41DF-8D2B-092BEBEDD2A5}">
  <sheetPr codeName="Sheet82">
    <tabColor theme="0"/>
    <pageSetUpPr fitToPage="1"/>
  </sheetPr>
  <dimension ref="A1:AI51"/>
  <sheetViews>
    <sheetView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35" ht="13.5">
      <c r="A1" s="1544" t="s">
        <v>4602</v>
      </c>
      <c r="B1" s="1544"/>
      <c r="C1" s="1544"/>
      <c r="D1" s="1544"/>
    </row>
    <row r="2" spans="1:35" s="42" customFormat="1" ht="18.75" customHeight="1">
      <c r="A2" s="1271" t="s">
        <v>2431</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row>
    <row r="3" spans="1:35" ht="18.75"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I3" s="407" t="s">
        <v>2411</v>
      </c>
    </row>
    <row r="4" spans="1:35" ht="18.75" customHeight="1">
      <c r="A4" s="1273" t="s">
        <v>2412</v>
      </c>
      <c r="B4" s="1273"/>
      <c r="C4" s="1273"/>
      <c r="D4" s="1274"/>
      <c r="E4" s="1485" t="s">
        <v>2432</v>
      </c>
      <c r="F4" s="1486"/>
      <c r="G4" s="1486"/>
      <c r="H4" s="1494"/>
      <c r="I4" s="1485" t="s">
        <v>2433</v>
      </c>
      <c r="J4" s="1486"/>
      <c r="K4" s="1486"/>
      <c r="L4" s="1494"/>
      <c r="M4" s="1485" t="s">
        <v>2434</v>
      </c>
      <c r="N4" s="1486"/>
      <c r="O4" s="1486"/>
      <c r="P4" s="1494"/>
      <c r="Q4" s="1263" t="s">
        <v>2425</v>
      </c>
      <c r="R4" s="1263"/>
      <c r="S4" s="1263"/>
      <c r="T4" s="1263"/>
      <c r="U4" s="1263"/>
      <c r="V4" s="1263"/>
      <c r="W4" s="1263"/>
      <c r="X4" s="1263"/>
      <c r="Y4" s="1263"/>
      <c r="Z4" s="1263"/>
      <c r="AA4" s="1263"/>
      <c r="AB4" s="1263"/>
      <c r="AC4" s="1263"/>
      <c r="AD4" s="1263"/>
      <c r="AE4" s="1263"/>
      <c r="AF4" s="1263"/>
      <c r="AG4" s="1263"/>
      <c r="AH4" s="1263"/>
      <c r="AI4" s="1260"/>
    </row>
    <row r="5" spans="1:35" ht="18.75" customHeight="1">
      <c r="A5" s="1276"/>
      <c r="B5" s="1276"/>
      <c r="C5" s="1276"/>
      <c r="D5" s="1282"/>
      <c r="E5" s="1487"/>
      <c r="F5" s="1295"/>
      <c r="G5" s="1295"/>
      <c r="H5" s="1495"/>
      <c r="I5" s="1487"/>
      <c r="J5" s="1295"/>
      <c r="K5" s="1295"/>
      <c r="L5" s="1495"/>
      <c r="M5" s="1487"/>
      <c r="N5" s="1295"/>
      <c r="O5" s="1295"/>
      <c r="P5" s="1495"/>
      <c r="Q5" s="1263" t="s">
        <v>1119</v>
      </c>
      <c r="R5" s="1263"/>
      <c r="S5" s="1263"/>
      <c r="T5" s="1263"/>
      <c r="U5" s="1658" t="s">
        <v>2435</v>
      </c>
      <c r="V5" s="1658"/>
      <c r="W5" s="1658"/>
      <c r="X5" s="1658"/>
      <c r="Y5" s="1658"/>
      <c r="Z5" s="1263" t="s">
        <v>2436</v>
      </c>
      <c r="AA5" s="1263"/>
      <c r="AB5" s="1263"/>
      <c r="AC5" s="1263"/>
      <c r="AD5" s="1263"/>
      <c r="AE5" s="1263" t="s">
        <v>2428</v>
      </c>
      <c r="AF5" s="1263"/>
      <c r="AG5" s="1263"/>
      <c r="AH5" s="1263"/>
      <c r="AI5" s="1260"/>
    </row>
    <row r="6" spans="1:35" ht="18.75" customHeight="1">
      <c r="A6" s="285"/>
      <c r="B6" s="285"/>
      <c r="C6" s="285"/>
      <c r="D6" s="311"/>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row>
    <row r="7" spans="1:35" ht="18.75" customHeight="1">
      <c r="A7" s="1289" t="s">
        <v>965</v>
      </c>
      <c r="B7" s="1289"/>
      <c r="C7" s="315">
        <v>24</v>
      </c>
      <c r="D7" s="117" t="s">
        <v>1113</v>
      </c>
      <c r="E7" s="1759">
        <v>259</v>
      </c>
      <c r="F7" s="1643"/>
      <c r="G7" s="1643"/>
      <c r="H7" s="1643"/>
      <c r="I7" s="1492">
        <v>129</v>
      </c>
      <c r="J7" s="1492"/>
      <c r="K7" s="1492"/>
      <c r="L7" s="1492"/>
      <c r="M7" s="1492">
        <v>425</v>
      </c>
      <c r="N7" s="1492"/>
      <c r="O7" s="1492"/>
      <c r="P7" s="1492"/>
      <c r="Q7" s="1492">
        <v>246</v>
      </c>
      <c r="R7" s="1492"/>
      <c r="S7" s="1492"/>
      <c r="T7" s="1492"/>
      <c r="U7" s="1490">
        <v>92</v>
      </c>
      <c r="V7" s="1490"/>
      <c r="W7" s="1490"/>
      <c r="X7" s="1490"/>
      <c r="Y7" s="1490"/>
      <c r="Z7" s="1492">
        <v>96</v>
      </c>
      <c r="AA7" s="1492"/>
      <c r="AB7" s="1492"/>
      <c r="AC7" s="1492"/>
      <c r="AD7" s="1492"/>
      <c r="AE7" s="2187" t="s">
        <v>2437</v>
      </c>
      <c r="AF7" s="2187"/>
      <c r="AG7" s="2187"/>
      <c r="AH7" s="2187"/>
      <c r="AI7" s="2187"/>
    </row>
    <row r="8" spans="1:35" ht="18.75" customHeight="1">
      <c r="A8" s="315"/>
      <c r="B8" s="315"/>
      <c r="C8" s="315"/>
      <c r="D8" s="441"/>
      <c r="E8" s="1280"/>
      <c r="F8" s="1201"/>
      <c r="G8" s="1201"/>
      <c r="H8" s="1201"/>
      <c r="I8" s="1201"/>
      <c r="J8" s="1201"/>
      <c r="K8" s="1201"/>
      <c r="L8" s="1201"/>
      <c r="M8" s="1201"/>
      <c r="N8" s="1201"/>
      <c r="O8" s="1201"/>
      <c r="P8" s="1201"/>
      <c r="Q8" s="1201"/>
      <c r="R8" s="1201"/>
      <c r="S8" s="1201"/>
      <c r="T8" s="1201"/>
      <c r="U8" s="1202"/>
      <c r="V8" s="1202"/>
      <c r="W8" s="1202"/>
      <c r="X8" s="1202"/>
      <c r="Y8" s="1202"/>
      <c r="Z8" s="1201"/>
      <c r="AA8" s="1201"/>
      <c r="AB8" s="1201"/>
      <c r="AC8" s="1201"/>
      <c r="AD8" s="1201"/>
      <c r="AE8" s="2084"/>
      <c r="AF8" s="2084"/>
      <c r="AG8" s="2084"/>
      <c r="AH8" s="2084"/>
      <c r="AI8" s="2084"/>
    </row>
    <row r="9" spans="1:35" ht="18.75" customHeight="1">
      <c r="A9" s="315"/>
      <c r="B9" s="315"/>
      <c r="C9" s="315">
        <v>25</v>
      </c>
      <c r="D9" s="441"/>
      <c r="E9" s="1759">
        <v>279</v>
      </c>
      <c r="F9" s="1643"/>
      <c r="G9" s="1643"/>
      <c r="H9" s="1643"/>
      <c r="I9" s="1492">
        <v>122</v>
      </c>
      <c r="J9" s="1492"/>
      <c r="K9" s="1492"/>
      <c r="L9" s="1492"/>
      <c r="M9" s="1492">
        <v>348</v>
      </c>
      <c r="N9" s="1492"/>
      <c r="O9" s="1492"/>
      <c r="P9" s="1492"/>
      <c r="Q9" s="1492">
        <v>279</v>
      </c>
      <c r="R9" s="1492"/>
      <c r="S9" s="1492"/>
      <c r="T9" s="1492"/>
      <c r="U9" s="1490">
        <v>99</v>
      </c>
      <c r="V9" s="1490"/>
      <c r="W9" s="1490"/>
      <c r="X9" s="1490"/>
      <c r="Y9" s="1490"/>
      <c r="Z9" s="1492">
        <v>126</v>
      </c>
      <c r="AA9" s="1492"/>
      <c r="AB9" s="1492"/>
      <c r="AC9" s="1492"/>
      <c r="AD9" s="1492"/>
      <c r="AE9" s="2187" t="s">
        <v>2438</v>
      </c>
      <c r="AF9" s="2187"/>
      <c r="AG9" s="2187"/>
      <c r="AH9" s="2187"/>
      <c r="AI9" s="2187"/>
    </row>
    <row r="10" spans="1:35" ht="18.75" customHeight="1">
      <c r="A10" s="315"/>
      <c r="B10" s="315"/>
      <c r="C10" s="315"/>
      <c r="D10" s="441"/>
      <c r="E10" s="1759"/>
      <c r="F10" s="1492"/>
      <c r="G10" s="1492"/>
      <c r="H10" s="1492"/>
      <c r="I10" s="1492"/>
      <c r="J10" s="1492"/>
      <c r="K10" s="1492"/>
      <c r="L10" s="1492"/>
      <c r="M10" s="1492"/>
      <c r="N10" s="1492"/>
      <c r="O10" s="1492"/>
      <c r="P10" s="1492"/>
      <c r="Q10" s="1492"/>
      <c r="R10" s="1492"/>
      <c r="S10" s="1492"/>
      <c r="T10" s="1492"/>
      <c r="U10" s="1202"/>
      <c r="V10" s="1202"/>
      <c r="W10" s="1202"/>
      <c r="X10" s="1202"/>
      <c r="Y10" s="1202"/>
      <c r="Z10" s="1492"/>
      <c r="AA10" s="1492"/>
      <c r="AB10" s="1492"/>
      <c r="AC10" s="1492"/>
      <c r="AD10" s="1492"/>
      <c r="AE10" s="1492"/>
      <c r="AF10" s="1492"/>
      <c r="AG10" s="1492"/>
      <c r="AH10" s="1492"/>
      <c r="AI10" s="1492"/>
    </row>
    <row r="11" spans="1:35" ht="18.75" customHeight="1">
      <c r="A11" s="315"/>
      <c r="B11" s="315"/>
      <c r="C11" s="315">
        <v>26</v>
      </c>
      <c r="D11" s="441"/>
      <c r="E11" s="1759">
        <v>305</v>
      </c>
      <c r="F11" s="1643"/>
      <c r="G11" s="1643"/>
      <c r="H11" s="1643"/>
      <c r="I11" s="1492">
        <v>157</v>
      </c>
      <c r="J11" s="1492"/>
      <c r="K11" s="1492"/>
      <c r="L11" s="1492"/>
      <c r="M11" s="1492">
        <v>463</v>
      </c>
      <c r="N11" s="1492"/>
      <c r="O11" s="1492"/>
      <c r="P11" s="1492"/>
      <c r="Q11" s="1492">
        <v>305</v>
      </c>
      <c r="R11" s="1492"/>
      <c r="S11" s="1492"/>
      <c r="T11" s="1492"/>
      <c r="U11" s="1490">
        <v>71</v>
      </c>
      <c r="V11" s="1490"/>
      <c r="W11" s="1490"/>
      <c r="X11" s="1490"/>
      <c r="Y11" s="1490"/>
      <c r="Z11" s="1492">
        <v>171</v>
      </c>
      <c r="AA11" s="1492"/>
      <c r="AB11" s="1492"/>
      <c r="AC11" s="1492"/>
      <c r="AD11" s="1492"/>
      <c r="AE11" s="2187" t="s">
        <v>2439</v>
      </c>
      <c r="AF11" s="2187"/>
      <c r="AG11" s="2187"/>
      <c r="AH11" s="2187"/>
      <c r="AI11" s="2187"/>
    </row>
    <row r="12" spans="1:35" ht="18.75" customHeight="1">
      <c r="A12" s="315"/>
      <c r="B12" s="315"/>
      <c r="C12" s="315"/>
      <c r="D12" s="441"/>
      <c r="E12" s="1759"/>
      <c r="F12" s="1492"/>
      <c r="G12" s="1492"/>
      <c r="H12" s="1492"/>
      <c r="I12" s="1492"/>
      <c r="J12" s="1492"/>
      <c r="K12" s="1492"/>
      <c r="L12" s="1492"/>
      <c r="M12" s="1492"/>
      <c r="N12" s="1492"/>
      <c r="O12" s="1492"/>
      <c r="P12" s="1492"/>
      <c r="Q12" s="1492"/>
      <c r="R12" s="1492"/>
      <c r="S12" s="1492"/>
      <c r="T12" s="1492"/>
      <c r="U12" s="1202"/>
      <c r="V12" s="1202"/>
      <c r="W12" s="1202"/>
      <c r="X12" s="1202"/>
      <c r="Y12" s="1202"/>
      <c r="Z12" s="1492"/>
      <c r="AA12" s="1492"/>
      <c r="AB12" s="1492"/>
      <c r="AC12" s="1492"/>
      <c r="AD12" s="1492"/>
      <c r="AE12" s="1492"/>
      <c r="AF12" s="1492"/>
      <c r="AG12" s="1492"/>
      <c r="AH12" s="1492"/>
      <c r="AI12" s="1492"/>
    </row>
    <row r="13" spans="1:35" ht="18.75" customHeight="1">
      <c r="A13" s="315"/>
      <c r="B13" s="315"/>
      <c r="C13" s="315">
        <v>27</v>
      </c>
      <c r="D13" s="441"/>
      <c r="E13" s="1759">
        <v>323</v>
      </c>
      <c r="F13" s="1643"/>
      <c r="G13" s="1643"/>
      <c r="H13" s="1643"/>
      <c r="I13" s="1492">
        <v>162</v>
      </c>
      <c r="J13" s="1492"/>
      <c r="K13" s="1492"/>
      <c r="L13" s="1492"/>
      <c r="M13" s="1492">
        <v>494</v>
      </c>
      <c r="N13" s="1492"/>
      <c r="O13" s="1492"/>
      <c r="P13" s="1492"/>
      <c r="Q13" s="1492">
        <v>323</v>
      </c>
      <c r="R13" s="1492"/>
      <c r="S13" s="1492"/>
      <c r="T13" s="1492"/>
      <c r="U13" s="1490">
        <v>101</v>
      </c>
      <c r="V13" s="1490"/>
      <c r="W13" s="1490"/>
      <c r="X13" s="1490"/>
      <c r="Y13" s="1490"/>
      <c r="Z13" s="1492">
        <v>160</v>
      </c>
      <c r="AA13" s="1492"/>
      <c r="AB13" s="1492"/>
      <c r="AC13" s="1492"/>
      <c r="AD13" s="1492"/>
      <c r="AE13" s="2187" t="s">
        <v>2440</v>
      </c>
      <c r="AF13" s="2187"/>
      <c r="AG13" s="2187"/>
      <c r="AH13" s="2187"/>
      <c r="AI13" s="2187"/>
    </row>
    <row r="14" spans="1:35" ht="18.75" customHeight="1">
      <c r="A14" s="315"/>
      <c r="B14" s="315"/>
      <c r="C14" s="315"/>
      <c r="D14" s="441"/>
      <c r="E14" s="1420"/>
      <c r="F14" s="1202"/>
      <c r="G14" s="1202"/>
      <c r="H14" s="1202"/>
      <c r="I14" s="1202"/>
      <c r="J14" s="1202"/>
      <c r="K14" s="1202"/>
      <c r="L14" s="1202"/>
      <c r="M14" s="1202"/>
      <c r="N14" s="1202"/>
      <c r="O14" s="1202"/>
      <c r="P14" s="1202"/>
      <c r="Q14" s="1202"/>
      <c r="R14" s="1202"/>
      <c r="S14" s="1202"/>
      <c r="T14" s="1202"/>
      <c r="U14" s="1202"/>
      <c r="V14" s="1202"/>
      <c r="W14" s="1202"/>
      <c r="X14" s="1202"/>
      <c r="Y14" s="1202"/>
      <c r="Z14" s="1202"/>
      <c r="AA14" s="1202"/>
      <c r="AB14" s="1202"/>
      <c r="AC14" s="1202"/>
      <c r="AD14" s="1202"/>
      <c r="AE14" s="1202"/>
      <c r="AF14" s="1202"/>
      <c r="AG14" s="1202"/>
      <c r="AH14" s="1202"/>
      <c r="AI14" s="1202"/>
    </row>
    <row r="15" spans="1:35" ht="18.75" customHeight="1">
      <c r="A15" s="315"/>
      <c r="B15" s="315"/>
      <c r="C15" s="315">
        <v>28</v>
      </c>
      <c r="D15" s="441"/>
      <c r="E15" s="1759">
        <v>309</v>
      </c>
      <c r="F15" s="1643"/>
      <c r="G15" s="1643"/>
      <c r="H15" s="1643"/>
      <c r="I15" s="1492">
        <v>178</v>
      </c>
      <c r="J15" s="1492"/>
      <c r="K15" s="1492"/>
      <c r="L15" s="1492"/>
      <c r="M15" s="1492">
        <v>539</v>
      </c>
      <c r="N15" s="1492"/>
      <c r="O15" s="1492"/>
      <c r="P15" s="1492"/>
      <c r="Q15" s="1492">
        <v>309</v>
      </c>
      <c r="R15" s="1492"/>
      <c r="S15" s="1492"/>
      <c r="T15" s="1492"/>
      <c r="U15" s="1490">
        <v>84</v>
      </c>
      <c r="V15" s="1490"/>
      <c r="W15" s="1490"/>
      <c r="X15" s="1490"/>
      <c r="Y15" s="1490"/>
      <c r="Z15" s="1492">
        <v>140</v>
      </c>
      <c r="AA15" s="1492"/>
      <c r="AB15" s="1492"/>
      <c r="AC15" s="1492"/>
      <c r="AD15" s="1492"/>
      <c r="AE15" s="2187" t="s">
        <v>1185</v>
      </c>
      <c r="AF15" s="2187"/>
      <c r="AG15" s="2187"/>
      <c r="AH15" s="2187"/>
      <c r="AI15" s="2187"/>
    </row>
    <row r="16" spans="1:35" ht="18.75" customHeight="1">
      <c r="A16" s="315"/>
      <c r="B16" s="315"/>
      <c r="C16" s="315"/>
      <c r="D16" s="441"/>
      <c r="E16" s="1420"/>
      <c r="F16" s="1202"/>
      <c r="G16" s="1202"/>
      <c r="H16" s="1202"/>
      <c r="I16" s="1202"/>
      <c r="J16" s="1202"/>
      <c r="K16" s="1202"/>
      <c r="L16" s="1202"/>
      <c r="M16" s="1202"/>
      <c r="N16" s="1202"/>
      <c r="O16" s="1202"/>
      <c r="P16" s="1202"/>
      <c r="Q16" s="1202"/>
      <c r="R16" s="1202"/>
      <c r="S16" s="1202"/>
      <c r="T16" s="1202"/>
      <c r="U16" s="1202"/>
      <c r="V16" s="1202"/>
      <c r="W16" s="1202"/>
      <c r="X16" s="1202"/>
      <c r="Y16" s="1202"/>
      <c r="Z16" s="1202"/>
      <c r="AA16" s="1202"/>
      <c r="AB16" s="1202"/>
      <c r="AC16" s="1202"/>
      <c r="AD16" s="1202"/>
      <c r="AE16" s="1202"/>
      <c r="AF16" s="1202"/>
      <c r="AG16" s="1202"/>
      <c r="AH16" s="1202"/>
      <c r="AI16" s="1202"/>
    </row>
    <row r="17" spans="1:35" ht="18.75" customHeight="1">
      <c r="A17" s="315"/>
      <c r="B17" s="315"/>
      <c r="C17" s="315">
        <v>29</v>
      </c>
      <c r="D17" s="441"/>
      <c r="E17" s="1759">
        <v>283</v>
      </c>
      <c r="F17" s="1643"/>
      <c r="G17" s="1643"/>
      <c r="H17" s="1643"/>
      <c r="I17" s="1492">
        <v>189</v>
      </c>
      <c r="J17" s="1492"/>
      <c r="K17" s="1492"/>
      <c r="L17" s="1492"/>
      <c r="M17" s="1492">
        <v>578</v>
      </c>
      <c r="N17" s="1492"/>
      <c r="O17" s="1492"/>
      <c r="P17" s="1492"/>
      <c r="Q17" s="1492">
        <v>283</v>
      </c>
      <c r="R17" s="1492"/>
      <c r="S17" s="1492"/>
      <c r="T17" s="1492"/>
      <c r="U17" s="1490">
        <v>68</v>
      </c>
      <c r="V17" s="1490"/>
      <c r="W17" s="1490"/>
      <c r="X17" s="1490"/>
      <c r="Y17" s="1490"/>
      <c r="Z17" s="1492">
        <v>145</v>
      </c>
      <c r="AA17" s="1492"/>
      <c r="AB17" s="1492"/>
      <c r="AC17" s="1492"/>
      <c r="AD17" s="1492"/>
      <c r="AE17" s="2187" t="s">
        <v>1161</v>
      </c>
      <c r="AF17" s="2187"/>
      <c r="AG17" s="2187"/>
      <c r="AH17" s="2187"/>
      <c r="AI17" s="2187"/>
    </row>
    <row r="18" spans="1:35" ht="18.75" customHeight="1">
      <c r="A18" s="315"/>
      <c r="B18" s="315"/>
      <c r="C18" s="315"/>
      <c r="D18" s="441"/>
      <c r="E18" s="1420"/>
      <c r="F18" s="1202"/>
      <c r="G18" s="1202"/>
      <c r="H18" s="1202"/>
      <c r="I18" s="1202"/>
      <c r="J18" s="1202"/>
      <c r="K18" s="1202"/>
      <c r="L18" s="1202"/>
      <c r="M18" s="1202"/>
      <c r="N18" s="1202"/>
      <c r="O18" s="1202"/>
      <c r="P18" s="1202"/>
      <c r="Q18" s="1202"/>
      <c r="R18" s="1202"/>
      <c r="S18" s="1202"/>
      <c r="T18" s="1202"/>
      <c r="U18" s="1202"/>
      <c r="V18" s="1202"/>
      <c r="W18" s="1202"/>
      <c r="X18" s="1202"/>
      <c r="Y18" s="1202"/>
      <c r="Z18" s="1202"/>
      <c r="AA18" s="1202"/>
      <c r="AB18" s="1202"/>
      <c r="AC18" s="1202"/>
      <c r="AD18" s="1202"/>
      <c r="AE18" s="1202"/>
      <c r="AF18" s="1202"/>
      <c r="AG18" s="1202"/>
      <c r="AH18" s="1202"/>
      <c r="AI18" s="1202"/>
    </row>
    <row r="19" spans="1:35" ht="18.75" customHeight="1">
      <c r="A19" s="315"/>
      <c r="B19" s="315"/>
      <c r="C19" s="315">
        <v>30</v>
      </c>
      <c r="D19" s="315"/>
      <c r="E19" s="1759">
        <v>324</v>
      </c>
      <c r="F19" s="1643"/>
      <c r="G19" s="1643"/>
      <c r="H19" s="1643"/>
      <c r="I19" s="1643">
        <v>201</v>
      </c>
      <c r="J19" s="1643"/>
      <c r="K19" s="1643"/>
      <c r="L19" s="1643"/>
      <c r="M19" s="1643">
        <v>622</v>
      </c>
      <c r="N19" s="1643"/>
      <c r="O19" s="1643"/>
      <c r="P19" s="1643"/>
      <c r="Q19" s="1643">
        <v>324</v>
      </c>
      <c r="R19" s="1643"/>
      <c r="S19" s="1643"/>
      <c r="T19" s="1643"/>
      <c r="U19" s="1289">
        <v>71</v>
      </c>
      <c r="V19" s="1289"/>
      <c r="W19" s="1289"/>
      <c r="X19" s="1289"/>
      <c r="Y19" s="1289"/>
      <c r="Z19" s="1643">
        <v>172</v>
      </c>
      <c r="AA19" s="1643"/>
      <c r="AB19" s="1643"/>
      <c r="AC19" s="1643"/>
      <c r="AD19" s="1643"/>
      <c r="AE19" s="1643">
        <v>81</v>
      </c>
      <c r="AF19" s="1643"/>
      <c r="AG19" s="1643"/>
      <c r="AH19" s="1643"/>
      <c r="AI19" s="1643"/>
    </row>
    <row r="20" spans="1:35" ht="18.75" customHeight="1">
      <c r="A20" s="315"/>
      <c r="B20" s="315"/>
      <c r="C20" s="315"/>
      <c r="D20" s="441"/>
      <c r="E20" s="1420"/>
      <c r="F20" s="1202"/>
      <c r="G20" s="1202"/>
      <c r="H20" s="1202"/>
      <c r="I20" s="1202"/>
      <c r="J20" s="1202"/>
      <c r="K20" s="1202"/>
      <c r="L20" s="1202"/>
      <c r="M20" s="1202"/>
      <c r="N20" s="1202"/>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row>
    <row r="21" spans="1:35" ht="18.75" customHeight="1">
      <c r="A21" s="1289" t="s">
        <v>1212</v>
      </c>
      <c r="B21" s="1289"/>
      <c r="C21" s="315" t="s">
        <v>2417</v>
      </c>
      <c r="D21" s="315"/>
      <c r="E21" s="1759">
        <v>323</v>
      </c>
      <c r="F21" s="1643"/>
      <c r="G21" s="1643"/>
      <c r="H21" s="1643"/>
      <c r="I21" s="1643">
        <v>204</v>
      </c>
      <c r="J21" s="1643"/>
      <c r="K21" s="1643"/>
      <c r="L21" s="1643"/>
      <c r="M21" s="1643">
        <v>601</v>
      </c>
      <c r="N21" s="1643"/>
      <c r="O21" s="1643"/>
      <c r="P21" s="1643"/>
      <c r="Q21" s="1643">
        <v>323</v>
      </c>
      <c r="R21" s="1643"/>
      <c r="S21" s="1643"/>
      <c r="T21" s="1643"/>
      <c r="U21" s="1289">
        <v>78</v>
      </c>
      <c r="V21" s="1289"/>
      <c r="W21" s="1289"/>
      <c r="X21" s="1289"/>
      <c r="Y21" s="1289"/>
      <c r="Z21" s="1643">
        <v>148</v>
      </c>
      <c r="AA21" s="1643"/>
      <c r="AB21" s="1643"/>
      <c r="AC21" s="1643"/>
      <c r="AD21" s="1643"/>
      <c r="AE21" s="1643">
        <v>97</v>
      </c>
      <c r="AF21" s="1643"/>
      <c r="AG21" s="1643"/>
      <c r="AH21" s="1643"/>
      <c r="AI21" s="1643"/>
    </row>
    <row r="22" spans="1:35" ht="18.75" customHeight="1">
      <c r="A22" s="315"/>
      <c r="B22" s="315"/>
      <c r="C22" s="315"/>
      <c r="D22" s="441"/>
      <c r="E22" s="1420"/>
      <c r="F22" s="1202"/>
      <c r="G22" s="1202"/>
      <c r="H22" s="1202"/>
      <c r="I22" s="1202"/>
      <c r="J22" s="1202"/>
      <c r="K22" s="1202"/>
      <c r="L22" s="1202"/>
      <c r="M22" s="1202"/>
      <c r="N22" s="1202"/>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row>
    <row r="23" spans="1:35" ht="18.75" customHeight="1">
      <c r="A23" s="315"/>
      <c r="B23" s="315"/>
      <c r="C23" s="315">
        <v>2</v>
      </c>
      <c r="D23" s="315"/>
      <c r="E23" s="1759">
        <v>245</v>
      </c>
      <c r="F23" s="1643"/>
      <c r="G23" s="1643"/>
      <c r="H23" s="1643"/>
      <c r="I23" s="1643">
        <v>166</v>
      </c>
      <c r="J23" s="1643"/>
      <c r="K23" s="1643"/>
      <c r="L23" s="1643"/>
      <c r="M23" s="1643">
        <v>475</v>
      </c>
      <c r="N23" s="1643"/>
      <c r="O23" s="1643"/>
      <c r="P23" s="1643"/>
      <c r="Q23" s="1643">
        <v>245</v>
      </c>
      <c r="R23" s="1643"/>
      <c r="S23" s="1643"/>
      <c r="T23" s="1643"/>
      <c r="U23" s="1289">
        <v>59</v>
      </c>
      <c r="V23" s="1289"/>
      <c r="W23" s="1289"/>
      <c r="X23" s="1289"/>
      <c r="Y23" s="1289"/>
      <c r="Z23" s="1643">
        <v>120</v>
      </c>
      <c r="AA23" s="1643"/>
      <c r="AB23" s="1643"/>
      <c r="AC23" s="1643"/>
      <c r="AD23" s="1643"/>
      <c r="AE23" s="1643">
        <v>66</v>
      </c>
      <c r="AF23" s="1643"/>
      <c r="AG23" s="1643"/>
      <c r="AH23" s="1643"/>
      <c r="AI23" s="1643"/>
    </row>
    <row r="24" spans="1:35" ht="18.75" customHeight="1">
      <c r="A24" s="306"/>
      <c r="B24" s="306"/>
      <c r="C24" s="306"/>
      <c r="D24" s="312"/>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row>
    <row r="25" spans="1:35" ht="13.5">
      <c r="A25" s="403" t="s">
        <v>2441</v>
      </c>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B25" s="314"/>
      <c r="AC25" s="314"/>
      <c r="AD25" s="314"/>
      <c r="AE25" s="314"/>
      <c r="AF25" s="314"/>
      <c r="AG25" s="314"/>
      <c r="AH25" s="314"/>
      <c r="AI25" s="308" t="s">
        <v>2419</v>
      </c>
    </row>
    <row r="26" spans="1:35" ht="13.5">
      <c r="A26" s="65" t="s">
        <v>4720</v>
      </c>
      <c r="B26" s="9"/>
      <c r="C26" s="9"/>
      <c r="D26" s="9"/>
      <c r="E26" s="9"/>
      <c r="F26" s="9"/>
      <c r="G26" s="9"/>
      <c r="H26" s="9"/>
      <c r="I26" s="9"/>
      <c r="J26" s="9"/>
      <c r="K26" s="9"/>
      <c r="L26" s="9"/>
      <c r="M26" s="9"/>
      <c r="N26" s="9"/>
      <c r="O26" s="9"/>
      <c r="P26" s="9"/>
      <c r="Q26" s="9"/>
      <c r="R26" s="9"/>
      <c r="S26" s="9"/>
      <c r="T26" s="9"/>
      <c r="U26" s="9"/>
      <c r="V26" s="9"/>
      <c r="W26" s="9"/>
      <c r="X26" s="9"/>
      <c r="Y26" s="9"/>
      <c r="Z26" s="9"/>
      <c r="AA26" s="315"/>
      <c r="AB26" s="315"/>
      <c r="AC26" s="315"/>
      <c r="AD26" s="315"/>
      <c r="AE26" s="315"/>
      <c r="AF26" s="315"/>
      <c r="AG26" s="315"/>
      <c r="AH26" s="315"/>
      <c r="AI26" s="315"/>
    </row>
    <row r="27" spans="1:35" ht="18.75" customHeight="1">
      <c r="A27" s="285"/>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row>
    <row r="28" spans="1:35" s="42" customFormat="1" ht="18.75" customHeight="1">
      <c r="A28" s="1271" t="s">
        <v>2442</v>
      </c>
      <c r="B28" s="1271"/>
      <c r="C28" s="1271"/>
      <c r="D28" s="1271"/>
      <c r="E28" s="1271"/>
      <c r="F28" s="1271"/>
      <c r="G28" s="1271"/>
      <c r="H28" s="1271"/>
      <c r="I28" s="1271"/>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1"/>
      <c r="AH28" s="1271"/>
      <c r="AI28" s="1271"/>
    </row>
    <row r="30" spans="1:35" ht="18.75" customHeight="1">
      <c r="A30" s="1261" t="s">
        <v>2443</v>
      </c>
      <c r="B30" s="1261"/>
      <c r="C30" s="1261"/>
      <c r="D30" s="1262"/>
      <c r="E30" s="1263" t="s">
        <v>2444</v>
      </c>
      <c r="F30" s="1263"/>
      <c r="G30" s="1263"/>
      <c r="H30" s="1263"/>
      <c r="I30" s="1263"/>
      <c r="J30" s="1263"/>
      <c r="K30" s="1263"/>
      <c r="L30" s="1263"/>
      <c r="M30" s="1263"/>
      <c r="N30" s="1263"/>
      <c r="O30" s="1263"/>
      <c r="P30" s="1263" t="s">
        <v>2445</v>
      </c>
      <c r="Q30" s="1263"/>
      <c r="R30" s="1263"/>
      <c r="S30" s="1263"/>
      <c r="T30" s="1263"/>
      <c r="U30" s="1263"/>
      <c r="V30" s="1263"/>
      <c r="W30" s="1263"/>
      <c r="X30" s="1263"/>
      <c r="Y30" s="1263"/>
      <c r="Z30" s="1263"/>
      <c r="AA30" s="1263" t="s">
        <v>2446</v>
      </c>
      <c r="AB30" s="1263"/>
      <c r="AC30" s="1263"/>
      <c r="AD30" s="1263"/>
      <c r="AE30" s="1263"/>
      <c r="AF30" s="1263"/>
      <c r="AG30" s="1263"/>
      <c r="AH30" s="1263"/>
      <c r="AI30" s="1260"/>
    </row>
    <row r="31" spans="1:35" ht="18.75" customHeight="1">
      <c r="A31" s="285"/>
      <c r="B31" s="285"/>
      <c r="C31" s="285"/>
      <c r="D31" s="311"/>
      <c r="E31" s="900"/>
      <c r="F31" s="901"/>
      <c r="G31" s="901"/>
      <c r="H31" s="901"/>
      <c r="I31" s="901"/>
      <c r="J31" s="901"/>
      <c r="K31" s="901"/>
      <c r="L31" s="901"/>
      <c r="M31" s="308"/>
      <c r="N31" s="308" t="s">
        <v>2447</v>
      </c>
      <c r="P31" s="308"/>
      <c r="Q31" s="308"/>
      <c r="R31" s="901"/>
      <c r="S31" s="901"/>
      <c r="T31" s="901"/>
      <c r="U31" s="901"/>
      <c r="V31" s="901"/>
      <c r="W31" s="901"/>
      <c r="X31" s="901"/>
      <c r="Y31" s="308" t="s">
        <v>2448</v>
      </c>
      <c r="AA31" s="308"/>
      <c r="AB31" s="308"/>
      <c r="AC31" s="901"/>
      <c r="AD31" s="901"/>
      <c r="AE31" s="901"/>
      <c r="AF31" s="901"/>
      <c r="AG31" s="1273" t="s">
        <v>2449</v>
      </c>
      <c r="AH31" s="1273"/>
      <c r="AI31" s="314"/>
    </row>
    <row r="32" spans="1:35" ht="18.75" customHeight="1">
      <c r="A32" s="1289" t="s">
        <v>965</v>
      </c>
      <c r="B32" s="1289"/>
      <c r="C32" s="315">
        <v>24</v>
      </c>
      <c r="D32" s="117" t="s">
        <v>1113</v>
      </c>
      <c r="E32" s="310"/>
      <c r="G32" s="1489">
        <v>2930</v>
      </c>
      <c r="H32" s="1489"/>
      <c r="I32" s="1489"/>
      <c r="J32" s="1489"/>
      <c r="K32" s="1489"/>
      <c r="L32" s="1489"/>
      <c r="M32" s="1489"/>
      <c r="N32" s="902"/>
      <c r="O32" s="898"/>
      <c r="P32" s="898"/>
      <c r="R32" s="1489">
        <v>9750</v>
      </c>
      <c r="S32" s="1489"/>
      <c r="T32" s="1489"/>
      <c r="U32" s="1489"/>
      <c r="V32" s="1489"/>
      <c r="W32" s="1489"/>
      <c r="X32" s="1489"/>
      <c r="Y32" s="902"/>
      <c r="Z32" s="902"/>
      <c r="AA32" s="902"/>
      <c r="AC32" s="1489">
        <v>1235641</v>
      </c>
      <c r="AD32" s="1489"/>
      <c r="AE32" s="1489"/>
      <c r="AF32" s="1489"/>
      <c r="AG32" s="1489"/>
      <c r="AH32" s="902"/>
      <c r="AI32" s="285"/>
    </row>
    <row r="33" spans="1:35" ht="18.75" customHeight="1">
      <c r="A33" s="315"/>
      <c r="B33" s="315"/>
      <c r="C33" s="315"/>
      <c r="D33" s="441"/>
      <c r="E33" s="310"/>
      <c r="G33" s="1202"/>
      <c r="H33" s="1202"/>
      <c r="I33" s="1202"/>
      <c r="J33" s="1202"/>
      <c r="K33" s="1202"/>
      <c r="L33" s="1202"/>
      <c r="M33" s="1202"/>
      <c r="O33" s="426"/>
      <c r="P33" s="426"/>
      <c r="R33" s="1775"/>
      <c r="S33" s="1775"/>
      <c r="T33" s="1775"/>
      <c r="U33" s="1775"/>
      <c r="V33" s="1775"/>
      <c r="W33" s="1775"/>
      <c r="X33" s="1775"/>
      <c r="Y33" s="426"/>
      <c r="Z33" s="426"/>
      <c r="AA33" s="426"/>
      <c r="AC33" s="1775"/>
      <c r="AD33" s="1775"/>
      <c r="AE33" s="1775"/>
      <c r="AF33" s="1775"/>
      <c r="AG33" s="1775"/>
      <c r="AH33" s="426"/>
      <c r="AI33" s="285"/>
    </row>
    <row r="34" spans="1:35" ht="18.75" customHeight="1">
      <c r="A34" s="315"/>
      <c r="B34" s="315"/>
      <c r="C34" s="315">
        <v>25</v>
      </c>
      <c r="D34" s="441"/>
      <c r="E34" s="310"/>
      <c r="G34" s="1489">
        <v>2728</v>
      </c>
      <c r="H34" s="1489"/>
      <c r="I34" s="1489"/>
      <c r="J34" s="1489"/>
      <c r="K34" s="1489"/>
      <c r="L34" s="1489"/>
      <c r="M34" s="1489"/>
      <c r="N34" s="902"/>
      <c r="O34" s="898"/>
      <c r="P34" s="898"/>
      <c r="R34" s="1489">
        <v>8646</v>
      </c>
      <c r="S34" s="1489"/>
      <c r="T34" s="1489"/>
      <c r="U34" s="1489"/>
      <c r="V34" s="1489"/>
      <c r="W34" s="1489"/>
      <c r="X34" s="1489"/>
      <c r="Y34" s="902"/>
      <c r="Z34" s="902"/>
      <c r="AA34" s="902"/>
      <c r="AC34" s="1489">
        <v>1083295</v>
      </c>
      <c r="AD34" s="1489"/>
      <c r="AE34" s="1489"/>
      <c r="AF34" s="1489"/>
      <c r="AG34" s="1489"/>
      <c r="AH34" s="902"/>
    </row>
    <row r="35" spans="1:35" ht="18.75" customHeight="1">
      <c r="A35" s="315"/>
      <c r="B35" s="315"/>
      <c r="C35" s="315"/>
      <c r="D35" s="441"/>
      <c r="E35" s="310"/>
      <c r="G35" s="1202"/>
      <c r="H35" s="1202"/>
      <c r="I35" s="1202"/>
      <c r="J35" s="1202"/>
      <c r="K35" s="1202"/>
      <c r="L35" s="1202"/>
      <c r="M35" s="1202"/>
      <c r="O35" s="898"/>
      <c r="P35" s="898"/>
      <c r="R35" s="1489"/>
      <c r="S35" s="1489"/>
      <c r="T35" s="1489"/>
      <c r="U35" s="1489"/>
      <c r="V35" s="1489"/>
      <c r="W35" s="1489"/>
      <c r="X35" s="1489"/>
      <c r="Y35" s="902"/>
      <c r="Z35" s="898"/>
      <c r="AA35" s="898"/>
      <c r="AC35" s="1489"/>
      <c r="AD35" s="1489"/>
      <c r="AE35" s="1489"/>
      <c r="AF35" s="1489"/>
      <c r="AG35" s="1489"/>
      <c r="AH35" s="902"/>
    </row>
    <row r="36" spans="1:35" ht="18.75" customHeight="1">
      <c r="A36" s="315"/>
      <c r="B36" s="315"/>
      <c r="C36" s="315">
        <v>26</v>
      </c>
      <c r="D36" s="441"/>
      <c r="E36" s="310"/>
      <c r="G36" s="1489">
        <v>2549</v>
      </c>
      <c r="H36" s="1489"/>
      <c r="I36" s="1489"/>
      <c r="J36" s="1489"/>
      <c r="K36" s="1489"/>
      <c r="L36" s="1489"/>
      <c r="M36" s="1489"/>
      <c r="N36" s="902"/>
      <c r="O36" s="898"/>
      <c r="P36" s="898"/>
      <c r="R36" s="1489">
        <v>8031</v>
      </c>
      <c r="S36" s="1489"/>
      <c r="T36" s="1489"/>
      <c r="U36" s="1489"/>
      <c r="V36" s="1489"/>
      <c r="W36" s="1489"/>
      <c r="X36" s="1489"/>
      <c r="Y36" s="902"/>
      <c r="Z36" s="902"/>
      <c r="AA36" s="902"/>
      <c r="AC36" s="1522">
        <v>993015</v>
      </c>
      <c r="AD36" s="1522"/>
      <c r="AE36" s="1522"/>
      <c r="AF36" s="1522"/>
      <c r="AG36" s="1522"/>
      <c r="AH36" s="347"/>
    </row>
    <row r="37" spans="1:35" ht="18.75" customHeight="1">
      <c r="A37" s="315"/>
      <c r="B37" s="315"/>
      <c r="C37" s="315"/>
      <c r="D37" s="441"/>
      <c r="E37" s="310"/>
      <c r="G37" s="1202"/>
      <c r="H37" s="1202"/>
      <c r="I37" s="1202"/>
      <c r="J37" s="1202"/>
      <c r="K37" s="1202"/>
      <c r="L37" s="1202"/>
      <c r="M37" s="1202"/>
      <c r="O37" s="898"/>
      <c r="P37" s="898"/>
      <c r="R37" s="1489"/>
      <c r="S37" s="1489"/>
      <c r="T37" s="1489"/>
      <c r="U37" s="1489"/>
      <c r="V37" s="1489"/>
      <c r="W37" s="1489"/>
      <c r="X37" s="1489"/>
      <c r="Y37" s="902"/>
      <c r="Z37" s="898"/>
      <c r="AA37" s="898"/>
      <c r="AC37" s="1489"/>
      <c r="AD37" s="1489"/>
      <c r="AE37" s="1489"/>
      <c r="AF37" s="1489"/>
      <c r="AG37" s="1489"/>
      <c r="AH37" s="902"/>
    </row>
    <row r="38" spans="1:35" ht="18.75" customHeight="1">
      <c r="A38" s="315"/>
      <c r="B38" s="315"/>
      <c r="C38" s="315">
        <v>27</v>
      </c>
      <c r="D38" s="441"/>
      <c r="E38" s="310"/>
      <c r="G38" s="1489">
        <v>2366</v>
      </c>
      <c r="H38" s="1489"/>
      <c r="I38" s="1489"/>
      <c r="J38" s="1489"/>
      <c r="K38" s="1489"/>
      <c r="L38" s="1489"/>
      <c r="M38" s="1489"/>
      <c r="N38" s="902"/>
      <c r="O38" s="898"/>
      <c r="P38" s="898"/>
      <c r="R38" s="1489">
        <v>7080</v>
      </c>
      <c r="S38" s="1489"/>
      <c r="T38" s="1489"/>
      <c r="U38" s="1489"/>
      <c r="V38" s="1489"/>
      <c r="W38" s="1489"/>
      <c r="X38" s="1489"/>
      <c r="Y38" s="902"/>
      <c r="Z38" s="902"/>
      <c r="AA38" s="902"/>
      <c r="AC38" s="1522">
        <v>895156</v>
      </c>
      <c r="AD38" s="1522"/>
      <c r="AE38" s="1522"/>
      <c r="AF38" s="1522"/>
      <c r="AG38" s="1522"/>
      <c r="AH38" s="347"/>
    </row>
    <row r="39" spans="1:35" ht="18.75" customHeight="1">
      <c r="A39" s="315"/>
      <c r="B39" s="315"/>
      <c r="C39" s="315"/>
      <c r="D39" s="441"/>
      <c r="E39" s="310"/>
      <c r="G39" s="1202"/>
      <c r="H39" s="1202"/>
      <c r="I39" s="1202"/>
      <c r="J39" s="1202"/>
      <c r="K39" s="1202"/>
      <c r="L39" s="1202"/>
      <c r="M39" s="1202"/>
      <c r="O39" s="898"/>
      <c r="P39" s="898"/>
      <c r="R39" s="1489"/>
      <c r="S39" s="1489"/>
      <c r="T39" s="1489"/>
      <c r="U39" s="1489"/>
      <c r="V39" s="1489"/>
      <c r="W39" s="1489"/>
      <c r="X39" s="1489"/>
      <c r="Y39" s="902"/>
      <c r="Z39" s="902"/>
      <c r="AA39" s="902"/>
      <c r="AC39" s="1489"/>
      <c r="AD39" s="1489"/>
      <c r="AE39" s="1489"/>
      <c r="AF39" s="1489"/>
      <c r="AG39" s="1489"/>
      <c r="AH39" s="902"/>
    </row>
    <row r="40" spans="1:35" ht="18.75" customHeight="1">
      <c r="A40" s="315"/>
      <c r="B40" s="315"/>
      <c r="C40" s="315">
        <v>28</v>
      </c>
      <c r="D40" s="441"/>
      <c r="E40" s="310"/>
      <c r="G40" s="1489">
        <v>2233</v>
      </c>
      <c r="H40" s="1489"/>
      <c r="I40" s="1489"/>
      <c r="J40" s="1489"/>
      <c r="K40" s="1489"/>
      <c r="L40" s="1489"/>
      <c r="M40" s="1489"/>
      <c r="N40" s="902"/>
      <c r="O40" s="898"/>
      <c r="P40" s="898"/>
      <c r="R40" s="1489">
        <v>6243</v>
      </c>
      <c r="S40" s="1489"/>
      <c r="T40" s="1489"/>
      <c r="U40" s="1489"/>
      <c r="V40" s="1489"/>
      <c r="W40" s="1489"/>
      <c r="X40" s="1489"/>
      <c r="Y40" s="902"/>
      <c r="Z40" s="902"/>
      <c r="AA40" s="902"/>
      <c r="AC40" s="1522">
        <v>751528</v>
      </c>
      <c r="AD40" s="1522"/>
      <c r="AE40" s="1522"/>
      <c r="AF40" s="1522"/>
      <c r="AG40" s="1522"/>
      <c r="AH40" s="347"/>
    </row>
    <row r="41" spans="1:35" ht="18.75" customHeight="1">
      <c r="A41" s="315"/>
      <c r="B41" s="315"/>
      <c r="C41" s="315"/>
      <c r="D41" s="441"/>
      <c r="E41" s="310"/>
      <c r="G41" s="1202"/>
      <c r="H41" s="1202"/>
      <c r="I41" s="1202"/>
      <c r="J41" s="1202"/>
      <c r="K41" s="1202"/>
      <c r="L41" s="1202"/>
      <c r="M41" s="1202"/>
      <c r="O41" s="903"/>
      <c r="P41" s="903"/>
      <c r="R41" s="2190"/>
      <c r="S41" s="2190"/>
      <c r="T41" s="2190"/>
      <c r="U41" s="2190"/>
      <c r="V41" s="2190"/>
      <c r="W41" s="2190"/>
      <c r="X41" s="2190"/>
      <c r="Y41" s="904"/>
      <c r="Z41" s="904"/>
      <c r="AA41" s="904"/>
      <c r="AC41" s="2190"/>
      <c r="AD41" s="2190"/>
      <c r="AE41" s="2190"/>
      <c r="AF41" s="2190"/>
      <c r="AG41" s="2190"/>
      <c r="AH41" s="904"/>
    </row>
    <row r="42" spans="1:35" ht="18.75" customHeight="1">
      <c r="A42" s="315"/>
      <c r="B42" s="315"/>
      <c r="C42" s="315">
        <v>29</v>
      </c>
      <c r="D42" s="441"/>
      <c r="E42" s="310"/>
      <c r="G42" s="1489">
        <v>2214</v>
      </c>
      <c r="H42" s="1489"/>
      <c r="I42" s="1489"/>
      <c r="J42" s="1489"/>
      <c r="K42" s="1489"/>
      <c r="L42" s="1489"/>
      <c r="M42" s="1489"/>
      <c r="N42" s="902"/>
      <c r="O42" s="898"/>
      <c r="P42" s="898"/>
      <c r="R42" s="1489">
        <v>5963</v>
      </c>
      <c r="S42" s="1489"/>
      <c r="T42" s="1489"/>
      <c r="U42" s="1489"/>
      <c r="V42" s="1489"/>
      <c r="W42" s="1489"/>
      <c r="X42" s="1489"/>
      <c r="Y42" s="902"/>
      <c r="Z42" s="902"/>
      <c r="AA42" s="902"/>
      <c r="AC42" s="1522">
        <v>751488</v>
      </c>
      <c r="AD42" s="1522"/>
      <c r="AE42" s="1522"/>
      <c r="AF42" s="1522"/>
      <c r="AG42" s="1522"/>
      <c r="AH42" s="347"/>
    </row>
    <row r="43" spans="1:35" ht="18.75" customHeight="1">
      <c r="A43" s="315"/>
      <c r="B43" s="315"/>
      <c r="C43" s="315"/>
      <c r="D43" s="441"/>
      <c r="E43" s="310"/>
      <c r="G43" s="1202"/>
      <c r="H43" s="1202"/>
      <c r="I43" s="1202"/>
      <c r="J43" s="1202"/>
      <c r="K43" s="1202"/>
      <c r="L43" s="1202"/>
      <c r="M43" s="1202"/>
      <c r="R43" s="1202"/>
      <c r="S43" s="1202"/>
      <c r="T43" s="1202"/>
      <c r="U43" s="1202"/>
      <c r="V43" s="1202"/>
      <c r="W43" s="1202"/>
      <c r="X43" s="1202"/>
      <c r="AC43" s="1202"/>
      <c r="AD43" s="1202"/>
      <c r="AE43" s="1202"/>
      <c r="AF43" s="1202"/>
      <c r="AG43" s="1202"/>
    </row>
    <row r="44" spans="1:35" ht="18.75" customHeight="1">
      <c r="A44" s="315"/>
      <c r="B44" s="315"/>
      <c r="C44" s="315">
        <v>30</v>
      </c>
      <c r="D44" s="441"/>
      <c r="E44" s="310"/>
      <c r="G44" s="1489">
        <v>2209</v>
      </c>
      <c r="H44" s="1489"/>
      <c r="I44" s="1489"/>
      <c r="J44" s="1489"/>
      <c r="K44" s="1489"/>
      <c r="L44" s="1489"/>
      <c r="M44" s="1489"/>
      <c r="N44" s="902"/>
      <c r="O44" s="898"/>
      <c r="P44" s="898"/>
      <c r="R44" s="1489">
        <v>5917</v>
      </c>
      <c r="S44" s="1489"/>
      <c r="T44" s="1489"/>
      <c r="U44" s="1489"/>
      <c r="V44" s="1489"/>
      <c r="W44" s="1489"/>
      <c r="X44" s="1489"/>
      <c r="Y44" s="902"/>
      <c r="Z44" s="902"/>
      <c r="AA44" s="902"/>
      <c r="AC44" s="1522">
        <v>731423</v>
      </c>
      <c r="AD44" s="1522"/>
      <c r="AE44" s="1522"/>
      <c r="AF44" s="1522"/>
      <c r="AG44" s="1522"/>
      <c r="AH44" s="347"/>
    </row>
    <row r="45" spans="1:35" ht="18.75" customHeight="1">
      <c r="A45" s="315"/>
      <c r="B45" s="315"/>
      <c r="C45" s="315"/>
      <c r="D45" s="441"/>
      <c r="E45" s="310"/>
      <c r="G45" s="1202"/>
      <c r="H45" s="1202"/>
      <c r="I45" s="1202"/>
      <c r="J45" s="1202"/>
      <c r="K45" s="1202"/>
      <c r="L45" s="1202"/>
      <c r="M45" s="1202"/>
      <c r="R45" s="1202"/>
      <c r="S45" s="1202"/>
      <c r="T45" s="1202"/>
      <c r="U45" s="1202"/>
      <c r="V45" s="1202"/>
      <c r="W45" s="1202"/>
      <c r="X45" s="1202"/>
      <c r="AC45" s="1202"/>
      <c r="AD45" s="1202"/>
      <c r="AE45" s="1202"/>
      <c r="AF45" s="1202"/>
      <c r="AG45" s="1202"/>
    </row>
    <row r="46" spans="1:35" ht="18.75" customHeight="1">
      <c r="A46" s="1289" t="s">
        <v>1212</v>
      </c>
      <c r="B46" s="1289"/>
      <c r="C46" s="315" t="s">
        <v>2417</v>
      </c>
      <c r="D46" s="441"/>
      <c r="E46" s="310"/>
      <c r="G46" s="1489">
        <v>2361</v>
      </c>
      <c r="H46" s="1489"/>
      <c r="I46" s="1489"/>
      <c r="J46" s="1489"/>
      <c r="K46" s="1489"/>
      <c r="L46" s="1489"/>
      <c r="M46" s="1489"/>
      <c r="N46" s="902"/>
      <c r="O46" s="898"/>
      <c r="P46" s="898"/>
      <c r="R46" s="1489">
        <v>6692</v>
      </c>
      <c r="S46" s="1489"/>
      <c r="T46" s="1489"/>
      <c r="U46" s="1489"/>
      <c r="V46" s="1489"/>
      <c r="W46" s="1489"/>
      <c r="X46" s="1489"/>
      <c r="Y46" s="902"/>
      <c r="Z46" s="902"/>
      <c r="AA46" s="902"/>
      <c r="AC46" s="1522">
        <v>861823</v>
      </c>
      <c r="AD46" s="1522"/>
      <c r="AE46" s="1522"/>
      <c r="AF46" s="1522"/>
      <c r="AG46" s="1522"/>
      <c r="AH46" s="347"/>
    </row>
    <row r="47" spans="1:35" ht="18.75" customHeight="1">
      <c r="A47" s="315"/>
      <c r="B47" s="315"/>
      <c r="C47" s="315"/>
      <c r="D47" s="441"/>
      <c r="E47" s="310"/>
      <c r="G47" s="1202"/>
      <c r="H47" s="1202"/>
      <c r="I47" s="1202"/>
      <c r="J47" s="1202"/>
      <c r="K47" s="1202"/>
      <c r="L47" s="1202"/>
      <c r="M47" s="1202"/>
      <c r="R47" s="1202"/>
      <c r="S47" s="1202"/>
      <c r="T47" s="1202"/>
      <c r="U47" s="1202"/>
      <c r="V47" s="1202"/>
      <c r="W47" s="1202"/>
      <c r="X47" s="1202"/>
      <c r="AC47" s="1202"/>
      <c r="AD47" s="1202"/>
      <c r="AE47" s="1202"/>
      <c r="AF47" s="1202"/>
      <c r="AG47" s="1202"/>
    </row>
    <row r="48" spans="1:35" ht="18.75" customHeight="1">
      <c r="A48" s="315"/>
      <c r="B48" s="315"/>
      <c r="C48" s="315">
        <v>2</v>
      </c>
      <c r="D48" s="441"/>
      <c r="E48" s="310"/>
      <c r="G48" s="1489">
        <v>2781</v>
      </c>
      <c r="H48" s="1489"/>
      <c r="I48" s="1489"/>
      <c r="J48" s="1489"/>
      <c r="K48" s="1489"/>
      <c r="L48" s="1489"/>
      <c r="M48" s="1489"/>
      <c r="N48" s="902"/>
      <c r="O48" s="898"/>
      <c r="P48" s="898"/>
      <c r="R48" s="1489">
        <v>8503</v>
      </c>
      <c r="S48" s="1489"/>
      <c r="T48" s="1489"/>
      <c r="U48" s="1489"/>
      <c r="V48" s="1489"/>
      <c r="W48" s="1489"/>
      <c r="X48" s="1489"/>
      <c r="Y48" s="902"/>
      <c r="Z48" s="902"/>
      <c r="AA48" s="902"/>
      <c r="AC48" s="1522">
        <v>1125429</v>
      </c>
      <c r="AD48" s="1522"/>
      <c r="AE48" s="1522"/>
      <c r="AF48" s="1522"/>
      <c r="AG48" s="1522"/>
      <c r="AH48" s="347"/>
    </row>
    <row r="49" spans="1:35" ht="18.75" customHeight="1">
      <c r="A49" s="407"/>
      <c r="B49" s="407"/>
      <c r="C49" s="407"/>
      <c r="D49" s="312"/>
      <c r="E49" s="305"/>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row>
    <row r="50" spans="1:35" ht="13.5">
      <c r="A50" s="403" t="s">
        <v>2441</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B50" s="308"/>
      <c r="AC50" s="308"/>
      <c r="AD50" s="308"/>
      <c r="AE50" s="308"/>
      <c r="AF50" s="308"/>
      <c r="AG50" s="308"/>
      <c r="AH50" s="308"/>
      <c r="AI50" s="308" t="s">
        <v>2419</v>
      </c>
    </row>
    <row r="51" spans="1:35" ht="13.5">
      <c r="A51" s="65" t="s">
        <v>4720</v>
      </c>
    </row>
  </sheetData>
  <mergeCells count="191">
    <mergeCell ref="G48:M48"/>
    <mergeCell ref="R48:X48"/>
    <mergeCell ref="AC48:AG48"/>
    <mergeCell ref="A46:B46"/>
    <mergeCell ref="G46:M46"/>
    <mergeCell ref="R46:X46"/>
    <mergeCell ref="AC46:AG46"/>
    <mergeCell ref="G47:M47"/>
    <mergeCell ref="R47:X47"/>
    <mergeCell ref="AC47:AG47"/>
    <mergeCell ref="G44:M44"/>
    <mergeCell ref="R44:X44"/>
    <mergeCell ref="AC44:AG44"/>
    <mergeCell ref="G45:M45"/>
    <mergeCell ref="R45:X45"/>
    <mergeCell ref="AC45:AG45"/>
    <mergeCell ref="G42:M42"/>
    <mergeCell ref="R42:X42"/>
    <mergeCell ref="AC42:AG42"/>
    <mergeCell ref="G43:M43"/>
    <mergeCell ref="R43:X43"/>
    <mergeCell ref="AC43:AG43"/>
    <mergeCell ref="G40:M40"/>
    <mergeCell ref="R40:X40"/>
    <mergeCell ref="AC40:AG40"/>
    <mergeCell ref="G41:M41"/>
    <mergeCell ref="R41:X41"/>
    <mergeCell ref="AC41:AG41"/>
    <mergeCell ref="G38:M38"/>
    <mergeCell ref="R38:X38"/>
    <mergeCell ref="AC38:AG38"/>
    <mergeCell ref="G39:M39"/>
    <mergeCell ref="R39:X39"/>
    <mergeCell ref="AC39:AG39"/>
    <mergeCell ref="G36:M36"/>
    <mergeCell ref="R36:X36"/>
    <mergeCell ref="AC36:AG36"/>
    <mergeCell ref="G37:M37"/>
    <mergeCell ref="R37:X37"/>
    <mergeCell ref="AC37:AG37"/>
    <mergeCell ref="G34:M34"/>
    <mergeCell ref="R34:X34"/>
    <mergeCell ref="AC34:AG34"/>
    <mergeCell ref="G35:M35"/>
    <mergeCell ref="R35:X35"/>
    <mergeCell ref="AC35:AG35"/>
    <mergeCell ref="G33:M33"/>
    <mergeCell ref="R33:X33"/>
    <mergeCell ref="AC33:AG33"/>
    <mergeCell ref="AE23:AI23"/>
    <mergeCell ref="A28:AI28"/>
    <mergeCell ref="A30:D30"/>
    <mergeCell ref="E30:O30"/>
    <mergeCell ref="P30:Z30"/>
    <mergeCell ref="AA30:AI30"/>
    <mergeCell ref="E23:H23"/>
    <mergeCell ref="I23:L23"/>
    <mergeCell ref="M23:P23"/>
    <mergeCell ref="Q23:T23"/>
    <mergeCell ref="U23:Y23"/>
    <mergeCell ref="Z23:AD23"/>
    <mergeCell ref="E22:H22"/>
    <mergeCell ref="I22:L22"/>
    <mergeCell ref="M22:P22"/>
    <mergeCell ref="Q22:T22"/>
    <mergeCell ref="U22:Y22"/>
    <mergeCell ref="Z22:AD22"/>
    <mergeCell ref="AE22:AI22"/>
    <mergeCell ref="AG31:AH31"/>
    <mergeCell ref="A32:B32"/>
    <mergeCell ref="G32:M32"/>
    <mergeCell ref="R32:X32"/>
    <mergeCell ref="AC32:AG32"/>
    <mergeCell ref="A21:B21"/>
    <mergeCell ref="E21:H21"/>
    <mergeCell ref="I21:L21"/>
    <mergeCell ref="M21:P21"/>
    <mergeCell ref="Q21:T21"/>
    <mergeCell ref="U21:Y21"/>
    <mergeCell ref="AE19:AI19"/>
    <mergeCell ref="E20:H20"/>
    <mergeCell ref="I20:L20"/>
    <mergeCell ref="M20:P20"/>
    <mergeCell ref="Q20:T20"/>
    <mergeCell ref="U20:Y20"/>
    <mergeCell ref="Z20:AD20"/>
    <mergeCell ref="AE20:AI20"/>
    <mergeCell ref="E19:H19"/>
    <mergeCell ref="I19:L19"/>
    <mergeCell ref="M19:P19"/>
    <mergeCell ref="Q19:T19"/>
    <mergeCell ref="U19:Y19"/>
    <mergeCell ref="Z19:AD19"/>
    <mergeCell ref="Z21:AD21"/>
    <mergeCell ref="AE21:AI21"/>
    <mergeCell ref="AE17:AI17"/>
    <mergeCell ref="E18:H18"/>
    <mergeCell ref="I18:L18"/>
    <mergeCell ref="M18:P18"/>
    <mergeCell ref="Q18:T18"/>
    <mergeCell ref="U18:Y18"/>
    <mergeCell ref="Z18:AD18"/>
    <mergeCell ref="AE18:AI18"/>
    <mergeCell ref="E17:H17"/>
    <mergeCell ref="I17:L17"/>
    <mergeCell ref="M17:P17"/>
    <mergeCell ref="Q17:T17"/>
    <mergeCell ref="U17:Y17"/>
    <mergeCell ref="Z17:AD17"/>
    <mergeCell ref="AE15:AI15"/>
    <mergeCell ref="E16:H16"/>
    <mergeCell ref="I16:L16"/>
    <mergeCell ref="M16:P16"/>
    <mergeCell ref="Q16:T16"/>
    <mergeCell ref="U16:Y16"/>
    <mergeCell ref="Z16:AD16"/>
    <mergeCell ref="AE16:AI16"/>
    <mergeCell ref="E15:H15"/>
    <mergeCell ref="I15:L15"/>
    <mergeCell ref="M15:P15"/>
    <mergeCell ref="Q15:T15"/>
    <mergeCell ref="U15:Y15"/>
    <mergeCell ref="Z15:AD15"/>
    <mergeCell ref="AE13:AI13"/>
    <mergeCell ref="E14:H14"/>
    <mergeCell ref="I14:L14"/>
    <mergeCell ref="M14:P14"/>
    <mergeCell ref="Q14:T14"/>
    <mergeCell ref="U14:Y14"/>
    <mergeCell ref="Z14:AD14"/>
    <mergeCell ref="AE14:AI14"/>
    <mergeCell ref="E13:H13"/>
    <mergeCell ref="I13:L13"/>
    <mergeCell ref="M13:P13"/>
    <mergeCell ref="Q13:T13"/>
    <mergeCell ref="U13:Y13"/>
    <mergeCell ref="Z13:AD13"/>
    <mergeCell ref="AE11:AI11"/>
    <mergeCell ref="E12:H12"/>
    <mergeCell ref="I12:L12"/>
    <mergeCell ref="M12:P12"/>
    <mergeCell ref="Q12:T12"/>
    <mergeCell ref="U12:Y12"/>
    <mergeCell ref="Z12:AD12"/>
    <mergeCell ref="AE12:AI12"/>
    <mergeCell ref="E11:H11"/>
    <mergeCell ref="I11:L11"/>
    <mergeCell ref="M11:P11"/>
    <mergeCell ref="Q11:T11"/>
    <mergeCell ref="U11:Y11"/>
    <mergeCell ref="Z11:AD11"/>
    <mergeCell ref="E8:H8"/>
    <mergeCell ref="I8:L8"/>
    <mergeCell ref="M8:P8"/>
    <mergeCell ref="Q8:T8"/>
    <mergeCell ref="U8:Y8"/>
    <mergeCell ref="Z8:AD8"/>
    <mergeCell ref="AE8:AI8"/>
    <mergeCell ref="AE9:AI9"/>
    <mergeCell ref="E10:H10"/>
    <mergeCell ref="I10:L10"/>
    <mergeCell ref="M10:P10"/>
    <mergeCell ref="Q10:T10"/>
    <mergeCell ref="U10:Y10"/>
    <mergeCell ref="Z10:AD10"/>
    <mergeCell ref="AE10:AI10"/>
    <mergeCell ref="E9:H9"/>
    <mergeCell ref="I9:L9"/>
    <mergeCell ref="M9:P9"/>
    <mergeCell ref="Q9:T9"/>
    <mergeCell ref="U9:Y9"/>
    <mergeCell ref="Z9:AD9"/>
    <mergeCell ref="A1:D1"/>
    <mergeCell ref="A7:B7"/>
    <mergeCell ref="E7:H7"/>
    <mergeCell ref="I7:L7"/>
    <mergeCell ref="M7:P7"/>
    <mergeCell ref="Q7:T7"/>
    <mergeCell ref="U7:Y7"/>
    <mergeCell ref="A2:AI2"/>
    <mergeCell ref="A4:D5"/>
    <mergeCell ref="E4:H5"/>
    <mergeCell ref="I4:L5"/>
    <mergeCell ref="M4:P5"/>
    <mergeCell ref="Q4:AI4"/>
    <mergeCell ref="Q5:T5"/>
    <mergeCell ref="U5:Y5"/>
    <mergeCell ref="Z5:AD5"/>
    <mergeCell ref="AE5:AI5"/>
    <mergeCell ref="Z7:AD7"/>
    <mergeCell ref="AE7:AI7"/>
  </mergeCells>
  <phoneticPr fontId="4"/>
  <hyperlinks>
    <hyperlink ref="A1" location="P2細目次!A1" display="目次に戻る" xr:uid="{B55A7CD2-651D-49E4-ACCD-77FAB1146DA5}"/>
  </hyperlinks>
  <pageMargins left="0.70866141732283472" right="0.70866141732283472" top="0.74803149606299213" bottom="0.74803149606299213" header="0.31496062992125984" footer="0.31496062992125984"/>
  <pageSetup paperSize="9" scale="80" firstPageNumber="0" orientation="portrait" r:id="rId1"/>
  <headerFooter differentFirst="1" scaleWithDoc="0">
    <oddFooter>&amp;C- &amp;P -</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D66CC-EF2C-4E49-8178-85AC98A038A7}">
  <sheetPr codeName="Sheet84">
    <tabColor theme="0"/>
    <pageSetUpPr fitToPage="1"/>
  </sheetPr>
  <dimension ref="A1:X53"/>
  <sheetViews>
    <sheetView topLeftCell="A46" zoomScaleNormal="100" zoomScaleSheetLayoutView="100" workbookViewId="0">
      <selection activeCell="AL2" sqref="AL2:AR2"/>
    </sheetView>
  </sheetViews>
  <sheetFormatPr defaultRowHeight="13.5"/>
  <cols>
    <col min="1" max="11" width="9" style="286"/>
    <col min="12" max="12" width="9.75" style="286" customWidth="1"/>
    <col min="13" max="13" width="10.5" style="286" hidden="1" customWidth="1"/>
    <col min="14" max="14" width="17.5" style="286" hidden="1" customWidth="1"/>
    <col min="15" max="15" width="10.5" style="286" bestFit="1" customWidth="1"/>
    <col min="16" max="16" width="11.625" style="286" customWidth="1"/>
    <col min="17" max="17" width="13.625" style="286" customWidth="1"/>
    <col min="18" max="18" width="4.625" style="286" customWidth="1"/>
    <col min="19" max="21" width="9" style="286"/>
    <col min="22" max="22" width="3.5" style="286" customWidth="1"/>
    <col min="23" max="23" width="12.625" style="286" customWidth="1"/>
    <col min="24" max="24" width="15.5" style="286" customWidth="1"/>
    <col min="25" max="267" width="9" style="286"/>
    <col min="268" max="268" width="9.75" style="286" customWidth="1"/>
    <col min="269" max="269" width="10.5" style="286" bestFit="1" customWidth="1"/>
    <col min="270" max="270" width="17.5" style="286" customWidth="1"/>
    <col min="271" max="271" width="10.5" style="286" bestFit="1" customWidth="1"/>
    <col min="272" max="272" width="11.625" style="286" customWidth="1"/>
    <col min="273" max="273" width="13.625" style="286" customWidth="1"/>
    <col min="274" max="274" width="4.625" style="286" customWidth="1"/>
    <col min="275" max="277" width="9" style="286"/>
    <col min="278" max="278" width="3.5" style="286" customWidth="1"/>
    <col min="279" max="279" width="12.625" style="286" customWidth="1"/>
    <col min="280" max="280" width="15.5" style="286" customWidth="1"/>
    <col min="281" max="523" width="9" style="286"/>
    <col min="524" max="524" width="9.75" style="286" customWidth="1"/>
    <col min="525" max="525" width="10.5" style="286" bestFit="1" customWidth="1"/>
    <col min="526" max="526" width="17.5" style="286" customWidth="1"/>
    <col min="527" max="527" width="10.5" style="286" bestFit="1" customWidth="1"/>
    <col min="528" max="528" width="11.625" style="286" customWidth="1"/>
    <col min="529" max="529" width="13.625" style="286" customWidth="1"/>
    <col min="530" max="530" width="4.625" style="286" customWidth="1"/>
    <col min="531" max="533" width="9" style="286"/>
    <col min="534" max="534" width="3.5" style="286" customWidth="1"/>
    <col min="535" max="535" width="12.625" style="286" customWidth="1"/>
    <col min="536" max="536" width="15.5" style="286" customWidth="1"/>
    <col min="537" max="779" width="9" style="286"/>
    <col min="780" max="780" width="9.75" style="286" customWidth="1"/>
    <col min="781" max="781" width="10.5" style="286" bestFit="1" customWidth="1"/>
    <col min="782" max="782" width="17.5" style="286" customWidth="1"/>
    <col min="783" max="783" width="10.5" style="286" bestFit="1" customWidth="1"/>
    <col min="784" max="784" width="11.625" style="286" customWidth="1"/>
    <col min="785" max="785" width="13.625" style="286" customWidth="1"/>
    <col min="786" max="786" width="4.625" style="286" customWidth="1"/>
    <col min="787" max="789" width="9" style="286"/>
    <col min="790" max="790" width="3.5" style="286" customWidth="1"/>
    <col min="791" max="791" width="12.625" style="286" customWidth="1"/>
    <col min="792" max="792" width="15.5" style="286" customWidth="1"/>
    <col min="793" max="1035" width="9" style="286"/>
    <col min="1036" max="1036" width="9.75" style="286" customWidth="1"/>
    <col min="1037" max="1037" width="10.5" style="286" bestFit="1" customWidth="1"/>
    <col min="1038" max="1038" width="17.5" style="286" customWidth="1"/>
    <col min="1039" max="1039" width="10.5" style="286" bestFit="1" customWidth="1"/>
    <col min="1040" max="1040" width="11.625" style="286" customWidth="1"/>
    <col min="1041" max="1041" width="13.625" style="286" customWidth="1"/>
    <col min="1042" max="1042" width="4.625" style="286" customWidth="1"/>
    <col min="1043" max="1045" width="9" style="286"/>
    <col min="1046" max="1046" width="3.5" style="286" customWidth="1"/>
    <col min="1047" max="1047" width="12.625" style="286" customWidth="1"/>
    <col min="1048" max="1048" width="15.5" style="286" customWidth="1"/>
    <col min="1049" max="1291" width="9" style="286"/>
    <col min="1292" max="1292" width="9.75" style="286" customWidth="1"/>
    <col min="1293" max="1293" width="10.5" style="286" bestFit="1" customWidth="1"/>
    <col min="1294" max="1294" width="17.5" style="286" customWidth="1"/>
    <col min="1295" max="1295" width="10.5" style="286" bestFit="1" customWidth="1"/>
    <col min="1296" max="1296" width="11.625" style="286" customWidth="1"/>
    <col min="1297" max="1297" width="13.625" style="286" customWidth="1"/>
    <col min="1298" max="1298" width="4.625" style="286" customWidth="1"/>
    <col min="1299" max="1301" width="9" style="286"/>
    <col min="1302" max="1302" width="3.5" style="286" customWidth="1"/>
    <col min="1303" max="1303" width="12.625" style="286" customWidth="1"/>
    <col min="1304" max="1304" width="15.5" style="286" customWidth="1"/>
    <col min="1305" max="1547" width="9" style="286"/>
    <col min="1548" max="1548" width="9.75" style="286" customWidth="1"/>
    <col min="1549" max="1549" width="10.5" style="286" bestFit="1" customWidth="1"/>
    <col min="1550" max="1550" width="17.5" style="286" customWidth="1"/>
    <col min="1551" max="1551" width="10.5" style="286" bestFit="1" customWidth="1"/>
    <col min="1552" max="1552" width="11.625" style="286" customWidth="1"/>
    <col min="1553" max="1553" width="13.625" style="286" customWidth="1"/>
    <col min="1554" max="1554" width="4.625" style="286" customWidth="1"/>
    <col min="1555" max="1557" width="9" style="286"/>
    <col min="1558" max="1558" width="3.5" style="286" customWidth="1"/>
    <col min="1559" max="1559" width="12.625" style="286" customWidth="1"/>
    <col min="1560" max="1560" width="15.5" style="286" customWidth="1"/>
    <col min="1561" max="1803" width="9" style="286"/>
    <col min="1804" max="1804" width="9.75" style="286" customWidth="1"/>
    <col min="1805" max="1805" width="10.5" style="286" bestFit="1" customWidth="1"/>
    <col min="1806" max="1806" width="17.5" style="286" customWidth="1"/>
    <col min="1807" max="1807" width="10.5" style="286" bestFit="1" customWidth="1"/>
    <col min="1808" max="1808" width="11.625" style="286" customWidth="1"/>
    <col min="1809" max="1809" width="13.625" style="286" customWidth="1"/>
    <col min="1810" max="1810" width="4.625" style="286" customWidth="1"/>
    <col min="1811" max="1813" width="9" style="286"/>
    <col min="1814" max="1814" width="3.5" style="286" customWidth="1"/>
    <col min="1815" max="1815" width="12.625" style="286" customWidth="1"/>
    <col min="1816" max="1816" width="15.5" style="286" customWidth="1"/>
    <col min="1817" max="2059" width="9" style="286"/>
    <col min="2060" max="2060" width="9.75" style="286" customWidth="1"/>
    <col min="2061" max="2061" width="10.5" style="286" bestFit="1" customWidth="1"/>
    <col min="2062" max="2062" width="17.5" style="286" customWidth="1"/>
    <col min="2063" max="2063" width="10.5" style="286" bestFit="1" customWidth="1"/>
    <col min="2064" max="2064" width="11.625" style="286" customWidth="1"/>
    <col min="2065" max="2065" width="13.625" style="286" customWidth="1"/>
    <col min="2066" max="2066" width="4.625" style="286" customWidth="1"/>
    <col min="2067" max="2069" width="9" style="286"/>
    <col min="2070" max="2070" width="3.5" style="286" customWidth="1"/>
    <col min="2071" max="2071" width="12.625" style="286" customWidth="1"/>
    <col min="2072" max="2072" width="15.5" style="286" customWidth="1"/>
    <col min="2073" max="2315" width="9" style="286"/>
    <col min="2316" max="2316" width="9.75" style="286" customWidth="1"/>
    <col min="2317" max="2317" width="10.5" style="286" bestFit="1" customWidth="1"/>
    <col min="2318" max="2318" width="17.5" style="286" customWidth="1"/>
    <col min="2319" max="2319" width="10.5" style="286" bestFit="1" customWidth="1"/>
    <col min="2320" max="2320" width="11.625" style="286" customWidth="1"/>
    <col min="2321" max="2321" width="13.625" style="286" customWidth="1"/>
    <col min="2322" max="2322" width="4.625" style="286" customWidth="1"/>
    <col min="2323" max="2325" width="9" style="286"/>
    <col min="2326" max="2326" width="3.5" style="286" customWidth="1"/>
    <col min="2327" max="2327" width="12.625" style="286" customWidth="1"/>
    <col min="2328" max="2328" width="15.5" style="286" customWidth="1"/>
    <col min="2329" max="2571" width="9" style="286"/>
    <col min="2572" max="2572" width="9.75" style="286" customWidth="1"/>
    <col min="2573" max="2573" width="10.5" style="286" bestFit="1" customWidth="1"/>
    <col min="2574" max="2574" width="17.5" style="286" customWidth="1"/>
    <col min="2575" max="2575" width="10.5" style="286" bestFit="1" customWidth="1"/>
    <col min="2576" max="2576" width="11.625" style="286" customWidth="1"/>
    <col min="2577" max="2577" width="13.625" style="286" customWidth="1"/>
    <col min="2578" max="2578" width="4.625" style="286" customWidth="1"/>
    <col min="2579" max="2581" width="9" style="286"/>
    <col min="2582" max="2582" width="3.5" style="286" customWidth="1"/>
    <col min="2583" max="2583" width="12.625" style="286" customWidth="1"/>
    <col min="2584" max="2584" width="15.5" style="286" customWidth="1"/>
    <col min="2585" max="2827" width="9" style="286"/>
    <col min="2828" max="2828" width="9.75" style="286" customWidth="1"/>
    <col min="2829" max="2829" width="10.5" style="286" bestFit="1" customWidth="1"/>
    <col min="2830" max="2830" width="17.5" style="286" customWidth="1"/>
    <col min="2831" max="2831" width="10.5" style="286" bestFit="1" customWidth="1"/>
    <col min="2832" max="2832" width="11.625" style="286" customWidth="1"/>
    <col min="2833" max="2833" width="13.625" style="286" customWidth="1"/>
    <col min="2834" max="2834" width="4.625" style="286" customWidth="1"/>
    <col min="2835" max="2837" width="9" style="286"/>
    <col min="2838" max="2838" width="3.5" style="286" customWidth="1"/>
    <col min="2839" max="2839" width="12.625" style="286" customWidth="1"/>
    <col min="2840" max="2840" width="15.5" style="286" customWidth="1"/>
    <col min="2841" max="3083" width="9" style="286"/>
    <col min="3084" max="3084" width="9.75" style="286" customWidth="1"/>
    <col min="3085" max="3085" width="10.5" style="286" bestFit="1" customWidth="1"/>
    <col min="3086" max="3086" width="17.5" style="286" customWidth="1"/>
    <col min="3087" max="3087" width="10.5" style="286" bestFit="1" customWidth="1"/>
    <col min="3088" max="3088" width="11.625" style="286" customWidth="1"/>
    <col min="3089" max="3089" width="13.625" style="286" customWidth="1"/>
    <col min="3090" max="3090" width="4.625" style="286" customWidth="1"/>
    <col min="3091" max="3093" width="9" style="286"/>
    <col min="3094" max="3094" width="3.5" style="286" customWidth="1"/>
    <col min="3095" max="3095" width="12.625" style="286" customWidth="1"/>
    <col min="3096" max="3096" width="15.5" style="286" customWidth="1"/>
    <col min="3097" max="3339" width="9" style="286"/>
    <col min="3340" max="3340" width="9.75" style="286" customWidth="1"/>
    <col min="3341" max="3341" width="10.5" style="286" bestFit="1" customWidth="1"/>
    <col min="3342" max="3342" width="17.5" style="286" customWidth="1"/>
    <col min="3343" max="3343" width="10.5" style="286" bestFit="1" customWidth="1"/>
    <col min="3344" max="3344" width="11.625" style="286" customWidth="1"/>
    <col min="3345" max="3345" width="13.625" style="286" customWidth="1"/>
    <col min="3346" max="3346" width="4.625" style="286" customWidth="1"/>
    <col min="3347" max="3349" width="9" style="286"/>
    <col min="3350" max="3350" width="3.5" style="286" customWidth="1"/>
    <col min="3351" max="3351" width="12.625" style="286" customWidth="1"/>
    <col min="3352" max="3352" width="15.5" style="286" customWidth="1"/>
    <col min="3353" max="3595" width="9" style="286"/>
    <col min="3596" max="3596" width="9.75" style="286" customWidth="1"/>
    <col min="3597" max="3597" width="10.5" style="286" bestFit="1" customWidth="1"/>
    <col min="3598" max="3598" width="17.5" style="286" customWidth="1"/>
    <col min="3599" max="3599" width="10.5" style="286" bestFit="1" customWidth="1"/>
    <col min="3600" max="3600" width="11.625" style="286" customWidth="1"/>
    <col min="3601" max="3601" width="13.625" style="286" customWidth="1"/>
    <col min="3602" max="3602" width="4.625" style="286" customWidth="1"/>
    <col min="3603" max="3605" width="9" style="286"/>
    <col min="3606" max="3606" width="3.5" style="286" customWidth="1"/>
    <col min="3607" max="3607" width="12.625" style="286" customWidth="1"/>
    <col min="3608" max="3608" width="15.5" style="286" customWidth="1"/>
    <col min="3609" max="3851" width="9" style="286"/>
    <col min="3852" max="3852" width="9.75" style="286" customWidth="1"/>
    <col min="3853" max="3853" width="10.5" style="286" bestFit="1" customWidth="1"/>
    <col min="3854" max="3854" width="17.5" style="286" customWidth="1"/>
    <col min="3855" max="3855" width="10.5" style="286" bestFit="1" customWidth="1"/>
    <col min="3856" max="3856" width="11.625" style="286" customWidth="1"/>
    <col min="3857" max="3857" width="13.625" style="286" customWidth="1"/>
    <col min="3858" max="3858" width="4.625" style="286" customWidth="1"/>
    <col min="3859" max="3861" width="9" style="286"/>
    <col min="3862" max="3862" width="3.5" style="286" customWidth="1"/>
    <col min="3863" max="3863" width="12.625" style="286" customWidth="1"/>
    <col min="3864" max="3864" width="15.5" style="286" customWidth="1"/>
    <col min="3865" max="4107" width="9" style="286"/>
    <col min="4108" max="4108" width="9.75" style="286" customWidth="1"/>
    <col min="4109" max="4109" width="10.5" style="286" bestFit="1" customWidth="1"/>
    <col min="4110" max="4110" width="17.5" style="286" customWidth="1"/>
    <col min="4111" max="4111" width="10.5" style="286" bestFit="1" customWidth="1"/>
    <col min="4112" max="4112" width="11.625" style="286" customWidth="1"/>
    <col min="4113" max="4113" width="13.625" style="286" customWidth="1"/>
    <col min="4114" max="4114" width="4.625" style="286" customWidth="1"/>
    <col min="4115" max="4117" width="9" style="286"/>
    <col min="4118" max="4118" width="3.5" style="286" customWidth="1"/>
    <col min="4119" max="4119" width="12.625" style="286" customWidth="1"/>
    <col min="4120" max="4120" width="15.5" style="286" customWidth="1"/>
    <col min="4121" max="4363" width="9" style="286"/>
    <col min="4364" max="4364" width="9.75" style="286" customWidth="1"/>
    <col min="4365" max="4365" width="10.5" style="286" bestFit="1" customWidth="1"/>
    <col min="4366" max="4366" width="17.5" style="286" customWidth="1"/>
    <col min="4367" max="4367" width="10.5" style="286" bestFit="1" customWidth="1"/>
    <col min="4368" max="4368" width="11.625" style="286" customWidth="1"/>
    <col min="4369" max="4369" width="13.625" style="286" customWidth="1"/>
    <col min="4370" max="4370" width="4.625" style="286" customWidth="1"/>
    <col min="4371" max="4373" width="9" style="286"/>
    <col min="4374" max="4374" width="3.5" style="286" customWidth="1"/>
    <col min="4375" max="4375" width="12.625" style="286" customWidth="1"/>
    <col min="4376" max="4376" width="15.5" style="286" customWidth="1"/>
    <col min="4377" max="4619" width="9" style="286"/>
    <col min="4620" max="4620" width="9.75" style="286" customWidth="1"/>
    <col min="4621" max="4621" width="10.5" style="286" bestFit="1" customWidth="1"/>
    <col min="4622" max="4622" width="17.5" style="286" customWidth="1"/>
    <col min="4623" max="4623" width="10.5" style="286" bestFit="1" customWidth="1"/>
    <col min="4624" max="4624" width="11.625" style="286" customWidth="1"/>
    <col min="4625" max="4625" width="13.625" style="286" customWidth="1"/>
    <col min="4626" max="4626" width="4.625" style="286" customWidth="1"/>
    <col min="4627" max="4629" width="9" style="286"/>
    <col min="4630" max="4630" width="3.5" style="286" customWidth="1"/>
    <col min="4631" max="4631" width="12.625" style="286" customWidth="1"/>
    <col min="4632" max="4632" width="15.5" style="286" customWidth="1"/>
    <col min="4633" max="4875" width="9" style="286"/>
    <col min="4876" max="4876" width="9.75" style="286" customWidth="1"/>
    <col min="4877" max="4877" width="10.5" style="286" bestFit="1" customWidth="1"/>
    <col min="4878" max="4878" width="17.5" style="286" customWidth="1"/>
    <col min="4879" max="4879" width="10.5" style="286" bestFit="1" customWidth="1"/>
    <col min="4880" max="4880" width="11.625" style="286" customWidth="1"/>
    <col min="4881" max="4881" width="13.625" style="286" customWidth="1"/>
    <col min="4882" max="4882" width="4.625" style="286" customWidth="1"/>
    <col min="4883" max="4885" width="9" style="286"/>
    <col min="4886" max="4886" width="3.5" style="286" customWidth="1"/>
    <col min="4887" max="4887" width="12.625" style="286" customWidth="1"/>
    <col min="4888" max="4888" width="15.5" style="286" customWidth="1"/>
    <col min="4889" max="5131" width="9" style="286"/>
    <col min="5132" max="5132" width="9.75" style="286" customWidth="1"/>
    <col min="5133" max="5133" width="10.5" style="286" bestFit="1" customWidth="1"/>
    <col min="5134" max="5134" width="17.5" style="286" customWidth="1"/>
    <col min="5135" max="5135" width="10.5" style="286" bestFit="1" customWidth="1"/>
    <col min="5136" max="5136" width="11.625" style="286" customWidth="1"/>
    <col min="5137" max="5137" width="13.625" style="286" customWidth="1"/>
    <col min="5138" max="5138" width="4.625" style="286" customWidth="1"/>
    <col min="5139" max="5141" width="9" style="286"/>
    <col min="5142" max="5142" width="3.5" style="286" customWidth="1"/>
    <col min="5143" max="5143" width="12.625" style="286" customWidth="1"/>
    <col min="5144" max="5144" width="15.5" style="286" customWidth="1"/>
    <col min="5145" max="5387" width="9" style="286"/>
    <col min="5388" max="5388" width="9.75" style="286" customWidth="1"/>
    <col min="5389" max="5389" width="10.5" style="286" bestFit="1" customWidth="1"/>
    <col min="5390" max="5390" width="17.5" style="286" customWidth="1"/>
    <col min="5391" max="5391" width="10.5" style="286" bestFit="1" customWidth="1"/>
    <col min="5392" max="5392" width="11.625" style="286" customWidth="1"/>
    <col min="5393" max="5393" width="13.625" style="286" customWidth="1"/>
    <col min="5394" max="5394" width="4.625" style="286" customWidth="1"/>
    <col min="5395" max="5397" width="9" style="286"/>
    <col min="5398" max="5398" width="3.5" style="286" customWidth="1"/>
    <col min="5399" max="5399" width="12.625" style="286" customWidth="1"/>
    <col min="5400" max="5400" width="15.5" style="286" customWidth="1"/>
    <col min="5401" max="5643" width="9" style="286"/>
    <col min="5644" max="5644" width="9.75" style="286" customWidth="1"/>
    <col min="5645" max="5645" width="10.5" style="286" bestFit="1" customWidth="1"/>
    <col min="5646" max="5646" width="17.5" style="286" customWidth="1"/>
    <col min="5647" max="5647" width="10.5" style="286" bestFit="1" customWidth="1"/>
    <col min="5648" max="5648" width="11.625" style="286" customWidth="1"/>
    <col min="5649" max="5649" width="13.625" style="286" customWidth="1"/>
    <col min="5650" max="5650" width="4.625" style="286" customWidth="1"/>
    <col min="5651" max="5653" width="9" style="286"/>
    <col min="5654" max="5654" width="3.5" style="286" customWidth="1"/>
    <col min="5655" max="5655" width="12.625" style="286" customWidth="1"/>
    <col min="5656" max="5656" width="15.5" style="286" customWidth="1"/>
    <col min="5657" max="5899" width="9" style="286"/>
    <col min="5900" max="5900" width="9.75" style="286" customWidth="1"/>
    <col min="5901" max="5901" width="10.5" style="286" bestFit="1" customWidth="1"/>
    <col min="5902" max="5902" width="17.5" style="286" customWidth="1"/>
    <col min="5903" max="5903" width="10.5" style="286" bestFit="1" customWidth="1"/>
    <col min="5904" max="5904" width="11.625" style="286" customWidth="1"/>
    <col min="5905" max="5905" width="13.625" style="286" customWidth="1"/>
    <col min="5906" max="5906" width="4.625" style="286" customWidth="1"/>
    <col min="5907" max="5909" width="9" style="286"/>
    <col min="5910" max="5910" width="3.5" style="286" customWidth="1"/>
    <col min="5911" max="5911" width="12.625" style="286" customWidth="1"/>
    <col min="5912" max="5912" width="15.5" style="286" customWidth="1"/>
    <col min="5913" max="6155" width="9" style="286"/>
    <col min="6156" max="6156" width="9.75" style="286" customWidth="1"/>
    <col min="6157" max="6157" width="10.5" style="286" bestFit="1" customWidth="1"/>
    <col min="6158" max="6158" width="17.5" style="286" customWidth="1"/>
    <col min="6159" max="6159" width="10.5" style="286" bestFit="1" customWidth="1"/>
    <col min="6160" max="6160" width="11.625" style="286" customWidth="1"/>
    <col min="6161" max="6161" width="13.625" style="286" customWidth="1"/>
    <col min="6162" max="6162" width="4.625" style="286" customWidth="1"/>
    <col min="6163" max="6165" width="9" style="286"/>
    <col min="6166" max="6166" width="3.5" style="286" customWidth="1"/>
    <col min="6167" max="6167" width="12.625" style="286" customWidth="1"/>
    <col min="6168" max="6168" width="15.5" style="286" customWidth="1"/>
    <col min="6169" max="6411" width="9" style="286"/>
    <col min="6412" max="6412" width="9.75" style="286" customWidth="1"/>
    <col min="6413" max="6413" width="10.5" style="286" bestFit="1" customWidth="1"/>
    <col min="6414" max="6414" width="17.5" style="286" customWidth="1"/>
    <col min="6415" max="6415" width="10.5" style="286" bestFit="1" customWidth="1"/>
    <col min="6416" max="6416" width="11.625" style="286" customWidth="1"/>
    <col min="6417" max="6417" width="13.625" style="286" customWidth="1"/>
    <col min="6418" max="6418" width="4.625" style="286" customWidth="1"/>
    <col min="6419" max="6421" width="9" style="286"/>
    <col min="6422" max="6422" width="3.5" style="286" customWidth="1"/>
    <col min="6423" max="6423" width="12.625" style="286" customWidth="1"/>
    <col min="6424" max="6424" width="15.5" style="286" customWidth="1"/>
    <col min="6425" max="6667" width="9" style="286"/>
    <col min="6668" max="6668" width="9.75" style="286" customWidth="1"/>
    <col min="6669" max="6669" width="10.5" style="286" bestFit="1" customWidth="1"/>
    <col min="6670" max="6670" width="17.5" style="286" customWidth="1"/>
    <col min="6671" max="6671" width="10.5" style="286" bestFit="1" customWidth="1"/>
    <col min="6672" max="6672" width="11.625" style="286" customWidth="1"/>
    <col min="6673" max="6673" width="13.625" style="286" customWidth="1"/>
    <col min="6674" max="6674" width="4.625" style="286" customWidth="1"/>
    <col min="6675" max="6677" width="9" style="286"/>
    <col min="6678" max="6678" width="3.5" style="286" customWidth="1"/>
    <col min="6679" max="6679" width="12.625" style="286" customWidth="1"/>
    <col min="6680" max="6680" width="15.5" style="286" customWidth="1"/>
    <col min="6681" max="6923" width="9" style="286"/>
    <col min="6924" max="6924" width="9.75" style="286" customWidth="1"/>
    <col min="6925" max="6925" width="10.5" style="286" bestFit="1" customWidth="1"/>
    <col min="6926" max="6926" width="17.5" style="286" customWidth="1"/>
    <col min="6927" max="6927" width="10.5" style="286" bestFit="1" customWidth="1"/>
    <col min="6928" max="6928" width="11.625" style="286" customWidth="1"/>
    <col min="6929" max="6929" width="13.625" style="286" customWidth="1"/>
    <col min="6930" max="6930" width="4.625" style="286" customWidth="1"/>
    <col min="6931" max="6933" width="9" style="286"/>
    <col min="6934" max="6934" width="3.5" style="286" customWidth="1"/>
    <col min="6935" max="6935" width="12.625" style="286" customWidth="1"/>
    <col min="6936" max="6936" width="15.5" style="286" customWidth="1"/>
    <col min="6937" max="7179" width="9" style="286"/>
    <col min="7180" max="7180" width="9.75" style="286" customWidth="1"/>
    <col min="7181" max="7181" width="10.5" style="286" bestFit="1" customWidth="1"/>
    <col min="7182" max="7182" width="17.5" style="286" customWidth="1"/>
    <col min="7183" max="7183" width="10.5" style="286" bestFit="1" customWidth="1"/>
    <col min="7184" max="7184" width="11.625" style="286" customWidth="1"/>
    <col min="7185" max="7185" width="13.625" style="286" customWidth="1"/>
    <col min="7186" max="7186" width="4.625" style="286" customWidth="1"/>
    <col min="7187" max="7189" width="9" style="286"/>
    <col min="7190" max="7190" width="3.5" style="286" customWidth="1"/>
    <col min="7191" max="7191" width="12.625" style="286" customWidth="1"/>
    <col min="7192" max="7192" width="15.5" style="286" customWidth="1"/>
    <col min="7193" max="7435" width="9" style="286"/>
    <col min="7436" max="7436" width="9.75" style="286" customWidth="1"/>
    <col min="7437" max="7437" width="10.5" style="286" bestFit="1" customWidth="1"/>
    <col min="7438" max="7438" width="17.5" style="286" customWidth="1"/>
    <col min="7439" max="7439" width="10.5" style="286" bestFit="1" customWidth="1"/>
    <col min="7440" max="7440" width="11.625" style="286" customWidth="1"/>
    <col min="7441" max="7441" width="13.625" style="286" customWidth="1"/>
    <col min="7442" max="7442" width="4.625" style="286" customWidth="1"/>
    <col min="7443" max="7445" width="9" style="286"/>
    <col min="7446" max="7446" width="3.5" style="286" customWidth="1"/>
    <col min="7447" max="7447" width="12.625" style="286" customWidth="1"/>
    <col min="7448" max="7448" width="15.5" style="286" customWidth="1"/>
    <col min="7449" max="7691" width="9" style="286"/>
    <col min="7692" max="7692" width="9.75" style="286" customWidth="1"/>
    <col min="7693" max="7693" width="10.5" style="286" bestFit="1" customWidth="1"/>
    <col min="7694" max="7694" width="17.5" style="286" customWidth="1"/>
    <col min="7695" max="7695" width="10.5" style="286" bestFit="1" customWidth="1"/>
    <col min="7696" max="7696" width="11.625" style="286" customWidth="1"/>
    <col min="7697" max="7697" width="13.625" style="286" customWidth="1"/>
    <col min="7698" max="7698" width="4.625" style="286" customWidth="1"/>
    <col min="7699" max="7701" width="9" style="286"/>
    <col min="7702" max="7702" width="3.5" style="286" customWidth="1"/>
    <col min="7703" max="7703" width="12.625" style="286" customWidth="1"/>
    <col min="7704" max="7704" width="15.5" style="286" customWidth="1"/>
    <col min="7705" max="7947" width="9" style="286"/>
    <col min="7948" max="7948" width="9.75" style="286" customWidth="1"/>
    <col min="7949" max="7949" width="10.5" style="286" bestFit="1" customWidth="1"/>
    <col min="7950" max="7950" width="17.5" style="286" customWidth="1"/>
    <col min="7951" max="7951" width="10.5" style="286" bestFit="1" customWidth="1"/>
    <col min="7952" max="7952" width="11.625" style="286" customWidth="1"/>
    <col min="7953" max="7953" width="13.625" style="286" customWidth="1"/>
    <col min="7954" max="7954" width="4.625" style="286" customWidth="1"/>
    <col min="7955" max="7957" width="9" style="286"/>
    <col min="7958" max="7958" width="3.5" style="286" customWidth="1"/>
    <col min="7959" max="7959" width="12.625" style="286" customWidth="1"/>
    <col min="7960" max="7960" width="15.5" style="286" customWidth="1"/>
    <col min="7961" max="8203" width="9" style="286"/>
    <col min="8204" max="8204" width="9.75" style="286" customWidth="1"/>
    <col min="8205" max="8205" width="10.5" style="286" bestFit="1" customWidth="1"/>
    <col min="8206" max="8206" width="17.5" style="286" customWidth="1"/>
    <col min="8207" max="8207" width="10.5" style="286" bestFit="1" customWidth="1"/>
    <col min="8208" max="8208" width="11.625" style="286" customWidth="1"/>
    <col min="8209" max="8209" width="13.625" style="286" customWidth="1"/>
    <col min="8210" max="8210" width="4.625" style="286" customWidth="1"/>
    <col min="8211" max="8213" width="9" style="286"/>
    <col min="8214" max="8214" width="3.5" style="286" customWidth="1"/>
    <col min="8215" max="8215" width="12.625" style="286" customWidth="1"/>
    <col min="8216" max="8216" width="15.5" style="286" customWidth="1"/>
    <col min="8217" max="8459" width="9" style="286"/>
    <col min="8460" max="8460" width="9.75" style="286" customWidth="1"/>
    <col min="8461" max="8461" width="10.5" style="286" bestFit="1" customWidth="1"/>
    <col min="8462" max="8462" width="17.5" style="286" customWidth="1"/>
    <col min="8463" max="8463" width="10.5" style="286" bestFit="1" customWidth="1"/>
    <col min="8464" max="8464" width="11.625" style="286" customWidth="1"/>
    <col min="8465" max="8465" width="13.625" style="286" customWidth="1"/>
    <col min="8466" max="8466" width="4.625" style="286" customWidth="1"/>
    <col min="8467" max="8469" width="9" style="286"/>
    <col min="8470" max="8470" width="3.5" style="286" customWidth="1"/>
    <col min="8471" max="8471" width="12.625" style="286" customWidth="1"/>
    <col min="8472" max="8472" width="15.5" style="286" customWidth="1"/>
    <col min="8473" max="8715" width="9" style="286"/>
    <col min="8716" max="8716" width="9.75" style="286" customWidth="1"/>
    <col min="8717" max="8717" width="10.5" style="286" bestFit="1" customWidth="1"/>
    <col min="8718" max="8718" width="17.5" style="286" customWidth="1"/>
    <col min="8719" max="8719" width="10.5" style="286" bestFit="1" customWidth="1"/>
    <col min="8720" max="8720" width="11.625" style="286" customWidth="1"/>
    <col min="8721" max="8721" width="13.625" style="286" customWidth="1"/>
    <col min="8722" max="8722" width="4.625" style="286" customWidth="1"/>
    <col min="8723" max="8725" width="9" style="286"/>
    <col min="8726" max="8726" width="3.5" style="286" customWidth="1"/>
    <col min="8727" max="8727" width="12.625" style="286" customWidth="1"/>
    <col min="8728" max="8728" width="15.5" style="286" customWidth="1"/>
    <col min="8729" max="8971" width="9" style="286"/>
    <col min="8972" max="8972" width="9.75" style="286" customWidth="1"/>
    <col min="8973" max="8973" width="10.5" style="286" bestFit="1" customWidth="1"/>
    <col min="8974" max="8974" width="17.5" style="286" customWidth="1"/>
    <col min="8975" max="8975" width="10.5" style="286" bestFit="1" customWidth="1"/>
    <col min="8976" max="8976" width="11.625" style="286" customWidth="1"/>
    <col min="8977" max="8977" width="13.625" style="286" customWidth="1"/>
    <col min="8978" max="8978" width="4.625" style="286" customWidth="1"/>
    <col min="8979" max="8981" width="9" style="286"/>
    <col min="8982" max="8982" width="3.5" style="286" customWidth="1"/>
    <col min="8983" max="8983" width="12.625" style="286" customWidth="1"/>
    <col min="8984" max="8984" width="15.5" style="286" customWidth="1"/>
    <col min="8985" max="9227" width="9" style="286"/>
    <col min="9228" max="9228" width="9.75" style="286" customWidth="1"/>
    <col min="9229" max="9229" width="10.5" style="286" bestFit="1" customWidth="1"/>
    <col min="9230" max="9230" width="17.5" style="286" customWidth="1"/>
    <col min="9231" max="9231" width="10.5" style="286" bestFit="1" customWidth="1"/>
    <col min="9232" max="9232" width="11.625" style="286" customWidth="1"/>
    <col min="9233" max="9233" width="13.625" style="286" customWidth="1"/>
    <col min="9234" max="9234" width="4.625" style="286" customWidth="1"/>
    <col min="9235" max="9237" width="9" style="286"/>
    <col min="9238" max="9238" width="3.5" style="286" customWidth="1"/>
    <col min="9239" max="9239" width="12.625" style="286" customWidth="1"/>
    <col min="9240" max="9240" width="15.5" style="286" customWidth="1"/>
    <col min="9241" max="9483" width="9" style="286"/>
    <col min="9484" max="9484" width="9.75" style="286" customWidth="1"/>
    <col min="9485" max="9485" width="10.5" style="286" bestFit="1" customWidth="1"/>
    <col min="9486" max="9486" width="17.5" style="286" customWidth="1"/>
    <col min="9487" max="9487" width="10.5" style="286" bestFit="1" customWidth="1"/>
    <col min="9488" max="9488" width="11.625" style="286" customWidth="1"/>
    <col min="9489" max="9489" width="13.625" style="286" customWidth="1"/>
    <col min="9490" max="9490" width="4.625" style="286" customWidth="1"/>
    <col min="9491" max="9493" width="9" style="286"/>
    <col min="9494" max="9494" width="3.5" style="286" customWidth="1"/>
    <col min="9495" max="9495" width="12.625" style="286" customWidth="1"/>
    <col min="9496" max="9496" width="15.5" style="286" customWidth="1"/>
    <col min="9497" max="9739" width="9" style="286"/>
    <col min="9740" max="9740" width="9.75" style="286" customWidth="1"/>
    <col min="9741" max="9741" width="10.5" style="286" bestFit="1" customWidth="1"/>
    <col min="9742" max="9742" width="17.5" style="286" customWidth="1"/>
    <col min="9743" max="9743" width="10.5" style="286" bestFit="1" customWidth="1"/>
    <col min="9744" max="9744" width="11.625" style="286" customWidth="1"/>
    <col min="9745" max="9745" width="13.625" style="286" customWidth="1"/>
    <col min="9746" max="9746" width="4.625" style="286" customWidth="1"/>
    <col min="9747" max="9749" width="9" style="286"/>
    <col min="9750" max="9750" width="3.5" style="286" customWidth="1"/>
    <col min="9751" max="9751" width="12.625" style="286" customWidth="1"/>
    <col min="9752" max="9752" width="15.5" style="286" customWidth="1"/>
    <col min="9753" max="9995" width="9" style="286"/>
    <col min="9996" max="9996" width="9.75" style="286" customWidth="1"/>
    <col min="9997" max="9997" width="10.5" style="286" bestFit="1" customWidth="1"/>
    <col min="9998" max="9998" width="17.5" style="286" customWidth="1"/>
    <col min="9999" max="9999" width="10.5" style="286" bestFit="1" customWidth="1"/>
    <col min="10000" max="10000" width="11.625" style="286" customWidth="1"/>
    <col min="10001" max="10001" width="13.625" style="286" customWidth="1"/>
    <col min="10002" max="10002" width="4.625" style="286" customWidth="1"/>
    <col min="10003" max="10005" width="9" style="286"/>
    <col min="10006" max="10006" width="3.5" style="286" customWidth="1"/>
    <col min="10007" max="10007" width="12.625" style="286" customWidth="1"/>
    <col min="10008" max="10008" width="15.5" style="286" customWidth="1"/>
    <col min="10009" max="10251" width="9" style="286"/>
    <col min="10252" max="10252" width="9.75" style="286" customWidth="1"/>
    <col min="10253" max="10253" width="10.5" style="286" bestFit="1" customWidth="1"/>
    <col min="10254" max="10254" width="17.5" style="286" customWidth="1"/>
    <col min="10255" max="10255" width="10.5" style="286" bestFit="1" customWidth="1"/>
    <col min="10256" max="10256" width="11.625" style="286" customWidth="1"/>
    <col min="10257" max="10257" width="13.625" style="286" customWidth="1"/>
    <col min="10258" max="10258" width="4.625" style="286" customWidth="1"/>
    <col min="10259" max="10261" width="9" style="286"/>
    <col min="10262" max="10262" width="3.5" style="286" customWidth="1"/>
    <col min="10263" max="10263" width="12.625" style="286" customWidth="1"/>
    <col min="10264" max="10264" width="15.5" style="286" customWidth="1"/>
    <col min="10265" max="10507" width="9" style="286"/>
    <col min="10508" max="10508" width="9.75" style="286" customWidth="1"/>
    <col min="10509" max="10509" width="10.5" style="286" bestFit="1" customWidth="1"/>
    <col min="10510" max="10510" width="17.5" style="286" customWidth="1"/>
    <col min="10511" max="10511" width="10.5" style="286" bestFit="1" customWidth="1"/>
    <col min="10512" max="10512" width="11.625" style="286" customWidth="1"/>
    <col min="10513" max="10513" width="13.625" style="286" customWidth="1"/>
    <col min="10514" max="10514" width="4.625" style="286" customWidth="1"/>
    <col min="10515" max="10517" width="9" style="286"/>
    <col min="10518" max="10518" width="3.5" style="286" customWidth="1"/>
    <col min="10519" max="10519" width="12.625" style="286" customWidth="1"/>
    <col min="10520" max="10520" width="15.5" style="286" customWidth="1"/>
    <col min="10521" max="10763" width="9" style="286"/>
    <col min="10764" max="10764" width="9.75" style="286" customWidth="1"/>
    <col min="10765" max="10765" width="10.5" style="286" bestFit="1" customWidth="1"/>
    <col min="10766" max="10766" width="17.5" style="286" customWidth="1"/>
    <col min="10767" max="10767" width="10.5" style="286" bestFit="1" customWidth="1"/>
    <col min="10768" max="10768" width="11.625" style="286" customWidth="1"/>
    <col min="10769" max="10769" width="13.625" style="286" customWidth="1"/>
    <col min="10770" max="10770" width="4.625" style="286" customWidth="1"/>
    <col min="10771" max="10773" width="9" style="286"/>
    <col min="10774" max="10774" width="3.5" style="286" customWidth="1"/>
    <col min="10775" max="10775" width="12.625" style="286" customWidth="1"/>
    <col min="10776" max="10776" width="15.5" style="286" customWidth="1"/>
    <col min="10777" max="11019" width="9" style="286"/>
    <col min="11020" max="11020" width="9.75" style="286" customWidth="1"/>
    <col min="11021" max="11021" width="10.5" style="286" bestFit="1" customWidth="1"/>
    <col min="11022" max="11022" width="17.5" style="286" customWidth="1"/>
    <col min="11023" max="11023" width="10.5" style="286" bestFit="1" customWidth="1"/>
    <col min="11024" max="11024" width="11.625" style="286" customWidth="1"/>
    <col min="11025" max="11025" width="13.625" style="286" customWidth="1"/>
    <col min="11026" max="11026" width="4.625" style="286" customWidth="1"/>
    <col min="11027" max="11029" width="9" style="286"/>
    <col min="11030" max="11030" width="3.5" style="286" customWidth="1"/>
    <col min="11031" max="11031" width="12.625" style="286" customWidth="1"/>
    <col min="11032" max="11032" width="15.5" style="286" customWidth="1"/>
    <col min="11033" max="11275" width="9" style="286"/>
    <col min="11276" max="11276" width="9.75" style="286" customWidth="1"/>
    <col min="11277" max="11277" width="10.5" style="286" bestFit="1" customWidth="1"/>
    <col min="11278" max="11278" width="17.5" style="286" customWidth="1"/>
    <col min="11279" max="11279" width="10.5" style="286" bestFit="1" customWidth="1"/>
    <col min="11280" max="11280" width="11.625" style="286" customWidth="1"/>
    <col min="11281" max="11281" width="13.625" style="286" customWidth="1"/>
    <col min="11282" max="11282" width="4.625" style="286" customWidth="1"/>
    <col min="11283" max="11285" width="9" style="286"/>
    <col min="11286" max="11286" width="3.5" style="286" customWidth="1"/>
    <col min="11287" max="11287" width="12.625" style="286" customWidth="1"/>
    <col min="11288" max="11288" width="15.5" style="286" customWidth="1"/>
    <col min="11289" max="11531" width="9" style="286"/>
    <col min="11532" max="11532" width="9.75" style="286" customWidth="1"/>
    <col min="11533" max="11533" width="10.5" style="286" bestFit="1" customWidth="1"/>
    <col min="11534" max="11534" width="17.5" style="286" customWidth="1"/>
    <col min="11535" max="11535" width="10.5" style="286" bestFit="1" customWidth="1"/>
    <col min="11536" max="11536" width="11.625" style="286" customWidth="1"/>
    <col min="11537" max="11537" width="13.625" style="286" customWidth="1"/>
    <col min="11538" max="11538" width="4.625" style="286" customWidth="1"/>
    <col min="11539" max="11541" width="9" style="286"/>
    <col min="11542" max="11542" width="3.5" style="286" customWidth="1"/>
    <col min="11543" max="11543" width="12.625" style="286" customWidth="1"/>
    <col min="11544" max="11544" width="15.5" style="286" customWidth="1"/>
    <col min="11545" max="11787" width="9" style="286"/>
    <col min="11788" max="11788" width="9.75" style="286" customWidth="1"/>
    <col min="11789" max="11789" width="10.5" style="286" bestFit="1" customWidth="1"/>
    <col min="11790" max="11790" width="17.5" style="286" customWidth="1"/>
    <col min="11791" max="11791" width="10.5" style="286" bestFit="1" customWidth="1"/>
    <col min="11792" max="11792" width="11.625" style="286" customWidth="1"/>
    <col min="11793" max="11793" width="13.625" style="286" customWidth="1"/>
    <col min="11794" max="11794" width="4.625" style="286" customWidth="1"/>
    <col min="11795" max="11797" width="9" style="286"/>
    <col min="11798" max="11798" width="3.5" style="286" customWidth="1"/>
    <col min="11799" max="11799" width="12.625" style="286" customWidth="1"/>
    <col min="11800" max="11800" width="15.5" style="286" customWidth="1"/>
    <col min="11801" max="12043" width="9" style="286"/>
    <col min="12044" max="12044" width="9.75" style="286" customWidth="1"/>
    <col min="12045" max="12045" width="10.5" style="286" bestFit="1" customWidth="1"/>
    <col min="12046" max="12046" width="17.5" style="286" customWidth="1"/>
    <col min="12047" max="12047" width="10.5" style="286" bestFit="1" customWidth="1"/>
    <col min="12048" max="12048" width="11.625" style="286" customWidth="1"/>
    <col min="12049" max="12049" width="13.625" style="286" customWidth="1"/>
    <col min="12050" max="12050" width="4.625" style="286" customWidth="1"/>
    <col min="12051" max="12053" width="9" style="286"/>
    <col min="12054" max="12054" width="3.5" style="286" customWidth="1"/>
    <col min="12055" max="12055" width="12.625" style="286" customWidth="1"/>
    <col min="12056" max="12056" width="15.5" style="286" customWidth="1"/>
    <col min="12057" max="12299" width="9" style="286"/>
    <col min="12300" max="12300" width="9.75" style="286" customWidth="1"/>
    <col min="12301" max="12301" width="10.5" style="286" bestFit="1" customWidth="1"/>
    <col min="12302" max="12302" width="17.5" style="286" customWidth="1"/>
    <col min="12303" max="12303" width="10.5" style="286" bestFit="1" customWidth="1"/>
    <col min="12304" max="12304" width="11.625" style="286" customWidth="1"/>
    <col min="12305" max="12305" width="13.625" style="286" customWidth="1"/>
    <col min="12306" max="12306" width="4.625" style="286" customWidth="1"/>
    <col min="12307" max="12309" width="9" style="286"/>
    <col min="12310" max="12310" width="3.5" style="286" customWidth="1"/>
    <col min="12311" max="12311" width="12.625" style="286" customWidth="1"/>
    <col min="12312" max="12312" width="15.5" style="286" customWidth="1"/>
    <col min="12313" max="12555" width="9" style="286"/>
    <col min="12556" max="12556" width="9.75" style="286" customWidth="1"/>
    <col min="12557" max="12557" width="10.5" style="286" bestFit="1" customWidth="1"/>
    <col min="12558" max="12558" width="17.5" style="286" customWidth="1"/>
    <col min="12559" max="12559" width="10.5" style="286" bestFit="1" customWidth="1"/>
    <col min="12560" max="12560" width="11.625" style="286" customWidth="1"/>
    <col min="12561" max="12561" width="13.625" style="286" customWidth="1"/>
    <col min="12562" max="12562" width="4.625" style="286" customWidth="1"/>
    <col min="12563" max="12565" width="9" style="286"/>
    <col min="12566" max="12566" width="3.5" style="286" customWidth="1"/>
    <col min="12567" max="12567" width="12.625" style="286" customWidth="1"/>
    <col min="12568" max="12568" width="15.5" style="286" customWidth="1"/>
    <col min="12569" max="12811" width="9" style="286"/>
    <col min="12812" max="12812" width="9.75" style="286" customWidth="1"/>
    <col min="12813" max="12813" width="10.5" style="286" bestFit="1" customWidth="1"/>
    <col min="12814" max="12814" width="17.5" style="286" customWidth="1"/>
    <col min="12815" max="12815" width="10.5" style="286" bestFit="1" customWidth="1"/>
    <col min="12816" max="12816" width="11.625" style="286" customWidth="1"/>
    <col min="12817" max="12817" width="13.625" style="286" customWidth="1"/>
    <col min="12818" max="12818" width="4.625" style="286" customWidth="1"/>
    <col min="12819" max="12821" width="9" style="286"/>
    <col min="12822" max="12822" width="3.5" style="286" customWidth="1"/>
    <col min="12823" max="12823" width="12.625" style="286" customWidth="1"/>
    <col min="12824" max="12824" width="15.5" style="286" customWidth="1"/>
    <col min="12825" max="13067" width="9" style="286"/>
    <col min="13068" max="13068" width="9.75" style="286" customWidth="1"/>
    <col min="13069" max="13069" width="10.5" style="286" bestFit="1" customWidth="1"/>
    <col min="13070" max="13070" width="17.5" style="286" customWidth="1"/>
    <col min="13071" max="13071" width="10.5" style="286" bestFit="1" customWidth="1"/>
    <col min="13072" max="13072" width="11.625" style="286" customWidth="1"/>
    <col min="13073" max="13073" width="13.625" style="286" customWidth="1"/>
    <col min="13074" max="13074" width="4.625" style="286" customWidth="1"/>
    <col min="13075" max="13077" width="9" style="286"/>
    <col min="13078" max="13078" width="3.5" style="286" customWidth="1"/>
    <col min="13079" max="13079" width="12.625" style="286" customWidth="1"/>
    <col min="13080" max="13080" width="15.5" style="286" customWidth="1"/>
    <col min="13081" max="13323" width="9" style="286"/>
    <col min="13324" max="13324" width="9.75" style="286" customWidth="1"/>
    <col min="13325" max="13325" width="10.5" style="286" bestFit="1" customWidth="1"/>
    <col min="13326" max="13326" width="17.5" style="286" customWidth="1"/>
    <col min="13327" max="13327" width="10.5" style="286" bestFit="1" customWidth="1"/>
    <col min="13328" max="13328" width="11.625" style="286" customWidth="1"/>
    <col min="13329" max="13329" width="13.625" style="286" customWidth="1"/>
    <col min="13330" max="13330" width="4.625" style="286" customWidth="1"/>
    <col min="13331" max="13333" width="9" style="286"/>
    <col min="13334" max="13334" width="3.5" style="286" customWidth="1"/>
    <col min="13335" max="13335" width="12.625" style="286" customWidth="1"/>
    <col min="13336" max="13336" width="15.5" style="286" customWidth="1"/>
    <col min="13337" max="13579" width="9" style="286"/>
    <col min="13580" max="13580" width="9.75" style="286" customWidth="1"/>
    <col min="13581" max="13581" width="10.5" style="286" bestFit="1" customWidth="1"/>
    <col min="13582" max="13582" width="17.5" style="286" customWidth="1"/>
    <col min="13583" max="13583" width="10.5" style="286" bestFit="1" customWidth="1"/>
    <col min="13584" max="13584" width="11.625" style="286" customWidth="1"/>
    <col min="13585" max="13585" width="13.625" style="286" customWidth="1"/>
    <col min="13586" max="13586" width="4.625" style="286" customWidth="1"/>
    <col min="13587" max="13589" width="9" style="286"/>
    <col min="13590" max="13590" width="3.5" style="286" customWidth="1"/>
    <col min="13591" max="13591" width="12.625" style="286" customWidth="1"/>
    <col min="13592" max="13592" width="15.5" style="286" customWidth="1"/>
    <col min="13593" max="13835" width="9" style="286"/>
    <col min="13836" max="13836" width="9.75" style="286" customWidth="1"/>
    <col min="13837" max="13837" width="10.5" style="286" bestFit="1" customWidth="1"/>
    <col min="13838" max="13838" width="17.5" style="286" customWidth="1"/>
    <col min="13839" max="13839" width="10.5" style="286" bestFit="1" customWidth="1"/>
    <col min="13840" max="13840" width="11.625" style="286" customWidth="1"/>
    <col min="13841" max="13841" width="13.625" style="286" customWidth="1"/>
    <col min="13842" max="13842" width="4.625" style="286" customWidth="1"/>
    <col min="13843" max="13845" width="9" style="286"/>
    <col min="13846" max="13846" width="3.5" style="286" customWidth="1"/>
    <col min="13847" max="13847" width="12.625" style="286" customWidth="1"/>
    <col min="13848" max="13848" width="15.5" style="286" customWidth="1"/>
    <col min="13849" max="14091" width="9" style="286"/>
    <col min="14092" max="14092" width="9.75" style="286" customWidth="1"/>
    <col min="14093" max="14093" width="10.5" style="286" bestFit="1" customWidth="1"/>
    <col min="14094" max="14094" width="17.5" style="286" customWidth="1"/>
    <col min="14095" max="14095" width="10.5" style="286" bestFit="1" customWidth="1"/>
    <col min="14096" max="14096" width="11.625" style="286" customWidth="1"/>
    <col min="14097" max="14097" width="13.625" style="286" customWidth="1"/>
    <col min="14098" max="14098" width="4.625" style="286" customWidth="1"/>
    <col min="14099" max="14101" width="9" style="286"/>
    <col min="14102" max="14102" width="3.5" style="286" customWidth="1"/>
    <col min="14103" max="14103" width="12.625" style="286" customWidth="1"/>
    <col min="14104" max="14104" width="15.5" style="286" customWidth="1"/>
    <col min="14105" max="14347" width="9" style="286"/>
    <col min="14348" max="14348" width="9.75" style="286" customWidth="1"/>
    <col min="14349" max="14349" width="10.5" style="286" bestFit="1" customWidth="1"/>
    <col min="14350" max="14350" width="17.5" style="286" customWidth="1"/>
    <col min="14351" max="14351" width="10.5" style="286" bestFit="1" customWidth="1"/>
    <col min="14352" max="14352" width="11.625" style="286" customWidth="1"/>
    <col min="14353" max="14353" width="13.625" style="286" customWidth="1"/>
    <col min="14354" max="14354" width="4.625" style="286" customWidth="1"/>
    <col min="14355" max="14357" width="9" style="286"/>
    <col min="14358" max="14358" width="3.5" style="286" customWidth="1"/>
    <col min="14359" max="14359" width="12.625" style="286" customWidth="1"/>
    <col min="14360" max="14360" width="15.5" style="286" customWidth="1"/>
    <col min="14361" max="14603" width="9" style="286"/>
    <col min="14604" max="14604" width="9.75" style="286" customWidth="1"/>
    <col min="14605" max="14605" width="10.5" style="286" bestFit="1" customWidth="1"/>
    <col min="14606" max="14606" width="17.5" style="286" customWidth="1"/>
    <col min="14607" max="14607" width="10.5" style="286" bestFit="1" customWidth="1"/>
    <col min="14608" max="14608" width="11.625" style="286" customWidth="1"/>
    <col min="14609" max="14609" width="13.625" style="286" customWidth="1"/>
    <col min="14610" max="14610" width="4.625" style="286" customWidth="1"/>
    <col min="14611" max="14613" width="9" style="286"/>
    <col min="14614" max="14614" width="3.5" style="286" customWidth="1"/>
    <col min="14615" max="14615" width="12.625" style="286" customWidth="1"/>
    <col min="14616" max="14616" width="15.5" style="286" customWidth="1"/>
    <col min="14617" max="14859" width="9" style="286"/>
    <col min="14860" max="14860" width="9.75" style="286" customWidth="1"/>
    <col min="14861" max="14861" width="10.5" style="286" bestFit="1" customWidth="1"/>
    <col min="14862" max="14862" width="17.5" style="286" customWidth="1"/>
    <col min="14863" max="14863" width="10.5" style="286" bestFit="1" customWidth="1"/>
    <col min="14864" max="14864" width="11.625" style="286" customWidth="1"/>
    <col min="14865" max="14865" width="13.625" style="286" customWidth="1"/>
    <col min="14866" max="14866" width="4.625" style="286" customWidth="1"/>
    <col min="14867" max="14869" width="9" style="286"/>
    <col min="14870" max="14870" width="3.5" style="286" customWidth="1"/>
    <col min="14871" max="14871" width="12.625" style="286" customWidth="1"/>
    <col min="14872" max="14872" width="15.5" style="286" customWidth="1"/>
    <col min="14873" max="15115" width="9" style="286"/>
    <col min="15116" max="15116" width="9.75" style="286" customWidth="1"/>
    <col min="15117" max="15117" width="10.5" style="286" bestFit="1" customWidth="1"/>
    <col min="15118" max="15118" width="17.5" style="286" customWidth="1"/>
    <col min="15119" max="15119" width="10.5" style="286" bestFit="1" customWidth="1"/>
    <col min="15120" max="15120" width="11.625" style="286" customWidth="1"/>
    <col min="15121" max="15121" width="13.625" style="286" customWidth="1"/>
    <col min="15122" max="15122" width="4.625" style="286" customWidth="1"/>
    <col min="15123" max="15125" width="9" style="286"/>
    <col min="15126" max="15126" width="3.5" style="286" customWidth="1"/>
    <col min="15127" max="15127" width="12.625" style="286" customWidth="1"/>
    <col min="15128" max="15128" width="15.5" style="286" customWidth="1"/>
    <col min="15129" max="15371" width="9" style="286"/>
    <col min="15372" max="15372" width="9.75" style="286" customWidth="1"/>
    <col min="15373" max="15373" width="10.5" style="286" bestFit="1" customWidth="1"/>
    <col min="15374" max="15374" width="17.5" style="286" customWidth="1"/>
    <col min="15375" max="15375" width="10.5" style="286" bestFit="1" customWidth="1"/>
    <col min="15376" max="15376" width="11.625" style="286" customWidth="1"/>
    <col min="15377" max="15377" width="13.625" style="286" customWidth="1"/>
    <col min="15378" max="15378" width="4.625" style="286" customWidth="1"/>
    <col min="15379" max="15381" width="9" style="286"/>
    <col min="15382" max="15382" width="3.5" style="286" customWidth="1"/>
    <col min="15383" max="15383" width="12.625" style="286" customWidth="1"/>
    <col min="15384" max="15384" width="15.5" style="286" customWidth="1"/>
    <col min="15385" max="15627" width="9" style="286"/>
    <col min="15628" max="15628" width="9.75" style="286" customWidth="1"/>
    <col min="15629" max="15629" width="10.5" style="286" bestFit="1" customWidth="1"/>
    <col min="15630" max="15630" width="17.5" style="286" customWidth="1"/>
    <col min="15631" max="15631" width="10.5" style="286" bestFit="1" customWidth="1"/>
    <col min="15632" max="15632" width="11.625" style="286" customWidth="1"/>
    <col min="15633" max="15633" width="13.625" style="286" customWidth="1"/>
    <col min="15634" max="15634" width="4.625" style="286" customWidth="1"/>
    <col min="15635" max="15637" width="9" style="286"/>
    <col min="15638" max="15638" width="3.5" style="286" customWidth="1"/>
    <col min="15639" max="15639" width="12.625" style="286" customWidth="1"/>
    <col min="15640" max="15640" width="15.5" style="286" customWidth="1"/>
    <col min="15641" max="15883" width="9" style="286"/>
    <col min="15884" max="15884" width="9.75" style="286" customWidth="1"/>
    <col min="15885" max="15885" width="10.5" style="286" bestFit="1" customWidth="1"/>
    <col min="15886" max="15886" width="17.5" style="286" customWidth="1"/>
    <col min="15887" max="15887" width="10.5" style="286" bestFit="1" customWidth="1"/>
    <col min="15888" max="15888" width="11.625" style="286" customWidth="1"/>
    <col min="15889" max="15889" width="13.625" style="286" customWidth="1"/>
    <col min="15890" max="15890" width="4.625" style="286" customWidth="1"/>
    <col min="15891" max="15893" width="9" style="286"/>
    <col min="15894" max="15894" width="3.5" style="286" customWidth="1"/>
    <col min="15895" max="15895" width="12.625" style="286" customWidth="1"/>
    <col min="15896" max="15896" width="15.5" style="286" customWidth="1"/>
    <col min="15897" max="16139" width="9" style="286"/>
    <col min="16140" max="16140" width="9.75" style="286" customWidth="1"/>
    <col min="16141" max="16141" width="10.5" style="286" bestFit="1" customWidth="1"/>
    <col min="16142" max="16142" width="17.5" style="286" customWidth="1"/>
    <col min="16143" max="16143" width="10.5" style="286" bestFit="1" customWidth="1"/>
    <col min="16144" max="16144" width="11.625" style="286" customWidth="1"/>
    <col min="16145" max="16145" width="13.625" style="286" customWidth="1"/>
    <col min="16146" max="16146" width="4.625" style="286" customWidth="1"/>
    <col min="16147" max="16149" width="9" style="286"/>
    <col min="16150" max="16150" width="3.5" style="286" customWidth="1"/>
    <col min="16151" max="16151" width="12.625" style="286" customWidth="1"/>
    <col min="16152" max="16152" width="15.5" style="286" customWidth="1"/>
    <col min="16153" max="16384" width="9" style="286"/>
  </cols>
  <sheetData>
    <row r="1" spans="1:24">
      <c r="A1" s="1544" t="s">
        <v>4602</v>
      </c>
      <c r="B1" s="1544"/>
      <c r="C1" s="1544"/>
      <c r="D1" s="1544"/>
    </row>
    <row r="2" spans="1:24" ht="42">
      <c r="A2" s="1254" t="s">
        <v>2450</v>
      </c>
      <c r="B2" s="1254"/>
      <c r="C2" s="1254"/>
      <c r="D2" s="1254"/>
      <c r="E2" s="1254"/>
      <c r="F2" s="1254"/>
      <c r="G2" s="1254"/>
      <c r="H2" s="1254"/>
      <c r="I2" s="1254"/>
      <c r="J2" s="1254"/>
    </row>
    <row r="4" spans="1:24">
      <c r="W4" s="1201"/>
      <c r="X4" s="1201"/>
    </row>
    <row r="5" spans="1:24">
      <c r="W5" s="1201"/>
      <c r="X5" s="1201"/>
    </row>
    <row r="6" spans="1:24">
      <c r="W6" s="1201"/>
      <c r="X6" s="1201"/>
    </row>
    <row r="7" spans="1:24">
      <c r="W7" s="2191"/>
      <c r="X7" s="2191"/>
    </row>
    <row r="8" spans="1:24">
      <c r="W8" s="2191"/>
      <c r="X8" s="2191"/>
    </row>
    <row r="9" spans="1:24">
      <c r="W9" s="2191"/>
      <c r="X9" s="2191"/>
    </row>
    <row r="10" spans="1:24">
      <c r="W10" s="2191"/>
      <c r="X10" s="2191"/>
    </row>
    <row r="11" spans="1:24">
      <c r="L11" s="285"/>
      <c r="M11" s="285"/>
      <c r="W11" s="2191"/>
      <c r="X11" s="2191"/>
    </row>
    <row r="12" spans="1:24">
      <c r="W12" s="2191"/>
      <c r="X12" s="2191"/>
    </row>
    <row r="13" spans="1:24">
      <c r="L13" s="725"/>
      <c r="M13" s="725"/>
      <c r="W13" s="2191"/>
      <c r="X13" s="2191"/>
    </row>
    <row r="14" spans="1:24">
      <c r="L14" s="725"/>
      <c r="M14" s="112"/>
      <c r="N14" s="112" t="s">
        <v>2451</v>
      </c>
      <c r="W14" s="2191"/>
      <c r="X14" s="2191"/>
    </row>
    <row r="15" spans="1:24">
      <c r="L15" s="315"/>
      <c r="M15" s="905" t="s">
        <v>2452</v>
      </c>
      <c r="N15" s="842">
        <f>'P85'!I5*1000</f>
        <v>277857000000</v>
      </c>
      <c r="W15" s="2191"/>
      <c r="X15" s="2191"/>
    </row>
    <row r="16" spans="1:24">
      <c r="L16" s="725"/>
      <c r="M16" s="905" t="s">
        <v>2453</v>
      </c>
      <c r="N16" s="842">
        <f>'P85'!O5*1000</f>
        <v>227410000000</v>
      </c>
      <c r="W16" s="2191"/>
      <c r="X16" s="2191"/>
    </row>
    <row r="17" spans="12:24">
      <c r="L17" s="725"/>
      <c r="M17" s="905" t="s">
        <v>2454</v>
      </c>
      <c r="N17" s="842">
        <f>'P85'!U5*1000</f>
        <v>305810000000</v>
      </c>
      <c r="W17" s="2191"/>
      <c r="X17" s="2191"/>
    </row>
    <row r="18" spans="12:24">
      <c r="L18" s="725"/>
      <c r="M18" s="905" t="s">
        <v>2455</v>
      </c>
      <c r="N18" s="842">
        <f>'P85'!AA5*1000</f>
        <v>316301000000</v>
      </c>
      <c r="W18" s="2191"/>
      <c r="X18" s="2191"/>
    </row>
    <row r="19" spans="12:24" ht="13.5" customHeight="1">
      <c r="L19" s="725"/>
      <c r="M19" s="905" t="s">
        <v>2456</v>
      </c>
      <c r="N19" s="842">
        <f>'P85'!AG5*1000</f>
        <v>337293000000</v>
      </c>
      <c r="W19" s="2191"/>
      <c r="X19" s="2191"/>
    </row>
    <row r="20" spans="12:24" ht="13.5" customHeight="1">
      <c r="L20" s="725"/>
      <c r="M20" s="725"/>
      <c r="N20" s="725"/>
      <c r="O20" s="725"/>
    </row>
    <row r="21" spans="12:24">
      <c r="L21" s="725"/>
      <c r="M21" s="725"/>
      <c r="N21" s="725"/>
      <c r="O21" s="725"/>
      <c r="W21" s="2191"/>
      <c r="X21" s="2191"/>
    </row>
    <row r="22" spans="12:24">
      <c r="L22" s="725"/>
      <c r="M22" s="725"/>
      <c r="N22" s="725"/>
      <c r="O22" s="725"/>
      <c r="W22" s="2191"/>
      <c r="X22" s="2191"/>
    </row>
    <row r="23" spans="12:24">
      <c r="L23" s="725"/>
      <c r="M23" s="725"/>
      <c r="N23" s="725"/>
      <c r="O23" s="725"/>
      <c r="W23" s="2191"/>
      <c r="X23" s="2191"/>
    </row>
    <row r="24" spans="12:24">
      <c r="L24" s="725"/>
      <c r="M24" s="725"/>
      <c r="N24" s="725"/>
      <c r="O24" s="725"/>
      <c r="W24" s="2191"/>
      <c r="X24" s="2191"/>
    </row>
    <row r="25" spans="12:24">
      <c r="L25" s="725"/>
      <c r="M25" s="725"/>
      <c r="N25" s="725"/>
      <c r="O25" s="725"/>
      <c r="W25" s="2191"/>
      <c r="X25" s="2191"/>
    </row>
    <row r="26" spans="12:24">
      <c r="L26" s="725"/>
      <c r="M26" s="725"/>
      <c r="N26" s="725"/>
      <c r="O26" s="725"/>
      <c r="P26" s="1201"/>
      <c r="Q26" s="1201"/>
      <c r="W26" s="2191"/>
      <c r="X26" s="2191"/>
    </row>
    <row r="27" spans="12:24">
      <c r="L27" s="725"/>
      <c r="M27" s="725"/>
      <c r="N27" s="725"/>
      <c r="O27" s="725"/>
      <c r="P27" s="84"/>
      <c r="Q27" s="84"/>
      <c r="W27" s="2191"/>
      <c r="X27" s="2191"/>
    </row>
    <row r="28" spans="12:24">
      <c r="L28" s="725"/>
      <c r="M28" s="725"/>
      <c r="N28" s="725"/>
      <c r="O28" s="725"/>
      <c r="P28" s="84"/>
      <c r="Q28" s="84"/>
      <c r="W28" s="2191"/>
      <c r="X28" s="2191"/>
    </row>
    <row r="29" spans="12:24">
      <c r="L29" s="725"/>
      <c r="M29" s="725"/>
      <c r="N29" s="725"/>
      <c r="O29" s="725"/>
      <c r="P29" s="84"/>
      <c r="Q29" s="84"/>
    </row>
    <row r="30" spans="12:24">
      <c r="L30" s="725"/>
      <c r="M30" s="725"/>
      <c r="N30" s="725"/>
      <c r="O30" s="725"/>
      <c r="P30" s="84"/>
      <c r="Q30" s="84"/>
    </row>
    <row r="31" spans="12:24">
      <c r="L31" s="725"/>
      <c r="M31" s="725"/>
      <c r="N31" s="725"/>
      <c r="O31" s="725"/>
      <c r="P31" s="84"/>
      <c r="Q31" s="84"/>
    </row>
    <row r="32" spans="12:24">
      <c r="P32" s="84"/>
      <c r="Q32" s="84"/>
    </row>
    <row r="33" spans="13:17">
      <c r="P33" s="84"/>
      <c r="Q33" s="84"/>
    </row>
    <row r="34" spans="13:17">
      <c r="P34" s="84"/>
      <c r="Q34" s="84"/>
    </row>
    <row r="35" spans="13:17">
      <c r="P35" s="86"/>
      <c r="Q35" s="86"/>
    </row>
    <row r="36" spans="13:17">
      <c r="P36" s="86"/>
      <c r="Q36" s="86"/>
    </row>
    <row r="37" spans="13:17">
      <c r="P37" s="86"/>
      <c r="Q37" s="86"/>
    </row>
    <row r="38" spans="13:17">
      <c r="P38" s="86"/>
      <c r="Q38" s="86"/>
    </row>
    <row r="39" spans="13:17">
      <c r="P39" s="86"/>
      <c r="Q39" s="86"/>
    </row>
    <row r="40" spans="13:17">
      <c r="P40" s="86"/>
      <c r="Q40" s="86"/>
    </row>
    <row r="41" spans="13:17">
      <c r="M41" s="112"/>
      <c r="N41" s="112" t="s">
        <v>2457</v>
      </c>
      <c r="P41" s="86"/>
      <c r="Q41" s="86"/>
    </row>
    <row r="42" spans="13:17">
      <c r="M42" s="905" t="s">
        <v>4666</v>
      </c>
      <c r="N42" s="906">
        <f>'P84'!L7*1000</f>
        <v>2608000</v>
      </c>
      <c r="P42" s="86"/>
      <c r="Q42" s="86"/>
    </row>
    <row r="43" spans="13:17">
      <c r="M43" s="905" t="s">
        <v>4667</v>
      </c>
      <c r="N43" s="906">
        <f>'P84'!Q7*1000</f>
        <v>2640000</v>
      </c>
      <c r="P43" s="86"/>
      <c r="Q43" s="86"/>
    </row>
    <row r="44" spans="13:17">
      <c r="M44" s="905" t="s">
        <v>2453</v>
      </c>
      <c r="N44" s="906">
        <f>'P84'!V7*1000</f>
        <v>2742000</v>
      </c>
      <c r="P44" s="84"/>
      <c r="Q44" s="84"/>
    </row>
    <row r="45" spans="13:17">
      <c r="M45" s="905" t="s">
        <v>2454</v>
      </c>
      <c r="N45" s="906">
        <f>'P84'!AA7*1000</f>
        <v>2810000</v>
      </c>
      <c r="P45" s="2191"/>
      <c r="Q45" s="2191"/>
    </row>
    <row r="46" spans="13:17">
      <c r="M46" s="905" t="s">
        <v>2455</v>
      </c>
      <c r="N46" s="906">
        <f>'P84'!AF7*1000</f>
        <v>2821000</v>
      </c>
      <c r="P46" s="2191"/>
      <c r="Q46" s="2191"/>
    </row>
    <row r="47" spans="13:17">
      <c r="P47" s="2191"/>
      <c r="Q47" s="2191"/>
    </row>
    <row r="48" spans="13:17">
      <c r="P48" s="2191"/>
      <c r="Q48" s="2191"/>
    </row>
    <row r="49" spans="16:17">
      <c r="P49" s="2191"/>
      <c r="Q49" s="2191"/>
    </row>
    <row r="50" spans="16:17">
      <c r="P50" s="2191"/>
      <c r="Q50" s="2191"/>
    </row>
    <row r="51" spans="16:17">
      <c r="P51" s="2191"/>
      <c r="Q51" s="2191"/>
    </row>
    <row r="52" spans="16:17">
      <c r="P52" s="2191"/>
      <c r="Q52" s="2191"/>
    </row>
    <row r="53" spans="16:17">
      <c r="P53" s="2191"/>
      <c r="Q53" s="2191"/>
    </row>
  </sheetData>
  <mergeCells count="9">
    <mergeCell ref="A1:D1"/>
    <mergeCell ref="P45:Q53"/>
    <mergeCell ref="A2:J2"/>
    <mergeCell ref="W4:X4"/>
    <mergeCell ref="W5:X5"/>
    <mergeCell ref="W6:X6"/>
    <mergeCell ref="W7:X19"/>
    <mergeCell ref="W21:X28"/>
    <mergeCell ref="P26:Q26"/>
  </mergeCells>
  <phoneticPr fontId="4"/>
  <hyperlinks>
    <hyperlink ref="A1" location="P2細目次!A1" display="目次に戻る" xr:uid="{58E2857D-1823-4440-916A-E6A3ABDCE480}"/>
  </hyperlinks>
  <pageMargins left="0.70866141732283472" right="0.70866141732283472" top="0.74803149606299213" bottom="0.74803149606299213" header="0.31496062992125984" footer="0.31496062992125984"/>
  <pageSetup paperSize="9" scale="99" firstPageNumber="0" orientation="portrait" r:id="rId1"/>
  <headerFooter differentFirst="1" scaleWithDoc="0">
    <oddFooter>&amp;C- &amp;P -</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FFEDC-6C30-40F5-B7AF-E75EDAEA5B36}">
  <sheetPr codeName="Sheet85">
    <tabColor theme="0"/>
    <pageSetUpPr fitToPage="1"/>
  </sheetPr>
  <dimension ref="A1:AO65"/>
  <sheetViews>
    <sheetView zoomScaleNormal="100" zoomScaleSheetLayoutView="100" workbookViewId="0">
      <selection activeCell="AL2" sqref="AL2:AR2"/>
    </sheetView>
  </sheetViews>
  <sheetFormatPr defaultColWidth="3.125" defaultRowHeight="18.75" customHeight="1"/>
  <cols>
    <col min="1" max="12" width="3.125" style="286"/>
    <col min="13" max="13" width="3.125" style="286" customWidth="1"/>
    <col min="14" max="16384" width="3.125" style="286"/>
  </cols>
  <sheetData>
    <row r="1" spans="1:41" ht="13.5">
      <c r="A1" s="1544" t="s">
        <v>4602</v>
      </c>
      <c r="B1" s="1544"/>
      <c r="C1" s="1544"/>
      <c r="D1" s="1544"/>
    </row>
    <row r="2" spans="1:41" s="42" customFormat="1" ht="21">
      <c r="A2" s="1271" t="s">
        <v>2458</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row>
    <row r="3" spans="1:41" ht="15" customHeight="1">
      <c r="AI3" s="315"/>
      <c r="AJ3" s="315" t="s">
        <v>2459</v>
      </c>
    </row>
    <row r="4" spans="1:41" ht="15" customHeight="1">
      <c r="A4" s="1261" t="s">
        <v>2460</v>
      </c>
      <c r="B4" s="1261"/>
      <c r="C4" s="1261"/>
      <c r="D4" s="1261"/>
      <c r="E4" s="1261"/>
      <c r="F4" s="1261"/>
      <c r="G4" s="1261"/>
      <c r="H4" s="1261"/>
      <c r="I4" s="1261"/>
      <c r="J4" s="1261"/>
      <c r="K4" s="1261"/>
      <c r="L4" s="1260" t="s">
        <v>2452</v>
      </c>
      <c r="M4" s="1261"/>
      <c r="N4" s="1261"/>
      <c r="O4" s="1261"/>
      <c r="P4" s="1262"/>
      <c r="Q4" s="1260" t="s">
        <v>2461</v>
      </c>
      <c r="R4" s="1261"/>
      <c r="S4" s="1261"/>
      <c r="T4" s="1261"/>
      <c r="U4" s="1262"/>
      <c r="V4" s="1260" t="s">
        <v>2462</v>
      </c>
      <c r="W4" s="1261"/>
      <c r="X4" s="1261"/>
      <c r="Y4" s="1261"/>
      <c r="Z4" s="1262"/>
      <c r="AA4" s="1260" t="s">
        <v>2463</v>
      </c>
      <c r="AB4" s="1261"/>
      <c r="AC4" s="1261"/>
      <c r="AD4" s="1261"/>
      <c r="AE4" s="1262"/>
      <c r="AF4" s="1260" t="s">
        <v>2464</v>
      </c>
      <c r="AG4" s="1261"/>
      <c r="AH4" s="1261"/>
      <c r="AI4" s="1261"/>
      <c r="AJ4" s="1261"/>
    </row>
    <row r="5" spans="1:41" ht="15" customHeight="1">
      <c r="A5" s="2193" t="s">
        <v>2465</v>
      </c>
      <c r="B5" s="2193"/>
      <c r="C5" s="2193"/>
      <c r="D5" s="2193"/>
      <c r="E5" s="2193"/>
      <c r="F5" s="2193"/>
      <c r="G5" s="2193"/>
      <c r="H5" s="2193"/>
      <c r="I5" s="2193"/>
      <c r="J5" s="2193"/>
      <c r="K5" s="413"/>
      <c r="L5" s="2194">
        <v>212898000</v>
      </c>
      <c r="M5" s="2195"/>
      <c r="N5" s="2195"/>
      <c r="O5" s="2195"/>
      <c r="P5" s="2195"/>
      <c r="Q5" s="2195">
        <v>213110000</v>
      </c>
      <c r="R5" s="2195"/>
      <c r="S5" s="2195"/>
      <c r="T5" s="2195"/>
      <c r="U5" s="2195"/>
      <c r="V5" s="2195">
        <v>220849000</v>
      </c>
      <c r="W5" s="2195"/>
      <c r="X5" s="2195"/>
      <c r="Y5" s="2195"/>
      <c r="Z5" s="2195"/>
      <c r="AA5" s="2195">
        <v>225816000</v>
      </c>
      <c r="AB5" s="2195"/>
      <c r="AC5" s="2195"/>
      <c r="AD5" s="2195"/>
      <c r="AE5" s="2195"/>
      <c r="AF5" s="2195">
        <v>225845000</v>
      </c>
      <c r="AG5" s="2195"/>
      <c r="AH5" s="2195"/>
      <c r="AI5" s="2195"/>
      <c r="AJ5" s="2195"/>
    </row>
    <row r="6" spans="1:41" ht="15" customHeight="1">
      <c r="A6" s="341"/>
      <c r="B6" s="341"/>
      <c r="C6" s="341"/>
      <c r="D6" s="341"/>
      <c r="E6" s="341"/>
      <c r="F6" s="341"/>
      <c r="G6" s="341"/>
      <c r="H6" s="341"/>
      <c r="I6" s="341"/>
      <c r="J6" s="341"/>
      <c r="K6" s="341"/>
      <c r="L6" s="907"/>
      <c r="M6" s="908"/>
      <c r="N6" s="908"/>
      <c r="O6" s="908"/>
      <c r="P6" s="908"/>
      <c r="Q6" s="908"/>
      <c r="R6" s="908"/>
      <c r="S6" s="908"/>
      <c r="T6" s="908"/>
      <c r="U6" s="908"/>
      <c r="V6" s="908"/>
      <c r="W6" s="908"/>
      <c r="X6" s="908"/>
      <c r="Y6" s="908"/>
      <c r="Z6" s="908"/>
      <c r="AA6" s="908"/>
      <c r="AB6" s="908"/>
      <c r="AC6" s="908"/>
      <c r="AD6" s="908"/>
      <c r="AE6" s="908"/>
      <c r="AF6" s="908"/>
      <c r="AG6" s="908"/>
      <c r="AH6" s="908"/>
      <c r="AI6" s="908"/>
      <c r="AJ6" s="908"/>
    </row>
    <row r="7" spans="1:41" ht="15" customHeight="1">
      <c r="A7" s="341"/>
      <c r="B7" s="341"/>
      <c r="C7" s="1296" t="s">
        <v>2466</v>
      </c>
      <c r="D7" s="1296"/>
      <c r="E7" s="1296"/>
      <c r="F7" s="1296"/>
      <c r="G7" s="1296"/>
      <c r="H7" s="1296"/>
      <c r="I7" s="1296"/>
      <c r="J7" s="1296"/>
      <c r="K7" s="341"/>
      <c r="L7" s="2192">
        <v>2608</v>
      </c>
      <c r="M7" s="1599"/>
      <c r="N7" s="1599"/>
      <c r="O7" s="1599"/>
      <c r="P7" s="1599"/>
      <c r="Q7" s="1599">
        <v>2640</v>
      </c>
      <c r="R7" s="1599"/>
      <c r="S7" s="1599"/>
      <c r="T7" s="1599"/>
      <c r="U7" s="1599"/>
      <c r="V7" s="1599">
        <v>2742</v>
      </c>
      <c r="W7" s="1599"/>
      <c r="X7" s="1599"/>
      <c r="Y7" s="1599"/>
      <c r="Z7" s="1599"/>
      <c r="AA7" s="1599">
        <v>2810</v>
      </c>
      <c r="AB7" s="1599"/>
      <c r="AC7" s="1599"/>
      <c r="AD7" s="1599"/>
      <c r="AE7" s="1599"/>
      <c r="AF7" s="1599">
        <v>2821</v>
      </c>
      <c r="AG7" s="1599"/>
      <c r="AH7" s="1599"/>
      <c r="AI7" s="1599"/>
      <c r="AJ7" s="1599"/>
    </row>
    <row r="8" spans="1:41" ht="15" customHeight="1">
      <c r="A8" s="341"/>
      <c r="B8" s="341"/>
      <c r="C8" s="322"/>
      <c r="D8" s="322"/>
      <c r="E8" s="322"/>
      <c r="F8" s="322"/>
      <c r="G8" s="322"/>
      <c r="H8" s="322"/>
      <c r="I8" s="322"/>
      <c r="J8" s="322"/>
      <c r="K8" s="341"/>
      <c r="L8" s="909"/>
      <c r="M8" s="370"/>
      <c r="N8" s="370"/>
      <c r="O8" s="370"/>
      <c r="P8" s="370"/>
      <c r="Q8" s="370"/>
      <c r="R8" s="370"/>
      <c r="S8" s="370"/>
      <c r="T8" s="370"/>
      <c r="U8" s="370"/>
      <c r="V8" s="370"/>
      <c r="W8" s="370"/>
      <c r="X8" s="370"/>
      <c r="Y8" s="370"/>
      <c r="Z8" s="370"/>
      <c r="AA8" s="370"/>
      <c r="AB8" s="370"/>
      <c r="AC8" s="370"/>
      <c r="AD8" s="370"/>
      <c r="AE8" s="370"/>
      <c r="AF8" s="370"/>
      <c r="AG8" s="370"/>
      <c r="AH8" s="370"/>
      <c r="AI8" s="370"/>
      <c r="AJ8" s="370"/>
    </row>
    <row r="9" spans="1:41" ht="15" customHeight="1">
      <c r="A9" s="322"/>
      <c r="B9" s="1510" t="s">
        <v>2467</v>
      </c>
      <c r="C9" s="1510"/>
      <c r="D9" s="1510"/>
      <c r="E9" s="1510"/>
      <c r="F9" s="1510"/>
      <c r="G9" s="1510"/>
      <c r="H9" s="1510"/>
      <c r="I9" s="1510"/>
      <c r="J9" s="1510"/>
      <c r="L9" s="2194">
        <v>154400000</v>
      </c>
      <c r="M9" s="2195"/>
      <c r="N9" s="2195"/>
      <c r="O9" s="2195"/>
      <c r="P9" s="2195"/>
      <c r="Q9" s="2195">
        <v>154376000</v>
      </c>
      <c r="R9" s="2195"/>
      <c r="S9" s="2195"/>
      <c r="T9" s="2195"/>
      <c r="U9" s="2195"/>
      <c r="V9" s="2195">
        <v>155690000</v>
      </c>
      <c r="W9" s="2195"/>
      <c r="X9" s="2195"/>
      <c r="Y9" s="2195"/>
      <c r="Z9" s="2195"/>
      <c r="AA9" s="2195">
        <v>156350000</v>
      </c>
      <c r="AB9" s="2195"/>
      <c r="AC9" s="2195"/>
      <c r="AD9" s="2195"/>
      <c r="AE9" s="2195"/>
      <c r="AF9" s="2195">
        <v>162053000</v>
      </c>
      <c r="AG9" s="2195"/>
      <c r="AH9" s="2195"/>
      <c r="AI9" s="2195"/>
      <c r="AJ9" s="2195"/>
      <c r="AK9" s="910"/>
      <c r="AL9" s="910"/>
      <c r="AM9" s="910"/>
      <c r="AN9" s="910"/>
      <c r="AO9" s="910"/>
    </row>
    <row r="10" spans="1:41" ht="15" customHeight="1">
      <c r="A10" s="322"/>
      <c r="B10" s="341"/>
      <c r="C10" s="341"/>
      <c r="D10" s="341"/>
      <c r="E10" s="341"/>
      <c r="F10" s="341"/>
      <c r="G10" s="341"/>
      <c r="H10" s="341"/>
      <c r="I10" s="341"/>
      <c r="J10" s="341"/>
      <c r="L10" s="907"/>
      <c r="M10" s="908"/>
      <c r="N10" s="908"/>
      <c r="O10" s="908"/>
      <c r="P10" s="908"/>
      <c r="Q10" s="908"/>
      <c r="R10" s="908"/>
      <c r="S10" s="908"/>
      <c r="T10" s="908"/>
      <c r="U10" s="908"/>
      <c r="V10" s="908"/>
      <c r="W10" s="908"/>
      <c r="X10" s="908"/>
      <c r="Y10" s="908"/>
      <c r="Z10" s="908"/>
      <c r="AA10" s="908"/>
      <c r="AB10" s="908"/>
      <c r="AC10" s="908"/>
      <c r="AD10" s="908"/>
      <c r="AE10" s="908"/>
      <c r="AF10" s="908"/>
      <c r="AG10" s="908"/>
      <c r="AH10" s="908"/>
      <c r="AI10" s="908"/>
      <c r="AJ10" s="908"/>
      <c r="AK10" s="910"/>
      <c r="AL10" s="910"/>
      <c r="AM10" s="910"/>
      <c r="AN10" s="910"/>
      <c r="AO10" s="910"/>
    </row>
    <row r="11" spans="1:41" ht="15" customHeight="1">
      <c r="A11" s="322"/>
      <c r="B11" s="322"/>
      <c r="C11" s="1296" t="s">
        <v>2468</v>
      </c>
      <c r="D11" s="1296"/>
      <c r="E11" s="1296"/>
      <c r="F11" s="1296"/>
      <c r="G11" s="1296"/>
      <c r="H11" s="1296"/>
      <c r="I11" s="1296"/>
      <c r="J11" s="1296"/>
      <c r="K11" s="322"/>
      <c r="L11" s="2192">
        <v>134392000</v>
      </c>
      <c r="M11" s="1599"/>
      <c r="N11" s="1599"/>
      <c r="O11" s="1599"/>
      <c r="P11" s="1599"/>
      <c r="Q11" s="1599">
        <v>134147000</v>
      </c>
      <c r="R11" s="1599"/>
      <c r="S11" s="1599"/>
      <c r="T11" s="1599"/>
      <c r="U11" s="1599"/>
      <c r="V11" s="1599">
        <v>134939000</v>
      </c>
      <c r="W11" s="1599"/>
      <c r="X11" s="1599"/>
      <c r="Y11" s="1599"/>
      <c r="Z11" s="1599"/>
      <c r="AA11" s="1599">
        <v>135161000</v>
      </c>
      <c r="AB11" s="1599"/>
      <c r="AC11" s="1599"/>
      <c r="AD11" s="1599"/>
      <c r="AE11" s="1599"/>
      <c r="AF11" s="1599">
        <v>140667000</v>
      </c>
      <c r="AG11" s="1599"/>
      <c r="AH11" s="1599"/>
      <c r="AI11" s="1599"/>
      <c r="AJ11" s="1599"/>
    </row>
    <row r="12" spans="1:41" ht="15" customHeight="1">
      <c r="A12" s="322"/>
      <c r="B12" s="322"/>
      <c r="C12" s="322"/>
      <c r="D12" s="322"/>
      <c r="E12" s="322"/>
      <c r="F12" s="322"/>
      <c r="G12" s="322"/>
      <c r="H12" s="322"/>
      <c r="I12" s="322"/>
      <c r="J12" s="322"/>
      <c r="K12" s="322"/>
      <c r="L12" s="909"/>
      <c r="M12" s="370"/>
      <c r="N12" s="370"/>
      <c r="O12" s="370"/>
      <c r="P12" s="370"/>
      <c r="Q12" s="370"/>
      <c r="R12" s="370"/>
      <c r="S12" s="370"/>
      <c r="T12" s="370"/>
      <c r="U12" s="370"/>
      <c r="V12" s="370"/>
      <c r="W12" s="370"/>
      <c r="X12" s="370"/>
      <c r="Y12" s="370"/>
      <c r="Z12" s="370"/>
      <c r="AA12" s="370"/>
      <c r="AB12" s="370"/>
      <c r="AC12" s="370"/>
      <c r="AD12" s="370"/>
      <c r="AE12" s="370"/>
      <c r="AF12" s="370"/>
      <c r="AG12" s="370"/>
      <c r="AH12" s="370"/>
      <c r="AI12" s="370"/>
      <c r="AJ12" s="370"/>
    </row>
    <row r="13" spans="1:41" ht="15" customHeight="1">
      <c r="A13" s="322"/>
      <c r="B13" s="322"/>
      <c r="C13" s="1296" t="s">
        <v>2469</v>
      </c>
      <c r="D13" s="1296"/>
      <c r="E13" s="1296"/>
      <c r="F13" s="1296"/>
      <c r="G13" s="1296"/>
      <c r="H13" s="1296"/>
      <c r="I13" s="1296"/>
      <c r="J13" s="1296"/>
      <c r="K13" s="322"/>
      <c r="L13" s="2192">
        <f>L15+L17</f>
        <v>20008000</v>
      </c>
      <c r="M13" s="1599"/>
      <c r="N13" s="1599"/>
      <c r="O13" s="1599"/>
      <c r="P13" s="1599"/>
      <c r="Q13" s="1599">
        <f>Q15+Q17</f>
        <v>20229000</v>
      </c>
      <c r="R13" s="1599"/>
      <c r="S13" s="1599"/>
      <c r="T13" s="1599"/>
      <c r="U13" s="1599"/>
      <c r="V13" s="1599">
        <f>V15+V17</f>
        <v>20751000</v>
      </c>
      <c r="W13" s="1599"/>
      <c r="X13" s="1599"/>
      <c r="Y13" s="1599"/>
      <c r="Z13" s="1599"/>
      <c r="AA13" s="1599">
        <f>AA15+AA17</f>
        <v>21189000</v>
      </c>
      <c r="AB13" s="1599"/>
      <c r="AC13" s="1599"/>
      <c r="AD13" s="1599"/>
      <c r="AE13" s="1599"/>
      <c r="AF13" s="1599">
        <f>AF15+AF17</f>
        <v>21386000</v>
      </c>
      <c r="AG13" s="1599"/>
      <c r="AH13" s="1599"/>
      <c r="AI13" s="1599"/>
      <c r="AJ13" s="1599"/>
    </row>
    <row r="14" spans="1:41" ht="15" customHeight="1">
      <c r="A14" s="322"/>
      <c r="B14" s="322"/>
      <c r="C14" s="322"/>
      <c r="D14" s="322"/>
      <c r="E14" s="322"/>
      <c r="F14" s="322"/>
      <c r="G14" s="322"/>
      <c r="H14" s="322"/>
      <c r="I14" s="322"/>
      <c r="J14" s="322"/>
      <c r="K14" s="322"/>
      <c r="L14" s="909"/>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0"/>
      <c r="AJ14" s="370"/>
    </row>
    <row r="15" spans="1:41" ht="15" customHeight="1">
      <c r="A15" s="322"/>
      <c r="B15" s="322"/>
      <c r="D15" s="2196" t="s">
        <v>2470</v>
      </c>
      <c r="E15" s="2196"/>
      <c r="F15" s="2196"/>
      <c r="G15" s="2196"/>
      <c r="H15" s="2196"/>
      <c r="I15" s="2196"/>
      <c r="J15" s="2196"/>
      <c r="K15" s="322"/>
      <c r="L15" s="2192">
        <v>17976000</v>
      </c>
      <c r="M15" s="1599"/>
      <c r="N15" s="1599"/>
      <c r="O15" s="1599"/>
      <c r="P15" s="1599"/>
      <c r="Q15" s="1599">
        <v>18336000</v>
      </c>
      <c r="R15" s="1599"/>
      <c r="S15" s="1599"/>
      <c r="T15" s="1599"/>
      <c r="U15" s="1599"/>
      <c r="V15" s="1599">
        <v>18947000</v>
      </c>
      <c r="W15" s="1599"/>
      <c r="X15" s="1599"/>
      <c r="Y15" s="1599"/>
      <c r="Z15" s="1599"/>
      <c r="AA15" s="1599">
        <v>19388000</v>
      </c>
      <c r="AB15" s="1599"/>
      <c r="AC15" s="1599"/>
      <c r="AD15" s="1599"/>
      <c r="AE15" s="1599"/>
      <c r="AF15" s="1599">
        <v>19579000</v>
      </c>
      <c r="AG15" s="1599"/>
      <c r="AH15" s="1599"/>
      <c r="AI15" s="1599"/>
      <c r="AJ15" s="1599"/>
    </row>
    <row r="16" spans="1:41" ht="15" customHeight="1">
      <c r="A16" s="322"/>
      <c r="B16" s="322"/>
      <c r="D16" s="444"/>
      <c r="E16" s="444"/>
      <c r="F16" s="444"/>
      <c r="G16" s="444"/>
      <c r="H16" s="444"/>
      <c r="I16" s="444"/>
      <c r="J16" s="444"/>
      <c r="K16" s="322"/>
      <c r="L16" s="909"/>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0"/>
      <c r="AJ16" s="370"/>
    </row>
    <row r="17" spans="1:37" ht="15" customHeight="1">
      <c r="A17" s="322"/>
      <c r="B17" s="322"/>
      <c r="C17" s="322"/>
      <c r="D17" s="2196" t="s">
        <v>2471</v>
      </c>
      <c r="E17" s="2196"/>
      <c r="F17" s="2196"/>
      <c r="G17" s="2196"/>
      <c r="H17" s="2196"/>
      <c r="I17" s="2196"/>
      <c r="J17" s="2196"/>
      <c r="K17" s="322"/>
      <c r="L17" s="2192">
        <v>2032000</v>
      </c>
      <c r="M17" s="1599"/>
      <c r="N17" s="1599"/>
      <c r="O17" s="1599"/>
      <c r="P17" s="1599"/>
      <c r="Q17" s="1599">
        <v>1893000</v>
      </c>
      <c r="R17" s="1599"/>
      <c r="S17" s="1599"/>
      <c r="T17" s="1599"/>
      <c r="U17" s="1599"/>
      <c r="V17" s="1599">
        <v>1804000</v>
      </c>
      <c r="W17" s="1599"/>
      <c r="X17" s="1599"/>
      <c r="Y17" s="1599"/>
      <c r="Z17" s="1599"/>
      <c r="AA17" s="1599">
        <v>1801000</v>
      </c>
      <c r="AB17" s="1599"/>
      <c r="AC17" s="1599"/>
      <c r="AD17" s="1599"/>
      <c r="AE17" s="1599"/>
      <c r="AF17" s="1599">
        <v>1807000</v>
      </c>
      <c r="AG17" s="1599"/>
      <c r="AH17" s="1599"/>
      <c r="AI17" s="1599"/>
      <c r="AJ17" s="1599"/>
    </row>
    <row r="18" spans="1:37" ht="15" customHeight="1">
      <c r="A18" s="322"/>
      <c r="B18" s="322"/>
      <c r="C18" s="322"/>
      <c r="D18" s="444"/>
      <c r="E18" s="444"/>
      <c r="F18" s="444"/>
      <c r="G18" s="444"/>
      <c r="H18" s="444"/>
      <c r="I18" s="444"/>
      <c r="J18" s="444"/>
      <c r="K18" s="322"/>
      <c r="L18" s="909"/>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row>
    <row r="19" spans="1:37" ht="15" customHeight="1">
      <c r="A19" s="322"/>
      <c r="B19" s="1510" t="s">
        <v>2472</v>
      </c>
      <c r="C19" s="1510"/>
      <c r="D19" s="1510"/>
      <c r="E19" s="1510"/>
      <c r="F19" s="1510"/>
      <c r="G19" s="1510"/>
      <c r="H19" s="1510"/>
      <c r="I19" s="1510"/>
      <c r="J19" s="1510"/>
      <c r="K19" s="322"/>
      <c r="L19" s="2194">
        <v>10859000</v>
      </c>
      <c r="M19" s="2195"/>
      <c r="N19" s="2195"/>
      <c r="O19" s="2195"/>
      <c r="P19" s="2195"/>
      <c r="Q19" s="2195">
        <v>10852000</v>
      </c>
      <c r="R19" s="2195"/>
      <c r="S19" s="2195"/>
      <c r="T19" s="2195"/>
      <c r="U19" s="2195"/>
      <c r="V19" s="2195">
        <v>10762000</v>
      </c>
      <c r="W19" s="2195"/>
      <c r="X19" s="2195"/>
      <c r="Y19" s="2195"/>
      <c r="Z19" s="2195"/>
      <c r="AA19" s="2195">
        <v>11004000</v>
      </c>
      <c r="AB19" s="2195"/>
      <c r="AC19" s="2195"/>
      <c r="AD19" s="2195"/>
      <c r="AE19" s="2195"/>
      <c r="AF19" s="2195">
        <v>11862000</v>
      </c>
      <c r="AG19" s="2195"/>
      <c r="AH19" s="2195"/>
      <c r="AI19" s="2195"/>
      <c r="AJ19" s="2195"/>
    </row>
    <row r="20" spans="1:37" ht="15" customHeight="1">
      <c r="A20" s="322"/>
      <c r="B20" s="341"/>
      <c r="C20" s="341"/>
      <c r="D20" s="341"/>
      <c r="E20" s="341"/>
      <c r="F20" s="341"/>
      <c r="G20" s="341"/>
      <c r="H20" s="341"/>
      <c r="I20" s="341"/>
      <c r="J20" s="341"/>
      <c r="K20" s="322"/>
      <c r="L20" s="907"/>
      <c r="M20" s="908"/>
      <c r="N20" s="908"/>
      <c r="O20" s="908"/>
      <c r="P20" s="908"/>
      <c r="Q20" s="908"/>
      <c r="R20" s="908"/>
      <c r="S20" s="908"/>
      <c r="T20" s="908"/>
      <c r="U20" s="908"/>
      <c r="V20" s="908"/>
      <c r="W20" s="908"/>
      <c r="X20" s="908"/>
      <c r="Y20" s="908"/>
      <c r="Z20" s="908"/>
      <c r="AA20" s="908"/>
      <c r="AB20" s="908"/>
      <c r="AC20" s="908"/>
      <c r="AD20" s="908"/>
      <c r="AE20" s="908"/>
      <c r="AF20" s="908"/>
      <c r="AG20" s="908"/>
      <c r="AH20" s="908"/>
      <c r="AI20" s="908"/>
      <c r="AJ20" s="908"/>
    </row>
    <row r="21" spans="1:37" ht="15" customHeight="1">
      <c r="A21" s="322"/>
      <c r="B21" s="322"/>
      <c r="C21" s="1296" t="s">
        <v>2473</v>
      </c>
      <c r="D21" s="1296"/>
      <c r="E21" s="1296"/>
      <c r="F21" s="1296"/>
      <c r="G21" s="1296"/>
      <c r="H21" s="1296"/>
      <c r="I21" s="1296"/>
      <c r="J21" s="1296"/>
      <c r="K21" s="322"/>
      <c r="L21" s="2192">
        <v>16726000</v>
      </c>
      <c r="M21" s="1599"/>
      <c r="N21" s="1599"/>
      <c r="O21" s="1599"/>
      <c r="P21" s="1599"/>
      <c r="Q21" s="1599">
        <v>16617000</v>
      </c>
      <c r="R21" s="1599"/>
      <c r="S21" s="1599"/>
      <c r="T21" s="1599"/>
      <c r="U21" s="1599"/>
      <c r="V21" s="1599">
        <v>16252000</v>
      </c>
      <c r="W21" s="1599"/>
      <c r="X21" s="1599"/>
      <c r="Y21" s="1599"/>
      <c r="Z21" s="1599"/>
      <c r="AA21" s="1599">
        <v>16222000</v>
      </c>
      <c r="AB21" s="1599"/>
      <c r="AC21" s="1599"/>
      <c r="AD21" s="1599"/>
      <c r="AE21" s="1599"/>
      <c r="AF21" s="1599">
        <v>16873000</v>
      </c>
      <c r="AG21" s="1599"/>
      <c r="AH21" s="1599"/>
      <c r="AI21" s="1599"/>
      <c r="AJ21" s="1599"/>
      <c r="AK21" s="454"/>
    </row>
    <row r="22" spans="1:37" ht="15" customHeight="1">
      <c r="A22" s="322"/>
      <c r="B22" s="322"/>
      <c r="C22" s="322"/>
      <c r="D22" s="322"/>
      <c r="E22" s="322"/>
      <c r="F22" s="322"/>
      <c r="G22" s="322"/>
      <c r="H22" s="322"/>
      <c r="I22" s="322"/>
      <c r="J22" s="322"/>
      <c r="K22" s="322"/>
      <c r="L22" s="909"/>
      <c r="M22" s="370"/>
      <c r="N22" s="370"/>
      <c r="O22" s="370"/>
      <c r="P22" s="370"/>
      <c r="Q22" s="370"/>
      <c r="R22" s="370"/>
      <c r="S22" s="370"/>
      <c r="T22" s="370"/>
      <c r="U22" s="370"/>
      <c r="V22" s="370"/>
      <c r="W22" s="370"/>
      <c r="X22" s="370"/>
      <c r="Y22" s="370"/>
      <c r="Z22" s="370"/>
      <c r="AA22" s="370"/>
      <c r="AB22" s="370"/>
      <c r="AC22" s="370"/>
      <c r="AD22" s="370"/>
      <c r="AE22" s="370"/>
      <c r="AF22" s="370"/>
      <c r="AG22" s="370"/>
      <c r="AH22" s="370"/>
      <c r="AI22" s="370"/>
      <c r="AJ22" s="370"/>
      <c r="AK22" s="454"/>
    </row>
    <row r="23" spans="1:37" ht="15" customHeight="1">
      <c r="C23" s="1296" t="s">
        <v>2474</v>
      </c>
      <c r="D23" s="1296"/>
      <c r="E23" s="1296"/>
      <c r="F23" s="1296"/>
      <c r="G23" s="1296"/>
      <c r="H23" s="1296"/>
      <c r="I23" s="1296"/>
      <c r="J23" s="1296"/>
      <c r="L23" s="2192">
        <v>5867000</v>
      </c>
      <c r="M23" s="1599"/>
      <c r="N23" s="1599"/>
      <c r="O23" s="1599"/>
      <c r="P23" s="1599"/>
      <c r="Q23" s="1599">
        <v>5765000</v>
      </c>
      <c r="R23" s="1599"/>
      <c r="S23" s="1599"/>
      <c r="T23" s="1599"/>
      <c r="U23" s="1599"/>
      <c r="V23" s="1599">
        <v>5491000</v>
      </c>
      <c r="W23" s="1599"/>
      <c r="X23" s="1599"/>
      <c r="Y23" s="1599"/>
      <c r="Z23" s="1599"/>
      <c r="AA23" s="1599">
        <v>5218000</v>
      </c>
      <c r="AB23" s="1599"/>
      <c r="AC23" s="1599"/>
      <c r="AD23" s="1599"/>
      <c r="AE23" s="1599"/>
      <c r="AF23" s="1599">
        <v>5011000</v>
      </c>
      <c r="AG23" s="1599"/>
      <c r="AH23" s="1599"/>
      <c r="AI23" s="1599"/>
      <c r="AJ23" s="1599"/>
    </row>
    <row r="24" spans="1:37" ht="15" customHeight="1">
      <c r="C24" s="322"/>
      <c r="D24" s="322"/>
      <c r="E24" s="322"/>
      <c r="F24" s="322"/>
      <c r="G24" s="322"/>
      <c r="H24" s="322"/>
      <c r="I24" s="322"/>
      <c r="J24" s="322"/>
      <c r="L24" s="909"/>
      <c r="M24" s="370"/>
      <c r="N24" s="370"/>
      <c r="O24" s="370"/>
      <c r="P24" s="370"/>
      <c r="Q24" s="370"/>
      <c r="R24" s="370"/>
      <c r="S24" s="370"/>
      <c r="T24" s="370"/>
      <c r="U24" s="370"/>
      <c r="V24" s="370"/>
      <c r="W24" s="370"/>
      <c r="X24" s="370"/>
      <c r="Y24" s="370"/>
      <c r="Z24" s="370"/>
      <c r="AA24" s="370"/>
      <c r="AB24" s="370"/>
      <c r="AC24" s="370"/>
      <c r="AD24" s="370"/>
      <c r="AE24" s="370"/>
      <c r="AF24" s="370"/>
      <c r="AG24" s="370"/>
      <c r="AH24" s="370"/>
      <c r="AI24" s="370"/>
      <c r="AJ24" s="370"/>
    </row>
    <row r="25" spans="1:37" ht="15" customHeight="1">
      <c r="A25" s="322"/>
      <c r="B25" s="322"/>
      <c r="C25" s="1296" t="s">
        <v>2475</v>
      </c>
      <c r="D25" s="1296"/>
      <c r="E25" s="1296"/>
      <c r="F25" s="1296"/>
      <c r="G25" s="1296"/>
      <c r="H25" s="1296"/>
      <c r="I25" s="1296"/>
      <c r="J25" s="1296"/>
      <c r="K25" s="322"/>
      <c r="L25" s="2192">
        <v>-1879000</v>
      </c>
      <c r="M25" s="1599"/>
      <c r="N25" s="1599"/>
      <c r="O25" s="1599"/>
      <c r="P25" s="1599"/>
      <c r="Q25" s="1599">
        <v>-1547000</v>
      </c>
      <c r="R25" s="1599"/>
      <c r="S25" s="1599"/>
      <c r="T25" s="1599"/>
      <c r="U25" s="1599"/>
      <c r="V25" s="1599">
        <v>-1727000</v>
      </c>
      <c r="W25" s="1599"/>
      <c r="X25" s="1599"/>
      <c r="Y25" s="1599"/>
      <c r="Z25" s="1599"/>
      <c r="AA25" s="1599">
        <v>-845000</v>
      </c>
      <c r="AB25" s="1599"/>
      <c r="AC25" s="1599"/>
      <c r="AD25" s="1599"/>
      <c r="AE25" s="1599"/>
      <c r="AF25" s="1599">
        <v>-645000</v>
      </c>
      <c r="AG25" s="1599"/>
      <c r="AH25" s="1599"/>
      <c r="AI25" s="1599"/>
      <c r="AJ25" s="1599"/>
    </row>
    <row r="26" spans="1:37" ht="15" customHeight="1">
      <c r="A26" s="322"/>
      <c r="B26" s="322"/>
      <c r="C26" s="322"/>
      <c r="D26" s="322"/>
      <c r="E26" s="322"/>
      <c r="F26" s="322"/>
      <c r="G26" s="322"/>
      <c r="H26" s="322"/>
      <c r="I26" s="322"/>
      <c r="J26" s="322"/>
      <c r="K26" s="322"/>
      <c r="L26" s="909"/>
      <c r="M26" s="370"/>
      <c r="N26" s="370"/>
      <c r="O26" s="370"/>
      <c r="P26" s="370"/>
      <c r="Q26" s="370"/>
      <c r="R26" s="370"/>
      <c r="S26" s="370"/>
      <c r="T26" s="370"/>
      <c r="U26" s="370"/>
      <c r="V26" s="370"/>
      <c r="W26" s="370"/>
      <c r="X26" s="370"/>
      <c r="Y26" s="370"/>
      <c r="Z26" s="370"/>
      <c r="AA26" s="370"/>
      <c r="AB26" s="370"/>
      <c r="AC26" s="370"/>
      <c r="AD26" s="370"/>
      <c r="AE26" s="370"/>
      <c r="AF26" s="370"/>
      <c r="AG26" s="370"/>
      <c r="AH26" s="370"/>
      <c r="AI26" s="370"/>
      <c r="AJ26" s="370"/>
    </row>
    <row r="27" spans="1:37" ht="15" customHeight="1">
      <c r="A27" s="322"/>
      <c r="B27" s="322"/>
      <c r="D27" s="1296" t="s">
        <v>2476</v>
      </c>
      <c r="E27" s="1296"/>
      <c r="F27" s="1296"/>
      <c r="G27" s="1296"/>
      <c r="H27" s="1296"/>
      <c r="I27" s="1296"/>
      <c r="J27" s="1296"/>
      <c r="K27" s="322"/>
      <c r="L27" s="2192">
        <v>3559000</v>
      </c>
      <c r="M27" s="1599"/>
      <c r="N27" s="1599"/>
      <c r="O27" s="1599"/>
      <c r="P27" s="1599"/>
      <c r="Q27" s="1599">
        <v>3701000</v>
      </c>
      <c r="R27" s="1599"/>
      <c r="S27" s="1599"/>
      <c r="T27" s="1599"/>
      <c r="U27" s="1599"/>
      <c r="V27" s="1599">
        <v>3274000</v>
      </c>
      <c r="W27" s="1599"/>
      <c r="X27" s="1599"/>
      <c r="Y27" s="1599"/>
      <c r="Z27" s="1599"/>
      <c r="AA27" s="1599">
        <v>3895000</v>
      </c>
      <c r="AB27" s="1599"/>
      <c r="AC27" s="1599"/>
      <c r="AD27" s="1599"/>
      <c r="AE27" s="1599"/>
      <c r="AF27" s="1599">
        <v>3953000</v>
      </c>
      <c r="AG27" s="1599"/>
      <c r="AH27" s="1599"/>
      <c r="AI27" s="1599"/>
      <c r="AJ27" s="1599"/>
    </row>
    <row r="28" spans="1:37" ht="15" customHeight="1">
      <c r="A28" s="322"/>
      <c r="B28" s="322"/>
      <c r="D28" s="322"/>
      <c r="E28" s="322"/>
      <c r="F28" s="322"/>
      <c r="G28" s="322"/>
      <c r="H28" s="322"/>
      <c r="I28" s="322"/>
      <c r="J28" s="322"/>
      <c r="K28" s="322"/>
      <c r="L28" s="909"/>
      <c r="M28" s="370"/>
      <c r="N28" s="370"/>
      <c r="O28" s="370"/>
      <c r="P28" s="370"/>
      <c r="Q28" s="370"/>
      <c r="R28" s="370"/>
      <c r="S28" s="370"/>
      <c r="T28" s="370"/>
      <c r="U28" s="370"/>
      <c r="V28" s="370"/>
      <c r="W28" s="370"/>
      <c r="X28" s="370"/>
      <c r="Y28" s="370"/>
      <c r="Z28" s="370"/>
      <c r="AA28" s="370"/>
      <c r="AB28" s="370"/>
      <c r="AC28" s="370"/>
      <c r="AD28" s="370"/>
      <c r="AE28" s="370"/>
      <c r="AF28" s="370"/>
      <c r="AG28" s="370"/>
      <c r="AH28" s="370"/>
      <c r="AI28" s="370"/>
      <c r="AJ28" s="370"/>
    </row>
    <row r="29" spans="1:37" ht="15" customHeight="1">
      <c r="A29" s="322"/>
      <c r="B29" s="322"/>
      <c r="C29" s="322"/>
      <c r="D29" s="1296" t="s">
        <v>2474</v>
      </c>
      <c r="E29" s="1296"/>
      <c r="F29" s="1296"/>
      <c r="G29" s="1296"/>
      <c r="H29" s="1296"/>
      <c r="I29" s="1296"/>
      <c r="J29" s="1296"/>
      <c r="K29" s="322"/>
      <c r="L29" s="2192">
        <v>5438000</v>
      </c>
      <c r="M29" s="1599"/>
      <c r="N29" s="1599"/>
      <c r="O29" s="1599"/>
      <c r="P29" s="1599"/>
      <c r="Q29" s="1599">
        <v>5248000</v>
      </c>
      <c r="R29" s="1599"/>
      <c r="S29" s="1599"/>
      <c r="T29" s="1599"/>
      <c r="U29" s="1599"/>
      <c r="V29" s="1599">
        <v>5001000</v>
      </c>
      <c r="W29" s="1599"/>
      <c r="X29" s="1599"/>
      <c r="Y29" s="1599"/>
      <c r="Z29" s="1599"/>
      <c r="AA29" s="1599">
        <v>4740000</v>
      </c>
      <c r="AB29" s="1599"/>
      <c r="AC29" s="1599"/>
      <c r="AD29" s="1599"/>
      <c r="AE29" s="1599"/>
      <c r="AF29" s="1599">
        <v>4598000</v>
      </c>
      <c r="AG29" s="1599"/>
      <c r="AH29" s="1599"/>
      <c r="AI29" s="1599"/>
      <c r="AJ29" s="1599"/>
    </row>
    <row r="30" spans="1:37" ht="15" customHeight="1">
      <c r="A30" s="322"/>
      <c r="B30" s="322"/>
      <c r="C30" s="322"/>
      <c r="D30" s="322"/>
      <c r="E30" s="322"/>
      <c r="F30" s="322"/>
      <c r="G30" s="322"/>
      <c r="H30" s="322"/>
      <c r="I30" s="322"/>
      <c r="J30" s="322"/>
      <c r="K30" s="322"/>
      <c r="L30" s="909"/>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row>
    <row r="31" spans="1:37" ht="15" customHeight="1">
      <c r="A31" s="322"/>
      <c r="B31" s="322"/>
      <c r="C31" s="1761" t="s">
        <v>2477</v>
      </c>
      <c r="D31" s="1761"/>
      <c r="E31" s="1761"/>
      <c r="F31" s="1761"/>
      <c r="G31" s="1761"/>
      <c r="H31" s="1761"/>
      <c r="I31" s="1761"/>
      <c r="J31" s="1296"/>
      <c r="K31" s="322"/>
      <c r="L31" s="2192">
        <v>12464000</v>
      </c>
      <c r="M31" s="1599"/>
      <c r="N31" s="1599"/>
      <c r="O31" s="1599"/>
      <c r="P31" s="1599"/>
      <c r="Q31" s="1599">
        <v>12136000</v>
      </c>
      <c r="R31" s="1599"/>
      <c r="S31" s="1599"/>
      <c r="T31" s="1599"/>
      <c r="U31" s="1599"/>
      <c r="V31" s="1599">
        <v>12245000</v>
      </c>
      <c r="W31" s="1599"/>
      <c r="X31" s="1599"/>
      <c r="Y31" s="1599"/>
      <c r="Z31" s="1599"/>
      <c r="AA31" s="1599">
        <v>11575000</v>
      </c>
      <c r="AB31" s="1599"/>
      <c r="AC31" s="1599"/>
      <c r="AD31" s="1599"/>
      <c r="AE31" s="1599"/>
      <c r="AF31" s="1599">
        <v>12198000</v>
      </c>
      <c r="AG31" s="1599"/>
      <c r="AH31" s="1599"/>
      <c r="AI31" s="1599"/>
      <c r="AJ31" s="1599"/>
    </row>
    <row r="32" spans="1:37" ht="15" customHeight="1">
      <c r="A32" s="322"/>
      <c r="B32" s="322"/>
      <c r="C32" s="361"/>
      <c r="D32" s="361"/>
      <c r="E32" s="361"/>
      <c r="F32" s="361"/>
      <c r="G32" s="361"/>
      <c r="H32" s="361"/>
      <c r="I32" s="361"/>
      <c r="J32" s="322"/>
      <c r="K32" s="322"/>
      <c r="L32" s="909"/>
      <c r="M32" s="370"/>
      <c r="N32" s="370"/>
      <c r="O32" s="370"/>
      <c r="P32" s="370"/>
      <c r="Q32" s="370"/>
      <c r="R32" s="370"/>
      <c r="S32" s="370"/>
      <c r="T32" s="370"/>
      <c r="U32" s="370"/>
      <c r="V32" s="370"/>
      <c r="W32" s="370"/>
      <c r="X32" s="370"/>
      <c r="Y32" s="370"/>
      <c r="Z32" s="370"/>
      <c r="AA32" s="370"/>
      <c r="AB32" s="370"/>
      <c r="AC32" s="370"/>
      <c r="AD32" s="370"/>
      <c r="AE32" s="370"/>
      <c r="AF32" s="370"/>
      <c r="AG32" s="370"/>
      <c r="AH32" s="370"/>
      <c r="AI32" s="370"/>
      <c r="AJ32" s="370"/>
    </row>
    <row r="33" spans="1:36" ht="15" customHeight="1">
      <c r="A33" s="322"/>
      <c r="B33" s="322"/>
      <c r="C33" s="361"/>
      <c r="D33" s="1296" t="s">
        <v>2478</v>
      </c>
      <c r="E33" s="1296"/>
      <c r="F33" s="1296"/>
      <c r="G33" s="1296"/>
      <c r="H33" s="1296"/>
      <c r="I33" s="1296"/>
      <c r="J33" s="1296"/>
      <c r="K33" s="322"/>
      <c r="L33" s="2192">
        <v>2322000</v>
      </c>
      <c r="M33" s="1599"/>
      <c r="N33" s="1599"/>
      <c r="O33" s="1599"/>
      <c r="P33" s="1599"/>
      <c r="Q33" s="1599">
        <v>3064000</v>
      </c>
      <c r="R33" s="1599"/>
      <c r="S33" s="1599"/>
      <c r="T33" s="1599"/>
      <c r="U33" s="1599"/>
      <c r="V33" s="1599">
        <v>3414000</v>
      </c>
      <c r="W33" s="1599"/>
      <c r="X33" s="1599"/>
      <c r="Y33" s="1599"/>
      <c r="Z33" s="1599"/>
      <c r="AA33" s="1599">
        <v>3144000</v>
      </c>
      <c r="AB33" s="1599"/>
      <c r="AC33" s="1599"/>
      <c r="AD33" s="1599"/>
      <c r="AE33" s="1599"/>
      <c r="AF33" s="1599">
        <v>3814000</v>
      </c>
      <c r="AG33" s="1599"/>
      <c r="AH33" s="1599"/>
      <c r="AI33" s="1599"/>
      <c r="AJ33" s="1599"/>
    </row>
    <row r="34" spans="1:36" ht="15" customHeight="1">
      <c r="A34" s="322"/>
      <c r="B34" s="322"/>
      <c r="C34" s="361"/>
      <c r="D34" s="322"/>
      <c r="E34" s="322"/>
      <c r="F34" s="322"/>
      <c r="G34" s="322"/>
      <c r="H34" s="322"/>
      <c r="I34" s="322"/>
      <c r="J34" s="322"/>
      <c r="K34" s="322"/>
      <c r="L34" s="909"/>
      <c r="M34" s="370"/>
      <c r="N34" s="370"/>
      <c r="O34" s="370"/>
      <c r="P34" s="370"/>
      <c r="Q34" s="370"/>
      <c r="R34" s="370"/>
      <c r="S34" s="370"/>
      <c r="T34" s="370"/>
      <c r="U34" s="370"/>
      <c r="V34" s="370"/>
      <c r="W34" s="370"/>
      <c r="X34" s="370"/>
      <c r="Y34" s="370"/>
      <c r="Z34" s="370"/>
      <c r="AA34" s="370"/>
      <c r="AB34" s="370"/>
      <c r="AC34" s="370"/>
      <c r="AD34" s="370"/>
      <c r="AE34" s="370"/>
      <c r="AF34" s="370"/>
      <c r="AG34" s="370"/>
      <c r="AH34" s="370"/>
      <c r="AI34" s="370"/>
      <c r="AJ34" s="370"/>
    </row>
    <row r="35" spans="1:36" ht="15" customHeight="1">
      <c r="D35" s="1296" t="s">
        <v>2476</v>
      </c>
      <c r="E35" s="1296"/>
      <c r="F35" s="1296"/>
      <c r="G35" s="1296"/>
      <c r="H35" s="1296"/>
      <c r="I35" s="1296"/>
      <c r="J35" s="1296"/>
      <c r="K35" s="322"/>
      <c r="L35" s="2192">
        <v>2702000</v>
      </c>
      <c r="M35" s="1599"/>
      <c r="N35" s="1599"/>
      <c r="O35" s="1599"/>
      <c r="P35" s="1599"/>
      <c r="Q35" s="1599">
        <v>3536000</v>
      </c>
      <c r="R35" s="1599"/>
      <c r="S35" s="1599"/>
      <c r="T35" s="1599"/>
      <c r="U35" s="1599"/>
      <c r="V35" s="1599">
        <v>3857000</v>
      </c>
      <c r="W35" s="1599"/>
      <c r="X35" s="1599"/>
      <c r="Y35" s="1599"/>
      <c r="Z35" s="1599"/>
      <c r="AA35" s="1599">
        <v>3578000</v>
      </c>
      <c r="AB35" s="1599"/>
      <c r="AC35" s="1599"/>
      <c r="AD35" s="1599"/>
      <c r="AE35" s="1599"/>
      <c r="AF35" s="1599">
        <v>4175000</v>
      </c>
      <c r="AG35" s="1599"/>
      <c r="AH35" s="1599"/>
      <c r="AI35" s="1599"/>
      <c r="AJ35" s="1599"/>
    </row>
    <row r="36" spans="1:36" ht="15" customHeight="1">
      <c r="D36" s="322"/>
      <c r="E36" s="322"/>
      <c r="F36" s="322"/>
      <c r="G36" s="322"/>
      <c r="H36" s="322"/>
      <c r="I36" s="322"/>
      <c r="J36" s="322"/>
      <c r="K36" s="322"/>
      <c r="L36" s="909"/>
      <c r="M36" s="370"/>
      <c r="N36" s="370"/>
      <c r="O36" s="370"/>
      <c r="P36" s="370"/>
      <c r="Q36" s="370"/>
      <c r="R36" s="370"/>
      <c r="S36" s="370"/>
      <c r="T36" s="370"/>
      <c r="U36" s="370"/>
      <c r="V36" s="370"/>
      <c r="W36" s="370"/>
      <c r="X36" s="370"/>
      <c r="Y36" s="370"/>
      <c r="Z36" s="370"/>
      <c r="AA36" s="370"/>
      <c r="AB36" s="370"/>
      <c r="AC36" s="370"/>
      <c r="AD36" s="370"/>
      <c r="AE36" s="370"/>
      <c r="AF36" s="370"/>
      <c r="AG36" s="370"/>
      <c r="AH36" s="370"/>
      <c r="AI36" s="370"/>
      <c r="AJ36" s="370"/>
    </row>
    <row r="37" spans="1:36" ht="15" customHeight="1">
      <c r="C37" s="322"/>
      <c r="D37" s="1296" t="s">
        <v>2474</v>
      </c>
      <c r="E37" s="1296"/>
      <c r="F37" s="1296"/>
      <c r="G37" s="1296"/>
      <c r="H37" s="1296"/>
      <c r="I37" s="1296"/>
      <c r="J37" s="1296"/>
      <c r="K37" s="322"/>
      <c r="L37" s="2192">
        <v>381000</v>
      </c>
      <c r="M37" s="1599"/>
      <c r="N37" s="1599"/>
      <c r="O37" s="1599"/>
      <c r="P37" s="1599"/>
      <c r="Q37" s="1599">
        <v>472000</v>
      </c>
      <c r="R37" s="1599"/>
      <c r="S37" s="1599"/>
      <c r="T37" s="1599"/>
      <c r="U37" s="1599"/>
      <c r="V37" s="1599">
        <v>443000</v>
      </c>
      <c r="W37" s="1599"/>
      <c r="X37" s="1599"/>
      <c r="Y37" s="1599"/>
      <c r="Z37" s="1599"/>
      <c r="AA37" s="1599">
        <v>434000</v>
      </c>
      <c r="AB37" s="1599"/>
      <c r="AC37" s="1599"/>
      <c r="AD37" s="1599"/>
      <c r="AE37" s="1599"/>
      <c r="AF37" s="1599">
        <v>361000</v>
      </c>
      <c r="AG37" s="1599"/>
      <c r="AH37" s="1599"/>
      <c r="AI37" s="1599"/>
      <c r="AJ37" s="1599"/>
    </row>
    <row r="38" spans="1:36" ht="15" customHeight="1">
      <c r="C38" s="322"/>
      <c r="D38" s="322"/>
      <c r="E38" s="322"/>
      <c r="F38" s="322"/>
      <c r="G38" s="322"/>
      <c r="H38" s="322"/>
      <c r="I38" s="322"/>
      <c r="J38" s="322"/>
      <c r="K38" s="322"/>
      <c r="L38" s="909"/>
      <c r="M38" s="370"/>
      <c r="N38" s="370"/>
      <c r="O38" s="370"/>
      <c r="P38" s="370"/>
      <c r="Q38" s="370"/>
      <c r="R38" s="370"/>
      <c r="S38" s="370"/>
      <c r="T38" s="370"/>
      <c r="U38" s="370"/>
      <c r="V38" s="370"/>
      <c r="W38" s="370"/>
      <c r="X38" s="370"/>
      <c r="Y38" s="370"/>
      <c r="Z38" s="370"/>
      <c r="AA38" s="370"/>
      <c r="AB38" s="370"/>
      <c r="AC38" s="370"/>
      <c r="AD38" s="370"/>
      <c r="AE38" s="370"/>
      <c r="AF38" s="370"/>
      <c r="AG38" s="370"/>
      <c r="AH38" s="370"/>
      <c r="AI38" s="370"/>
      <c r="AJ38" s="370"/>
    </row>
    <row r="39" spans="1:36" ht="15" customHeight="1">
      <c r="A39" s="322"/>
      <c r="B39" s="322"/>
      <c r="C39" s="322"/>
      <c r="D39" s="1296" t="s">
        <v>2479</v>
      </c>
      <c r="E39" s="1296"/>
      <c r="F39" s="1296"/>
      <c r="G39" s="1296"/>
      <c r="H39" s="1296"/>
      <c r="I39" s="1296"/>
      <c r="J39" s="1296"/>
      <c r="K39" s="322"/>
      <c r="L39" s="2192">
        <v>2898000</v>
      </c>
      <c r="M39" s="1599"/>
      <c r="N39" s="1599"/>
      <c r="O39" s="1599"/>
      <c r="P39" s="1599"/>
      <c r="Q39" s="1599">
        <v>1938000</v>
      </c>
      <c r="R39" s="1599"/>
      <c r="S39" s="1599"/>
      <c r="T39" s="1599"/>
      <c r="U39" s="1599"/>
      <c r="V39" s="1599">
        <v>2019000</v>
      </c>
      <c r="W39" s="1599"/>
      <c r="X39" s="1599"/>
      <c r="Y39" s="1599"/>
      <c r="Z39" s="1599"/>
      <c r="AA39" s="1599">
        <v>1756000</v>
      </c>
      <c r="AB39" s="1599"/>
      <c r="AC39" s="1599"/>
      <c r="AD39" s="1599"/>
      <c r="AE39" s="1599"/>
      <c r="AF39" s="1599">
        <v>1678000</v>
      </c>
      <c r="AG39" s="1599"/>
      <c r="AH39" s="1599"/>
      <c r="AI39" s="1599"/>
      <c r="AJ39" s="1599"/>
    </row>
    <row r="40" spans="1:36" ht="15" customHeight="1">
      <c r="A40" s="322"/>
      <c r="B40" s="322"/>
      <c r="C40" s="322"/>
      <c r="D40" s="322"/>
      <c r="E40" s="322"/>
      <c r="F40" s="322"/>
      <c r="G40" s="322"/>
      <c r="H40" s="322"/>
      <c r="I40" s="322"/>
      <c r="J40" s="322"/>
      <c r="K40" s="322"/>
      <c r="L40" s="909"/>
      <c r="M40" s="370"/>
      <c r="N40" s="370"/>
      <c r="O40" s="370"/>
      <c r="P40" s="370"/>
      <c r="Q40" s="370"/>
      <c r="R40" s="370"/>
      <c r="S40" s="370"/>
      <c r="T40" s="370"/>
      <c r="U40" s="370"/>
      <c r="V40" s="370"/>
      <c r="W40" s="370"/>
      <c r="X40" s="370"/>
      <c r="Y40" s="370"/>
      <c r="Z40" s="370"/>
      <c r="AA40" s="370"/>
      <c r="AB40" s="370"/>
      <c r="AC40" s="370"/>
      <c r="AD40" s="370"/>
      <c r="AE40" s="370"/>
      <c r="AF40" s="370"/>
      <c r="AG40" s="370"/>
      <c r="AH40" s="370"/>
      <c r="AI40" s="370"/>
      <c r="AJ40" s="370"/>
    </row>
    <row r="41" spans="1:36" ht="15" customHeight="1">
      <c r="A41" s="322"/>
      <c r="B41" s="322"/>
      <c r="C41" s="322"/>
      <c r="D41" s="1832" t="s">
        <v>2480</v>
      </c>
      <c r="E41" s="1832"/>
      <c r="F41" s="1832"/>
      <c r="G41" s="1832"/>
      <c r="H41" s="1832"/>
      <c r="I41" s="1832"/>
      <c r="J41" s="1832"/>
      <c r="K41" s="322"/>
      <c r="L41" s="2192">
        <v>4809000</v>
      </c>
      <c r="M41" s="1599"/>
      <c r="N41" s="1599"/>
      <c r="O41" s="1599"/>
      <c r="P41" s="1599"/>
      <c r="Q41" s="1599">
        <v>4488000</v>
      </c>
      <c r="R41" s="1599"/>
      <c r="S41" s="1599"/>
      <c r="T41" s="1599"/>
      <c r="U41" s="1599"/>
      <c r="V41" s="1599">
        <v>4126000</v>
      </c>
      <c r="W41" s="1599"/>
      <c r="X41" s="1599"/>
      <c r="Y41" s="1599"/>
      <c r="Z41" s="1599"/>
      <c r="AA41" s="1599">
        <v>4042000</v>
      </c>
      <c r="AB41" s="1599"/>
      <c r="AC41" s="1599"/>
      <c r="AD41" s="1599"/>
      <c r="AE41" s="1599"/>
      <c r="AF41" s="1599">
        <v>4022000</v>
      </c>
      <c r="AG41" s="1599"/>
      <c r="AH41" s="1599"/>
      <c r="AI41" s="1599"/>
      <c r="AJ41" s="1599"/>
    </row>
    <row r="42" spans="1:36" ht="15" customHeight="1">
      <c r="A42" s="322"/>
      <c r="B42" s="322"/>
      <c r="C42" s="322"/>
      <c r="D42" s="361"/>
      <c r="E42" s="361"/>
      <c r="F42" s="361"/>
      <c r="G42" s="361"/>
      <c r="H42" s="361"/>
      <c r="I42" s="361"/>
      <c r="J42" s="361"/>
      <c r="K42" s="322"/>
      <c r="L42" s="909"/>
      <c r="M42" s="370"/>
      <c r="N42" s="370"/>
      <c r="O42" s="370"/>
      <c r="P42" s="370"/>
      <c r="Q42" s="370"/>
      <c r="R42" s="370"/>
      <c r="S42" s="370"/>
      <c r="T42" s="370"/>
      <c r="U42" s="370"/>
      <c r="V42" s="370"/>
      <c r="W42" s="370"/>
      <c r="X42" s="370"/>
      <c r="Y42" s="370"/>
      <c r="Z42" s="370"/>
      <c r="AA42" s="370"/>
      <c r="AB42" s="370"/>
      <c r="AC42" s="370"/>
      <c r="AD42" s="370"/>
      <c r="AE42" s="370"/>
      <c r="AF42" s="370"/>
      <c r="AG42" s="370"/>
      <c r="AH42" s="370"/>
      <c r="AI42" s="370"/>
      <c r="AJ42" s="370"/>
    </row>
    <row r="43" spans="1:36" ht="15" customHeight="1">
      <c r="A43" s="322"/>
      <c r="B43" s="322"/>
      <c r="C43" s="322"/>
      <c r="D43" s="1296" t="s">
        <v>2481</v>
      </c>
      <c r="E43" s="1296"/>
      <c r="F43" s="1296"/>
      <c r="G43" s="1296"/>
      <c r="H43" s="1296"/>
      <c r="I43" s="1296"/>
      <c r="J43" s="1296"/>
      <c r="K43" s="322"/>
      <c r="L43" s="2192">
        <v>2435000</v>
      </c>
      <c r="M43" s="1599"/>
      <c r="N43" s="1599"/>
      <c r="O43" s="1599"/>
      <c r="P43" s="1599"/>
      <c r="Q43" s="1599">
        <v>2646000</v>
      </c>
      <c r="R43" s="1599"/>
      <c r="S43" s="1599"/>
      <c r="T43" s="1599"/>
      <c r="U43" s="1599"/>
      <c r="V43" s="1599">
        <v>2686000</v>
      </c>
      <c r="W43" s="1599"/>
      <c r="X43" s="1599"/>
      <c r="Y43" s="1599"/>
      <c r="Z43" s="1599"/>
      <c r="AA43" s="1599">
        <v>2633000</v>
      </c>
      <c r="AB43" s="1599"/>
      <c r="AC43" s="1599"/>
      <c r="AD43" s="1599"/>
      <c r="AE43" s="1599"/>
      <c r="AF43" s="1599">
        <v>2684000</v>
      </c>
      <c r="AG43" s="1599"/>
      <c r="AH43" s="1599"/>
      <c r="AI43" s="1599"/>
      <c r="AJ43" s="1599"/>
    </row>
    <row r="44" spans="1:36" ht="15" customHeight="1">
      <c r="A44" s="322"/>
      <c r="B44" s="322"/>
      <c r="C44" s="322"/>
      <c r="D44" s="322"/>
      <c r="E44" s="322"/>
      <c r="F44" s="322"/>
      <c r="G44" s="322"/>
      <c r="H44" s="322"/>
      <c r="I44" s="322"/>
      <c r="J44" s="322"/>
      <c r="K44" s="322"/>
      <c r="L44" s="909"/>
      <c r="M44" s="370"/>
      <c r="N44" s="370"/>
      <c r="O44" s="370"/>
      <c r="P44" s="370"/>
      <c r="Q44" s="370"/>
      <c r="R44" s="370"/>
      <c r="S44" s="370"/>
      <c r="T44" s="370"/>
      <c r="U44" s="370"/>
      <c r="V44" s="370"/>
      <c r="W44" s="370"/>
      <c r="X44" s="370"/>
      <c r="Y44" s="370"/>
      <c r="Z44" s="370"/>
      <c r="AA44" s="370"/>
      <c r="AB44" s="370"/>
      <c r="AC44" s="370"/>
      <c r="AD44" s="370"/>
      <c r="AE44" s="370"/>
      <c r="AF44" s="370"/>
      <c r="AG44" s="370"/>
      <c r="AH44" s="370"/>
      <c r="AI44" s="370"/>
      <c r="AJ44" s="370"/>
    </row>
    <row r="45" spans="1:36" ht="15" customHeight="1">
      <c r="A45" s="322"/>
      <c r="B45" s="322"/>
      <c r="C45" s="2196" t="s">
        <v>2482</v>
      </c>
      <c r="D45" s="2196"/>
      <c r="E45" s="2196"/>
      <c r="F45" s="2196"/>
      <c r="G45" s="2196"/>
      <c r="H45" s="2196"/>
      <c r="I45" s="2196"/>
      <c r="J45" s="2196"/>
      <c r="K45" s="322"/>
      <c r="L45" s="2192">
        <v>274000</v>
      </c>
      <c r="M45" s="1599"/>
      <c r="N45" s="1599"/>
      <c r="O45" s="1599"/>
      <c r="P45" s="1599"/>
      <c r="Q45" s="1599">
        <v>264000</v>
      </c>
      <c r="R45" s="1599"/>
      <c r="S45" s="1599"/>
      <c r="T45" s="1599"/>
      <c r="U45" s="1599"/>
      <c r="V45" s="1599">
        <v>244000</v>
      </c>
      <c r="W45" s="1599"/>
      <c r="X45" s="1599"/>
      <c r="Y45" s="1599"/>
      <c r="Z45" s="1599"/>
      <c r="AA45" s="1599">
        <v>274000</v>
      </c>
      <c r="AB45" s="1599"/>
      <c r="AC45" s="1599"/>
      <c r="AD45" s="1599"/>
      <c r="AE45" s="1599"/>
      <c r="AF45" s="1599">
        <v>309000</v>
      </c>
      <c r="AG45" s="1599"/>
      <c r="AH45" s="1599"/>
      <c r="AI45" s="1599"/>
      <c r="AJ45" s="1599"/>
    </row>
    <row r="46" spans="1:36" ht="15" customHeight="1">
      <c r="A46" s="322"/>
      <c r="B46" s="322"/>
      <c r="C46" s="444"/>
      <c r="D46" s="444"/>
      <c r="E46" s="444"/>
      <c r="F46" s="444"/>
      <c r="G46" s="444"/>
      <c r="H46" s="444"/>
      <c r="I46" s="444"/>
      <c r="J46" s="444"/>
      <c r="K46" s="322"/>
      <c r="L46" s="909"/>
      <c r="M46" s="370"/>
      <c r="N46" s="370"/>
      <c r="O46" s="370"/>
      <c r="P46" s="370"/>
      <c r="Q46" s="370"/>
      <c r="R46" s="370"/>
      <c r="S46" s="370"/>
      <c r="T46" s="370"/>
      <c r="U46" s="370"/>
      <c r="V46" s="370"/>
      <c r="W46" s="370"/>
      <c r="X46" s="370"/>
      <c r="Y46" s="370"/>
      <c r="Z46" s="370"/>
      <c r="AA46" s="370"/>
      <c r="AB46" s="370"/>
      <c r="AC46" s="370"/>
      <c r="AD46" s="370"/>
      <c r="AE46" s="370"/>
      <c r="AF46" s="370"/>
      <c r="AG46" s="370"/>
      <c r="AH46" s="370"/>
      <c r="AI46" s="370"/>
      <c r="AJ46" s="370"/>
    </row>
    <row r="47" spans="1:36" ht="15" customHeight="1">
      <c r="A47" s="322"/>
      <c r="B47" s="322"/>
      <c r="D47" s="1296" t="s">
        <v>2476</v>
      </c>
      <c r="E47" s="1296"/>
      <c r="F47" s="1296"/>
      <c r="G47" s="1296"/>
      <c r="H47" s="1296"/>
      <c r="I47" s="1296"/>
      <c r="J47" s="1296"/>
      <c r="K47" s="322"/>
      <c r="L47" s="2192">
        <v>322000</v>
      </c>
      <c r="M47" s="1599"/>
      <c r="N47" s="1599"/>
      <c r="O47" s="1599"/>
      <c r="P47" s="1599"/>
      <c r="Q47" s="1599">
        <v>308000</v>
      </c>
      <c r="R47" s="1599"/>
      <c r="S47" s="1599"/>
      <c r="T47" s="1599"/>
      <c r="U47" s="1599"/>
      <c r="V47" s="1599">
        <v>290000</v>
      </c>
      <c r="W47" s="1599"/>
      <c r="X47" s="1599"/>
      <c r="Y47" s="1599"/>
      <c r="Z47" s="1599"/>
      <c r="AA47" s="1599">
        <v>318000</v>
      </c>
      <c r="AB47" s="1599"/>
      <c r="AC47" s="1599"/>
      <c r="AD47" s="1599"/>
      <c r="AE47" s="1599"/>
      <c r="AF47" s="1599">
        <v>361000</v>
      </c>
      <c r="AG47" s="1599"/>
      <c r="AH47" s="1599"/>
      <c r="AI47" s="1599"/>
      <c r="AJ47" s="1599"/>
    </row>
    <row r="48" spans="1:36" ht="15" customHeight="1">
      <c r="A48" s="322"/>
      <c r="B48" s="322"/>
      <c r="D48" s="322"/>
      <c r="E48" s="322"/>
      <c r="F48" s="322"/>
      <c r="G48" s="322"/>
      <c r="H48" s="322"/>
      <c r="I48" s="322"/>
      <c r="J48" s="322"/>
      <c r="K48" s="322"/>
      <c r="L48" s="909"/>
      <c r="M48" s="370"/>
      <c r="N48" s="370"/>
      <c r="O48" s="370"/>
      <c r="P48" s="370"/>
      <c r="Q48" s="370"/>
      <c r="R48" s="370"/>
      <c r="S48" s="370"/>
      <c r="T48" s="370"/>
      <c r="U48" s="370"/>
      <c r="V48" s="370"/>
      <c r="W48" s="370"/>
      <c r="X48" s="370"/>
      <c r="Y48" s="370"/>
      <c r="Z48" s="370"/>
      <c r="AA48" s="370"/>
      <c r="AB48" s="370"/>
      <c r="AC48" s="370"/>
      <c r="AD48" s="370"/>
      <c r="AE48" s="370"/>
      <c r="AF48" s="370"/>
      <c r="AG48" s="370"/>
      <c r="AH48" s="370"/>
      <c r="AI48" s="370"/>
      <c r="AJ48" s="370"/>
    </row>
    <row r="49" spans="1:36" ht="15" customHeight="1">
      <c r="A49" s="322"/>
      <c r="B49" s="322"/>
      <c r="D49" s="1296" t="s">
        <v>2474</v>
      </c>
      <c r="E49" s="1296"/>
      <c r="F49" s="1296"/>
      <c r="G49" s="1296"/>
      <c r="H49" s="1296"/>
      <c r="I49" s="1296"/>
      <c r="J49" s="1296"/>
      <c r="K49" s="322"/>
      <c r="L49" s="2192">
        <v>48000</v>
      </c>
      <c r="M49" s="1599"/>
      <c r="N49" s="1599"/>
      <c r="O49" s="1599"/>
      <c r="P49" s="1599"/>
      <c r="Q49" s="1599">
        <v>44000</v>
      </c>
      <c r="R49" s="1599"/>
      <c r="S49" s="1599"/>
      <c r="T49" s="1599"/>
      <c r="U49" s="1599"/>
      <c r="V49" s="1599">
        <v>46000</v>
      </c>
      <c r="W49" s="1599"/>
      <c r="X49" s="1599"/>
      <c r="Y49" s="1599"/>
      <c r="Z49" s="1599"/>
      <c r="AA49" s="1599">
        <v>44000</v>
      </c>
      <c r="AB49" s="1599"/>
      <c r="AC49" s="1599"/>
      <c r="AD49" s="1599"/>
      <c r="AE49" s="1599"/>
      <c r="AF49" s="1599">
        <v>52000</v>
      </c>
      <c r="AG49" s="1599"/>
      <c r="AH49" s="1599"/>
      <c r="AI49" s="1599"/>
      <c r="AJ49" s="1599"/>
    </row>
    <row r="50" spans="1:36" ht="15" customHeight="1">
      <c r="A50" s="322"/>
      <c r="B50" s="322"/>
      <c r="D50" s="322"/>
      <c r="E50" s="322"/>
      <c r="F50" s="322"/>
      <c r="G50" s="322"/>
      <c r="H50" s="322"/>
      <c r="I50" s="322"/>
      <c r="J50" s="322"/>
      <c r="K50" s="322"/>
      <c r="L50" s="909"/>
      <c r="M50" s="370"/>
      <c r="N50" s="370"/>
      <c r="O50" s="370"/>
      <c r="P50" s="370"/>
      <c r="Q50" s="370"/>
      <c r="R50" s="370"/>
      <c r="S50" s="370"/>
      <c r="T50" s="370"/>
      <c r="U50" s="370"/>
      <c r="V50" s="370"/>
      <c r="W50" s="370"/>
      <c r="X50" s="370"/>
      <c r="Y50" s="370"/>
      <c r="Z50" s="370"/>
      <c r="AA50" s="370"/>
      <c r="AB50" s="370"/>
      <c r="AC50" s="370"/>
      <c r="AD50" s="370"/>
      <c r="AE50" s="370"/>
      <c r="AF50" s="370"/>
      <c r="AG50" s="370"/>
      <c r="AH50" s="370"/>
      <c r="AI50" s="370"/>
      <c r="AJ50" s="370"/>
    </row>
    <row r="51" spans="1:36" ht="15" customHeight="1">
      <c r="B51" s="1510" t="s">
        <v>2483</v>
      </c>
      <c r="C51" s="1510"/>
      <c r="D51" s="1510"/>
      <c r="E51" s="1510"/>
      <c r="F51" s="1510"/>
      <c r="G51" s="1510"/>
      <c r="H51" s="1510"/>
      <c r="I51" s="1510"/>
      <c r="J51" s="1510"/>
      <c r="L51" s="2194">
        <v>47638000</v>
      </c>
      <c r="M51" s="2195"/>
      <c r="N51" s="2195"/>
      <c r="O51" s="2195"/>
      <c r="P51" s="2195"/>
      <c r="Q51" s="2195">
        <v>47882000</v>
      </c>
      <c r="R51" s="2195"/>
      <c r="S51" s="2195"/>
      <c r="T51" s="2195"/>
      <c r="U51" s="2195"/>
      <c r="V51" s="2195">
        <v>54398000</v>
      </c>
      <c r="W51" s="2195"/>
      <c r="X51" s="2195"/>
      <c r="Y51" s="2195"/>
      <c r="Z51" s="2195"/>
      <c r="AA51" s="2195">
        <v>58463000</v>
      </c>
      <c r="AB51" s="2195"/>
      <c r="AC51" s="2195"/>
      <c r="AD51" s="2195"/>
      <c r="AE51" s="2195"/>
      <c r="AF51" s="2195">
        <v>51930000</v>
      </c>
      <c r="AG51" s="2195"/>
      <c r="AH51" s="2195"/>
      <c r="AI51" s="2195"/>
      <c r="AJ51" s="2195"/>
    </row>
    <row r="52" spans="1:36" ht="15" customHeight="1">
      <c r="B52" s="341"/>
      <c r="C52" s="341"/>
      <c r="D52" s="341"/>
      <c r="E52" s="341"/>
      <c r="F52" s="341"/>
      <c r="G52" s="341"/>
      <c r="H52" s="341"/>
      <c r="I52" s="341"/>
      <c r="J52" s="341"/>
      <c r="L52" s="907"/>
      <c r="M52" s="908"/>
      <c r="N52" s="908"/>
      <c r="O52" s="908"/>
      <c r="P52" s="908"/>
      <c r="Q52" s="908"/>
      <c r="R52" s="908"/>
      <c r="S52" s="908"/>
      <c r="T52" s="908"/>
      <c r="U52" s="908"/>
      <c r="V52" s="908"/>
      <c r="W52" s="908"/>
      <c r="X52" s="908"/>
      <c r="Y52" s="908"/>
      <c r="Z52" s="908"/>
      <c r="AA52" s="908"/>
      <c r="AB52" s="908"/>
      <c r="AC52" s="908"/>
      <c r="AD52" s="908"/>
      <c r="AE52" s="908"/>
      <c r="AF52" s="908"/>
      <c r="AG52" s="908"/>
      <c r="AH52" s="908"/>
      <c r="AI52" s="908"/>
      <c r="AJ52" s="908"/>
    </row>
    <row r="53" spans="1:36" ht="15" customHeight="1">
      <c r="A53" s="322"/>
      <c r="B53" s="322"/>
      <c r="C53" s="1296" t="s">
        <v>2484</v>
      </c>
      <c r="D53" s="1296"/>
      <c r="E53" s="1296"/>
      <c r="F53" s="1296"/>
      <c r="G53" s="1296"/>
      <c r="H53" s="1296"/>
      <c r="I53" s="1296"/>
      <c r="J53" s="1296"/>
      <c r="K53" s="322"/>
      <c r="L53" s="2192">
        <v>22552000</v>
      </c>
      <c r="M53" s="1599"/>
      <c r="N53" s="1599"/>
      <c r="O53" s="1599"/>
      <c r="P53" s="1599"/>
      <c r="Q53" s="1599">
        <v>22039000</v>
      </c>
      <c r="R53" s="1599"/>
      <c r="S53" s="1599"/>
      <c r="T53" s="1599"/>
      <c r="U53" s="1599"/>
      <c r="V53" s="1599">
        <v>29950000</v>
      </c>
      <c r="W53" s="1599"/>
      <c r="X53" s="1599"/>
      <c r="Y53" s="1599"/>
      <c r="Z53" s="1599"/>
      <c r="AA53" s="1599">
        <v>34248000</v>
      </c>
      <c r="AB53" s="1599"/>
      <c r="AC53" s="1599"/>
      <c r="AD53" s="1599"/>
      <c r="AE53" s="1599"/>
      <c r="AF53" s="1599">
        <v>27267000</v>
      </c>
      <c r="AG53" s="1599"/>
      <c r="AH53" s="1599"/>
      <c r="AI53" s="1599"/>
      <c r="AJ53" s="1599"/>
    </row>
    <row r="54" spans="1:36" ht="15" customHeight="1">
      <c r="A54" s="322"/>
      <c r="B54" s="322"/>
      <c r="C54" s="322"/>
      <c r="D54" s="322"/>
      <c r="E54" s="322"/>
      <c r="F54" s="322"/>
      <c r="G54" s="322"/>
      <c r="H54" s="322"/>
      <c r="I54" s="322"/>
      <c r="J54" s="322"/>
      <c r="K54" s="322"/>
      <c r="L54" s="909"/>
      <c r="M54" s="370"/>
      <c r="N54" s="370"/>
      <c r="O54" s="370"/>
      <c r="P54" s="370"/>
      <c r="Q54" s="370"/>
      <c r="R54" s="370"/>
      <c r="S54" s="370"/>
      <c r="T54" s="370"/>
      <c r="U54" s="370"/>
      <c r="V54" s="370"/>
      <c r="W54" s="370"/>
      <c r="X54" s="370"/>
      <c r="Y54" s="370"/>
      <c r="Z54" s="370"/>
      <c r="AA54" s="370"/>
      <c r="AB54" s="370"/>
      <c r="AC54" s="370"/>
      <c r="AD54" s="370"/>
      <c r="AE54" s="370"/>
      <c r="AF54" s="370"/>
      <c r="AG54" s="370"/>
      <c r="AH54" s="370"/>
      <c r="AI54" s="370"/>
      <c r="AJ54" s="370"/>
    </row>
    <row r="55" spans="1:36" ht="15" customHeight="1">
      <c r="A55" s="322"/>
      <c r="B55" s="322"/>
      <c r="C55" s="1296" t="s">
        <v>2485</v>
      </c>
      <c r="D55" s="1296"/>
      <c r="E55" s="1296"/>
      <c r="F55" s="1296"/>
      <c r="G55" s="1296"/>
      <c r="H55" s="1296"/>
      <c r="I55" s="1296"/>
      <c r="J55" s="1296"/>
      <c r="K55" s="322"/>
      <c r="L55" s="2192">
        <v>1207000</v>
      </c>
      <c r="M55" s="1599"/>
      <c r="N55" s="1599"/>
      <c r="O55" s="1599"/>
      <c r="P55" s="1599"/>
      <c r="Q55" s="1599">
        <v>1550000</v>
      </c>
      <c r="R55" s="1599"/>
      <c r="S55" s="1599"/>
      <c r="T55" s="1599"/>
      <c r="U55" s="1599"/>
      <c r="V55" s="1599">
        <v>1163000</v>
      </c>
      <c r="W55" s="1599"/>
      <c r="X55" s="1599"/>
      <c r="Y55" s="1599"/>
      <c r="Z55" s="1599"/>
      <c r="AA55" s="1599">
        <v>1110000</v>
      </c>
      <c r="AB55" s="1599"/>
      <c r="AC55" s="1599"/>
      <c r="AD55" s="1599"/>
      <c r="AE55" s="1599"/>
      <c r="AF55" s="1599">
        <v>923000</v>
      </c>
      <c r="AG55" s="1599"/>
      <c r="AH55" s="1599"/>
      <c r="AI55" s="1599"/>
      <c r="AJ55" s="1599"/>
    </row>
    <row r="56" spans="1:36" ht="15" customHeight="1">
      <c r="A56" s="322"/>
      <c r="B56" s="322"/>
      <c r="C56" s="322"/>
      <c r="D56" s="322"/>
      <c r="E56" s="322"/>
      <c r="F56" s="322"/>
      <c r="G56" s="322"/>
      <c r="H56" s="322"/>
      <c r="I56" s="322"/>
      <c r="J56" s="322"/>
      <c r="K56" s="322"/>
      <c r="L56" s="909"/>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row>
    <row r="57" spans="1:36" ht="15" customHeight="1">
      <c r="A57" s="322"/>
      <c r="B57" s="322"/>
      <c r="C57" s="1296" t="s">
        <v>2486</v>
      </c>
      <c r="D57" s="1296"/>
      <c r="E57" s="1296"/>
      <c r="F57" s="1296"/>
      <c r="G57" s="1296"/>
      <c r="H57" s="1296"/>
      <c r="I57" s="1296"/>
      <c r="J57" s="1296"/>
      <c r="K57" s="322"/>
      <c r="L57" s="2192">
        <v>23879000</v>
      </c>
      <c r="M57" s="1599"/>
      <c r="N57" s="1599"/>
      <c r="O57" s="1599"/>
      <c r="P57" s="1599"/>
      <c r="Q57" s="1599">
        <v>24293000</v>
      </c>
      <c r="R57" s="1599"/>
      <c r="S57" s="1599"/>
      <c r="T57" s="1599"/>
      <c r="U57" s="1599"/>
      <c r="V57" s="1599">
        <v>23285000</v>
      </c>
      <c r="W57" s="1599"/>
      <c r="X57" s="1599"/>
      <c r="Y57" s="1599"/>
      <c r="Z57" s="1599"/>
      <c r="AA57" s="1599">
        <v>23104000</v>
      </c>
      <c r="AB57" s="1599"/>
      <c r="AC57" s="1599"/>
      <c r="AD57" s="1599"/>
      <c r="AE57" s="1599"/>
      <c r="AF57" s="1599">
        <v>23740000</v>
      </c>
      <c r="AG57" s="1599"/>
      <c r="AH57" s="1599"/>
      <c r="AI57" s="1599"/>
      <c r="AJ57" s="1599"/>
    </row>
    <row r="58" spans="1:36" ht="15" customHeight="1">
      <c r="A58" s="322"/>
      <c r="B58" s="322"/>
      <c r="C58" s="322"/>
      <c r="D58" s="322"/>
      <c r="E58" s="322"/>
      <c r="F58" s="322"/>
      <c r="G58" s="322"/>
      <c r="H58" s="322"/>
      <c r="I58" s="322"/>
      <c r="J58" s="322"/>
      <c r="K58" s="322"/>
      <c r="L58" s="909"/>
      <c r="M58" s="370"/>
      <c r="N58" s="370"/>
      <c r="O58" s="370"/>
      <c r="P58" s="370"/>
      <c r="Q58" s="370"/>
      <c r="R58" s="370"/>
      <c r="S58" s="370"/>
      <c r="T58" s="370"/>
      <c r="U58" s="370"/>
      <c r="V58" s="370"/>
      <c r="W58" s="370"/>
      <c r="X58" s="370"/>
      <c r="Y58" s="370"/>
      <c r="Z58" s="370"/>
      <c r="AA58" s="370"/>
      <c r="AB58" s="370"/>
      <c r="AC58" s="370"/>
      <c r="AD58" s="370"/>
      <c r="AE58" s="370"/>
      <c r="AF58" s="370"/>
      <c r="AG58" s="370"/>
      <c r="AH58" s="370"/>
      <c r="AI58" s="370"/>
      <c r="AJ58" s="370"/>
    </row>
    <row r="59" spans="1:36" ht="15" customHeight="1">
      <c r="A59" s="322"/>
      <c r="B59" s="322"/>
      <c r="D59" s="1296" t="s">
        <v>2487</v>
      </c>
      <c r="E59" s="1296"/>
      <c r="F59" s="1296"/>
      <c r="G59" s="1296"/>
      <c r="H59" s="1296"/>
      <c r="I59" s="1296"/>
      <c r="J59" s="1296"/>
      <c r="K59" s="322"/>
      <c r="L59" s="2192">
        <v>178000</v>
      </c>
      <c r="M59" s="1599"/>
      <c r="N59" s="1599"/>
      <c r="O59" s="1599"/>
      <c r="P59" s="1599"/>
      <c r="Q59" s="1599">
        <v>240000</v>
      </c>
      <c r="R59" s="1599"/>
      <c r="S59" s="1599"/>
      <c r="T59" s="1599"/>
      <c r="U59" s="1599"/>
      <c r="V59" s="1599">
        <v>262000</v>
      </c>
      <c r="W59" s="1599"/>
      <c r="X59" s="1599"/>
      <c r="Y59" s="1599"/>
      <c r="Z59" s="1599"/>
      <c r="AA59" s="1599">
        <v>243000</v>
      </c>
      <c r="AB59" s="1599"/>
      <c r="AC59" s="1599"/>
      <c r="AD59" s="1599"/>
      <c r="AE59" s="1599"/>
      <c r="AF59" s="1599">
        <v>187000</v>
      </c>
      <c r="AG59" s="1599"/>
      <c r="AH59" s="1599"/>
      <c r="AI59" s="1599"/>
      <c r="AJ59" s="1599"/>
    </row>
    <row r="60" spans="1:36" ht="15" customHeight="1">
      <c r="A60" s="322"/>
      <c r="B60" s="322"/>
      <c r="D60" s="322"/>
      <c r="E60" s="322"/>
      <c r="F60" s="322"/>
      <c r="G60" s="322"/>
      <c r="H60" s="322"/>
      <c r="I60" s="322"/>
      <c r="J60" s="322"/>
      <c r="K60" s="322"/>
      <c r="L60" s="909"/>
      <c r="M60" s="370"/>
      <c r="N60" s="370"/>
      <c r="O60" s="370"/>
      <c r="P60" s="370"/>
      <c r="Q60" s="370"/>
      <c r="R60" s="370"/>
      <c r="S60" s="370"/>
      <c r="T60" s="370"/>
      <c r="U60" s="370"/>
      <c r="V60" s="370"/>
      <c r="W60" s="370"/>
      <c r="X60" s="370"/>
      <c r="Y60" s="370"/>
      <c r="Z60" s="370"/>
      <c r="AA60" s="370"/>
      <c r="AB60" s="370"/>
      <c r="AC60" s="370"/>
      <c r="AD60" s="370"/>
      <c r="AE60" s="370"/>
      <c r="AF60" s="370"/>
      <c r="AG60" s="370"/>
      <c r="AH60" s="370"/>
      <c r="AI60" s="370"/>
      <c r="AJ60" s="370"/>
    </row>
    <row r="61" spans="1:36" ht="15" customHeight="1">
      <c r="A61" s="322"/>
      <c r="B61" s="322"/>
      <c r="C61" s="322"/>
      <c r="D61" s="1296" t="s">
        <v>2488</v>
      </c>
      <c r="E61" s="1296"/>
      <c r="F61" s="1296"/>
      <c r="G61" s="1296"/>
      <c r="H61" s="1296"/>
      <c r="I61" s="1296"/>
      <c r="J61" s="1296"/>
      <c r="K61" s="322"/>
      <c r="L61" s="2192">
        <v>6774000</v>
      </c>
      <c r="M61" s="1599"/>
      <c r="N61" s="1599"/>
      <c r="O61" s="1599"/>
      <c r="P61" s="1599"/>
      <c r="Q61" s="1599">
        <v>7268000</v>
      </c>
      <c r="R61" s="1599"/>
      <c r="S61" s="1599"/>
      <c r="T61" s="1599"/>
      <c r="U61" s="1599"/>
      <c r="V61" s="1599">
        <v>6198000</v>
      </c>
      <c r="W61" s="1599"/>
      <c r="X61" s="1599"/>
      <c r="Y61" s="1599"/>
      <c r="Z61" s="1599"/>
      <c r="AA61" s="1599">
        <v>6652000</v>
      </c>
      <c r="AB61" s="1599"/>
      <c r="AC61" s="1599"/>
      <c r="AD61" s="1599"/>
      <c r="AE61" s="1599"/>
      <c r="AF61" s="1599">
        <v>7385000</v>
      </c>
      <c r="AG61" s="1599"/>
      <c r="AH61" s="1599"/>
      <c r="AI61" s="1599"/>
      <c r="AJ61" s="1599"/>
    </row>
    <row r="62" spans="1:36" ht="15" customHeight="1">
      <c r="A62" s="322"/>
      <c r="B62" s="322"/>
      <c r="C62" s="322"/>
      <c r="D62" s="322"/>
      <c r="E62" s="322"/>
      <c r="F62" s="322"/>
      <c r="G62" s="322"/>
      <c r="H62" s="322"/>
      <c r="I62" s="322"/>
      <c r="J62" s="322"/>
      <c r="K62" s="322"/>
      <c r="L62" s="909"/>
      <c r="M62" s="370"/>
      <c r="N62" s="370"/>
      <c r="O62" s="370"/>
      <c r="P62" s="370"/>
      <c r="Q62" s="370"/>
      <c r="R62" s="370"/>
      <c r="S62" s="370"/>
      <c r="T62" s="370"/>
      <c r="U62" s="370"/>
      <c r="V62" s="370"/>
      <c r="W62" s="370"/>
      <c r="X62" s="370"/>
      <c r="Y62" s="370"/>
      <c r="Z62" s="370"/>
      <c r="AA62" s="370"/>
      <c r="AB62" s="370"/>
      <c r="AC62" s="370"/>
      <c r="AD62" s="370"/>
      <c r="AE62" s="370"/>
      <c r="AF62" s="370"/>
      <c r="AG62" s="370"/>
      <c r="AH62" s="370"/>
      <c r="AI62" s="370"/>
      <c r="AJ62" s="370"/>
    </row>
    <row r="63" spans="1:36" ht="15" customHeight="1">
      <c r="A63" s="322"/>
      <c r="B63" s="322"/>
      <c r="D63" s="1761" t="s">
        <v>2489</v>
      </c>
      <c r="E63" s="1761"/>
      <c r="F63" s="1761"/>
      <c r="G63" s="1761"/>
      <c r="H63" s="1761"/>
      <c r="I63" s="1761"/>
      <c r="J63" s="1761"/>
      <c r="K63" s="322"/>
      <c r="L63" s="2192">
        <v>16927000</v>
      </c>
      <c r="M63" s="1599"/>
      <c r="N63" s="1599"/>
      <c r="O63" s="1599"/>
      <c r="P63" s="1599"/>
      <c r="Q63" s="1599">
        <v>16785000</v>
      </c>
      <c r="R63" s="1599"/>
      <c r="S63" s="1599"/>
      <c r="T63" s="1599"/>
      <c r="U63" s="1599"/>
      <c r="V63" s="1599">
        <v>16825000</v>
      </c>
      <c r="W63" s="1599"/>
      <c r="X63" s="1599"/>
      <c r="Y63" s="1599"/>
      <c r="Z63" s="1599"/>
      <c r="AA63" s="1599">
        <v>16209000</v>
      </c>
      <c r="AB63" s="1599"/>
      <c r="AC63" s="1599"/>
      <c r="AD63" s="1599"/>
      <c r="AE63" s="1599"/>
      <c r="AF63" s="1599">
        <v>16168000</v>
      </c>
      <c r="AG63" s="1599"/>
      <c r="AH63" s="1599"/>
      <c r="AI63" s="1599"/>
      <c r="AJ63" s="1599"/>
    </row>
    <row r="64" spans="1:36" ht="15" customHeight="1">
      <c r="A64" s="328"/>
      <c r="B64" s="328"/>
      <c r="C64" s="328"/>
      <c r="D64" s="328"/>
      <c r="E64" s="328"/>
      <c r="F64" s="328"/>
      <c r="G64" s="328"/>
      <c r="H64" s="328"/>
      <c r="I64" s="328"/>
      <c r="J64" s="328"/>
      <c r="K64" s="328"/>
      <c r="L64" s="356"/>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row>
    <row r="65" spans="1:36" ht="15" customHeight="1">
      <c r="A65" s="403" t="s">
        <v>2490</v>
      </c>
      <c r="B65" s="314"/>
      <c r="C65" s="314"/>
      <c r="D65" s="314"/>
      <c r="E65" s="314"/>
      <c r="F65" s="314"/>
      <c r="G65" s="314"/>
      <c r="H65" s="314"/>
      <c r="I65" s="314"/>
      <c r="J65" s="314"/>
      <c r="K65" s="314"/>
      <c r="L65" s="314"/>
      <c r="M65" s="314"/>
      <c r="N65" s="314"/>
      <c r="O65" s="314"/>
      <c r="P65" s="314"/>
      <c r="Q65" s="314"/>
      <c r="R65" s="314"/>
      <c r="S65" s="314"/>
      <c r="T65" s="317"/>
      <c r="U65" s="317"/>
      <c r="V65" s="317"/>
      <c r="W65" s="317"/>
      <c r="Y65" s="314"/>
      <c r="Z65" s="314"/>
      <c r="AA65" s="314"/>
      <c r="AB65" s="314"/>
      <c r="AC65" s="314"/>
      <c r="AD65" s="314"/>
      <c r="AE65" s="314"/>
      <c r="AF65" s="314"/>
      <c r="AG65" s="314"/>
      <c r="AH65" s="314"/>
      <c r="AI65" s="315"/>
      <c r="AJ65" s="308" t="s">
        <v>2491</v>
      </c>
    </row>
  </sheetData>
  <mergeCells count="188">
    <mergeCell ref="D63:J63"/>
    <mergeCell ref="L63:P63"/>
    <mergeCell ref="Q63:U63"/>
    <mergeCell ref="V63:Z63"/>
    <mergeCell ref="AA63:AE63"/>
    <mergeCell ref="AF63:AJ63"/>
    <mergeCell ref="D61:J61"/>
    <mergeCell ref="L61:P61"/>
    <mergeCell ref="Q61:U61"/>
    <mergeCell ref="V61:Z61"/>
    <mergeCell ref="AA61:AE61"/>
    <mergeCell ref="AF61:AJ61"/>
    <mergeCell ref="D59:J59"/>
    <mergeCell ref="L59:P59"/>
    <mergeCell ref="Q59:U59"/>
    <mergeCell ref="V59:Z59"/>
    <mergeCell ref="AA59:AE59"/>
    <mergeCell ref="AF59:AJ59"/>
    <mergeCell ref="C57:J57"/>
    <mergeCell ref="L57:P57"/>
    <mergeCell ref="Q57:U57"/>
    <mergeCell ref="V57:Z57"/>
    <mergeCell ref="AA57:AE57"/>
    <mergeCell ref="AF57:AJ57"/>
    <mergeCell ref="C55:J55"/>
    <mergeCell ref="L55:P55"/>
    <mergeCell ref="Q55:U55"/>
    <mergeCell ref="V55:Z55"/>
    <mergeCell ref="AA55:AE55"/>
    <mergeCell ref="AF55:AJ55"/>
    <mergeCell ref="C53:J53"/>
    <mergeCell ref="L53:P53"/>
    <mergeCell ref="Q53:U53"/>
    <mergeCell ref="V53:Z53"/>
    <mergeCell ref="AA53:AE53"/>
    <mergeCell ref="AF53:AJ53"/>
    <mergeCell ref="B51:J51"/>
    <mergeCell ref="L51:P51"/>
    <mergeCell ref="Q51:U51"/>
    <mergeCell ref="V51:Z51"/>
    <mergeCell ref="AA51:AE51"/>
    <mergeCell ref="AF51:AJ51"/>
    <mergeCell ref="D49:J49"/>
    <mergeCell ref="L49:P49"/>
    <mergeCell ref="Q49:U49"/>
    <mergeCell ref="V49:Z49"/>
    <mergeCell ref="AA49:AE49"/>
    <mergeCell ref="AF49:AJ49"/>
    <mergeCell ref="D47:J47"/>
    <mergeCell ref="L47:P47"/>
    <mergeCell ref="Q47:U47"/>
    <mergeCell ref="V47:Z47"/>
    <mergeCell ref="AA47:AE47"/>
    <mergeCell ref="AF47:AJ47"/>
    <mergeCell ref="C45:J45"/>
    <mergeCell ref="L45:P45"/>
    <mergeCell ref="Q45:U45"/>
    <mergeCell ref="V45:Z45"/>
    <mergeCell ref="AA45:AE45"/>
    <mergeCell ref="AF45:AJ45"/>
    <mergeCell ref="D43:J43"/>
    <mergeCell ref="L43:P43"/>
    <mergeCell ref="Q43:U43"/>
    <mergeCell ref="V43:Z43"/>
    <mergeCell ref="AA43:AE43"/>
    <mergeCell ref="AF43:AJ43"/>
    <mergeCell ref="D41:J41"/>
    <mergeCell ref="L41:P41"/>
    <mergeCell ref="Q41:U41"/>
    <mergeCell ref="V41:Z41"/>
    <mergeCell ref="AA41:AE41"/>
    <mergeCell ref="AF41:AJ41"/>
    <mergeCell ref="D39:J39"/>
    <mergeCell ref="L39:P39"/>
    <mergeCell ref="Q39:U39"/>
    <mergeCell ref="V39:Z39"/>
    <mergeCell ref="AA39:AE39"/>
    <mergeCell ref="AF39:AJ39"/>
    <mergeCell ref="D37:J37"/>
    <mergeCell ref="L37:P37"/>
    <mergeCell ref="Q37:U37"/>
    <mergeCell ref="V37:Z37"/>
    <mergeCell ref="AA37:AE37"/>
    <mergeCell ref="AF37:AJ37"/>
    <mergeCell ref="D35:J35"/>
    <mergeCell ref="L35:P35"/>
    <mergeCell ref="Q35:U35"/>
    <mergeCell ref="V35:Z35"/>
    <mergeCell ref="AA35:AE35"/>
    <mergeCell ref="AF35:AJ35"/>
    <mergeCell ref="D33:J33"/>
    <mergeCell ref="L33:P33"/>
    <mergeCell ref="Q33:U33"/>
    <mergeCell ref="V33:Z33"/>
    <mergeCell ref="AA33:AE33"/>
    <mergeCell ref="AF33:AJ33"/>
    <mergeCell ref="C31:J31"/>
    <mergeCell ref="L31:P31"/>
    <mergeCell ref="Q31:U31"/>
    <mergeCell ref="V31:Z31"/>
    <mergeCell ref="AA31:AE31"/>
    <mergeCell ref="AF31:AJ31"/>
    <mergeCell ref="D29:J29"/>
    <mergeCell ref="L29:P29"/>
    <mergeCell ref="Q29:U29"/>
    <mergeCell ref="V29:Z29"/>
    <mergeCell ref="AA29:AE29"/>
    <mergeCell ref="AF29:AJ29"/>
    <mergeCell ref="D27:J27"/>
    <mergeCell ref="L27:P27"/>
    <mergeCell ref="Q27:U27"/>
    <mergeCell ref="V27:Z27"/>
    <mergeCell ref="AA27:AE27"/>
    <mergeCell ref="AF27:AJ27"/>
    <mergeCell ref="C25:J25"/>
    <mergeCell ref="L25:P25"/>
    <mergeCell ref="Q25:U25"/>
    <mergeCell ref="V25:Z25"/>
    <mergeCell ref="AA25:AE25"/>
    <mergeCell ref="AF25:AJ25"/>
    <mergeCell ref="C23:J23"/>
    <mergeCell ref="L23:P23"/>
    <mergeCell ref="Q23:U23"/>
    <mergeCell ref="V23:Z23"/>
    <mergeCell ref="AA23:AE23"/>
    <mergeCell ref="AF23:AJ23"/>
    <mergeCell ref="C21:J21"/>
    <mergeCell ref="L21:P21"/>
    <mergeCell ref="Q21:U21"/>
    <mergeCell ref="V21:Z21"/>
    <mergeCell ref="AA21:AE21"/>
    <mergeCell ref="AF21:AJ21"/>
    <mergeCell ref="B19:J19"/>
    <mergeCell ref="L19:P19"/>
    <mergeCell ref="Q19:U19"/>
    <mergeCell ref="V19:Z19"/>
    <mergeCell ref="AA19:AE19"/>
    <mergeCell ref="AF19:AJ19"/>
    <mergeCell ref="D17:J17"/>
    <mergeCell ref="L17:P17"/>
    <mergeCell ref="Q17:U17"/>
    <mergeCell ref="V17:Z17"/>
    <mergeCell ref="AA17:AE17"/>
    <mergeCell ref="AF17:AJ17"/>
    <mergeCell ref="D15:J15"/>
    <mergeCell ref="L15:P15"/>
    <mergeCell ref="Q15:U15"/>
    <mergeCell ref="V15:Z15"/>
    <mergeCell ref="AA15:AE15"/>
    <mergeCell ref="AF15:AJ15"/>
    <mergeCell ref="C13:J13"/>
    <mergeCell ref="L13:P13"/>
    <mergeCell ref="Q13:U13"/>
    <mergeCell ref="V13:Z13"/>
    <mergeCell ref="AA13:AE13"/>
    <mergeCell ref="AF13:AJ13"/>
    <mergeCell ref="C11:J11"/>
    <mergeCell ref="L11:P11"/>
    <mergeCell ref="Q11:U11"/>
    <mergeCell ref="V11:Z11"/>
    <mergeCell ref="AA11:AE11"/>
    <mergeCell ref="AF11:AJ11"/>
    <mergeCell ref="B9:J9"/>
    <mergeCell ref="L9:P9"/>
    <mergeCell ref="Q9:U9"/>
    <mergeCell ref="V9:Z9"/>
    <mergeCell ref="AA9:AE9"/>
    <mergeCell ref="AF9:AJ9"/>
    <mergeCell ref="A2:AJ2"/>
    <mergeCell ref="A4:K4"/>
    <mergeCell ref="L4:P4"/>
    <mergeCell ref="Q4:U4"/>
    <mergeCell ref="V4:Z4"/>
    <mergeCell ref="AA4:AE4"/>
    <mergeCell ref="AF4:AJ4"/>
    <mergeCell ref="A1:D1"/>
    <mergeCell ref="C7:J7"/>
    <mergeCell ref="L7:P7"/>
    <mergeCell ref="Q7:U7"/>
    <mergeCell ref="V7:Z7"/>
    <mergeCell ref="AA7:AE7"/>
    <mergeCell ref="AF7:AJ7"/>
    <mergeCell ref="A5:J5"/>
    <mergeCell ref="L5:P5"/>
    <mergeCell ref="Q5:U5"/>
    <mergeCell ref="V5:Z5"/>
    <mergeCell ref="AA5:AE5"/>
    <mergeCell ref="AF5:AJ5"/>
  </mergeCells>
  <phoneticPr fontId="4"/>
  <hyperlinks>
    <hyperlink ref="A1" location="P2細目次!A1" display="目次に戻る" xr:uid="{71C72E55-0E31-4F2B-BEAE-89C1DB671457}"/>
  </hyperlinks>
  <pageMargins left="0.70866141732283472" right="0.70866141732283472" top="0.74803149606299213" bottom="0.74803149606299213" header="0.31496062992125984" footer="0.31496062992125984"/>
  <pageSetup paperSize="9" scale="78" firstPageNumber="0" orientation="portrait" r:id="rId1"/>
  <headerFooter differentFirst="1" scaleWithDoc="0">
    <oddFooter>&amp;C- &amp;P -</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3F65-6C64-4182-9658-76EE02E4292C}">
  <sheetPr codeName="Sheet86">
    <tabColor theme="0"/>
    <pageSetUpPr fitToPage="1"/>
  </sheetPr>
  <dimension ref="A1:AM53"/>
  <sheetViews>
    <sheetView topLeftCell="A28" zoomScaleNormal="100" zoomScaleSheetLayoutView="100" workbookViewId="0">
      <selection activeCell="AL2" sqref="AL2:AR2"/>
    </sheetView>
  </sheetViews>
  <sheetFormatPr defaultColWidth="3.125" defaultRowHeight="18.75" customHeight="1"/>
  <cols>
    <col min="1" max="16384" width="3.125" style="286"/>
  </cols>
  <sheetData>
    <row r="1" spans="1:38" ht="13.5">
      <c r="A1" s="1544" t="s">
        <v>4602</v>
      </c>
      <c r="B1" s="1544"/>
      <c r="C1" s="1544"/>
      <c r="D1" s="1544"/>
    </row>
    <row r="2" spans="1:38" s="42" customFormat="1" ht="21" customHeight="1">
      <c r="A2" s="1271" t="s">
        <v>2492</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21" customHeight="1">
      <c r="AE3" s="328"/>
      <c r="AF3" s="328"/>
      <c r="AL3" s="315" t="s">
        <v>2493</v>
      </c>
    </row>
    <row r="4" spans="1:38" ht="21" customHeight="1">
      <c r="A4" s="1261" t="s">
        <v>2494</v>
      </c>
      <c r="B4" s="1261"/>
      <c r="C4" s="1261"/>
      <c r="D4" s="1261"/>
      <c r="E4" s="1261"/>
      <c r="F4" s="1261"/>
      <c r="G4" s="1261"/>
      <c r="H4" s="1262"/>
      <c r="I4" s="1260" t="s">
        <v>2452</v>
      </c>
      <c r="J4" s="1261"/>
      <c r="K4" s="1261"/>
      <c r="L4" s="1261"/>
      <c r="M4" s="1261"/>
      <c r="N4" s="1262"/>
      <c r="O4" s="1260" t="s">
        <v>2461</v>
      </c>
      <c r="P4" s="1261"/>
      <c r="Q4" s="1261"/>
      <c r="R4" s="1261"/>
      <c r="S4" s="1261"/>
      <c r="T4" s="1262"/>
      <c r="U4" s="1260" t="s">
        <v>2462</v>
      </c>
      <c r="V4" s="1261"/>
      <c r="W4" s="1261"/>
      <c r="X4" s="1261"/>
      <c r="Y4" s="1261"/>
      <c r="Z4" s="1262"/>
      <c r="AA4" s="1260" t="s">
        <v>2463</v>
      </c>
      <c r="AB4" s="1261"/>
      <c r="AC4" s="1261"/>
      <c r="AD4" s="1261"/>
      <c r="AE4" s="1261"/>
      <c r="AF4" s="1262"/>
      <c r="AG4" s="1260" t="s">
        <v>2464</v>
      </c>
      <c r="AH4" s="1261"/>
      <c r="AI4" s="1261"/>
      <c r="AJ4" s="1261"/>
      <c r="AK4" s="1261"/>
      <c r="AL4" s="1261"/>
    </row>
    <row r="5" spans="1:38" ht="21" customHeight="1">
      <c r="B5" s="1296" t="s">
        <v>1119</v>
      </c>
      <c r="C5" s="1296"/>
      <c r="D5" s="1296"/>
      <c r="E5" s="1296"/>
      <c r="F5" s="1296"/>
      <c r="G5" s="1296"/>
      <c r="H5" s="442"/>
      <c r="I5" s="2197">
        <v>277857000</v>
      </c>
      <c r="J5" s="1522"/>
      <c r="K5" s="1535"/>
      <c r="L5" s="1535"/>
      <c r="M5" s="1535"/>
      <c r="N5" s="1535"/>
      <c r="O5" s="1535">
        <v>227410000</v>
      </c>
      <c r="P5" s="1535"/>
      <c r="Q5" s="1535"/>
      <c r="R5" s="1535"/>
      <c r="S5" s="1535"/>
      <c r="T5" s="1535"/>
      <c r="U5" s="1535">
        <v>305810000</v>
      </c>
      <c r="V5" s="1535"/>
      <c r="W5" s="1535"/>
      <c r="X5" s="1535"/>
      <c r="Y5" s="1535"/>
      <c r="Z5" s="1535"/>
      <c r="AA5" s="1535">
        <v>316301000</v>
      </c>
      <c r="AB5" s="1535"/>
      <c r="AC5" s="1535"/>
      <c r="AD5" s="1535"/>
      <c r="AE5" s="1535"/>
      <c r="AF5" s="1535"/>
      <c r="AG5" s="1535">
        <v>337293000</v>
      </c>
      <c r="AH5" s="1535"/>
      <c r="AI5" s="1535"/>
      <c r="AJ5" s="1535"/>
      <c r="AK5" s="1535"/>
      <c r="AL5" s="1535"/>
    </row>
    <row r="6" spans="1:38" ht="21" customHeight="1">
      <c r="B6" s="1296"/>
      <c r="C6" s="1296"/>
      <c r="D6" s="1296"/>
      <c r="E6" s="1296"/>
      <c r="F6" s="1296"/>
      <c r="G6" s="1296"/>
      <c r="H6" s="442"/>
      <c r="I6" s="2197"/>
      <c r="J6" s="1522"/>
      <c r="K6" s="1535"/>
      <c r="L6" s="1535"/>
      <c r="M6" s="1535"/>
      <c r="N6" s="1535"/>
      <c r="O6" s="1535"/>
      <c r="P6" s="1535"/>
      <c r="Q6" s="1535"/>
      <c r="R6" s="1535"/>
      <c r="S6" s="1535"/>
      <c r="T6" s="1535"/>
      <c r="U6" s="1535"/>
      <c r="V6" s="1535"/>
      <c r="W6" s="1535"/>
      <c r="X6" s="1535"/>
      <c r="Y6" s="1535"/>
      <c r="Z6" s="1535"/>
      <c r="AA6" s="1535"/>
      <c r="AB6" s="1535"/>
      <c r="AC6" s="1535"/>
      <c r="AD6" s="1535"/>
      <c r="AE6" s="1535"/>
      <c r="AF6" s="1535"/>
      <c r="AG6" s="1535"/>
      <c r="AH6" s="1535"/>
      <c r="AI6" s="1535"/>
      <c r="AJ6" s="1535"/>
      <c r="AK6" s="1535"/>
      <c r="AL6" s="1535"/>
    </row>
    <row r="7" spans="1:38" ht="21" customHeight="1">
      <c r="B7" s="1296" t="s">
        <v>2495</v>
      </c>
      <c r="C7" s="1296"/>
      <c r="D7" s="1296"/>
      <c r="E7" s="1296"/>
      <c r="F7" s="1296"/>
      <c r="G7" s="1296"/>
      <c r="H7" s="442"/>
      <c r="I7" s="2197">
        <v>401000</v>
      </c>
      <c r="J7" s="1522"/>
      <c r="K7" s="1535"/>
      <c r="L7" s="1535"/>
      <c r="M7" s="1535"/>
      <c r="N7" s="1535"/>
      <c r="O7" s="1535">
        <v>457000</v>
      </c>
      <c r="P7" s="1535"/>
      <c r="Q7" s="1535"/>
      <c r="R7" s="1535"/>
      <c r="S7" s="1535"/>
      <c r="T7" s="1535"/>
      <c r="U7" s="1535">
        <v>490000</v>
      </c>
      <c r="V7" s="1535"/>
      <c r="W7" s="1535"/>
      <c r="X7" s="1535"/>
      <c r="Y7" s="1535"/>
      <c r="Z7" s="1535"/>
      <c r="AA7" s="1535">
        <v>437000</v>
      </c>
      <c r="AB7" s="1535"/>
      <c r="AC7" s="1535"/>
      <c r="AD7" s="1535"/>
      <c r="AE7" s="1535"/>
      <c r="AF7" s="1535"/>
      <c r="AG7" s="1535">
        <v>393000</v>
      </c>
      <c r="AH7" s="1535"/>
      <c r="AI7" s="1535"/>
      <c r="AJ7" s="1535"/>
      <c r="AK7" s="1535"/>
      <c r="AL7" s="1535"/>
    </row>
    <row r="8" spans="1:38" ht="21" customHeight="1">
      <c r="B8" s="1296"/>
      <c r="C8" s="1296"/>
      <c r="D8" s="1296"/>
      <c r="E8" s="1296"/>
      <c r="F8" s="1296"/>
      <c r="G8" s="1296"/>
      <c r="H8" s="442"/>
      <c r="I8" s="2197"/>
      <c r="J8" s="1522"/>
      <c r="K8" s="1535"/>
      <c r="L8" s="1535"/>
      <c r="M8" s="1535"/>
      <c r="N8" s="1535"/>
      <c r="O8" s="1535"/>
      <c r="P8" s="1535"/>
      <c r="Q8" s="1535"/>
      <c r="R8" s="1535"/>
      <c r="S8" s="1535"/>
      <c r="T8" s="1535"/>
      <c r="U8" s="1535"/>
      <c r="V8" s="1535"/>
      <c r="W8" s="1535"/>
      <c r="X8" s="1535"/>
      <c r="Y8" s="1535"/>
      <c r="Z8" s="1535"/>
      <c r="AA8" s="1535"/>
      <c r="AB8" s="1535"/>
      <c r="AC8" s="1535"/>
      <c r="AD8" s="1535"/>
      <c r="AE8" s="1535"/>
      <c r="AF8" s="1535"/>
      <c r="AG8" s="1535"/>
      <c r="AH8" s="1535"/>
      <c r="AI8" s="1535"/>
      <c r="AJ8" s="1535"/>
      <c r="AK8" s="1535"/>
      <c r="AL8" s="1535"/>
    </row>
    <row r="9" spans="1:38" ht="21" customHeight="1">
      <c r="B9" s="1296" t="s">
        <v>2496</v>
      </c>
      <c r="C9" s="1296"/>
      <c r="D9" s="1296"/>
      <c r="E9" s="1296"/>
      <c r="F9" s="1296"/>
      <c r="G9" s="1296"/>
      <c r="H9" s="442"/>
      <c r="I9" s="2197">
        <v>315000</v>
      </c>
      <c r="J9" s="1522"/>
      <c r="K9" s="1535"/>
      <c r="L9" s="1535"/>
      <c r="M9" s="1535"/>
      <c r="N9" s="1535"/>
      <c r="O9" s="1535">
        <v>356000</v>
      </c>
      <c r="P9" s="1535"/>
      <c r="Q9" s="1535"/>
      <c r="R9" s="1535"/>
      <c r="S9" s="1535"/>
      <c r="T9" s="1535"/>
      <c r="U9" s="1535">
        <v>387000</v>
      </c>
      <c r="V9" s="1535"/>
      <c r="W9" s="1535"/>
      <c r="X9" s="1535"/>
      <c r="Y9" s="1535"/>
      <c r="Z9" s="1535"/>
      <c r="AA9" s="1535">
        <v>368000</v>
      </c>
      <c r="AB9" s="1535"/>
      <c r="AC9" s="1535"/>
      <c r="AD9" s="1535"/>
      <c r="AE9" s="1535"/>
      <c r="AF9" s="1535"/>
      <c r="AG9" s="1535">
        <v>330000</v>
      </c>
      <c r="AH9" s="1535"/>
      <c r="AI9" s="1535"/>
      <c r="AJ9" s="1535"/>
      <c r="AK9" s="1535"/>
      <c r="AL9" s="1535"/>
    </row>
    <row r="10" spans="1:38" ht="21" customHeight="1">
      <c r="B10" s="1296"/>
      <c r="C10" s="1296"/>
      <c r="D10" s="1296"/>
      <c r="E10" s="1296"/>
      <c r="F10" s="1296"/>
      <c r="G10" s="1296"/>
      <c r="H10" s="442"/>
      <c r="I10" s="2197"/>
      <c r="J10" s="1522"/>
      <c r="K10" s="1535"/>
      <c r="L10" s="1535"/>
      <c r="M10" s="1535"/>
      <c r="N10" s="1535"/>
      <c r="O10" s="1535"/>
      <c r="P10" s="1535"/>
      <c r="Q10" s="1535"/>
      <c r="R10" s="1535"/>
      <c r="S10" s="1535"/>
      <c r="T10" s="1535"/>
      <c r="U10" s="1535"/>
      <c r="V10" s="1535"/>
      <c r="W10" s="1535"/>
      <c r="X10" s="1535"/>
      <c r="Y10" s="1535"/>
      <c r="Z10" s="1535"/>
      <c r="AA10" s="1535"/>
      <c r="AB10" s="1535"/>
      <c r="AC10" s="1535"/>
      <c r="AD10" s="1535"/>
      <c r="AE10" s="1535"/>
      <c r="AF10" s="1535"/>
      <c r="AG10" s="1535"/>
      <c r="AH10" s="1535"/>
      <c r="AI10" s="1535"/>
      <c r="AJ10" s="1535"/>
      <c r="AK10" s="1535"/>
      <c r="AL10" s="1535"/>
    </row>
    <row r="11" spans="1:38" ht="21" customHeight="1">
      <c r="B11" s="1296" t="s">
        <v>2497</v>
      </c>
      <c r="C11" s="1296"/>
      <c r="D11" s="1296"/>
      <c r="E11" s="1296"/>
      <c r="F11" s="1296"/>
      <c r="G11" s="1296"/>
      <c r="H11" s="442"/>
      <c r="I11" s="2197">
        <v>79000</v>
      </c>
      <c r="J11" s="1522"/>
      <c r="K11" s="1535"/>
      <c r="L11" s="1535"/>
      <c r="M11" s="1535"/>
      <c r="N11" s="1535"/>
      <c r="O11" s="1535">
        <v>94000</v>
      </c>
      <c r="P11" s="1535"/>
      <c r="Q11" s="1535"/>
      <c r="R11" s="1535"/>
      <c r="S11" s="1535"/>
      <c r="T11" s="1535"/>
      <c r="U11" s="1535">
        <v>95000</v>
      </c>
      <c r="V11" s="1535"/>
      <c r="W11" s="1535"/>
      <c r="X11" s="1535"/>
      <c r="Y11" s="1535"/>
      <c r="Z11" s="1535"/>
      <c r="AA11" s="1535">
        <v>61000</v>
      </c>
      <c r="AB11" s="1535"/>
      <c r="AC11" s="1535"/>
      <c r="AD11" s="1535"/>
      <c r="AE11" s="1535"/>
      <c r="AF11" s="1535"/>
      <c r="AG11" s="1535">
        <v>54000</v>
      </c>
      <c r="AH11" s="1535"/>
      <c r="AI11" s="1535"/>
      <c r="AJ11" s="1535"/>
      <c r="AK11" s="1535"/>
      <c r="AL11" s="1535"/>
    </row>
    <row r="12" spans="1:38" ht="21" customHeight="1">
      <c r="B12" s="1296"/>
      <c r="C12" s="1296"/>
      <c r="D12" s="1296"/>
      <c r="E12" s="1296"/>
      <c r="F12" s="1296"/>
      <c r="G12" s="1296"/>
      <c r="H12" s="442"/>
      <c r="I12" s="2197"/>
      <c r="J12" s="1522"/>
      <c r="K12" s="1535"/>
      <c r="L12" s="1535"/>
      <c r="M12" s="1535"/>
      <c r="N12" s="1535"/>
      <c r="O12" s="1535"/>
      <c r="P12" s="1535"/>
      <c r="Q12" s="1535"/>
      <c r="R12" s="1535"/>
      <c r="S12" s="1535"/>
      <c r="T12" s="1535"/>
      <c r="U12" s="1535"/>
      <c r="V12" s="1535"/>
      <c r="W12" s="1535"/>
      <c r="X12" s="1535"/>
      <c r="Y12" s="1535"/>
      <c r="Z12" s="1535"/>
      <c r="AA12" s="1535"/>
      <c r="AB12" s="1535"/>
      <c r="AC12" s="1535"/>
      <c r="AD12" s="1535"/>
      <c r="AE12" s="1535"/>
      <c r="AF12" s="1535"/>
      <c r="AG12" s="1535"/>
      <c r="AH12" s="1535"/>
      <c r="AI12" s="1535"/>
      <c r="AJ12" s="1535"/>
      <c r="AK12" s="1535"/>
      <c r="AL12" s="1535"/>
    </row>
    <row r="13" spans="1:38" ht="21" customHeight="1">
      <c r="B13" s="1296" t="s">
        <v>2498</v>
      </c>
      <c r="C13" s="1296"/>
      <c r="D13" s="1296"/>
      <c r="E13" s="1296"/>
      <c r="F13" s="1296"/>
      <c r="G13" s="1296"/>
      <c r="H13" s="442"/>
      <c r="I13" s="2197">
        <v>7000</v>
      </c>
      <c r="J13" s="1522"/>
      <c r="K13" s="1535"/>
      <c r="L13" s="1535"/>
      <c r="M13" s="1535"/>
      <c r="N13" s="1535"/>
      <c r="O13" s="1535">
        <v>7000</v>
      </c>
      <c r="P13" s="1535"/>
      <c r="Q13" s="1535"/>
      <c r="R13" s="1535"/>
      <c r="S13" s="1535"/>
      <c r="T13" s="1535"/>
      <c r="U13" s="1535">
        <v>8000</v>
      </c>
      <c r="V13" s="1535"/>
      <c r="W13" s="1535"/>
      <c r="X13" s="1535"/>
      <c r="Y13" s="1535"/>
      <c r="Z13" s="1535"/>
      <c r="AA13" s="1535">
        <v>8000</v>
      </c>
      <c r="AB13" s="1535"/>
      <c r="AC13" s="1535"/>
      <c r="AD13" s="1535"/>
      <c r="AE13" s="1535"/>
      <c r="AF13" s="1535"/>
      <c r="AG13" s="1535">
        <v>8000</v>
      </c>
      <c r="AH13" s="1535"/>
      <c r="AI13" s="1535"/>
      <c r="AJ13" s="1535"/>
      <c r="AK13" s="1535"/>
      <c r="AL13" s="1535"/>
    </row>
    <row r="14" spans="1:38" ht="21" customHeight="1">
      <c r="B14" s="1296"/>
      <c r="C14" s="1296"/>
      <c r="D14" s="1296"/>
      <c r="E14" s="1296"/>
      <c r="F14" s="1296"/>
      <c r="G14" s="1296"/>
      <c r="H14" s="442"/>
      <c r="I14" s="2197"/>
      <c r="J14" s="1522"/>
      <c r="K14" s="1535"/>
      <c r="L14" s="1535"/>
      <c r="M14" s="1535"/>
      <c r="N14" s="1535"/>
      <c r="O14" s="1535"/>
      <c r="P14" s="1535"/>
      <c r="Q14" s="1535"/>
      <c r="R14" s="1535"/>
      <c r="S14" s="1535"/>
      <c r="T14" s="1535"/>
      <c r="U14" s="1535"/>
      <c r="V14" s="1535"/>
      <c r="W14" s="1535"/>
      <c r="X14" s="1535"/>
      <c r="Y14" s="1535"/>
      <c r="Z14" s="1535"/>
      <c r="AA14" s="1535"/>
      <c r="AB14" s="1535"/>
      <c r="AC14" s="1535"/>
      <c r="AD14" s="1535"/>
      <c r="AE14" s="1535"/>
      <c r="AF14" s="1535"/>
      <c r="AG14" s="1535"/>
      <c r="AH14" s="1535"/>
      <c r="AI14" s="1535"/>
      <c r="AJ14" s="1535"/>
      <c r="AK14" s="1535"/>
      <c r="AL14" s="1535"/>
    </row>
    <row r="15" spans="1:38" ht="21" customHeight="1">
      <c r="B15" s="1296" t="s">
        <v>2499</v>
      </c>
      <c r="C15" s="1296"/>
      <c r="D15" s="1296"/>
      <c r="E15" s="1296"/>
      <c r="F15" s="1296"/>
      <c r="G15" s="1296"/>
      <c r="H15" s="442"/>
      <c r="I15" s="2197">
        <v>114379000</v>
      </c>
      <c r="J15" s="1522"/>
      <c r="K15" s="1535"/>
      <c r="L15" s="1535"/>
      <c r="M15" s="1535"/>
      <c r="N15" s="1535"/>
      <c r="O15" s="1535">
        <v>62958000</v>
      </c>
      <c r="P15" s="1535"/>
      <c r="Q15" s="1535"/>
      <c r="R15" s="1535"/>
      <c r="S15" s="1535"/>
      <c r="T15" s="1535"/>
      <c r="U15" s="1535">
        <v>135926000</v>
      </c>
      <c r="V15" s="1535"/>
      <c r="W15" s="1535"/>
      <c r="X15" s="1535"/>
      <c r="Y15" s="1535"/>
      <c r="Z15" s="1535"/>
      <c r="AA15" s="1535">
        <v>143613000</v>
      </c>
      <c r="AB15" s="1535"/>
      <c r="AC15" s="1535"/>
      <c r="AD15" s="1535"/>
      <c r="AE15" s="1535"/>
      <c r="AF15" s="1535"/>
      <c r="AG15" s="1535">
        <v>161629000</v>
      </c>
      <c r="AH15" s="1535"/>
      <c r="AI15" s="1535"/>
      <c r="AJ15" s="1535"/>
      <c r="AK15" s="1535"/>
      <c r="AL15" s="1535"/>
    </row>
    <row r="16" spans="1:38" ht="21" customHeight="1">
      <c r="B16" s="1296"/>
      <c r="C16" s="1296"/>
      <c r="D16" s="1296"/>
      <c r="E16" s="1296"/>
      <c r="F16" s="1296"/>
      <c r="G16" s="1296"/>
      <c r="H16" s="442"/>
      <c r="I16" s="2197"/>
      <c r="J16" s="1522"/>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c r="AK16" s="1535"/>
      <c r="AL16" s="1535"/>
    </row>
    <row r="17" spans="2:39" ht="21" customHeight="1">
      <c r="B17" s="1296" t="s">
        <v>2500</v>
      </c>
      <c r="C17" s="1296"/>
      <c r="D17" s="1296"/>
      <c r="E17" s="1296"/>
      <c r="F17" s="1296"/>
      <c r="G17" s="1296"/>
      <c r="H17" s="442"/>
      <c r="I17" s="2197">
        <v>465000</v>
      </c>
      <c r="J17" s="1522"/>
      <c r="K17" s="1535"/>
      <c r="L17" s="1535"/>
      <c r="M17" s="1535"/>
      <c r="N17" s="1535"/>
      <c r="O17" s="1535">
        <v>468000</v>
      </c>
      <c r="P17" s="1535"/>
      <c r="Q17" s="1535"/>
      <c r="R17" s="1535"/>
      <c r="S17" s="1535"/>
      <c r="T17" s="1535"/>
      <c r="U17" s="1535">
        <v>446000</v>
      </c>
      <c r="V17" s="1535"/>
      <c r="W17" s="1535"/>
      <c r="X17" s="1535"/>
      <c r="Y17" s="1535"/>
      <c r="Z17" s="1535"/>
      <c r="AA17" s="1535">
        <v>468000</v>
      </c>
      <c r="AB17" s="1535"/>
      <c r="AC17" s="1535"/>
      <c r="AD17" s="1535"/>
      <c r="AE17" s="1535"/>
      <c r="AF17" s="1535"/>
      <c r="AG17" s="1535">
        <v>440000</v>
      </c>
      <c r="AH17" s="1535"/>
      <c r="AI17" s="1535"/>
      <c r="AJ17" s="1535"/>
      <c r="AK17" s="1535"/>
      <c r="AL17" s="1535"/>
    </row>
    <row r="18" spans="2:39" ht="21" customHeight="1">
      <c r="B18" s="1296"/>
      <c r="C18" s="1296"/>
      <c r="D18" s="1296"/>
      <c r="E18" s="1296"/>
      <c r="F18" s="1296"/>
      <c r="G18" s="1296"/>
      <c r="H18" s="442"/>
      <c r="I18" s="2197"/>
      <c r="J18" s="1522"/>
      <c r="K18" s="1535"/>
      <c r="L18" s="1535"/>
      <c r="M18" s="1535"/>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c r="AL18" s="1535"/>
    </row>
    <row r="19" spans="2:39" ht="21" customHeight="1">
      <c r="B19" s="1296" t="s">
        <v>2501</v>
      </c>
      <c r="C19" s="1296"/>
      <c r="D19" s="1296"/>
      <c r="E19" s="1296"/>
      <c r="F19" s="1296"/>
      <c r="G19" s="1296"/>
      <c r="H19" s="442"/>
      <c r="I19" s="2197">
        <v>100923000</v>
      </c>
      <c r="J19" s="1522"/>
      <c r="K19" s="1535"/>
      <c r="L19" s="1535"/>
      <c r="M19" s="1535"/>
      <c r="N19" s="1535"/>
      <c r="O19" s="1535">
        <v>49542000</v>
      </c>
      <c r="P19" s="1535"/>
      <c r="Q19" s="1535"/>
      <c r="R19" s="1535"/>
      <c r="S19" s="1535"/>
      <c r="T19" s="1535"/>
      <c r="U19" s="1535">
        <v>121559000</v>
      </c>
      <c r="V19" s="1535"/>
      <c r="W19" s="1535"/>
      <c r="X19" s="1535"/>
      <c r="Y19" s="1535"/>
      <c r="Z19" s="1535"/>
      <c r="AA19" s="1535">
        <v>127580000</v>
      </c>
      <c r="AB19" s="1535"/>
      <c r="AC19" s="1535"/>
      <c r="AD19" s="1535"/>
      <c r="AE19" s="1535"/>
      <c r="AF19" s="1535"/>
      <c r="AG19" s="1535">
        <v>142382000</v>
      </c>
      <c r="AH19" s="1535"/>
      <c r="AI19" s="1535"/>
      <c r="AJ19" s="1535"/>
      <c r="AK19" s="1535"/>
      <c r="AL19" s="1535"/>
    </row>
    <row r="20" spans="2:39" ht="21" customHeight="1">
      <c r="B20" s="1296"/>
      <c r="C20" s="1296"/>
      <c r="D20" s="1296"/>
      <c r="E20" s="1296"/>
      <c r="F20" s="1296"/>
      <c r="G20" s="1296"/>
      <c r="H20" s="442"/>
      <c r="I20" s="2197"/>
      <c r="J20" s="1522"/>
      <c r="K20" s="1535"/>
      <c r="L20" s="1535"/>
      <c r="M20" s="1535"/>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c r="AL20" s="1535"/>
    </row>
    <row r="21" spans="2:39" ht="21" customHeight="1">
      <c r="B21" s="1296" t="s">
        <v>2502</v>
      </c>
      <c r="C21" s="1296"/>
      <c r="D21" s="1296"/>
      <c r="E21" s="1296"/>
      <c r="F21" s="1296"/>
      <c r="G21" s="1296"/>
      <c r="H21" s="442"/>
      <c r="I21" s="2197">
        <v>12991000</v>
      </c>
      <c r="J21" s="1522"/>
      <c r="K21" s="1535"/>
      <c r="L21" s="1535"/>
      <c r="M21" s="1535"/>
      <c r="N21" s="1535"/>
      <c r="O21" s="1535">
        <v>12948000</v>
      </c>
      <c r="P21" s="1535"/>
      <c r="Q21" s="1535"/>
      <c r="R21" s="1535"/>
      <c r="S21" s="1535"/>
      <c r="T21" s="1535"/>
      <c r="U21" s="1535">
        <v>13920000</v>
      </c>
      <c r="V21" s="1535"/>
      <c r="W21" s="1535"/>
      <c r="X21" s="1535"/>
      <c r="Y21" s="1535"/>
      <c r="Z21" s="1535"/>
      <c r="AA21" s="1535">
        <v>15564000</v>
      </c>
      <c r="AB21" s="1535"/>
      <c r="AC21" s="1535"/>
      <c r="AD21" s="1535"/>
      <c r="AE21" s="1535"/>
      <c r="AF21" s="1535"/>
      <c r="AG21" s="1535">
        <v>18808000</v>
      </c>
      <c r="AH21" s="1535"/>
      <c r="AI21" s="1535"/>
      <c r="AJ21" s="1535"/>
      <c r="AK21" s="1535"/>
      <c r="AL21" s="1535"/>
      <c r="AM21" s="346"/>
    </row>
    <row r="22" spans="2:39" ht="21" customHeight="1">
      <c r="B22" s="1296"/>
      <c r="C22" s="1296"/>
      <c r="D22" s="1296"/>
      <c r="E22" s="1296"/>
      <c r="F22" s="1296"/>
      <c r="G22" s="1296"/>
      <c r="H22" s="442"/>
      <c r="I22" s="2197"/>
      <c r="J22" s="1522"/>
      <c r="K22" s="1535"/>
      <c r="L22" s="1535"/>
      <c r="M22" s="1535"/>
      <c r="N22" s="1535"/>
      <c r="O22" s="1535"/>
      <c r="P22" s="1535"/>
      <c r="Q22" s="1535"/>
      <c r="R22" s="1535"/>
      <c r="S22" s="1535"/>
      <c r="T22" s="1535"/>
      <c r="U22" s="1535"/>
      <c r="V22" s="1535"/>
      <c r="W22" s="1535"/>
      <c r="X22" s="1535"/>
      <c r="Y22" s="1535"/>
      <c r="Z22" s="1535"/>
      <c r="AA22" s="1535"/>
      <c r="AB22" s="1535"/>
      <c r="AC22" s="1535"/>
      <c r="AD22" s="1535"/>
      <c r="AE22" s="1535"/>
      <c r="AF22" s="1535"/>
      <c r="AG22" s="1535"/>
      <c r="AH22" s="1535"/>
      <c r="AI22" s="1535"/>
      <c r="AJ22" s="1535"/>
      <c r="AK22" s="1535"/>
      <c r="AL22" s="1535"/>
      <c r="AM22" s="346"/>
    </row>
    <row r="23" spans="2:39" ht="21" customHeight="1">
      <c r="B23" s="1296" t="s">
        <v>2503</v>
      </c>
      <c r="C23" s="1296"/>
      <c r="D23" s="1296"/>
      <c r="E23" s="1296"/>
      <c r="F23" s="1296"/>
      <c r="G23" s="1296"/>
      <c r="H23" s="442"/>
      <c r="I23" s="2197">
        <v>160089000</v>
      </c>
      <c r="J23" s="1522"/>
      <c r="K23" s="1535"/>
      <c r="L23" s="1535"/>
      <c r="M23" s="1535"/>
      <c r="N23" s="1535"/>
      <c r="O23" s="1535">
        <v>162023000</v>
      </c>
      <c r="P23" s="1535"/>
      <c r="Q23" s="1535"/>
      <c r="R23" s="1535"/>
      <c r="S23" s="1535"/>
      <c r="T23" s="1535"/>
      <c r="U23" s="1535">
        <v>167531000</v>
      </c>
      <c r="V23" s="1535"/>
      <c r="W23" s="1535"/>
      <c r="X23" s="1535"/>
      <c r="Y23" s="1535"/>
      <c r="Z23" s="1535"/>
      <c r="AA23" s="1535">
        <v>170009000</v>
      </c>
      <c r="AB23" s="1535"/>
      <c r="AC23" s="1535"/>
      <c r="AD23" s="1535"/>
      <c r="AE23" s="1535"/>
      <c r="AF23" s="1535"/>
      <c r="AG23" s="1535">
        <v>172559000</v>
      </c>
      <c r="AH23" s="1535"/>
      <c r="AI23" s="1535"/>
      <c r="AJ23" s="1535"/>
      <c r="AK23" s="1535"/>
      <c r="AL23" s="1535"/>
    </row>
    <row r="24" spans="2:39" ht="21" customHeight="1">
      <c r="B24" s="1296"/>
      <c r="C24" s="1296"/>
      <c r="D24" s="1296"/>
      <c r="E24" s="1296"/>
      <c r="F24" s="1296"/>
      <c r="G24" s="1296"/>
      <c r="H24" s="442"/>
      <c r="I24" s="2197"/>
      <c r="J24" s="1522"/>
      <c r="K24" s="1535"/>
      <c r="L24" s="1535"/>
      <c r="M24" s="1535"/>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c r="AL24" s="1535"/>
    </row>
    <row r="25" spans="2:39" ht="21" customHeight="1">
      <c r="B25" s="1829" t="s">
        <v>2504</v>
      </c>
      <c r="C25" s="1829"/>
      <c r="D25" s="1829"/>
      <c r="E25" s="1829"/>
      <c r="F25" s="1829"/>
      <c r="G25" s="1829"/>
      <c r="H25" s="442"/>
      <c r="I25" s="2197">
        <v>9599000</v>
      </c>
      <c r="J25" s="1522"/>
      <c r="K25" s="1535"/>
      <c r="L25" s="1535"/>
      <c r="M25" s="1535"/>
      <c r="N25" s="1535"/>
      <c r="O25" s="1535">
        <v>11806000</v>
      </c>
      <c r="P25" s="1535"/>
      <c r="Q25" s="1535"/>
      <c r="R25" s="1535"/>
      <c r="S25" s="1535"/>
      <c r="T25" s="1535"/>
      <c r="U25" s="1535">
        <v>14473000</v>
      </c>
      <c r="V25" s="1535"/>
      <c r="W25" s="1535"/>
      <c r="X25" s="1535"/>
      <c r="Y25" s="1535"/>
      <c r="Z25" s="1535"/>
      <c r="AA25" s="1535">
        <v>15583000</v>
      </c>
      <c r="AB25" s="1535"/>
      <c r="AC25" s="1535"/>
      <c r="AD25" s="1535"/>
      <c r="AE25" s="1535"/>
      <c r="AF25" s="1535"/>
      <c r="AG25" s="1535">
        <v>16521000</v>
      </c>
      <c r="AH25" s="1535"/>
      <c r="AI25" s="1535"/>
      <c r="AJ25" s="1535"/>
      <c r="AK25" s="1535"/>
      <c r="AL25" s="1535"/>
    </row>
    <row r="26" spans="2:39" ht="21" customHeight="1">
      <c r="B26" s="1761"/>
      <c r="C26" s="1761"/>
      <c r="D26" s="1761"/>
      <c r="E26" s="1761"/>
      <c r="F26" s="1761"/>
      <c r="G26" s="1761"/>
      <c r="H26" s="442"/>
      <c r="I26" s="2197"/>
      <c r="J26" s="1522"/>
      <c r="K26" s="1535"/>
      <c r="L26" s="1535"/>
      <c r="M26" s="1535"/>
      <c r="N26" s="1535"/>
      <c r="O26" s="1535"/>
      <c r="P26" s="1535"/>
      <c r="Q26" s="1535"/>
      <c r="R26" s="1535"/>
      <c r="S26" s="1535"/>
      <c r="T26" s="1535"/>
      <c r="U26" s="1535"/>
      <c r="V26" s="1535"/>
      <c r="W26" s="1535"/>
      <c r="X26" s="1535"/>
      <c r="Y26" s="1535"/>
      <c r="Z26" s="1535"/>
      <c r="AA26" s="1535"/>
      <c r="AB26" s="1535"/>
      <c r="AC26" s="1535"/>
      <c r="AD26" s="1535"/>
      <c r="AE26" s="1535"/>
      <c r="AF26" s="1535"/>
      <c r="AG26" s="1535"/>
      <c r="AH26" s="1535"/>
      <c r="AI26" s="1535"/>
      <c r="AJ26" s="1535"/>
      <c r="AK26" s="1535"/>
      <c r="AL26" s="1535"/>
    </row>
    <row r="27" spans="2:39" ht="21" customHeight="1">
      <c r="B27" s="1296" t="s">
        <v>2505</v>
      </c>
      <c r="C27" s="1296"/>
      <c r="D27" s="1296"/>
      <c r="E27" s="1296"/>
      <c r="F27" s="1296"/>
      <c r="G27" s="1296"/>
      <c r="H27" s="442"/>
      <c r="I27" s="2197">
        <v>15554000</v>
      </c>
      <c r="J27" s="1522"/>
      <c r="K27" s="1535"/>
      <c r="L27" s="1535"/>
      <c r="M27" s="1535"/>
      <c r="N27" s="1535"/>
      <c r="O27" s="1535">
        <v>13143000</v>
      </c>
      <c r="P27" s="1535"/>
      <c r="Q27" s="1535"/>
      <c r="R27" s="1535"/>
      <c r="S27" s="1535"/>
      <c r="T27" s="1535"/>
      <c r="U27" s="1535">
        <v>12976000</v>
      </c>
      <c r="V27" s="1535"/>
      <c r="W27" s="1535"/>
      <c r="X27" s="1535"/>
      <c r="Y27" s="1535"/>
      <c r="Z27" s="1535"/>
      <c r="AA27" s="1535">
        <v>13112000</v>
      </c>
      <c r="AB27" s="1535"/>
      <c r="AC27" s="1535"/>
      <c r="AD27" s="1535"/>
      <c r="AE27" s="1535"/>
      <c r="AF27" s="1535"/>
      <c r="AG27" s="1535">
        <v>12776000</v>
      </c>
      <c r="AH27" s="1535"/>
      <c r="AI27" s="1535"/>
      <c r="AJ27" s="1535"/>
      <c r="AK27" s="1535"/>
      <c r="AL27" s="1535"/>
    </row>
    <row r="28" spans="2:39" ht="21" customHeight="1">
      <c r="B28" s="1296"/>
      <c r="C28" s="1296"/>
      <c r="D28" s="1296"/>
      <c r="E28" s="1296"/>
      <c r="F28" s="1296"/>
      <c r="G28" s="1296"/>
      <c r="H28" s="442"/>
      <c r="I28" s="2197"/>
      <c r="J28" s="1522"/>
      <c r="K28" s="1535"/>
      <c r="L28" s="1535"/>
      <c r="M28" s="1535"/>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c r="AL28" s="1535"/>
    </row>
    <row r="29" spans="2:39" ht="21" customHeight="1">
      <c r="B29" s="1296" t="s">
        <v>2506</v>
      </c>
      <c r="C29" s="1296"/>
      <c r="D29" s="1296"/>
      <c r="E29" s="1296"/>
      <c r="F29" s="1296"/>
      <c r="G29" s="1296"/>
      <c r="H29" s="442"/>
      <c r="I29" s="2197">
        <v>11851000</v>
      </c>
      <c r="J29" s="1522"/>
      <c r="K29" s="1535"/>
      <c r="L29" s="1535"/>
      <c r="M29" s="1535"/>
      <c r="N29" s="1535"/>
      <c r="O29" s="1535">
        <v>12410000</v>
      </c>
      <c r="P29" s="1535"/>
      <c r="Q29" s="1535"/>
      <c r="R29" s="1535"/>
      <c r="S29" s="1535"/>
      <c r="T29" s="1535"/>
      <c r="U29" s="1535">
        <v>12883000</v>
      </c>
      <c r="V29" s="1535"/>
      <c r="W29" s="1535"/>
      <c r="X29" s="1535"/>
      <c r="Y29" s="1535"/>
      <c r="Z29" s="1535"/>
      <c r="AA29" s="1535">
        <v>13182000</v>
      </c>
      <c r="AB29" s="1535"/>
      <c r="AC29" s="1535"/>
      <c r="AD29" s="1535"/>
      <c r="AE29" s="1535"/>
      <c r="AF29" s="1535"/>
      <c r="AG29" s="1535">
        <v>13851000</v>
      </c>
      <c r="AH29" s="1535"/>
      <c r="AI29" s="1535"/>
      <c r="AJ29" s="1535"/>
      <c r="AK29" s="1535"/>
      <c r="AL29" s="1535"/>
    </row>
    <row r="30" spans="2:39" ht="21" customHeight="1">
      <c r="B30" s="1296"/>
      <c r="C30" s="1296"/>
      <c r="D30" s="1296"/>
      <c r="E30" s="1296"/>
      <c r="F30" s="1296"/>
      <c r="G30" s="1296"/>
      <c r="H30" s="442"/>
      <c r="I30" s="2197"/>
      <c r="J30" s="1522"/>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row>
    <row r="31" spans="2:39" ht="21" customHeight="1">
      <c r="B31" s="1828" t="s">
        <v>2507</v>
      </c>
      <c r="C31" s="1828"/>
      <c r="D31" s="1828"/>
      <c r="E31" s="1828"/>
      <c r="F31" s="1828"/>
      <c r="G31" s="1828"/>
      <c r="H31" s="442"/>
      <c r="I31" s="2197">
        <v>5154000</v>
      </c>
      <c r="J31" s="1522"/>
      <c r="K31" s="1535"/>
      <c r="L31" s="1535"/>
      <c r="M31" s="1535"/>
      <c r="N31" s="1535"/>
      <c r="O31" s="1535">
        <v>5288000</v>
      </c>
      <c r="P31" s="1535"/>
      <c r="Q31" s="1535"/>
      <c r="R31" s="1535"/>
      <c r="S31" s="1535"/>
      <c r="T31" s="1535"/>
      <c r="U31" s="1535">
        <v>6222000</v>
      </c>
      <c r="V31" s="1535"/>
      <c r="W31" s="1535"/>
      <c r="X31" s="1535"/>
      <c r="Y31" s="1535"/>
      <c r="Z31" s="1535"/>
      <c r="AA31" s="1535">
        <v>6548000</v>
      </c>
      <c r="AB31" s="1535"/>
      <c r="AC31" s="1535"/>
      <c r="AD31" s="1535"/>
      <c r="AE31" s="1535"/>
      <c r="AF31" s="1535"/>
      <c r="AG31" s="1535">
        <v>6314000</v>
      </c>
      <c r="AH31" s="1535"/>
      <c r="AI31" s="1535"/>
      <c r="AJ31" s="1535"/>
      <c r="AK31" s="1535"/>
      <c r="AL31" s="1535"/>
    </row>
    <row r="32" spans="2:39" ht="21" customHeight="1">
      <c r="B32" s="1296"/>
      <c r="C32" s="1296"/>
      <c r="D32" s="1296"/>
      <c r="E32" s="1296"/>
      <c r="F32" s="1296"/>
      <c r="G32" s="1296"/>
      <c r="H32" s="442"/>
      <c r="I32" s="2197"/>
      <c r="J32" s="1522"/>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1535"/>
      <c r="AJ32" s="1535"/>
      <c r="AK32" s="1535"/>
      <c r="AL32" s="1535"/>
    </row>
    <row r="33" spans="2:38" ht="21" customHeight="1">
      <c r="B33" s="1296" t="s">
        <v>2508</v>
      </c>
      <c r="C33" s="1296"/>
      <c r="D33" s="1296"/>
      <c r="E33" s="1296"/>
      <c r="F33" s="1296"/>
      <c r="G33" s="1296"/>
      <c r="H33" s="442"/>
      <c r="I33" s="2197">
        <v>2698000</v>
      </c>
      <c r="J33" s="1522"/>
      <c r="K33" s="1535"/>
      <c r="L33" s="1535"/>
      <c r="M33" s="1535"/>
      <c r="N33" s="1535"/>
      <c r="O33" s="1535">
        <v>2963000</v>
      </c>
      <c r="P33" s="1535"/>
      <c r="Q33" s="1535"/>
      <c r="R33" s="1535"/>
      <c r="S33" s="1535"/>
      <c r="T33" s="1535"/>
      <c r="U33" s="1535">
        <v>3615000</v>
      </c>
      <c r="V33" s="1535"/>
      <c r="W33" s="1535"/>
      <c r="X33" s="1535"/>
      <c r="Y33" s="1535"/>
      <c r="Z33" s="1535"/>
      <c r="AA33" s="1535">
        <v>3434000</v>
      </c>
      <c r="AB33" s="1535"/>
      <c r="AC33" s="1535"/>
      <c r="AD33" s="1535"/>
      <c r="AE33" s="1535"/>
      <c r="AF33" s="1535"/>
      <c r="AG33" s="1535">
        <v>3583000</v>
      </c>
      <c r="AH33" s="1535"/>
      <c r="AI33" s="1535"/>
      <c r="AJ33" s="1535"/>
      <c r="AK33" s="1535"/>
      <c r="AL33" s="1535"/>
    </row>
    <row r="34" spans="2:38" ht="21" customHeight="1">
      <c r="B34" s="1296"/>
      <c r="C34" s="1296"/>
      <c r="D34" s="1296"/>
      <c r="E34" s="1296"/>
      <c r="F34" s="1296"/>
      <c r="G34" s="1296"/>
      <c r="H34" s="442"/>
      <c r="I34" s="2197"/>
      <c r="J34" s="1522"/>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row>
    <row r="35" spans="2:38" ht="21" customHeight="1">
      <c r="B35" s="1296" t="s">
        <v>2509</v>
      </c>
      <c r="C35" s="1296"/>
      <c r="D35" s="1296"/>
      <c r="E35" s="1296"/>
      <c r="F35" s="1296"/>
      <c r="G35" s="1296"/>
      <c r="H35" s="442"/>
      <c r="I35" s="2197">
        <v>9173000</v>
      </c>
      <c r="J35" s="1522"/>
      <c r="K35" s="1535"/>
      <c r="L35" s="1535"/>
      <c r="M35" s="1535"/>
      <c r="N35" s="1535"/>
      <c r="O35" s="1535">
        <v>10085000</v>
      </c>
      <c r="P35" s="1535"/>
      <c r="Q35" s="1535"/>
      <c r="R35" s="1535"/>
      <c r="S35" s="1535"/>
      <c r="T35" s="1535"/>
      <c r="U35" s="1535">
        <v>10581000</v>
      </c>
      <c r="V35" s="1535"/>
      <c r="W35" s="1535"/>
      <c r="X35" s="1535"/>
      <c r="Y35" s="1535"/>
      <c r="Z35" s="1535"/>
      <c r="AA35" s="1535">
        <v>10895000</v>
      </c>
      <c r="AB35" s="1535"/>
      <c r="AC35" s="1535"/>
      <c r="AD35" s="1535"/>
      <c r="AE35" s="1535"/>
      <c r="AF35" s="1535"/>
      <c r="AG35" s="1535">
        <v>11233000</v>
      </c>
      <c r="AH35" s="1535"/>
      <c r="AI35" s="1535"/>
      <c r="AJ35" s="1535"/>
      <c r="AK35" s="1535"/>
      <c r="AL35" s="1535"/>
    </row>
    <row r="36" spans="2:38" ht="21" customHeight="1">
      <c r="B36" s="1296"/>
      <c r="C36" s="1296"/>
      <c r="D36" s="1296"/>
      <c r="E36" s="1296"/>
      <c r="F36" s="1296"/>
      <c r="G36" s="1296"/>
      <c r="H36" s="442"/>
      <c r="I36" s="2197"/>
      <c r="J36" s="1522"/>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row>
    <row r="37" spans="2:38" ht="21" customHeight="1">
      <c r="B37" s="1296" t="s">
        <v>2510</v>
      </c>
      <c r="C37" s="1296"/>
      <c r="D37" s="1296"/>
      <c r="E37" s="1296"/>
      <c r="F37" s="1296"/>
      <c r="G37" s="1296"/>
      <c r="H37" s="442"/>
      <c r="I37" s="2197">
        <v>37492000</v>
      </c>
      <c r="J37" s="1522"/>
      <c r="K37" s="1535"/>
      <c r="L37" s="1535"/>
      <c r="M37" s="1535"/>
      <c r="N37" s="1535"/>
      <c r="O37" s="1535">
        <v>37483000</v>
      </c>
      <c r="P37" s="1535"/>
      <c r="Q37" s="1535"/>
      <c r="R37" s="1535"/>
      <c r="S37" s="1535"/>
      <c r="T37" s="1535"/>
      <c r="U37" s="1535">
        <v>37793000</v>
      </c>
      <c r="V37" s="1535"/>
      <c r="W37" s="1535"/>
      <c r="X37" s="1535"/>
      <c r="Y37" s="1535"/>
      <c r="Z37" s="1535"/>
      <c r="AA37" s="1535">
        <v>37245000</v>
      </c>
      <c r="AB37" s="1535"/>
      <c r="AC37" s="1535"/>
      <c r="AD37" s="1535"/>
      <c r="AE37" s="1535"/>
      <c r="AF37" s="1535"/>
      <c r="AG37" s="1535">
        <v>37078000</v>
      </c>
      <c r="AH37" s="1535"/>
      <c r="AI37" s="1535"/>
      <c r="AJ37" s="1535"/>
      <c r="AK37" s="1535"/>
      <c r="AL37" s="1535"/>
    </row>
    <row r="38" spans="2:38" ht="21" customHeight="1">
      <c r="B38" s="1296"/>
      <c r="C38" s="1296"/>
      <c r="D38" s="1296"/>
      <c r="E38" s="1296"/>
      <c r="F38" s="1296"/>
      <c r="G38" s="1296"/>
      <c r="H38" s="442"/>
      <c r="I38" s="2197"/>
      <c r="J38" s="1522"/>
      <c r="K38" s="1535"/>
      <c r="L38" s="1535"/>
      <c r="M38" s="1535"/>
      <c r="N38" s="1535"/>
      <c r="O38" s="1535"/>
      <c r="P38" s="1535"/>
      <c r="Q38" s="1535"/>
      <c r="R38" s="1535"/>
      <c r="S38" s="1535"/>
      <c r="T38" s="1535"/>
      <c r="U38" s="1535"/>
      <c r="V38" s="1535"/>
      <c r="W38" s="1535"/>
      <c r="X38" s="1535"/>
      <c r="Y38" s="1535"/>
      <c r="Z38" s="1535"/>
      <c r="AA38" s="1535"/>
      <c r="AB38" s="1535"/>
      <c r="AC38" s="1535"/>
      <c r="AD38" s="1535"/>
      <c r="AE38" s="1535"/>
      <c r="AF38" s="1535"/>
      <c r="AG38" s="1535"/>
      <c r="AH38" s="1535"/>
      <c r="AI38" s="1535"/>
      <c r="AJ38" s="1535"/>
      <c r="AK38" s="1535"/>
      <c r="AL38" s="1535"/>
    </row>
    <row r="39" spans="2:38" ht="21" customHeight="1">
      <c r="B39" s="1829" t="s">
        <v>2511</v>
      </c>
      <c r="C39" s="1829"/>
      <c r="D39" s="1829"/>
      <c r="E39" s="1829"/>
      <c r="F39" s="1829"/>
      <c r="G39" s="1829"/>
      <c r="H39" s="442"/>
      <c r="I39" s="2197">
        <v>9667000</v>
      </c>
      <c r="J39" s="1522"/>
      <c r="K39" s="1535"/>
      <c r="L39" s="1535"/>
      <c r="M39" s="1535"/>
      <c r="N39" s="1535"/>
      <c r="O39" s="1535">
        <v>8755000</v>
      </c>
      <c r="P39" s="1535"/>
      <c r="Q39" s="1535"/>
      <c r="R39" s="1535"/>
      <c r="S39" s="1535"/>
      <c r="T39" s="1535"/>
      <c r="U39" s="1535">
        <v>7878000</v>
      </c>
      <c r="V39" s="1535"/>
      <c r="W39" s="1535"/>
      <c r="X39" s="1535"/>
      <c r="Y39" s="1535"/>
      <c r="Z39" s="1535"/>
      <c r="AA39" s="1535">
        <v>7996000</v>
      </c>
      <c r="AB39" s="1535"/>
      <c r="AC39" s="1535"/>
      <c r="AD39" s="1535"/>
      <c r="AE39" s="1535"/>
      <c r="AF39" s="1535"/>
      <c r="AG39" s="1535">
        <v>8086000</v>
      </c>
      <c r="AH39" s="1535"/>
      <c r="AI39" s="1535"/>
      <c r="AJ39" s="1535"/>
      <c r="AK39" s="1535"/>
      <c r="AL39" s="1535"/>
    </row>
    <row r="40" spans="2:38" ht="21" customHeight="1">
      <c r="B40" s="1761"/>
      <c r="C40" s="1761"/>
      <c r="D40" s="1761"/>
      <c r="E40" s="1761"/>
      <c r="F40" s="1761"/>
      <c r="G40" s="1761"/>
      <c r="H40" s="442"/>
      <c r="I40" s="2197"/>
      <c r="J40" s="1522"/>
      <c r="K40" s="1535"/>
      <c r="L40" s="1535"/>
      <c r="M40" s="1535"/>
      <c r="N40" s="1535"/>
      <c r="O40" s="1535"/>
      <c r="P40" s="1535"/>
      <c r="Q40" s="1535"/>
      <c r="R40" s="1535"/>
      <c r="S40" s="1535"/>
      <c r="T40" s="1535"/>
      <c r="U40" s="1535"/>
      <c r="V40" s="1535"/>
      <c r="W40" s="1535"/>
      <c r="X40" s="1535"/>
      <c r="Y40" s="1535"/>
      <c r="Z40" s="1535"/>
      <c r="AA40" s="1535"/>
      <c r="AB40" s="1535"/>
      <c r="AC40" s="1535"/>
      <c r="AD40" s="1535"/>
      <c r="AE40" s="1535"/>
      <c r="AF40" s="1535"/>
      <c r="AG40" s="1535"/>
      <c r="AH40" s="1535"/>
      <c r="AI40" s="1535"/>
      <c r="AJ40" s="1535"/>
      <c r="AK40" s="1535"/>
      <c r="AL40" s="1535"/>
    </row>
    <row r="41" spans="2:38" ht="21" customHeight="1">
      <c r="B41" s="1296" t="s">
        <v>2512</v>
      </c>
      <c r="C41" s="1296"/>
      <c r="D41" s="1296"/>
      <c r="E41" s="1296"/>
      <c r="F41" s="1296"/>
      <c r="G41" s="1296"/>
      <c r="H41" s="442"/>
      <c r="I41" s="2197">
        <v>15609000</v>
      </c>
      <c r="J41" s="1522"/>
      <c r="K41" s="1535"/>
      <c r="L41" s="1535"/>
      <c r="M41" s="1535"/>
      <c r="N41" s="1535"/>
      <c r="O41" s="1535">
        <v>15638000</v>
      </c>
      <c r="P41" s="1535"/>
      <c r="Q41" s="1535"/>
      <c r="R41" s="1535"/>
      <c r="S41" s="1535"/>
      <c r="T41" s="1535"/>
      <c r="U41" s="1535">
        <v>15948000</v>
      </c>
      <c r="V41" s="1535"/>
      <c r="W41" s="1535"/>
      <c r="X41" s="1535"/>
      <c r="Y41" s="1535"/>
      <c r="Z41" s="1535"/>
      <c r="AA41" s="1535">
        <v>15850000</v>
      </c>
      <c r="AB41" s="1535"/>
      <c r="AC41" s="1535"/>
      <c r="AD41" s="1535"/>
      <c r="AE41" s="1535"/>
      <c r="AF41" s="1535"/>
      <c r="AG41" s="1535">
        <v>15978000</v>
      </c>
      <c r="AH41" s="1535"/>
      <c r="AI41" s="1535"/>
      <c r="AJ41" s="1535"/>
      <c r="AK41" s="1535"/>
      <c r="AL41" s="1535"/>
    </row>
    <row r="42" spans="2:38" ht="21" customHeight="1">
      <c r="B42" s="1296"/>
      <c r="C42" s="1296"/>
      <c r="D42" s="1296"/>
      <c r="E42" s="1296"/>
      <c r="F42" s="1296"/>
      <c r="G42" s="1296"/>
      <c r="H42" s="442"/>
      <c r="I42" s="2197"/>
      <c r="J42" s="1522"/>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1535"/>
      <c r="AJ42" s="1535"/>
      <c r="AK42" s="1535"/>
      <c r="AL42" s="1535"/>
    </row>
    <row r="43" spans="2:38" ht="21" customHeight="1">
      <c r="B43" s="1296" t="s">
        <v>2513</v>
      </c>
      <c r="C43" s="1296"/>
      <c r="D43" s="1296"/>
      <c r="E43" s="1296"/>
      <c r="F43" s="1296"/>
      <c r="G43" s="1296"/>
      <c r="H43" s="442"/>
      <c r="I43" s="2197">
        <v>13548000</v>
      </c>
      <c r="J43" s="1522"/>
      <c r="K43" s="1535"/>
      <c r="L43" s="1535"/>
      <c r="M43" s="1535"/>
      <c r="N43" s="1535"/>
      <c r="O43" s="1535">
        <v>13827000</v>
      </c>
      <c r="P43" s="1535"/>
      <c r="Q43" s="1535"/>
      <c r="R43" s="1535"/>
      <c r="S43" s="1535"/>
      <c r="T43" s="1535"/>
      <c r="U43" s="1535">
        <v>13990000</v>
      </c>
      <c r="V43" s="1535"/>
      <c r="W43" s="1535"/>
      <c r="X43" s="1535"/>
      <c r="Y43" s="1535"/>
      <c r="Z43" s="1535"/>
      <c r="AA43" s="1535">
        <v>14260000</v>
      </c>
      <c r="AB43" s="1535"/>
      <c r="AC43" s="1535"/>
      <c r="AD43" s="1535"/>
      <c r="AE43" s="1535"/>
      <c r="AF43" s="1535"/>
      <c r="AG43" s="1535">
        <v>14271000</v>
      </c>
      <c r="AH43" s="1535"/>
      <c r="AI43" s="1535"/>
      <c r="AJ43" s="1535"/>
      <c r="AK43" s="1535"/>
      <c r="AL43" s="1535"/>
    </row>
    <row r="44" spans="2:38" ht="21" customHeight="1">
      <c r="B44" s="1296"/>
      <c r="C44" s="1296"/>
      <c r="D44" s="1296"/>
      <c r="E44" s="1296"/>
      <c r="F44" s="1296"/>
      <c r="G44" s="1296"/>
      <c r="H44" s="442"/>
      <c r="I44" s="2197"/>
      <c r="J44" s="1522"/>
      <c r="K44" s="1535"/>
      <c r="L44" s="1535"/>
      <c r="M44" s="1535"/>
      <c r="N44" s="1535"/>
      <c r="O44" s="1535"/>
      <c r="P44" s="1535"/>
      <c r="Q44" s="1535"/>
      <c r="R44" s="1535"/>
      <c r="S44" s="1535"/>
      <c r="T44" s="1535"/>
      <c r="U44" s="1535"/>
      <c r="V44" s="1535"/>
      <c r="W44" s="1535"/>
      <c r="X44" s="1535"/>
      <c r="Y44" s="1535"/>
      <c r="Z44" s="1535"/>
      <c r="AA44" s="1535"/>
      <c r="AB44" s="1535"/>
      <c r="AC44" s="1535"/>
      <c r="AD44" s="1535"/>
      <c r="AE44" s="1535"/>
      <c r="AF44" s="1535"/>
      <c r="AG44" s="1535"/>
      <c r="AH44" s="1535"/>
      <c r="AI44" s="1535"/>
      <c r="AJ44" s="1535"/>
      <c r="AK44" s="1535"/>
      <c r="AL44" s="1535"/>
    </row>
    <row r="45" spans="2:38" ht="21" customHeight="1">
      <c r="B45" s="1296" t="s">
        <v>2514</v>
      </c>
      <c r="C45" s="1296"/>
      <c r="D45" s="1296"/>
      <c r="E45" s="1296"/>
      <c r="F45" s="1296"/>
      <c r="G45" s="1296"/>
      <c r="H45" s="442"/>
      <c r="I45" s="2197">
        <v>22966000</v>
      </c>
      <c r="J45" s="1522"/>
      <c r="K45" s="1535"/>
      <c r="L45" s="1535"/>
      <c r="M45" s="1535"/>
      <c r="N45" s="1535"/>
      <c r="O45" s="1535">
        <v>24047000</v>
      </c>
      <c r="P45" s="1535"/>
      <c r="Q45" s="1535"/>
      <c r="R45" s="1535"/>
      <c r="S45" s="1535"/>
      <c r="T45" s="1535"/>
      <c r="U45" s="1535">
        <v>24914000</v>
      </c>
      <c r="V45" s="1535"/>
      <c r="W45" s="1535"/>
      <c r="X45" s="1535"/>
      <c r="Y45" s="1535"/>
      <c r="Z45" s="1535"/>
      <c r="AA45" s="1535">
        <v>25452000</v>
      </c>
      <c r="AB45" s="1535"/>
      <c r="AC45" s="1535"/>
      <c r="AD45" s="1535"/>
      <c r="AE45" s="1535"/>
      <c r="AF45" s="1535"/>
      <c r="AG45" s="1535">
        <v>26522000</v>
      </c>
      <c r="AH45" s="1535"/>
      <c r="AI45" s="1535"/>
      <c r="AJ45" s="1535"/>
      <c r="AK45" s="1535"/>
      <c r="AL45" s="1535"/>
    </row>
    <row r="46" spans="2:38" ht="21" customHeight="1">
      <c r="B46" s="1296"/>
      <c r="C46" s="1296"/>
      <c r="D46" s="1296"/>
      <c r="E46" s="1296"/>
      <c r="F46" s="1296"/>
      <c r="G46" s="1296"/>
      <c r="H46" s="442"/>
      <c r="I46" s="2197"/>
      <c r="J46" s="1522"/>
      <c r="K46" s="1535"/>
      <c r="L46" s="1535"/>
      <c r="M46" s="1535"/>
      <c r="N46" s="1535"/>
      <c r="O46" s="1535"/>
      <c r="P46" s="1535"/>
      <c r="Q46" s="1535"/>
      <c r="R46" s="1535"/>
      <c r="S46" s="1535"/>
      <c r="T46" s="1535"/>
      <c r="U46" s="1535"/>
      <c r="V46" s="1535"/>
      <c r="W46" s="1535"/>
      <c r="X46" s="1535"/>
      <c r="Y46" s="1535"/>
      <c r="Z46" s="1535"/>
      <c r="AA46" s="1535"/>
      <c r="AB46" s="1535"/>
      <c r="AC46" s="1535"/>
      <c r="AD46" s="1535"/>
      <c r="AE46" s="1535"/>
      <c r="AF46" s="1535"/>
      <c r="AG46" s="1535"/>
      <c r="AH46" s="1535"/>
      <c r="AI46" s="1535"/>
      <c r="AJ46" s="1535"/>
      <c r="AK46" s="1535"/>
      <c r="AL46" s="1535"/>
    </row>
    <row r="47" spans="2:38" ht="21" customHeight="1">
      <c r="B47" s="1761" t="s">
        <v>2515</v>
      </c>
      <c r="C47" s="1761"/>
      <c r="D47" s="1761"/>
      <c r="E47" s="1761"/>
      <c r="F47" s="1761"/>
      <c r="G47" s="1761"/>
      <c r="H47" s="442"/>
      <c r="I47" s="2197">
        <v>6777000</v>
      </c>
      <c r="J47" s="1522"/>
      <c r="K47" s="1535"/>
      <c r="L47" s="1535"/>
      <c r="M47" s="1535"/>
      <c r="N47" s="1535"/>
      <c r="O47" s="1535">
        <v>6578000</v>
      </c>
      <c r="P47" s="1535"/>
      <c r="Q47" s="1535"/>
      <c r="R47" s="1535"/>
      <c r="S47" s="1535"/>
      <c r="T47" s="1535"/>
      <c r="U47" s="1535">
        <v>6260000</v>
      </c>
      <c r="V47" s="1535"/>
      <c r="W47" s="1535"/>
      <c r="X47" s="1535"/>
      <c r="Y47" s="1535"/>
      <c r="Z47" s="1535"/>
      <c r="AA47" s="1535">
        <v>6453000</v>
      </c>
      <c r="AB47" s="1535"/>
      <c r="AC47" s="1535"/>
      <c r="AD47" s="1535"/>
      <c r="AE47" s="1535"/>
      <c r="AF47" s="1535"/>
      <c r="AG47" s="1535">
        <v>6346000</v>
      </c>
      <c r="AH47" s="1535"/>
      <c r="AI47" s="1535"/>
      <c r="AJ47" s="1535"/>
      <c r="AK47" s="1535"/>
      <c r="AL47" s="1535"/>
    </row>
    <row r="48" spans="2:38" ht="21" customHeight="1">
      <c r="B48" s="1761"/>
      <c r="C48" s="1761"/>
      <c r="D48" s="1761"/>
      <c r="E48" s="1761"/>
      <c r="F48" s="1761"/>
      <c r="G48" s="1761"/>
      <c r="H48" s="442"/>
      <c r="I48" s="2197"/>
      <c r="J48" s="1522"/>
      <c r="K48" s="1535"/>
      <c r="L48" s="1535"/>
      <c r="M48" s="1535"/>
      <c r="N48" s="1535"/>
      <c r="O48" s="1535"/>
      <c r="P48" s="1535"/>
      <c r="Q48" s="1535"/>
      <c r="R48" s="1535"/>
      <c r="S48" s="1535"/>
      <c r="T48" s="1535"/>
      <c r="U48" s="1535"/>
      <c r="V48" s="1535"/>
      <c r="W48" s="1535"/>
      <c r="X48" s="1535"/>
      <c r="Y48" s="1535"/>
      <c r="Z48" s="1535"/>
      <c r="AA48" s="1535"/>
      <c r="AB48" s="1535"/>
      <c r="AC48" s="1535"/>
      <c r="AD48" s="1535"/>
      <c r="AE48" s="1535"/>
      <c r="AF48" s="1535"/>
      <c r="AG48" s="1535"/>
      <c r="AH48" s="1535"/>
      <c r="AI48" s="1535"/>
      <c r="AJ48" s="1535"/>
      <c r="AK48" s="1535"/>
      <c r="AL48" s="1535"/>
    </row>
    <row r="49" spans="1:39" ht="21" customHeight="1">
      <c r="B49" s="1829" t="s">
        <v>2516</v>
      </c>
      <c r="C49" s="1829"/>
      <c r="D49" s="1761"/>
      <c r="E49" s="1829"/>
      <c r="F49" s="1829"/>
      <c r="G49" s="1829"/>
      <c r="H49" s="442"/>
      <c r="I49" s="2197">
        <v>4682000</v>
      </c>
      <c r="J49" s="1522"/>
      <c r="K49" s="1535"/>
      <c r="L49" s="1535"/>
      <c r="M49" s="1535"/>
      <c r="N49" s="1535"/>
      <c r="O49" s="1535">
        <v>3736000</v>
      </c>
      <c r="P49" s="1535"/>
      <c r="Q49" s="1535"/>
      <c r="R49" s="1535"/>
      <c r="S49" s="1535"/>
      <c r="T49" s="1535"/>
      <c r="U49" s="1535">
        <v>4374000</v>
      </c>
      <c r="V49" s="1535"/>
      <c r="W49" s="1535"/>
      <c r="X49" s="1535"/>
      <c r="Y49" s="1535"/>
      <c r="Z49" s="1535"/>
      <c r="AA49" s="1535">
        <v>4963000</v>
      </c>
      <c r="AB49" s="1535"/>
      <c r="AC49" s="1535"/>
      <c r="AD49" s="1535"/>
      <c r="AE49" s="1535"/>
      <c r="AF49" s="1535"/>
      <c r="AG49" s="1535">
        <v>5686000</v>
      </c>
      <c r="AH49" s="1535"/>
      <c r="AI49" s="1535"/>
      <c r="AJ49" s="1535"/>
      <c r="AK49" s="1535"/>
      <c r="AL49" s="1535"/>
      <c r="AM49" s="911"/>
    </row>
    <row r="50" spans="1:39" ht="21" customHeight="1">
      <c r="B50" s="1761"/>
      <c r="C50" s="1761"/>
      <c r="D50" s="1761"/>
      <c r="E50" s="1761"/>
      <c r="F50" s="1761"/>
      <c r="G50" s="1761"/>
      <c r="H50" s="442"/>
      <c r="I50" s="2197"/>
      <c r="J50" s="1522"/>
      <c r="K50" s="1535"/>
      <c r="L50" s="1535"/>
      <c r="M50" s="1535"/>
      <c r="N50" s="1535"/>
      <c r="O50" s="1535"/>
      <c r="P50" s="1535"/>
      <c r="Q50" s="1535"/>
      <c r="R50" s="1535"/>
      <c r="S50" s="1535"/>
      <c r="T50" s="1535"/>
      <c r="U50" s="1535"/>
      <c r="V50" s="1535"/>
      <c r="W50" s="1535"/>
      <c r="X50" s="1535"/>
      <c r="Y50" s="1535"/>
      <c r="Z50" s="1535"/>
      <c r="AA50" s="1535"/>
      <c r="AB50" s="1535"/>
      <c r="AC50" s="1535"/>
      <c r="AD50" s="1535"/>
      <c r="AE50" s="1535"/>
      <c r="AF50" s="1535"/>
      <c r="AG50" s="1535"/>
      <c r="AH50" s="1535"/>
      <c r="AI50" s="1535"/>
      <c r="AJ50" s="1535"/>
      <c r="AK50" s="1535"/>
      <c r="AL50" s="1535"/>
    </row>
    <row r="51" spans="1:39" ht="21" customHeight="1">
      <c r="B51" s="1829" t="s">
        <v>2517</v>
      </c>
      <c r="C51" s="1829"/>
      <c r="D51" s="1829"/>
      <c r="E51" s="1829"/>
      <c r="F51" s="1829"/>
      <c r="G51" s="1829"/>
      <c r="H51" s="442"/>
      <c r="I51" s="2197">
        <v>1694000</v>
      </c>
      <c r="J51" s="1522"/>
      <c r="K51" s="1535"/>
      <c r="L51" s="1535"/>
      <c r="M51" s="1535"/>
      <c r="N51" s="1535"/>
      <c r="O51" s="1535">
        <v>1763000</v>
      </c>
      <c r="P51" s="1535"/>
      <c r="Q51" s="1535"/>
      <c r="R51" s="1535"/>
      <c r="S51" s="1535"/>
      <c r="T51" s="1535"/>
      <c r="U51" s="1535">
        <v>2510000</v>
      </c>
      <c r="V51" s="1535"/>
      <c r="W51" s="1535"/>
      <c r="X51" s="1535"/>
      <c r="Y51" s="1535"/>
      <c r="Z51" s="1535"/>
      <c r="AA51" s="1535">
        <v>2721000</v>
      </c>
      <c r="AB51" s="1535"/>
      <c r="AC51" s="1535"/>
      <c r="AD51" s="1535"/>
      <c r="AE51" s="1535"/>
      <c r="AF51" s="1535"/>
      <c r="AG51" s="1535">
        <v>2975000</v>
      </c>
      <c r="AH51" s="1535"/>
      <c r="AI51" s="1535"/>
      <c r="AJ51" s="1535"/>
      <c r="AK51" s="1535"/>
      <c r="AL51" s="1535"/>
    </row>
    <row r="52" spans="1:39" ht="21" customHeight="1">
      <c r="A52" s="328"/>
      <c r="B52" s="328"/>
      <c r="C52" s="328"/>
      <c r="D52" s="328"/>
      <c r="E52" s="328"/>
      <c r="F52" s="328"/>
      <c r="G52" s="328"/>
      <c r="H52" s="404"/>
      <c r="I52" s="1352"/>
      <c r="J52" s="1314"/>
      <c r="K52" s="1314"/>
      <c r="L52" s="1314"/>
      <c r="M52" s="1314"/>
      <c r="N52" s="1314"/>
      <c r="O52" s="1314"/>
      <c r="P52" s="1314"/>
      <c r="Q52" s="1314"/>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row>
    <row r="53" spans="1:39" ht="13.5">
      <c r="A53" s="403" t="s">
        <v>2518</v>
      </c>
      <c r="B53" s="468"/>
      <c r="C53" s="468"/>
      <c r="D53" s="468"/>
      <c r="E53" s="468"/>
      <c r="F53" s="468"/>
      <c r="G53" s="468"/>
      <c r="H53" s="468"/>
      <c r="I53" s="468"/>
      <c r="J53" s="468"/>
      <c r="K53" s="468"/>
      <c r="L53" s="468"/>
      <c r="M53" s="468"/>
      <c r="N53" s="468"/>
      <c r="O53" s="468"/>
      <c r="P53" s="468"/>
      <c r="Q53" s="468"/>
      <c r="R53" s="468"/>
      <c r="S53" s="338"/>
      <c r="T53" s="338"/>
      <c r="U53" s="338"/>
      <c r="V53" s="338"/>
      <c r="W53" s="338"/>
      <c r="X53" s="430"/>
      <c r="Y53" s="430"/>
      <c r="Z53" s="430"/>
      <c r="AA53" s="430"/>
      <c r="AB53" s="430"/>
      <c r="AC53" s="430"/>
      <c r="AD53" s="430"/>
      <c r="AE53" s="430"/>
      <c r="AF53" s="430"/>
      <c r="AG53" s="9"/>
      <c r="AH53" s="9"/>
      <c r="AI53" s="9"/>
      <c r="AJ53" s="9"/>
      <c r="AK53" s="9"/>
    </row>
  </sheetData>
  <mergeCells count="295">
    <mergeCell ref="I52:N52"/>
    <mergeCell ref="O52:T52"/>
    <mergeCell ref="U52:Z52"/>
    <mergeCell ref="AA52:AF52"/>
    <mergeCell ref="AG52:AL52"/>
    <mergeCell ref="B51:G51"/>
    <mergeCell ref="I51:N51"/>
    <mergeCell ref="O51:T51"/>
    <mergeCell ref="U51:Z51"/>
    <mergeCell ref="AA51:AF51"/>
    <mergeCell ref="AG51:AL51"/>
    <mergeCell ref="B50:G50"/>
    <mergeCell ref="I50:N50"/>
    <mergeCell ref="O50:T50"/>
    <mergeCell ref="U50:Z50"/>
    <mergeCell ref="AA50:AF50"/>
    <mergeCell ref="AG50:AL50"/>
    <mergeCell ref="B49:G49"/>
    <mergeCell ref="I49:N49"/>
    <mergeCell ref="O49:T49"/>
    <mergeCell ref="U49:Z49"/>
    <mergeCell ref="AA49:AF49"/>
    <mergeCell ref="AG49:AL49"/>
    <mergeCell ref="B48:G48"/>
    <mergeCell ref="I48:N48"/>
    <mergeCell ref="O48:T48"/>
    <mergeCell ref="U48:Z48"/>
    <mergeCell ref="AA48:AF48"/>
    <mergeCell ref="AG48:AL48"/>
    <mergeCell ref="B47:G47"/>
    <mergeCell ref="I47:N47"/>
    <mergeCell ref="O47:T47"/>
    <mergeCell ref="U47:Z47"/>
    <mergeCell ref="AA47:AF47"/>
    <mergeCell ref="AG47:AL47"/>
    <mergeCell ref="B46:G46"/>
    <mergeCell ref="I46:N46"/>
    <mergeCell ref="O46:T46"/>
    <mergeCell ref="U46:Z46"/>
    <mergeCell ref="AA46:AF46"/>
    <mergeCell ref="AG46:AL46"/>
    <mergeCell ref="B45:G45"/>
    <mergeCell ref="I45:N45"/>
    <mergeCell ref="O45:T45"/>
    <mergeCell ref="U45:Z45"/>
    <mergeCell ref="AA45:AF45"/>
    <mergeCell ref="AG45:AL45"/>
    <mergeCell ref="B44:G44"/>
    <mergeCell ref="I44:N44"/>
    <mergeCell ref="O44:T44"/>
    <mergeCell ref="U44:Z44"/>
    <mergeCell ref="AA44:AF44"/>
    <mergeCell ref="AG44:AL44"/>
    <mergeCell ref="B43:G43"/>
    <mergeCell ref="I43:N43"/>
    <mergeCell ref="O43:T43"/>
    <mergeCell ref="U43:Z43"/>
    <mergeCell ref="AA43:AF43"/>
    <mergeCell ref="AG43:AL43"/>
    <mergeCell ref="B42:G42"/>
    <mergeCell ref="I42:N42"/>
    <mergeCell ref="O42:T42"/>
    <mergeCell ref="U42:Z42"/>
    <mergeCell ref="AA42:AF42"/>
    <mergeCell ref="AG42:AL42"/>
    <mergeCell ref="B41:G41"/>
    <mergeCell ref="I41:N41"/>
    <mergeCell ref="O41:T41"/>
    <mergeCell ref="U41:Z41"/>
    <mergeCell ref="AA41:AF41"/>
    <mergeCell ref="AG41:AL41"/>
    <mergeCell ref="B40:G40"/>
    <mergeCell ref="I40:N40"/>
    <mergeCell ref="O40:T40"/>
    <mergeCell ref="U40:Z40"/>
    <mergeCell ref="AA40:AF40"/>
    <mergeCell ref="AG40:AL40"/>
    <mergeCell ref="B39:G39"/>
    <mergeCell ref="I39:N39"/>
    <mergeCell ref="O39:T39"/>
    <mergeCell ref="U39:Z39"/>
    <mergeCell ref="AA39:AF39"/>
    <mergeCell ref="AG39:AL39"/>
    <mergeCell ref="B38:G38"/>
    <mergeCell ref="I38:N38"/>
    <mergeCell ref="O38:T38"/>
    <mergeCell ref="U38:Z38"/>
    <mergeCell ref="AA38:AF38"/>
    <mergeCell ref="AG38:AL38"/>
    <mergeCell ref="B37:G37"/>
    <mergeCell ref="I37:N37"/>
    <mergeCell ref="O37:T37"/>
    <mergeCell ref="U37:Z37"/>
    <mergeCell ref="AA37:AF37"/>
    <mergeCell ref="AG37:AL37"/>
    <mergeCell ref="B36:G36"/>
    <mergeCell ref="I36:N36"/>
    <mergeCell ref="O36:T36"/>
    <mergeCell ref="U36:Z36"/>
    <mergeCell ref="AA36:AF36"/>
    <mergeCell ref="AG36:AL36"/>
    <mergeCell ref="B35:G35"/>
    <mergeCell ref="I35:N35"/>
    <mergeCell ref="O35:T35"/>
    <mergeCell ref="U35:Z35"/>
    <mergeCell ref="AA35:AF35"/>
    <mergeCell ref="AG35:AL35"/>
    <mergeCell ref="B34:G34"/>
    <mergeCell ref="I34:N34"/>
    <mergeCell ref="O34:T34"/>
    <mergeCell ref="U34:Z34"/>
    <mergeCell ref="AA34:AF34"/>
    <mergeCell ref="AG34:AL34"/>
    <mergeCell ref="B33:G33"/>
    <mergeCell ref="I33:N33"/>
    <mergeCell ref="O33:T33"/>
    <mergeCell ref="U33:Z33"/>
    <mergeCell ref="AA33:AF33"/>
    <mergeCell ref="AG33:AL33"/>
    <mergeCell ref="B32:G32"/>
    <mergeCell ref="I32:N32"/>
    <mergeCell ref="O32:T32"/>
    <mergeCell ref="U32:Z32"/>
    <mergeCell ref="AA32:AF32"/>
    <mergeCell ref="AG32:AL32"/>
    <mergeCell ref="B31:G31"/>
    <mergeCell ref="I31:N31"/>
    <mergeCell ref="O31:T31"/>
    <mergeCell ref="U31:Z31"/>
    <mergeCell ref="AA31:AF31"/>
    <mergeCell ref="AG31:AL31"/>
    <mergeCell ref="B30:G30"/>
    <mergeCell ref="I30:N30"/>
    <mergeCell ref="O30:T30"/>
    <mergeCell ref="U30:Z30"/>
    <mergeCell ref="AA30:AF30"/>
    <mergeCell ref="AG30:AL30"/>
    <mergeCell ref="B29:G29"/>
    <mergeCell ref="I29:N29"/>
    <mergeCell ref="O29:T29"/>
    <mergeCell ref="U29:Z29"/>
    <mergeCell ref="AA29:AF29"/>
    <mergeCell ref="AG29:AL29"/>
    <mergeCell ref="B28:G28"/>
    <mergeCell ref="I28:N28"/>
    <mergeCell ref="O28:T28"/>
    <mergeCell ref="U28:Z28"/>
    <mergeCell ref="AA28:AF28"/>
    <mergeCell ref="AG28:AL28"/>
    <mergeCell ref="B27:G27"/>
    <mergeCell ref="I27:N27"/>
    <mergeCell ref="O27:T27"/>
    <mergeCell ref="U27:Z27"/>
    <mergeCell ref="AA27:AF27"/>
    <mergeCell ref="AG27:AL27"/>
    <mergeCell ref="B26:G26"/>
    <mergeCell ref="I26:N26"/>
    <mergeCell ref="O26:T26"/>
    <mergeCell ref="U26:Z26"/>
    <mergeCell ref="AA26:AF26"/>
    <mergeCell ref="AG26:AL26"/>
    <mergeCell ref="B25:G25"/>
    <mergeCell ref="I25:N25"/>
    <mergeCell ref="O25:T25"/>
    <mergeCell ref="U25:Z25"/>
    <mergeCell ref="AA25:AF25"/>
    <mergeCell ref="AG25:AL25"/>
    <mergeCell ref="B24:G24"/>
    <mergeCell ref="I24:N24"/>
    <mergeCell ref="O24:T24"/>
    <mergeCell ref="U24:Z24"/>
    <mergeCell ref="AA24:AF24"/>
    <mergeCell ref="AG24:AL24"/>
    <mergeCell ref="B23:G23"/>
    <mergeCell ref="I23:N23"/>
    <mergeCell ref="O23:T23"/>
    <mergeCell ref="U23:Z23"/>
    <mergeCell ref="AA23:AF23"/>
    <mergeCell ref="AG23:AL23"/>
    <mergeCell ref="B22:G22"/>
    <mergeCell ref="I22:N22"/>
    <mergeCell ref="O22:T22"/>
    <mergeCell ref="U22:Z22"/>
    <mergeCell ref="AA22:AF22"/>
    <mergeCell ref="AG22:AL22"/>
    <mergeCell ref="B21:G21"/>
    <mergeCell ref="I21:N21"/>
    <mergeCell ref="O21:T21"/>
    <mergeCell ref="U21:Z21"/>
    <mergeCell ref="AA21:AF21"/>
    <mergeCell ref="AG21:AL21"/>
    <mergeCell ref="B20:G20"/>
    <mergeCell ref="I20:N20"/>
    <mergeCell ref="O20:T20"/>
    <mergeCell ref="U20:Z20"/>
    <mergeCell ref="AA20:AF20"/>
    <mergeCell ref="AG20:AL20"/>
    <mergeCell ref="B19:G19"/>
    <mergeCell ref="I19:N19"/>
    <mergeCell ref="O19:T19"/>
    <mergeCell ref="U19:Z19"/>
    <mergeCell ref="AA19:AF19"/>
    <mergeCell ref="AG19:AL19"/>
    <mergeCell ref="B18:G18"/>
    <mergeCell ref="I18:N18"/>
    <mergeCell ref="O18:T18"/>
    <mergeCell ref="U18:Z18"/>
    <mergeCell ref="AA18:AF18"/>
    <mergeCell ref="AG18:AL18"/>
    <mergeCell ref="B17:G17"/>
    <mergeCell ref="I17:N17"/>
    <mergeCell ref="O17:T17"/>
    <mergeCell ref="U17:Z17"/>
    <mergeCell ref="AA17:AF17"/>
    <mergeCell ref="AG17:AL17"/>
    <mergeCell ref="B16:G16"/>
    <mergeCell ref="I16:N16"/>
    <mergeCell ref="O16:T16"/>
    <mergeCell ref="U16:Z16"/>
    <mergeCell ref="AA16:AF16"/>
    <mergeCell ref="AG16:AL16"/>
    <mergeCell ref="B15:G15"/>
    <mergeCell ref="I15:N15"/>
    <mergeCell ref="O15:T15"/>
    <mergeCell ref="U15:Z15"/>
    <mergeCell ref="AA15:AF15"/>
    <mergeCell ref="AG15:AL15"/>
    <mergeCell ref="B14:G14"/>
    <mergeCell ref="I14:N14"/>
    <mergeCell ref="O14:T14"/>
    <mergeCell ref="U14:Z14"/>
    <mergeCell ref="AA14:AF14"/>
    <mergeCell ref="AG14:AL14"/>
    <mergeCell ref="B13:G13"/>
    <mergeCell ref="I13:N13"/>
    <mergeCell ref="O13:T13"/>
    <mergeCell ref="U13:Z13"/>
    <mergeCell ref="AA13:AF13"/>
    <mergeCell ref="AG13:AL13"/>
    <mergeCell ref="B12:G12"/>
    <mergeCell ref="I12:N12"/>
    <mergeCell ref="O12:T12"/>
    <mergeCell ref="U12:Z12"/>
    <mergeCell ref="AA12:AF12"/>
    <mergeCell ref="AG12:AL12"/>
    <mergeCell ref="B11:G11"/>
    <mergeCell ref="I11:N11"/>
    <mergeCell ref="O11:T11"/>
    <mergeCell ref="U11:Z11"/>
    <mergeCell ref="AA11:AF11"/>
    <mergeCell ref="AG11:AL11"/>
    <mergeCell ref="B10:G10"/>
    <mergeCell ref="I10:N10"/>
    <mergeCell ref="O10:T10"/>
    <mergeCell ref="U10:Z10"/>
    <mergeCell ref="AA10:AF10"/>
    <mergeCell ref="AG10:AL10"/>
    <mergeCell ref="B9:G9"/>
    <mergeCell ref="I9:N9"/>
    <mergeCell ref="O9:T9"/>
    <mergeCell ref="U9:Z9"/>
    <mergeCell ref="AA9:AF9"/>
    <mergeCell ref="AG9:AL9"/>
    <mergeCell ref="B8:G8"/>
    <mergeCell ref="I8:N8"/>
    <mergeCell ref="O8:T8"/>
    <mergeCell ref="U8:Z8"/>
    <mergeCell ref="AA8:AF8"/>
    <mergeCell ref="AG8:AL8"/>
    <mergeCell ref="B7:G7"/>
    <mergeCell ref="I7:N7"/>
    <mergeCell ref="O7:T7"/>
    <mergeCell ref="U7:Z7"/>
    <mergeCell ref="AA7:AF7"/>
    <mergeCell ref="AG7:AL7"/>
    <mergeCell ref="A2:AL2"/>
    <mergeCell ref="A4:H4"/>
    <mergeCell ref="I4:N4"/>
    <mergeCell ref="O4:T4"/>
    <mergeCell ref="U4:Z4"/>
    <mergeCell ref="AA4:AF4"/>
    <mergeCell ref="AG4:AL4"/>
    <mergeCell ref="A1:D1"/>
    <mergeCell ref="B6:G6"/>
    <mergeCell ref="I6:N6"/>
    <mergeCell ref="O6:T6"/>
    <mergeCell ref="U6:Z6"/>
    <mergeCell ref="AA6:AF6"/>
    <mergeCell ref="AG6:AL6"/>
    <mergeCell ref="B5:G5"/>
    <mergeCell ref="I5:N5"/>
    <mergeCell ref="O5:T5"/>
    <mergeCell ref="U5:Z5"/>
    <mergeCell ref="AA5:AF5"/>
    <mergeCell ref="AG5:AL5"/>
  </mergeCells>
  <phoneticPr fontId="4"/>
  <hyperlinks>
    <hyperlink ref="A1" location="P2細目次!A1" display="目次に戻る" xr:uid="{B1EDBC14-1765-4E6D-9D0F-D7CF3B691DAC}"/>
  </hyperlinks>
  <pageMargins left="0.70866141732283472" right="0.70866141732283472" top="0.74803149606299213" bottom="0.74803149606299213" header="0.31496062992125984" footer="0.31496062992125984"/>
  <pageSetup paperSize="9" scale="74" firstPageNumber="0" orientation="portrait" r:id="rId1"/>
  <headerFooter differentFirst="1" scaleWithDoc="0">
    <oddFooter>&amp;C- &amp;P -</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F4304-A8B3-4BBA-BF50-5B3121F0D779}">
  <sheetPr codeName="Sheet87">
    <tabColor theme="0"/>
    <pageSetUpPr fitToPage="1"/>
  </sheetPr>
  <dimension ref="A1:Z54"/>
  <sheetViews>
    <sheetView topLeftCell="A16" zoomScaleNormal="100" zoomScaleSheetLayoutView="100" workbookViewId="0">
      <selection activeCell="AL2" sqref="AL2:AR2"/>
    </sheetView>
  </sheetViews>
  <sheetFormatPr defaultColWidth="3.125" defaultRowHeight="18.75" customHeight="1"/>
  <cols>
    <col min="1" max="8" width="3.125" style="286"/>
    <col min="9" max="9" width="3.5" style="286" bestFit="1" customWidth="1"/>
    <col min="10" max="10" width="3.125" style="286"/>
    <col min="11" max="11" width="3.5" style="286" bestFit="1" customWidth="1"/>
    <col min="12" max="266" width="3.125" style="286"/>
    <col min="267" max="267" width="3.5" style="286" bestFit="1" customWidth="1"/>
    <col min="268" max="522" width="3.125" style="286"/>
    <col min="523" max="523" width="3.5" style="286" bestFit="1" customWidth="1"/>
    <col min="524" max="778" width="3.125" style="286"/>
    <col min="779" max="779" width="3.5" style="286" bestFit="1" customWidth="1"/>
    <col min="780" max="1034" width="3.125" style="286"/>
    <col min="1035" max="1035" width="3.5" style="286" bestFit="1" customWidth="1"/>
    <col min="1036" max="1290" width="3.125" style="286"/>
    <col min="1291" max="1291" width="3.5" style="286" bestFit="1" customWidth="1"/>
    <col min="1292" max="1546" width="3.125" style="286"/>
    <col min="1547" max="1547" width="3.5" style="286" bestFit="1" customWidth="1"/>
    <col min="1548" max="1802" width="3.125" style="286"/>
    <col min="1803" max="1803" width="3.5" style="286" bestFit="1" customWidth="1"/>
    <col min="1804" max="2058" width="3.125" style="286"/>
    <col min="2059" max="2059" width="3.5" style="286" bestFit="1" customWidth="1"/>
    <col min="2060" max="2314" width="3.125" style="286"/>
    <col min="2315" max="2315" width="3.5" style="286" bestFit="1" customWidth="1"/>
    <col min="2316" max="2570" width="3.125" style="286"/>
    <col min="2571" max="2571" width="3.5" style="286" bestFit="1" customWidth="1"/>
    <col min="2572" max="2826" width="3.125" style="286"/>
    <col min="2827" max="2827" width="3.5" style="286" bestFit="1" customWidth="1"/>
    <col min="2828" max="3082" width="3.125" style="286"/>
    <col min="3083" max="3083" width="3.5" style="286" bestFit="1" customWidth="1"/>
    <col min="3084" max="3338" width="3.125" style="286"/>
    <col min="3339" max="3339" width="3.5" style="286" bestFit="1" customWidth="1"/>
    <col min="3340" max="3594" width="3.125" style="286"/>
    <col min="3595" max="3595" width="3.5" style="286" bestFit="1" customWidth="1"/>
    <col min="3596" max="3850" width="3.125" style="286"/>
    <col min="3851" max="3851" width="3.5" style="286" bestFit="1" customWidth="1"/>
    <col min="3852" max="4106" width="3.125" style="286"/>
    <col min="4107" max="4107" width="3.5" style="286" bestFit="1" customWidth="1"/>
    <col min="4108" max="4362" width="3.125" style="286"/>
    <col min="4363" max="4363" width="3.5" style="286" bestFit="1" customWidth="1"/>
    <col min="4364" max="4618" width="3.125" style="286"/>
    <col min="4619" max="4619" width="3.5" style="286" bestFit="1" customWidth="1"/>
    <col min="4620" max="4874" width="3.125" style="286"/>
    <col min="4875" max="4875" width="3.5" style="286" bestFit="1" customWidth="1"/>
    <col min="4876" max="5130" width="3.125" style="286"/>
    <col min="5131" max="5131" width="3.5" style="286" bestFit="1" customWidth="1"/>
    <col min="5132" max="5386" width="3.125" style="286"/>
    <col min="5387" max="5387" width="3.5" style="286" bestFit="1" customWidth="1"/>
    <col min="5388" max="5642" width="3.125" style="286"/>
    <col min="5643" max="5643" width="3.5" style="286" bestFit="1" customWidth="1"/>
    <col min="5644" max="5898" width="3.125" style="286"/>
    <col min="5899" max="5899" width="3.5" style="286" bestFit="1" customWidth="1"/>
    <col min="5900" max="6154" width="3.125" style="286"/>
    <col min="6155" max="6155" width="3.5" style="286" bestFit="1" customWidth="1"/>
    <col min="6156" max="6410" width="3.125" style="286"/>
    <col min="6411" max="6411" width="3.5" style="286" bestFit="1" customWidth="1"/>
    <col min="6412" max="6666" width="3.125" style="286"/>
    <col min="6667" max="6667" width="3.5" style="286" bestFit="1" customWidth="1"/>
    <col min="6668" max="6922" width="3.125" style="286"/>
    <col min="6923" max="6923" width="3.5" style="286" bestFit="1" customWidth="1"/>
    <col min="6924" max="7178" width="3.125" style="286"/>
    <col min="7179" max="7179" width="3.5" style="286" bestFit="1" customWidth="1"/>
    <col min="7180" max="7434" width="3.125" style="286"/>
    <col min="7435" max="7435" width="3.5" style="286" bestFit="1" customWidth="1"/>
    <col min="7436" max="7690" width="3.125" style="286"/>
    <col min="7691" max="7691" width="3.5" style="286" bestFit="1" customWidth="1"/>
    <col min="7692" max="7946" width="3.125" style="286"/>
    <col min="7947" max="7947" width="3.5" style="286" bestFit="1" customWidth="1"/>
    <col min="7948" max="8202" width="3.125" style="286"/>
    <col min="8203" max="8203" width="3.5" style="286" bestFit="1" customWidth="1"/>
    <col min="8204" max="8458" width="3.125" style="286"/>
    <col min="8459" max="8459" width="3.5" style="286" bestFit="1" customWidth="1"/>
    <col min="8460" max="8714" width="3.125" style="286"/>
    <col min="8715" max="8715" width="3.5" style="286" bestFit="1" customWidth="1"/>
    <col min="8716" max="8970" width="3.125" style="286"/>
    <col min="8971" max="8971" width="3.5" style="286" bestFit="1" customWidth="1"/>
    <col min="8972" max="9226" width="3.125" style="286"/>
    <col min="9227" max="9227" width="3.5" style="286" bestFit="1" customWidth="1"/>
    <col min="9228" max="9482" width="3.125" style="286"/>
    <col min="9483" max="9483" width="3.5" style="286" bestFit="1" customWidth="1"/>
    <col min="9484" max="9738" width="3.125" style="286"/>
    <col min="9739" max="9739" width="3.5" style="286" bestFit="1" customWidth="1"/>
    <col min="9740" max="9994" width="3.125" style="286"/>
    <col min="9995" max="9995" width="3.5" style="286" bestFit="1" customWidth="1"/>
    <col min="9996" max="10250" width="3.125" style="286"/>
    <col min="10251" max="10251" width="3.5" style="286" bestFit="1" customWidth="1"/>
    <col min="10252" max="10506" width="3.125" style="286"/>
    <col min="10507" max="10507" width="3.5" style="286" bestFit="1" customWidth="1"/>
    <col min="10508" max="10762" width="3.125" style="286"/>
    <col min="10763" max="10763" width="3.5" style="286" bestFit="1" customWidth="1"/>
    <col min="10764" max="11018" width="3.125" style="286"/>
    <col min="11019" max="11019" width="3.5" style="286" bestFit="1" customWidth="1"/>
    <col min="11020" max="11274" width="3.125" style="286"/>
    <col min="11275" max="11275" width="3.5" style="286" bestFit="1" customWidth="1"/>
    <col min="11276" max="11530" width="3.125" style="286"/>
    <col min="11531" max="11531" width="3.5" style="286" bestFit="1" customWidth="1"/>
    <col min="11532" max="11786" width="3.125" style="286"/>
    <col min="11787" max="11787" width="3.5" style="286" bestFit="1" customWidth="1"/>
    <col min="11788" max="12042" width="3.125" style="286"/>
    <col min="12043" max="12043" width="3.5" style="286" bestFit="1" customWidth="1"/>
    <col min="12044" max="12298" width="3.125" style="286"/>
    <col min="12299" max="12299" width="3.5" style="286" bestFit="1" customWidth="1"/>
    <col min="12300" max="12554" width="3.125" style="286"/>
    <col min="12555" max="12555" width="3.5" style="286" bestFit="1" customWidth="1"/>
    <col min="12556" max="12810" width="3.125" style="286"/>
    <col min="12811" max="12811" width="3.5" style="286" bestFit="1" customWidth="1"/>
    <col min="12812" max="13066" width="3.125" style="286"/>
    <col min="13067" max="13067" width="3.5" style="286" bestFit="1" customWidth="1"/>
    <col min="13068" max="13322" width="3.125" style="286"/>
    <col min="13323" max="13323" width="3.5" style="286" bestFit="1" customWidth="1"/>
    <col min="13324" max="13578" width="3.125" style="286"/>
    <col min="13579" max="13579" width="3.5" style="286" bestFit="1" customWidth="1"/>
    <col min="13580" max="13834" width="3.125" style="286"/>
    <col min="13835" max="13835" width="3.5" style="286" bestFit="1" customWidth="1"/>
    <col min="13836" max="14090" width="3.125" style="286"/>
    <col min="14091" max="14091" width="3.5" style="286" bestFit="1" customWidth="1"/>
    <col min="14092" max="14346" width="3.125" style="286"/>
    <col min="14347" max="14347" width="3.5" style="286" bestFit="1" customWidth="1"/>
    <col min="14348" max="14602" width="3.125" style="286"/>
    <col min="14603" max="14603" width="3.5" style="286" bestFit="1" customWidth="1"/>
    <col min="14604" max="14858" width="3.125" style="286"/>
    <col min="14859" max="14859" width="3.5" style="286" bestFit="1" customWidth="1"/>
    <col min="14860" max="15114" width="3.125" style="286"/>
    <col min="15115" max="15115" width="3.5" style="286" bestFit="1" customWidth="1"/>
    <col min="15116" max="15370" width="3.125" style="286"/>
    <col min="15371" max="15371" width="3.5" style="286" bestFit="1" customWidth="1"/>
    <col min="15372" max="15626" width="3.125" style="286"/>
    <col min="15627" max="15627" width="3.5" style="286" bestFit="1" customWidth="1"/>
    <col min="15628" max="15882" width="3.125" style="286"/>
    <col min="15883" max="15883" width="3.5" style="286" bestFit="1" customWidth="1"/>
    <col min="15884" max="16138" width="3.125" style="286"/>
    <col min="16139" max="16139" width="3.5" style="286" bestFit="1" customWidth="1"/>
    <col min="16140" max="16384" width="3.125" style="286"/>
  </cols>
  <sheetData>
    <row r="1" spans="1:26" ht="13.5">
      <c r="A1" s="1544" t="s">
        <v>4602</v>
      </c>
      <c r="B1" s="1544"/>
      <c r="C1" s="1544"/>
      <c r="D1" s="1544"/>
    </row>
    <row r="2" spans="1:26" s="42" customFormat="1" ht="21">
      <c r="C2" s="1271" t="s">
        <v>2519</v>
      </c>
      <c r="D2" s="1271"/>
      <c r="E2" s="1271"/>
      <c r="F2" s="1271"/>
      <c r="G2" s="1271"/>
      <c r="H2" s="1271"/>
      <c r="I2" s="1271"/>
      <c r="J2" s="1271"/>
      <c r="K2" s="1271"/>
      <c r="L2" s="1271"/>
      <c r="M2" s="1271"/>
      <c r="N2" s="1271"/>
      <c r="O2" s="1271"/>
      <c r="P2" s="1271"/>
      <c r="Q2" s="1271"/>
      <c r="R2" s="1271"/>
      <c r="S2" s="1271"/>
      <c r="T2" s="1271"/>
      <c r="U2" s="1271"/>
      <c r="V2" s="1271"/>
      <c r="W2" s="1271"/>
      <c r="X2" s="1271"/>
      <c r="Y2" s="1271"/>
      <c r="Z2" s="1271"/>
    </row>
    <row r="3" spans="1:26" ht="15" customHeight="1">
      <c r="Y3" s="315" t="s">
        <v>2459</v>
      </c>
    </row>
    <row r="4" spans="1:26" ht="15" customHeight="1">
      <c r="C4" s="285"/>
      <c r="D4" s="1273" t="s">
        <v>2520</v>
      </c>
      <c r="E4" s="1273"/>
      <c r="F4" s="1273"/>
      <c r="G4" s="1273"/>
      <c r="H4" s="1273"/>
      <c r="I4" s="1273"/>
      <c r="J4" s="1273"/>
      <c r="K4" s="1273"/>
      <c r="L4" s="1274"/>
      <c r="M4" s="1272" t="s">
        <v>2521</v>
      </c>
      <c r="N4" s="1273"/>
      <c r="O4" s="1273"/>
      <c r="P4" s="1273"/>
      <c r="Q4" s="1273"/>
      <c r="R4" s="1273"/>
      <c r="S4" s="1273"/>
      <c r="T4" s="1273"/>
      <c r="U4" s="1273"/>
      <c r="V4" s="1273"/>
      <c r="W4" s="1273"/>
      <c r="X4" s="1273"/>
      <c r="Y4" s="1273"/>
      <c r="Z4" s="285"/>
    </row>
    <row r="5" spans="1:26" ht="15" customHeight="1">
      <c r="C5" s="285"/>
      <c r="D5" s="1276"/>
      <c r="E5" s="1276"/>
      <c r="F5" s="1276"/>
      <c r="G5" s="1276"/>
      <c r="H5" s="1276"/>
      <c r="I5" s="1276"/>
      <c r="J5" s="1276"/>
      <c r="K5" s="1276"/>
      <c r="L5" s="1282"/>
      <c r="M5" s="1275"/>
      <c r="N5" s="1276"/>
      <c r="O5" s="1276"/>
      <c r="P5" s="1276"/>
      <c r="Q5" s="1276"/>
      <c r="R5" s="1276"/>
      <c r="S5" s="1276"/>
      <c r="T5" s="1276"/>
      <c r="U5" s="1276"/>
      <c r="V5" s="1276"/>
      <c r="W5" s="1276"/>
      <c r="X5" s="1276"/>
      <c r="Y5" s="1276"/>
      <c r="Z5" s="285"/>
    </row>
    <row r="6" spans="1:26" ht="15" customHeight="1">
      <c r="C6" s="315"/>
      <c r="E6" s="1277" t="s">
        <v>2522</v>
      </c>
      <c r="F6" s="1277"/>
      <c r="G6" s="1277"/>
      <c r="H6" s="1277"/>
      <c r="I6" s="314">
        <v>26</v>
      </c>
      <c r="J6" s="314" t="s">
        <v>1113</v>
      </c>
      <c r="L6" s="442"/>
      <c r="M6" s="2198">
        <v>5764</v>
      </c>
      <c r="N6" s="2199"/>
      <c r="O6" s="2199"/>
      <c r="P6" s="2199"/>
      <c r="Q6" s="2199"/>
      <c r="R6" s="2199"/>
      <c r="S6" s="2199"/>
      <c r="T6" s="2199"/>
      <c r="U6" s="2199"/>
      <c r="V6" s="2199"/>
      <c r="W6" s="2199"/>
      <c r="X6" s="2199"/>
      <c r="Y6" s="2199"/>
      <c r="Z6" s="912"/>
    </row>
    <row r="7" spans="1:26" ht="15" customHeight="1">
      <c r="E7" s="1289"/>
      <c r="F7" s="1289"/>
      <c r="G7" s="1289"/>
      <c r="H7" s="1289"/>
      <c r="L7" s="442"/>
      <c r="M7" s="1280"/>
      <c r="N7" s="1201"/>
      <c r="O7" s="1201"/>
      <c r="P7" s="1201"/>
      <c r="Q7" s="1201"/>
      <c r="R7" s="1201"/>
      <c r="S7" s="1201"/>
      <c r="T7" s="1201"/>
      <c r="U7" s="1201"/>
      <c r="V7" s="1201"/>
      <c r="W7" s="1201"/>
      <c r="X7" s="1201"/>
      <c r="Y7" s="1201"/>
      <c r="Z7" s="912"/>
    </row>
    <row r="8" spans="1:26" ht="15" customHeight="1">
      <c r="E8" s="1289"/>
      <c r="F8" s="1289"/>
      <c r="G8" s="1289"/>
      <c r="H8" s="1289"/>
      <c r="I8" s="286">
        <v>27</v>
      </c>
      <c r="L8" s="442"/>
      <c r="M8" s="2200">
        <v>4780</v>
      </c>
      <c r="N8" s="2201"/>
      <c r="O8" s="2201"/>
      <c r="P8" s="2201"/>
      <c r="Q8" s="2201"/>
      <c r="R8" s="2201"/>
      <c r="S8" s="2201"/>
      <c r="T8" s="2201"/>
      <c r="U8" s="2201"/>
      <c r="V8" s="2201"/>
      <c r="W8" s="2201"/>
      <c r="X8" s="2201"/>
      <c r="Y8" s="2201"/>
      <c r="Z8" s="347"/>
    </row>
    <row r="9" spans="1:26" ht="15" customHeight="1">
      <c r="E9" s="1289"/>
      <c r="F9" s="1289"/>
      <c r="G9" s="1289"/>
      <c r="H9" s="1289"/>
      <c r="L9" s="442"/>
      <c r="M9" s="1280"/>
      <c r="N9" s="1201"/>
      <c r="O9" s="1201"/>
      <c r="P9" s="1201"/>
      <c r="Q9" s="1201"/>
      <c r="R9" s="1201"/>
      <c r="S9" s="1201"/>
      <c r="T9" s="1201"/>
      <c r="U9" s="1201"/>
      <c r="V9" s="1201"/>
      <c r="W9" s="1201"/>
      <c r="X9" s="1201"/>
      <c r="Y9" s="1201"/>
      <c r="Z9" s="346"/>
    </row>
    <row r="10" spans="1:26" ht="15" customHeight="1">
      <c r="E10" s="1289"/>
      <c r="F10" s="1289"/>
      <c r="G10" s="1289"/>
      <c r="H10" s="1289"/>
      <c r="I10" s="286">
        <v>28</v>
      </c>
      <c r="L10" s="442"/>
      <c r="M10" s="2200">
        <v>6259</v>
      </c>
      <c r="N10" s="2201"/>
      <c r="O10" s="2201"/>
      <c r="P10" s="2201"/>
      <c r="Q10" s="2201"/>
      <c r="R10" s="2201"/>
      <c r="S10" s="2201"/>
      <c r="T10" s="2201"/>
      <c r="U10" s="2201"/>
      <c r="V10" s="2201"/>
      <c r="W10" s="2201"/>
      <c r="X10" s="2201"/>
      <c r="Y10" s="2201"/>
      <c r="Z10" s="347"/>
    </row>
    <row r="11" spans="1:26" ht="15" customHeight="1">
      <c r="E11" s="1289"/>
      <c r="F11" s="1289"/>
      <c r="G11" s="1289"/>
      <c r="H11" s="1289"/>
      <c r="L11" s="442"/>
      <c r="M11" s="1280"/>
      <c r="N11" s="1201"/>
      <c r="O11" s="1201"/>
      <c r="P11" s="1201"/>
      <c r="Q11" s="1201"/>
      <c r="R11" s="1201"/>
      <c r="S11" s="1201"/>
      <c r="T11" s="1201"/>
      <c r="U11" s="1201"/>
      <c r="V11" s="1201"/>
      <c r="W11" s="1201"/>
      <c r="X11" s="1201"/>
      <c r="Y11" s="1201"/>
      <c r="Z11" s="346"/>
    </row>
    <row r="12" spans="1:26" ht="15" customHeight="1">
      <c r="E12" s="1289"/>
      <c r="F12" s="1289"/>
      <c r="G12" s="1289"/>
      <c r="H12" s="1289"/>
      <c r="I12" s="286">
        <v>29</v>
      </c>
      <c r="L12" s="442"/>
      <c r="M12" s="2200">
        <v>6468</v>
      </c>
      <c r="N12" s="2201"/>
      <c r="O12" s="2201"/>
      <c r="P12" s="2201"/>
      <c r="Q12" s="2201"/>
      <c r="R12" s="2201"/>
      <c r="S12" s="2201"/>
      <c r="T12" s="2201"/>
      <c r="U12" s="2201"/>
      <c r="V12" s="2201"/>
      <c r="W12" s="2201"/>
      <c r="X12" s="2201"/>
      <c r="Y12" s="2201"/>
      <c r="Z12" s="347"/>
    </row>
    <row r="13" spans="1:26" ht="15" customHeight="1">
      <c r="E13" s="1289"/>
      <c r="F13" s="1289"/>
      <c r="G13" s="1289"/>
      <c r="H13" s="1289"/>
      <c r="L13" s="442"/>
      <c r="M13" s="1280"/>
      <c r="N13" s="1201"/>
      <c r="O13" s="1201"/>
      <c r="P13" s="1201"/>
      <c r="Q13" s="1201"/>
      <c r="R13" s="1201"/>
      <c r="S13" s="1201"/>
      <c r="T13" s="1201"/>
      <c r="U13" s="1201"/>
      <c r="V13" s="1201"/>
      <c r="W13" s="1201"/>
      <c r="X13" s="1201"/>
      <c r="Y13" s="1201"/>
      <c r="Z13" s="346"/>
    </row>
    <row r="14" spans="1:26" ht="15" customHeight="1">
      <c r="E14" s="1289"/>
      <c r="F14" s="1289"/>
      <c r="G14" s="1289"/>
      <c r="H14" s="1289"/>
      <c r="I14" s="286">
        <v>30</v>
      </c>
      <c r="L14" s="442"/>
      <c r="M14" s="2200">
        <v>6736</v>
      </c>
      <c r="N14" s="2201"/>
      <c r="O14" s="2201"/>
      <c r="P14" s="2201"/>
      <c r="Q14" s="2201"/>
      <c r="R14" s="2201"/>
      <c r="S14" s="2201"/>
      <c r="T14" s="2201"/>
      <c r="U14" s="2201"/>
      <c r="V14" s="2201"/>
      <c r="W14" s="2201"/>
      <c r="X14" s="2201"/>
      <c r="Y14" s="2201"/>
      <c r="Z14" s="347"/>
    </row>
    <row r="15" spans="1:26" ht="15" customHeight="1">
      <c r="D15" s="328"/>
      <c r="E15" s="328"/>
      <c r="F15" s="328"/>
      <c r="G15" s="328"/>
      <c r="H15" s="328"/>
      <c r="I15" s="328"/>
      <c r="J15" s="328"/>
      <c r="K15" s="328"/>
      <c r="L15" s="404"/>
      <c r="M15" s="1275"/>
      <c r="N15" s="1276"/>
      <c r="O15" s="1276"/>
      <c r="P15" s="1276"/>
      <c r="Q15" s="1276"/>
      <c r="R15" s="1276"/>
      <c r="S15" s="1276"/>
      <c r="T15" s="1276"/>
      <c r="U15" s="1276"/>
      <c r="V15" s="1276"/>
      <c r="W15" s="1276"/>
      <c r="X15" s="1276"/>
      <c r="Y15" s="1276"/>
    </row>
    <row r="16" spans="1:26" ht="15" customHeight="1">
      <c r="D16" s="65" t="s">
        <v>2523</v>
      </c>
      <c r="E16" s="9"/>
      <c r="F16" s="9"/>
      <c r="G16" s="9"/>
      <c r="H16" s="9"/>
      <c r="I16" s="9"/>
      <c r="J16" s="9"/>
      <c r="K16" s="9"/>
      <c r="L16" s="9"/>
      <c r="N16" s="913"/>
      <c r="O16" s="913"/>
      <c r="P16" s="913"/>
      <c r="Q16" s="913"/>
      <c r="R16" s="913"/>
      <c r="S16" s="913"/>
      <c r="T16" s="913"/>
      <c r="U16" s="913"/>
      <c r="V16" s="913"/>
      <c r="W16" s="913"/>
      <c r="X16" s="913"/>
      <c r="Y16" s="396" t="s">
        <v>2524</v>
      </c>
    </row>
    <row r="17" spans="3:26" ht="15" customHeight="1">
      <c r="D17" s="65" t="s">
        <v>4904</v>
      </c>
      <c r="E17" s="9"/>
      <c r="F17" s="9"/>
      <c r="G17" s="9"/>
      <c r="H17" s="9"/>
      <c r="I17" s="9"/>
      <c r="J17" s="9"/>
      <c r="K17" s="9"/>
      <c r="L17" s="9"/>
      <c r="M17" s="914"/>
      <c r="N17" s="914"/>
      <c r="O17" s="914"/>
      <c r="P17" s="914"/>
      <c r="Q17" s="914"/>
      <c r="R17" s="914"/>
      <c r="S17" s="914"/>
      <c r="T17" s="914"/>
      <c r="U17" s="914"/>
      <c r="V17" s="914"/>
      <c r="W17" s="914"/>
      <c r="X17" s="914"/>
      <c r="Y17" s="914"/>
    </row>
    <row r="18" spans="3:26" ht="15" customHeight="1">
      <c r="D18" s="65" t="s">
        <v>4903</v>
      </c>
      <c r="E18" s="9"/>
      <c r="F18" s="9"/>
      <c r="G18" s="9"/>
      <c r="H18" s="9"/>
      <c r="I18" s="9"/>
      <c r="J18" s="9"/>
      <c r="K18" s="9"/>
      <c r="L18" s="9"/>
    </row>
    <row r="19" spans="3:26" ht="15" customHeight="1">
      <c r="D19" s="318"/>
      <c r="E19" s="318"/>
      <c r="F19" s="318"/>
      <c r="G19" s="318"/>
      <c r="H19" s="318"/>
      <c r="I19" s="318"/>
      <c r="J19" s="318"/>
      <c r="K19" s="318"/>
      <c r="L19" s="318"/>
    </row>
    <row r="20" spans="3:26" s="42" customFormat="1" ht="21">
      <c r="C20" s="1271" t="s">
        <v>2525</v>
      </c>
      <c r="D20" s="1271"/>
      <c r="E20" s="1271"/>
      <c r="F20" s="1271"/>
      <c r="G20" s="1271"/>
      <c r="H20" s="1271"/>
      <c r="I20" s="1271"/>
      <c r="J20" s="1271"/>
      <c r="K20" s="1271"/>
      <c r="L20" s="1271"/>
      <c r="M20" s="1271"/>
      <c r="N20" s="1271"/>
      <c r="O20" s="1271"/>
      <c r="P20" s="1271"/>
      <c r="Q20" s="1271"/>
      <c r="R20" s="1271"/>
      <c r="S20" s="1271"/>
      <c r="T20" s="1271"/>
      <c r="U20" s="1271"/>
      <c r="V20" s="1271"/>
      <c r="W20" s="1271"/>
      <c r="X20" s="1271"/>
      <c r="Y20" s="1271"/>
      <c r="Z20" s="1271"/>
    </row>
    <row r="21" spans="3:26" ht="15" customHeight="1">
      <c r="X21" s="407"/>
      <c r="Y21" s="315" t="s">
        <v>2526</v>
      </c>
    </row>
    <row r="22" spans="3:26" ht="15" customHeight="1">
      <c r="C22" s="285"/>
      <c r="D22" s="1273" t="s">
        <v>2520</v>
      </c>
      <c r="E22" s="1273"/>
      <c r="F22" s="1273"/>
      <c r="G22" s="1273"/>
      <c r="H22" s="1273"/>
      <c r="I22" s="1273"/>
      <c r="J22" s="1273"/>
      <c r="K22" s="1273"/>
      <c r="L22" s="1274"/>
      <c r="M22" s="1272" t="s">
        <v>2527</v>
      </c>
      <c r="N22" s="1273"/>
      <c r="O22" s="1273"/>
      <c r="P22" s="1273"/>
      <c r="Q22" s="1273"/>
      <c r="R22" s="1273"/>
      <c r="S22" s="1273"/>
      <c r="T22" s="1273"/>
      <c r="U22" s="1273"/>
      <c r="V22" s="1273"/>
      <c r="W22" s="1273"/>
      <c r="X22" s="1273"/>
      <c r="Y22" s="1273"/>
      <c r="Z22" s="285"/>
    </row>
    <row r="23" spans="3:26" ht="15" customHeight="1">
      <c r="C23" s="285"/>
      <c r="D23" s="1276"/>
      <c r="E23" s="1276"/>
      <c r="F23" s="1276"/>
      <c r="G23" s="1276"/>
      <c r="H23" s="1276"/>
      <c r="I23" s="1276"/>
      <c r="J23" s="1276"/>
      <c r="K23" s="1276"/>
      <c r="L23" s="1282"/>
      <c r="M23" s="1275"/>
      <c r="N23" s="1276"/>
      <c r="O23" s="1276"/>
      <c r="P23" s="1276"/>
      <c r="Q23" s="1276"/>
      <c r="R23" s="1276"/>
      <c r="S23" s="1276"/>
      <c r="T23" s="1276"/>
      <c r="U23" s="1276"/>
      <c r="V23" s="1276"/>
      <c r="W23" s="1276"/>
      <c r="X23" s="1276"/>
      <c r="Y23" s="1276"/>
      <c r="Z23" s="285"/>
    </row>
    <row r="24" spans="3:26" ht="15" customHeight="1">
      <c r="C24" s="315"/>
      <c r="E24" s="1277" t="s">
        <v>2522</v>
      </c>
      <c r="F24" s="1277"/>
      <c r="G24" s="1277"/>
      <c r="H24" s="1277"/>
      <c r="I24" s="314">
        <v>26</v>
      </c>
      <c r="J24" s="314" t="s">
        <v>1113</v>
      </c>
      <c r="L24" s="442"/>
      <c r="M24" s="2202">
        <v>6.1</v>
      </c>
      <c r="N24" s="2203"/>
      <c r="O24" s="2203"/>
      <c r="P24" s="2203"/>
      <c r="Q24" s="2203"/>
      <c r="R24" s="2203"/>
      <c r="S24" s="2203"/>
      <c r="T24" s="2203"/>
      <c r="U24" s="2203"/>
      <c r="V24" s="2203"/>
      <c r="W24" s="2203"/>
      <c r="X24" s="2203"/>
      <c r="Y24" s="2203"/>
      <c r="Z24" s="915"/>
    </row>
    <row r="25" spans="3:26" ht="15" customHeight="1">
      <c r="E25" s="1289"/>
      <c r="F25" s="1289"/>
      <c r="G25" s="1289"/>
      <c r="H25" s="1289"/>
      <c r="L25" s="442"/>
      <c r="M25" s="1280"/>
      <c r="N25" s="1201"/>
      <c r="O25" s="1201"/>
      <c r="P25" s="1201"/>
      <c r="Q25" s="1201"/>
      <c r="R25" s="1201"/>
      <c r="S25" s="1201"/>
      <c r="T25" s="1201"/>
      <c r="U25" s="1201"/>
      <c r="V25" s="1201"/>
      <c r="W25" s="1201"/>
      <c r="X25" s="1201"/>
      <c r="Y25" s="1201"/>
    </row>
    <row r="26" spans="3:26" ht="15" customHeight="1">
      <c r="E26" s="1289"/>
      <c r="F26" s="1289"/>
      <c r="G26" s="1289"/>
      <c r="H26" s="1289"/>
      <c r="I26" s="286">
        <v>27</v>
      </c>
      <c r="L26" s="442"/>
      <c r="M26" s="2204">
        <v>-17.100000000000001</v>
      </c>
      <c r="N26" s="2205"/>
      <c r="O26" s="2205"/>
      <c r="P26" s="2205"/>
      <c r="Q26" s="2205"/>
      <c r="R26" s="2205"/>
      <c r="S26" s="2205"/>
      <c r="T26" s="2205"/>
      <c r="U26" s="2205"/>
      <c r="V26" s="2205"/>
      <c r="W26" s="2205"/>
      <c r="X26" s="2205"/>
      <c r="Y26" s="2205"/>
      <c r="Z26" s="916"/>
    </row>
    <row r="27" spans="3:26" ht="15" customHeight="1">
      <c r="E27" s="1289"/>
      <c r="F27" s="1289"/>
      <c r="G27" s="1289"/>
      <c r="H27" s="1289"/>
      <c r="L27" s="442"/>
      <c r="M27" s="1280"/>
      <c r="N27" s="1201"/>
      <c r="O27" s="1201"/>
      <c r="P27" s="1201"/>
      <c r="Q27" s="1201"/>
      <c r="R27" s="1201"/>
      <c r="S27" s="1201"/>
      <c r="T27" s="1201"/>
      <c r="U27" s="1201"/>
      <c r="V27" s="1201"/>
      <c r="W27" s="1201"/>
      <c r="X27" s="1201"/>
      <c r="Y27" s="1201"/>
    </row>
    <row r="28" spans="3:26" ht="15" customHeight="1">
      <c r="E28" s="1289"/>
      <c r="F28" s="1289"/>
      <c r="G28" s="1289"/>
      <c r="H28" s="1289"/>
      <c r="I28" s="286">
        <v>28</v>
      </c>
      <c r="L28" s="442"/>
      <c r="M28" s="2204">
        <v>30.9</v>
      </c>
      <c r="N28" s="2205"/>
      <c r="O28" s="2205"/>
      <c r="P28" s="2205"/>
      <c r="Q28" s="2205"/>
      <c r="R28" s="2205"/>
      <c r="S28" s="2205"/>
      <c r="T28" s="2205"/>
      <c r="U28" s="2205"/>
      <c r="V28" s="2205"/>
      <c r="W28" s="2205"/>
      <c r="X28" s="2205"/>
      <c r="Y28" s="2205"/>
      <c r="Z28" s="916"/>
    </row>
    <row r="29" spans="3:26" ht="15" customHeight="1">
      <c r="E29" s="1289"/>
      <c r="F29" s="1289"/>
      <c r="G29" s="1289"/>
      <c r="H29" s="1289"/>
      <c r="L29" s="442"/>
      <c r="M29" s="1280"/>
      <c r="N29" s="1201"/>
      <c r="O29" s="1201"/>
      <c r="P29" s="1201"/>
      <c r="Q29" s="1201"/>
      <c r="R29" s="1201"/>
      <c r="S29" s="1201"/>
      <c r="T29" s="1201"/>
      <c r="U29" s="1201"/>
      <c r="V29" s="1201"/>
      <c r="W29" s="1201"/>
      <c r="X29" s="1201"/>
      <c r="Y29" s="1201"/>
    </row>
    <row r="30" spans="3:26" ht="15" customHeight="1">
      <c r="E30" s="1289"/>
      <c r="F30" s="1289"/>
      <c r="G30" s="1289"/>
      <c r="H30" s="1289"/>
      <c r="I30" s="286">
        <v>29</v>
      </c>
      <c r="L30" s="442"/>
      <c r="M30" s="2204">
        <v>3.3</v>
      </c>
      <c r="N30" s="2205"/>
      <c r="O30" s="2205"/>
      <c r="P30" s="2205"/>
      <c r="Q30" s="2205"/>
      <c r="R30" s="2205"/>
      <c r="S30" s="2205"/>
      <c r="T30" s="2205"/>
      <c r="U30" s="2205"/>
      <c r="V30" s="2205"/>
      <c r="W30" s="2205"/>
      <c r="X30" s="2205"/>
      <c r="Y30" s="2205"/>
      <c r="Z30" s="916"/>
    </row>
    <row r="31" spans="3:26" ht="15" customHeight="1">
      <c r="E31" s="1289"/>
      <c r="F31" s="1289"/>
      <c r="G31" s="1289"/>
      <c r="H31" s="1289"/>
      <c r="L31" s="442"/>
      <c r="M31" s="1280"/>
      <c r="N31" s="1201"/>
      <c r="O31" s="1201"/>
      <c r="P31" s="1201"/>
      <c r="Q31" s="1201"/>
      <c r="R31" s="1201"/>
      <c r="S31" s="1201"/>
      <c r="T31" s="1201"/>
      <c r="U31" s="1201"/>
      <c r="V31" s="1201"/>
      <c r="W31" s="1201"/>
      <c r="X31" s="1201"/>
      <c r="Y31" s="1201"/>
    </row>
    <row r="32" spans="3:26" ht="15" customHeight="1">
      <c r="E32" s="1289"/>
      <c r="F32" s="1289"/>
      <c r="G32" s="1289"/>
      <c r="H32" s="1289"/>
      <c r="I32" s="286">
        <v>30</v>
      </c>
      <c r="L32" s="442"/>
      <c r="M32" s="2204">
        <v>4.0999999999999996</v>
      </c>
      <c r="N32" s="2205"/>
      <c r="O32" s="2205"/>
      <c r="P32" s="2205"/>
      <c r="Q32" s="2205"/>
      <c r="R32" s="2205"/>
      <c r="S32" s="2205"/>
      <c r="T32" s="2205"/>
      <c r="U32" s="2205"/>
      <c r="V32" s="2205"/>
      <c r="W32" s="2205"/>
      <c r="X32" s="2205"/>
      <c r="Y32" s="2205"/>
      <c r="Z32" s="916"/>
    </row>
    <row r="33" spans="3:26" ht="15" customHeight="1">
      <c r="D33" s="328"/>
      <c r="E33" s="328"/>
      <c r="F33" s="328"/>
      <c r="G33" s="328"/>
      <c r="H33" s="328"/>
      <c r="I33" s="328"/>
      <c r="J33" s="328"/>
      <c r="K33" s="328"/>
      <c r="L33" s="404"/>
      <c r="M33" s="1275"/>
      <c r="N33" s="1276"/>
      <c r="O33" s="1276"/>
      <c r="P33" s="1276"/>
      <c r="Q33" s="1276"/>
      <c r="R33" s="1276"/>
      <c r="S33" s="1276"/>
      <c r="T33" s="1276"/>
      <c r="U33" s="1276"/>
      <c r="V33" s="1276"/>
      <c r="W33" s="1276"/>
      <c r="X33" s="1276"/>
      <c r="Y33" s="1276"/>
    </row>
    <row r="34" spans="3:26" ht="15" customHeight="1">
      <c r="C34" s="458"/>
      <c r="D34" s="65" t="s">
        <v>2523</v>
      </c>
      <c r="E34" s="9"/>
      <c r="F34" s="9"/>
      <c r="G34" s="9"/>
      <c r="H34" s="9"/>
      <c r="I34" s="9"/>
      <c r="J34" s="9"/>
      <c r="K34" s="9"/>
      <c r="L34" s="9"/>
      <c r="N34" s="913"/>
      <c r="O34" s="913"/>
      <c r="P34" s="913"/>
      <c r="Q34" s="913"/>
      <c r="R34" s="913"/>
      <c r="S34" s="403"/>
      <c r="T34" s="403"/>
      <c r="U34" s="403"/>
      <c r="V34" s="403"/>
      <c r="W34" s="403"/>
      <c r="X34" s="403"/>
      <c r="Y34" s="396" t="s">
        <v>2528</v>
      </c>
      <c r="Z34" s="315"/>
    </row>
    <row r="35" spans="3:26" ht="15" customHeight="1">
      <c r="D35" s="65" t="s">
        <v>4904</v>
      </c>
      <c r="E35" s="9"/>
      <c r="F35" s="9"/>
      <c r="G35" s="9"/>
      <c r="H35" s="9"/>
      <c r="I35" s="9"/>
      <c r="J35" s="9"/>
      <c r="K35" s="9"/>
      <c r="L35" s="9"/>
    </row>
    <row r="36" spans="3:26" ht="15" customHeight="1">
      <c r="D36" s="434" t="s">
        <v>4903</v>
      </c>
      <c r="E36" s="318"/>
      <c r="F36" s="318"/>
      <c r="G36" s="318"/>
      <c r="H36" s="318"/>
      <c r="I36" s="318"/>
      <c r="J36" s="318"/>
      <c r="K36" s="318"/>
      <c r="L36" s="318"/>
    </row>
    <row r="37" spans="3:26" ht="15" customHeight="1">
      <c r="D37" s="318"/>
      <c r="E37" s="318"/>
      <c r="F37" s="318"/>
      <c r="G37" s="318"/>
      <c r="H37" s="318"/>
      <c r="I37" s="318"/>
      <c r="J37" s="318"/>
      <c r="K37" s="318"/>
      <c r="L37" s="318"/>
    </row>
    <row r="38" spans="3:26" s="42" customFormat="1" ht="21">
      <c r="C38" s="1271" t="s">
        <v>2529</v>
      </c>
      <c r="D38" s="1271"/>
      <c r="E38" s="1271"/>
      <c r="F38" s="1271"/>
      <c r="G38" s="1271"/>
      <c r="H38" s="1271"/>
      <c r="I38" s="1271"/>
      <c r="J38" s="1271"/>
      <c r="K38" s="1271"/>
      <c r="L38" s="1271"/>
      <c r="M38" s="1271"/>
      <c r="N38" s="1271"/>
      <c r="O38" s="1271"/>
      <c r="P38" s="1271"/>
      <c r="Q38" s="1271"/>
      <c r="R38" s="1271"/>
      <c r="S38" s="1271"/>
      <c r="T38" s="1271"/>
      <c r="U38" s="1271"/>
      <c r="V38" s="1271"/>
      <c r="W38" s="1271"/>
      <c r="X38" s="1271"/>
      <c r="Y38" s="1271"/>
      <c r="Z38" s="1271"/>
    </row>
    <row r="39" spans="3:26" ht="15" customHeight="1">
      <c r="Y39" s="407" t="s">
        <v>2411</v>
      </c>
    </row>
    <row r="40" spans="3:26" ht="15" customHeight="1">
      <c r="C40" s="285"/>
      <c r="D40" s="1273" t="s">
        <v>2520</v>
      </c>
      <c r="E40" s="1273"/>
      <c r="F40" s="1273"/>
      <c r="G40" s="1273"/>
      <c r="H40" s="1273"/>
      <c r="I40" s="1273"/>
      <c r="J40" s="1273"/>
      <c r="K40" s="1273"/>
      <c r="L40" s="1274"/>
      <c r="M40" s="1272" t="s">
        <v>2530</v>
      </c>
      <c r="N40" s="1273"/>
      <c r="O40" s="1273"/>
      <c r="P40" s="1273"/>
      <c r="Q40" s="1273"/>
      <c r="R40" s="1273"/>
      <c r="S40" s="1273"/>
      <c r="T40" s="1273"/>
      <c r="U40" s="1273"/>
      <c r="V40" s="1273"/>
      <c r="W40" s="1273"/>
      <c r="X40" s="1273"/>
      <c r="Y40" s="1273"/>
      <c r="Z40" s="285"/>
    </row>
    <row r="41" spans="3:26" ht="15" customHeight="1">
      <c r="C41" s="285"/>
      <c r="D41" s="1276"/>
      <c r="E41" s="1276"/>
      <c r="F41" s="1276"/>
      <c r="G41" s="1276"/>
      <c r="H41" s="1276"/>
      <c r="I41" s="1276"/>
      <c r="J41" s="1276"/>
      <c r="K41" s="1276"/>
      <c r="L41" s="1282"/>
      <c r="M41" s="1275"/>
      <c r="N41" s="1276"/>
      <c r="O41" s="1276"/>
      <c r="P41" s="1276"/>
      <c r="Q41" s="1276"/>
      <c r="R41" s="1276"/>
      <c r="S41" s="1276"/>
      <c r="T41" s="1276"/>
      <c r="U41" s="1276"/>
      <c r="V41" s="1276"/>
      <c r="W41" s="1276"/>
      <c r="X41" s="1276"/>
      <c r="Y41" s="1276"/>
      <c r="Z41" s="285"/>
    </row>
    <row r="42" spans="3:26" ht="15" customHeight="1">
      <c r="C42" s="315"/>
      <c r="E42" s="1277" t="s">
        <v>2522</v>
      </c>
      <c r="F42" s="1277"/>
      <c r="G42" s="1277"/>
      <c r="H42" s="1277"/>
      <c r="I42" s="314">
        <v>26</v>
      </c>
      <c r="J42" s="314" t="s">
        <v>1113</v>
      </c>
      <c r="L42" s="442"/>
      <c r="M42" s="2198">
        <v>32598</v>
      </c>
      <c r="N42" s="2199"/>
      <c r="O42" s="2199"/>
      <c r="P42" s="2199"/>
      <c r="Q42" s="2199"/>
      <c r="R42" s="2199"/>
      <c r="S42" s="2199"/>
      <c r="T42" s="2199"/>
      <c r="U42" s="2199"/>
      <c r="V42" s="2199"/>
      <c r="W42" s="2199"/>
      <c r="X42" s="2199"/>
      <c r="Y42" s="2199"/>
      <c r="Z42" s="848"/>
    </row>
    <row r="43" spans="3:26" ht="15" customHeight="1">
      <c r="E43" s="1289"/>
      <c r="F43" s="1289"/>
      <c r="G43" s="1289"/>
      <c r="H43" s="1289"/>
      <c r="L43" s="442"/>
      <c r="M43" s="1280"/>
      <c r="N43" s="1201"/>
      <c r="O43" s="1201"/>
      <c r="P43" s="1201"/>
      <c r="Q43" s="1201"/>
      <c r="R43" s="1201"/>
      <c r="S43" s="1201"/>
      <c r="T43" s="1201"/>
      <c r="U43" s="1201"/>
      <c r="V43" s="1201"/>
      <c r="W43" s="1201"/>
      <c r="X43" s="1201"/>
      <c r="Y43" s="1201"/>
      <c r="Z43" s="848"/>
    </row>
    <row r="44" spans="3:26" ht="15" customHeight="1">
      <c r="E44" s="1289"/>
      <c r="F44" s="1289"/>
      <c r="G44" s="1289"/>
      <c r="H44" s="1289"/>
      <c r="I44" s="286">
        <v>27</v>
      </c>
      <c r="L44" s="442"/>
      <c r="M44" s="2200">
        <v>32543</v>
      </c>
      <c r="N44" s="2201"/>
      <c r="O44" s="2201"/>
      <c r="P44" s="2201"/>
      <c r="Q44" s="2201"/>
      <c r="R44" s="2201"/>
      <c r="S44" s="2201"/>
      <c r="T44" s="2201"/>
      <c r="U44" s="2201"/>
      <c r="V44" s="2201"/>
      <c r="W44" s="2201"/>
      <c r="X44" s="2201"/>
      <c r="Y44" s="2201"/>
      <c r="Z44" s="848"/>
    </row>
    <row r="45" spans="3:26" ht="15" customHeight="1">
      <c r="E45" s="1289"/>
      <c r="F45" s="1289"/>
      <c r="G45" s="1289"/>
      <c r="H45" s="1289"/>
      <c r="L45" s="442"/>
      <c r="M45" s="1280"/>
      <c r="N45" s="1201"/>
      <c r="O45" s="1201"/>
      <c r="P45" s="1201"/>
      <c r="Q45" s="1201"/>
      <c r="R45" s="1201"/>
      <c r="S45" s="1201"/>
      <c r="T45" s="1201"/>
      <c r="U45" s="1201"/>
      <c r="V45" s="1201"/>
      <c r="W45" s="1201"/>
      <c r="X45" s="1201"/>
      <c r="Y45" s="1201"/>
      <c r="Z45" s="902"/>
    </row>
    <row r="46" spans="3:26" ht="15" customHeight="1">
      <c r="E46" s="1289"/>
      <c r="F46" s="1289"/>
      <c r="G46" s="1289"/>
      <c r="H46" s="1289"/>
      <c r="I46" s="286">
        <v>28</v>
      </c>
      <c r="L46" s="442"/>
      <c r="M46" s="2200">
        <v>32735</v>
      </c>
      <c r="N46" s="2201"/>
      <c r="O46" s="2201"/>
      <c r="P46" s="2201"/>
      <c r="Q46" s="2201"/>
      <c r="R46" s="2201"/>
      <c r="S46" s="2201"/>
      <c r="T46" s="2201"/>
      <c r="U46" s="2201"/>
      <c r="V46" s="2201"/>
      <c r="W46" s="2201"/>
      <c r="X46" s="2201"/>
      <c r="Y46" s="2201"/>
      <c r="Z46" s="902"/>
    </row>
    <row r="47" spans="3:26" ht="15" customHeight="1">
      <c r="E47" s="1289"/>
      <c r="F47" s="1289"/>
      <c r="G47" s="1289"/>
      <c r="H47" s="1289"/>
      <c r="L47" s="442"/>
      <c r="M47" s="1280"/>
      <c r="N47" s="1201"/>
      <c r="O47" s="1201"/>
      <c r="P47" s="1201"/>
      <c r="Q47" s="1201"/>
      <c r="R47" s="1201"/>
      <c r="S47" s="1201"/>
      <c r="T47" s="1201"/>
      <c r="U47" s="1201"/>
      <c r="V47" s="1201"/>
      <c r="W47" s="1201"/>
      <c r="X47" s="1201"/>
      <c r="Y47" s="1201"/>
      <c r="Z47" s="902"/>
    </row>
    <row r="48" spans="3:26" ht="15" customHeight="1">
      <c r="E48" s="1289"/>
      <c r="F48" s="1289"/>
      <c r="G48" s="1289"/>
      <c r="H48" s="1289"/>
      <c r="I48" s="286">
        <v>29</v>
      </c>
      <c r="L48" s="442"/>
      <c r="M48" s="2200">
        <v>32942</v>
      </c>
      <c r="N48" s="2201"/>
      <c r="O48" s="2201"/>
      <c r="P48" s="2201"/>
      <c r="Q48" s="2201"/>
      <c r="R48" s="2201"/>
      <c r="S48" s="2201"/>
      <c r="T48" s="2201"/>
      <c r="U48" s="2201"/>
      <c r="V48" s="2201"/>
      <c r="W48" s="2201"/>
      <c r="X48" s="2201"/>
      <c r="Y48" s="2201"/>
      <c r="Z48" s="902"/>
    </row>
    <row r="49" spans="3:26" ht="15" customHeight="1">
      <c r="E49" s="1289"/>
      <c r="F49" s="1289"/>
      <c r="G49" s="1289"/>
      <c r="H49" s="1289"/>
      <c r="L49" s="442"/>
      <c r="M49" s="1280"/>
      <c r="N49" s="1201"/>
      <c r="O49" s="1201"/>
      <c r="P49" s="1201"/>
      <c r="Q49" s="1201"/>
      <c r="R49" s="1201"/>
      <c r="S49" s="1201"/>
      <c r="T49" s="1201"/>
      <c r="U49" s="1201"/>
      <c r="V49" s="1201"/>
      <c r="W49" s="1201"/>
      <c r="X49" s="1201"/>
      <c r="Y49" s="1201"/>
      <c r="Z49" s="902"/>
    </row>
    <row r="50" spans="3:26" ht="15" customHeight="1">
      <c r="E50" s="1289"/>
      <c r="F50" s="1289"/>
      <c r="G50" s="1289"/>
      <c r="H50" s="1289"/>
      <c r="I50" s="286">
        <v>30</v>
      </c>
      <c r="L50" s="442"/>
      <c r="M50" s="2200">
        <v>33345</v>
      </c>
      <c r="N50" s="2201"/>
      <c r="O50" s="2201"/>
      <c r="P50" s="2201"/>
      <c r="Q50" s="2201"/>
      <c r="R50" s="2201"/>
      <c r="S50" s="2201"/>
      <c r="T50" s="2201"/>
      <c r="U50" s="2201"/>
      <c r="V50" s="2201"/>
      <c r="W50" s="2201"/>
      <c r="X50" s="2201"/>
      <c r="Y50" s="2201"/>
      <c r="Z50" s="902"/>
    </row>
    <row r="51" spans="3:26" ht="15" customHeight="1">
      <c r="D51" s="328"/>
      <c r="E51" s="328"/>
      <c r="F51" s="328"/>
      <c r="G51" s="328"/>
      <c r="H51" s="328"/>
      <c r="I51" s="328"/>
      <c r="J51" s="328"/>
      <c r="K51" s="328"/>
      <c r="L51" s="404"/>
      <c r="M51" s="1275"/>
      <c r="N51" s="1276"/>
      <c r="O51" s="1276"/>
      <c r="P51" s="1276"/>
      <c r="Q51" s="1276"/>
      <c r="R51" s="1276"/>
      <c r="S51" s="1276"/>
      <c r="T51" s="1276"/>
      <c r="U51" s="1276"/>
      <c r="V51" s="1276"/>
      <c r="W51" s="1276"/>
      <c r="X51" s="1276"/>
      <c r="Y51" s="1276"/>
    </row>
    <row r="52" spans="3:26" ht="15" customHeight="1">
      <c r="C52" s="458"/>
      <c r="D52" s="65" t="s">
        <v>2523</v>
      </c>
      <c r="E52" s="9"/>
      <c r="F52" s="9"/>
      <c r="G52" s="9"/>
      <c r="H52" s="9"/>
      <c r="I52" s="9"/>
      <c r="J52" s="9"/>
      <c r="K52" s="9"/>
      <c r="L52" s="9"/>
      <c r="N52" s="913"/>
      <c r="O52" s="913"/>
      <c r="P52" s="913"/>
      <c r="Q52" s="913"/>
      <c r="R52" s="913"/>
      <c r="S52" s="913"/>
      <c r="T52" s="913"/>
      <c r="U52" s="913"/>
      <c r="V52" s="913"/>
      <c r="W52" s="913"/>
      <c r="X52" s="913"/>
      <c r="Y52" s="396" t="s">
        <v>2528</v>
      </c>
      <c r="Z52" s="315"/>
    </row>
    <row r="53" spans="3:26" ht="15" customHeight="1">
      <c r="D53" s="65" t="s">
        <v>4904</v>
      </c>
      <c r="E53" s="9"/>
      <c r="F53" s="9"/>
      <c r="G53" s="9"/>
      <c r="H53" s="9"/>
      <c r="I53" s="9"/>
      <c r="J53" s="9"/>
      <c r="K53" s="9"/>
      <c r="L53" s="9"/>
    </row>
    <row r="54" spans="3:26" ht="15" customHeight="1">
      <c r="D54" s="65" t="s">
        <v>4903</v>
      </c>
    </row>
  </sheetData>
  <mergeCells count="67">
    <mergeCell ref="E49:H49"/>
    <mergeCell ref="M49:Y49"/>
    <mergeCell ref="E50:H50"/>
    <mergeCell ref="M50:Y50"/>
    <mergeCell ref="M51:Y51"/>
    <mergeCell ref="E46:H46"/>
    <mergeCell ref="M46:Y46"/>
    <mergeCell ref="E47:H47"/>
    <mergeCell ref="M47:Y47"/>
    <mergeCell ref="E48:H48"/>
    <mergeCell ref="M48:Y48"/>
    <mergeCell ref="E43:H43"/>
    <mergeCell ref="M43:Y43"/>
    <mergeCell ref="E44:H44"/>
    <mergeCell ref="M44:Y44"/>
    <mergeCell ref="E45:H45"/>
    <mergeCell ref="M45:Y45"/>
    <mergeCell ref="M33:Y33"/>
    <mergeCell ref="C38:Z38"/>
    <mergeCell ref="D40:L41"/>
    <mergeCell ref="M40:Y41"/>
    <mergeCell ref="E42:H42"/>
    <mergeCell ref="M42:Y42"/>
    <mergeCell ref="E30:H30"/>
    <mergeCell ref="M30:Y30"/>
    <mergeCell ref="E31:H31"/>
    <mergeCell ref="M31:Y31"/>
    <mergeCell ref="E32:H32"/>
    <mergeCell ref="M32:Y32"/>
    <mergeCell ref="E27:H27"/>
    <mergeCell ref="M27:Y27"/>
    <mergeCell ref="E28:H28"/>
    <mergeCell ref="M28:Y28"/>
    <mergeCell ref="E29:H29"/>
    <mergeCell ref="M29:Y29"/>
    <mergeCell ref="E24:H24"/>
    <mergeCell ref="M24:Y24"/>
    <mergeCell ref="E25:H25"/>
    <mergeCell ref="M25:Y25"/>
    <mergeCell ref="E26:H26"/>
    <mergeCell ref="M26:Y26"/>
    <mergeCell ref="E14:H14"/>
    <mergeCell ref="M14:Y14"/>
    <mergeCell ref="M15:Y15"/>
    <mergeCell ref="C20:Z20"/>
    <mergeCell ref="D22:L23"/>
    <mergeCell ref="M22:Y23"/>
    <mergeCell ref="E11:H11"/>
    <mergeCell ref="M11:Y11"/>
    <mergeCell ref="E12:H12"/>
    <mergeCell ref="M12:Y12"/>
    <mergeCell ref="E13:H13"/>
    <mergeCell ref="M13:Y13"/>
    <mergeCell ref="E8:H8"/>
    <mergeCell ref="M8:Y8"/>
    <mergeCell ref="E9:H9"/>
    <mergeCell ref="M9:Y9"/>
    <mergeCell ref="E10:H10"/>
    <mergeCell ref="M10:Y10"/>
    <mergeCell ref="E7:H7"/>
    <mergeCell ref="M7:Y7"/>
    <mergeCell ref="A1:D1"/>
    <mergeCell ref="C2:Z2"/>
    <mergeCell ref="D4:L5"/>
    <mergeCell ref="M4:Y5"/>
    <mergeCell ref="E6:H6"/>
    <mergeCell ref="M6:Y6"/>
  </mergeCells>
  <phoneticPr fontId="4"/>
  <hyperlinks>
    <hyperlink ref="A1" location="P2細目次!A1" display="目次に戻る" xr:uid="{732A8240-0BA6-4109-AFAC-178B305D59C5}"/>
  </hyperlinks>
  <pageMargins left="0.70866141732283472" right="0.70866141732283472" top="0.74803149606299213" bottom="0.74803149606299213" header="0.31496062992125984" footer="0.31496062992125984"/>
  <pageSetup paperSize="9" scale="99" firstPageNumber="0" orientation="portrait" r:id="rId1"/>
  <headerFooter differentFirst="1" scaleWithDoc="0">
    <oddFooter>&amp;C- &amp;P -</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FA7E4-482E-4BD7-81EE-6161A8C0A8B0}">
  <sheetPr>
    <tabColor theme="0"/>
    <pageSetUpPr fitToPage="1"/>
  </sheetPr>
  <dimension ref="A1:AU76"/>
  <sheetViews>
    <sheetView zoomScaleNormal="100" zoomScaleSheetLayoutView="100" workbookViewId="0">
      <selection activeCell="AL2" sqref="AL2:AR2"/>
    </sheetView>
  </sheetViews>
  <sheetFormatPr defaultRowHeight="13.5"/>
  <cols>
    <col min="1" max="1" width="9" style="286"/>
    <col min="2" max="2" width="10" style="286" customWidth="1"/>
    <col min="3" max="3" width="7.75" style="286" bestFit="1" customWidth="1"/>
    <col min="4" max="9" width="9" style="286"/>
    <col min="10" max="10" width="7.125" style="286" bestFit="1" customWidth="1"/>
    <col min="11" max="11" width="7.125" style="286" customWidth="1"/>
    <col min="12" max="12" width="9.125" style="286" hidden="1" customWidth="1"/>
    <col min="13" max="13" width="15.125" style="286" hidden="1" customWidth="1"/>
    <col min="14" max="14" width="3.375" style="286" customWidth="1"/>
    <col min="15" max="15" width="9" style="286"/>
    <col min="16" max="16" width="15.125" style="286" bestFit="1" customWidth="1"/>
    <col min="17" max="22" width="9" style="286"/>
    <col min="23" max="23" width="14.5" style="286" customWidth="1"/>
    <col min="24" max="257" width="9" style="286"/>
    <col min="258" max="258" width="10" style="286" customWidth="1"/>
    <col min="259" max="259" width="7.75" style="286" bestFit="1" customWidth="1"/>
    <col min="260" max="265" width="9" style="286"/>
    <col min="266" max="266" width="7.125" style="286" bestFit="1" customWidth="1"/>
    <col min="267" max="267" width="7.125" style="286" customWidth="1"/>
    <col min="268" max="268" width="9.125" style="286" bestFit="1" customWidth="1"/>
    <col min="269" max="269" width="15.125" style="286" bestFit="1" customWidth="1"/>
    <col min="270" max="270" width="3.375" style="286" customWidth="1"/>
    <col min="271" max="271" width="9" style="286"/>
    <col min="272" max="272" width="15.125" style="286" bestFit="1" customWidth="1"/>
    <col min="273" max="278" width="9" style="286"/>
    <col min="279" max="279" width="14.5" style="286" customWidth="1"/>
    <col min="280" max="513" width="9" style="286"/>
    <col min="514" max="514" width="10" style="286" customWidth="1"/>
    <col min="515" max="515" width="7.75" style="286" bestFit="1" customWidth="1"/>
    <col min="516" max="521" width="9" style="286"/>
    <col min="522" max="522" width="7.125" style="286" bestFit="1" customWidth="1"/>
    <col min="523" max="523" width="7.125" style="286" customWidth="1"/>
    <col min="524" max="524" width="9.125" style="286" bestFit="1" customWidth="1"/>
    <col min="525" max="525" width="15.125" style="286" bestFit="1" customWidth="1"/>
    <col min="526" max="526" width="3.375" style="286" customWidth="1"/>
    <col min="527" max="527" width="9" style="286"/>
    <col min="528" max="528" width="15.125" style="286" bestFit="1" customWidth="1"/>
    <col min="529" max="534" width="9" style="286"/>
    <col min="535" max="535" width="14.5" style="286" customWidth="1"/>
    <col min="536" max="769" width="9" style="286"/>
    <col min="770" max="770" width="10" style="286" customWidth="1"/>
    <col min="771" max="771" width="7.75" style="286" bestFit="1" customWidth="1"/>
    <col min="772" max="777" width="9" style="286"/>
    <col min="778" max="778" width="7.125" style="286" bestFit="1" customWidth="1"/>
    <col min="779" max="779" width="7.125" style="286" customWidth="1"/>
    <col min="780" max="780" width="9.125" style="286" bestFit="1" customWidth="1"/>
    <col min="781" max="781" width="15.125" style="286" bestFit="1" customWidth="1"/>
    <col min="782" max="782" width="3.375" style="286" customWidth="1"/>
    <col min="783" max="783" width="9" style="286"/>
    <col min="784" max="784" width="15.125" style="286" bestFit="1" customWidth="1"/>
    <col min="785" max="790" width="9" style="286"/>
    <col min="791" max="791" width="14.5" style="286" customWidth="1"/>
    <col min="792" max="1025" width="9" style="286"/>
    <col min="1026" max="1026" width="10" style="286" customWidth="1"/>
    <col min="1027" max="1027" width="7.75" style="286" bestFit="1" customWidth="1"/>
    <col min="1028" max="1033" width="9" style="286"/>
    <col min="1034" max="1034" width="7.125" style="286" bestFit="1" customWidth="1"/>
    <col min="1035" max="1035" width="7.125" style="286" customWidth="1"/>
    <col min="1036" max="1036" width="9.125" style="286" bestFit="1" customWidth="1"/>
    <col min="1037" max="1037" width="15.125" style="286" bestFit="1" customWidth="1"/>
    <col min="1038" max="1038" width="3.375" style="286" customWidth="1"/>
    <col min="1039" max="1039" width="9" style="286"/>
    <col min="1040" max="1040" width="15.125" style="286" bestFit="1" customWidth="1"/>
    <col min="1041" max="1046" width="9" style="286"/>
    <col min="1047" max="1047" width="14.5" style="286" customWidth="1"/>
    <col min="1048" max="1281" width="9" style="286"/>
    <col min="1282" max="1282" width="10" style="286" customWidth="1"/>
    <col min="1283" max="1283" width="7.75" style="286" bestFit="1" customWidth="1"/>
    <col min="1284" max="1289" width="9" style="286"/>
    <col min="1290" max="1290" width="7.125" style="286" bestFit="1" customWidth="1"/>
    <col min="1291" max="1291" width="7.125" style="286" customWidth="1"/>
    <col min="1292" max="1292" width="9.125" style="286" bestFit="1" customWidth="1"/>
    <col min="1293" max="1293" width="15.125" style="286" bestFit="1" customWidth="1"/>
    <col min="1294" max="1294" width="3.375" style="286" customWidth="1"/>
    <col min="1295" max="1295" width="9" style="286"/>
    <col min="1296" max="1296" width="15.125" style="286" bestFit="1" customWidth="1"/>
    <col min="1297" max="1302" width="9" style="286"/>
    <col min="1303" max="1303" width="14.5" style="286" customWidth="1"/>
    <col min="1304" max="1537" width="9" style="286"/>
    <col min="1538" max="1538" width="10" style="286" customWidth="1"/>
    <col min="1539" max="1539" width="7.75" style="286" bestFit="1" customWidth="1"/>
    <col min="1540" max="1545" width="9" style="286"/>
    <col min="1546" max="1546" width="7.125" style="286" bestFit="1" customWidth="1"/>
    <col min="1547" max="1547" width="7.125" style="286" customWidth="1"/>
    <col min="1548" max="1548" width="9.125" style="286" bestFit="1" customWidth="1"/>
    <col min="1549" max="1549" width="15.125" style="286" bestFit="1" customWidth="1"/>
    <col min="1550" max="1550" width="3.375" style="286" customWidth="1"/>
    <col min="1551" max="1551" width="9" style="286"/>
    <col min="1552" max="1552" width="15.125" style="286" bestFit="1" customWidth="1"/>
    <col min="1553" max="1558" width="9" style="286"/>
    <col min="1559" max="1559" width="14.5" style="286" customWidth="1"/>
    <col min="1560" max="1793" width="9" style="286"/>
    <col min="1794" max="1794" width="10" style="286" customWidth="1"/>
    <col min="1795" max="1795" width="7.75" style="286" bestFit="1" customWidth="1"/>
    <col min="1796" max="1801" width="9" style="286"/>
    <col min="1802" max="1802" width="7.125" style="286" bestFit="1" customWidth="1"/>
    <col min="1803" max="1803" width="7.125" style="286" customWidth="1"/>
    <col min="1804" max="1804" width="9.125" style="286" bestFit="1" customWidth="1"/>
    <col min="1805" max="1805" width="15.125" style="286" bestFit="1" customWidth="1"/>
    <col min="1806" max="1806" width="3.375" style="286" customWidth="1"/>
    <col min="1807" max="1807" width="9" style="286"/>
    <col min="1808" max="1808" width="15.125" style="286" bestFit="1" customWidth="1"/>
    <col min="1809" max="1814" width="9" style="286"/>
    <col min="1815" max="1815" width="14.5" style="286" customWidth="1"/>
    <col min="1816" max="2049" width="9" style="286"/>
    <col min="2050" max="2050" width="10" style="286" customWidth="1"/>
    <col min="2051" max="2051" width="7.75" style="286" bestFit="1" customWidth="1"/>
    <col min="2052" max="2057" width="9" style="286"/>
    <col min="2058" max="2058" width="7.125" style="286" bestFit="1" customWidth="1"/>
    <col min="2059" max="2059" width="7.125" style="286" customWidth="1"/>
    <col min="2060" max="2060" width="9.125" style="286" bestFit="1" customWidth="1"/>
    <col min="2061" max="2061" width="15.125" style="286" bestFit="1" customWidth="1"/>
    <col min="2062" max="2062" width="3.375" style="286" customWidth="1"/>
    <col min="2063" max="2063" width="9" style="286"/>
    <col min="2064" max="2064" width="15.125" style="286" bestFit="1" customWidth="1"/>
    <col min="2065" max="2070" width="9" style="286"/>
    <col min="2071" max="2071" width="14.5" style="286" customWidth="1"/>
    <col min="2072" max="2305" width="9" style="286"/>
    <col min="2306" max="2306" width="10" style="286" customWidth="1"/>
    <col min="2307" max="2307" width="7.75" style="286" bestFit="1" customWidth="1"/>
    <col min="2308" max="2313" width="9" style="286"/>
    <col min="2314" max="2314" width="7.125" style="286" bestFit="1" customWidth="1"/>
    <col min="2315" max="2315" width="7.125" style="286" customWidth="1"/>
    <col min="2316" max="2316" width="9.125" style="286" bestFit="1" customWidth="1"/>
    <col min="2317" max="2317" width="15.125" style="286" bestFit="1" customWidth="1"/>
    <col min="2318" max="2318" width="3.375" style="286" customWidth="1"/>
    <col min="2319" max="2319" width="9" style="286"/>
    <col min="2320" max="2320" width="15.125" style="286" bestFit="1" customWidth="1"/>
    <col min="2321" max="2326" width="9" style="286"/>
    <col min="2327" max="2327" width="14.5" style="286" customWidth="1"/>
    <col min="2328" max="2561" width="9" style="286"/>
    <col min="2562" max="2562" width="10" style="286" customWidth="1"/>
    <col min="2563" max="2563" width="7.75" style="286" bestFit="1" customWidth="1"/>
    <col min="2564" max="2569" width="9" style="286"/>
    <col min="2570" max="2570" width="7.125" style="286" bestFit="1" customWidth="1"/>
    <col min="2571" max="2571" width="7.125" style="286" customWidth="1"/>
    <col min="2572" max="2572" width="9.125" style="286" bestFit="1" customWidth="1"/>
    <col min="2573" max="2573" width="15.125" style="286" bestFit="1" customWidth="1"/>
    <col min="2574" max="2574" width="3.375" style="286" customWidth="1"/>
    <col min="2575" max="2575" width="9" style="286"/>
    <col min="2576" max="2576" width="15.125" style="286" bestFit="1" customWidth="1"/>
    <col min="2577" max="2582" width="9" style="286"/>
    <col min="2583" max="2583" width="14.5" style="286" customWidth="1"/>
    <col min="2584" max="2817" width="9" style="286"/>
    <col min="2818" max="2818" width="10" style="286" customWidth="1"/>
    <col min="2819" max="2819" width="7.75" style="286" bestFit="1" customWidth="1"/>
    <col min="2820" max="2825" width="9" style="286"/>
    <col min="2826" max="2826" width="7.125" style="286" bestFit="1" customWidth="1"/>
    <col min="2827" max="2827" width="7.125" style="286" customWidth="1"/>
    <col min="2828" max="2828" width="9.125" style="286" bestFit="1" customWidth="1"/>
    <col min="2829" max="2829" width="15.125" style="286" bestFit="1" customWidth="1"/>
    <col min="2830" max="2830" width="3.375" style="286" customWidth="1"/>
    <col min="2831" max="2831" width="9" style="286"/>
    <col min="2832" max="2832" width="15.125" style="286" bestFit="1" customWidth="1"/>
    <col min="2833" max="2838" width="9" style="286"/>
    <col min="2839" max="2839" width="14.5" style="286" customWidth="1"/>
    <col min="2840" max="3073" width="9" style="286"/>
    <col min="3074" max="3074" width="10" style="286" customWidth="1"/>
    <col min="3075" max="3075" width="7.75" style="286" bestFit="1" customWidth="1"/>
    <col min="3076" max="3081" width="9" style="286"/>
    <col min="3082" max="3082" width="7.125" style="286" bestFit="1" customWidth="1"/>
    <col min="3083" max="3083" width="7.125" style="286" customWidth="1"/>
    <col min="3084" max="3084" width="9.125" style="286" bestFit="1" customWidth="1"/>
    <col min="3085" max="3085" width="15.125" style="286" bestFit="1" customWidth="1"/>
    <col min="3086" max="3086" width="3.375" style="286" customWidth="1"/>
    <col min="3087" max="3087" width="9" style="286"/>
    <col min="3088" max="3088" width="15.125" style="286" bestFit="1" customWidth="1"/>
    <col min="3089" max="3094" width="9" style="286"/>
    <col min="3095" max="3095" width="14.5" style="286" customWidth="1"/>
    <col min="3096" max="3329" width="9" style="286"/>
    <col min="3330" max="3330" width="10" style="286" customWidth="1"/>
    <col min="3331" max="3331" width="7.75" style="286" bestFit="1" customWidth="1"/>
    <col min="3332" max="3337" width="9" style="286"/>
    <col min="3338" max="3338" width="7.125" style="286" bestFit="1" customWidth="1"/>
    <col min="3339" max="3339" width="7.125" style="286" customWidth="1"/>
    <col min="3340" max="3340" width="9.125" style="286" bestFit="1" customWidth="1"/>
    <col min="3341" max="3341" width="15.125" style="286" bestFit="1" customWidth="1"/>
    <col min="3342" max="3342" width="3.375" style="286" customWidth="1"/>
    <col min="3343" max="3343" width="9" style="286"/>
    <col min="3344" max="3344" width="15.125" style="286" bestFit="1" customWidth="1"/>
    <col min="3345" max="3350" width="9" style="286"/>
    <col min="3351" max="3351" width="14.5" style="286" customWidth="1"/>
    <col min="3352" max="3585" width="9" style="286"/>
    <col min="3586" max="3586" width="10" style="286" customWidth="1"/>
    <col min="3587" max="3587" width="7.75" style="286" bestFit="1" customWidth="1"/>
    <col min="3588" max="3593" width="9" style="286"/>
    <col min="3594" max="3594" width="7.125" style="286" bestFit="1" customWidth="1"/>
    <col min="3595" max="3595" width="7.125" style="286" customWidth="1"/>
    <col min="3596" max="3596" width="9.125" style="286" bestFit="1" customWidth="1"/>
    <col min="3597" max="3597" width="15.125" style="286" bestFit="1" customWidth="1"/>
    <col min="3598" max="3598" width="3.375" style="286" customWidth="1"/>
    <col min="3599" max="3599" width="9" style="286"/>
    <col min="3600" max="3600" width="15.125" style="286" bestFit="1" customWidth="1"/>
    <col min="3601" max="3606" width="9" style="286"/>
    <col min="3607" max="3607" width="14.5" style="286" customWidth="1"/>
    <col min="3608" max="3841" width="9" style="286"/>
    <col min="3842" max="3842" width="10" style="286" customWidth="1"/>
    <col min="3843" max="3843" width="7.75" style="286" bestFit="1" customWidth="1"/>
    <col min="3844" max="3849" width="9" style="286"/>
    <col min="3850" max="3850" width="7.125" style="286" bestFit="1" customWidth="1"/>
    <col min="3851" max="3851" width="7.125" style="286" customWidth="1"/>
    <col min="3852" max="3852" width="9.125" style="286" bestFit="1" customWidth="1"/>
    <col min="3853" max="3853" width="15.125" style="286" bestFit="1" customWidth="1"/>
    <col min="3854" max="3854" width="3.375" style="286" customWidth="1"/>
    <col min="3855" max="3855" width="9" style="286"/>
    <col min="3856" max="3856" width="15.125" style="286" bestFit="1" customWidth="1"/>
    <col min="3857" max="3862" width="9" style="286"/>
    <col min="3863" max="3863" width="14.5" style="286" customWidth="1"/>
    <col min="3864" max="4097" width="9" style="286"/>
    <col min="4098" max="4098" width="10" style="286" customWidth="1"/>
    <col min="4099" max="4099" width="7.75" style="286" bestFit="1" customWidth="1"/>
    <col min="4100" max="4105" width="9" style="286"/>
    <col min="4106" max="4106" width="7.125" style="286" bestFit="1" customWidth="1"/>
    <col min="4107" max="4107" width="7.125" style="286" customWidth="1"/>
    <col min="4108" max="4108" width="9.125" style="286" bestFit="1" customWidth="1"/>
    <col min="4109" max="4109" width="15.125" style="286" bestFit="1" customWidth="1"/>
    <col min="4110" max="4110" width="3.375" style="286" customWidth="1"/>
    <col min="4111" max="4111" width="9" style="286"/>
    <col min="4112" max="4112" width="15.125" style="286" bestFit="1" customWidth="1"/>
    <col min="4113" max="4118" width="9" style="286"/>
    <col min="4119" max="4119" width="14.5" style="286" customWidth="1"/>
    <col min="4120" max="4353" width="9" style="286"/>
    <col min="4354" max="4354" width="10" style="286" customWidth="1"/>
    <col min="4355" max="4355" width="7.75" style="286" bestFit="1" customWidth="1"/>
    <col min="4356" max="4361" width="9" style="286"/>
    <col min="4362" max="4362" width="7.125" style="286" bestFit="1" customWidth="1"/>
    <col min="4363" max="4363" width="7.125" style="286" customWidth="1"/>
    <col min="4364" max="4364" width="9.125" style="286" bestFit="1" customWidth="1"/>
    <col min="4365" max="4365" width="15.125" style="286" bestFit="1" customWidth="1"/>
    <col min="4366" max="4366" width="3.375" style="286" customWidth="1"/>
    <col min="4367" max="4367" width="9" style="286"/>
    <col min="4368" max="4368" width="15.125" style="286" bestFit="1" customWidth="1"/>
    <col min="4369" max="4374" width="9" style="286"/>
    <col min="4375" max="4375" width="14.5" style="286" customWidth="1"/>
    <col min="4376" max="4609" width="9" style="286"/>
    <col min="4610" max="4610" width="10" style="286" customWidth="1"/>
    <col min="4611" max="4611" width="7.75" style="286" bestFit="1" customWidth="1"/>
    <col min="4612" max="4617" width="9" style="286"/>
    <col min="4618" max="4618" width="7.125" style="286" bestFit="1" customWidth="1"/>
    <col min="4619" max="4619" width="7.125" style="286" customWidth="1"/>
    <col min="4620" max="4620" width="9.125" style="286" bestFit="1" customWidth="1"/>
    <col min="4621" max="4621" width="15.125" style="286" bestFit="1" customWidth="1"/>
    <col min="4622" max="4622" width="3.375" style="286" customWidth="1"/>
    <col min="4623" max="4623" width="9" style="286"/>
    <col min="4624" max="4624" width="15.125" style="286" bestFit="1" customWidth="1"/>
    <col min="4625" max="4630" width="9" style="286"/>
    <col min="4631" max="4631" width="14.5" style="286" customWidth="1"/>
    <col min="4632" max="4865" width="9" style="286"/>
    <col min="4866" max="4866" width="10" style="286" customWidth="1"/>
    <col min="4867" max="4867" width="7.75" style="286" bestFit="1" customWidth="1"/>
    <col min="4868" max="4873" width="9" style="286"/>
    <col min="4874" max="4874" width="7.125" style="286" bestFit="1" customWidth="1"/>
    <col min="4875" max="4875" width="7.125" style="286" customWidth="1"/>
    <col min="4876" max="4876" width="9.125" style="286" bestFit="1" customWidth="1"/>
    <col min="4877" max="4877" width="15.125" style="286" bestFit="1" customWidth="1"/>
    <col min="4878" max="4878" width="3.375" style="286" customWidth="1"/>
    <col min="4879" max="4879" width="9" style="286"/>
    <col min="4880" max="4880" width="15.125" style="286" bestFit="1" customWidth="1"/>
    <col min="4881" max="4886" width="9" style="286"/>
    <col min="4887" max="4887" width="14.5" style="286" customWidth="1"/>
    <col min="4888" max="5121" width="9" style="286"/>
    <col min="5122" max="5122" width="10" style="286" customWidth="1"/>
    <col min="5123" max="5123" width="7.75" style="286" bestFit="1" customWidth="1"/>
    <col min="5124" max="5129" width="9" style="286"/>
    <col min="5130" max="5130" width="7.125" style="286" bestFit="1" customWidth="1"/>
    <col min="5131" max="5131" width="7.125" style="286" customWidth="1"/>
    <col min="5132" max="5132" width="9.125" style="286" bestFit="1" customWidth="1"/>
    <col min="5133" max="5133" width="15.125" style="286" bestFit="1" customWidth="1"/>
    <col min="5134" max="5134" width="3.375" style="286" customWidth="1"/>
    <col min="5135" max="5135" width="9" style="286"/>
    <col min="5136" max="5136" width="15.125" style="286" bestFit="1" customWidth="1"/>
    <col min="5137" max="5142" width="9" style="286"/>
    <col min="5143" max="5143" width="14.5" style="286" customWidth="1"/>
    <col min="5144" max="5377" width="9" style="286"/>
    <col min="5378" max="5378" width="10" style="286" customWidth="1"/>
    <col min="5379" max="5379" width="7.75" style="286" bestFit="1" customWidth="1"/>
    <col min="5380" max="5385" width="9" style="286"/>
    <col min="5386" max="5386" width="7.125" style="286" bestFit="1" customWidth="1"/>
    <col min="5387" max="5387" width="7.125" style="286" customWidth="1"/>
    <col min="5388" max="5388" width="9.125" style="286" bestFit="1" customWidth="1"/>
    <col min="5389" max="5389" width="15.125" style="286" bestFit="1" customWidth="1"/>
    <col min="5390" max="5390" width="3.375" style="286" customWidth="1"/>
    <col min="5391" max="5391" width="9" style="286"/>
    <col min="5392" max="5392" width="15.125" style="286" bestFit="1" customWidth="1"/>
    <col min="5393" max="5398" width="9" style="286"/>
    <col min="5399" max="5399" width="14.5" style="286" customWidth="1"/>
    <col min="5400" max="5633" width="9" style="286"/>
    <col min="5634" max="5634" width="10" style="286" customWidth="1"/>
    <col min="5635" max="5635" width="7.75" style="286" bestFit="1" customWidth="1"/>
    <col min="5636" max="5641" width="9" style="286"/>
    <col min="5642" max="5642" width="7.125" style="286" bestFit="1" customWidth="1"/>
    <col min="5643" max="5643" width="7.125" style="286" customWidth="1"/>
    <col min="5644" max="5644" width="9.125" style="286" bestFit="1" customWidth="1"/>
    <col min="5645" max="5645" width="15.125" style="286" bestFit="1" customWidth="1"/>
    <col min="5646" max="5646" width="3.375" style="286" customWidth="1"/>
    <col min="5647" max="5647" width="9" style="286"/>
    <col min="5648" max="5648" width="15.125" style="286" bestFit="1" customWidth="1"/>
    <col min="5649" max="5654" width="9" style="286"/>
    <col min="5655" max="5655" width="14.5" style="286" customWidth="1"/>
    <col min="5656" max="5889" width="9" style="286"/>
    <col min="5890" max="5890" width="10" style="286" customWidth="1"/>
    <col min="5891" max="5891" width="7.75" style="286" bestFit="1" customWidth="1"/>
    <col min="5892" max="5897" width="9" style="286"/>
    <col min="5898" max="5898" width="7.125" style="286" bestFit="1" customWidth="1"/>
    <col min="5899" max="5899" width="7.125" style="286" customWidth="1"/>
    <col min="5900" max="5900" width="9.125" style="286" bestFit="1" customWidth="1"/>
    <col min="5901" max="5901" width="15.125" style="286" bestFit="1" customWidth="1"/>
    <col min="5902" max="5902" width="3.375" style="286" customWidth="1"/>
    <col min="5903" max="5903" width="9" style="286"/>
    <col min="5904" max="5904" width="15.125" style="286" bestFit="1" customWidth="1"/>
    <col min="5905" max="5910" width="9" style="286"/>
    <col min="5911" max="5911" width="14.5" style="286" customWidth="1"/>
    <col min="5912" max="6145" width="9" style="286"/>
    <col min="6146" max="6146" width="10" style="286" customWidth="1"/>
    <col min="6147" max="6147" width="7.75" style="286" bestFit="1" customWidth="1"/>
    <col min="6148" max="6153" width="9" style="286"/>
    <col min="6154" max="6154" width="7.125" style="286" bestFit="1" customWidth="1"/>
    <col min="6155" max="6155" width="7.125" style="286" customWidth="1"/>
    <col min="6156" max="6156" width="9.125" style="286" bestFit="1" customWidth="1"/>
    <col min="6157" max="6157" width="15.125" style="286" bestFit="1" customWidth="1"/>
    <col min="6158" max="6158" width="3.375" style="286" customWidth="1"/>
    <col min="6159" max="6159" width="9" style="286"/>
    <col min="6160" max="6160" width="15.125" style="286" bestFit="1" customWidth="1"/>
    <col min="6161" max="6166" width="9" style="286"/>
    <col min="6167" max="6167" width="14.5" style="286" customWidth="1"/>
    <col min="6168" max="6401" width="9" style="286"/>
    <col min="6402" max="6402" width="10" style="286" customWidth="1"/>
    <col min="6403" max="6403" width="7.75" style="286" bestFit="1" customWidth="1"/>
    <col min="6404" max="6409" width="9" style="286"/>
    <col min="6410" max="6410" width="7.125" style="286" bestFit="1" customWidth="1"/>
    <col min="6411" max="6411" width="7.125" style="286" customWidth="1"/>
    <col min="6412" max="6412" width="9.125" style="286" bestFit="1" customWidth="1"/>
    <col min="6413" max="6413" width="15.125" style="286" bestFit="1" customWidth="1"/>
    <col min="6414" max="6414" width="3.375" style="286" customWidth="1"/>
    <col min="6415" max="6415" width="9" style="286"/>
    <col min="6416" max="6416" width="15.125" style="286" bestFit="1" customWidth="1"/>
    <col min="6417" max="6422" width="9" style="286"/>
    <col min="6423" max="6423" width="14.5" style="286" customWidth="1"/>
    <col min="6424" max="6657" width="9" style="286"/>
    <col min="6658" max="6658" width="10" style="286" customWidth="1"/>
    <col min="6659" max="6659" width="7.75" style="286" bestFit="1" customWidth="1"/>
    <col min="6660" max="6665" width="9" style="286"/>
    <col min="6666" max="6666" width="7.125" style="286" bestFit="1" customWidth="1"/>
    <col min="6667" max="6667" width="7.125" style="286" customWidth="1"/>
    <col min="6668" max="6668" width="9.125" style="286" bestFit="1" customWidth="1"/>
    <col min="6669" max="6669" width="15.125" style="286" bestFit="1" customWidth="1"/>
    <col min="6670" max="6670" width="3.375" style="286" customWidth="1"/>
    <col min="6671" max="6671" width="9" style="286"/>
    <col min="6672" max="6672" width="15.125" style="286" bestFit="1" customWidth="1"/>
    <col min="6673" max="6678" width="9" style="286"/>
    <col min="6679" max="6679" width="14.5" style="286" customWidth="1"/>
    <col min="6680" max="6913" width="9" style="286"/>
    <col min="6914" max="6914" width="10" style="286" customWidth="1"/>
    <col min="6915" max="6915" width="7.75" style="286" bestFit="1" customWidth="1"/>
    <col min="6916" max="6921" width="9" style="286"/>
    <col min="6922" max="6922" width="7.125" style="286" bestFit="1" customWidth="1"/>
    <col min="6923" max="6923" width="7.125" style="286" customWidth="1"/>
    <col min="6924" max="6924" width="9.125" style="286" bestFit="1" customWidth="1"/>
    <col min="6925" max="6925" width="15.125" style="286" bestFit="1" customWidth="1"/>
    <col min="6926" max="6926" width="3.375" style="286" customWidth="1"/>
    <col min="6927" max="6927" width="9" style="286"/>
    <col min="6928" max="6928" width="15.125" style="286" bestFit="1" customWidth="1"/>
    <col min="6929" max="6934" width="9" style="286"/>
    <col min="6935" max="6935" width="14.5" style="286" customWidth="1"/>
    <col min="6936" max="7169" width="9" style="286"/>
    <col min="7170" max="7170" width="10" style="286" customWidth="1"/>
    <col min="7171" max="7171" width="7.75" style="286" bestFit="1" customWidth="1"/>
    <col min="7172" max="7177" width="9" style="286"/>
    <col min="7178" max="7178" width="7.125" style="286" bestFit="1" customWidth="1"/>
    <col min="7179" max="7179" width="7.125" style="286" customWidth="1"/>
    <col min="7180" max="7180" width="9.125" style="286" bestFit="1" customWidth="1"/>
    <col min="7181" max="7181" width="15.125" style="286" bestFit="1" customWidth="1"/>
    <col min="7182" max="7182" width="3.375" style="286" customWidth="1"/>
    <col min="7183" max="7183" width="9" style="286"/>
    <col min="7184" max="7184" width="15.125" style="286" bestFit="1" customWidth="1"/>
    <col min="7185" max="7190" width="9" style="286"/>
    <col min="7191" max="7191" width="14.5" style="286" customWidth="1"/>
    <col min="7192" max="7425" width="9" style="286"/>
    <col min="7426" max="7426" width="10" style="286" customWidth="1"/>
    <col min="7427" max="7427" width="7.75" style="286" bestFit="1" customWidth="1"/>
    <col min="7428" max="7433" width="9" style="286"/>
    <col min="7434" max="7434" width="7.125" style="286" bestFit="1" customWidth="1"/>
    <col min="7435" max="7435" width="7.125" style="286" customWidth="1"/>
    <col min="7436" max="7436" width="9.125" style="286" bestFit="1" customWidth="1"/>
    <col min="7437" max="7437" width="15.125" style="286" bestFit="1" customWidth="1"/>
    <col min="7438" max="7438" width="3.375" style="286" customWidth="1"/>
    <col min="7439" max="7439" width="9" style="286"/>
    <col min="7440" max="7440" width="15.125" style="286" bestFit="1" customWidth="1"/>
    <col min="7441" max="7446" width="9" style="286"/>
    <col min="7447" max="7447" width="14.5" style="286" customWidth="1"/>
    <col min="7448" max="7681" width="9" style="286"/>
    <col min="7682" max="7682" width="10" style="286" customWidth="1"/>
    <col min="7683" max="7683" width="7.75" style="286" bestFit="1" customWidth="1"/>
    <col min="7684" max="7689" width="9" style="286"/>
    <col min="7690" max="7690" width="7.125" style="286" bestFit="1" customWidth="1"/>
    <col min="7691" max="7691" width="7.125" style="286" customWidth="1"/>
    <col min="7692" max="7692" width="9.125" style="286" bestFit="1" customWidth="1"/>
    <col min="7693" max="7693" width="15.125" style="286" bestFit="1" customWidth="1"/>
    <col min="7694" max="7694" width="3.375" style="286" customWidth="1"/>
    <col min="7695" max="7695" width="9" style="286"/>
    <col min="7696" max="7696" width="15.125" style="286" bestFit="1" customWidth="1"/>
    <col min="7697" max="7702" width="9" style="286"/>
    <col min="7703" max="7703" width="14.5" style="286" customWidth="1"/>
    <col min="7704" max="7937" width="9" style="286"/>
    <col min="7938" max="7938" width="10" style="286" customWidth="1"/>
    <col min="7939" max="7939" width="7.75" style="286" bestFit="1" customWidth="1"/>
    <col min="7940" max="7945" width="9" style="286"/>
    <col min="7946" max="7946" width="7.125" style="286" bestFit="1" customWidth="1"/>
    <col min="7947" max="7947" width="7.125" style="286" customWidth="1"/>
    <col min="7948" max="7948" width="9.125" style="286" bestFit="1" customWidth="1"/>
    <col min="7949" max="7949" width="15.125" style="286" bestFit="1" customWidth="1"/>
    <col min="7950" max="7950" width="3.375" style="286" customWidth="1"/>
    <col min="7951" max="7951" width="9" style="286"/>
    <col min="7952" max="7952" width="15.125" style="286" bestFit="1" customWidth="1"/>
    <col min="7953" max="7958" width="9" style="286"/>
    <col min="7959" max="7959" width="14.5" style="286" customWidth="1"/>
    <col min="7960" max="8193" width="9" style="286"/>
    <col min="8194" max="8194" width="10" style="286" customWidth="1"/>
    <col min="8195" max="8195" width="7.75" style="286" bestFit="1" customWidth="1"/>
    <col min="8196" max="8201" width="9" style="286"/>
    <col min="8202" max="8202" width="7.125" style="286" bestFit="1" customWidth="1"/>
    <col min="8203" max="8203" width="7.125" style="286" customWidth="1"/>
    <col min="8204" max="8204" width="9.125" style="286" bestFit="1" customWidth="1"/>
    <col min="8205" max="8205" width="15.125" style="286" bestFit="1" customWidth="1"/>
    <col min="8206" max="8206" width="3.375" style="286" customWidth="1"/>
    <col min="8207" max="8207" width="9" style="286"/>
    <col min="8208" max="8208" width="15.125" style="286" bestFit="1" customWidth="1"/>
    <col min="8209" max="8214" width="9" style="286"/>
    <col min="8215" max="8215" width="14.5" style="286" customWidth="1"/>
    <col min="8216" max="8449" width="9" style="286"/>
    <col min="8450" max="8450" width="10" style="286" customWidth="1"/>
    <col min="8451" max="8451" width="7.75" style="286" bestFit="1" customWidth="1"/>
    <col min="8452" max="8457" width="9" style="286"/>
    <col min="8458" max="8458" width="7.125" style="286" bestFit="1" customWidth="1"/>
    <col min="8459" max="8459" width="7.125" style="286" customWidth="1"/>
    <col min="8460" max="8460" width="9.125" style="286" bestFit="1" customWidth="1"/>
    <col min="8461" max="8461" width="15.125" style="286" bestFit="1" customWidth="1"/>
    <col min="8462" max="8462" width="3.375" style="286" customWidth="1"/>
    <col min="8463" max="8463" width="9" style="286"/>
    <col min="8464" max="8464" width="15.125" style="286" bestFit="1" customWidth="1"/>
    <col min="8465" max="8470" width="9" style="286"/>
    <col min="8471" max="8471" width="14.5" style="286" customWidth="1"/>
    <col min="8472" max="8705" width="9" style="286"/>
    <col min="8706" max="8706" width="10" style="286" customWidth="1"/>
    <col min="8707" max="8707" width="7.75" style="286" bestFit="1" customWidth="1"/>
    <col min="8708" max="8713" width="9" style="286"/>
    <col min="8714" max="8714" width="7.125" style="286" bestFit="1" customWidth="1"/>
    <col min="8715" max="8715" width="7.125" style="286" customWidth="1"/>
    <col min="8716" max="8716" width="9.125" style="286" bestFit="1" customWidth="1"/>
    <col min="8717" max="8717" width="15.125" style="286" bestFit="1" customWidth="1"/>
    <col min="8718" max="8718" width="3.375" style="286" customWidth="1"/>
    <col min="8719" max="8719" width="9" style="286"/>
    <col min="8720" max="8720" width="15.125" style="286" bestFit="1" customWidth="1"/>
    <col min="8721" max="8726" width="9" style="286"/>
    <col min="8727" max="8727" width="14.5" style="286" customWidth="1"/>
    <col min="8728" max="8961" width="9" style="286"/>
    <col min="8962" max="8962" width="10" style="286" customWidth="1"/>
    <col min="8963" max="8963" width="7.75" style="286" bestFit="1" customWidth="1"/>
    <col min="8964" max="8969" width="9" style="286"/>
    <col min="8970" max="8970" width="7.125" style="286" bestFit="1" customWidth="1"/>
    <col min="8971" max="8971" width="7.125" style="286" customWidth="1"/>
    <col min="8972" max="8972" width="9.125" style="286" bestFit="1" customWidth="1"/>
    <col min="8973" max="8973" width="15.125" style="286" bestFit="1" customWidth="1"/>
    <col min="8974" max="8974" width="3.375" style="286" customWidth="1"/>
    <col min="8975" max="8975" width="9" style="286"/>
    <col min="8976" max="8976" width="15.125" style="286" bestFit="1" customWidth="1"/>
    <col min="8977" max="8982" width="9" style="286"/>
    <col min="8983" max="8983" width="14.5" style="286" customWidth="1"/>
    <col min="8984" max="9217" width="9" style="286"/>
    <col min="9218" max="9218" width="10" style="286" customWidth="1"/>
    <col min="9219" max="9219" width="7.75" style="286" bestFit="1" customWidth="1"/>
    <col min="9220" max="9225" width="9" style="286"/>
    <col min="9226" max="9226" width="7.125" style="286" bestFit="1" customWidth="1"/>
    <col min="9227" max="9227" width="7.125" style="286" customWidth="1"/>
    <col min="9228" max="9228" width="9.125" style="286" bestFit="1" customWidth="1"/>
    <col min="9229" max="9229" width="15.125" style="286" bestFit="1" customWidth="1"/>
    <col min="9230" max="9230" width="3.375" style="286" customWidth="1"/>
    <col min="9231" max="9231" width="9" style="286"/>
    <col min="9232" max="9232" width="15.125" style="286" bestFit="1" customWidth="1"/>
    <col min="9233" max="9238" width="9" style="286"/>
    <col min="9239" max="9239" width="14.5" style="286" customWidth="1"/>
    <col min="9240" max="9473" width="9" style="286"/>
    <col min="9474" max="9474" width="10" style="286" customWidth="1"/>
    <col min="9475" max="9475" width="7.75" style="286" bestFit="1" customWidth="1"/>
    <col min="9476" max="9481" width="9" style="286"/>
    <col min="9482" max="9482" width="7.125" style="286" bestFit="1" customWidth="1"/>
    <col min="9483" max="9483" width="7.125" style="286" customWidth="1"/>
    <col min="9484" max="9484" width="9.125" style="286" bestFit="1" customWidth="1"/>
    <col min="9485" max="9485" width="15.125" style="286" bestFit="1" customWidth="1"/>
    <col min="9486" max="9486" width="3.375" style="286" customWidth="1"/>
    <col min="9487" max="9487" width="9" style="286"/>
    <col min="9488" max="9488" width="15.125" style="286" bestFit="1" customWidth="1"/>
    <col min="9489" max="9494" width="9" style="286"/>
    <col min="9495" max="9495" width="14.5" style="286" customWidth="1"/>
    <col min="9496" max="9729" width="9" style="286"/>
    <col min="9730" max="9730" width="10" style="286" customWidth="1"/>
    <col min="9731" max="9731" width="7.75" style="286" bestFit="1" customWidth="1"/>
    <col min="9732" max="9737" width="9" style="286"/>
    <col min="9738" max="9738" width="7.125" style="286" bestFit="1" customWidth="1"/>
    <col min="9739" max="9739" width="7.125" style="286" customWidth="1"/>
    <col min="9740" max="9740" width="9.125" style="286" bestFit="1" customWidth="1"/>
    <col min="9741" max="9741" width="15.125" style="286" bestFit="1" customWidth="1"/>
    <col min="9742" max="9742" width="3.375" style="286" customWidth="1"/>
    <col min="9743" max="9743" width="9" style="286"/>
    <col min="9744" max="9744" width="15.125" style="286" bestFit="1" customWidth="1"/>
    <col min="9745" max="9750" width="9" style="286"/>
    <col min="9751" max="9751" width="14.5" style="286" customWidth="1"/>
    <col min="9752" max="9985" width="9" style="286"/>
    <col min="9986" max="9986" width="10" style="286" customWidth="1"/>
    <col min="9987" max="9987" width="7.75" style="286" bestFit="1" customWidth="1"/>
    <col min="9988" max="9993" width="9" style="286"/>
    <col min="9994" max="9994" width="7.125" style="286" bestFit="1" customWidth="1"/>
    <col min="9995" max="9995" width="7.125" style="286" customWidth="1"/>
    <col min="9996" max="9996" width="9.125" style="286" bestFit="1" customWidth="1"/>
    <col min="9997" max="9997" width="15.125" style="286" bestFit="1" customWidth="1"/>
    <col min="9998" max="9998" width="3.375" style="286" customWidth="1"/>
    <col min="9999" max="9999" width="9" style="286"/>
    <col min="10000" max="10000" width="15.125" style="286" bestFit="1" customWidth="1"/>
    <col min="10001" max="10006" width="9" style="286"/>
    <col min="10007" max="10007" width="14.5" style="286" customWidth="1"/>
    <col min="10008" max="10241" width="9" style="286"/>
    <col min="10242" max="10242" width="10" style="286" customWidth="1"/>
    <col min="10243" max="10243" width="7.75" style="286" bestFit="1" customWidth="1"/>
    <col min="10244" max="10249" width="9" style="286"/>
    <col min="10250" max="10250" width="7.125" style="286" bestFit="1" customWidth="1"/>
    <col min="10251" max="10251" width="7.125" style="286" customWidth="1"/>
    <col min="10252" max="10252" width="9.125" style="286" bestFit="1" customWidth="1"/>
    <col min="10253" max="10253" width="15.125" style="286" bestFit="1" customWidth="1"/>
    <col min="10254" max="10254" width="3.375" style="286" customWidth="1"/>
    <col min="10255" max="10255" width="9" style="286"/>
    <col min="10256" max="10256" width="15.125" style="286" bestFit="1" customWidth="1"/>
    <col min="10257" max="10262" width="9" style="286"/>
    <col min="10263" max="10263" width="14.5" style="286" customWidth="1"/>
    <col min="10264" max="10497" width="9" style="286"/>
    <col min="10498" max="10498" width="10" style="286" customWidth="1"/>
    <col min="10499" max="10499" width="7.75" style="286" bestFit="1" customWidth="1"/>
    <col min="10500" max="10505" width="9" style="286"/>
    <col min="10506" max="10506" width="7.125" style="286" bestFit="1" customWidth="1"/>
    <col min="10507" max="10507" width="7.125" style="286" customWidth="1"/>
    <col min="10508" max="10508" width="9.125" style="286" bestFit="1" customWidth="1"/>
    <col min="10509" max="10509" width="15.125" style="286" bestFit="1" customWidth="1"/>
    <col min="10510" max="10510" width="3.375" style="286" customWidth="1"/>
    <col min="10511" max="10511" width="9" style="286"/>
    <col min="10512" max="10512" width="15.125" style="286" bestFit="1" customWidth="1"/>
    <col min="10513" max="10518" width="9" style="286"/>
    <col min="10519" max="10519" width="14.5" style="286" customWidth="1"/>
    <col min="10520" max="10753" width="9" style="286"/>
    <col min="10754" max="10754" width="10" style="286" customWidth="1"/>
    <col min="10755" max="10755" width="7.75" style="286" bestFit="1" customWidth="1"/>
    <col min="10756" max="10761" width="9" style="286"/>
    <col min="10762" max="10762" width="7.125" style="286" bestFit="1" customWidth="1"/>
    <col min="10763" max="10763" width="7.125" style="286" customWidth="1"/>
    <col min="10764" max="10764" width="9.125" style="286" bestFit="1" customWidth="1"/>
    <col min="10765" max="10765" width="15.125" style="286" bestFit="1" customWidth="1"/>
    <col min="10766" max="10766" width="3.375" style="286" customWidth="1"/>
    <col min="10767" max="10767" width="9" style="286"/>
    <col min="10768" max="10768" width="15.125" style="286" bestFit="1" customWidth="1"/>
    <col min="10769" max="10774" width="9" style="286"/>
    <col min="10775" max="10775" width="14.5" style="286" customWidth="1"/>
    <col min="10776" max="11009" width="9" style="286"/>
    <col min="11010" max="11010" width="10" style="286" customWidth="1"/>
    <col min="11011" max="11011" width="7.75" style="286" bestFit="1" customWidth="1"/>
    <col min="11012" max="11017" width="9" style="286"/>
    <col min="11018" max="11018" width="7.125" style="286" bestFit="1" customWidth="1"/>
    <col min="11019" max="11019" width="7.125" style="286" customWidth="1"/>
    <col min="11020" max="11020" width="9.125" style="286" bestFit="1" customWidth="1"/>
    <col min="11021" max="11021" width="15.125" style="286" bestFit="1" customWidth="1"/>
    <col min="11022" max="11022" width="3.375" style="286" customWidth="1"/>
    <col min="11023" max="11023" width="9" style="286"/>
    <col min="11024" max="11024" width="15.125" style="286" bestFit="1" customWidth="1"/>
    <col min="11025" max="11030" width="9" style="286"/>
    <col min="11031" max="11031" width="14.5" style="286" customWidth="1"/>
    <col min="11032" max="11265" width="9" style="286"/>
    <col min="11266" max="11266" width="10" style="286" customWidth="1"/>
    <col min="11267" max="11267" width="7.75" style="286" bestFit="1" customWidth="1"/>
    <col min="11268" max="11273" width="9" style="286"/>
    <col min="11274" max="11274" width="7.125" style="286" bestFit="1" customWidth="1"/>
    <col min="11275" max="11275" width="7.125" style="286" customWidth="1"/>
    <col min="11276" max="11276" width="9.125" style="286" bestFit="1" customWidth="1"/>
    <col min="11277" max="11277" width="15.125" style="286" bestFit="1" customWidth="1"/>
    <col min="11278" max="11278" width="3.375" style="286" customWidth="1"/>
    <col min="11279" max="11279" width="9" style="286"/>
    <col min="11280" max="11280" width="15.125" style="286" bestFit="1" customWidth="1"/>
    <col min="11281" max="11286" width="9" style="286"/>
    <col min="11287" max="11287" width="14.5" style="286" customWidth="1"/>
    <col min="11288" max="11521" width="9" style="286"/>
    <col min="11522" max="11522" width="10" style="286" customWidth="1"/>
    <col min="11523" max="11523" width="7.75" style="286" bestFit="1" customWidth="1"/>
    <col min="11524" max="11529" width="9" style="286"/>
    <col min="11530" max="11530" width="7.125" style="286" bestFit="1" customWidth="1"/>
    <col min="11531" max="11531" width="7.125" style="286" customWidth="1"/>
    <col min="11532" max="11532" width="9.125" style="286" bestFit="1" customWidth="1"/>
    <col min="11533" max="11533" width="15.125" style="286" bestFit="1" customWidth="1"/>
    <col min="11534" max="11534" width="3.375" style="286" customWidth="1"/>
    <col min="11535" max="11535" width="9" style="286"/>
    <col min="11536" max="11536" width="15.125" style="286" bestFit="1" customWidth="1"/>
    <col min="11537" max="11542" width="9" style="286"/>
    <col min="11543" max="11543" width="14.5" style="286" customWidth="1"/>
    <col min="11544" max="11777" width="9" style="286"/>
    <col min="11778" max="11778" width="10" style="286" customWidth="1"/>
    <col min="11779" max="11779" width="7.75" style="286" bestFit="1" customWidth="1"/>
    <col min="11780" max="11785" width="9" style="286"/>
    <col min="11786" max="11786" width="7.125" style="286" bestFit="1" customWidth="1"/>
    <col min="11787" max="11787" width="7.125" style="286" customWidth="1"/>
    <col min="11788" max="11788" width="9.125" style="286" bestFit="1" customWidth="1"/>
    <col min="11789" max="11789" width="15.125" style="286" bestFit="1" customWidth="1"/>
    <col min="11790" max="11790" width="3.375" style="286" customWidth="1"/>
    <col min="11791" max="11791" width="9" style="286"/>
    <col min="11792" max="11792" width="15.125" style="286" bestFit="1" customWidth="1"/>
    <col min="11793" max="11798" width="9" style="286"/>
    <col min="11799" max="11799" width="14.5" style="286" customWidth="1"/>
    <col min="11800" max="12033" width="9" style="286"/>
    <col min="12034" max="12034" width="10" style="286" customWidth="1"/>
    <col min="12035" max="12035" width="7.75" style="286" bestFit="1" customWidth="1"/>
    <col min="12036" max="12041" width="9" style="286"/>
    <col min="12042" max="12042" width="7.125" style="286" bestFit="1" customWidth="1"/>
    <col min="12043" max="12043" width="7.125" style="286" customWidth="1"/>
    <col min="12044" max="12044" width="9.125" style="286" bestFit="1" customWidth="1"/>
    <col min="12045" max="12045" width="15.125" style="286" bestFit="1" customWidth="1"/>
    <col min="12046" max="12046" width="3.375" style="286" customWidth="1"/>
    <col min="12047" max="12047" width="9" style="286"/>
    <col min="12048" max="12048" width="15.125" style="286" bestFit="1" customWidth="1"/>
    <col min="12049" max="12054" width="9" style="286"/>
    <col min="12055" max="12055" width="14.5" style="286" customWidth="1"/>
    <col min="12056" max="12289" width="9" style="286"/>
    <col min="12290" max="12290" width="10" style="286" customWidth="1"/>
    <col min="12291" max="12291" width="7.75" style="286" bestFit="1" customWidth="1"/>
    <col min="12292" max="12297" width="9" style="286"/>
    <col min="12298" max="12298" width="7.125" style="286" bestFit="1" customWidth="1"/>
    <col min="12299" max="12299" width="7.125" style="286" customWidth="1"/>
    <col min="12300" max="12300" width="9.125" style="286" bestFit="1" customWidth="1"/>
    <col min="12301" max="12301" width="15.125" style="286" bestFit="1" customWidth="1"/>
    <col min="12302" max="12302" width="3.375" style="286" customWidth="1"/>
    <col min="12303" max="12303" width="9" style="286"/>
    <col min="12304" max="12304" width="15.125" style="286" bestFit="1" customWidth="1"/>
    <col min="12305" max="12310" width="9" style="286"/>
    <col min="12311" max="12311" width="14.5" style="286" customWidth="1"/>
    <col min="12312" max="12545" width="9" style="286"/>
    <col min="12546" max="12546" width="10" style="286" customWidth="1"/>
    <col min="12547" max="12547" width="7.75" style="286" bestFit="1" customWidth="1"/>
    <col min="12548" max="12553" width="9" style="286"/>
    <col min="12554" max="12554" width="7.125" style="286" bestFit="1" customWidth="1"/>
    <col min="12555" max="12555" width="7.125" style="286" customWidth="1"/>
    <col min="12556" max="12556" width="9.125" style="286" bestFit="1" customWidth="1"/>
    <col min="12557" max="12557" width="15.125" style="286" bestFit="1" customWidth="1"/>
    <col min="12558" max="12558" width="3.375" style="286" customWidth="1"/>
    <col min="12559" max="12559" width="9" style="286"/>
    <col min="12560" max="12560" width="15.125" style="286" bestFit="1" customWidth="1"/>
    <col min="12561" max="12566" width="9" style="286"/>
    <col min="12567" max="12567" width="14.5" style="286" customWidth="1"/>
    <col min="12568" max="12801" width="9" style="286"/>
    <col min="12802" max="12802" width="10" style="286" customWidth="1"/>
    <col min="12803" max="12803" width="7.75" style="286" bestFit="1" customWidth="1"/>
    <col min="12804" max="12809" width="9" style="286"/>
    <col min="12810" max="12810" width="7.125" style="286" bestFit="1" customWidth="1"/>
    <col min="12811" max="12811" width="7.125" style="286" customWidth="1"/>
    <col min="12812" max="12812" width="9.125" style="286" bestFit="1" customWidth="1"/>
    <col min="12813" max="12813" width="15.125" style="286" bestFit="1" customWidth="1"/>
    <col min="12814" max="12814" width="3.375" style="286" customWidth="1"/>
    <col min="12815" max="12815" width="9" style="286"/>
    <col min="12816" max="12816" width="15.125" style="286" bestFit="1" customWidth="1"/>
    <col min="12817" max="12822" width="9" style="286"/>
    <col min="12823" max="12823" width="14.5" style="286" customWidth="1"/>
    <col min="12824" max="13057" width="9" style="286"/>
    <col min="13058" max="13058" width="10" style="286" customWidth="1"/>
    <col min="13059" max="13059" width="7.75" style="286" bestFit="1" customWidth="1"/>
    <col min="13060" max="13065" width="9" style="286"/>
    <col min="13066" max="13066" width="7.125" style="286" bestFit="1" customWidth="1"/>
    <col min="13067" max="13067" width="7.125" style="286" customWidth="1"/>
    <col min="13068" max="13068" width="9.125" style="286" bestFit="1" customWidth="1"/>
    <col min="13069" max="13069" width="15.125" style="286" bestFit="1" customWidth="1"/>
    <col min="13070" max="13070" width="3.375" style="286" customWidth="1"/>
    <col min="13071" max="13071" width="9" style="286"/>
    <col min="13072" max="13072" width="15.125" style="286" bestFit="1" customWidth="1"/>
    <col min="13073" max="13078" width="9" style="286"/>
    <col min="13079" max="13079" width="14.5" style="286" customWidth="1"/>
    <col min="13080" max="13313" width="9" style="286"/>
    <col min="13314" max="13314" width="10" style="286" customWidth="1"/>
    <col min="13315" max="13315" width="7.75" style="286" bestFit="1" customWidth="1"/>
    <col min="13316" max="13321" width="9" style="286"/>
    <col min="13322" max="13322" width="7.125" style="286" bestFit="1" customWidth="1"/>
    <col min="13323" max="13323" width="7.125" style="286" customWidth="1"/>
    <col min="13324" max="13324" width="9.125" style="286" bestFit="1" customWidth="1"/>
    <col min="13325" max="13325" width="15.125" style="286" bestFit="1" customWidth="1"/>
    <col min="13326" max="13326" width="3.375" style="286" customWidth="1"/>
    <col min="13327" max="13327" width="9" style="286"/>
    <col min="13328" max="13328" width="15.125" style="286" bestFit="1" customWidth="1"/>
    <col min="13329" max="13334" width="9" style="286"/>
    <col min="13335" max="13335" width="14.5" style="286" customWidth="1"/>
    <col min="13336" max="13569" width="9" style="286"/>
    <col min="13570" max="13570" width="10" style="286" customWidth="1"/>
    <col min="13571" max="13571" width="7.75" style="286" bestFit="1" customWidth="1"/>
    <col min="13572" max="13577" width="9" style="286"/>
    <col min="13578" max="13578" width="7.125" style="286" bestFit="1" customWidth="1"/>
    <col min="13579" max="13579" width="7.125" style="286" customWidth="1"/>
    <col min="13580" max="13580" width="9.125" style="286" bestFit="1" customWidth="1"/>
    <col min="13581" max="13581" width="15.125" style="286" bestFit="1" customWidth="1"/>
    <col min="13582" max="13582" width="3.375" style="286" customWidth="1"/>
    <col min="13583" max="13583" width="9" style="286"/>
    <col min="13584" max="13584" width="15.125" style="286" bestFit="1" customWidth="1"/>
    <col min="13585" max="13590" width="9" style="286"/>
    <col min="13591" max="13591" width="14.5" style="286" customWidth="1"/>
    <col min="13592" max="13825" width="9" style="286"/>
    <col min="13826" max="13826" width="10" style="286" customWidth="1"/>
    <col min="13827" max="13827" width="7.75" style="286" bestFit="1" customWidth="1"/>
    <col min="13828" max="13833" width="9" style="286"/>
    <col min="13834" max="13834" width="7.125" style="286" bestFit="1" customWidth="1"/>
    <col min="13835" max="13835" width="7.125" style="286" customWidth="1"/>
    <col min="13836" max="13836" width="9.125" style="286" bestFit="1" customWidth="1"/>
    <col min="13837" max="13837" width="15.125" style="286" bestFit="1" customWidth="1"/>
    <col min="13838" max="13838" width="3.375" style="286" customWidth="1"/>
    <col min="13839" max="13839" width="9" style="286"/>
    <col min="13840" max="13840" width="15.125" style="286" bestFit="1" customWidth="1"/>
    <col min="13841" max="13846" width="9" style="286"/>
    <col min="13847" max="13847" width="14.5" style="286" customWidth="1"/>
    <col min="13848" max="14081" width="9" style="286"/>
    <col min="14082" max="14082" width="10" style="286" customWidth="1"/>
    <col min="14083" max="14083" width="7.75" style="286" bestFit="1" customWidth="1"/>
    <col min="14084" max="14089" width="9" style="286"/>
    <col min="14090" max="14090" width="7.125" style="286" bestFit="1" customWidth="1"/>
    <col min="14091" max="14091" width="7.125" style="286" customWidth="1"/>
    <col min="14092" max="14092" width="9.125" style="286" bestFit="1" customWidth="1"/>
    <col min="14093" max="14093" width="15.125" style="286" bestFit="1" customWidth="1"/>
    <col min="14094" max="14094" width="3.375" style="286" customWidth="1"/>
    <col min="14095" max="14095" width="9" style="286"/>
    <col min="14096" max="14096" width="15.125" style="286" bestFit="1" customWidth="1"/>
    <col min="14097" max="14102" width="9" style="286"/>
    <col min="14103" max="14103" width="14.5" style="286" customWidth="1"/>
    <col min="14104" max="14337" width="9" style="286"/>
    <col min="14338" max="14338" width="10" style="286" customWidth="1"/>
    <col min="14339" max="14339" width="7.75" style="286" bestFit="1" customWidth="1"/>
    <col min="14340" max="14345" width="9" style="286"/>
    <col min="14346" max="14346" width="7.125" style="286" bestFit="1" customWidth="1"/>
    <col min="14347" max="14347" width="7.125" style="286" customWidth="1"/>
    <col min="14348" max="14348" width="9.125" style="286" bestFit="1" customWidth="1"/>
    <col min="14349" max="14349" width="15.125" style="286" bestFit="1" customWidth="1"/>
    <col min="14350" max="14350" width="3.375" style="286" customWidth="1"/>
    <col min="14351" max="14351" width="9" style="286"/>
    <col min="14352" max="14352" width="15.125" style="286" bestFit="1" customWidth="1"/>
    <col min="14353" max="14358" width="9" style="286"/>
    <col min="14359" max="14359" width="14.5" style="286" customWidth="1"/>
    <col min="14360" max="14593" width="9" style="286"/>
    <col min="14594" max="14594" width="10" style="286" customWidth="1"/>
    <col min="14595" max="14595" width="7.75" style="286" bestFit="1" customWidth="1"/>
    <col min="14596" max="14601" width="9" style="286"/>
    <col min="14602" max="14602" width="7.125" style="286" bestFit="1" customWidth="1"/>
    <col min="14603" max="14603" width="7.125" style="286" customWidth="1"/>
    <col min="14604" max="14604" width="9.125" style="286" bestFit="1" customWidth="1"/>
    <col min="14605" max="14605" width="15.125" style="286" bestFit="1" customWidth="1"/>
    <col min="14606" max="14606" width="3.375" style="286" customWidth="1"/>
    <col min="14607" max="14607" width="9" style="286"/>
    <col min="14608" max="14608" width="15.125" style="286" bestFit="1" customWidth="1"/>
    <col min="14609" max="14614" width="9" style="286"/>
    <col min="14615" max="14615" width="14.5" style="286" customWidth="1"/>
    <col min="14616" max="14849" width="9" style="286"/>
    <col min="14850" max="14850" width="10" style="286" customWidth="1"/>
    <col min="14851" max="14851" width="7.75" style="286" bestFit="1" customWidth="1"/>
    <col min="14852" max="14857" width="9" style="286"/>
    <col min="14858" max="14858" width="7.125" style="286" bestFit="1" customWidth="1"/>
    <col min="14859" max="14859" width="7.125" style="286" customWidth="1"/>
    <col min="14860" max="14860" width="9.125" style="286" bestFit="1" customWidth="1"/>
    <col min="14861" max="14861" width="15.125" style="286" bestFit="1" customWidth="1"/>
    <col min="14862" max="14862" width="3.375" style="286" customWidth="1"/>
    <col min="14863" max="14863" width="9" style="286"/>
    <col min="14864" max="14864" width="15.125" style="286" bestFit="1" customWidth="1"/>
    <col min="14865" max="14870" width="9" style="286"/>
    <col min="14871" max="14871" width="14.5" style="286" customWidth="1"/>
    <col min="14872" max="15105" width="9" style="286"/>
    <col min="15106" max="15106" width="10" style="286" customWidth="1"/>
    <col min="15107" max="15107" width="7.75" style="286" bestFit="1" customWidth="1"/>
    <col min="15108" max="15113" width="9" style="286"/>
    <col min="15114" max="15114" width="7.125" style="286" bestFit="1" customWidth="1"/>
    <col min="15115" max="15115" width="7.125" style="286" customWidth="1"/>
    <col min="15116" max="15116" width="9.125" style="286" bestFit="1" customWidth="1"/>
    <col min="15117" max="15117" width="15.125" style="286" bestFit="1" customWidth="1"/>
    <col min="15118" max="15118" width="3.375" style="286" customWidth="1"/>
    <col min="15119" max="15119" width="9" style="286"/>
    <col min="15120" max="15120" width="15.125" style="286" bestFit="1" customWidth="1"/>
    <col min="15121" max="15126" width="9" style="286"/>
    <col min="15127" max="15127" width="14.5" style="286" customWidth="1"/>
    <col min="15128" max="15361" width="9" style="286"/>
    <col min="15362" max="15362" width="10" style="286" customWidth="1"/>
    <col min="15363" max="15363" width="7.75" style="286" bestFit="1" customWidth="1"/>
    <col min="15364" max="15369" width="9" style="286"/>
    <col min="15370" max="15370" width="7.125" style="286" bestFit="1" customWidth="1"/>
    <col min="15371" max="15371" width="7.125" style="286" customWidth="1"/>
    <col min="15372" max="15372" width="9.125" style="286" bestFit="1" customWidth="1"/>
    <col min="15373" max="15373" width="15.125" style="286" bestFit="1" customWidth="1"/>
    <col min="15374" max="15374" width="3.375" style="286" customWidth="1"/>
    <col min="15375" max="15375" width="9" style="286"/>
    <col min="15376" max="15376" width="15.125" style="286" bestFit="1" customWidth="1"/>
    <col min="15377" max="15382" width="9" style="286"/>
    <col min="15383" max="15383" width="14.5" style="286" customWidth="1"/>
    <col min="15384" max="15617" width="9" style="286"/>
    <col min="15618" max="15618" width="10" style="286" customWidth="1"/>
    <col min="15619" max="15619" width="7.75" style="286" bestFit="1" customWidth="1"/>
    <col min="15620" max="15625" width="9" style="286"/>
    <col min="15626" max="15626" width="7.125" style="286" bestFit="1" customWidth="1"/>
    <col min="15627" max="15627" width="7.125" style="286" customWidth="1"/>
    <col min="15628" max="15628" width="9.125" style="286" bestFit="1" customWidth="1"/>
    <col min="15629" max="15629" width="15.125" style="286" bestFit="1" customWidth="1"/>
    <col min="15630" max="15630" width="3.375" style="286" customWidth="1"/>
    <col min="15631" max="15631" width="9" style="286"/>
    <col min="15632" max="15632" width="15.125" style="286" bestFit="1" customWidth="1"/>
    <col min="15633" max="15638" width="9" style="286"/>
    <col min="15639" max="15639" width="14.5" style="286" customWidth="1"/>
    <col min="15640" max="15873" width="9" style="286"/>
    <col min="15874" max="15874" width="10" style="286" customWidth="1"/>
    <col min="15875" max="15875" width="7.75" style="286" bestFit="1" customWidth="1"/>
    <col min="15876" max="15881" width="9" style="286"/>
    <col min="15882" max="15882" width="7.125" style="286" bestFit="1" customWidth="1"/>
    <col min="15883" max="15883" width="7.125" style="286" customWidth="1"/>
    <col min="15884" max="15884" width="9.125" style="286" bestFit="1" customWidth="1"/>
    <col min="15885" max="15885" width="15.125" style="286" bestFit="1" customWidth="1"/>
    <col min="15886" max="15886" width="3.375" style="286" customWidth="1"/>
    <col min="15887" max="15887" width="9" style="286"/>
    <col min="15888" max="15888" width="15.125" style="286" bestFit="1" customWidth="1"/>
    <col min="15889" max="15894" width="9" style="286"/>
    <col min="15895" max="15895" width="14.5" style="286" customWidth="1"/>
    <col min="15896" max="16129" width="9" style="286"/>
    <col min="16130" max="16130" width="10" style="286" customWidth="1"/>
    <col min="16131" max="16131" width="7.75" style="286" bestFit="1" customWidth="1"/>
    <col min="16132" max="16137" width="9" style="286"/>
    <col min="16138" max="16138" width="7.125" style="286" bestFit="1" customWidth="1"/>
    <col min="16139" max="16139" width="7.125" style="286" customWidth="1"/>
    <col min="16140" max="16140" width="9.125" style="286" bestFit="1" customWidth="1"/>
    <col min="16141" max="16141" width="15.125" style="286" bestFit="1" customWidth="1"/>
    <col min="16142" max="16142" width="3.375" style="286" customWidth="1"/>
    <col min="16143" max="16143" width="9" style="286"/>
    <col min="16144" max="16144" width="15.125" style="286" bestFit="1" customWidth="1"/>
    <col min="16145" max="16150" width="9" style="286"/>
    <col min="16151" max="16151" width="14.5" style="286" customWidth="1"/>
    <col min="16152" max="16384" width="9" style="286"/>
  </cols>
  <sheetData>
    <row r="1" spans="1:13">
      <c r="A1" s="1544" t="s">
        <v>4602</v>
      </c>
      <c r="B1" s="1544"/>
      <c r="C1" s="1544"/>
      <c r="D1" s="1544"/>
    </row>
    <row r="2" spans="1:13" ht="42">
      <c r="A2" s="1254" t="s">
        <v>2531</v>
      </c>
      <c r="B2" s="1254"/>
      <c r="C2" s="1254"/>
      <c r="D2" s="1254"/>
      <c r="E2" s="1254"/>
      <c r="F2" s="1254"/>
      <c r="G2" s="1254"/>
      <c r="H2" s="1254"/>
      <c r="I2" s="1254"/>
      <c r="J2" s="1254"/>
      <c r="K2" s="285"/>
    </row>
    <row r="3" spans="1:13">
      <c r="C3" s="917"/>
      <c r="D3" s="917"/>
      <c r="E3" s="917"/>
      <c r="F3" s="917"/>
      <c r="G3" s="917"/>
      <c r="H3" s="917"/>
      <c r="I3" s="917"/>
      <c r="J3" s="917"/>
      <c r="K3" s="917"/>
    </row>
    <row r="4" spans="1:13">
      <c r="C4" s="917"/>
      <c r="D4" s="917"/>
      <c r="E4" s="917"/>
      <c r="F4" s="917"/>
      <c r="G4" s="917"/>
      <c r="H4" s="917"/>
      <c r="I4" s="917"/>
      <c r="J4" s="917"/>
      <c r="K4" s="917"/>
    </row>
    <row r="5" spans="1:13">
      <c r="C5" s="917"/>
      <c r="D5" s="917"/>
      <c r="E5" s="917"/>
      <c r="F5" s="917"/>
      <c r="G5" s="917"/>
      <c r="H5" s="917"/>
      <c r="I5" s="917"/>
      <c r="J5" s="917"/>
      <c r="K5" s="917"/>
    </row>
    <row r="6" spans="1:13">
      <c r="C6" s="917"/>
      <c r="D6" s="917"/>
      <c r="E6" s="917"/>
      <c r="F6" s="917"/>
      <c r="G6" s="917"/>
      <c r="H6" s="917"/>
      <c r="I6" s="917"/>
      <c r="J6" s="917"/>
      <c r="K6" s="917"/>
    </row>
    <row r="7" spans="1:13">
      <c r="C7" s="917"/>
      <c r="D7" s="917"/>
      <c r="E7" s="917"/>
      <c r="F7" s="917"/>
      <c r="G7" s="917"/>
      <c r="H7" s="917"/>
      <c r="I7" s="917"/>
      <c r="J7" s="917"/>
      <c r="K7" s="917"/>
    </row>
    <row r="8" spans="1:13">
      <c r="C8" s="917"/>
      <c r="D8" s="917"/>
      <c r="E8" s="917"/>
      <c r="F8" s="917"/>
      <c r="G8" s="917"/>
      <c r="H8" s="917"/>
      <c r="I8" s="917"/>
      <c r="J8" s="917"/>
      <c r="K8" s="917"/>
    </row>
    <row r="9" spans="1:13">
      <c r="C9" s="917"/>
      <c r="D9" s="917"/>
      <c r="E9" s="917"/>
      <c r="F9" s="917"/>
      <c r="G9" s="917"/>
      <c r="H9" s="917"/>
      <c r="I9" s="917"/>
      <c r="J9" s="917"/>
      <c r="K9" s="917"/>
    </row>
    <row r="10" spans="1:13">
      <c r="C10" s="917"/>
      <c r="D10" s="917"/>
      <c r="E10" s="917"/>
      <c r="F10" s="917"/>
      <c r="G10" s="917"/>
      <c r="H10" s="917"/>
      <c r="I10" s="917"/>
      <c r="J10" s="917"/>
      <c r="K10" s="917"/>
    </row>
    <row r="11" spans="1:13">
      <c r="C11" s="917"/>
      <c r="D11" s="917"/>
      <c r="E11" s="917"/>
      <c r="F11" s="917"/>
      <c r="G11" s="917"/>
      <c r="H11" s="917"/>
      <c r="I11" s="917"/>
      <c r="J11" s="917"/>
      <c r="K11" s="917"/>
    </row>
    <row r="15" spans="1:13">
      <c r="L15" s="307" t="s">
        <v>1204</v>
      </c>
      <c r="M15" s="307" t="s">
        <v>2532</v>
      </c>
    </row>
    <row r="16" spans="1:13">
      <c r="L16" s="918" t="s">
        <v>386</v>
      </c>
      <c r="M16" s="919">
        <f>'P89'!E23</f>
        <v>54432</v>
      </c>
    </row>
    <row r="17" spans="3:14">
      <c r="L17" s="918" t="s">
        <v>979</v>
      </c>
      <c r="M17" s="919">
        <f>'P89'!E21</f>
        <v>54508</v>
      </c>
    </row>
    <row r="18" spans="3:14">
      <c r="L18" s="918" t="s">
        <v>2533</v>
      </c>
      <c r="M18" s="919">
        <f>'P89'!E19</f>
        <v>54467</v>
      </c>
    </row>
    <row r="19" spans="3:14">
      <c r="L19" s="918" t="s">
        <v>2534</v>
      </c>
      <c r="M19" s="919">
        <f>'P89'!E17</f>
        <v>54719</v>
      </c>
    </row>
    <row r="20" spans="3:14">
      <c r="L20" s="918" t="s">
        <v>2535</v>
      </c>
      <c r="M20" s="919">
        <f>'P89'!E15</f>
        <v>54495</v>
      </c>
    </row>
    <row r="21" spans="3:14">
      <c r="L21" s="918" t="s">
        <v>2167</v>
      </c>
      <c r="M21" s="919">
        <f>'P89'!E13</f>
        <v>55116</v>
      </c>
    </row>
    <row r="22" spans="3:14">
      <c r="L22" s="918" t="s">
        <v>2536</v>
      </c>
      <c r="M22" s="919">
        <f>'P89'!E11</f>
        <v>55129</v>
      </c>
    </row>
    <row r="23" spans="3:14">
      <c r="L23" s="918" t="s">
        <v>2166</v>
      </c>
      <c r="M23" s="919">
        <f>'P89'!E9</f>
        <v>55052</v>
      </c>
    </row>
    <row r="24" spans="3:14">
      <c r="L24" s="918" t="s">
        <v>2537</v>
      </c>
      <c r="M24" s="919">
        <f>'P89'!E7</f>
        <v>54189</v>
      </c>
    </row>
    <row r="30" spans="3:14">
      <c r="N30" s="920"/>
    </row>
    <row r="32" spans="3:14">
      <c r="C32" s="920"/>
      <c r="I32" s="920"/>
      <c r="L32" s="346"/>
      <c r="M32" s="346"/>
    </row>
    <row r="39" spans="47:47">
      <c r="AU39" s="286" t="s">
        <v>4632</v>
      </c>
    </row>
    <row r="60" spans="13:20">
      <c r="M60" s="920"/>
      <c r="O60" s="920"/>
      <c r="Q60" s="920"/>
      <c r="S60" s="346"/>
      <c r="T60" s="346"/>
    </row>
    <row r="61" spans="13:20">
      <c r="O61" s="382"/>
    </row>
    <row r="62" spans="13:20">
      <c r="O62" s="920"/>
    </row>
    <row r="70" spans="1:13">
      <c r="A70" s="315"/>
      <c r="B70" s="920"/>
      <c r="C70" s="920"/>
      <c r="D70" s="920"/>
      <c r="E70" s="920"/>
      <c r="F70" s="920"/>
      <c r="G70" s="920"/>
      <c r="H70" s="920"/>
      <c r="I70" s="920"/>
      <c r="J70" s="920"/>
      <c r="K70" s="920"/>
      <c r="L70" s="920"/>
      <c r="M70" s="920"/>
    </row>
    <row r="72" spans="1:13">
      <c r="A72" s="315"/>
      <c r="B72" s="399"/>
      <c r="C72" s="920"/>
      <c r="D72" s="399"/>
      <c r="E72" s="399"/>
      <c r="F72" s="399"/>
      <c r="G72" s="399"/>
      <c r="H72" s="399"/>
      <c r="I72" s="920"/>
      <c r="J72" s="920"/>
      <c r="K72" s="920"/>
      <c r="L72" s="920"/>
      <c r="M72" s="920"/>
    </row>
    <row r="74" spans="1:13">
      <c r="A74" s="315"/>
      <c r="B74" s="921"/>
      <c r="C74" s="399"/>
      <c r="D74" s="921"/>
      <c r="E74" s="921"/>
      <c r="F74" s="921"/>
      <c r="G74" s="921"/>
      <c r="H74" s="921"/>
      <c r="I74" s="920"/>
      <c r="J74" s="920"/>
      <c r="K74" s="920"/>
      <c r="L74" s="920"/>
      <c r="M74" s="921"/>
    </row>
    <row r="76" spans="1:13">
      <c r="A76" s="315"/>
      <c r="B76" s="921"/>
      <c r="C76" s="921"/>
      <c r="D76" s="921"/>
      <c r="E76" s="921"/>
      <c r="F76" s="921"/>
      <c r="G76" s="921"/>
      <c r="H76" s="921"/>
      <c r="I76" s="920"/>
      <c r="J76" s="920"/>
      <c r="K76" s="920"/>
      <c r="L76" s="920"/>
      <c r="M76" s="921"/>
    </row>
  </sheetData>
  <mergeCells count="2">
    <mergeCell ref="A2:J2"/>
    <mergeCell ref="A1:D1"/>
  </mergeCells>
  <phoneticPr fontId="4"/>
  <hyperlinks>
    <hyperlink ref="A1" location="P2細目次!A1" display="目次に戻る" xr:uid="{73872B41-3261-4BC4-BE45-6EA75FE5E0D4}"/>
  </hyperlinks>
  <pageMargins left="0.70866141732283472" right="0.70866141732283472" top="0.74803149606299213" bottom="0.74803149606299213" header="0.31496062992125984" footer="0.31496062992125984"/>
  <pageSetup paperSize="9" scale="99" firstPageNumber="0" orientation="portrait" r:id="rId1"/>
  <headerFooter differentFirst="1" scaleWithDoc="0">
    <oddFooter>&amp;C- &amp;P -</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781D7-339C-48A0-BF0D-455A08F93A7F}">
  <sheetPr>
    <tabColor theme="0"/>
    <pageSetUpPr fitToPage="1"/>
  </sheetPr>
  <dimension ref="A1:V13"/>
  <sheetViews>
    <sheetView topLeftCell="A49" zoomScaleNormal="100" zoomScaleSheetLayoutView="100" workbookViewId="0">
      <selection activeCell="AL2" sqref="AL2:AR2"/>
    </sheetView>
  </sheetViews>
  <sheetFormatPr defaultRowHeight="13.5"/>
  <cols>
    <col min="1" max="14" width="9" style="69"/>
    <col min="15" max="22" width="0" style="69" hidden="1" customWidth="1"/>
    <col min="23" max="16384" width="9" style="69"/>
  </cols>
  <sheetData>
    <row r="1" spans="1:22">
      <c r="A1" s="1544" t="s">
        <v>4602</v>
      </c>
      <c r="B1" s="1544"/>
      <c r="C1" s="1544"/>
      <c r="D1" s="1544"/>
    </row>
    <row r="4" spans="1:22">
      <c r="O4" s="112"/>
      <c r="P4" s="112" t="s">
        <v>2538</v>
      </c>
      <c r="Q4" s="362" t="s">
        <v>2539</v>
      </c>
      <c r="R4" s="362" t="s">
        <v>2540</v>
      </c>
      <c r="S4" s="362" t="s">
        <v>2541</v>
      </c>
      <c r="T4" s="307" t="s">
        <v>2542</v>
      </c>
      <c r="U4" s="307" t="s">
        <v>2543</v>
      </c>
      <c r="V4" s="307" t="s">
        <v>2544</v>
      </c>
    </row>
    <row r="5" spans="1:22">
      <c r="O5" s="922" t="s">
        <v>2545</v>
      </c>
      <c r="P5" s="346">
        <f>'P89'!E33</f>
        <v>50916</v>
      </c>
      <c r="Q5" s="920">
        <f>'P89'!K33</f>
        <v>32463</v>
      </c>
      <c r="R5" s="920">
        <f>'P89'!Q33+'P89'!Q34</f>
        <v>16348</v>
      </c>
      <c r="S5" s="920">
        <f>'P89'!U33</f>
        <v>588</v>
      </c>
      <c r="T5" s="920">
        <f>'P89'!Y33</f>
        <v>821</v>
      </c>
      <c r="U5" s="920">
        <f>'P89'!AC33</f>
        <v>409</v>
      </c>
      <c r="V5" s="346">
        <f>'P89'!AG33</f>
        <v>287</v>
      </c>
    </row>
    <row r="6" spans="1:22">
      <c r="O6" s="923" t="s">
        <v>2546</v>
      </c>
      <c r="P6" s="346">
        <f>'P89'!E35</f>
        <v>51490</v>
      </c>
      <c r="Q6" s="920">
        <f>'P89'!K35</f>
        <v>32897</v>
      </c>
      <c r="R6" s="920">
        <f>'P89'!Q35+'P89'!Q36</f>
        <v>16644</v>
      </c>
      <c r="S6" s="920">
        <f>'P89'!U35</f>
        <v>532</v>
      </c>
      <c r="T6" s="920">
        <f>'P89'!Y35</f>
        <v>756</v>
      </c>
      <c r="U6" s="920">
        <f>'P89'!AC35</f>
        <v>374</v>
      </c>
      <c r="V6" s="346">
        <f>'P89'!AG35</f>
        <v>287</v>
      </c>
    </row>
    <row r="7" spans="1:22">
      <c r="O7" s="923" t="s">
        <v>2547</v>
      </c>
      <c r="P7" s="346">
        <f>'P89'!E37</f>
        <v>50499</v>
      </c>
      <c r="Q7" s="920">
        <f>'P89'!K37</f>
        <v>32087</v>
      </c>
      <c r="R7" s="920">
        <f>'P89'!Q37+'P89'!Q38</f>
        <v>16535</v>
      </c>
      <c r="S7" s="920">
        <f>'P89'!U37</f>
        <v>518</v>
      </c>
      <c r="T7" s="920">
        <f>'P89'!Y37</f>
        <v>753</v>
      </c>
      <c r="U7" s="920">
        <f>'P89'!AC37</f>
        <v>357</v>
      </c>
      <c r="V7" s="346">
        <f>'P89'!AG37</f>
        <v>249</v>
      </c>
    </row>
    <row r="8" spans="1:22">
      <c r="O8" s="923" t="s">
        <v>380</v>
      </c>
      <c r="P8" s="346">
        <f>'P89'!E39</f>
        <v>50848</v>
      </c>
      <c r="Q8" s="920">
        <f>'P89'!K39</f>
        <v>32094</v>
      </c>
      <c r="R8" s="920">
        <f>'P89'!Q39+'P89'!Q40</f>
        <v>16879</v>
      </c>
      <c r="S8" s="920">
        <f>'P89'!U39</f>
        <v>526</v>
      </c>
      <c r="T8" s="920">
        <f>'P89'!Y39</f>
        <v>755</v>
      </c>
      <c r="U8" s="920">
        <f>'P89'!AC39</f>
        <v>355</v>
      </c>
      <c r="V8" s="346">
        <f>'P89'!AG39</f>
        <v>239</v>
      </c>
    </row>
    <row r="9" spans="1:22">
      <c r="O9" s="923" t="s">
        <v>381</v>
      </c>
      <c r="P9" s="346">
        <f>'P89'!E41</f>
        <v>50564</v>
      </c>
      <c r="Q9" s="920">
        <f>'P89'!K41</f>
        <v>31860</v>
      </c>
      <c r="R9" s="920">
        <f>'P89'!Q41+'P89'!Q42</f>
        <v>16885</v>
      </c>
      <c r="S9" s="920">
        <f>'P89'!U41</f>
        <v>512</v>
      </c>
      <c r="T9" s="920">
        <f>'P89'!Y41</f>
        <v>732</v>
      </c>
      <c r="U9" s="920">
        <f>'P89'!AC41</f>
        <v>345</v>
      </c>
      <c r="V9" s="346">
        <f>'P89'!AG41</f>
        <v>230</v>
      </c>
    </row>
    <row r="10" spans="1:22">
      <c r="O10" s="923" t="s">
        <v>382</v>
      </c>
      <c r="P10" s="346">
        <f>'P89'!E43</f>
        <v>50831</v>
      </c>
      <c r="Q10" s="920">
        <f>'P89'!K43</f>
        <v>32101</v>
      </c>
      <c r="R10" s="920">
        <f>'P89'!Q43+'P89'!Q44</f>
        <v>16986</v>
      </c>
      <c r="S10" s="920">
        <f>'P89'!U43</f>
        <v>493</v>
      </c>
      <c r="T10" s="920">
        <f>'P89'!Y43</f>
        <v>676</v>
      </c>
      <c r="U10" s="920">
        <f>'P89'!AC43</f>
        <v>339</v>
      </c>
      <c r="V10" s="346">
        <f>'P89'!AG43</f>
        <v>236</v>
      </c>
    </row>
    <row r="11" spans="1:22">
      <c r="O11" s="923" t="s">
        <v>383</v>
      </c>
      <c r="P11" s="346">
        <f>'P89'!E45</f>
        <v>51333</v>
      </c>
      <c r="Q11" s="920">
        <f>'P89'!K45</f>
        <v>32592</v>
      </c>
      <c r="R11" s="920">
        <f>'P89'!Q45+'P89'!Q46</f>
        <v>17037</v>
      </c>
      <c r="S11" s="920">
        <f>'P89'!U45</f>
        <v>475</v>
      </c>
      <c r="T11" s="920">
        <f>'P89'!Y45</f>
        <v>664</v>
      </c>
      <c r="U11" s="920">
        <f>'P89'!AC45</f>
        <v>346</v>
      </c>
      <c r="V11" s="346">
        <f>'P89'!AG45</f>
        <v>219</v>
      </c>
    </row>
    <row r="12" spans="1:22">
      <c r="O12" s="922" t="s">
        <v>2409</v>
      </c>
      <c r="P12" s="346">
        <f>'P89'!E47</f>
        <v>51692</v>
      </c>
      <c r="Q12" s="920">
        <f>'P89'!K47</f>
        <v>32929</v>
      </c>
      <c r="R12" s="920">
        <f>'P89'!Q47+'P89'!Q48</f>
        <v>17153</v>
      </c>
      <c r="S12" s="920">
        <f>'P89'!U47</f>
        <v>456</v>
      </c>
      <c r="T12" s="920">
        <f>'P89'!Y47</f>
        <v>617</v>
      </c>
      <c r="U12" s="920">
        <f>'P89'!AC47</f>
        <v>343</v>
      </c>
      <c r="V12" s="346">
        <f>'P89'!AG47</f>
        <v>194</v>
      </c>
    </row>
    <row r="13" spans="1:22">
      <c r="O13" s="923" t="s">
        <v>2548</v>
      </c>
      <c r="P13" s="346">
        <f>'P89'!E49</f>
        <v>35343</v>
      </c>
      <c r="Q13" s="920">
        <f>'P89'!K49</f>
        <v>21743</v>
      </c>
      <c r="R13" s="920">
        <f>'P89'!Q49+'P89'!Q50</f>
        <v>12441</v>
      </c>
      <c r="S13" s="920">
        <f>'P89'!U49</f>
        <v>346</v>
      </c>
      <c r="T13" s="920">
        <f>'P89'!Y49</f>
        <v>449</v>
      </c>
      <c r="U13" s="920">
        <f>'P89'!AC49</f>
        <v>220</v>
      </c>
      <c r="V13" s="346">
        <f>'P89'!AG49</f>
        <v>144</v>
      </c>
    </row>
  </sheetData>
  <mergeCells count="1">
    <mergeCell ref="A1:D1"/>
  </mergeCells>
  <phoneticPr fontId="4"/>
  <hyperlinks>
    <hyperlink ref="A1" location="P2細目次!A1" display="目次に戻る" xr:uid="{F2315491-CC5A-4A1E-8F0D-E1CF56A7EE5F}"/>
  </hyperlinks>
  <pageMargins left="0.70866141732283472" right="0.70866141732283472" top="0.74803149606299213" bottom="0.74803149606299213" header="0.31496062992125984" footer="0.31496062992125984"/>
  <pageSetup paperSize="9" scale="82" firstPageNumber="0" orientation="portrait" r:id="rId1"/>
  <headerFooter differentFirst="1" scaleWithDoc="0">
    <oddFooter>&amp;C- &amp;P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906E3-1BE6-45BA-B09D-385CA570D436}">
  <sheetPr codeName="Sheet3">
    <tabColor theme="0"/>
    <pageSetUpPr fitToPage="1"/>
  </sheetPr>
  <dimension ref="A1:AD49"/>
  <sheetViews>
    <sheetView topLeftCell="A16" zoomScaleNormal="100" zoomScaleSheetLayoutView="100" workbookViewId="0">
      <selection activeCell="AL35" sqref="AL35"/>
    </sheetView>
  </sheetViews>
  <sheetFormatPr defaultColWidth="3.125" defaultRowHeight="18.75" customHeight="1"/>
  <cols>
    <col min="1" max="16384" width="3.125" style="18"/>
  </cols>
  <sheetData>
    <row r="1" spans="1:30" ht="13.5">
      <c r="A1" s="1176" t="s">
        <v>4602</v>
      </c>
      <c r="B1" s="1176"/>
      <c r="C1" s="1176"/>
      <c r="D1" s="1176"/>
    </row>
    <row r="2" spans="1:30" ht="18.75" customHeight="1">
      <c r="A2" s="1203" t="s">
        <v>62</v>
      </c>
      <c r="B2" s="1203"/>
      <c r="C2" s="1203"/>
      <c r="D2" s="1203"/>
      <c r="E2" s="1203"/>
      <c r="F2" s="1203"/>
      <c r="G2" s="1203"/>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row>
    <row r="3" spans="1:30" ht="18.75" customHeight="1">
      <c r="A3" s="1203"/>
      <c r="B3" s="1203"/>
      <c r="C3" s="1203"/>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row>
    <row r="4" spans="1:30" ht="18.7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18.75" customHeight="1">
      <c r="A5" s="1204" t="s">
        <v>63</v>
      </c>
      <c r="B5" s="1205"/>
      <c r="C5" s="1205"/>
      <c r="D5" s="1205"/>
      <c r="E5" s="1205"/>
      <c r="F5" s="1205"/>
      <c r="G5" s="1205"/>
      <c r="H5" s="1208" t="s">
        <v>64</v>
      </c>
      <c r="I5" s="1208"/>
      <c r="J5" s="1209"/>
      <c r="K5" s="1204" t="s">
        <v>65</v>
      </c>
      <c r="L5" s="1205"/>
      <c r="M5" s="1205"/>
      <c r="N5" s="1205"/>
      <c r="O5" s="1205"/>
      <c r="P5" s="1205"/>
      <c r="Q5" s="1205"/>
      <c r="R5" s="1208" t="str">
        <f>H5</f>
        <v>令和4.１.１</v>
      </c>
      <c r="S5" s="1208"/>
      <c r="T5" s="1209"/>
      <c r="U5" s="1204" t="s">
        <v>66</v>
      </c>
      <c r="V5" s="1205"/>
      <c r="W5" s="1205"/>
      <c r="X5" s="1205"/>
      <c r="Y5" s="1205"/>
      <c r="Z5" s="1205"/>
      <c r="AA5" s="1205"/>
      <c r="AB5" s="1208" t="str">
        <f>H5</f>
        <v>令和4.１.１</v>
      </c>
      <c r="AC5" s="1208"/>
      <c r="AD5" s="1209"/>
    </row>
    <row r="6" spans="1:30" ht="18.75" customHeight="1">
      <c r="A6" s="1206"/>
      <c r="B6" s="1207"/>
      <c r="C6" s="1207"/>
      <c r="D6" s="1207"/>
      <c r="E6" s="1207"/>
      <c r="F6" s="1207"/>
      <c r="G6" s="1207"/>
      <c r="H6" s="1210"/>
      <c r="I6" s="1210"/>
      <c r="J6" s="1211"/>
      <c r="K6" s="1206"/>
      <c r="L6" s="1207"/>
      <c r="M6" s="1207"/>
      <c r="N6" s="1207"/>
      <c r="O6" s="1207"/>
      <c r="P6" s="1207"/>
      <c r="Q6" s="1207"/>
      <c r="R6" s="1210"/>
      <c r="S6" s="1210"/>
      <c r="T6" s="1211"/>
      <c r="U6" s="1206"/>
      <c r="V6" s="1207"/>
      <c r="W6" s="1207"/>
      <c r="X6" s="1207"/>
      <c r="Y6" s="1207"/>
      <c r="Z6" s="1207"/>
      <c r="AA6" s="1207"/>
      <c r="AB6" s="1210"/>
      <c r="AC6" s="1210"/>
      <c r="AD6" s="1211"/>
    </row>
    <row r="7" spans="1:30" ht="18.75" customHeight="1">
      <c r="A7" s="287"/>
      <c r="B7" s="288"/>
      <c r="C7" s="288"/>
      <c r="D7" s="288"/>
      <c r="E7" s="288"/>
      <c r="F7" s="288"/>
      <c r="G7" s="288"/>
      <c r="H7" s="288"/>
      <c r="I7" s="288"/>
      <c r="J7" s="289"/>
      <c r="K7" s="287"/>
      <c r="L7" s="288"/>
      <c r="M7" s="288"/>
      <c r="N7" s="288"/>
      <c r="O7" s="288"/>
      <c r="P7" s="288"/>
      <c r="Q7" s="288"/>
      <c r="R7" s="288"/>
      <c r="S7" s="288"/>
      <c r="T7" s="289"/>
      <c r="U7" s="287"/>
      <c r="V7" s="288"/>
      <c r="W7" s="288"/>
      <c r="X7" s="288"/>
      <c r="Y7" s="288"/>
      <c r="Z7" s="288"/>
      <c r="AA7" s="288"/>
      <c r="AB7" s="288"/>
      <c r="AC7" s="288"/>
      <c r="AD7" s="289"/>
    </row>
    <row r="8" spans="1:30" ht="18.75" customHeight="1">
      <c r="A8" s="293"/>
      <c r="B8" s="294"/>
      <c r="C8" s="294"/>
      <c r="D8" s="294"/>
      <c r="E8" s="294"/>
      <c r="F8" s="294"/>
      <c r="G8" s="294"/>
      <c r="H8" s="294"/>
      <c r="I8" s="294"/>
      <c r="J8" s="292"/>
      <c r="K8" s="293"/>
      <c r="L8" s="294"/>
      <c r="M8" s="294"/>
      <c r="N8" s="294"/>
      <c r="O8" s="294"/>
      <c r="P8" s="294"/>
      <c r="Q8" s="294"/>
      <c r="R8" s="294"/>
      <c r="S8" s="294"/>
      <c r="T8" s="292"/>
      <c r="U8" s="293"/>
      <c r="V8" s="294"/>
      <c r="W8" s="294"/>
      <c r="X8" s="294"/>
      <c r="Y8" s="294"/>
      <c r="Z8" s="294"/>
      <c r="AA8" s="294"/>
      <c r="AB8" s="294"/>
      <c r="AC8" s="294"/>
      <c r="AD8" s="292"/>
    </row>
    <row r="9" spans="1:30" ht="18.75" customHeight="1">
      <c r="A9" s="293"/>
      <c r="B9" s="294"/>
      <c r="C9" s="294"/>
      <c r="D9" s="294"/>
      <c r="E9" s="294"/>
      <c r="F9" s="294"/>
      <c r="G9" s="294"/>
      <c r="H9" s="294"/>
      <c r="I9" s="294"/>
      <c r="J9" s="292"/>
      <c r="K9" s="293"/>
      <c r="L9" s="294"/>
      <c r="M9" s="294"/>
      <c r="N9" s="294"/>
      <c r="O9" s="294"/>
      <c r="P9" s="294"/>
      <c r="Q9" s="294"/>
      <c r="R9" s="294"/>
      <c r="S9" s="294"/>
      <c r="T9" s="292"/>
      <c r="U9" s="293"/>
      <c r="V9" s="294"/>
      <c r="W9" s="294"/>
      <c r="X9" s="294"/>
      <c r="Y9" s="294"/>
      <c r="Z9" s="294"/>
      <c r="AA9" s="294"/>
      <c r="AB9" s="294"/>
      <c r="AC9" s="294"/>
      <c r="AD9" s="292"/>
    </row>
    <row r="10" spans="1:30" ht="18.75" customHeight="1">
      <c r="A10" s="293"/>
      <c r="B10" s="294"/>
      <c r="C10" s="294"/>
      <c r="D10" s="294"/>
      <c r="E10" s="294"/>
      <c r="F10" s="294"/>
      <c r="G10" s="294"/>
      <c r="H10" s="294"/>
      <c r="I10" s="294"/>
      <c r="J10" s="292"/>
      <c r="K10" s="293"/>
      <c r="L10" s="294"/>
      <c r="M10" s="294"/>
      <c r="N10" s="294"/>
      <c r="O10" s="294"/>
      <c r="P10" s="294"/>
      <c r="Q10" s="294"/>
      <c r="R10" s="294"/>
      <c r="S10" s="294"/>
      <c r="T10" s="292"/>
      <c r="U10" s="293"/>
      <c r="V10" s="294"/>
      <c r="W10" s="294"/>
      <c r="X10" s="294"/>
      <c r="Y10" s="294"/>
      <c r="Z10" s="294"/>
      <c r="AA10" s="294"/>
      <c r="AB10" s="294"/>
      <c r="AC10" s="294"/>
      <c r="AD10" s="292"/>
    </row>
    <row r="11" spans="1:30" ht="18.75" customHeight="1">
      <c r="A11" s="293"/>
      <c r="B11" s="294"/>
      <c r="C11" s="294"/>
      <c r="D11" s="294"/>
      <c r="E11" s="294"/>
      <c r="F11" s="294"/>
      <c r="G11" s="294"/>
      <c r="H11" s="294"/>
      <c r="I11" s="294"/>
      <c r="J11" s="292"/>
      <c r="K11" s="293"/>
      <c r="L11" s="294"/>
      <c r="M11" s="294"/>
      <c r="N11" s="294"/>
      <c r="O11" s="294"/>
      <c r="P11" s="294"/>
      <c r="Q11" s="294"/>
      <c r="R11" s="294"/>
      <c r="S11" s="294"/>
      <c r="T11" s="292"/>
      <c r="U11" s="293"/>
      <c r="V11" s="294"/>
      <c r="W11" s="294"/>
      <c r="X11" s="294"/>
      <c r="Y11" s="294"/>
      <c r="Z11" s="294"/>
      <c r="AA11" s="294"/>
      <c r="AB11" s="294"/>
      <c r="AC11" s="294"/>
      <c r="AD11" s="292"/>
    </row>
    <row r="12" spans="1:30" ht="18.75" customHeight="1">
      <c r="A12" s="293"/>
      <c r="B12" s="294"/>
      <c r="C12" s="294"/>
      <c r="D12" s="294"/>
      <c r="E12" s="294"/>
      <c r="F12" s="294"/>
      <c r="G12" s="294"/>
      <c r="H12" s="294"/>
      <c r="I12" s="294"/>
      <c r="J12" s="292"/>
      <c r="K12" s="293"/>
      <c r="L12" s="294"/>
      <c r="M12" s="294"/>
      <c r="N12" s="294"/>
      <c r="O12" s="294"/>
      <c r="P12" s="294"/>
      <c r="Q12" s="294"/>
      <c r="R12" s="294"/>
      <c r="S12" s="294"/>
      <c r="T12" s="292"/>
      <c r="U12" s="293"/>
      <c r="V12" s="294"/>
      <c r="W12" s="294"/>
      <c r="X12" s="294"/>
      <c r="Y12" s="294"/>
      <c r="Z12" s="294"/>
      <c r="AA12" s="294"/>
      <c r="AB12" s="294"/>
      <c r="AC12" s="294"/>
      <c r="AD12" s="292"/>
    </row>
    <row r="13" spans="1:30" ht="18.75" customHeight="1">
      <c r="A13" s="20"/>
      <c r="B13" s="21"/>
      <c r="C13" s="21"/>
      <c r="D13" s="21"/>
      <c r="E13" s="21"/>
      <c r="F13" s="21"/>
      <c r="G13" s="21"/>
      <c r="H13" s="21"/>
      <c r="I13" s="21"/>
      <c r="J13" s="21"/>
      <c r="K13" s="20"/>
      <c r="L13" s="21"/>
      <c r="M13" s="21"/>
      <c r="N13" s="21"/>
      <c r="O13" s="21"/>
      <c r="P13" s="21"/>
      <c r="Q13" s="21"/>
      <c r="R13" s="21"/>
      <c r="S13" s="21"/>
      <c r="T13" s="22"/>
      <c r="U13" s="21"/>
      <c r="V13" s="21"/>
      <c r="W13" s="21"/>
      <c r="X13" s="21"/>
      <c r="Y13" s="21"/>
      <c r="Z13" s="21"/>
      <c r="AA13" s="21"/>
      <c r="AB13" s="21"/>
      <c r="AC13" s="21"/>
      <c r="AD13" s="22"/>
    </row>
    <row r="14" spans="1:30" ht="18.75" customHeight="1">
      <c r="A14" s="1212" t="s">
        <v>67</v>
      </c>
      <c r="B14" s="1212"/>
      <c r="C14" s="1212"/>
      <c r="D14" s="1212"/>
      <c r="E14" s="1212"/>
      <c r="F14" s="1212"/>
      <c r="G14" s="1212"/>
      <c r="H14" s="1212"/>
      <c r="I14" s="1212"/>
      <c r="J14" s="1212"/>
      <c r="K14" s="1212" t="s">
        <v>68</v>
      </c>
      <c r="L14" s="1212"/>
      <c r="M14" s="1212"/>
      <c r="N14" s="1212"/>
      <c r="O14" s="1212"/>
      <c r="P14" s="1212"/>
      <c r="Q14" s="1212"/>
      <c r="R14" s="1212"/>
      <c r="S14" s="1212"/>
      <c r="T14" s="1212"/>
      <c r="U14" s="1212" t="s">
        <v>69</v>
      </c>
      <c r="V14" s="1212"/>
      <c r="W14" s="1212"/>
      <c r="X14" s="1212"/>
      <c r="Y14" s="1212"/>
      <c r="Z14" s="1212"/>
      <c r="AA14" s="1212"/>
      <c r="AB14" s="1212"/>
      <c r="AC14" s="1212"/>
      <c r="AD14" s="1212"/>
    </row>
    <row r="15" spans="1:30" ht="18.75" customHeight="1">
      <c r="A15" s="1213"/>
      <c r="B15" s="1213"/>
      <c r="C15" s="1213"/>
      <c r="D15" s="1213"/>
      <c r="E15" s="1213"/>
      <c r="F15" s="1213"/>
      <c r="G15" s="1213"/>
      <c r="H15" s="1213"/>
      <c r="I15" s="1213"/>
      <c r="J15" s="1213"/>
      <c r="K15" s="1213"/>
      <c r="L15" s="1213"/>
      <c r="M15" s="1213"/>
      <c r="N15" s="1213"/>
      <c r="O15" s="1213"/>
      <c r="P15" s="1213"/>
      <c r="Q15" s="1213"/>
      <c r="R15" s="1213"/>
      <c r="S15" s="1213"/>
      <c r="T15" s="1213"/>
      <c r="U15" s="1213"/>
      <c r="V15" s="1213"/>
      <c r="W15" s="1213"/>
      <c r="X15" s="1213"/>
      <c r="Y15" s="1213"/>
      <c r="Z15" s="1213"/>
      <c r="AA15" s="1213"/>
      <c r="AB15" s="1213"/>
      <c r="AC15" s="1213"/>
      <c r="AD15" s="1213"/>
    </row>
    <row r="16" spans="1:30" ht="18.75" customHeight="1">
      <c r="A16" s="1214"/>
      <c r="B16" s="1214"/>
      <c r="C16" s="1214"/>
      <c r="D16" s="1214"/>
      <c r="E16" s="1214"/>
      <c r="F16" s="1214"/>
      <c r="G16" s="1214"/>
      <c r="H16" s="1214"/>
      <c r="I16" s="1214"/>
      <c r="J16" s="1214"/>
      <c r="K16" s="1214"/>
      <c r="L16" s="1214"/>
      <c r="M16" s="1214"/>
      <c r="N16" s="1214"/>
      <c r="O16" s="1214"/>
      <c r="P16" s="1214"/>
      <c r="Q16" s="1214"/>
      <c r="R16" s="1214"/>
      <c r="S16" s="1214"/>
      <c r="T16" s="1214"/>
      <c r="U16" s="1214"/>
      <c r="V16" s="1214"/>
      <c r="W16" s="1214"/>
      <c r="X16" s="1214"/>
      <c r="Y16" s="1214"/>
      <c r="Z16" s="1214"/>
      <c r="AA16" s="1214"/>
      <c r="AB16" s="1214"/>
      <c r="AC16" s="1214"/>
      <c r="AD16" s="1214"/>
    </row>
    <row r="17" spans="1:30" ht="18.75" customHeight="1">
      <c r="A17" s="295"/>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row>
    <row r="18" spans="1:30" ht="18.75" customHeight="1">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row>
    <row r="19" spans="1:30" ht="18.75" customHeight="1">
      <c r="A19" s="1215" t="s">
        <v>4601</v>
      </c>
      <c r="B19" s="1216"/>
      <c r="C19" s="1216"/>
      <c r="D19" s="1216"/>
      <c r="E19" s="1216"/>
      <c r="F19" s="1216"/>
      <c r="G19" s="1216"/>
      <c r="H19" s="1208" t="s">
        <v>70</v>
      </c>
      <c r="I19" s="1208"/>
      <c r="J19" s="1209"/>
      <c r="K19" s="1204" t="s">
        <v>71</v>
      </c>
      <c r="L19" s="1205"/>
      <c r="M19" s="1205"/>
      <c r="N19" s="1205"/>
      <c r="O19" s="1205"/>
      <c r="P19" s="1205"/>
      <c r="Q19" s="1205"/>
      <c r="R19" s="1208" t="s">
        <v>72</v>
      </c>
      <c r="S19" s="1208"/>
      <c r="T19" s="1209"/>
      <c r="U19" s="1204" t="s">
        <v>73</v>
      </c>
      <c r="V19" s="1205"/>
      <c r="W19" s="1205"/>
      <c r="X19" s="1205"/>
      <c r="Y19" s="1205"/>
      <c r="Z19" s="1205"/>
      <c r="AA19" s="1205"/>
      <c r="AB19" s="1219" t="s">
        <v>74</v>
      </c>
      <c r="AC19" s="1219"/>
      <c r="AD19" s="1220"/>
    </row>
    <row r="20" spans="1:30" ht="18.75" customHeight="1">
      <c r="A20" s="1217"/>
      <c r="B20" s="1218"/>
      <c r="C20" s="1218"/>
      <c r="D20" s="1218"/>
      <c r="E20" s="1218"/>
      <c r="F20" s="1218"/>
      <c r="G20" s="1218"/>
      <c r="H20" s="1210"/>
      <c r="I20" s="1210"/>
      <c r="J20" s="1211"/>
      <c r="K20" s="1206"/>
      <c r="L20" s="1207"/>
      <c r="M20" s="1207"/>
      <c r="N20" s="1207"/>
      <c r="O20" s="1207"/>
      <c r="P20" s="1207"/>
      <c r="Q20" s="1207"/>
      <c r="R20" s="1210"/>
      <c r="S20" s="1210"/>
      <c r="T20" s="1211"/>
      <c r="U20" s="1206"/>
      <c r="V20" s="1207"/>
      <c r="W20" s="1207"/>
      <c r="X20" s="1207"/>
      <c r="Y20" s="1207"/>
      <c r="Z20" s="1207"/>
      <c r="AA20" s="1207"/>
      <c r="AB20" s="1221"/>
      <c r="AC20" s="1221"/>
      <c r="AD20" s="1222"/>
    </row>
    <row r="21" spans="1:30" ht="18.75" customHeight="1">
      <c r="A21" s="290"/>
      <c r="B21" s="291"/>
      <c r="C21" s="291"/>
      <c r="D21" s="291"/>
      <c r="E21" s="291"/>
      <c r="F21" s="291"/>
      <c r="G21" s="291"/>
      <c r="H21" s="291"/>
      <c r="I21" s="291"/>
      <c r="J21" s="292"/>
      <c r="K21" s="293"/>
      <c r="L21" s="294"/>
      <c r="M21" s="294"/>
      <c r="N21" s="294"/>
      <c r="O21" s="294"/>
      <c r="P21" s="294"/>
      <c r="Q21" s="294"/>
      <c r="R21" s="294"/>
      <c r="S21" s="294"/>
      <c r="T21" s="292"/>
      <c r="U21" s="293"/>
      <c r="V21" s="294"/>
      <c r="W21" s="294"/>
      <c r="X21" s="294"/>
      <c r="Y21" s="294"/>
      <c r="Z21" s="294"/>
      <c r="AA21" s="294"/>
      <c r="AB21" s="294"/>
      <c r="AC21" s="294"/>
      <c r="AD21" s="292"/>
    </row>
    <row r="22" spans="1:30" ht="18.75" customHeight="1">
      <c r="A22" s="290"/>
      <c r="B22" s="291"/>
      <c r="C22" s="291"/>
      <c r="D22" s="291"/>
      <c r="E22" s="291"/>
      <c r="F22" s="291"/>
      <c r="G22" s="291"/>
      <c r="H22" s="291"/>
      <c r="I22" s="291"/>
      <c r="J22" s="292"/>
      <c r="K22" s="293"/>
      <c r="L22" s="294"/>
      <c r="M22" s="294"/>
      <c r="N22" s="294"/>
      <c r="O22" s="294"/>
      <c r="P22" s="294"/>
      <c r="Q22" s="294"/>
      <c r="R22" s="294"/>
      <c r="S22" s="294"/>
      <c r="T22" s="292"/>
      <c r="U22" s="293"/>
      <c r="V22" s="294"/>
      <c r="W22" s="294"/>
      <c r="X22" s="294"/>
      <c r="Y22" s="294"/>
      <c r="Z22" s="294"/>
      <c r="AA22" s="294"/>
      <c r="AB22" s="294"/>
      <c r="AC22" s="294"/>
      <c r="AD22" s="292"/>
    </row>
    <row r="23" spans="1:30" ht="18.75" customHeight="1">
      <c r="A23" s="290"/>
      <c r="B23" s="291"/>
      <c r="C23" s="291"/>
      <c r="D23" s="291"/>
      <c r="E23" s="291"/>
      <c r="F23" s="291"/>
      <c r="G23" s="291"/>
      <c r="H23" s="291"/>
      <c r="I23" s="291"/>
      <c r="J23" s="292"/>
      <c r="K23" s="293"/>
      <c r="L23" s="294"/>
      <c r="M23" s="294"/>
      <c r="N23" s="294"/>
      <c r="O23" s="294"/>
      <c r="P23" s="294"/>
      <c r="Q23" s="294"/>
      <c r="R23" s="294"/>
      <c r="S23" s="294"/>
      <c r="T23" s="292"/>
      <c r="U23" s="293"/>
      <c r="V23" s="294"/>
      <c r="W23" s="294"/>
      <c r="X23" s="294"/>
      <c r="Y23" s="294"/>
      <c r="Z23" s="294"/>
      <c r="AA23" s="294"/>
      <c r="AB23" s="294"/>
      <c r="AC23" s="294"/>
      <c r="AD23" s="292"/>
    </row>
    <row r="24" spans="1:30" ht="18.75" customHeight="1">
      <c r="A24" s="290"/>
      <c r="B24" s="291"/>
      <c r="C24" s="291"/>
      <c r="D24" s="291"/>
      <c r="E24" s="291"/>
      <c r="F24" s="291"/>
      <c r="G24" s="291"/>
      <c r="H24" s="291"/>
      <c r="I24" s="291"/>
      <c r="J24" s="292"/>
      <c r="K24" s="293"/>
      <c r="L24" s="294"/>
      <c r="M24" s="294"/>
      <c r="N24" s="294"/>
      <c r="O24" s="294"/>
      <c r="P24" s="294"/>
      <c r="Q24" s="294"/>
      <c r="R24" s="294"/>
      <c r="S24" s="294"/>
      <c r="T24" s="292"/>
      <c r="U24" s="293"/>
      <c r="V24" s="294"/>
      <c r="W24" s="294"/>
      <c r="X24" s="294"/>
      <c r="Y24" s="294"/>
      <c r="Z24" s="294"/>
      <c r="AA24" s="294"/>
      <c r="AB24" s="294"/>
      <c r="AC24" s="294"/>
      <c r="AD24" s="292"/>
    </row>
    <row r="25" spans="1:30" ht="18.75" customHeight="1">
      <c r="A25" s="290"/>
      <c r="B25" s="291"/>
      <c r="C25" s="291"/>
      <c r="D25" s="291"/>
      <c r="E25" s="291"/>
      <c r="F25" s="291"/>
      <c r="G25" s="291"/>
      <c r="H25" s="291"/>
      <c r="I25" s="291"/>
      <c r="J25" s="292"/>
      <c r="K25" s="293"/>
      <c r="L25" s="294"/>
      <c r="M25" s="294"/>
      <c r="N25" s="294"/>
      <c r="O25" s="294"/>
      <c r="P25" s="294"/>
      <c r="Q25" s="294"/>
      <c r="R25" s="294"/>
      <c r="S25" s="294"/>
      <c r="T25" s="292"/>
      <c r="U25" s="293"/>
      <c r="V25" s="294"/>
      <c r="W25" s="294"/>
      <c r="X25" s="294"/>
      <c r="Y25" s="294"/>
      <c r="Z25" s="294"/>
      <c r="AA25" s="294"/>
      <c r="AB25" s="294"/>
      <c r="AC25" s="294"/>
      <c r="AD25" s="292"/>
    </row>
    <row r="26" spans="1:30" ht="18.75" customHeight="1">
      <c r="A26" s="290"/>
      <c r="B26" s="291"/>
      <c r="C26" s="291"/>
      <c r="D26" s="291"/>
      <c r="E26" s="291"/>
      <c r="F26" s="291"/>
      <c r="G26" s="291"/>
      <c r="H26" s="291"/>
      <c r="I26" s="291"/>
      <c r="J26" s="292"/>
      <c r="K26" s="293"/>
      <c r="L26" s="294"/>
      <c r="M26" s="294"/>
      <c r="N26" s="294"/>
      <c r="O26" s="294"/>
      <c r="P26" s="294"/>
      <c r="Q26" s="294"/>
      <c r="R26" s="294"/>
      <c r="S26" s="294"/>
      <c r="T26" s="292"/>
      <c r="U26" s="293"/>
      <c r="V26" s="294"/>
      <c r="W26" s="294"/>
      <c r="X26" s="294"/>
      <c r="Y26" s="294"/>
      <c r="Z26" s="294"/>
      <c r="AA26" s="294"/>
      <c r="AB26" s="294"/>
      <c r="AC26" s="294"/>
      <c r="AD26" s="292"/>
    </row>
    <row r="27" spans="1:30" ht="18.75" customHeight="1">
      <c r="A27" s="20"/>
      <c r="B27" s="21"/>
      <c r="C27" s="21"/>
      <c r="D27" s="21"/>
      <c r="E27" s="21"/>
      <c r="F27" s="21"/>
      <c r="G27" s="21"/>
      <c r="H27" s="21"/>
      <c r="I27" s="21"/>
      <c r="J27" s="22"/>
      <c r="K27" s="20"/>
      <c r="L27" s="21"/>
      <c r="M27" s="21"/>
      <c r="N27" s="21"/>
      <c r="O27" s="21"/>
      <c r="P27" s="21"/>
      <c r="Q27" s="21"/>
      <c r="R27" s="21"/>
      <c r="S27" s="21"/>
      <c r="T27" s="22"/>
      <c r="U27" s="20"/>
      <c r="V27" s="21"/>
      <c r="W27" s="21"/>
      <c r="X27" s="21"/>
      <c r="Y27" s="21"/>
      <c r="Z27" s="21"/>
      <c r="AA27" s="21"/>
      <c r="AB27" s="21"/>
      <c r="AC27" s="21"/>
      <c r="AD27" s="22"/>
    </row>
    <row r="28" spans="1:30" ht="18.75" customHeight="1">
      <c r="A28" s="1223" t="s">
        <v>75</v>
      </c>
      <c r="B28" s="1224"/>
      <c r="C28" s="1224"/>
      <c r="D28" s="1224"/>
      <c r="E28" s="1224"/>
      <c r="F28" s="1224"/>
      <c r="G28" s="1224"/>
      <c r="H28" s="1224"/>
      <c r="I28" s="1224"/>
      <c r="J28" s="1225"/>
      <c r="K28" s="1226"/>
      <c r="L28" s="1227"/>
      <c r="M28" s="1227"/>
      <c r="N28" s="1227"/>
      <c r="O28" s="1227"/>
      <c r="P28" s="1227"/>
      <c r="Q28" s="1227"/>
      <c r="R28" s="1227"/>
      <c r="S28" s="1227"/>
      <c r="T28" s="1228"/>
      <c r="U28" s="1223" t="s">
        <v>76</v>
      </c>
      <c r="V28" s="1224"/>
      <c r="W28" s="1224"/>
      <c r="X28" s="1224"/>
      <c r="Y28" s="1224"/>
      <c r="Z28" s="1224"/>
      <c r="AA28" s="1224"/>
      <c r="AB28" s="1224"/>
      <c r="AC28" s="1224"/>
      <c r="AD28" s="1225"/>
    </row>
    <row r="29" spans="1:30" ht="18.75" customHeight="1">
      <c r="A29" s="1229" t="s">
        <v>77</v>
      </c>
      <c r="B29" s="1230"/>
      <c r="C29" s="1230"/>
      <c r="D29" s="1230"/>
      <c r="E29" s="1230"/>
      <c r="F29" s="1230"/>
      <c r="G29" s="1230"/>
      <c r="H29" s="1230"/>
      <c r="I29" s="1230"/>
      <c r="J29" s="1231"/>
      <c r="K29" s="1229" t="s">
        <v>78</v>
      </c>
      <c r="L29" s="1230"/>
      <c r="M29" s="1230"/>
      <c r="N29" s="1230"/>
      <c r="O29" s="1230"/>
      <c r="P29" s="1230"/>
      <c r="Q29" s="1230"/>
      <c r="R29" s="1230"/>
      <c r="S29" s="1230"/>
      <c r="T29" s="1231"/>
      <c r="U29" s="1229" t="s">
        <v>79</v>
      </c>
      <c r="V29" s="1230"/>
      <c r="W29" s="1230"/>
      <c r="X29" s="1230"/>
      <c r="Y29" s="1230"/>
      <c r="Z29" s="1230"/>
      <c r="AA29" s="1230"/>
      <c r="AB29" s="1230"/>
      <c r="AC29" s="1230"/>
      <c r="AD29" s="1231"/>
    </row>
    <row r="30" spans="1:30" ht="18.75" customHeight="1">
      <c r="A30" s="1235" t="s">
        <v>80</v>
      </c>
      <c r="B30" s="1236"/>
      <c r="C30" s="1236"/>
      <c r="D30" s="1236"/>
      <c r="E30" s="1236"/>
      <c r="F30" s="1236"/>
      <c r="G30" s="1236"/>
      <c r="H30" s="1236"/>
      <c r="I30" s="1236"/>
      <c r="J30" s="1237"/>
      <c r="K30" s="1235"/>
      <c r="L30" s="1236"/>
      <c r="M30" s="1236"/>
      <c r="N30" s="1236"/>
      <c r="O30" s="1236"/>
      <c r="P30" s="1236"/>
      <c r="Q30" s="1236"/>
      <c r="R30" s="1236"/>
      <c r="S30" s="1236"/>
      <c r="T30" s="1237"/>
      <c r="U30" s="1235" t="s">
        <v>81</v>
      </c>
      <c r="V30" s="1236"/>
      <c r="W30" s="1236"/>
      <c r="X30" s="1236"/>
      <c r="Y30" s="1236"/>
      <c r="Z30" s="1236"/>
      <c r="AA30" s="1236"/>
      <c r="AB30" s="1236"/>
      <c r="AC30" s="1236"/>
      <c r="AD30" s="1237"/>
    </row>
    <row r="31" spans="1:30" ht="18.75" customHeight="1">
      <c r="A31" s="295"/>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95"/>
    </row>
    <row r="32" spans="1:30" ht="18.75" customHeight="1">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ht="18.75" customHeight="1">
      <c r="A33" s="1238" t="s">
        <v>82</v>
      </c>
      <c r="B33" s="1239"/>
      <c r="C33" s="1239"/>
      <c r="D33" s="1239"/>
      <c r="E33" s="1239"/>
      <c r="F33" s="1239"/>
      <c r="G33" s="1239"/>
      <c r="H33" s="1242" t="s">
        <v>83</v>
      </c>
      <c r="I33" s="1242"/>
      <c r="J33" s="1243"/>
      <c r="K33" s="1238" t="s">
        <v>84</v>
      </c>
      <c r="L33" s="1239"/>
      <c r="M33" s="1239"/>
      <c r="N33" s="1239"/>
      <c r="O33" s="1239"/>
      <c r="P33" s="1239"/>
      <c r="Q33" s="1239"/>
      <c r="R33" s="1208" t="s">
        <v>85</v>
      </c>
      <c r="S33" s="1208"/>
      <c r="T33" s="1209"/>
      <c r="U33" s="1204" t="s">
        <v>86</v>
      </c>
      <c r="V33" s="1205"/>
      <c r="W33" s="1205"/>
      <c r="X33" s="1205"/>
      <c r="Y33" s="1205"/>
      <c r="Z33" s="1205"/>
      <c r="AA33" s="1205"/>
      <c r="AB33" s="1219" t="s">
        <v>87</v>
      </c>
      <c r="AC33" s="1219"/>
      <c r="AD33" s="1220"/>
    </row>
    <row r="34" spans="1:30" ht="18.75" customHeight="1">
      <c r="A34" s="1240"/>
      <c r="B34" s="1241"/>
      <c r="C34" s="1241"/>
      <c r="D34" s="1241"/>
      <c r="E34" s="1241"/>
      <c r="F34" s="1241"/>
      <c r="G34" s="1241"/>
      <c r="H34" s="1244"/>
      <c r="I34" s="1244"/>
      <c r="J34" s="1245"/>
      <c r="K34" s="1240"/>
      <c r="L34" s="1241"/>
      <c r="M34" s="1241"/>
      <c r="N34" s="1241"/>
      <c r="O34" s="1241"/>
      <c r="P34" s="1241"/>
      <c r="Q34" s="1241"/>
      <c r="R34" s="1210"/>
      <c r="S34" s="1210"/>
      <c r="T34" s="1211"/>
      <c r="U34" s="1206"/>
      <c r="V34" s="1207"/>
      <c r="W34" s="1207"/>
      <c r="X34" s="1207"/>
      <c r="Y34" s="1207"/>
      <c r="Z34" s="1207"/>
      <c r="AA34" s="1207"/>
      <c r="AB34" s="1221"/>
      <c r="AC34" s="1221"/>
      <c r="AD34" s="1222"/>
    </row>
    <row r="35" spans="1:30" ht="18.75" customHeight="1">
      <c r="A35" s="296"/>
      <c r="B35" s="297"/>
      <c r="C35" s="297"/>
      <c r="D35" s="297"/>
      <c r="E35" s="297"/>
      <c r="F35" s="297"/>
      <c r="G35" s="297"/>
      <c r="H35" s="297"/>
      <c r="I35" s="297"/>
      <c r="J35" s="298"/>
      <c r="K35" s="296"/>
      <c r="L35" s="297"/>
      <c r="M35" s="297"/>
      <c r="N35" s="297"/>
      <c r="O35" s="297"/>
      <c r="P35" s="297"/>
      <c r="Q35" s="297"/>
      <c r="R35" s="297"/>
      <c r="S35" s="297"/>
      <c r="T35" s="292"/>
      <c r="U35" s="293"/>
      <c r="V35" s="294"/>
      <c r="W35" s="294"/>
      <c r="X35" s="294"/>
      <c r="Y35" s="294"/>
      <c r="Z35" s="294"/>
      <c r="AA35" s="294"/>
      <c r="AB35" s="294"/>
      <c r="AC35" s="294"/>
      <c r="AD35" s="292"/>
    </row>
    <row r="36" spans="1:30" ht="18.75" customHeight="1">
      <c r="A36" s="296"/>
      <c r="B36" s="297"/>
      <c r="C36" s="297"/>
      <c r="D36" s="297"/>
      <c r="E36" s="297"/>
      <c r="F36" s="297"/>
      <c r="G36" s="297"/>
      <c r="H36" s="297"/>
      <c r="I36" s="297"/>
      <c r="J36" s="298"/>
      <c r="K36" s="296"/>
      <c r="L36" s="297"/>
      <c r="M36" s="297"/>
      <c r="N36" s="297"/>
      <c r="O36" s="297"/>
      <c r="P36" s="297"/>
      <c r="Q36" s="297"/>
      <c r="R36" s="297"/>
      <c r="S36" s="297"/>
      <c r="T36" s="292"/>
      <c r="U36" s="293"/>
      <c r="V36" s="294"/>
      <c r="W36" s="294"/>
      <c r="X36" s="294"/>
      <c r="Y36" s="294"/>
      <c r="Z36" s="294"/>
      <c r="AA36" s="294"/>
      <c r="AB36" s="294"/>
      <c r="AC36" s="294"/>
      <c r="AD36" s="292"/>
    </row>
    <row r="37" spans="1:30" ht="18.75" customHeight="1">
      <c r="A37" s="296"/>
      <c r="B37" s="297"/>
      <c r="C37" s="297"/>
      <c r="D37" s="297"/>
      <c r="E37" s="297"/>
      <c r="F37" s="297"/>
      <c r="G37" s="297"/>
      <c r="H37" s="297"/>
      <c r="I37" s="297"/>
      <c r="J37" s="298"/>
      <c r="K37" s="296"/>
      <c r="L37" s="297"/>
      <c r="M37" s="297"/>
      <c r="N37" s="297"/>
      <c r="O37" s="297"/>
      <c r="P37" s="297"/>
      <c r="Q37" s="297"/>
      <c r="R37" s="297"/>
      <c r="S37" s="297"/>
      <c r="T37" s="292"/>
      <c r="U37" s="293"/>
      <c r="V37" s="294"/>
      <c r="W37" s="294"/>
      <c r="X37" s="294"/>
      <c r="Y37" s="294"/>
      <c r="Z37" s="294"/>
      <c r="AA37" s="294"/>
      <c r="AB37" s="294"/>
      <c r="AC37" s="294"/>
      <c r="AD37" s="292"/>
    </row>
    <row r="38" spans="1:30" ht="18.75" customHeight="1">
      <c r="A38" s="296"/>
      <c r="B38" s="297"/>
      <c r="C38" s="297"/>
      <c r="D38" s="297"/>
      <c r="E38" s="297"/>
      <c r="F38" s="297"/>
      <c r="G38" s="297"/>
      <c r="H38" s="297"/>
      <c r="I38" s="297"/>
      <c r="J38" s="298"/>
      <c r="K38" s="296"/>
      <c r="L38" s="297"/>
      <c r="M38" s="297"/>
      <c r="N38" s="297"/>
      <c r="O38" s="297"/>
      <c r="P38" s="297"/>
      <c r="Q38" s="297"/>
      <c r="R38" s="297"/>
      <c r="S38" s="297"/>
      <c r="T38" s="292"/>
      <c r="U38" s="293"/>
      <c r="V38" s="294"/>
      <c r="W38" s="294"/>
      <c r="X38" s="294"/>
      <c r="Y38" s="294"/>
      <c r="Z38" s="294"/>
      <c r="AA38" s="294"/>
      <c r="AB38" s="294"/>
      <c r="AC38" s="294"/>
      <c r="AD38" s="292"/>
    </row>
    <row r="39" spans="1:30" ht="18.75" customHeight="1">
      <c r="A39" s="296"/>
      <c r="B39" s="297"/>
      <c r="C39" s="297"/>
      <c r="D39" s="297"/>
      <c r="E39" s="297"/>
      <c r="F39" s="297"/>
      <c r="G39" s="297"/>
      <c r="H39" s="297"/>
      <c r="I39" s="297"/>
      <c r="J39" s="298"/>
      <c r="K39" s="296"/>
      <c r="L39" s="297"/>
      <c r="M39" s="297"/>
      <c r="N39" s="297"/>
      <c r="O39" s="297"/>
      <c r="P39" s="297"/>
      <c r="Q39" s="297"/>
      <c r="R39" s="297"/>
      <c r="S39" s="297"/>
      <c r="T39" s="292"/>
      <c r="U39" s="293"/>
      <c r="V39" s="294"/>
      <c r="W39" s="294"/>
      <c r="X39" s="294"/>
      <c r="Y39" s="294"/>
      <c r="Z39" s="294"/>
      <c r="AA39" s="294"/>
      <c r="AB39" s="294"/>
      <c r="AC39" s="294"/>
      <c r="AD39" s="292"/>
    </row>
    <row r="40" spans="1:30" ht="18.75" customHeight="1">
      <c r="A40" s="296"/>
      <c r="B40" s="297"/>
      <c r="C40" s="297"/>
      <c r="D40" s="297"/>
      <c r="E40" s="297"/>
      <c r="F40" s="297"/>
      <c r="G40" s="297"/>
      <c r="H40" s="297"/>
      <c r="I40" s="297"/>
      <c r="J40" s="298"/>
      <c r="K40" s="296"/>
      <c r="L40" s="297"/>
      <c r="M40" s="297"/>
      <c r="N40" s="297"/>
      <c r="O40" s="297"/>
      <c r="P40" s="297"/>
      <c r="Q40" s="297"/>
      <c r="R40" s="297"/>
      <c r="S40" s="297"/>
      <c r="T40" s="292"/>
      <c r="U40" s="293"/>
      <c r="V40" s="294"/>
      <c r="W40" s="294"/>
      <c r="X40" s="294"/>
      <c r="Y40" s="294"/>
      <c r="Z40" s="294"/>
      <c r="AA40" s="294"/>
      <c r="AB40" s="294"/>
      <c r="AC40" s="294"/>
      <c r="AD40" s="292"/>
    </row>
    <row r="41" spans="1:30" ht="18.75" customHeight="1">
      <c r="A41" s="20"/>
      <c r="B41" s="21"/>
      <c r="C41" s="21"/>
      <c r="D41" s="21"/>
      <c r="E41" s="21"/>
      <c r="F41" s="21"/>
      <c r="G41" s="21"/>
      <c r="H41" s="21"/>
      <c r="I41" s="21"/>
      <c r="J41" s="22"/>
      <c r="K41" s="20"/>
      <c r="L41" s="21"/>
      <c r="M41" s="21"/>
      <c r="N41" s="21"/>
      <c r="O41" s="21"/>
      <c r="P41" s="21"/>
      <c r="Q41" s="21"/>
      <c r="R41" s="21"/>
      <c r="S41" s="21"/>
      <c r="T41" s="22"/>
      <c r="U41" s="20"/>
      <c r="V41" s="21"/>
      <c r="W41" s="21"/>
      <c r="X41" s="21"/>
      <c r="Y41" s="21"/>
      <c r="Z41" s="21"/>
      <c r="AA41" s="21"/>
      <c r="AB41" s="21"/>
      <c r="AC41" s="21"/>
      <c r="AD41" s="22"/>
    </row>
    <row r="42" spans="1:30" ht="18.75" customHeight="1">
      <c r="A42" s="1212" t="s">
        <v>88</v>
      </c>
      <c r="B42" s="1212"/>
      <c r="C42" s="1212"/>
      <c r="D42" s="1212"/>
      <c r="E42" s="1212"/>
      <c r="F42" s="1212"/>
      <c r="G42" s="1212"/>
      <c r="H42" s="1212"/>
      <c r="I42" s="1212"/>
      <c r="J42" s="1212"/>
      <c r="K42" s="1212" t="s">
        <v>89</v>
      </c>
      <c r="L42" s="1212"/>
      <c r="M42" s="1212"/>
      <c r="N42" s="1212"/>
      <c r="O42" s="1212"/>
      <c r="P42" s="1212"/>
      <c r="Q42" s="1212"/>
      <c r="R42" s="1212"/>
      <c r="S42" s="1212"/>
      <c r="T42" s="1212"/>
      <c r="U42" s="1232" t="s">
        <v>90</v>
      </c>
      <c r="V42" s="1232"/>
      <c r="W42" s="1232"/>
      <c r="X42" s="1232"/>
      <c r="Y42" s="1232"/>
      <c r="Z42" s="1232"/>
      <c r="AA42" s="1232"/>
      <c r="AB42" s="1232"/>
      <c r="AC42" s="1232"/>
      <c r="AD42" s="1232"/>
    </row>
    <row r="43" spans="1:30" ht="18.75" customHeight="1">
      <c r="A43" s="1213"/>
      <c r="B43" s="1213"/>
      <c r="C43" s="1213"/>
      <c r="D43" s="1213"/>
      <c r="E43" s="1213"/>
      <c r="F43" s="1213"/>
      <c r="G43" s="1213"/>
      <c r="H43" s="1213"/>
      <c r="I43" s="1213"/>
      <c r="J43" s="1213"/>
      <c r="K43" s="1213"/>
      <c r="L43" s="1213"/>
      <c r="M43" s="1213"/>
      <c r="N43" s="1213"/>
      <c r="O43" s="1213"/>
      <c r="P43" s="1213"/>
      <c r="Q43" s="1213"/>
      <c r="R43" s="1213"/>
      <c r="S43" s="1213"/>
      <c r="T43" s="1213"/>
      <c r="U43" s="1233"/>
      <c r="V43" s="1233"/>
      <c r="W43" s="1233"/>
      <c r="X43" s="1233"/>
      <c r="Y43" s="1233"/>
      <c r="Z43" s="1233"/>
      <c r="AA43" s="1233"/>
      <c r="AB43" s="1233"/>
      <c r="AC43" s="1233"/>
      <c r="AD43" s="1233"/>
    </row>
    <row r="44" spans="1:30" ht="18.75" customHeight="1">
      <c r="A44" s="1214"/>
      <c r="B44" s="1214"/>
      <c r="C44" s="1214"/>
      <c r="D44" s="1214"/>
      <c r="E44" s="1214"/>
      <c r="F44" s="1214"/>
      <c r="G44" s="1214"/>
      <c r="H44" s="1214"/>
      <c r="I44" s="1214"/>
      <c r="J44" s="1214"/>
      <c r="K44" s="1214"/>
      <c r="L44" s="1214"/>
      <c r="M44" s="1214"/>
      <c r="N44" s="1214"/>
      <c r="O44" s="1214"/>
      <c r="P44" s="1214"/>
      <c r="Q44" s="1214"/>
      <c r="R44" s="1214"/>
      <c r="S44" s="1214"/>
      <c r="T44" s="1214"/>
      <c r="U44" s="1234"/>
      <c r="V44" s="1234"/>
      <c r="W44" s="1234"/>
      <c r="X44" s="1234"/>
      <c r="Y44" s="1234"/>
      <c r="Z44" s="1234"/>
      <c r="AA44" s="1234"/>
      <c r="AB44" s="1234"/>
      <c r="AC44" s="1234"/>
      <c r="AD44" s="1234"/>
    </row>
    <row r="49" spans="4:4" ht="18.75" customHeight="1">
      <c r="D49" s="69"/>
    </row>
  </sheetData>
  <mergeCells count="35">
    <mergeCell ref="A42:J44"/>
    <mergeCell ref="K42:T44"/>
    <mergeCell ref="U42:AD44"/>
    <mergeCell ref="A30:J30"/>
    <mergeCell ref="K30:T30"/>
    <mergeCell ref="U30:AD30"/>
    <mergeCell ref="A33:G34"/>
    <mergeCell ref="H33:J34"/>
    <mergeCell ref="K33:Q34"/>
    <mergeCell ref="R33:T34"/>
    <mergeCell ref="U33:AA34"/>
    <mergeCell ref="AB33:AD34"/>
    <mergeCell ref="A28:J28"/>
    <mergeCell ref="K28:T28"/>
    <mergeCell ref="U28:AD28"/>
    <mergeCell ref="A29:J29"/>
    <mergeCell ref="K29:T29"/>
    <mergeCell ref="U29:AD29"/>
    <mergeCell ref="A14:J16"/>
    <mergeCell ref="K14:T16"/>
    <mergeCell ref="U14:AD16"/>
    <mergeCell ref="A19:G20"/>
    <mergeCell ref="H19:J20"/>
    <mergeCell ref="K19:Q20"/>
    <mergeCell ref="R19:T20"/>
    <mergeCell ref="U19:AA20"/>
    <mergeCell ref="AB19:AD20"/>
    <mergeCell ref="A1:D1"/>
    <mergeCell ref="A2:AD3"/>
    <mergeCell ref="A5:G6"/>
    <mergeCell ref="H5:J6"/>
    <mergeCell ref="K5:Q6"/>
    <mergeCell ref="R5:T6"/>
    <mergeCell ref="U5:AA6"/>
    <mergeCell ref="AB5:AD6"/>
  </mergeCells>
  <phoneticPr fontId="4"/>
  <hyperlinks>
    <hyperlink ref="A1" location="P2細目次!A1" display="目次に戻る" xr:uid="{777E724A-EB4C-49BF-B560-65795095CD91}"/>
  </hyperlinks>
  <pageMargins left="0.70866141732283472" right="0.70866141732283472" top="0.74803149606299213" bottom="0.74803149606299213" header="0.31496062992125984" footer="0.31496062992125984"/>
  <pageSetup paperSize="9" scale="94" firstPageNumber="0" orientation="portrait" r:id="rId1"/>
  <headerFooter differentFirst="1" scaleWithDoc="0">
    <oddFooter>&amp;C- &amp;P -</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10ADD-DDCC-44B5-8463-ACA051AD12BA}">
  <sheetPr>
    <tabColor theme="0"/>
    <pageSetUpPr fitToPage="1"/>
  </sheetPr>
  <dimension ref="A1:AL53"/>
  <sheetViews>
    <sheetView topLeftCell="A25" zoomScaleNormal="100" zoomScaleSheetLayoutView="100" workbookViewId="0">
      <selection activeCell="AL2" sqref="AL2:AR2"/>
    </sheetView>
  </sheetViews>
  <sheetFormatPr defaultColWidth="3" defaultRowHeight="18" customHeight="1"/>
  <cols>
    <col min="1" max="2" width="3" style="286"/>
    <col min="3" max="3" width="3.5" style="286" bestFit="1" customWidth="1"/>
    <col min="4" max="7" width="3" style="286"/>
    <col min="8" max="11" width="3.125" style="286" customWidth="1"/>
    <col min="12" max="258" width="3" style="286"/>
    <col min="259" max="259" width="3.5" style="286" bestFit="1" customWidth="1"/>
    <col min="260" max="263" width="3" style="286"/>
    <col min="264" max="267" width="3.125" style="286" customWidth="1"/>
    <col min="268" max="514" width="3" style="286"/>
    <col min="515" max="515" width="3.5" style="286" bestFit="1" customWidth="1"/>
    <col min="516" max="519" width="3" style="286"/>
    <col min="520" max="523" width="3.125" style="286" customWidth="1"/>
    <col min="524" max="770" width="3" style="286"/>
    <col min="771" max="771" width="3.5" style="286" bestFit="1" customWidth="1"/>
    <col min="772" max="775" width="3" style="286"/>
    <col min="776" max="779" width="3.125" style="286" customWidth="1"/>
    <col min="780" max="1026" width="3" style="286"/>
    <col min="1027" max="1027" width="3.5" style="286" bestFit="1" customWidth="1"/>
    <col min="1028" max="1031" width="3" style="286"/>
    <col min="1032" max="1035" width="3.125" style="286" customWidth="1"/>
    <col min="1036" max="1282" width="3" style="286"/>
    <col min="1283" max="1283" width="3.5" style="286" bestFit="1" customWidth="1"/>
    <col min="1284" max="1287" width="3" style="286"/>
    <col min="1288" max="1291" width="3.125" style="286" customWidth="1"/>
    <col min="1292" max="1538" width="3" style="286"/>
    <col min="1539" max="1539" width="3.5" style="286" bestFit="1" customWidth="1"/>
    <col min="1540" max="1543" width="3" style="286"/>
    <col min="1544" max="1547" width="3.125" style="286" customWidth="1"/>
    <col min="1548" max="1794" width="3" style="286"/>
    <col min="1795" max="1795" width="3.5" style="286" bestFit="1" customWidth="1"/>
    <col min="1796" max="1799" width="3" style="286"/>
    <col min="1800" max="1803" width="3.125" style="286" customWidth="1"/>
    <col min="1804" max="2050" width="3" style="286"/>
    <col min="2051" max="2051" width="3.5" style="286" bestFit="1" customWidth="1"/>
    <col min="2052" max="2055" width="3" style="286"/>
    <col min="2056" max="2059" width="3.125" style="286" customWidth="1"/>
    <col min="2060" max="2306" width="3" style="286"/>
    <col min="2307" max="2307" width="3.5" style="286" bestFit="1" customWidth="1"/>
    <col min="2308" max="2311" width="3" style="286"/>
    <col min="2312" max="2315" width="3.125" style="286" customWidth="1"/>
    <col min="2316" max="2562" width="3" style="286"/>
    <col min="2563" max="2563" width="3.5" style="286" bestFit="1" customWidth="1"/>
    <col min="2564" max="2567" width="3" style="286"/>
    <col min="2568" max="2571" width="3.125" style="286" customWidth="1"/>
    <col min="2572" max="2818" width="3" style="286"/>
    <col min="2819" max="2819" width="3.5" style="286" bestFit="1" customWidth="1"/>
    <col min="2820" max="2823" width="3" style="286"/>
    <col min="2824" max="2827" width="3.125" style="286" customWidth="1"/>
    <col min="2828" max="3074" width="3" style="286"/>
    <col min="3075" max="3075" width="3.5" style="286" bestFit="1" customWidth="1"/>
    <col min="3076" max="3079" width="3" style="286"/>
    <col min="3080" max="3083" width="3.125" style="286" customWidth="1"/>
    <col min="3084" max="3330" width="3" style="286"/>
    <col min="3331" max="3331" width="3.5" style="286" bestFit="1" customWidth="1"/>
    <col min="3332" max="3335" width="3" style="286"/>
    <col min="3336" max="3339" width="3.125" style="286" customWidth="1"/>
    <col min="3340" max="3586" width="3" style="286"/>
    <col min="3587" max="3587" width="3.5" style="286" bestFit="1" customWidth="1"/>
    <col min="3588" max="3591" width="3" style="286"/>
    <col min="3592" max="3595" width="3.125" style="286" customWidth="1"/>
    <col min="3596" max="3842" width="3" style="286"/>
    <col min="3843" max="3843" width="3.5" style="286" bestFit="1" customWidth="1"/>
    <col min="3844" max="3847" width="3" style="286"/>
    <col min="3848" max="3851" width="3.125" style="286" customWidth="1"/>
    <col min="3852" max="4098" width="3" style="286"/>
    <col min="4099" max="4099" width="3.5" style="286" bestFit="1" customWidth="1"/>
    <col min="4100" max="4103" width="3" style="286"/>
    <col min="4104" max="4107" width="3.125" style="286" customWidth="1"/>
    <col min="4108" max="4354" width="3" style="286"/>
    <col min="4355" max="4355" width="3.5" style="286" bestFit="1" customWidth="1"/>
    <col min="4356" max="4359" width="3" style="286"/>
    <col min="4360" max="4363" width="3.125" style="286" customWidth="1"/>
    <col min="4364" max="4610" width="3" style="286"/>
    <col min="4611" max="4611" width="3.5" style="286" bestFit="1" customWidth="1"/>
    <col min="4612" max="4615" width="3" style="286"/>
    <col min="4616" max="4619" width="3.125" style="286" customWidth="1"/>
    <col min="4620" max="4866" width="3" style="286"/>
    <col min="4867" max="4867" width="3.5" style="286" bestFit="1" customWidth="1"/>
    <col min="4868" max="4871" width="3" style="286"/>
    <col min="4872" max="4875" width="3.125" style="286" customWidth="1"/>
    <col min="4876" max="5122" width="3" style="286"/>
    <col min="5123" max="5123" width="3.5" style="286" bestFit="1" customWidth="1"/>
    <col min="5124" max="5127" width="3" style="286"/>
    <col min="5128" max="5131" width="3.125" style="286" customWidth="1"/>
    <col min="5132" max="5378" width="3" style="286"/>
    <col min="5379" max="5379" width="3.5" style="286" bestFit="1" customWidth="1"/>
    <col min="5380" max="5383" width="3" style="286"/>
    <col min="5384" max="5387" width="3.125" style="286" customWidth="1"/>
    <col min="5388" max="5634" width="3" style="286"/>
    <col min="5635" max="5635" width="3.5" style="286" bestFit="1" customWidth="1"/>
    <col min="5636" max="5639" width="3" style="286"/>
    <col min="5640" max="5643" width="3.125" style="286" customWidth="1"/>
    <col min="5644" max="5890" width="3" style="286"/>
    <col min="5891" max="5891" width="3.5" style="286" bestFit="1" customWidth="1"/>
    <col min="5892" max="5895" width="3" style="286"/>
    <col min="5896" max="5899" width="3.125" style="286" customWidth="1"/>
    <col min="5900" max="6146" width="3" style="286"/>
    <col min="6147" max="6147" width="3.5" style="286" bestFit="1" customWidth="1"/>
    <col min="6148" max="6151" width="3" style="286"/>
    <col min="6152" max="6155" width="3.125" style="286" customWidth="1"/>
    <col min="6156" max="6402" width="3" style="286"/>
    <col min="6403" max="6403" width="3.5" style="286" bestFit="1" customWidth="1"/>
    <col min="6404" max="6407" width="3" style="286"/>
    <col min="6408" max="6411" width="3.125" style="286" customWidth="1"/>
    <col min="6412" max="6658" width="3" style="286"/>
    <col min="6659" max="6659" width="3.5" style="286" bestFit="1" customWidth="1"/>
    <col min="6660" max="6663" width="3" style="286"/>
    <col min="6664" max="6667" width="3.125" style="286" customWidth="1"/>
    <col min="6668" max="6914" width="3" style="286"/>
    <col min="6915" max="6915" width="3.5" style="286" bestFit="1" customWidth="1"/>
    <col min="6916" max="6919" width="3" style="286"/>
    <col min="6920" max="6923" width="3.125" style="286" customWidth="1"/>
    <col min="6924" max="7170" width="3" style="286"/>
    <col min="7171" max="7171" width="3.5" style="286" bestFit="1" customWidth="1"/>
    <col min="7172" max="7175" width="3" style="286"/>
    <col min="7176" max="7179" width="3.125" style="286" customWidth="1"/>
    <col min="7180" max="7426" width="3" style="286"/>
    <col min="7427" max="7427" width="3.5" style="286" bestFit="1" customWidth="1"/>
    <col min="7428" max="7431" width="3" style="286"/>
    <col min="7432" max="7435" width="3.125" style="286" customWidth="1"/>
    <col min="7436" max="7682" width="3" style="286"/>
    <col min="7683" max="7683" width="3.5" style="286" bestFit="1" customWidth="1"/>
    <col min="7684" max="7687" width="3" style="286"/>
    <col min="7688" max="7691" width="3.125" style="286" customWidth="1"/>
    <col min="7692" max="7938" width="3" style="286"/>
    <col min="7939" max="7939" width="3.5" style="286" bestFit="1" customWidth="1"/>
    <col min="7940" max="7943" width="3" style="286"/>
    <col min="7944" max="7947" width="3.125" style="286" customWidth="1"/>
    <col min="7948" max="8194" width="3" style="286"/>
    <col min="8195" max="8195" width="3.5" style="286" bestFit="1" customWidth="1"/>
    <col min="8196" max="8199" width="3" style="286"/>
    <col min="8200" max="8203" width="3.125" style="286" customWidth="1"/>
    <col min="8204" max="8450" width="3" style="286"/>
    <col min="8451" max="8451" width="3.5" style="286" bestFit="1" customWidth="1"/>
    <col min="8452" max="8455" width="3" style="286"/>
    <col min="8456" max="8459" width="3.125" style="286" customWidth="1"/>
    <col min="8460" max="8706" width="3" style="286"/>
    <col min="8707" max="8707" width="3.5" style="286" bestFit="1" customWidth="1"/>
    <col min="8708" max="8711" width="3" style="286"/>
    <col min="8712" max="8715" width="3.125" style="286" customWidth="1"/>
    <col min="8716" max="8962" width="3" style="286"/>
    <col min="8963" max="8963" width="3.5" style="286" bestFit="1" customWidth="1"/>
    <col min="8964" max="8967" width="3" style="286"/>
    <col min="8968" max="8971" width="3.125" style="286" customWidth="1"/>
    <col min="8972" max="9218" width="3" style="286"/>
    <col min="9219" max="9219" width="3.5" style="286" bestFit="1" customWidth="1"/>
    <col min="9220" max="9223" width="3" style="286"/>
    <col min="9224" max="9227" width="3.125" style="286" customWidth="1"/>
    <col min="9228" max="9474" width="3" style="286"/>
    <col min="9475" max="9475" width="3.5" style="286" bestFit="1" customWidth="1"/>
    <col min="9476" max="9479" width="3" style="286"/>
    <col min="9480" max="9483" width="3.125" style="286" customWidth="1"/>
    <col min="9484" max="9730" width="3" style="286"/>
    <col min="9731" max="9731" width="3.5" style="286" bestFit="1" customWidth="1"/>
    <col min="9732" max="9735" width="3" style="286"/>
    <col min="9736" max="9739" width="3.125" style="286" customWidth="1"/>
    <col min="9740" max="9986" width="3" style="286"/>
    <col min="9987" max="9987" width="3.5" style="286" bestFit="1" customWidth="1"/>
    <col min="9988" max="9991" width="3" style="286"/>
    <col min="9992" max="9995" width="3.125" style="286" customWidth="1"/>
    <col min="9996" max="10242" width="3" style="286"/>
    <col min="10243" max="10243" width="3.5" style="286" bestFit="1" customWidth="1"/>
    <col min="10244" max="10247" width="3" style="286"/>
    <col min="10248" max="10251" width="3.125" style="286" customWidth="1"/>
    <col min="10252" max="10498" width="3" style="286"/>
    <col min="10499" max="10499" width="3.5" style="286" bestFit="1" customWidth="1"/>
    <col min="10500" max="10503" width="3" style="286"/>
    <col min="10504" max="10507" width="3.125" style="286" customWidth="1"/>
    <col min="10508" max="10754" width="3" style="286"/>
    <col min="10755" max="10755" width="3.5" style="286" bestFit="1" customWidth="1"/>
    <col min="10756" max="10759" width="3" style="286"/>
    <col min="10760" max="10763" width="3.125" style="286" customWidth="1"/>
    <col min="10764" max="11010" width="3" style="286"/>
    <col min="11011" max="11011" width="3.5" style="286" bestFit="1" customWidth="1"/>
    <col min="11012" max="11015" width="3" style="286"/>
    <col min="11016" max="11019" width="3.125" style="286" customWidth="1"/>
    <col min="11020" max="11266" width="3" style="286"/>
    <col min="11267" max="11267" width="3.5" style="286" bestFit="1" customWidth="1"/>
    <col min="11268" max="11271" width="3" style="286"/>
    <col min="11272" max="11275" width="3.125" style="286" customWidth="1"/>
    <col min="11276" max="11522" width="3" style="286"/>
    <col min="11523" max="11523" width="3.5" style="286" bestFit="1" customWidth="1"/>
    <col min="11524" max="11527" width="3" style="286"/>
    <col min="11528" max="11531" width="3.125" style="286" customWidth="1"/>
    <col min="11532" max="11778" width="3" style="286"/>
    <col min="11779" max="11779" width="3.5" style="286" bestFit="1" customWidth="1"/>
    <col min="11780" max="11783" width="3" style="286"/>
    <col min="11784" max="11787" width="3.125" style="286" customWidth="1"/>
    <col min="11788" max="12034" width="3" style="286"/>
    <col min="12035" max="12035" width="3.5" style="286" bestFit="1" customWidth="1"/>
    <col min="12036" max="12039" width="3" style="286"/>
    <col min="12040" max="12043" width="3.125" style="286" customWidth="1"/>
    <col min="12044" max="12290" width="3" style="286"/>
    <col min="12291" max="12291" width="3.5" style="286" bestFit="1" customWidth="1"/>
    <col min="12292" max="12295" width="3" style="286"/>
    <col min="12296" max="12299" width="3.125" style="286" customWidth="1"/>
    <col min="12300" max="12546" width="3" style="286"/>
    <col min="12547" max="12547" width="3.5" style="286" bestFit="1" customWidth="1"/>
    <col min="12548" max="12551" width="3" style="286"/>
    <col min="12552" max="12555" width="3.125" style="286" customWidth="1"/>
    <col min="12556" max="12802" width="3" style="286"/>
    <col min="12803" max="12803" width="3.5" style="286" bestFit="1" customWidth="1"/>
    <col min="12804" max="12807" width="3" style="286"/>
    <col min="12808" max="12811" width="3.125" style="286" customWidth="1"/>
    <col min="12812" max="13058" width="3" style="286"/>
    <col min="13059" max="13059" width="3.5" style="286" bestFit="1" customWidth="1"/>
    <col min="13060" max="13063" width="3" style="286"/>
    <col min="13064" max="13067" width="3.125" style="286" customWidth="1"/>
    <col min="13068" max="13314" width="3" style="286"/>
    <col min="13315" max="13315" width="3.5" style="286" bestFit="1" customWidth="1"/>
    <col min="13316" max="13319" width="3" style="286"/>
    <col min="13320" max="13323" width="3.125" style="286" customWidth="1"/>
    <col min="13324" max="13570" width="3" style="286"/>
    <col min="13571" max="13571" width="3.5" style="286" bestFit="1" customWidth="1"/>
    <col min="13572" max="13575" width="3" style="286"/>
    <col min="13576" max="13579" width="3.125" style="286" customWidth="1"/>
    <col min="13580" max="13826" width="3" style="286"/>
    <col min="13827" max="13827" width="3.5" style="286" bestFit="1" customWidth="1"/>
    <col min="13828" max="13831" width="3" style="286"/>
    <col min="13832" max="13835" width="3.125" style="286" customWidth="1"/>
    <col min="13836" max="14082" width="3" style="286"/>
    <col min="14083" max="14083" width="3.5" style="286" bestFit="1" customWidth="1"/>
    <col min="14084" max="14087" width="3" style="286"/>
    <col min="14088" max="14091" width="3.125" style="286" customWidth="1"/>
    <col min="14092" max="14338" width="3" style="286"/>
    <col min="14339" max="14339" width="3.5" style="286" bestFit="1" customWidth="1"/>
    <col min="14340" max="14343" width="3" style="286"/>
    <col min="14344" max="14347" width="3.125" style="286" customWidth="1"/>
    <col min="14348" max="14594" width="3" style="286"/>
    <col min="14595" max="14595" width="3.5" style="286" bestFit="1" customWidth="1"/>
    <col min="14596" max="14599" width="3" style="286"/>
    <col min="14600" max="14603" width="3.125" style="286" customWidth="1"/>
    <col min="14604" max="14850" width="3" style="286"/>
    <col min="14851" max="14851" width="3.5" style="286" bestFit="1" customWidth="1"/>
    <col min="14852" max="14855" width="3" style="286"/>
    <col min="14856" max="14859" width="3.125" style="286" customWidth="1"/>
    <col min="14860" max="15106" width="3" style="286"/>
    <col min="15107" max="15107" width="3.5" style="286" bestFit="1" customWidth="1"/>
    <col min="15108" max="15111" width="3" style="286"/>
    <col min="15112" max="15115" width="3.125" style="286" customWidth="1"/>
    <col min="15116" max="15362" width="3" style="286"/>
    <col min="15363" max="15363" width="3.5" style="286" bestFit="1" customWidth="1"/>
    <col min="15364" max="15367" width="3" style="286"/>
    <col min="15368" max="15371" width="3.125" style="286" customWidth="1"/>
    <col min="15372" max="15618" width="3" style="286"/>
    <col min="15619" max="15619" width="3.5" style="286" bestFit="1" customWidth="1"/>
    <col min="15620" max="15623" width="3" style="286"/>
    <col min="15624" max="15627" width="3.125" style="286" customWidth="1"/>
    <col min="15628" max="15874" width="3" style="286"/>
    <col min="15875" max="15875" width="3.5" style="286" bestFit="1" customWidth="1"/>
    <col min="15876" max="15879" width="3" style="286"/>
    <col min="15880" max="15883" width="3.125" style="286" customWidth="1"/>
    <col min="15884" max="16130" width="3" style="286"/>
    <col min="16131" max="16131" width="3.5" style="286" bestFit="1" customWidth="1"/>
    <col min="16132" max="16135" width="3" style="286"/>
    <col min="16136" max="16139" width="3.125" style="286" customWidth="1"/>
    <col min="16140" max="16384" width="3" style="286"/>
  </cols>
  <sheetData>
    <row r="1" spans="1:36" ht="13.5">
      <c r="A1" s="1544" t="s">
        <v>4602</v>
      </c>
      <c r="B1" s="1544"/>
      <c r="C1" s="1544"/>
      <c r="D1" s="1544"/>
    </row>
    <row r="2" spans="1:36" s="42" customFormat="1" ht="18" customHeight="1">
      <c r="A2" s="1271" t="s">
        <v>2549</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row>
    <row r="3" spans="1:36" ht="18" customHeight="1">
      <c r="A3" s="285"/>
      <c r="B3" s="285"/>
      <c r="C3" s="285"/>
      <c r="D3" s="285"/>
      <c r="E3" s="285"/>
      <c r="F3" s="285"/>
      <c r="G3" s="285"/>
      <c r="H3" s="285"/>
      <c r="I3" s="285"/>
      <c r="J3" s="285"/>
      <c r="K3" s="285"/>
      <c r="L3" s="285"/>
      <c r="M3" s="285"/>
      <c r="N3" s="285"/>
      <c r="O3" s="285"/>
      <c r="P3" s="285"/>
      <c r="Q3" s="285"/>
      <c r="R3" s="285"/>
      <c r="S3" s="285"/>
      <c r="T3" s="285"/>
      <c r="U3" s="285"/>
      <c r="V3" s="285"/>
      <c r="W3" s="285"/>
      <c r="Y3" s="328"/>
      <c r="Z3" s="328"/>
      <c r="AA3" s="328"/>
      <c r="AB3" s="328"/>
      <c r="AC3" s="328"/>
      <c r="AD3" s="328"/>
      <c r="AJ3" s="315" t="s">
        <v>2550</v>
      </c>
    </row>
    <row r="4" spans="1:36" ht="18" customHeight="1">
      <c r="A4" s="1262" t="s">
        <v>639</v>
      </c>
      <c r="B4" s="1262"/>
      <c r="C4" s="1262"/>
      <c r="D4" s="1263"/>
      <c r="E4" s="1485" t="s">
        <v>448</v>
      </c>
      <c r="F4" s="1486"/>
      <c r="G4" s="1494"/>
      <c r="H4" s="1659" t="s">
        <v>2551</v>
      </c>
      <c r="I4" s="1756"/>
      <c r="J4" s="1756"/>
      <c r="K4" s="1756"/>
      <c r="L4" s="1756"/>
      <c r="M4" s="1757"/>
      <c r="N4" s="1260" t="s">
        <v>2552</v>
      </c>
      <c r="O4" s="1261"/>
      <c r="P4" s="1261"/>
      <c r="Q4" s="1261"/>
      <c r="R4" s="1261"/>
      <c r="S4" s="1262"/>
      <c r="T4" s="1485" t="s">
        <v>2553</v>
      </c>
      <c r="U4" s="1486"/>
      <c r="V4" s="1494"/>
      <c r="W4" s="1272" t="s">
        <v>2554</v>
      </c>
      <c r="X4" s="1273"/>
      <c r="Y4" s="1274"/>
      <c r="Z4" s="1485" t="s">
        <v>2555</v>
      </c>
      <c r="AA4" s="1486"/>
      <c r="AB4" s="1494"/>
      <c r="AC4" s="1272" t="s">
        <v>2556</v>
      </c>
      <c r="AD4" s="1273"/>
      <c r="AE4" s="1273"/>
      <c r="AF4" s="1274"/>
      <c r="AG4" s="1272" t="s">
        <v>2557</v>
      </c>
      <c r="AH4" s="1273"/>
      <c r="AI4" s="1273"/>
      <c r="AJ4" s="1273"/>
    </row>
    <row r="5" spans="1:36" ht="18" customHeight="1">
      <c r="A5" s="1262"/>
      <c r="B5" s="1262"/>
      <c r="C5" s="1262"/>
      <c r="D5" s="1263"/>
      <c r="E5" s="1487"/>
      <c r="F5" s="1295"/>
      <c r="G5" s="1495"/>
      <c r="H5" s="1659" t="s">
        <v>2558</v>
      </c>
      <c r="I5" s="1756"/>
      <c r="J5" s="1757"/>
      <c r="K5" s="1659" t="s">
        <v>2559</v>
      </c>
      <c r="L5" s="1756"/>
      <c r="M5" s="1757"/>
      <c r="N5" s="1487" t="s">
        <v>2558</v>
      </c>
      <c r="O5" s="1295"/>
      <c r="P5" s="1495"/>
      <c r="Q5" s="1487" t="s">
        <v>2559</v>
      </c>
      <c r="R5" s="1295"/>
      <c r="S5" s="1495"/>
      <c r="T5" s="1487"/>
      <c r="U5" s="1295"/>
      <c r="V5" s="1495"/>
      <c r="W5" s="1275"/>
      <c r="X5" s="1276"/>
      <c r="Y5" s="1282"/>
      <c r="Z5" s="1487"/>
      <c r="AA5" s="1295"/>
      <c r="AB5" s="1495"/>
      <c r="AC5" s="1275"/>
      <c r="AD5" s="1276"/>
      <c r="AE5" s="1276"/>
      <c r="AF5" s="1282"/>
      <c r="AG5" s="1275"/>
      <c r="AH5" s="1276"/>
      <c r="AI5" s="1276"/>
      <c r="AJ5" s="1276"/>
    </row>
    <row r="6" spans="1:36" ht="18" customHeight="1">
      <c r="A6" s="1273"/>
      <c r="B6" s="1273"/>
      <c r="C6" s="285"/>
      <c r="D6" s="311"/>
      <c r="E6" s="285"/>
      <c r="F6" s="285"/>
      <c r="G6" s="285"/>
      <c r="H6" s="285"/>
      <c r="I6" s="285"/>
      <c r="J6" s="285"/>
      <c r="K6" s="285"/>
      <c r="L6" s="285"/>
      <c r="M6" s="285"/>
      <c r="N6" s="285"/>
      <c r="O6" s="285"/>
      <c r="P6" s="285"/>
      <c r="Q6" s="285"/>
      <c r="R6" s="285"/>
      <c r="S6" s="285"/>
      <c r="T6" s="285"/>
      <c r="U6" s="285"/>
      <c r="V6" s="285"/>
      <c r="W6" s="285"/>
      <c r="X6" s="285"/>
      <c r="Y6" s="285"/>
      <c r="Z6" s="285"/>
      <c r="AA6" s="285"/>
      <c r="AB6" s="285"/>
      <c r="AC6" s="303"/>
      <c r="AD6" s="303"/>
      <c r="AE6" s="303"/>
      <c r="AF6" s="303"/>
    </row>
    <row r="7" spans="1:36" ht="18" customHeight="1">
      <c r="A7" s="1289" t="s">
        <v>965</v>
      </c>
      <c r="B7" s="1289"/>
      <c r="C7" s="315">
        <v>25</v>
      </c>
      <c r="D7" s="311" t="s">
        <v>1113</v>
      </c>
      <c r="E7" s="2206">
        <f>SUM(H7:AI7)</f>
        <v>54189</v>
      </c>
      <c r="F7" s="1552"/>
      <c r="G7" s="2207"/>
      <c r="H7" s="1547">
        <v>11575</v>
      </c>
      <c r="I7" s="1547"/>
      <c r="J7" s="1547"/>
      <c r="K7" s="1547">
        <v>15893</v>
      </c>
      <c r="L7" s="1547"/>
      <c r="M7" s="1547"/>
      <c r="N7" s="1547">
        <v>1572</v>
      </c>
      <c r="O7" s="1547"/>
      <c r="P7" s="1547"/>
      <c r="Q7" s="1547">
        <v>2035</v>
      </c>
      <c r="R7" s="1547"/>
      <c r="S7" s="1547"/>
      <c r="T7" s="1547">
        <v>341</v>
      </c>
      <c r="U7" s="1547"/>
      <c r="V7" s="1547"/>
      <c r="W7" s="1547">
        <v>915</v>
      </c>
      <c r="X7" s="1547"/>
      <c r="Y7" s="1547"/>
      <c r="Z7" s="1547">
        <v>158</v>
      </c>
      <c r="AA7" s="1547"/>
      <c r="AB7" s="1547"/>
      <c r="AC7" s="1547">
        <v>20432</v>
      </c>
      <c r="AD7" s="1547"/>
      <c r="AE7" s="1547"/>
      <c r="AF7" s="1547"/>
      <c r="AG7" s="1547">
        <v>1268</v>
      </c>
      <c r="AH7" s="1547"/>
      <c r="AI7" s="1547"/>
      <c r="AJ7" s="1547"/>
    </row>
    <row r="8" spans="1:36" ht="18" customHeight="1">
      <c r="A8" s="1202"/>
      <c r="B8" s="1202"/>
      <c r="D8" s="311"/>
      <c r="E8" s="285"/>
      <c r="F8" s="285"/>
      <c r="G8" s="512"/>
      <c r="H8" s="1547"/>
      <c r="I8" s="1547"/>
      <c r="J8" s="1547"/>
      <c r="K8" s="1547"/>
      <c r="L8" s="1547"/>
      <c r="M8" s="1547"/>
      <c r="N8" s="1547"/>
      <c r="O8" s="1547"/>
      <c r="P8" s="1547"/>
      <c r="Q8" s="1547"/>
      <c r="R8" s="1547"/>
      <c r="S8" s="1547"/>
      <c r="T8" s="1547"/>
      <c r="U8" s="1547"/>
      <c r="V8" s="1547"/>
      <c r="W8" s="1547"/>
      <c r="X8" s="1547"/>
      <c r="Y8" s="1547"/>
      <c r="Z8" s="1547"/>
      <c r="AA8" s="1547"/>
      <c r="AB8" s="1547"/>
      <c r="AC8" s="1661"/>
      <c r="AD8" s="1661"/>
      <c r="AE8" s="1661"/>
      <c r="AF8" s="1661"/>
      <c r="AG8" s="1661"/>
      <c r="AH8" s="1661"/>
      <c r="AI8" s="1661"/>
      <c r="AJ8" s="1661"/>
    </row>
    <row r="9" spans="1:36" ht="18" customHeight="1">
      <c r="A9" s="1289"/>
      <c r="B9" s="1289"/>
      <c r="C9" s="286">
        <v>26</v>
      </c>
      <c r="D9" s="311"/>
      <c r="E9" s="2206">
        <f>SUM(H9:AI9)</f>
        <v>55052</v>
      </c>
      <c r="F9" s="1552"/>
      <c r="G9" s="2207"/>
      <c r="H9" s="1547">
        <v>11755</v>
      </c>
      <c r="I9" s="1547"/>
      <c r="J9" s="1547"/>
      <c r="K9" s="1547">
        <v>15571</v>
      </c>
      <c r="L9" s="1547"/>
      <c r="M9" s="1547"/>
      <c r="N9" s="1547">
        <v>1612</v>
      </c>
      <c r="O9" s="1547"/>
      <c r="P9" s="1547"/>
      <c r="Q9" s="1547">
        <v>2035</v>
      </c>
      <c r="R9" s="1547"/>
      <c r="S9" s="1547"/>
      <c r="T9" s="1547">
        <v>352</v>
      </c>
      <c r="U9" s="1547"/>
      <c r="V9" s="1547"/>
      <c r="W9" s="1547">
        <v>927</v>
      </c>
      <c r="X9" s="1547"/>
      <c r="Y9" s="1547"/>
      <c r="Z9" s="1547">
        <v>163</v>
      </c>
      <c r="AA9" s="1547"/>
      <c r="AB9" s="1547"/>
      <c r="AC9" s="1547">
        <v>21335</v>
      </c>
      <c r="AD9" s="1547"/>
      <c r="AE9" s="1547"/>
      <c r="AF9" s="1547"/>
      <c r="AG9" s="1547">
        <v>1302</v>
      </c>
      <c r="AH9" s="1547"/>
      <c r="AI9" s="1547"/>
      <c r="AJ9" s="1547"/>
    </row>
    <row r="10" spans="1:36" ht="18" customHeight="1">
      <c r="A10" s="1202"/>
      <c r="B10" s="1202"/>
      <c r="D10" s="311"/>
      <c r="E10" s="285"/>
      <c r="F10" s="285"/>
      <c r="H10" s="1202"/>
      <c r="I10" s="1202"/>
      <c r="J10" s="1202"/>
      <c r="K10" s="1202"/>
      <c r="L10" s="1202"/>
      <c r="M10" s="1202"/>
      <c r="N10" s="1202"/>
      <c r="O10" s="1202"/>
      <c r="P10" s="1202"/>
      <c r="Q10" s="1202"/>
      <c r="R10" s="1202"/>
      <c r="S10" s="1202"/>
      <c r="T10" s="1202"/>
      <c r="U10" s="1202"/>
      <c r="V10" s="1202"/>
      <c r="W10" s="1202"/>
      <c r="X10" s="1202"/>
      <c r="Y10" s="1202"/>
      <c r="Z10" s="1202"/>
      <c r="AA10" s="1202"/>
      <c r="AB10" s="1202"/>
      <c r="AC10" s="1289"/>
      <c r="AD10" s="1289"/>
      <c r="AE10" s="1289"/>
      <c r="AF10" s="1289"/>
      <c r="AG10" s="1289"/>
      <c r="AH10" s="1289"/>
      <c r="AI10" s="1289"/>
      <c r="AJ10" s="1289"/>
    </row>
    <row r="11" spans="1:36" ht="18" customHeight="1">
      <c r="A11" s="1289"/>
      <c r="B11" s="1289"/>
      <c r="C11" s="286">
        <v>27</v>
      </c>
      <c r="D11" s="311"/>
      <c r="E11" s="2206">
        <f>SUM(H11:AI11)</f>
        <v>55129</v>
      </c>
      <c r="F11" s="1552"/>
      <c r="G11" s="2207"/>
      <c r="H11" s="1547">
        <v>11789</v>
      </c>
      <c r="I11" s="1547"/>
      <c r="J11" s="1547"/>
      <c r="K11" s="1547">
        <v>15110</v>
      </c>
      <c r="L11" s="1547"/>
      <c r="M11" s="1547"/>
      <c r="N11" s="1547">
        <v>1615</v>
      </c>
      <c r="O11" s="1547"/>
      <c r="P11" s="1547"/>
      <c r="Q11" s="1547">
        <v>2019</v>
      </c>
      <c r="R11" s="1547"/>
      <c r="S11" s="1547"/>
      <c r="T11" s="1547">
        <v>343</v>
      </c>
      <c r="U11" s="1547"/>
      <c r="V11" s="1547"/>
      <c r="W11" s="1547">
        <v>931</v>
      </c>
      <c r="X11" s="1547"/>
      <c r="Y11" s="1547"/>
      <c r="Z11" s="1547">
        <v>163</v>
      </c>
      <c r="AA11" s="1547"/>
      <c r="AB11" s="1547"/>
      <c r="AC11" s="1547">
        <v>21854</v>
      </c>
      <c r="AD11" s="1547"/>
      <c r="AE11" s="1547"/>
      <c r="AF11" s="1547"/>
      <c r="AG11" s="1547">
        <v>1305</v>
      </c>
      <c r="AH11" s="1547"/>
      <c r="AI11" s="1547"/>
      <c r="AJ11" s="1547"/>
    </row>
    <row r="12" spans="1:36" ht="18" customHeight="1">
      <c r="A12" s="1202"/>
      <c r="B12" s="1202"/>
      <c r="D12" s="311"/>
      <c r="E12" s="285"/>
      <c r="F12" s="285"/>
      <c r="H12" s="1202"/>
      <c r="I12" s="1202"/>
      <c r="J12" s="1202"/>
      <c r="K12" s="1202"/>
      <c r="L12" s="1202"/>
      <c r="M12" s="1202"/>
      <c r="N12" s="1202"/>
      <c r="O12" s="1202"/>
      <c r="P12" s="1202"/>
      <c r="Q12" s="1202"/>
      <c r="R12" s="1202"/>
      <c r="S12" s="1202"/>
      <c r="T12" s="1202"/>
      <c r="U12" s="1202"/>
      <c r="V12" s="1202"/>
      <c r="W12" s="1202"/>
      <c r="X12" s="1202"/>
      <c r="Y12" s="1202"/>
      <c r="Z12" s="1202"/>
      <c r="AA12" s="1202"/>
      <c r="AB12" s="1202"/>
      <c r="AC12" s="1289"/>
      <c r="AD12" s="1289"/>
      <c r="AE12" s="1289"/>
      <c r="AF12" s="1289"/>
      <c r="AG12" s="1289"/>
      <c r="AH12" s="1289"/>
      <c r="AI12" s="1289"/>
      <c r="AJ12" s="1289"/>
    </row>
    <row r="13" spans="1:36" ht="18" customHeight="1">
      <c r="A13" s="1202"/>
      <c r="B13" s="1202"/>
      <c r="C13" s="286">
        <v>28</v>
      </c>
      <c r="D13" s="311"/>
      <c r="E13" s="2206">
        <v>55116</v>
      </c>
      <c r="F13" s="1552"/>
      <c r="G13" s="2207"/>
      <c r="H13" s="1547">
        <v>11924</v>
      </c>
      <c r="I13" s="1547"/>
      <c r="J13" s="1547"/>
      <c r="K13" s="1547">
        <v>14681</v>
      </c>
      <c r="L13" s="1547"/>
      <c r="M13" s="1547"/>
      <c r="N13" s="1547">
        <v>1576</v>
      </c>
      <c r="O13" s="1547"/>
      <c r="P13" s="1547"/>
      <c r="Q13" s="1547">
        <v>1992</v>
      </c>
      <c r="R13" s="1547"/>
      <c r="S13" s="1547"/>
      <c r="T13" s="1547">
        <v>352</v>
      </c>
      <c r="U13" s="1547"/>
      <c r="V13" s="1547"/>
      <c r="W13" s="1547">
        <v>924</v>
      </c>
      <c r="X13" s="1547"/>
      <c r="Y13" s="1547"/>
      <c r="Z13" s="1547">
        <v>161</v>
      </c>
      <c r="AA13" s="1547"/>
      <c r="AB13" s="1547"/>
      <c r="AC13" s="1547">
        <v>22183</v>
      </c>
      <c r="AD13" s="1547"/>
      <c r="AE13" s="1547"/>
      <c r="AF13" s="1547"/>
      <c r="AG13" s="1547">
        <v>1323</v>
      </c>
      <c r="AH13" s="1547"/>
      <c r="AI13" s="1547"/>
      <c r="AJ13" s="1547"/>
    </row>
    <row r="14" spans="1:36" ht="18" customHeight="1">
      <c r="A14" s="1202"/>
      <c r="B14" s="1202"/>
      <c r="D14" s="311"/>
      <c r="E14" s="285"/>
      <c r="F14" s="285"/>
      <c r="H14" s="1202"/>
      <c r="I14" s="1202"/>
      <c r="J14" s="1202"/>
      <c r="K14" s="1202"/>
      <c r="L14" s="1202"/>
      <c r="M14" s="1202"/>
      <c r="N14" s="1202"/>
      <c r="O14" s="1202"/>
      <c r="P14" s="1202"/>
      <c r="Q14" s="1202"/>
      <c r="R14" s="1202"/>
      <c r="S14" s="1202"/>
      <c r="T14" s="1202"/>
      <c r="U14" s="1202"/>
      <c r="V14" s="1202"/>
      <c r="W14" s="1202"/>
      <c r="X14" s="1202"/>
      <c r="Y14" s="1202"/>
      <c r="Z14" s="1202"/>
      <c r="AA14" s="1202"/>
      <c r="AB14" s="1202"/>
      <c r="AC14" s="1289"/>
      <c r="AD14" s="1289"/>
      <c r="AE14" s="1289"/>
      <c r="AF14" s="1289"/>
      <c r="AG14" s="1289"/>
      <c r="AH14" s="1289"/>
      <c r="AI14" s="1289"/>
      <c r="AJ14" s="1289"/>
    </row>
    <row r="15" spans="1:36" ht="18" customHeight="1">
      <c r="A15" s="1202"/>
      <c r="B15" s="1202"/>
      <c r="C15" s="286">
        <v>29</v>
      </c>
      <c r="D15" s="311"/>
      <c r="E15" s="2206">
        <v>54495</v>
      </c>
      <c r="F15" s="1552"/>
      <c r="G15" s="2207"/>
      <c r="H15" s="1547">
        <v>12033</v>
      </c>
      <c r="I15" s="1547"/>
      <c r="J15" s="1547"/>
      <c r="K15" s="1547">
        <v>14364</v>
      </c>
      <c r="L15" s="1547"/>
      <c r="M15" s="1547"/>
      <c r="N15" s="1547">
        <v>1511</v>
      </c>
      <c r="O15" s="1547"/>
      <c r="P15" s="1547"/>
      <c r="Q15" s="1547">
        <v>1956</v>
      </c>
      <c r="R15" s="1547"/>
      <c r="S15" s="1547"/>
      <c r="T15" s="1547">
        <v>353</v>
      </c>
      <c r="U15" s="1547"/>
      <c r="V15" s="1547"/>
      <c r="W15" s="1547">
        <v>922</v>
      </c>
      <c r="X15" s="1547"/>
      <c r="Y15" s="1547"/>
      <c r="Z15" s="1547">
        <v>157</v>
      </c>
      <c r="AA15" s="1547"/>
      <c r="AB15" s="1547"/>
      <c r="AC15" s="1547">
        <v>21883</v>
      </c>
      <c r="AD15" s="1547"/>
      <c r="AE15" s="1547"/>
      <c r="AF15" s="1547"/>
      <c r="AG15" s="1547">
        <v>1316</v>
      </c>
      <c r="AH15" s="1547"/>
      <c r="AI15" s="1547"/>
      <c r="AJ15" s="1547"/>
    </row>
    <row r="16" spans="1:36" ht="18" customHeight="1">
      <c r="A16" s="1202"/>
      <c r="B16" s="1202"/>
      <c r="D16" s="311"/>
      <c r="E16" s="285"/>
      <c r="F16" s="285"/>
      <c r="H16" s="1202"/>
      <c r="I16" s="1202"/>
      <c r="J16" s="1202"/>
      <c r="K16" s="1202"/>
      <c r="L16" s="1202"/>
      <c r="M16" s="1202"/>
      <c r="N16" s="1202"/>
      <c r="O16" s="1202"/>
      <c r="P16" s="1202"/>
      <c r="Q16" s="1202"/>
      <c r="R16" s="1202"/>
      <c r="S16" s="1202"/>
      <c r="T16" s="1202"/>
      <c r="U16" s="1202"/>
      <c r="V16" s="1202"/>
      <c r="W16" s="1202"/>
      <c r="X16" s="1202"/>
      <c r="Y16" s="1202"/>
      <c r="Z16" s="1202"/>
      <c r="AA16" s="1202"/>
      <c r="AB16" s="1202"/>
      <c r="AC16" s="1289"/>
      <c r="AD16" s="1289"/>
      <c r="AE16" s="1289"/>
      <c r="AF16" s="1289"/>
      <c r="AG16" s="1289"/>
      <c r="AH16" s="1289"/>
      <c r="AI16" s="1289"/>
      <c r="AJ16" s="1289"/>
    </row>
    <row r="17" spans="1:38" ht="18" customHeight="1">
      <c r="A17" s="1202"/>
      <c r="B17" s="1202"/>
      <c r="C17" s="286">
        <v>30</v>
      </c>
      <c r="D17" s="311"/>
      <c r="E17" s="2206">
        <f>SUM(H17:AI17)</f>
        <v>54719</v>
      </c>
      <c r="F17" s="1552"/>
      <c r="G17" s="2207"/>
      <c r="H17" s="1547">
        <v>12156</v>
      </c>
      <c r="I17" s="1547"/>
      <c r="J17" s="1547"/>
      <c r="K17" s="1547">
        <v>14016</v>
      </c>
      <c r="L17" s="1547"/>
      <c r="M17" s="1547"/>
      <c r="N17" s="1547">
        <v>1536</v>
      </c>
      <c r="O17" s="1547"/>
      <c r="P17" s="1547"/>
      <c r="Q17" s="1547">
        <v>2028</v>
      </c>
      <c r="R17" s="1547"/>
      <c r="S17" s="1547"/>
      <c r="T17" s="1547">
        <v>389</v>
      </c>
      <c r="U17" s="1547"/>
      <c r="V17" s="1547"/>
      <c r="W17" s="1547">
        <v>918</v>
      </c>
      <c r="X17" s="1547"/>
      <c r="Y17" s="1547"/>
      <c r="Z17" s="1547">
        <v>165</v>
      </c>
      <c r="AA17" s="1547"/>
      <c r="AB17" s="1547"/>
      <c r="AC17" s="1547">
        <v>22199</v>
      </c>
      <c r="AD17" s="1547"/>
      <c r="AE17" s="1547"/>
      <c r="AF17" s="1547"/>
      <c r="AG17" s="1547">
        <v>1312</v>
      </c>
      <c r="AH17" s="1547"/>
      <c r="AI17" s="1547"/>
      <c r="AJ17" s="1547"/>
    </row>
    <row r="18" spans="1:38" ht="18" customHeight="1">
      <c r="A18" s="1202"/>
      <c r="B18" s="1202"/>
      <c r="D18" s="311"/>
      <c r="E18" s="285"/>
      <c r="F18" s="285"/>
      <c r="H18" s="1202"/>
      <c r="I18" s="1202"/>
      <c r="J18" s="1202"/>
      <c r="K18" s="1202"/>
      <c r="L18" s="1202"/>
      <c r="M18" s="1202"/>
      <c r="N18" s="1202"/>
      <c r="O18" s="1202"/>
      <c r="P18" s="1202"/>
      <c r="Q18" s="1202"/>
      <c r="R18" s="1202"/>
      <c r="S18" s="1202"/>
      <c r="T18" s="1202"/>
      <c r="U18" s="1202"/>
      <c r="V18" s="1202"/>
      <c r="W18" s="1202"/>
      <c r="X18" s="1202"/>
      <c r="Y18" s="1202"/>
      <c r="Z18" s="1202"/>
      <c r="AA18" s="1202"/>
      <c r="AB18" s="1202"/>
      <c r="AC18" s="1289"/>
      <c r="AD18" s="1289"/>
      <c r="AE18" s="1289"/>
      <c r="AF18" s="1289"/>
      <c r="AG18" s="1289"/>
      <c r="AH18" s="1289"/>
      <c r="AI18" s="1289"/>
      <c r="AJ18" s="1289"/>
    </row>
    <row r="19" spans="1:38" ht="18" customHeight="1">
      <c r="A19" s="1202"/>
      <c r="B19" s="1202"/>
      <c r="C19" s="286">
        <v>31</v>
      </c>
      <c r="D19" s="311"/>
      <c r="E19" s="2208">
        <f>SUM(H19:AI19)</f>
        <v>54467</v>
      </c>
      <c r="F19" s="2209"/>
      <c r="G19" s="2084"/>
      <c r="H19" s="1490">
        <v>12228</v>
      </c>
      <c r="I19" s="1490"/>
      <c r="J19" s="1490"/>
      <c r="K19" s="1490">
        <v>13609</v>
      </c>
      <c r="L19" s="1490"/>
      <c r="M19" s="1490"/>
      <c r="N19" s="1490">
        <v>1549</v>
      </c>
      <c r="O19" s="1490"/>
      <c r="P19" s="1490"/>
      <c r="Q19" s="1490">
        <v>2023</v>
      </c>
      <c r="R19" s="1490"/>
      <c r="S19" s="1490"/>
      <c r="T19" s="1490">
        <v>388</v>
      </c>
      <c r="U19" s="1490"/>
      <c r="V19" s="1490"/>
      <c r="W19" s="1490">
        <v>944</v>
      </c>
      <c r="X19" s="1490"/>
      <c r="Y19" s="1490"/>
      <c r="Z19" s="1490">
        <v>164</v>
      </c>
      <c r="AA19" s="1490"/>
      <c r="AB19" s="1490"/>
      <c r="AC19" s="1490">
        <v>22254</v>
      </c>
      <c r="AD19" s="1490"/>
      <c r="AE19" s="1490"/>
      <c r="AF19" s="1490"/>
      <c r="AG19" s="1490">
        <v>1308</v>
      </c>
      <c r="AH19" s="1490"/>
      <c r="AI19" s="1490"/>
      <c r="AJ19" s="1490"/>
    </row>
    <row r="20" spans="1:38" ht="18" customHeight="1">
      <c r="A20" s="1202"/>
      <c r="B20" s="1202"/>
      <c r="D20" s="311"/>
      <c r="E20" s="285"/>
      <c r="F20" s="285"/>
      <c r="H20" s="1202"/>
      <c r="I20" s="1202"/>
      <c r="J20" s="1202"/>
      <c r="K20" s="1202"/>
      <c r="L20" s="1202"/>
      <c r="M20" s="1202"/>
      <c r="N20" s="1202"/>
      <c r="O20" s="1202"/>
      <c r="P20" s="1202"/>
      <c r="Q20" s="1202"/>
      <c r="R20" s="1202"/>
      <c r="S20" s="1202"/>
      <c r="T20" s="1202"/>
      <c r="U20" s="1202"/>
      <c r="V20" s="1202"/>
      <c r="W20" s="1202"/>
      <c r="X20" s="1202"/>
      <c r="Y20" s="1202"/>
      <c r="Z20" s="1202"/>
      <c r="AA20" s="1202"/>
      <c r="AB20" s="1202"/>
      <c r="AC20" s="1289"/>
      <c r="AD20" s="1289"/>
      <c r="AE20" s="1289"/>
      <c r="AF20" s="1289"/>
      <c r="AG20" s="1289"/>
      <c r="AH20" s="1289"/>
      <c r="AI20" s="1289"/>
      <c r="AJ20" s="1289"/>
    </row>
    <row r="21" spans="1:38" ht="18" customHeight="1">
      <c r="A21" s="1289" t="s">
        <v>1212</v>
      </c>
      <c r="B21" s="1289"/>
      <c r="C21" s="315">
        <v>2</v>
      </c>
      <c r="D21" s="311"/>
      <c r="E21" s="2208">
        <f>SUM(H21:AI21)</f>
        <v>54508</v>
      </c>
      <c r="F21" s="2209"/>
      <c r="G21" s="2084"/>
      <c r="H21" s="1490">
        <v>12313</v>
      </c>
      <c r="I21" s="1490"/>
      <c r="J21" s="1490"/>
      <c r="K21" s="1490">
        <v>13262</v>
      </c>
      <c r="L21" s="1490"/>
      <c r="M21" s="1490"/>
      <c r="N21" s="1490">
        <v>1577</v>
      </c>
      <c r="O21" s="1490"/>
      <c r="P21" s="1490"/>
      <c r="Q21" s="1490">
        <v>1996</v>
      </c>
      <c r="R21" s="1490"/>
      <c r="S21" s="1490"/>
      <c r="T21" s="1490">
        <v>383</v>
      </c>
      <c r="U21" s="1490"/>
      <c r="V21" s="1490"/>
      <c r="W21" s="1490">
        <v>929</v>
      </c>
      <c r="X21" s="1490"/>
      <c r="Y21" s="1490"/>
      <c r="Z21" s="1490">
        <v>163</v>
      </c>
      <c r="AA21" s="1490"/>
      <c r="AB21" s="1490"/>
      <c r="AC21" s="1490">
        <v>22533</v>
      </c>
      <c r="AD21" s="1490"/>
      <c r="AE21" s="1490"/>
      <c r="AF21" s="1490"/>
      <c r="AG21" s="1490">
        <v>1352</v>
      </c>
      <c r="AH21" s="1490"/>
      <c r="AI21" s="1490"/>
      <c r="AJ21" s="1490"/>
      <c r="AK21" s="1643"/>
      <c r="AL21" s="1643"/>
    </row>
    <row r="22" spans="1:38" ht="18" customHeight="1">
      <c r="A22" s="1202"/>
      <c r="B22" s="1202"/>
      <c r="D22" s="311"/>
      <c r="E22" s="898"/>
      <c r="F22" s="898"/>
      <c r="G22" s="824"/>
      <c r="H22" s="1490"/>
      <c r="I22" s="1490"/>
      <c r="J22" s="1490"/>
      <c r="K22" s="1490"/>
      <c r="L22" s="1490"/>
      <c r="M22" s="1490"/>
      <c r="N22" s="1490"/>
      <c r="O22" s="1490"/>
      <c r="P22" s="1490"/>
      <c r="Q22" s="1490"/>
      <c r="R22" s="1490"/>
      <c r="S22" s="1490"/>
      <c r="T22" s="1490"/>
      <c r="U22" s="1490"/>
      <c r="V22" s="1490"/>
      <c r="W22" s="1490"/>
      <c r="X22" s="1490"/>
      <c r="Y22" s="1490"/>
      <c r="Z22" s="1490"/>
      <c r="AA22" s="1490"/>
      <c r="AB22" s="1490"/>
      <c r="AC22" s="1492"/>
      <c r="AD22" s="1492"/>
      <c r="AE22" s="1492"/>
      <c r="AF22" s="1492"/>
      <c r="AG22" s="1492"/>
      <c r="AH22" s="1492"/>
      <c r="AI22" s="1492"/>
      <c r="AJ22" s="1492"/>
      <c r="AK22" s="822"/>
      <c r="AL22" s="822"/>
    </row>
    <row r="23" spans="1:38" ht="18" customHeight="1">
      <c r="A23" s="1202"/>
      <c r="B23" s="1202"/>
      <c r="C23" s="286">
        <v>3</v>
      </c>
      <c r="D23" s="311"/>
      <c r="E23" s="2208">
        <f>SUM(H23:AJ23)</f>
        <v>54432</v>
      </c>
      <c r="F23" s="2209"/>
      <c r="G23" s="2209"/>
      <c r="H23" s="1490">
        <v>12463</v>
      </c>
      <c r="I23" s="1490"/>
      <c r="J23" s="1490"/>
      <c r="K23" s="1490">
        <v>12915</v>
      </c>
      <c r="L23" s="1490"/>
      <c r="M23" s="1490"/>
      <c r="N23" s="1490">
        <v>1583</v>
      </c>
      <c r="O23" s="1490"/>
      <c r="P23" s="1490"/>
      <c r="Q23" s="1490">
        <v>2020</v>
      </c>
      <c r="R23" s="1490"/>
      <c r="S23" s="1490"/>
      <c r="T23" s="1490">
        <v>371</v>
      </c>
      <c r="U23" s="1490"/>
      <c r="V23" s="1490"/>
      <c r="W23" s="1490">
        <v>928</v>
      </c>
      <c r="X23" s="1490"/>
      <c r="Y23" s="1490"/>
      <c r="Z23" s="1490">
        <v>162</v>
      </c>
      <c r="AA23" s="1490"/>
      <c r="AB23" s="1490"/>
      <c r="AC23" s="1490">
        <v>22599</v>
      </c>
      <c r="AD23" s="1490"/>
      <c r="AE23" s="1490"/>
      <c r="AF23" s="1490"/>
      <c r="AG23" s="1490">
        <v>1391</v>
      </c>
      <c r="AH23" s="1490"/>
      <c r="AI23" s="1490"/>
      <c r="AJ23" s="1490"/>
      <c r="AK23" s="822"/>
      <c r="AL23" s="822"/>
    </row>
    <row r="24" spans="1:38" ht="18" customHeight="1">
      <c r="D24" s="311"/>
      <c r="E24" s="285"/>
      <c r="F24" s="285"/>
      <c r="G24" s="512"/>
      <c r="H24" s="2210"/>
      <c r="I24" s="2210"/>
      <c r="J24" s="2210"/>
      <c r="K24" s="2210"/>
      <c r="L24" s="2210"/>
      <c r="M24" s="2210"/>
      <c r="N24" s="2210"/>
      <c r="O24" s="2210"/>
      <c r="P24" s="2210"/>
      <c r="Q24" s="2212"/>
      <c r="R24" s="2212"/>
      <c r="S24" s="2212"/>
      <c r="T24" s="2210"/>
      <c r="U24" s="2210"/>
      <c r="V24" s="2210"/>
      <c r="W24" s="2210"/>
      <c r="X24" s="2210"/>
      <c r="Y24" s="2210"/>
      <c r="Z24" s="2210"/>
      <c r="AA24" s="2210"/>
      <c r="AB24" s="2210"/>
      <c r="AC24" s="2210"/>
      <c r="AD24" s="2210"/>
      <c r="AE24" s="2210"/>
      <c r="AF24" s="2210"/>
      <c r="AG24" s="2210"/>
      <c r="AH24" s="2210"/>
      <c r="AI24" s="2210"/>
      <c r="AJ24" s="2210"/>
    </row>
    <row r="25" spans="1:38" ht="18" customHeight="1">
      <c r="A25" s="2211" t="s">
        <v>2560</v>
      </c>
      <c r="B25" s="2211"/>
      <c r="C25" s="2211"/>
      <c r="D25" s="2211"/>
      <c r="E25" s="2211"/>
      <c r="F25" s="2211"/>
      <c r="G25" s="2211"/>
      <c r="H25" s="2211"/>
      <c r="I25" s="2211"/>
      <c r="J25" s="2211"/>
      <c r="K25" s="340"/>
      <c r="L25" s="303"/>
      <c r="M25" s="303"/>
      <c r="O25" s="314"/>
      <c r="P25" s="314"/>
      <c r="Q25" s="314"/>
      <c r="R25" s="314"/>
      <c r="S25" s="314"/>
      <c r="T25" s="314"/>
      <c r="U25" s="314"/>
      <c r="V25" s="314"/>
      <c r="W25" s="314"/>
      <c r="X25" s="314"/>
      <c r="Y25" s="314"/>
      <c r="Z25" s="314"/>
      <c r="AA25" s="314"/>
      <c r="AB25" s="314"/>
      <c r="AJ25" s="379" t="s">
        <v>2561</v>
      </c>
    </row>
    <row r="26" spans="1:38" ht="18" customHeight="1">
      <c r="A26" s="458"/>
      <c r="B26" s="458"/>
      <c r="C26" s="458"/>
      <c r="D26" s="458"/>
      <c r="E26" s="458"/>
      <c r="F26" s="458"/>
      <c r="G26" s="458"/>
      <c r="H26" s="458"/>
      <c r="I26" s="458"/>
      <c r="J26" s="458"/>
      <c r="K26" s="458"/>
      <c r="L26" s="285"/>
      <c r="M26" s="285"/>
      <c r="N26" s="315"/>
      <c r="O26" s="315"/>
      <c r="P26" s="315"/>
      <c r="Q26" s="315"/>
      <c r="R26" s="315"/>
      <c r="S26" s="315"/>
      <c r="T26" s="315"/>
      <c r="U26" s="315"/>
      <c r="V26" s="315"/>
      <c r="W26" s="315"/>
      <c r="X26" s="315"/>
      <c r="Y26" s="315"/>
      <c r="Z26" s="315"/>
      <c r="AA26" s="315"/>
      <c r="AB26" s="315"/>
      <c r="AC26" s="315"/>
      <c r="AD26" s="315"/>
    </row>
    <row r="27" spans="1:38" ht="18" customHeight="1">
      <c r="A27" s="285"/>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row>
    <row r="28" spans="1:38" s="42" customFormat="1" ht="18" customHeight="1">
      <c r="A28" s="1271" t="s">
        <v>2562</v>
      </c>
      <c r="B28" s="1271"/>
      <c r="C28" s="1271"/>
      <c r="D28" s="1271"/>
      <c r="E28" s="1271"/>
      <c r="F28" s="1271"/>
      <c r="G28" s="1271"/>
      <c r="H28" s="1271"/>
      <c r="I28" s="1271"/>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1"/>
      <c r="AH28" s="1271"/>
      <c r="AI28" s="1271"/>
      <c r="AJ28" s="1271"/>
    </row>
    <row r="29" spans="1:38" ht="18" customHeight="1">
      <c r="A29" s="285"/>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J29" s="407" t="s">
        <v>2411</v>
      </c>
    </row>
    <row r="30" spans="1:38" ht="18" customHeight="1">
      <c r="A30" s="1273" t="s">
        <v>2412</v>
      </c>
      <c r="B30" s="1273"/>
      <c r="C30" s="1273"/>
      <c r="D30" s="1274"/>
      <c r="E30" s="1485" t="s">
        <v>448</v>
      </c>
      <c r="F30" s="1486"/>
      <c r="G30" s="1486"/>
      <c r="H30" s="1486"/>
      <c r="I30" s="1486"/>
      <c r="J30" s="1494"/>
      <c r="K30" s="1485" t="s">
        <v>2539</v>
      </c>
      <c r="L30" s="1486"/>
      <c r="M30" s="1486"/>
      <c r="N30" s="1494"/>
      <c r="O30" s="1485" t="s">
        <v>2563</v>
      </c>
      <c r="P30" s="1486"/>
      <c r="Q30" s="1486"/>
      <c r="R30" s="1486"/>
      <c r="S30" s="1486"/>
      <c r="T30" s="1494"/>
      <c r="U30" s="1485" t="s">
        <v>2564</v>
      </c>
      <c r="V30" s="1486"/>
      <c r="W30" s="1486"/>
      <c r="X30" s="1494"/>
      <c r="Y30" s="1272" t="s">
        <v>2542</v>
      </c>
      <c r="Z30" s="1273"/>
      <c r="AA30" s="1273"/>
      <c r="AB30" s="1274"/>
      <c r="AC30" s="1272" t="s">
        <v>2543</v>
      </c>
      <c r="AD30" s="1273"/>
      <c r="AE30" s="1273"/>
      <c r="AF30" s="1274"/>
      <c r="AG30" s="1272" t="s">
        <v>2565</v>
      </c>
      <c r="AH30" s="1273"/>
      <c r="AI30" s="1273"/>
      <c r="AJ30" s="1273"/>
    </row>
    <row r="31" spans="1:38" ht="18" customHeight="1">
      <c r="A31" s="1276"/>
      <c r="B31" s="1276"/>
      <c r="C31" s="1276"/>
      <c r="D31" s="1282"/>
      <c r="E31" s="1487"/>
      <c r="F31" s="1295"/>
      <c r="G31" s="1295"/>
      <c r="H31" s="1295"/>
      <c r="I31" s="1295"/>
      <c r="J31" s="1495"/>
      <c r="K31" s="1487"/>
      <c r="L31" s="1295"/>
      <c r="M31" s="1295"/>
      <c r="N31" s="1495"/>
      <c r="O31" s="1487"/>
      <c r="P31" s="1295"/>
      <c r="Q31" s="1295"/>
      <c r="R31" s="1295"/>
      <c r="S31" s="1295"/>
      <c r="T31" s="1495"/>
      <c r="U31" s="1487"/>
      <c r="V31" s="1295"/>
      <c r="W31" s="1295"/>
      <c r="X31" s="1495"/>
      <c r="Y31" s="1275"/>
      <c r="Z31" s="1276"/>
      <c r="AA31" s="1276"/>
      <c r="AB31" s="1282"/>
      <c r="AC31" s="1275"/>
      <c r="AD31" s="1276"/>
      <c r="AE31" s="1276"/>
      <c r="AF31" s="1282"/>
      <c r="AG31" s="1275"/>
      <c r="AH31" s="1276"/>
      <c r="AI31" s="1276"/>
      <c r="AJ31" s="1276"/>
    </row>
    <row r="32" spans="1:38" ht="18" customHeight="1">
      <c r="A32" s="1273"/>
      <c r="B32" s="1273"/>
      <c r="C32" s="285"/>
      <c r="D32" s="311"/>
      <c r="E32" s="285"/>
      <c r="F32" s="285"/>
      <c r="G32" s="285"/>
      <c r="K32" s="285"/>
      <c r="L32" s="285"/>
      <c r="M32" s="285"/>
      <c r="N32" s="285"/>
      <c r="O32" s="285"/>
      <c r="P32" s="285"/>
      <c r="Q32" s="285"/>
      <c r="U32" s="285"/>
      <c r="V32" s="285"/>
      <c r="W32" s="285"/>
      <c r="X32" s="285"/>
      <c r="Y32" s="285"/>
      <c r="Z32" s="285"/>
      <c r="AA32" s="285"/>
      <c r="AB32" s="285"/>
      <c r="AC32" s="285"/>
      <c r="AD32" s="285"/>
      <c r="AE32" s="285"/>
      <c r="AF32" s="285"/>
    </row>
    <row r="33" spans="1:36" ht="18" customHeight="1">
      <c r="A33" s="1289" t="s">
        <v>965</v>
      </c>
      <c r="B33" s="1289"/>
      <c r="C33" s="315">
        <v>24</v>
      </c>
      <c r="D33" s="311"/>
      <c r="E33" s="2197">
        <f>K33+Q33+U33+Y33+AC33+AG33+Q34</f>
        <v>50916</v>
      </c>
      <c r="F33" s="1522"/>
      <c r="G33" s="1522"/>
      <c r="H33" s="1522"/>
      <c r="I33" s="1522"/>
      <c r="J33" s="1522"/>
      <c r="K33" s="1522">
        <v>32463</v>
      </c>
      <c r="L33" s="1522"/>
      <c r="M33" s="1522"/>
      <c r="N33" s="1522"/>
      <c r="O33" s="1201" t="s">
        <v>2566</v>
      </c>
      <c r="P33" s="1201"/>
      <c r="Q33" s="1522">
        <v>5338</v>
      </c>
      <c r="R33" s="1522"/>
      <c r="S33" s="1522"/>
      <c r="T33" s="1522"/>
      <c r="U33" s="1522">
        <v>588</v>
      </c>
      <c r="V33" s="1522"/>
      <c r="W33" s="1522"/>
      <c r="X33" s="1522"/>
      <c r="Y33" s="1522">
        <v>821</v>
      </c>
      <c r="Z33" s="1522"/>
      <c r="AA33" s="1522"/>
      <c r="AB33" s="1522"/>
      <c r="AC33" s="1522">
        <v>409</v>
      </c>
      <c r="AD33" s="1522"/>
      <c r="AE33" s="1522"/>
      <c r="AF33" s="1522"/>
      <c r="AG33" s="1518">
        <v>287</v>
      </c>
      <c r="AH33" s="1518"/>
      <c r="AI33" s="1518"/>
      <c r="AJ33" s="1518"/>
    </row>
    <row r="34" spans="1:36" ht="18" customHeight="1">
      <c r="A34" s="1202"/>
      <c r="B34" s="1202"/>
      <c r="D34" s="311"/>
      <c r="E34" s="1420"/>
      <c r="F34" s="1202"/>
      <c r="G34" s="1202"/>
      <c r="H34" s="1202"/>
      <c r="I34" s="1202"/>
      <c r="J34" s="1202"/>
      <c r="K34" s="2213"/>
      <c r="L34" s="2213"/>
      <c r="M34" s="2213"/>
      <c r="N34" s="2213"/>
      <c r="O34" s="1201" t="s">
        <v>2567</v>
      </c>
      <c r="P34" s="1201"/>
      <c r="Q34" s="1522">
        <v>11010</v>
      </c>
      <c r="R34" s="1522"/>
      <c r="S34" s="1522"/>
      <c r="T34" s="1522"/>
      <c r="U34" s="1535"/>
      <c r="V34" s="1535"/>
      <c r="W34" s="1535"/>
      <c r="X34" s="1535"/>
      <c r="Y34" s="1535"/>
      <c r="Z34" s="1535"/>
      <c r="AA34" s="1535"/>
      <c r="AB34" s="1535"/>
      <c r="AC34" s="1535"/>
      <c r="AD34" s="1535"/>
      <c r="AE34" s="1535"/>
      <c r="AF34" s="1535"/>
      <c r="AG34" s="1518"/>
      <c r="AH34" s="1518"/>
      <c r="AI34" s="1518"/>
      <c r="AJ34" s="1518"/>
    </row>
    <row r="35" spans="1:36" ht="18" customHeight="1">
      <c r="A35" s="1289"/>
      <c r="B35" s="1289"/>
      <c r="C35" s="315">
        <v>25</v>
      </c>
      <c r="D35" s="311"/>
      <c r="E35" s="2197">
        <f>K35+Q35+U35+Y35+AC35+AG35+Q36</f>
        <v>51490</v>
      </c>
      <c r="F35" s="1522"/>
      <c r="G35" s="1522"/>
      <c r="H35" s="1522"/>
      <c r="I35" s="1522"/>
      <c r="J35" s="1522"/>
      <c r="K35" s="1522">
        <v>32897</v>
      </c>
      <c r="L35" s="1522"/>
      <c r="M35" s="1522"/>
      <c r="N35" s="1522"/>
      <c r="O35" s="1201" t="s">
        <v>2566</v>
      </c>
      <c r="P35" s="1201"/>
      <c r="Q35" s="1522">
        <v>5478</v>
      </c>
      <c r="R35" s="1522"/>
      <c r="S35" s="1522"/>
      <c r="T35" s="1522"/>
      <c r="U35" s="1522">
        <v>532</v>
      </c>
      <c r="V35" s="1522"/>
      <c r="W35" s="1522"/>
      <c r="X35" s="1522"/>
      <c r="Y35" s="1522">
        <v>756</v>
      </c>
      <c r="Z35" s="1522"/>
      <c r="AA35" s="1522"/>
      <c r="AB35" s="1522"/>
      <c r="AC35" s="1522">
        <v>374</v>
      </c>
      <c r="AD35" s="1522"/>
      <c r="AE35" s="1522"/>
      <c r="AF35" s="1522"/>
      <c r="AG35" s="1518">
        <v>287</v>
      </c>
      <c r="AH35" s="1518"/>
      <c r="AI35" s="1518"/>
      <c r="AJ35" s="1518"/>
    </row>
    <row r="36" spans="1:36" ht="18" customHeight="1">
      <c r="A36" s="1202"/>
      <c r="B36" s="1202"/>
      <c r="D36" s="311"/>
      <c r="E36" s="1420"/>
      <c r="F36" s="1202"/>
      <c r="G36" s="1202"/>
      <c r="H36" s="1202"/>
      <c r="I36" s="1202"/>
      <c r="J36" s="1202"/>
      <c r="K36" s="2214"/>
      <c r="L36" s="2214"/>
      <c r="M36" s="2214"/>
      <c r="N36" s="2214"/>
      <c r="O36" s="1201" t="s">
        <v>2567</v>
      </c>
      <c r="P36" s="1201"/>
      <c r="Q36" s="1522">
        <v>11166</v>
      </c>
      <c r="R36" s="1522"/>
      <c r="S36" s="1522"/>
      <c r="T36" s="1522"/>
      <c r="U36" s="1535"/>
      <c r="V36" s="1535"/>
      <c r="W36" s="1535"/>
      <c r="X36" s="1535"/>
      <c r="Y36" s="1535"/>
      <c r="Z36" s="1535"/>
      <c r="AA36" s="1535"/>
      <c r="AB36" s="1535"/>
      <c r="AC36" s="1535"/>
      <c r="AD36" s="1535"/>
      <c r="AE36" s="1535"/>
      <c r="AF36" s="1535"/>
      <c r="AG36" s="1518"/>
      <c r="AH36" s="1518"/>
      <c r="AI36" s="1518"/>
      <c r="AJ36" s="1518"/>
    </row>
    <row r="37" spans="1:36" ht="18" customHeight="1">
      <c r="A37" s="1289"/>
      <c r="B37" s="1289"/>
      <c r="C37" s="315">
        <v>26</v>
      </c>
      <c r="D37" s="311"/>
      <c r="E37" s="2197">
        <f>K37+Q37+U37+Y37+AC37+AG37+Q38</f>
        <v>50499</v>
      </c>
      <c r="F37" s="1522"/>
      <c r="G37" s="1522"/>
      <c r="H37" s="1522"/>
      <c r="I37" s="1522"/>
      <c r="J37" s="1522"/>
      <c r="K37" s="1522">
        <v>32087</v>
      </c>
      <c r="L37" s="1522"/>
      <c r="M37" s="1522"/>
      <c r="N37" s="1522"/>
      <c r="O37" s="1201" t="s">
        <v>2566</v>
      </c>
      <c r="P37" s="1201"/>
      <c r="Q37" s="1522">
        <v>5455</v>
      </c>
      <c r="R37" s="1522"/>
      <c r="S37" s="1522"/>
      <c r="T37" s="1522"/>
      <c r="U37" s="1522">
        <v>518</v>
      </c>
      <c r="V37" s="1522"/>
      <c r="W37" s="1522"/>
      <c r="X37" s="1522"/>
      <c r="Y37" s="1522">
        <v>753</v>
      </c>
      <c r="Z37" s="1522"/>
      <c r="AA37" s="1522"/>
      <c r="AB37" s="1522"/>
      <c r="AC37" s="1522">
        <v>357</v>
      </c>
      <c r="AD37" s="1522"/>
      <c r="AE37" s="1522"/>
      <c r="AF37" s="1522"/>
      <c r="AG37" s="1518">
        <v>249</v>
      </c>
      <c r="AH37" s="1518"/>
      <c r="AI37" s="1518"/>
      <c r="AJ37" s="1518"/>
    </row>
    <row r="38" spans="1:36" ht="18" customHeight="1">
      <c r="A38" s="1289"/>
      <c r="B38" s="1289"/>
      <c r="C38" s="315"/>
      <c r="D38" s="311"/>
      <c r="E38" s="1420"/>
      <c r="F38" s="1202"/>
      <c r="G38" s="1202"/>
      <c r="H38" s="1202"/>
      <c r="I38" s="1202"/>
      <c r="J38" s="1202"/>
      <c r="K38" s="2213"/>
      <c r="L38" s="2213"/>
      <c r="M38" s="2213"/>
      <c r="N38" s="2213"/>
      <c r="O38" s="1201" t="s">
        <v>2567</v>
      </c>
      <c r="P38" s="1201"/>
      <c r="Q38" s="1522">
        <v>11080</v>
      </c>
      <c r="R38" s="1522"/>
      <c r="S38" s="1522"/>
      <c r="T38" s="1522"/>
      <c r="U38" s="1535"/>
      <c r="V38" s="1535"/>
      <c r="W38" s="1535"/>
      <c r="X38" s="1535"/>
      <c r="Y38" s="1535"/>
      <c r="Z38" s="1535"/>
      <c r="AA38" s="1535"/>
      <c r="AB38" s="1535"/>
      <c r="AC38" s="1535"/>
      <c r="AD38" s="1535"/>
      <c r="AE38" s="1535"/>
      <c r="AF38" s="1535"/>
      <c r="AG38" s="1518"/>
      <c r="AH38" s="1518"/>
      <c r="AI38" s="1518"/>
      <c r="AJ38" s="1518"/>
    </row>
    <row r="39" spans="1:36" ht="18" customHeight="1">
      <c r="A39" s="1289"/>
      <c r="B39" s="1289"/>
      <c r="C39" s="315">
        <v>27</v>
      </c>
      <c r="D39" s="311"/>
      <c r="E39" s="2197">
        <f>K39+Q39+U39+Y39+AC39+AG39+Q40</f>
        <v>50848</v>
      </c>
      <c r="F39" s="1522"/>
      <c r="G39" s="1522"/>
      <c r="H39" s="1522"/>
      <c r="I39" s="1522"/>
      <c r="J39" s="1522"/>
      <c r="K39" s="1522">
        <v>32094</v>
      </c>
      <c r="L39" s="1522"/>
      <c r="M39" s="1522"/>
      <c r="N39" s="1522"/>
      <c r="O39" s="1201" t="s">
        <v>2566</v>
      </c>
      <c r="P39" s="1201"/>
      <c r="Q39" s="1522">
        <v>5491</v>
      </c>
      <c r="R39" s="1522"/>
      <c r="S39" s="1522"/>
      <c r="T39" s="1522"/>
      <c r="U39" s="1522">
        <v>526</v>
      </c>
      <c r="V39" s="1522"/>
      <c r="W39" s="1522"/>
      <c r="X39" s="1522"/>
      <c r="Y39" s="1522">
        <v>755</v>
      </c>
      <c r="Z39" s="1522"/>
      <c r="AA39" s="1522"/>
      <c r="AB39" s="1522"/>
      <c r="AC39" s="1522">
        <v>355</v>
      </c>
      <c r="AD39" s="1522"/>
      <c r="AE39" s="1522"/>
      <c r="AF39" s="1522"/>
      <c r="AG39" s="1518">
        <v>239</v>
      </c>
      <c r="AH39" s="1518"/>
      <c r="AI39" s="1518"/>
      <c r="AJ39" s="1518"/>
    </row>
    <row r="40" spans="1:36" ht="18" customHeight="1">
      <c r="A40" s="1289"/>
      <c r="B40" s="1289"/>
      <c r="C40" s="315"/>
      <c r="D40" s="311"/>
      <c r="E40" s="1420"/>
      <c r="F40" s="1202"/>
      <c r="G40" s="1202"/>
      <c r="H40" s="1202"/>
      <c r="I40" s="1202"/>
      <c r="J40" s="1202"/>
      <c r="K40" s="2213"/>
      <c r="L40" s="2213"/>
      <c r="M40" s="2213"/>
      <c r="N40" s="2213"/>
      <c r="O40" s="1201" t="s">
        <v>2567</v>
      </c>
      <c r="P40" s="1201"/>
      <c r="Q40" s="1522">
        <v>11388</v>
      </c>
      <c r="R40" s="1522"/>
      <c r="S40" s="1522"/>
      <c r="T40" s="1522"/>
      <c r="U40" s="1535"/>
      <c r="V40" s="1535"/>
      <c r="W40" s="1535"/>
      <c r="X40" s="1535"/>
      <c r="Y40" s="1535"/>
      <c r="Z40" s="1535"/>
      <c r="AA40" s="1535"/>
      <c r="AB40" s="1535"/>
      <c r="AC40" s="1535"/>
      <c r="AD40" s="1535"/>
      <c r="AE40" s="1535"/>
      <c r="AF40" s="1535"/>
      <c r="AG40" s="1518"/>
      <c r="AH40" s="1518"/>
      <c r="AI40" s="1518"/>
      <c r="AJ40" s="1518"/>
    </row>
    <row r="41" spans="1:36" ht="18" customHeight="1">
      <c r="A41" s="1289"/>
      <c r="B41" s="1289"/>
      <c r="C41" s="315">
        <v>28</v>
      </c>
      <c r="D41" s="311"/>
      <c r="E41" s="2197">
        <f>K41+Q41+U41+Y41+AC41+AG41+Q42</f>
        <v>50564</v>
      </c>
      <c r="F41" s="1522"/>
      <c r="G41" s="1522"/>
      <c r="H41" s="1522"/>
      <c r="I41" s="1522"/>
      <c r="J41" s="1522"/>
      <c r="K41" s="1522">
        <v>31860</v>
      </c>
      <c r="L41" s="1522"/>
      <c r="M41" s="1522"/>
      <c r="N41" s="1522"/>
      <c r="O41" s="1201" t="s">
        <v>2566</v>
      </c>
      <c r="P41" s="1201"/>
      <c r="Q41" s="1522">
        <v>5563</v>
      </c>
      <c r="R41" s="1522"/>
      <c r="S41" s="1522"/>
      <c r="T41" s="1522"/>
      <c r="U41" s="1522">
        <v>512</v>
      </c>
      <c r="V41" s="1522"/>
      <c r="W41" s="1522"/>
      <c r="X41" s="1522"/>
      <c r="Y41" s="1522">
        <v>732</v>
      </c>
      <c r="Z41" s="1522"/>
      <c r="AA41" s="1522"/>
      <c r="AB41" s="1522"/>
      <c r="AC41" s="1522">
        <v>345</v>
      </c>
      <c r="AD41" s="1522"/>
      <c r="AE41" s="1522"/>
      <c r="AF41" s="1522"/>
      <c r="AG41" s="1518">
        <v>230</v>
      </c>
      <c r="AH41" s="1518"/>
      <c r="AI41" s="1518"/>
      <c r="AJ41" s="1518"/>
    </row>
    <row r="42" spans="1:36" ht="18" customHeight="1">
      <c r="A42" s="1289"/>
      <c r="B42" s="1289"/>
      <c r="C42" s="315"/>
      <c r="D42" s="311"/>
      <c r="E42" s="1420"/>
      <c r="F42" s="1202"/>
      <c r="G42" s="1202"/>
      <c r="H42" s="1202"/>
      <c r="I42" s="1202"/>
      <c r="J42" s="1202"/>
      <c r="K42" s="2213"/>
      <c r="L42" s="2213"/>
      <c r="M42" s="2213"/>
      <c r="N42" s="2213"/>
      <c r="O42" s="1201" t="s">
        <v>2567</v>
      </c>
      <c r="P42" s="1201"/>
      <c r="Q42" s="1522">
        <v>11322</v>
      </c>
      <c r="R42" s="1522"/>
      <c r="S42" s="1522"/>
      <c r="T42" s="1522"/>
      <c r="U42" s="1535"/>
      <c r="V42" s="1535"/>
      <c r="W42" s="1535"/>
      <c r="X42" s="1535"/>
      <c r="Y42" s="1535"/>
      <c r="Z42" s="1535"/>
      <c r="AA42" s="1535"/>
      <c r="AB42" s="1535"/>
      <c r="AC42" s="1535"/>
      <c r="AD42" s="1535"/>
      <c r="AE42" s="1535"/>
      <c r="AF42" s="1535"/>
      <c r="AG42" s="1518"/>
      <c r="AH42" s="1518"/>
      <c r="AI42" s="1518"/>
      <c r="AJ42" s="1518"/>
    </row>
    <row r="43" spans="1:36" ht="18" customHeight="1">
      <c r="A43" s="1289"/>
      <c r="B43" s="1289"/>
      <c r="C43" s="315">
        <v>29</v>
      </c>
      <c r="D43" s="311"/>
      <c r="E43" s="2197">
        <v>50831</v>
      </c>
      <c r="F43" s="1522"/>
      <c r="G43" s="1522"/>
      <c r="H43" s="1522"/>
      <c r="I43" s="1522"/>
      <c r="J43" s="1522"/>
      <c r="K43" s="1522">
        <v>32101</v>
      </c>
      <c r="L43" s="1522"/>
      <c r="M43" s="1522"/>
      <c r="N43" s="1522"/>
      <c r="O43" s="1201" t="s">
        <v>2566</v>
      </c>
      <c r="P43" s="1201"/>
      <c r="Q43" s="1522">
        <v>5648</v>
      </c>
      <c r="R43" s="1522"/>
      <c r="S43" s="1522"/>
      <c r="T43" s="1522"/>
      <c r="U43" s="1522">
        <v>493</v>
      </c>
      <c r="V43" s="1522"/>
      <c r="W43" s="1522"/>
      <c r="X43" s="1522"/>
      <c r="Y43" s="1522">
        <v>676</v>
      </c>
      <c r="Z43" s="1522"/>
      <c r="AA43" s="1522"/>
      <c r="AB43" s="1522"/>
      <c r="AC43" s="1522">
        <v>339</v>
      </c>
      <c r="AD43" s="1522"/>
      <c r="AE43" s="1522"/>
      <c r="AF43" s="1522"/>
      <c r="AG43" s="1518">
        <v>236</v>
      </c>
      <c r="AH43" s="1518"/>
      <c r="AI43" s="1518"/>
      <c r="AJ43" s="1518"/>
    </row>
    <row r="44" spans="1:36" ht="18" customHeight="1">
      <c r="A44" s="1202"/>
      <c r="B44" s="1202"/>
      <c r="D44" s="285"/>
      <c r="E44" s="1420"/>
      <c r="F44" s="1202"/>
      <c r="G44" s="1202"/>
      <c r="H44" s="1202"/>
      <c r="I44" s="1202"/>
      <c r="J44" s="1202"/>
      <c r="K44" s="2213"/>
      <c r="L44" s="2213"/>
      <c r="M44" s="2213"/>
      <c r="N44" s="2213"/>
      <c r="O44" s="1201" t="s">
        <v>2567</v>
      </c>
      <c r="P44" s="1201"/>
      <c r="Q44" s="1522">
        <v>11338</v>
      </c>
      <c r="R44" s="1522"/>
      <c r="S44" s="1522"/>
      <c r="T44" s="1522"/>
      <c r="U44" s="1535"/>
      <c r="V44" s="1535"/>
      <c r="W44" s="1535"/>
      <c r="X44" s="1535"/>
      <c r="Y44" s="1535"/>
      <c r="Z44" s="1535"/>
      <c r="AA44" s="1535"/>
      <c r="AB44" s="1535"/>
      <c r="AC44" s="1535"/>
      <c r="AD44" s="1535"/>
      <c r="AE44" s="1535"/>
      <c r="AF44" s="1535"/>
      <c r="AG44" s="1518"/>
      <c r="AH44" s="1518"/>
      <c r="AI44" s="1518"/>
      <c r="AJ44" s="1518"/>
    </row>
    <row r="45" spans="1:36" ht="18" customHeight="1">
      <c r="A45" s="1202"/>
      <c r="B45" s="1202"/>
      <c r="C45" s="286">
        <v>30</v>
      </c>
      <c r="D45" s="311"/>
      <c r="E45" s="2197">
        <v>51333</v>
      </c>
      <c r="F45" s="1522"/>
      <c r="G45" s="1522"/>
      <c r="H45" s="1522"/>
      <c r="I45" s="1522"/>
      <c r="J45" s="1522"/>
      <c r="K45" s="1522">
        <v>32592</v>
      </c>
      <c r="L45" s="1522"/>
      <c r="M45" s="1522"/>
      <c r="N45" s="1522"/>
      <c r="O45" s="1201" t="s">
        <v>2566</v>
      </c>
      <c r="P45" s="1201"/>
      <c r="Q45" s="1522">
        <v>5681</v>
      </c>
      <c r="R45" s="1522"/>
      <c r="S45" s="1522"/>
      <c r="T45" s="1522"/>
      <c r="U45" s="1522">
        <v>475</v>
      </c>
      <c r="V45" s="1522"/>
      <c r="W45" s="1522"/>
      <c r="X45" s="1522"/>
      <c r="Y45" s="1522">
        <v>664</v>
      </c>
      <c r="Z45" s="1522"/>
      <c r="AA45" s="1522"/>
      <c r="AB45" s="1522"/>
      <c r="AC45" s="1522">
        <v>346</v>
      </c>
      <c r="AD45" s="1522"/>
      <c r="AE45" s="1522"/>
      <c r="AF45" s="1522"/>
      <c r="AG45" s="1518">
        <v>219</v>
      </c>
      <c r="AH45" s="1518"/>
      <c r="AI45" s="1518"/>
      <c r="AJ45" s="1518"/>
    </row>
    <row r="46" spans="1:36" ht="18" customHeight="1">
      <c r="A46" s="1289"/>
      <c r="B46" s="1289"/>
      <c r="C46" s="315"/>
      <c r="D46" s="285"/>
      <c r="E46" s="1420"/>
      <c r="F46" s="1202"/>
      <c r="G46" s="1202"/>
      <c r="H46" s="1202"/>
      <c r="I46" s="1202"/>
      <c r="J46" s="1202"/>
      <c r="K46" s="2213"/>
      <c r="L46" s="2213"/>
      <c r="M46" s="2213"/>
      <c r="N46" s="2213"/>
      <c r="O46" s="1201" t="s">
        <v>2567</v>
      </c>
      <c r="P46" s="1201"/>
      <c r="Q46" s="1522">
        <v>11356</v>
      </c>
      <c r="R46" s="1522"/>
      <c r="S46" s="1522"/>
      <c r="T46" s="1522"/>
      <c r="U46" s="1535"/>
      <c r="V46" s="1535"/>
      <c r="W46" s="1535"/>
      <c r="X46" s="1535"/>
      <c r="Y46" s="1535"/>
      <c r="Z46" s="1535"/>
      <c r="AA46" s="1535"/>
      <c r="AB46" s="1535"/>
      <c r="AC46" s="1535"/>
      <c r="AD46" s="1535"/>
      <c r="AE46" s="1535"/>
      <c r="AF46" s="1535"/>
      <c r="AG46" s="1518"/>
      <c r="AH46" s="1518"/>
      <c r="AI46" s="1518"/>
      <c r="AJ46" s="1518"/>
    </row>
    <row r="47" spans="1:36" ht="18" customHeight="1">
      <c r="A47" s="1289" t="s">
        <v>1212</v>
      </c>
      <c r="B47" s="1289"/>
      <c r="C47" s="315" t="s">
        <v>2417</v>
      </c>
      <c r="D47" s="441"/>
      <c r="E47" s="2197">
        <f>Q47+U47+Y47+AC47+AG47+Q48+K47</f>
        <v>51692</v>
      </c>
      <c r="F47" s="1522"/>
      <c r="G47" s="1522"/>
      <c r="H47" s="1522"/>
      <c r="I47" s="1522"/>
      <c r="J47" s="1522"/>
      <c r="K47" s="1522">
        <v>32929</v>
      </c>
      <c r="L47" s="1522"/>
      <c r="M47" s="1522"/>
      <c r="N47" s="1522"/>
      <c r="O47" s="1201" t="s">
        <v>2566</v>
      </c>
      <c r="P47" s="1201"/>
      <c r="Q47" s="1522">
        <v>5651</v>
      </c>
      <c r="R47" s="1522"/>
      <c r="S47" s="1522"/>
      <c r="T47" s="1522"/>
      <c r="U47" s="1522">
        <v>456</v>
      </c>
      <c r="V47" s="1522"/>
      <c r="W47" s="1522"/>
      <c r="X47" s="1522"/>
      <c r="Y47" s="1522">
        <v>617</v>
      </c>
      <c r="Z47" s="1522"/>
      <c r="AA47" s="1522"/>
      <c r="AB47" s="1522"/>
      <c r="AC47" s="1522">
        <v>343</v>
      </c>
      <c r="AD47" s="1522"/>
      <c r="AE47" s="1522"/>
      <c r="AF47" s="1522"/>
      <c r="AG47" s="1518">
        <v>194</v>
      </c>
      <c r="AH47" s="1518"/>
      <c r="AI47" s="1518"/>
      <c r="AJ47" s="1518"/>
    </row>
    <row r="48" spans="1:36" ht="18" customHeight="1">
      <c r="A48" s="1289"/>
      <c r="B48" s="1289"/>
      <c r="C48" s="315"/>
      <c r="D48" s="285"/>
      <c r="E48" s="1420"/>
      <c r="F48" s="1202"/>
      <c r="G48" s="1202"/>
      <c r="H48" s="1202"/>
      <c r="I48" s="1202"/>
      <c r="J48" s="1202"/>
      <c r="K48" s="2213"/>
      <c r="L48" s="2213"/>
      <c r="M48" s="2213"/>
      <c r="N48" s="2213"/>
      <c r="O48" s="1201" t="s">
        <v>2567</v>
      </c>
      <c r="P48" s="1201"/>
      <c r="Q48" s="1522">
        <v>11502</v>
      </c>
      <c r="R48" s="1522"/>
      <c r="S48" s="1522"/>
      <c r="T48" s="1522"/>
      <c r="U48" s="1535"/>
      <c r="V48" s="1535"/>
      <c r="W48" s="1535"/>
      <c r="X48" s="1535"/>
      <c r="Y48" s="1535"/>
      <c r="Z48" s="1535"/>
      <c r="AA48" s="1535"/>
      <c r="AB48" s="1535"/>
      <c r="AC48" s="1535"/>
      <c r="AD48" s="1535"/>
      <c r="AE48" s="1535"/>
      <c r="AF48" s="1535"/>
      <c r="AG48" s="1518"/>
      <c r="AH48" s="1518"/>
      <c r="AI48" s="1518"/>
      <c r="AJ48" s="1518"/>
    </row>
    <row r="49" spans="1:36" ht="18" customHeight="1">
      <c r="A49" s="1289"/>
      <c r="B49" s="1289"/>
      <c r="C49" s="315">
        <v>2</v>
      </c>
      <c r="D49" s="311"/>
      <c r="E49" s="2197">
        <f>K49+Q49+U49+Y49+AC49+AG49+Q50</f>
        <v>35343</v>
      </c>
      <c r="F49" s="1522"/>
      <c r="G49" s="1522"/>
      <c r="H49" s="1522"/>
      <c r="I49" s="1522"/>
      <c r="J49" s="1522"/>
      <c r="K49" s="1522">
        <v>21743</v>
      </c>
      <c r="L49" s="1522"/>
      <c r="M49" s="1522"/>
      <c r="N49" s="1522"/>
      <c r="O49" s="1201" t="s">
        <v>2566</v>
      </c>
      <c r="P49" s="1201"/>
      <c r="Q49" s="1522">
        <v>4141</v>
      </c>
      <c r="R49" s="1522"/>
      <c r="S49" s="1522"/>
      <c r="T49" s="1522"/>
      <c r="U49" s="1522">
        <v>346</v>
      </c>
      <c r="V49" s="1522"/>
      <c r="W49" s="1522"/>
      <c r="X49" s="1522"/>
      <c r="Y49" s="1522">
        <v>449</v>
      </c>
      <c r="Z49" s="1522"/>
      <c r="AA49" s="1522"/>
      <c r="AB49" s="1522"/>
      <c r="AC49" s="1522">
        <v>220</v>
      </c>
      <c r="AD49" s="1522"/>
      <c r="AE49" s="1522"/>
      <c r="AF49" s="1522"/>
      <c r="AG49" s="1518">
        <v>144</v>
      </c>
      <c r="AH49" s="1518"/>
      <c r="AI49" s="1518"/>
      <c r="AJ49" s="1518"/>
    </row>
    <row r="50" spans="1:36" ht="18" customHeight="1">
      <c r="A50" s="315"/>
      <c r="B50" s="315"/>
      <c r="C50" s="315"/>
      <c r="D50" s="285"/>
      <c r="E50" s="2197"/>
      <c r="F50" s="1522"/>
      <c r="G50" s="1522"/>
      <c r="H50" s="1522"/>
      <c r="I50" s="1522"/>
      <c r="J50" s="1522"/>
      <c r="K50" s="2215"/>
      <c r="L50" s="2215"/>
      <c r="M50" s="2215"/>
      <c r="N50" s="2215"/>
      <c r="O50" s="1276" t="s">
        <v>2567</v>
      </c>
      <c r="P50" s="1276"/>
      <c r="Q50" s="2215">
        <v>8300</v>
      </c>
      <c r="R50" s="2215"/>
      <c r="S50" s="2215"/>
      <c r="T50" s="2215"/>
      <c r="U50" s="2215"/>
      <c r="V50" s="2215"/>
      <c r="W50" s="2215"/>
      <c r="X50" s="2215"/>
      <c r="Y50" s="2215"/>
      <c r="Z50" s="2215"/>
      <c r="AA50" s="2215"/>
      <c r="AB50" s="2215"/>
      <c r="AC50" s="2215"/>
      <c r="AD50" s="2215"/>
      <c r="AE50" s="2215"/>
      <c r="AF50" s="2215"/>
      <c r="AG50" s="1527"/>
      <c r="AH50" s="1527"/>
      <c r="AI50" s="1527"/>
      <c r="AJ50" s="1527"/>
    </row>
    <row r="51" spans="1:36" ht="13.5">
      <c r="A51" s="466" t="s">
        <v>2568</v>
      </c>
      <c r="B51" s="1111"/>
      <c r="C51" s="1111"/>
      <c r="D51" s="1111"/>
      <c r="E51" s="1111"/>
      <c r="F51" s="1111"/>
      <c r="G51" s="1111"/>
      <c r="H51" s="1111"/>
      <c r="I51" s="1111"/>
      <c r="J51" s="1111"/>
      <c r="K51" s="1111"/>
      <c r="L51" s="1111"/>
      <c r="M51" s="1111"/>
      <c r="N51" s="1111"/>
      <c r="O51" s="1111"/>
      <c r="P51" s="1111"/>
      <c r="Q51" s="1111"/>
      <c r="R51" s="1111"/>
      <c r="S51" s="1111"/>
      <c r="T51" s="1111"/>
      <c r="U51" s="1111"/>
      <c r="V51" s="9"/>
      <c r="W51" s="9"/>
      <c r="X51" s="9"/>
      <c r="Y51" s="9"/>
      <c r="Z51" s="9"/>
      <c r="AA51" s="9"/>
      <c r="AB51" s="9"/>
      <c r="AC51" s="9"/>
      <c r="AD51" s="9"/>
      <c r="AE51" s="9"/>
      <c r="AF51" s="9"/>
      <c r="AG51" s="9"/>
      <c r="AH51" s="9"/>
      <c r="AI51" s="9"/>
      <c r="AJ51" s="315" t="s">
        <v>2569</v>
      </c>
    </row>
    <row r="52" spans="1:36" ht="13.5">
      <c r="A52" s="65" t="s">
        <v>4721</v>
      </c>
      <c r="B52" s="65"/>
      <c r="C52" s="65"/>
      <c r="D52" s="65"/>
      <c r="E52" s="65"/>
      <c r="F52" s="65"/>
      <c r="G52" s="65"/>
      <c r="H52" s="65"/>
      <c r="I52" s="65"/>
      <c r="J52" s="65"/>
      <c r="K52" s="65"/>
      <c r="L52" s="65"/>
      <c r="M52" s="65"/>
      <c r="N52" s="65"/>
      <c r="O52" s="65"/>
      <c r="P52" s="65"/>
      <c r="Q52" s="65"/>
      <c r="R52" s="65"/>
      <c r="S52" s="65"/>
      <c r="T52" s="65"/>
      <c r="U52" s="65"/>
      <c r="V52" s="9"/>
      <c r="W52" s="9"/>
      <c r="X52" s="9"/>
      <c r="Y52" s="9"/>
      <c r="Z52" s="9"/>
      <c r="AA52" s="9"/>
      <c r="AB52" s="9"/>
      <c r="AC52" s="9"/>
      <c r="AD52" s="9"/>
    </row>
    <row r="53" spans="1:36" ht="18" customHeight="1">
      <c r="A53" s="318"/>
      <c r="B53" s="318"/>
      <c r="C53" s="318"/>
      <c r="D53" s="318"/>
      <c r="E53" s="318"/>
      <c r="F53" s="318"/>
      <c r="G53" s="318"/>
      <c r="H53" s="318"/>
      <c r="I53" s="318"/>
      <c r="J53" s="318"/>
      <c r="K53" s="318"/>
      <c r="L53" s="318"/>
      <c r="M53" s="318"/>
      <c r="N53" s="318"/>
      <c r="O53" s="318"/>
      <c r="P53" s="318"/>
      <c r="Q53" s="318"/>
      <c r="R53" s="318"/>
      <c r="S53" s="318"/>
      <c r="T53" s="318"/>
      <c r="U53" s="318"/>
    </row>
  </sheetData>
  <mergeCells count="377">
    <mergeCell ref="A49:B49"/>
    <mergeCell ref="E49:J49"/>
    <mergeCell ref="K49:N49"/>
    <mergeCell ref="Q49:T49"/>
    <mergeCell ref="U49:X49"/>
    <mergeCell ref="Y49:AB49"/>
    <mergeCell ref="O49:P49"/>
    <mergeCell ref="O50:P50"/>
    <mergeCell ref="AC49:AF49"/>
    <mergeCell ref="AG49:AJ49"/>
    <mergeCell ref="E50:J50"/>
    <mergeCell ref="K50:N50"/>
    <mergeCell ref="Q50:T50"/>
    <mergeCell ref="U50:X50"/>
    <mergeCell ref="Y50:AB50"/>
    <mergeCell ref="AC50:AF50"/>
    <mergeCell ref="AG50:AJ50"/>
    <mergeCell ref="AC47:AF47"/>
    <mergeCell ref="AG47:AJ47"/>
    <mergeCell ref="A48:B48"/>
    <mergeCell ref="E48:J48"/>
    <mergeCell ref="K48:N48"/>
    <mergeCell ref="Q48:T48"/>
    <mergeCell ref="U48:X48"/>
    <mergeCell ref="Y48:AB48"/>
    <mergeCell ref="AC48:AF48"/>
    <mergeCell ref="AG48:AJ48"/>
    <mergeCell ref="A47:B47"/>
    <mergeCell ref="E47:J47"/>
    <mergeCell ref="K47:N47"/>
    <mergeCell ref="Q47:T47"/>
    <mergeCell ref="U47:X47"/>
    <mergeCell ref="Y47:AB47"/>
    <mergeCell ref="O47:P47"/>
    <mergeCell ref="O48:P48"/>
    <mergeCell ref="AC45:AF45"/>
    <mergeCell ref="AG45:AJ45"/>
    <mergeCell ref="A46:B46"/>
    <mergeCell ref="E46:J46"/>
    <mergeCell ref="K46:N46"/>
    <mergeCell ref="Q46:T46"/>
    <mergeCell ref="U46:X46"/>
    <mergeCell ref="Y46:AB46"/>
    <mergeCell ref="AC46:AF46"/>
    <mergeCell ref="AG46:AJ46"/>
    <mergeCell ref="A45:B45"/>
    <mergeCell ref="E45:J45"/>
    <mergeCell ref="K45:N45"/>
    <mergeCell ref="Q45:T45"/>
    <mergeCell ref="U45:X45"/>
    <mergeCell ref="Y45:AB45"/>
    <mergeCell ref="O45:P45"/>
    <mergeCell ref="O46:P46"/>
    <mergeCell ref="AC43:AF43"/>
    <mergeCell ref="AG43:AJ43"/>
    <mergeCell ref="A44:B44"/>
    <mergeCell ref="E44:J44"/>
    <mergeCell ref="K44:N44"/>
    <mergeCell ref="Q44:T44"/>
    <mergeCell ref="U44:X44"/>
    <mergeCell ref="Y44:AB44"/>
    <mergeCell ref="AC44:AF44"/>
    <mergeCell ref="AG44:AJ44"/>
    <mergeCell ref="A43:B43"/>
    <mergeCell ref="E43:J43"/>
    <mergeCell ref="K43:N43"/>
    <mergeCell ref="Q43:T43"/>
    <mergeCell ref="U43:X43"/>
    <mergeCell ref="Y43:AB43"/>
    <mergeCell ref="O43:P43"/>
    <mergeCell ref="O44:P44"/>
    <mergeCell ref="AC41:AF41"/>
    <mergeCell ref="AG41:AJ41"/>
    <mergeCell ref="A42:B42"/>
    <mergeCell ref="E42:J42"/>
    <mergeCell ref="K42:N42"/>
    <mergeCell ref="Q42:T42"/>
    <mergeCell ref="U42:X42"/>
    <mergeCell ref="Y42:AB42"/>
    <mergeCell ref="AC42:AF42"/>
    <mergeCell ref="AG42:AJ42"/>
    <mergeCell ref="A41:B41"/>
    <mergeCell ref="E41:J41"/>
    <mergeCell ref="K41:N41"/>
    <mergeCell ref="Q41:T41"/>
    <mergeCell ref="U41:X41"/>
    <mergeCell ref="Y41:AB41"/>
    <mergeCell ref="O41:P41"/>
    <mergeCell ref="O42:P42"/>
    <mergeCell ref="AC39:AF39"/>
    <mergeCell ref="AG39:AJ39"/>
    <mergeCell ref="A40:B40"/>
    <mergeCell ref="E40:J40"/>
    <mergeCell ref="K40:N40"/>
    <mergeCell ref="Q40:T40"/>
    <mergeCell ref="U40:X40"/>
    <mergeCell ref="Y40:AB40"/>
    <mergeCell ref="AC40:AF40"/>
    <mergeCell ref="AG40:AJ40"/>
    <mergeCell ref="A39:B39"/>
    <mergeCell ref="E39:J39"/>
    <mergeCell ref="K39:N39"/>
    <mergeCell ref="Q39:T39"/>
    <mergeCell ref="U39:X39"/>
    <mergeCell ref="Y39:AB39"/>
    <mergeCell ref="O39:P39"/>
    <mergeCell ref="O40:P40"/>
    <mergeCell ref="AC37:AF37"/>
    <mergeCell ref="AG37:AJ37"/>
    <mergeCell ref="A38:B38"/>
    <mergeCell ref="E38:J38"/>
    <mergeCell ref="K38:N38"/>
    <mergeCell ref="Q38:T38"/>
    <mergeCell ref="U38:X38"/>
    <mergeCell ref="Y38:AB38"/>
    <mergeCell ref="AC38:AF38"/>
    <mergeCell ref="AG38:AJ38"/>
    <mergeCell ref="A37:B37"/>
    <mergeCell ref="E37:J37"/>
    <mergeCell ref="K37:N37"/>
    <mergeCell ref="Q37:T37"/>
    <mergeCell ref="U37:X37"/>
    <mergeCell ref="Y37:AB37"/>
    <mergeCell ref="O37:P37"/>
    <mergeCell ref="O38:P38"/>
    <mergeCell ref="A36:B36"/>
    <mergeCell ref="E36:J36"/>
    <mergeCell ref="K36:N36"/>
    <mergeCell ref="Q36:T36"/>
    <mergeCell ref="U36:X36"/>
    <mergeCell ref="Y36:AB36"/>
    <mergeCell ref="AC36:AF36"/>
    <mergeCell ref="AG36:AJ36"/>
    <mergeCell ref="A35:B35"/>
    <mergeCell ref="E35:J35"/>
    <mergeCell ref="K35:N35"/>
    <mergeCell ref="Q35:T35"/>
    <mergeCell ref="U35:X35"/>
    <mergeCell ref="Y35:AB35"/>
    <mergeCell ref="O36:P36"/>
    <mergeCell ref="A34:B34"/>
    <mergeCell ref="E34:J34"/>
    <mergeCell ref="K34:N34"/>
    <mergeCell ref="Q34:T34"/>
    <mergeCell ref="U34:X34"/>
    <mergeCell ref="Y34:AB34"/>
    <mergeCell ref="AC34:AF34"/>
    <mergeCell ref="AG34:AJ34"/>
    <mergeCell ref="AC35:AF35"/>
    <mergeCell ref="AG35:AJ35"/>
    <mergeCell ref="O34:P34"/>
    <mergeCell ref="O35:P35"/>
    <mergeCell ref="AC30:AF31"/>
    <mergeCell ref="AG30:AJ31"/>
    <mergeCell ref="A32:B32"/>
    <mergeCell ref="A33:B33"/>
    <mergeCell ref="E33:J33"/>
    <mergeCell ref="K33:N33"/>
    <mergeCell ref="Q33:T33"/>
    <mergeCell ref="U33:X33"/>
    <mergeCell ref="Y33:AB33"/>
    <mergeCell ref="AC33:AF33"/>
    <mergeCell ref="A30:D31"/>
    <mergeCell ref="E30:J31"/>
    <mergeCell ref="K30:N31"/>
    <mergeCell ref="O30:T31"/>
    <mergeCell ref="U30:X31"/>
    <mergeCell ref="Y30:AB31"/>
    <mergeCell ref="AG33:AJ33"/>
    <mergeCell ref="O33:P33"/>
    <mergeCell ref="W24:Y24"/>
    <mergeCell ref="Z24:AB24"/>
    <mergeCell ref="AC24:AF24"/>
    <mergeCell ref="AG24:AJ24"/>
    <mergeCell ref="A25:J25"/>
    <mergeCell ref="A28:AJ28"/>
    <mergeCell ref="T23:V23"/>
    <mergeCell ref="W23:Y23"/>
    <mergeCell ref="Z23:AB23"/>
    <mergeCell ref="AC23:AF23"/>
    <mergeCell ref="AG23:AJ23"/>
    <mergeCell ref="H24:J24"/>
    <mergeCell ref="K24:M24"/>
    <mergeCell ref="N24:P24"/>
    <mergeCell ref="Q24:S24"/>
    <mergeCell ref="T24:V24"/>
    <mergeCell ref="W22:Y22"/>
    <mergeCell ref="Z22:AB22"/>
    <mergeCell ref="AC22:AF22"/>
    <mergeCell ref="AG22:AJ22"/>
    <mergeCell ref="A23:B23"/>
    <mergeCell ref="E23:G23"/>
    <mergeCell ref="H23:J23"/>
    <mergeCell ref="K23:M23"/>
    <mergeCell ref="N23:P23"/>
    <mergeCell ref="Q23:S23"/>
    <mergeCell ref="A22:B22"/>
    <mergeCell ref="H22:J22"/>
    <mergeCell ref="K22:M22"/>
    <mergeCell ref="N22:P22"/>
    <mergeCell ref="Q22:S22"/>
    <mergeCell ref="T22:V22"/>
    <mergeCell ref="T21:V21"/>
    <mergeCell ref="W21:Y21"/>
    <mergeCell ref="Z21:AB21"/>
    <mergeCell ref="AC21:AF21"/>
    <mergeCell ref="AG21:AJ21"/>
    <mergeCell ref="AK21:AL21"/>
    <mergeCell ref="W20:Y20"/>
    <mergeCell ref="Z20:AB20"/>
    <mergeCell ref="AC20:AF20"/>
    <mergeCell ref="AG20:AJ20"/>
    <mergeCell ref="T20:V20"/>
    <mergeCell ref="A21:B21"/>
    <mergeCell ref="E21:G21"/>
    <mergeCell ref="H21:J21"/>
    <mergeCell ref="K21:M21"/>
    <mergeCell ref="N21:P21"/>
    <mergeCell ref="Q21:S21"/>
    <mergeCell ref="A20:B20"/>
    <mergeCell ref="H20:J20"/>
    <mergeCell ref="K20:M20"/>
    <mergeCell ref="N20:P20"/>
    <mergeCell ref="Q20:S20"/>
    <mergeCell ref="W17:Y17"/>
    <mergeCell ref="Z17:AB17"/>
    <mergeCell ref="AC17:AF17"/>
    <mergeCell ref="Q19:S19"/>
    <mergeCell ref="T19:V19"/>
    <mergeCell ref="W19:Y19"/>
    <mergeCell ref="Z19:AB19"/>
    <mergeCell ref="AC19:AF19"/>
    <mergeCell ref="AG19:AJ19"/>
    <mergeCell ref="T18:V18"/>
    <mergeCell ref="W18:Y18"/>
    <mergeCell ref="Z18:AB18"/>
    <mergeCell ref="AC18:AF18"/>
    <mergeCell ref="AG18:AJ18"/>
    <mergeCell ref="K16:M16"/>
    <mergeCell ref="N16:P16"/>
    <mergeCell ref="Q16:S16"/>
    <mergeCell ref="T16:V16"/>
    <mergeCell ref="A19:B19"/>
    <mergeCell ref="E19:G19"/>
    <mergeCell ref="H19:J19"/>
    <mergeCell ref="K19:M19"/>
    <mergeCell ref="N19:P19"/>
    <mergeCell ref="T17:V17"/>
    <mergeCell ref="AG15:AJ15"/>
    <mergeCell ref="T14:V14"/>
    <mergeCell ref="W14:Y14"/>
    <mergeCell ref="Z14:AB14"/>
    <mergeCell ref="AC14:AF14"/>
    <mergeCell ref="AG14:AJ14"/>
    <mergeCell ref="AG17:AJ17"/>
    <mergeCell ref="A18:B18"/>
    <mergeCell ref="H18:J18"/>
    <mergeCell ref="K18:M18"/>
    <mergeCell ref="N18:P18"/>
    <mergeCell ref="Q18:S18"/>
    <mergeCell ref="W16:Y16"/>
    <mergeCell ref="Z16:AB16"/>
    <mergeCell ref="AC16:AF16"/>
    <mergeCell ref="AG16:AJ16"/>
    <mergeCell ref="A17:B17"/>
    <mergeCell ref="E17:G17"/>
    <mergeCell ref="H17:J17"/>
    <mergeCell ref="K17:M17"/>
    <mergeCell ref="N17:P17"/>
    <mergeCell ref="Q17:S17"/>
    <mergeCell ref="A16:B16"/>
    <mergeCell ref="H16:J16"/>
    <mergeCell ref="A15:B15"/>
    <mergeCell ref="E15:G15"/>
    <mergeCell ref="H15:J15"/>
    <mergeCell ref="K15:M15"/>
    <mergeCell ref="N15:P15"/>
    <mergeCell ref="T13:V13"/>
    <mergeCell ref="W13:Y13"/>
    <mergeCell ref="Z13:AB13"/>
    <mergeCell ref="AC13:AF13"/>
    <mergeCell ref="Q15:S15"/>
    <mergeCell ref="T15:V15"/>
    <mergeCell ref="W15:Y15"/>
    <mergeCell ref="Z15:AB15"/>
    <mergeCell ref="AC15:AF15"/>
    <mergeCell ref="AG13:AJ13"/>
    <mergeCell ref="A14:B14"/>
    <mergeCell ref="H14:J14"/>
    <mergeCell ref="K14:M14"/>
    <mergeCell ref="N14:P14"/>
    <mergeCell ref="Q14:S14"/>
    <mergeCell ref="W12:Y12"/>
    <mergeCell ref="Z12:AB12"/>
    <mergeCell ref="AC12:AF12"/>
    <mergeCell ref="AG12:AJ12"/>
    <mergeCell ref="A13:B13"/>
    <mergeCell ref="E13:G13"/>
    <mergeCell ref="H13:J13"/>
    <mergeCell ref="K13:M13"/>
    <mergeCell ref="N13:P13"/>
    <mergeCell ref="Q13:S13"/>
    <mergeCell ref="A12:B12"/>
    <mergeCell ref="H12:J12"/>
    <mergeCell ref="K12:M12"/>
    <mergeCell ref="N12:P12"/>
    <mergeCell ref="Q12:S12"/>
    <mergeCell ref="T12:V12"/>
    <mergeCell ref="AC9:AF9"/>
    <mergeCell ref="Q11:S11"/>
    <mergeCell ref="T11:V11"/>
    <mergeCell ref="W11:Y11"/>
    <mergeCell ref="Z11:AB11"/>
    <mergeCell ref="AC11:AF11"/>
    <mergeCell ref="AG11:AJ11"/>
    <mergeCell ref="T10:V10"/>
    <mergeCell ref="W10:Y10"/>
    <mergeCell ref="Z10:AB10"/>
    <mergeCell ref="AC10:AF10"/>
    <mergeCell ref="AG10:AJ10"/>
    <mergeCell ref="T8:V8"/>
    <mergeCell ref="A11:B11"/>
    <mergeCell ref="E11:G11"/>
    <mergeCell ref="H11:J11"/>
    <mergeCell ref="K11:M11"/>
    <mergeCell ref="N11:P11"/>
    <mergeCell ref="T9:V9"/>
    <mergeCell ref="W9:Y9"/>
    <mergeCell ref="Z9:AB9"/>
    <mergeCell ref="K5:M5"/>
    <mergeCell ref="N5:P5"/>
    <mergeCell ref="Q5:S5"/>
    <mergeCell ref="AG9:AJ9"/>
    <mergeCell ref="A10:B10"/>
    <mergeCell ref="H10:J10"/>
    <mergeCell ref="K10:M10"/>
    <mergeCell ref="N10:P10"/>
    <mergeCell ref="Q10:S10"/>
    <mergeCell ref="W8:Y8"/>
    <mergeCell ref="Z8:AB8"/>
    <mergeCell ref="AC8:AF8"/>
    <mergeCell ref="AG8:AJ8"/>
    <mergeCell ref="A9:B9"/>
    <mergeCell ref="E9:G9"/>
    <mergeCell ref="H9:J9"/>
    <mergeCell ref="K9:M9"/>
    <mergeCell ref="N9:P9"/>
    <mergeCell ref="Q9:S9"/>
    <mergeCell ref="A8:B8"/>
    <mergeCell ref="H8:J8"/>
    <mergeCell ref="K8:M8"/>
    <mergeCell ref="N8:P8"/>
    <mergeCell ref="Q8:S8"/>
    <mergeCell ref="A1:D1"/>
    <mergeCell ref="A6:B6"/>
    <mergeCell ref="A7:B7"/>
    <mergeCell ref="E7:G7"/>
    <mergeCell ref="H7:J7"/>
    <mergeCell ref="K7:M7"/>
    <mergeCell ref="N7:P7"/>
    <mergeCell ref="A2:AJ2"/>
    <mergeCell ref="A4:D5"/>
    <mergeCell ref="E4:G5"/>
    <mergeCell ref="H4:M4"/>
    <mergeCell ref="N4:S4"/>
    <mergeCell ref="T4:V5"/>
    <mergeCell ref="W4:Y5"/>
    <mergeCell ref="Z4:AB5"/>
    <mergeCell ref="AC4:AF5"/>
    <mergeCell ref="AG4:AJ5"/>
    <mergeCell ref="Q7:S7"/>
    <mergeCell ref="T7:V7"/>
    <mergeCell ref="W7:Y7"/>
    <mergeCell ref="Z7:AB7"/>
    <mergeCell ref="AC7:AF7"/>
    <mergeCell ref="AG7:AJ7"/>
    <mergeCell ref="H5:J5"/>
  </mergeCells>
  <phoneticPr fontId="4"/>
  <hyperlinks>
    <hyperlink ref="A1" location="P2細目次!A1" display="目次に戻る" xr:uid="{98BC7914-6C03-411F-9F6F-D4F5D8BA40A7}"/>
  </hyperlinks>
  <pageMargins left="0.70866141732283472" right="0.70866141732283472" top="0.74803149606299213" bottom="0.74803149606299213" header="0.31496062992125984" footer="0.31496062992125984"/>
  <pageSetup paperSize="9" scale="81" firstPageNumber="0" orientation="portrait" r:id="rId1"/>
  <headerFooter differentFirst="1" scaleWithDoc="0">
    <oddFooter>&amp;C- &amp;P -</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B9F36-B661-4CFE-97E2-0020428B5370}">
  <sheetPr>
    <tabColor theme="0"/>
    <pageSetUpPr fitToPage="1"/>
  </sheetPr>
  <dimension ref="A1:AN64"/>
  <sheetViews>
    <sheetView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40" ht="13.5">
      <c r="A1" s="1544" t="s">
        <v>4602</v>
      </c>
      <c r="B1" s="1544"/>
      <c r="C1" s="1544"/>
      <c r="D1" s="1544"/>
    </row>
    <row r="2" spans="1:40" s="42" customFormat="1" ht="18.75" customHeight="1">
      <c r="A2" s="1271" t="s">
        <v>2570</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c r="AM2" s="1271"/>
      <c r="AN2" s="1271"/>
    </row>
    <row r="3" spans="1:40" ht="18.75" customHeight="1">
      <c r="A3" s="1422" t="s">
        <v>2571</v>
      </c>
      <c r="B3" s="1422"/>
      <c r="C3" s="1422"/>
      <c r="D3" s="1422"/>
      <c r="E3" s="1422"/>
      <c r="F3" s="458"/>
      <c r="G3" s="458"/>
      <c r="H3" s="458"/>
      <c r="I3" s="458"/>
      <c r="J3" s="458"/>
      <c r="K3" s="373"/>
      <c r="L3" s="373"/>
      <c r="M3" s="373"/>
      <c r="N3" s="373"/>
      <c r="O3" s="373"/>
      <c r="P3" s="373"/>
      <c r="Q3" s="373"/>
      <c r="R3" s="373"/>
      <c r="S3" s="373"/>
      <c r="T3" s="373"/>
      <c r="U3" s="373"/>
      <c r="V3" s="373"/>
      <c r="W3" s="373"/>
      <c r="X3" s="373"/>
      <c r="Y3" s="373"/>
      <c r="Z3" s="373"/>
      <c r="AA3" s="373"/>
      <c r="AB3" s="373"/>
      <c r="AC3" s="373"/>
      <c r="AD3" s="373"/>
      <c r="AE3" s="373"/>
      <c r="AJ3" s="315"/>
      <c r="AK3" s="315"/>
      <c r="AL3" s="315"/>
      <c r="AM3" s="315"/>
      <c r="AN3" s="315" t="s">
        <v>2572</v>
      </c>
    </row>
    <row r="4" spans="1:40" ht="18.75" customHeight="1">
      <c r="A4" s="1262" t="s">
        <v>2573</v>
      </c>
      <c r="B4" s="1263"/>
      <c r="C4" s="1263"/>
      <c r="D4" s="1263"/>
      <c r="E4" s="1263" t="s">
        <v>448</v>
      </c>
      <c r="F4" s="1263"/>
      <c r="G4" s="1263"/>
      <c r="H4" s="1263"/>
      <c r="I4" s="1263"/>
      <c r="J4" s="1263"/>
      <c r="K4" s="1263" t="s">
        <v>2574</v>
      </c>
      <c r="L4" s="1263"/>
      <c r="M4" s="1263"/>
      <c r="N4" s="1263"/>
      <c r="O4" s="1263"/>
      <c r="P4" s="1263"/>
      <c r="Q4" s="1263"/>
      <c r="R4" s="1263"/>
      <c r="S4" s="1263"/>
      <c r="T4" s="1263"/>
      <c r="U4" s="1263"/>
      <c r="V4" s="1263"/>
      <c r="W4" s="1263"/>
      <c r="X4" s="1263"/>
      <c r="Y4" s="1263"/>
      <c r="Z4" s="1263"/>
      <c r="AA4" s="1263"/>
      <c r="AB4" s="1263"/>
      <c r="AC4" s="1263"/>
      <c r="AD4" s="1263"/>
      <c r="AE4" s="1263"/>
      <c r="AF4" s="1263"/>
      <c r="AG4" s="1263"/>
      <c r="AH4" s="1263"/>
      <c r="AI4" s="1658" t="s">
        <v>2575</v>
      </c>
      <c r="AJ4" s="1658"/>
      <c r="AK4" s="1658"/>
      <c r="AL4" s="1658"/>
      <c r="AM4" s="1658"/>
      <c r="AN4" s="1659"/>
    </row>
    <row r="5" spans="1:40" ht="18.75" customHeight="1">
      <c r="A5" s="1262"/>
      <c r="B5" s="1263"/>
      <c r="C5" s="1263"/>
      <c r="D5" s="1263"/>
      <c r="E5" s="1263"/>
      <c r="F5" s="1263"/>
      <c r="G5" s="1263"/>
      <c r="H5" s="1263"/>
      <c r="I5" s="1263"/>
      <c r="J5" s="1263"/>
      <c r="K5" s="1263" t="s">
        <v>2551</v>
      </c>
      <c r="L5" s="1263"/>
      <c r="M5" s="1263"/>
      <c r="N5" s="1263"/>
      <c r="O5" s="1263"/>
      <c r="P5" s="1263"/>
      <c r="Q5" s="1263"/>
      <c r="R5" s="1263"/>
      <c r="S5" s="1263"/>
      <c r="T5" s="1263"/>
      <c r="U5" s="1263"/>
      <c r="V5" s="1263"/>
      <c r="W5" s="1263" t="s">
        <v>2552</v>
      </c>
      <c r="X5" s="1263"/>
      <c r="Y5" s="1263"/>
      <c r="Z5" s="1263"/>
      <c r="AA5" s="1263"/>
      <c r="AB5" s="1263"/>
      <c r="AC5" s="1263"/>
      <c r="AD5" s="1263"/>
      <c r="AE5" s="1263"/>
      <c r="AF5" s="1263"/>
      <c r="AG5" s="1263"/>
      <c r="AH5" s="1263"/>
      <c r="AI5" s="1658"/>
      <c r="AJ5" s="1658"/>
      <c r="AK5" s="1658"/>
      <c r="AL5" s="1658"/>
      <c r="AM5" s="1658"/>
      <c r="AN5" s="1659"/>
    </row>
    <row r="6" spans="1:40" ht="18.75" customHeight="1">
      <c r="A6" s="1262"/>
      <c r="B6" s="1263"/>
      <c r="C6" s="1263"/>
      <c r="D6" s="1263"/>
      <c r="E6" s="1263"/>
      <c r="F6" s="1263"/>
      <c r="G6" s="1263"/>
      <c r="H6" s="1263"/>
      <c r="I6" s="1263"/>
      <c r="J6" s="1263"/>
      <c r="K6" s="1263" t="s">
        <v>2576</v>
      </c>
      <c r="L6" s="1263"/>
      <c r="M6" s="1263"/>
      <c r="N6" s="1263"/>
      <c r="O6" s="1263"/>
      <c r="P6" s="1263"/>
      <c r="Q6" s="1263" t="s">
        <v>2577</v>
      </c>
      <c r="R6" s="1263"/>
      <c r="S6" s="1263"/>
      <c r="T6" s="1263"/>
      <c r="U6" s="1263"/>
      <c r="V6" s="1263"/>
      <c r="W6" s="1263" t="s">
        <v>2578</v>
      </c>
      <c r="X6" s="1263"/>
      <c r="Y6" s="1263"/>
      <c r="Z6" s="1263"/>
      <c r="AA6" s="1263"/>
      <c r="AB6" s="1263"/>
      <c r="AC6" s="1263" t="s">
        <v>2579</v>
      </c>
      <c r="AD6" s="1263"/>
      <c r="AE6" s="1263"/>
      <c r="AF6" s="1263"/>
      <c r="AG6" s="1263"/>
      <c r="AH6" s="1263"/>
      <c r="AI6" s="1658"/>
      <c r="AJ6" s="1658"/>
      <c r="AK6" s="1658"/>
      <c r="AL6" s="1658"/>
      <c r="AM6" s="1658"/>
      <c r="AN6" s="1659"/>
    </row>
    <row r="7" spans="1:40" ht="18.75" customHeight="1">
      <c r="D7" s="442"/>
    </row>
    <row r="8" spans="1:40" ht="18.75" customHeight="1">
      <c r="A8" s="1643" t="s">
        <v>965</v>
      </c>
      <c r="B8" s="1643"/>
      <c r="C8" s="822">
        <v>17</v>
      </c>
      <c r="D8" s="924" t="s">
        <v>648</v>
      </c>
      <c r="E8" s="2208">
        <v>10681</v>
      </c>
      <c r="F8" s="2084"/>
      <c r="G8" s="2084"/>
      <c r="H8" s="2084"/>
      <c r="I8" s="2084"/>
      <c r="J8" s="2084"/>
      <c r="K8" s="2084">
        <v>8232</v>
      </c>
      <c r="L8" s="2084"/>
      <c r="M8" s="2084"/>
      <c r="N8" s="2084"/>
      <c r="O8" s="2084"/>
      <c r="P8" s="2084"/>
      <c r="Q8" s="2084">
        <v>25</v>
      </c>
      <c r="R8" s="2084"/>
      <c r="S8" s="2084"/>
      <c r="T8" s="2084"/>
      <c r="U8" s="2084"/>
      <c r="V8" s="2084"/>
      <c r="W8" s="2209">
        <v>1605</v>
      </c>
      <c r="X8" s="2209"/>
      <c r="Y8" s="2209"/>
      <c r="Z8" s="2209"/>
      <c r="AA8" s="2209"/>
      <c r="AB8" s="2209"/>
      <c r="AC8" s="2084">
        <v>612</v>
      </c>
      <c r="AD8" s="2084"/>
      <c r="AE8" s="2084"/>
      <c r="AF8" s="2084"/>
      <c r="AG8" s="2084"/>
      <c r="AH8" s="2084"/>
      <c r="AI8" s="2209">
        <v>207</v>
      </c>
      <c r="AJ8" s="2209"/>
      <c r="AK8" s="2209"/>
      <c r="AL8" s="2209"/>
      <c r="AM8" s="2209"/>
      <c r="AN8" s="2209"/>
    </row>
    <row r="9" spans="1:40" ht="18.75" customHeight="1">
      <c r="A9" s="925"/>
      <c r="B9" s="925"/>
      <c r="C9" s="899"/>
      <c r="D9" s="926"/>
      <c r="E9" s="927"/>
      <c r="F9" s="927"/>
      <c r="G9" s="927"/>
      <c r="H9" s="927"/>
      <c r="I9" s="927"/>
      <c r="J9" s="927"/>
      <c r="K9" s="928" t="s">
        <v>2580</v>
      </c>
      <c r="L9" s="928"/>
      <c r="M9" s="928"/>
      <c r="N9" s="928"/>
      <c r="O9" s="928"/>
      <c r="P9" s="928"/>
      <c r="Q9" s="928"/>
      <c r="R9" s="928"/>
      <c r="S9" s="899"/>
      <c r="T9" s="899"/>
      <c r="U9" s="899"/>
      <c r="V9" s="899"/>
      <c r="W9" s="899"/>
      <c r="X9" s="899"/>
      <c r="Y9" s="899"/>
      <c r="Z9" s="899"/>
      <c r="AA9" s="899"/>
      <c r="AB9" s="899"/>
      <c r="AC9" s="899"/>
      <c r="AD9" s="899"/>
      <c r="AE9" s="899"/>
      <c r="AF9" s="899"/>
      <c r="AG9" s="899"/>
      <c r="AH9" s="899"/>
      <c r="AI9" s="899"/>
      <c r="AJ9" s="899"/>
      <c r="AK9" s="899"/>
      <c r="AL9" s="899"/>
      <c r="AM9" s="899"/>
      <c r="AN9" s="328"/>
    </row>
    <row r="10" spans="1:40" ht="18.75" customHeight="1">
      <c r="A10" s="902"/>
      <c r="B10" s="902"/>
      <c r="C10" s="822"/>
      <c r="D10" s="898"/>
      <c r="E10" s="929"/>
      <c r="F10" s="898"/>
      <c r="G10" s="898"/>
      <c r="H10" s="898"/>
      <c r="I10" s="898"/>
      <c r="J10" s="898"/>
      <c r="K10" s="930"/>
      <c r="L10" s="930"/>
      <c r="M10" s="930"/>
      <c r="N10" s="930"/>
      <c r="O10" s="930"/>
      <c r="P10" s="930"/>
      <c r="Q10" s="930"/>
      <c r="R10" s="930"/>
      <c r="S10" s="822"/>
      <c r="T10" s="822"/>
      <c r="U10" s="822"/>
      <c r="V10" s="822"/>
      <c r="W10" s="822"/>
      <c r="X10" s="822"/>
      <c r="Y10" s="822"/>
      <c r="Z10" s="822"/>
      <c r="AA10" s="822"/>
      <c r="AB10" s="822"/>
      <c r="AC10" s="822"/>
      <c r="AD10" s="822"/>
      <c r="AE10" s="822"/>
      <c r="AF10" s="822"/>
      <c r="AG10" s="822"/>
      <c r="AH10" s="822"/>
      <c r="AI10" s="822"/>
      <c r="AJ10" s="822"/>
      <c r="AK10" s="822"/>
      <c r="AL10" s="822"/>
      <c r="AM10" s="822"/>
    </row>
    <row r="11" spans="1:40" ht="18.75" customHeight="1">
      <c r="A11" s="1201" t="s">
        <v>2581</v>
      </c>
      <c r="B11" s="1201"/>
      <c r="C11" s="1201"/>
      <c r="D11" s="1201"/>
      <c r="E11" s="898"/>
      <c r="F11" s="898"/>
      <c r="G11" s="898"/>
      <c r="H11" s="898"/>
      <c r="I11" s="898"/>
      <c r="J11" s="898"/>
      <c r="K11" s="930"/>
      <c r="L11" s="930"/>
      <c r="M11" s="930"/>
      <c r="N11" s="930"/>
      <c r="O11" s="930"/>
      <c r="P11" s="930"/>
      <c r="Q11" s="930"/>
      <c r="R11" s="930"/>
      <c r="S11" s="822"/>
      <c r="T11" s="822"/>
      <c r="U11" s="822"/>
      <c r="V11" s="822"/>
      <c r="W11" s="822"/>
      <c r="X11" s="822"/>
      <c r="Y11" s="822"/>
      <c r="Z11" s="822"/>
      <c r="AA11" s="822"/>
      <c r="AB11" s="822"/>
      <c r="AC11" s="822"/>
      <c r="AD11" s="822"/>
      <c r="AE11" s="822"/>
      <c r="AF11" s="822"/>
      <c r="AG11" s="822"/>
      <c r="AH11" s="822"/>
      <c r="AI11" s="822"/>
      <c r="AJ11" s="822"/>
      <c r="AK11" s="822"/>
      <c r="AL11" s="822"/>
      <c r="AM11" s="822"/>
    </row>
    <row r="12" spans="1:40" ht="18.75" customHeight="1">
      <c r="A12" s="2083" t="s">
        <v>2582</v>
      </c>
      <c r="B12" s="2216"/>
      <c r="C12" s="1263"/>
      <c r="D12" s="1263"/>
      <c r="E12" s="2216" t="s">
        <v>2583</v>
      </c>
      <c r="F12" s="2216"/>
      <c r="G12" s="2216"/>
      <c r="H12" s="2216"/>
      <c r="I12" s="2216"/>
      <c r="J12" s="2216"/>
      <c r="K12" s="1263" t="s">
        <v>2574</v>
      </c>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2217" t="s">
        <v>2584</v>
      </c>
      <c r="AJ12" s="2217"/>
      <c r="AK12" s="2217"/>
      <c r="AL12" s="2217"/>
      <c r="AM12" s="2217"/>
      <c r="AN12" s="2218"/>
    </row>
    <row r="13" spans="1:40" ht="18.75" customHeight="1">
      <c r="A13" s="1262"/>
      <c r="B13" s="1263"/>
      <c r="C13" s="1263"/>
      <c r="D13" s="1263"/>
      <c r="E13" s="2216"/>
      <c r="F13" s="2216"/>
      <c r="G13" s="2216"/>
      <c r="H13" s="2216"/>
      <c r="I13" s="2216"/>
      <c r="J13" s="2216"/>
      <c r="K13" s="2216" t="s">
        <v>2585</v>
      </c>
      <c r="L13" s="2216"/>
      <c r="M13" s="2216"/>
      <c r="N13" s="2216"/>
      <c r="O13" s="2216"/>
      <c r="P13" s="2216"/>
      <c r="Q13" s="2216"/>
      <c r="R13" s="2216"/>
      <c r="S13" s="2216"/>
      <c r="T13" s="2216"/>
      <c r="U13" s="2216"/>
      <c r="V13" s="2216"/>
      <c r="W13" s="2216" t="s">
        <v>2586</v>
      </c>
      <c r="X13" s="2216"/>
      <c r="Y13" s="2216"/>
      <c r="Z13" s="2216"/>
      <c r="AA13" s="2216"/>
      <c r="AB13" s="2216"/>
      <c r="AC13" s="2216"/>
      <c r="AD13" s="2216"/>
      <c r="AE13" s="2216"/>
      <c r="AF13" s="2216"/>
      <c r="AG13" s="2216"/>
      <c r="AH13" s="2216"/>
      <c r="AI13" s="2217"/>
      <c r="AJ13" s="2217"/>
      <c r="AK13" s="2217"/>
      <c r="AL13" s="2217"/>
      <c r="AM13" s="2217"/>
      <c r="AN13" s="2218"/>
    </row>
    <row r="14" spans="1:40" ht="18.75" customHeight="1">
      <c r="A14" s="902"/>
      <c r="B14" s="902"/>
      <c r="C14" s="822"/>
      <c r="D14" s="924"/>
      <c r="E14" s="824"/>
      <c r="F14" s="824"/>
      <c r="G14" s="824"/>
      <c r="H14" s="824"/>
      <c r="I14" s="824"/>
      <c r="J14" s="824"/>
      <c r="K14" s="821"/>
      <c r="L14" s="821"/>
      <c r="M14" s="821"/>
      <c r="N14" s="821"/>
      <c r="O14" s="821"/>
      <c r="P14" s="821"/>
      <c r="Q14" s="821"/>
      <c r="R14" s="821"/>
      <c r="S14" s="821"/>
      <c r="T14" s="821"/>
      <c r="U14" s="821"/>
      <c r="V14" s="821"/>
      <c r="W14" s="821"/>
      <c r="X14" s="821"/>
      <c r="Y14" s="821"/>
      <c r="Z14" s="821"/>
      <c r="AA14" s="821"/>
      <c r="AB14" s="821"/>
      <c r="AC14" s="821"/>
      <c r="AD14" s="821"/>
      <c r="AE14" s="821"/>
      <c r="AF14" s="821"/>
      <c r="AG14" s="821"/>
      <c r="AH14" s="821"/>
      <c r="AI14" s="821"/>
      <c r="AJ14" s="821"/>
      <c r="AK14" s="821"/>
      <c r="AL14" s="821"/>
      <c r="AM14" s="821"/>
    </row>
    <row r="15" spans="1:40" ht="18.75" customHeight="1">
      <c r="A15" s="1643" t="s">
        <v>965</v>
      </c>
      <c r="B15" s="1643"/>
      <c r="C15" s="822">
        <v>22</v>
      </c>
      <c r="D15" s="924" t="s">
        <v>648</v>
      </c>
      <c r="E15" s="2208">
        <v>10305</v>
      </c>
      <c r="F15" s="2084"/>
      <c r="G15" s="2084"/>
      <c r="H15" s="2084"/>
      <c r="I15" s="2084"/>
      <c r="J15" s="2084"/>
      <c r="K15" s="2084">
        <v>672</v>
      </c>
      <c r="L15" s="2084"/>
      <c r="M15" s="2084"/>
      <c r="N15" s="2084"/>
      <c r="O15" s="2084"/>
      <c r="P15" s="2084"/>
      <c r="Q15" s="2084"/>
      <c r="R15" s="2084"/>
      <c r="S15" s="2084"/>
      <c r="T15" s="2084"/>
      <c r="U15" s="2084"/>
      <c r="V15" s="2084"/>
      <c r="W15" s="2084">
        <v>9357</v>
      </c>
      <c r="X15" s="2084"/>
      <c r="Y15" s="2084"/>
      <c r="Z15" s="2084"/>
      <c r="AA15" s="2084"/>
      <c r="AB15" s="2084"/>
      <c r="AC15" s="2084"/>
      <c r="AD15" s="2084"/>
      <c r="AE15" s="2084"/>
      <c r="AF15" s="2084"/>
      <c r="AG15" s="2084"/>
      <c r="AH15" s="2084"/>
      <c r="AI15" s="2209">
        <v>276</v>
      </c>
      <c r="AJ15" s="2209"/>
      <c r="AK15" s="2209"/>
      <c r="AL15" s="2209"/>
      <c r="AM15" s="2209"/>
      <c r="AN15" s="2209"/>
    </row>
    <row r="16" spans="1:40" ht="18.75" customHeight="1">
      <c r="A16" s="1489"/>
      <c r="B16" s="1489"/>
      <c r="C16" s="822">
        <v>27</v>
      </c>
      <c r="E16" s="2208">
        <v>8859</v>
      </c>
      <c r="F16" s="2209"/>
      <c r="G16" s="2209"/>
      <c r="H16" s="2209"/>
      <c r="I16" s="2209"/>
      <c r="J16" s="2209"/>
      <c r="K16" s="2084">
        <v>482</v>
      </c>
      <c r="L16" s="2084"/>
      <c r="M16" s="2084"/>
      <c r="N16" s="2084"/>
      <c r="O16" s="2084"/>
      <c r="P16" s="2084"/>
      <c r="Q16" s="2084"/>
      <c r="R16" s="2084"/>
      <c r="S16" s="2084"/>
      <c r="T16" s="2084"/>
      <c r="U16" s="2084"/>
      <c r="V16" s="2084"/>
      <c r="W16" s="2209">
        <v>8135</v>
      </c>
      <c r="X16" s="2209"/>
      <c r="Y16" s="2209"/>
      <c r="Z16" s="2209"/>
      <c r="AA16" s="2209"/>
      <c r="AB16" s="2209"/>
      <c r="AC16" s="2209"/>
      <c r="AD16" s="2209"/>
      <c r="AE16" s="2209"/>
      <c r="AF16" s="2209"/>
      <c r="AG16" s="2209"/>
      <c r="AH16" s="2209"/>
      <c r="AI16" s="2209">
        <v>242</v>
      </c>
      <c r="AJ16" s="2209"/>
      <c r="AK16" s="2209"/>
      <c r="AL16" s="2209"/>
      <c r="AM16" s="2209"/>
      <c r="AN16" s="2209"/>
    </row>
    <row r="17" spans="1:40" ht="18.75" customHeight="1">
      <c r="A17" s="1289" t="s">
        <v>1212</v>
      </c>
      <c r="B17" s="1289"/>
      <c r="C17" s="822">
        <v>2</v>
      </c>
      <c r="E17" s="2208" t="s">
        <v>786</v>
      </c>
      <c r="F17" s="2209"/>
      <c r="G17" s="2209"/>
      <c r="H17" s="2209"/>
      <c r="I17" s="2209"/>
      <c r="J17" s="2209"/>
      <c r="K17" s="2084" t="s">
        <v>786</v>
      </c>
      <c r="L17" s="2084"/>
      <c r="M17" s="2084"/>
      <c r="N17" s="2084"/>
      <c r="O17" s="2084"/>
      <c r="P17" s="2084"/>
      <c r="Q17" s="2084"/>
      <c r="R17" s="2084"/>
      <c r="S17" s="2084"/>
      <c r="T17" s="2084"/>
      <c r="U17" s="2084"/>
      <c r="V17" s="2084"/>
      <c r="W17" s="2209" t="s">
        <v>786</v>
      </c>
      <c r="X17" s="2209"/>
      <c r="Y17" s="2209"/>
      <c r="Z17" s="2209"/>
      <c r="AA17" s="2209"/>
      <c r="AB17" s="2209"/>
      <c r="AC17" s="2209"/>
      <c r="AD17" s="2209"/>
      <c r="AE17" s="2209"/>
      <c r="AF17" s="2209"/>
      <c r="AG17" s="2209"/>
      <c r="AH17" s="2209"/>
      <c r="AI17" s="2209" t="s">
        <v>786</v>
      </c>
      <c r="AJ17" s="2209"/>
      <c r="AK17" s="2209"/>
      <c r="AL17" s="2209"/>
      <c r="AM17" s="2209"/>
      <c r="AN17" s="2209"/>
    </row>
    <row r="18" spans="1:40" ht="18.75" customHeight="1">
      <c r="A18" s="925"/>
      <c r="B18" s="925"/>
      <c r="C18" s="925"/>
      <c r="D18" s="926"/>
      <c r="E18" s="925"/>
      <c r="F18" s="925"/>
      <c r="G18" s="925"/>
      <c r="H18" s="925"/>
      <c r="I18" s="925"/>
      <c r="J18" s="925"/>
      <c r="K18" s="925"/>
      <c r="L18" s="925"/>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c r="AL18" s="925"/>
      <c r="AM18" s="925"/>
      <c r="AN18" s="328"/>
    </row>
    <row r="19" spans="1:40" ht="13.5">
      <c r="A19" s="846" t="s">
        <v>2587</v>
      </c>
      <c r="B19" s="931"/>
      <c r="C19" s="931"/>
      <c r="D19" s="931"/>
      <c r="E19" s="931"/>
      <c r="F19" s="931"/>
      <c r="G19" s="931"/>
      <c r="H19" s="931"/>
      <c r="I19" s="931"/>
      <c r="J19" s="931"/>
      <c r="K19" s="931"/>
      <c r="L19" s="931"/>
      <c r="M19" s="931"/>
      <c r="N19" s="931"/>
      <c r="O19" s="931"/>
      <c r="P19" s="931"/>
      <c r="Q19" s="931"/>
      <c r="R19" s="931"/>
      <c r="S19" s="931"/>
      <c r="T19" s="931"/>
      <c r="U19" s="931"/>
      <c r="V19" s="931"/>
      <c r="W19" s="931"/>
      <c r="X19" s="931"/>
      <c r="Y19" s="932"/>
      <c r="Z19" s="932"/>
      <c r="AA19" s="314"/>
      <c r="AB19" s="314"/>
      <c r="AC19" s="314"/>
      <c r="AG19" s="846"/>
      <c r="AH19" s="846"/>
      <c r="AI19" s="846"/>
      <c r="AJ19" s="902"/>
      <c r="AK19" s="902"/>
      <c r="AL19" s="902"/>
      <c r="AM19" s="822"/>
      <c r="AN19" s="933" t="s">
        <v>2588</v>
      </c>
    </row>
    <row r="20" spans="1:40" ht="13.5">
      <c r="A20" s="930" t="s">
        <v>2589</v>
      </c>
      <c r="B20" s="934"/>
      <c r="C20" s="934"/>
      <c r="D20" s="934"/>
      <c r="E20" s="934"/>
      <c r="F20" s="934"/>
      <c r="G20" s="934"/>
      <c r="H20" s="934"/>
      <c r="I20" s="934"/>
      <c r="J20" s="934"/>
      <c r="K20" s="934"/>
      <c r="L20" s="934"/>
      <c r="M20" s="934"/>
      <c r="N20" s="934"/>
      <c r="O20" s="934"/>
      <c r="P20" s="934"/>
      <c r="Q20" s="934"/>
      <c r="R20" s="934"/>
      <c r="S20" s="934"/>
      <c r="T20" s="934"/>
      <c r="U20" s="934"/>
      <c r="V20" s="934"/>
      <c r="W20" s="934"/>
      <c r="X20" s="934"/>
      <c r="Y20" s="934"/>
      <c r="Z20" s="934"/>
      <c r="AG20" s="902"/>
      <c r="AH20" s="902"/>
      <c r="AI20" s="902"/>
      <c r="AJ20" s="902"/>
      <c r="AK20" s="902"/>
      <c r="AL20" s="902"/>
      <c r="AM20" s="822"/>
      <c r="AN20" s="822"/>
    </row>
    <row r="21" spans="1:40" ht="13.5">
      <c r="A21" s="930" t="s">
        <v>2590</v>
      </c>
      <c r="B21" s="934"/>
      <c r="C21" s="934"/>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G21" s="902"/>
      <c r="AH21" s="902"/>
      <c r="AI21" s="902"/>
      <c r="AJ21" s="902"/>
      <c r="AK21" s="902"/>
      <c r="AL21" s="902"/>
      <c r="AM21" s="822"/>
      <c r="AN21" s="822"/>
    </row>
    <row r="22" spans="1:40" ht="18.75" customHeight="1">
      <c r="A22" s="827"/>
      <c r="B22" s="827"/>
      <c r="C22" s="827"/>
      <c r="D22" s="827"/>
      <c r="E22" s="827"/>
      <c r="F22" s="827"/>
      <c r="G22" s="827"/>
      <c r="H22" s="827"/>
      <c r="I22" s="827"/>
      <c r="J22" s="827"/>
      <c r="K22" s="827"/>
      <c r="L22" s="827"/>
      <c r="M22" s="827"/>
      <c r="N22" s="827"/>
      <c r="O22" s="827"/>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row>
    <row r="23" spans="1:40" ht="18.75" customHeight="1">
      <c r="A23" s="902" t="s">
        <v>2591</v>
      </c>
      <c r="B23" s="902"/>
      <c r="C23" s="902"/>
      <c r="D23" s="902"/>
      <c r="E23" s="902"/>
      <c r="F23" s="930"/>
      <c r="G23" s="930"/>
      <c r="H23" s="930"/>
      <c r="I23" s="930"/>
      <c r="J23" s="930"/>
      <c r="K23" s="2219"/>
      <c r="L23" s="2219"/>
      <c r="M23" s="2219"/>
      <c r="N23" s="2219"/>
      <c r="O23" s="2219"/>
      <c r="P23" s="2219"/>
      <c r="Q23" s="2219"/>
      <c r="R23" s="2219"/>
      <c r="S23" s="2219"/>
      <c r="T23" s="2219"/>
      <c r="U23" s="2219"/>
      <c r="V23" s="2219"/>
      <c r="W23" s="2219"/>
      <c r="X23" s="2219"/>
      <c r="Y23" s="2219"/>
      <c r="Z23" s="2219"/>
      <c r="AA23" s="2219"/>
      <c r="AB23" s="2219"/>
      <c r="AC23" s="2219"/>
      <c r="AD23" s="2219"/>
      <c r="AE23" s="2219"/>
      <c r="AF23" s="2219"/>
      <c r="AG23" s="935"/>
      <c r="AH23" s="935"/>
      <c r="AJ23" s="822"/>
      <c r="AK23" s="822"/>
      <c r="AL23" s="822"/>
      <c r="AM23" s="822"/>
      <c r="AN23" s="822" t="s">
        <v>2572</v>
      </c>
    </row>
    <row r="24" spans="1:40" ht="18.75" customHeight="1">
      <c r="A24" s="1262" t="s">
        <v>2573</v>
      </c>
      <c r="B24" s="1263"/>
      <c r="C24" s="1263"/>
      <c r="D24" s="1263"/>
      <c r="E24" s="1263" t="s">
        <v>448</v>
      </c>
      <c r="F24" s="1263"/>
      <c r="G24" s="1263"/>
      <c r="H24" s="1263"/>
      <c r="I24" s="1263"/>
      <c r="J24" s="1263"/>
      <c r="K24" s="1263" t="s">
        <v>2574</v>
      </c>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658" t="s">
        <v>2592</v>
      </c>
      <c r="AJ24" s="1658"/>
      <c r="AK24" s="1658"/>
      <c r="AL24" s="1658"/>
      <c r="AM24" s="1658"/>
      <c r="AN24" s="1659"/>
    </row>
    <row r="25" spans="1:40" ht="18.75" customHeight="1">
      <c r="A25" s="1262"/>
      <c r="B25" s="1263"/>
      <c r="C25" s="1263"/>
      <c r="D25" s="1263"/>
      <c r="E25" s="1263"/>
      <c r="F25" s="1263"/>
      <c r="G25" s="1263"/>
      <c r="H25" s="1263"/>
      <c r="I25" s="1263"/>
      <c r="J25" s="1263"/>
      <c r="K25" s="1263" t="s">
        <v>2551</v>
      </c>
      <c r="L25" s="1263"/>
      <c r="M25" s="1263"/>
      <c r="N25" s="1263"/>
      <c r="O25" s="1263"/>
      <c r="P25" s="1263"/>
      <c r="Q25" s="1263"/>
      <c r="R25" s="1263"/>
      <c r="S25" s="1263"/>
      <c r="T25" s="1263"/>
      <c r="U25" s="1263"/>
      <c r="V25" s="1263"/>
      <c r="W25" s="1263" t="s">
        <v>2552</v>
      </c>
      <c r="X25" s="1263"/>
      <c r="Y25" s="1263"/>
      <c r="Z25" s="1263"/>
      <c r="AA25" s="1263"/>
      <c r="AB25" s="1263"/>
      <c r="AC25" s="1263"/>
      <c r="AD25" s="1263"/>
      <c r="AE25" s="1263"/>
      <c r="AF25" s="1263"/>
      <c r="AG25" s="1263"/>
      <c r="AH25" s="1263"/>
      <c r="AI25" s="1658"/>
      <c r="AJ25" s="1658"/>
      <c r="AK25" s="1658"/>
      <c r="AL25" s="1658"/>
      <c r="AM25" s="1658"/>
      <c r="AN25" s="1659"/>
    </row>
    <row r="26" spans="1:40" ht="18.75" customHeight="1">
      <c r="A26" s="1262"/>
      <c r="B26" s="1263"/>
      <c r="C26" s="1263"/>
      <c r="D26" s="1263"/>
      <c r="E26" s="1263"/>
      <c r="F26" s="1263"/>
      <c r="G26" s="1263"/>
      <c r="H26" s="1263"/>
      <c r="I26" s="1263"/>
      <c r="J26" s="1263"/>
      <c r="K26" s="1263" t="s">
        <v>2576</v>
      </c>
      <c r="L26" s="1263"/>
      <c r="M26" s="1263"/>
      <c r="N26" s="1263"/>
      <c r="O26" s="1263"/>
      <c r="P26" s="1263"/>
      <c r="Q26" s="1263" t="s">
        <v>2577</v>
      </c>
      <c r="R26" s="1263"/>
      <c r="S26" s="1263"/>
      <c r="T26" s="1263"/>
      <c r="U26" s="1263"/>
      <c r="V26" s="1263"/>
      <c r="W26" s="1263" t="s">
        <v>2578</v>
      </c>
      <c r="X26" s="1263"/>
      <c r="Y26" s="1263"/>
      <c r="Z26" s="1263"/>
      <c r="AA26" s="1263"/>
      <c r="AB26" s="1263"/>
      <c r="AC26" s="1263" t="s">
        <v>2579</v>
      </c>
      <c r="AD26" s="1263"/>
      <c r="AE26" s="1263"/>
      <c r="AF26" s="1263"/>
      <c r="AG26" s="1263"/>
      <c r="AH26" s="1263"/>
      <c r="AI26" s="1658"/>
      <c r="AJ26" s="1658"/>
      <c r="AK26" s="1658"/>
      <c r="AL26" s="1658"/>
      <c r="AM26" s="1658"/>
      <c r="AN26" s="1659"/>
    </row>
    <row r="27" spans="1:40" ht="18.75" customHeight="1">
      <c r="D27" s="442"/>
    </row>
    <row r="28" spans="1:40" ht="18.75" customHeight="1">
      <c r="A28" s="1643" t="s">
        <v>965</v>
      </c>
      <c r="B28" s="1643"/>
      <c r="C28" s="822">
        <v>17</v>
      </c>
      <c r="D28" s="442" t="s">
        <v>648</v>
      </c>
      <c r="E28" s="2208">
        <v>5804</v>
      </c>
      <c r="F28" s="2084"/>
      <c r="G28" s="2084"/>
      <c r="H28" s="2084"/>
      <c r="I28" s="2084"/>
      <c r="J28" s="2084"/>
      <c r="K28" s="2084">
        <v>3588</v>
      </c>
      <c r="L28" s="2084"/>
      <c r="M28" s="2084"/>
      <c r="N28" s="2084"/>
      <c r="O28" s="2084"/>
      <c r="P28" s="2084"/>
      <c r="Q28" s="2084">
        <v>102</v>
      </c>
      <c r="R28" s="2084"/>
      <c r="S28" s="2084"/>
      <c r="T28" s="2084"/>
      <c r="U28" s="2084"/>
      <c r="V28" s="2084"/>
      <c r="W28" s="2209">
        <v>959</v>
      </c>
      <c r="X28" s="2209"/>
      <c r="Y28" s="2209"/>
      <c r="Z28" s="2209"/>
      <c r="AA28" s="2209"/>
      <c r="AB28" s="2209"/>
      <c r="AC28" s="2084">
        <v>1136</v>
      </c>
      <c r="AD28" s="2084"/>
      <c r="AE28" s="2084"/>
      <c r="AF28" s="2084"/>
      <c r="AG28" s="2084"/>
      <c r="AH28" s="2084"/>
      <c r="AI28" s="2209">
        <v>19</v>
      </c>
      <c r="AJ28" s="2209"/>
      <c r="AK28" s="2209"/>
      <c r="AL28" s="2209"/>
      <c r="AM28" s="2209"/>
      <c r="AN28" s="2209"/>
    </row>
    <row r="29" spans="1:40" ht="18.75" customHeight="1">
      <c r="A29" s="925"/>
      <c r="B29" s="925"/>
      <c r="C29" s="899"/>
      <c r="D29" s="926"/>
      <c r="E29" s="927"/>
      <c r="F29" s="927"/>
      <c r="G29" s="927"/>
      <c r="H29" s="927"/>
      <c r="I29" s="927"/>
      <c r="J29" s="927"/>
      <c r="K29" s="928" t="s">
        <v>2580</v>
      </c>
      <c r="L29" s="928"/>
      <c r="M29" s="928"/>
      <c r="N29" s="928"/>
      <c r="O29" s="928"/>
      <c r="P29" s="928"/>
      <c r="Q29" s="928"/>
      <c r="R29" s="928"/>
      <c r="S29" s="899"/>
      <c r="T29" s="899"/>
      <c r="U29" s="899"/>
      <c r="V29" s="899"/>
      <c r="W29" s="899"/>
      <c r="X29" s="899"/>
      <c r="Y29" s="899"/>
      <c r="Z29" s="899"/>
      <c r="AA29" s="899"/>
      <c r="AB29" s="899"/>
      <c r="AC29" s="899"/>
      <c r="AD29" s="899"/>
      <c r="AE29" s="899"/>
      <c r="AF29" s="899"/>
      <c r="AG29" s="899"/>
      <c r="AH29" s="899"/>
      <c r="AI29" s="899"/>
      <c r="AJ29" s="899"/>
      <c r="AK29" s="899"/>
      <c r="AL29" s="899"/>
      <c r="AM29" s="899"/>
      <c r="AN29" s="328"/>
    </row>
    <row r="30" spans="1:40" ht="18.75" customHeight="1">
      <c r="A30" s="902"/>
      <c r="B30" s="902"/>
      <c r="C30" s="822"/>
      <c r="D30" s="898"/>
      <c r="E30" s="929"/>
      <c r="F30" s="898"/>
      <c r="G30" s="898"/>
      <c r="H30" s="898"/>
      <c r="I30" s="898"/>
      <c r="J30" s="898"/>
      <c r="K30" s="930"/>
      <c r="L30" s="930"/>
      <c r="M30" s="930"/>
      <c r="N30" s="930"/>
      <c r="O30" s="930"/>
      <c r="P30" s="930"/>
      <c r="Q30" s="930"/>
      <c r="R30" s="930"/>
      <c r="S30" s="822"/>
      <c r="T30" s="822"/>
      <c r="U30" s="822"/>
      <c r="V30" s="822"/>
      <c r="W30" s="822"/>
      <c r="X30" s="822"/>
      <c r="Y30" s="822"/>
      <c r="Z30" s="822"/>
      <c r="AA30" s="822"/>
      <c r="AB30" s="822"/>
      <c r="AC30" s="822"/>
      <c r="AD30" s="822"/>
      <c r="AE30" s="822"/>
      <c r="AF30" s="822"/>
      <c r="AG30" s="822"/>
      <c r="AH30" s="822"/>
      <c r="AI30" s="822"/>
      <c r="AJ30" s="822"/>
      <c r="AK30" s="822"/>
      <c r="AL30" s="822"/>
      <c r="AM30" s="822"/>
    </row>
    <row r="31" spans="1:40" ht="18.75" customHeight="1">
      <c r="A31" s="1201" t="s">
        <v>2581</v>
      </c>
      <c r="B31" s="1201"/>
      <c r="C31" s="1201"/>
      <c r="D31" s="1201"/>
      <c r="E31" s="898"/>
      <c r="F31" s="898"/>
      <c r="G31" s="898"/>
      <c r="H31" s="898"/>
      <c r="I31" s="898"/>
      <c r="J31" s="898"/>
      <c r="K31" s="930"/>
      <c r="L31" s="930"/>
      <c r="M31" s="930"/>
      <c r="N31" s="930"/>
      <c r="O31" s="930"/>
      <c r="P31" s="930"/>
      <c r="Q31" s="930"/>
      <c r="R31" s="930"/>
      <c r="S31" s="822"/>
      <c r="T31" s="822"/>
      <c r="U31" s="822"/>
      <c r="V31" s="822"/>
      <c r="W31" s="822"/>
      <c r="X31" s="822"/>
      <c r="Y31" s="822"/>
      <c r="Z31" s="822"/>
      <c r="AA31" s="822"/>
      <c r="AB31" s="822"/>
      <c r="AC31" s="822"/>
      <c r="AD31" s="822"/>
      <c r="AE31" s="822"/>
      <c r="AF31" s="822"/>
      <c r="AG31" s="822"/>
      <c r="AH31" s="822"/>
      <c r="AI31" s="822"/>
      <c r="AJ31" s="822"/>
      <c r="AK31" s="822"/>
      <c r="AL31" s="822"/>
      <c r="AM31" s="822"/>
    </row>
    <row r="32" spans="1:40" ht="18.75" customHeight="1">
      <c r="A32" s="2083" t="s">
        <v>2582</v>
      </c>
      <c r="B32" s="2216"/>
      <c r="C32" s="1263"/>
      <c r="D32" s="1263"/>
      <c r="E32" s="2216" t="s">
        <v>2583</v>
      </c>
      <c r="F32" s="2216"/>
      <c r="G32" s="2216"/>
      <c r="H32" s="2216"/>
      <c r="I32" s="2216"/>
      <c r="J32" s="2216"/>
      <c r="K32" s="1263" t="s">
        <v>2574</v>
      </c>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2217" t="s">
        <v>2584</v>
      </c>
      <c r="AJ32" s="2217"/>
      <c r="AK32" s="2217"/>
      <c r="AL32" s="2217"/>
      <c r="AM32" s="2217"/>
      <c r="AN32" s="2218"/>
    </row>
    <row r="33" spans="1:40" ht="18.75" customHeight="1">
      <c r="A33" s="1262"/>
      <c r="B33" s="1263"/>
      <c r="C33" s="1263"/>
      <c r="D33" s="1263"/>
      <c r="E33" s="2216"/>
      <c r="F33" s="2216"/>
      <c r="G33" s="2216"/>
      <c r="H33" s="2216"/>
      <c r="I33" s="2216"/>
      <c r="J33" s="2216"/>
      <c r="K33" s="2216" t="s">
        <v>2585</v>
      </c>
      <c r="L33" s="2216"/>
      <c r="M33" s="2216"/>
      <c r="N33" s="2216"/>
      <c r="O33" s="2216"/>
      <c r="P33" s="2216"/>
      <c r="Q33" s="2216"/>
      <c r="R33" s="2216"/>
      <c r="S33" s="2216"/>
      <c r="T33" s="2216"/>
      <c r="U33" s="2216"/>
      <c r="V33" s="2216"/>
      <c r="W33" s="2216" t="s">
        <v>2586</v>
      </c>
      <c r="X33" s="2216"/>
      <c r="Y33" s="2216"/>
      <c r="Z33" s="2216"/>
      <c r="AA33" s="2216"/>
      <c r="AB33" s="2216"/>
      <c r="AC33" s="2216"/>
      <c r="AD33" s="2216"/>
      <c r="AE33" s="2216"/>
      <c r="AF33" s="2216"/>
      <c r="AG33" s="2216"/>
      <c r="AH33" s="2216"/>
      <c r="AI33" s="2217"/>
      <c r="AJ33" s="2217"/>
      <c r="AK33" s="2217"/>
      <c r="AL33" s="2217"/>
      <c r="AM33" s="2217"/>
      <c r="AN33" s="2218"/>
    </row>
    <row r="34" spans="1:40" ht="18.75" customHeight="1">
      <c r="A34" s="902"/>
      <c r="B34" s="902"/>
      <c r="C34" s="822"/>
      <c r="D34" s="924"/>
      <c r="E34" s="824"/>
      <c r="F34" s="824"/>
      <c r="G34" s="824"/>
      <c r="H34" s="824"/>
      <c r="I34" s="824"/>
      <c r="J34" s="824"/>
      <c r="K34" s="821"/>
      <c r="L34" s="821"/>
      <c r="M34" s="821"/>
      <c r="N34" s="821"/>
      <c r="O34" s="821"/>
      <c r="P34" s="821"/>
      <c r="Q34" s="821"/>
      <c r="R34" s="821"/>
      <c r="S34" s="821"/>
      <c r="T34" s="821"/>
      <c r="U34" s="821"/>
      <c r="V34" s="821"/>
      <c r="W34" s="821"/>
      <c r="X34" s="821"/>
      <c r="Y34" s="821"/>
      <c r="Z34" s="821"/>
      <c r="AA34" s="821"/>
      <c r="AB34" s="821"/>
      <c r="AC34" s="821"/>
      <c r="AD34" s="821"/>
      <c r="AE34" s="821"/>
      <c r="AF34" s="821"/>
      <c r="AG34" s="821"/>
      <c r="AH34" s="821"/>
      <c r="AI34" s="821"/>
      <c r="AJ34" s="821"/>
      <c r="AK34" s="821"/>
      <c r="AL34" s="821"/>
      <c r="AM34" s="821"/>
    </row>
    <row r="35" spans="1:40" ht="18.75" customHeight="1">
      <c r="A35" s="1643" t="s">
        <v>965</v>
      </c>
      <c r="B35" s="1643"/>
      <c r="C35" s="822">
        <v>22</v>
      </c>
      <c r="D35" s="924" t="s">
        <v>648</v>
      </c>
      <c r="E35" s="2208">
        <v>5152</v>
      </c>
      <c r="F35" s="2084"/>
      <c r="G35" s="2084"/>
      <c r="H35" s="2084"/>
      <c r="I35" s="2084"/>
      <c r="J35" s="2084"/>
      <c r="K35" s="2084">
        <v>1519</v>
      </c>
      <c r="L35" s="2084"/>
      <c r="M35" s="2084"/>
      <c r="N35" s="2084"/>
      <c r="O35" s="2084"/>
      <c r="P35" s="2084"/>
      <c r="Q35" s="2084"/>
      <c r="R35" s="2084"/>
      <c r="S35" s="2084"/>
      <c r="T35" s="2084"/>
      <c r="U35" s="2084"/>
      <c r="V35" s="2084"/>
      <c r="W35" s="2084">
        <v>3516</v>
      </c>
      <c r="X35" s="2084"/>
      <c r="Y35" s="2084"/>
      <c r="Z35" s="2084"/>
      <c r="AA35" s="2084"/>
      <c r="AB35" s="2084"/>
      <c r="AC35" s="2084"/>
      <c r="AD35" s="2084"/>
      <c r="AE35" s="2084"/>
      <c r="AF35" s="2084"/>
      <c r="AG35" s="2084"/>
      <c r="AH35" s="2084"/>
      <c r="AI35" s="2209">
        <v>117</v>
      </c>
      <c r="AJ35" s="2209"/>
      <c r="AK35" s="2209"/>
      <c r="AL35" s="2209"/>
      <c r="AM35" s="2209"/>
      <c r="AN35" s="2209"/>
    </row>
    <row r="36" spans="1:40" ht="18.75" customHeight="1">
      <c r="A36" s="902"/>
      <c r="B36" s="902"/>
      <c r="C36" s="822">
        <v>27</v>
      </c>
      <c r="D36" s="442"/>
      <c r="E36" s="2208">
        <v>4815</v>
      </c>
      <c r="F36" s="2084"/>
      <c r="G36" s="2084"/>
      <c r="H36" s="2084"/>
      <c r="I36" s="2084"/>
      <c r="J36" s="2084"/>
      <c r="K36" s="2084">
        <v>1143</v>
      </c>
      <c r="L36" s="2084"/>
      <c r="M36" s="2084"/>
      <c r="N36" s="2084"/>
      <c r="O36" s="2084"/>
      <c r="P36" s="2084"/>
      <c r="Q36" s="2084"/>
      <c r="R36" s="2084"/>
      <c r="S36" s="2084"/>
      <c r="T36" s="2084"/>
      <c r="U36" s="2084"/>
      <c r="V36" s="2084"/>
      <c r="W36" s="2209">
        <v>3639</v>
      </c>
      <c r="X36" s="2209"/>
      <c r="Y36" s="2209"/>
      <c r="Z36" s="2209"/>
      <c r="AA36" s="2209"/>
      <c r="AB36" s="2209"/>
      <c r="AC36" s="2209"/>
      <c r="AD36" s="2209"/>
      <c r="AE36" s="2209"/>
      <c r="AF36" s="2209"/>
      <c r="AG36" s="2209"/>
      <c r="AH36" s="2209"/>
      <c r="AI36" s="2209">
        <v>33</v>
      </c>
      <c r="AJ36" s="2209"/>
      <c r="AK36" s="2209"/>
      <c r="AL36" s="2209"/>
      <c r="AM36" s="2209"/>
      <c r="AN36" s="2209"/>
    </row>
    <row r="37" spans="1:40" ht="18.75" customHeight="1">
      <c r="A37" s="1289" t="s">
        <v>1212</v>
      </c>
      <c r="B37" s="1289"/>
      <c r="C37" s="822">
        <v>2</v>
      </c>
      <c r="D37" s="442"/>
      <c r="E37" s="2208" t="s">
        <v>786</v>
      </c>
      <c r="F37" s="2084"/>
      <c r="G37" s="2084"/>
      <c r="H37" s="2084"/>
      <c r="I37" s="2084"/>
      <c r="J37" s="2084"/>
      <c r="K37" s="2084" t="s">
        <v>786</v>
      </c>
      <c r="L37" s="2084"/>
      <c r="M37" s="2084"/>
      <c r="N37" s="2084"/>
      <c r="O37" s="2084"/>
      <c r="P37" s="2084"/>
      <c r="Q37" s="2084"/>
      <c r="R37" s="2084"/>
      <c r="S37" s="2084"/>
      <c r="T37" s="2084"/>
      <c r="U37" s="2084"/>
      <c r="V37" s="2084"/>
      <c r="W37" s="2209" t="s">
        <v>786</v>
      </c>
      <c r="X37" s="2209"/>
      <c r="Y37" s="2209"/>
      <c r="Z37" s="2209"/>
      <c r="AA37" s="2209"/>
      <c r="AB37" s="2209"/>
      <c r="AC37" s="2209"/>
      <c r="AD37" s="2209"/>
      <c r="AE37" s="2209"/>
      <c r="AF37" s="2209"/>
      <c r="AG37" s="2209"/>
      <c r="AH37" s="2209"/>
      <c r="AI37" s="2209" t="s">
        <v>786</v>
      </c>
      <c r="AJ37" s="2209"/>
      <c r="AK37" s="2209"/>
      <c r="AL37" s="2209"/>
      <c r="AM37" s="2209"/>
      <c r="AN37" s="2209"/>
    </row>
    <row r="38" spans="1:40" ht="18.75" customHeight="1">
      <c r="A38" s="925"/>
      <c r="B38" s="925"/>
      <c r="C38" s="925"/>
      <c r="D38" s="926"/>
      <c r="E38" s="925"/>
      <c r="F38" s="925"/>
      <c r="G38" s="925"/>
      <c r="H38" s="925"/>
      <c r="I38" s="925"/>
      <c r="J38" s="925"/>
      <c r="K38" s="925"/>
      <c r="L38" s="925"/>
      <c r="M38" s="925"/>
      <c r="N38" s="925"/>
      <c r="O38" s="925"/>
      <c r="P38" s="925"/>
      <c r="Q38" s="925"/>
      <c r="R38" s="925"/>
      <c r="S38" s="925"/>
      <c r="T38" s="925"/>
      <c r="U38" s="925"/>
      <c r="V38" s="925"/>
      <c r="W38" s="925"/>
      <c r="X38" s="925"/>
      <c r="Y38" s="925"/>
      <c r="Z38" s="925"/>
      <c r="AA38" s="925"/>
      <c r="AB38" s="925"/>
      <c r="AC38" s="925"/>
      <c r="AD38" s="925"/>
      <c r="AE38" s="925"/>
      <c r="AF38" s="925"/>
      <c r="AG38" s="925"/>
      <c r="AH38" s="925"/>
      <c r="AI38" s="925"/>
      <c r="AJ38" s="925"/>
      <c r="AK38" s="925"/>
      <c r="AL38" s="925"/>
      <c r="AM38" s="925"/>
      <c r="AN38" s="328"/>
    </row>
    <row r="39" spans="1:40" ht="13.5">
      <c r="A39" s="846" t="s">
        <v>2593</v>
      </c>
      <c r="B39" s="931"/>
      <c r="C39" s="931"/>
      <c r="D39" s="931"/>
      <c r="E39" s="931"/>
      <c r="F39" s="931"/>
      <c r="G39" s="931"/>
      <c r="H39" s="931"/>
      <c r="I39" s="931"/>
      <c r="J39" s="931"/>
      <c r="K39" s="931"/>
      <c r="L39" s="931"/>
      <c r="M39" s="931"/>
      <c r="N39" s="931"/>
      <c r="O39" s="931"/>
      <c r="P39" s="931"/>
      <c r="Q39" s="931"/>
      <c r="R39" s="931"/>
      <c r="S39" s="931"/>
      <c r="T39" s="931"/>
      <c r="U39" s="931"/>
      <c r="V39" s="931"/>
      <c r="W39" s="931"/>
      <c r="X39" s="931"/>
      <c r="Y39" s="932"/>
      <c r="Z39" s="932"/>
      <c r="AA39" s="314"/>
      <c r="AB39" s="314"/>
      <c r="AC39" s="314"/>
      <c r="AG39" s="846"/>
      <c r="AH39" s="846"/>
      <c r="AI39" s="846"/>
      <c r="AJ39" s="902"/>
      <c r="AK39" s="902"/>
      <c r="AL39" s="902"/>
      <c r="AM39" s="822"/>
      <c r="AN39" s="933" t="s">
        <v>2588</v>
      </c>
    </row>
    <row r="40" spans="1:40" ht="13.5">
      <c r="A40" s="902" t="s">
        <v>2589</v>
      </c>
      <c r="B40" s="936"/>
      <c r="C40" s="936"/>
      <c r="D40" s="936"/>
      <c r="E40" s="936"/>
      <c r="F40" s="936"/>
      <c r="G40" s="936"/>
      <c r="H40" s="936"/>
      <c r="I40" s="936"/>
      <c r="J40" s="936"/>
      <c r="K40" s="936"/>
      <c r="L40" s="936"/>
      <c r="M40" s="936"/>
      <c r="N40" s="936"/>
      <c r="O40" s="936"/>
      <c r="P40" s="936"/>
      <c r="Q40" s="936"/>
      <c r="R40" s="936"/>
      <c r="S40" s="936"/>
      <c r="T40" s="936"/>
      <c r="U40" s="936"/>
      <c r="V40" s="936"/>
      <c r="W40" s="936"/>
      <c r="X40" s="936"/>
      <c r="Y40" s="934"/>
      <c r="Z40" s="934"/>
      <c r="AG40" s="902"/>
      <c r="AH40" s="902"/>
      <c r="AI40" s="902"/>
      <c r="AJ40" s="902"/>
      <c r="AK40" s="902"/>
      <c r="AL40" s="902"/>
      <c r="AM40" s="822"/>
      <c r="AN40" s="822"/>
    </row>
    <row r="41" spans="1:40" ht="13.5">
      <c r="A41" s="902" t="s">
        <v>2594</v>
      </c>
      <c r="B41" s="902"/>
      <c r="C41" s="902"/>
      <c r="D41" s="898"/>
      <c r="E41" s="902"/>
      <c r="F41" s="902"/>
      <c r="G41" s="902"/>
      <c r="H41" s="902"/>
      <c r="I41" s="902"/>
      <c r="J41" s="902"/>
      <c r="K41" s="902"/>
      <c r="L41" s="902"/>
      <c r="M41" s="902"/>
      <c r="N41" s="902"/>
      <c r="O41" s="902"/>
      <c r="P41" s="902"/>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row>
    <row r="42" spans="1:40" ht="18.75" customHeight="1">
      <c r="A42" s="902"/>
      <c r="B42" s="902"/>
      <c r="C42" s="902"/>
      <c r="D42" s="898"/>
      <c r="E42" s="902"/>
      <c r="F42" s="902"/>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row>
    <row r="43" spans="1:40" ht="18.75" customHeight="1">
      <c r="A43" s="902"/>
      <c r="B43" s="902"/>
      <c r="C43" s="902"/>
      <c r="D43" s="898"/>
      <c r="E43" s="902"/>
      <c r="F43" s="902"/>
      <c r="G43" s="902"/>
      <c r="H43" s="902"/>
      <c r="I43" s="902"/>
      <c r="J43" s="902"/>
      <c r="K43" s="902"/>
      <c r="L43" s="902"/>
      <c r="M43" s="902"/>
      <c r="N43" s="902"/>
      <c r="O43" s="902"/>
      <c r="P43" s="902"/>
      <c r="Q43" s="902"/>
      <c r="R43" s="902"/>
      <c r="S43" s="902"/>
      <c r="T43" s="902"/>
      <c r="U43" s="902"/>
      <c r="V43" s="902"/>
      <c r="W43" s="902"/>
      <c r="X43" s="902"/>
      <c r="Y43" s="902"/>
      <c r="Z43" s="902"/>
      <c r="AA43" s="902"/>
      <c r="AB43" s="902"/>
      <c r="AC43" s="902"/>
      <c r="AD43" s="902"/>
      <c r="AE43" s="902"/>
      <c r="AF43" s="902"/>
      <c r="AG43" s="902"/>
      <c r="AH43" s="902"/>
      <c r="AI43" s="902"/>
      <c r="AJ43" s="902"/>
      <c r="AK43" s="902"/>
      <c r="AL43" s="902"/>
      <c r="AM43" s="902"/>
    </row>
    <row r="44" spans="1:40" s="42" customFormat="1" ht="18.75" customHeight="1">
      <c r="A44" s="2220" t="s">
        <v>2595</v>
      </c>
      <c r="B44" s="2220"/>
      <c r="C44" s="2220"/>
      <c r="D44" s="2220"/>
      <c r="E44" s="2220"/>
      <c r="F44" s="2220"/>
      <c r="G44" s="2220"/>
      <c r="H44" s="2220"/>
      <c r="I44" s="2220"/>
      <c r="J44" s="2220"/>
      <c r="K44" s="2220"/>
      <c r="L44" s="2220"/>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row>
    <row r="45" spans="1:40" ht="18.75" customHeight="1">
      <c r="A45" s="827"/>
      <c r="B45" s="827"/>
      <c r="C45" s="827"/>
      <c r="D45" s="827"/>
      <c r="E45" s="827"/>
      <c r="F45" s="827"/>
      <c r="G45" s="827"/>
      <c r="H45" s="827"/>
      <c r="I45" s="827"/>
      <c r="J45" s="827"/>
      <c r="K45" s="2084"/>
      <c r="L45" s="2084"/>
      <c r="M45" s="2084"/>
      <c r="N45" s="2084"/>
      <c r="O45" s="2084"/>
      <c r="P45" s="2084"/>
      <c r="Q45" s="2084"/>
      <c r="R45" s="2084"/>
      <c r="S45" s="2084"/>
      <c r="T45" s="2084"/>
      <c r="U45" s="2084"/>
      <c r="V45" s="2084"/>
      <c r="W45" s="2084"/>
      <c r="X45" s="2084"/>
      <c r="Y45" s="824"/>
      <c r="Z45" s="824"/>
      <c r="AA45" s="824"/>
      <c r="AB45" s="824"/>
      <c r="AC45" s="824"/>
      <c r="AD45" s="824"/>
      <c r="AE45" s="824"/>
      <c r="AF45" s="827"/>
      <c r="AG45" s="827"/>
      <c r="AH45" s="827"/>
      <c r="AI45" s="827"/>
      <c r="AJ45" s="827"/>
      <c r="AK45" s="827"/>
      <c r="AL45" s="827"/>
      <c r="AM45" s="827"/>
    </row>
    <row r="46" spans="1:40" ht="18.75" customHeight="1">
      <c r="A46" s="902" t="s">
        <v>2596</v>
      </c>
      <c r="B46" s="902"/>
      <c r="C46" s="902"/>
      <c r="D46" s="902"/>
      <c r="E46" s="902"/>
      <c r="F46" s="930"/>
      <c r="G46" s="930"/>
      <c r="H46" s="930"/>
      <c r="I46" s="930"/>
      <c r="J46" s="930"/>
      <c r="K46" s="827"/>
      <c r="L46" s="827"/>
      <c r="M46" s="827"/>
      <c r="N46" s="827"/>
      <c r="O46" s="827"/>
      <c r="P46" s="827"/>
      <c r="Q46" s="827"/>
      <c r="R46" s="827"/>
      <c r="S46" s="827"/>
      <c r="T46" s="827"/>
      <c r="U46" s="827"/>
      <c r="V46" s="827"/>
      <c r="W46" s="827"/>
      <c r="X46" s="827"/>
      <c r="Y46" s="827"/>
      <c r="Z46" s="827"/>
      <c r="AA46" s="827"/>
      <c r="AB46" s="827"/>
      <c r="AC46" s="827"/>
      <c r="AD46" s="827"/>
      <c r="AE46" s="827"/>
      <c r="AF46" s="827"/>
      <c r="AG46" s="827"/>
      <c r="AH46" s="827"/>
      <c r="AJ46" s="822"/>
      <c r="AK46" s="822"/>
      <c r="AL46" s="822"/>
      <c r="AM46" s="822"/>
      <c r="AN46" s="822" t="s">
        <v>2572</v>
      </c>
    </row>
    <row r="47" spans="1:40" ht="18.75" customHeight="1">
      <c r="A47" s="1262" t="s">
        <v>2573</v>
      </c>
      <c r="B47" s="1263"/>
      <c r="C47" s="1263"/>
      <c r="D47" s="1263"/>
      <c r="E47" s="1263" t="s">
        <v>448</v>
      </c>
      <c r="F47" s="1263"/>
      <c r="G47" s="1263"/>
      <c r="H47" s="1263"/>
      <c r="I47" s="1263"/>
      <c r="J47" s="1263"/>
      <c r="K47" s="1263" t="s">
        <v>2574</v>
      </c>
      <c r="L47" s="1263"/>
      <c r="M47" s="1263"/>
      <c r="N47" s="1263"/>
      <c r="O47" s="1263"/>
      <c r="P47" s="1263"/>
      <c r="Q47" s="1263"/>
      <c r="R47" s="1263"/>
      <c r="S47" s="1263"/>
      <c r="T47" s="1263"/>
      <c r="U47" s="1263"/>
      <c r="V47" s="1263"/>
      <c r="W47" s="1263"/>
      <c r="X47" s="1263"/>
      <c r="Y47" s="1263"/>
      <c r="Z47" s="1263"/>
      <c r="AA47" s="1263"/>
      <c r="AB47" s="1263"/>
      <c r="AC47" s="1263"/>
      <c r="AD47" s="1263"/>
      <c r="AE47" s="1263"/>
      <c r="AF47" s="1263"/>
      <c r="AG47" s="1263"/>
      <c r="AH47" s="1263"/>
      <c r="AI47" s="1658" t="s">
        <v>2597</v>
      </c>
      <c r="AJ47" s="1658"/>
      <c r="AK47" s="1658"/>
      <c r="AL47" s="1658"/>
      <c r="AM47" s="1658"/>
      <c r="AN47" s="1659"/>
    </row>
    <row r="48" spans="1:40" ht="18.75" customHeight="1">
      <c r="A48" s="1262"/>
      <c r="B48" s="1263"/>
      <c r="C48" s="1263"/>
      <c r="D48" s="1263"/>
      <c r="E48" s="1263"/>
      <c r="F48" s="1263"/>
      <c r="G48" s="1263"/>
      <c r="H48" s="1263"/>
      <c r="I48" s="1263"/>
      <c r="J48" s="1263"/>
      <c r="K48" s="1263" t="s">
        <v>2551</v>
      </c>
      <c r="L48" s="1263"/>
      <c r="M48" s="1263"/>
      <c r="N48" s="1263"/>
      <c r="O48" s="1263"/>
      <c r="P48" s="1263"/>
      <c r="Q48" s="1263"/>
      <c r="R48" s="1263"/>
      <c r="S48" s="1263"/>
      <c r="T48" s="1263"/>
      <c r="U48" s="1263"/>
      <c r="V48" s="1263"/>
      <c r="W48" s="1263" t="s">
        <v>2552</v>
      </c>
      <c r="X48" s="1263"/>
      <c r="Y48" s="1263"/>
      <c r="Z48" s="1263"/>
      <c r="AA48" s="1263"/>
      <c r="AB48" s="1263"/>
      <c r="AC48" s="1263"/>
      <c r="AD48" s="1263"/>
      <c r="AE48" s="1263"/>
      <c r="AF48" s="1263"/>
      <c r="AG48" s="1263"/>
      <c r="AH48" s="1263"/>
      <c r="AI48" s="1658"/>
      <c r="AJ48" s="1658"/>
      <c r="AK48" s="1658"/>
      <c r="AL48" s="1658"/>
      <c r="AM48" s="1658"/>
      <c r="AN48" s="1659"/>
    </row>
    <row r="49" spans="1:40" ht="18.75" customHeight="1">
      <c r="A49" s="1262"/>
      <c r="B49" s="1263"/>
      <c r="C49" s="1263"/>
      <c r="D49" s="1263"/>
      <c r="E49" s="1263"/>
      <c r="F49" s="1263"/>
      <c r="G49" s="1263"/>
      <c r="H49" s="1263"/>
      <c r="I49" s="1263"/>
      <c r="J49" s="1263"/>
      <c r="K49" s="1263" t="s">
        <v>2576</v>
      </c>
      <c r="L49" s="1263"/>
      <c r="M49" s="1263"/>
      <c r="N49" s="1263"/>
      <c r="O49" s="1263"/>
      <c r="P49" s="1263"/>
      <c r="Q49" s="1263" t="s">
        <v>2577</v>
      </c>
      <c r="R49" s="1263"/>
      <c r="S49" s="1263"/>
      <c r="T49" s="1263"/>
      <c r="U49" s="1263"/>
      <c r="V49" s="1263"/>
      <c r="W49" s="1263" t="s">
        <v>2578</v>
      </c>
      <c r="X49" s="1263"/>
      <c r="Y49" s="1263"/>
      <c r="Z49" s="1263"/>
      <c r="AA49" s="1263"/>
      <c r="AB49" s="1263"/>
      <c r="AC49" s="1263" t="s">
        <v>2579</v>
      </c>
      <c r="AD49" s="1263"/>
      <c r="AE49" s="1263"/>
      <c r="AF49" s="1263"/>
      <c r="AG49" s="1263"/>
      <c r="AH49" s="1263"/>
      <c r="AI49" s="1658"/>
      <c r="AJ49" s="1658"/>
      <c r="AK49" s="1658"/>
      <c r="AL49" s="1658"/>
      <c r="AM49" s="1658"/>
      <c r="AN49" s="1659"/>
    </row>
    <row r="50" spans="1:40" ht="18.75" customHeight="1">
      <c r="D50" s="442"/>
    </row>
    <row r="51" spans="1:40" ht="18.75" customHeight="1">
      <c r="A51" s="1643" t="s">
        <v>965</v>
      </c>
      <c r="B51" s="1643"/>
      <c r="C51" s="822">
        <v>17</v>
      </c>
      <c r="D51" s="924" t="s">
        <v>648</v>
      </c>
      <c r="E51" s="2208">
        <v>8532</v>
      </c>
      <c r="F51" s="2084"/>
      <c r="G51" s="2084"/>
      <c r="H51" s="2084"/>
      <c r="I51" s="2084"/>
      <c r="J51" s="2084"/>
      <c r="K51" s="2084">
        <v>6500</v>
      </c>
      <c r="L51" s="2084"/>
      <c r="M51" s="2084"/>
      <c r="N51" s="2084"/>
      <c r="O51" s="2084"/>
      <c r="P51" s="2084"/>
      <c r="Q51" s="2084">
        <v>129</v>
      </c>
      <c r="R51" s="2084"/>
      <c r="S51" s="2084"/>
      <c r="T51" s="2084"/>
      <c r="U51" s="2084"/>
      <c r="V51" s="2084"/>
      <c r="W51" s="2209">
        <v>1372</v>
      </c>
      <c r="X51" s="2209"/>
      <c r="Y51" s="2209"/>
      <c r="Z51" s="2209"/>
      <c r="AA51" s="2209"/>
      <c r="AB51" s="2209"/>
      <c r="AC51" s="2084">
        <v>397</v>
      </c>
      <c r="AD51" s="2084"/>
      <c r="AE51" s="2084"/>
      <c r="AF51" s="2084"/>
      <c r="AG51" s="2084"/>
      <c r="AH51" s="2084"/>
      <c r="AI51" s="2209">
        <v>134</v>
      </c>
      <c r="AJ51" s="2209"/>
      <c r="AK51" s="2209"/>
      <c r="AL51" s="2209"/>
      <c r="AM51" s="2209"/>
      <c r="AN51" s="2209"/>
    </row>
    <row r="52" spans="1:40" ht="18.75" customHeight="1">
      <c r="A52" s="925"/>
      <c r="B52" s="925"/>
      <c r="C52" s="899"/>
      <c r="D52" s="926"/>
      <c r="E52" s="927"/>
      <c r="F52" s="927"/>
      <c r="G52" s="927"/>
      <c r="H52" s="927"/>
      <c r="I52" s="927"/>
      <c r="J52" s="927"/>
      <c r="K52" s="928" t="s">
        <v>2580</v>
      </c>
      <c r="L52" s="928"/>
      <c r="M52" s="928"/>
      <c r="N52" s="928"/>
      <c r="O52" s="928"/>
      <c r="P52" s="928"/>
      <c r="Q52" s="928"/>
      <c r="R52" s="928"/>
      <c r="S52" s="899"/>
      <c r="T52" s="899"/>
      <c r="U52" s="899"/>
      <c r="V52" s="899"/>
      <c r="W52" s="899"/>
      <c r="X52" s="899"/>
      <c r="Y52" s="899"/>
      <c r="Z52" s="899"/>
      <c r="AA52" s="899"/>
      <c r="AB52" s="899"/>
      <c r="AC52" s="899"/>
      <c r="AD52" s="899"/>
      <c r="AE52" s="899"/>
      <c r="AF52" s="899"/>
      <c r="AG52" s="899"/>
      <c r="AH52" s="899"/>
      <c r="AI52" s="899"/>
      <c r="AJ52" s="899"/>
      <c r="AK52" s="899"/>
      <c r="AL52" s="899"/>
      <c r="AM52" s="899"/>
      <c r="AN52" s="328"/>
    </row>
    <row r="53" spans="1:40" ht="18.75" customHeight="1">
      <c r="A53" s="902"/>
      <c r="B53" s="902"/>
      <c r="C53" s="822"/>
      <c r="D53" s="898"/>
      <c r="E53" s="929"/>
      <c r="F53" s="898"/>
      <c r="G53" s="898"/>
      <c r="H53" s="898"/>
      <c r="I53" s="898"/>
      <c r="J53" s="898"/>
      <c r="K53" s="930"/>
      <c r="L53" s="930"/>
      <c r="M53" s="930"/>
      <c r="N53" s="930"/>
      <c r="O53" s="930"/>
      <c r="P53" s="930"/>
      <c r="Q53" s="930"/>
      <c r="R53" s="930"/>
      <c r="S53" s="822"/>
      <c r="T53" s="822"/>
      <c r="U53" s="822"/>
      <c r="V53" s="822"/>
      <c r="W53" s="822"/>
      <c r="X53" s="822"/>
      <c r="Y53" s="822"/>
      <c r="Z53" s="822"/>
      <c r="AA53" s="822"/>
      <c r="AB53" s="822"/>
      <c r="AC53" s="822"/>
      <c r="AD53" s="822"/>
      <c r="AE53" s="822"/>
      <c r="AF53" s="822"/>
      <c r="AG53" s="822"/>
      <c r="AH53" s="822"/>
      <c r="AI53" s="822"/>
      <c r="AJ53" s="822"/>
      <c r="AK53" s="822"/>
      <c r="AL53" s="822"/>
      <c r="AM53" s="822"/>
    </row>
    <row r="54" spans="1:40" ht="18.75" customHeight="1">
      <c r="A54" s="1201" t="s">
        <v>2581</v>
      </c>
      <c r="B54" s="1201"/>
      <c r="C54" s="1201"/>
      <c r="D54" s="1201"/>
      <c r="E54" s="898"/>
      <c r="F54" s="898"/>
      <c r="G54" s="898"/>
      <c r="H54" s="898"/>
      <c r="I54" s="898"/>
      <c r="J54" s="898"/>
      <c r="K54" s="930"/>
      <c r="L54" s="930"/>
      <c r="M54" s="930"/>
      <c r="N54" s="930"/>
      <c r="O54" s="930"/>
      <c r="P54" s="930"/>
      <c r="Q54" s="930"/>
      <c r="R54" s="930"/>
      <c r="S54" s="822"/>
      <c r="T54" s="822"/>
      <c r="U54" s="822"/>
      <c r="V54" s="822"/>
      <c r="W54" s="822"/>
      <c r="X54" s="822"/>
      <c r="Y54" s="822"/>
      <c r="Z54" s="822"/>
      <c r="AA54" s="822"/>
      <c r="AB54" s="822"/>
      <c r="AC54" s="822"/>
      <c r="AD54" s="822"/>
      <c r="AE54" s="822"/>
      <c r="AF54" s="822"/>
      <c r="AG54" s="822"/>
      <c r="AH54" s="822"/>
      <c r="AI54" s="822"/>
      <c r="AJ54" s="822"/>
      <c r="AK54" s="822"/>
      <c r="AL54" s="822"/>
      <c r="AM54" s="822"/>
    </row>
    <row r="55" spans="1:40" ht="18.75" customHeight="1">
      <c r="A55" s="2083" t="s">
        <v>2582</v>
      </c>
      <c r="B55" s="2216"/>
      <c r="C55" s="1263"/>
      <c r="D55" s="1263"/>
      <c r="E55" s="2216" t="s">
        <v>2583</v>
      </c>
      <c r="F55" s="2216"/>
      <c r="G55" s="2216"/>
      <c r="H55" s="2216"/>
      <c r="I55" s="2216"/>
      <c r="J55" s="2216"/>
      <c r="K55" s="1263" t="s">
        <v>2574</v>
      </c>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2217" t="s">
        <v>2584</v>
      </c>
      <c r="AJ55" s="2217"/>
      <c r="AK55" s="2217"/>
      <c r="AL55" s="2217"/>
      <c r="AM55" s="2217"/>
      <c r="AN55" s="2218"/>
    </row>
    <row r="56" spans="1:40" ht="18.75" customHeight="1">
      <c r="A56" s="1262"/>
      <c r="B56" s="1263"/>
      <c r="C56" s="1263"/>
      <c r="D56" s="1263"/>
      <c r="E56" s="2216"/>
      <c r="F56" s="2216"/>
      <c r="G56" s="2216"/>
      <c r="H56" s="2216"/>
      <c r="I56" s="2216"/>
      <c r="J56" s="2216"/>
      <c r="K56" s="2216" t="s">
        <v>2585</v>
      </c>
      <c r="L56" s="2216"/>
      <c r="M56" s="2216"/>
      <c r="N56" s="2216"/>
      <c r="O56" s="2216"/>
      <c r="P56" s="2216"/>
      <c r="Q56" s="2216"/>
      <c r="R56" s="2216"/>
      <c r="S56" s="2216"/>
      <c r="T56" s="2216"/>
      <c r="U56" s="2216"/>
      <c r="V56" s="2216"/>
      <c r="W56" s="2216" t="s">
        <v>2586</v>
      </c>
      <c r="X56" s="2216"/>
      <c r="Y56" s="2216"/>
      <c r="Z56" s="2216"/>
      <c r="AA56" s="2216"/>
      <c r="AB56" s="2216"/>
      <c r="AC56" s="2216"/>
      <c r="AD56" s="2216"/>
      <c r="AE56" s="2216"/>
      <c r="AF56" s="2216"/>
      <c r="AG56" s="2216"/>
      <c r="AH56" s="2216"/>
      <c r="AI56" s="2217"/>
      <c r="AJ56" s="2217"/>
      <c r="AK56" s="2217"/>
      <c r="AL56" s="2217"/>
      <c r="AM56" s="2217"/>
      <c r="AN56" s="2218"/>
    </row>
    <row r="57" spans="1:40" ht="18.75" customHeight="1">
      <c r="A57" s="902"/>
      <c r="B57" s="902"/>
      <c r="C57" s="822"/>
      <c r="D57" s="924"/>
      <c r="E57" s="824"/>
      <c r="F57" s="824"/>
      <c r="G57" s="824"/>
      <c r="H57" s="824"/>
      <c r="I57" s="824"/>
      <c r="J57" s="824"/>
      <c r="K57" s="821"/>
      <c r="L57" s="821"/>
      <c r="M57" s="821"/>
      <c r="N57" s="821"/>
      <c r="O57" s="821"/>
      <c r="P57" s="821"/>
      <c r="Q57" s="821"/>
      <c r="R57" s="821"/>
      <c r="S57" s="821"/>
      <c r="T57" s="821"/>
      <c r="U57" s="821"/>
      <c r="V57" s="821"/>
      <c r="W57" s="821"/>
      <c r="X57" s="821"/>
      <c r="Y57" s="821"/>
      <c r="Z57" s="821"/>
      <c r="AA57" s="821"/>
      <c r="AB57" s="821"/>
      <c r="AC57" s="821"/>
      <c r="AD57" s="821"/>
      <c r="AE57" s="821"/>
      <c r="AF57" s="821"/>
      <c r="AG57" s="821"/>
      <c r="AH57" s="821"/>
      <c r="AI57" s="821"/>
      <c r="AJ57" s="821"/>
      <c r="AK57" s="821"/>
      <c r="AL57" s="821"/>
      <c r="AM57" s="821"/>
    </row>
    <row r="58" spans="1:40" ht="18.75" customHeight="1">
      <c r="A58" s="1643" t="s">
        <v>2598</v>
      </c>
      <c r="B58" s="1643"/>
      <c r="C58" s="822">
        <v>22</v>
      </c>
      <c r="D58" s="924" t="s">
        <v>648</v>
      </c>
      <c r="E58" s="2208">
        <v>6333</v>
      </c>
      <c r="F58" s="2084"/>
      <c r="G58" s="2084"/>
      <c r="H58" s="2084"/>
      <c r="I58" s="2084"/>
      <c r="J58" s="2084"/>
      <c r="K58" s="2084">
        <v>445</v>
      </c>
      <c r="L58" s="2084"/>
      <c r="M58" s="2084"/>
      <c r="N58" s="2084"/>
      <c r="O58" s="2084"/>
      <c r="P58" s="2084"/>
      <c r="Q58" s="2084"/>
      <c r="R58" s="2084"/>
      <c r="S58" s="2084"/>
      <c r="T58" s="2084"/>
      <c r="U58" s="2084"/>
      <c r="V58" s="2084"/>
      <c r="W58" s="2084">
        <v>5681</v>
      </c>
      <c r="X58" s="2084"/>
      <c r="Y58" s="2084"/>
      <c r="Z58" s="2084"/>
      <c r="AA58" s="2084"/>
      <c r="AB58" s="2084"/>
      <c r="AC58" s="2084"/>
      <c r="AD58" s="2084"/>
      <c r="AE58" s="2084"/>
      <c r="AF58" s="2084"/>
      <c r="AG58" s="2084"/>
      <c r="AH58" s="2084"/>
      <c r="AI58" s="2209">
        <v>207</v>
      </c>
      <c r="AJ58" s="2209"/>
      <c r="AK58" s="2209"/>
      <c r="AL58" s="2209"/>
      <c r="AM58" s="2209"/>
      <c r="AN58" s="2209"/>
    </row>
    <row r="59" spans="1:40" ht="18.75" customHeight="1">
      <c r="A59" s="902"/>
      <c r="B59" s="902"/>
      <c r="C59" s="822">
        <v>27</v>
      </c>
      <c r="D59" s="924"/>
      <c r="E59" s="2208">
        <v>6010</v>
      </c>
      <c r="F59" s="2084"/>
      <c r="G59" s="2084"/>
      <c r="H59" s="2084"/>
      <c r="I59" s="2084"/>
      <c r="J59" s="2084"/>
      <c r="K59" s="2084">
        <v>339</v>
      </c>
      <c r="L59" s="2084"/>
      <c r="M59" s="2084"/>
      <c r="N59" s="2084"/>
      <c r="O59" s="2084"/>
      <c r="P59" s="2084"/>
      <c r="Q59" s="2084"/>
      <c r="R59" s="2084"/>
      <c r="S59" s="2084"/>
      <c r="T59" s="2084"/>
      <c r="U59" s="2084"/>
      <c r="V59" s="2084"/>
      <c r="W59" s="2209">
        <v>5671</v>
      </c>
      <c r="X59" s="2209"/>
      <c r="Y59" s="2209"/>
      <c r="Z59" s="2209"/>
      <c r="AA59" s="2209"/>
      <c r="AB59" s="2209"/>
      <c r="AC59" s="2209"/>
      <c r="AD59" s="2209"/>
      <c r="AE59" s="2209"/>
      <c r="AF59" s="2209"/>
      <c r="AG59" s="2209"/>
      <c r="AH59" s="2209"/>
      <c r="AI59" s="2209" t="s">
        <v>786</v>
      </c>
      <c r="AJ59" s="2209"/>
      <c r="AK59" s="2209"/>
      <c r="AL59" s="2209"/>
      <c r="AM59" s="2209"/>
      <c r="AN59" s="2209"/>
    </row>
    <row r="60" spans="1:40" ht="18.75" customHeight="1">
      <c r="A60" s="1643" t="s">
        <v>1212</v>
      </c>
      <c r="B60" s="1643"/>
      <c r="C60" s="822">
        <v>2</v>
      </c>
      <c r="D60" s="924"/>
      <c r="E60" s="2208" t="s">
        <v>786</v>
      </c>
      <c r="F60" s="2084"/>
      <c r="G60" s="2084"/>
      <c r="H60" s="2084"/>
      <c r="I60" s="2084"/>
      <c r="J60" s="2084"/>
      <c r="K60" s="2084" t="s">
        <v>786</v>
      </c>
      <c r="L60" s="2084"/>
      <c r="M60" s="2084"/>
      <c r="N60" s="2084"/>
      <c r="O60" s="2084"/>
      <c r="P60" s="2084"/>
      <c r="Q60" s="2084"/>
      <c r="R60" s="2084"/>
      <c r="S60" s="2084"/>
      <c r="T60" s="2084"/>
      <c r="U60" s="2084"/>
      <c r="V60" s="2084"/>
      <c r="W60" s="2209" t="s">
        <v>786</v>
      </c>
      <c r="X60" s="2209"/>
      <c r="Y60" s="2209"/>
      <c r="Z60" s="2209"/>
      <c r="AA60" s="2209"/>
      <c r="AB60" s="2209"/>
      <c r="AC60" s="2209"/>
      <c r="AD60" s="2209"/>
      <c r="AE60" s="2209"/>
      <c r="AF60" s="2209"/>
      <c r="AG60" s="2209"/>
      <c r="AH60" s="2209"/>
      <c r="AI60" s="2209" t="s">
        <v>786</v>
      </c>
      <c r="AJ60" s="2209"/>
      <c r="AK60" s="2209"/>
      <c r="AL60" s="2209"/>
      <c r="AM60" s="2209"/>
      <c r="AN60" s="2209"/>
    </row>
    <row r="61" spans="1:40" ht="18.75" customHeight="1">
      <c r="A61" s="925"/>
      <c r="B61" s="925"/>
      <c r="C61" s="925"/>
      <c r="D61" s="926"/>
      <c r="E61" s="925"/>
      <c r="F61" s="925"/>
      <c r="G61" s="925"/>
      <c r="H61" s="925"/>
      <c r="I61" s="925"/>
      <c r="J61" s="925"/>
      <c r="K61" s="925"/>
      <c r="L61" s="925"/>
      <c r="M61" s="925"/>
      <c r="N61" s="925"/>
      <c r="O61" s="925"/>
      <c r="P61" s="925"/>
      <c r="Q61" s="925"/>
      <c r="R61" s="925"/>
      <c r="S61" s="925"/>
      <c r="T61" s="925"/>
      <c r="U61" s="925"/>
      <c r="V61" s="925"/>
      <c r="W61" s="925"/>
      <c r="X61" s="925"/>
      <c r="Y61" s="925"/>
      <c r="Z61" s="925"/>
      <c r="AA61" s="925"/>
      <c r="AB61" s="925"/>
      <c r="AC61" s="925"/>
      <c r="AD61" s="925"/>
      <c r="AE61" s="925"/>
      <c r="AF61" s="925"/>
      <c r="AG61" s="925"/>
      <c r="AH61" s="925"/>
      <c r="AI61" s="925"/>
      <c r="AJ61" s="925"/>
      <c r="AK61" s="925"/>
      <c r="AL61" s="925"/>
      <c r="AM61" s="925"/>
      <c r="AN61" s="328"/>
    </row>
    <row r="62" spans="1:40" ht="13.5">
      <c r="A62" s="846" t="s">
        <v>2599</v>
      </c>
      <c r="B62" s="931"/>
      <c r="C62" s="931"/>
      <c r="D62" s="931"/>
      <c r="E62" s="931"/>
      <c r="F62" s="931"/>
      <c r="G62" s="931"/>
      <c r="H62" s="931"/>
      <c r="I62" s="931"/>
      <c r="J62" s="931"/>
      <c r="K62" s="931"/>
      <c r="L62" s="931"/>
      <c r="M62" s="931"/>
      <c r="N62" s="931"/>
      <c r="O62" s="931"/>
      <c r="P62" s="931"/>
      <c r="Q62" s="931"/>
      <c r="R62" s="931"/>
      <c r="S62" s="931"/>
      <c r="T62" s="931"/>
      <c r="U62" s="931"/>
      <c r="V62" s="931"/>
      <c r="W62" s="931"/>
      <c r="X62" s="931"/>
      <c r="Y62" s="932"/>
      <c r="Z62" s="932"/>
      <c r="AA62" s="314"/>
      <c r="AB62" s="314"/>
      <c r="AC62" s="314"/>
      <c r="AG62" s="846"/>
      <c r="AH62" s="846"/>
      <c r="AI62" s="846"/>
      <c r="AJ62" s="902"/>
      <c r="AK62" s="902"/>
      <c r="AL62" s="902"/>
      <c r="AM62" s="822"/>
      <c r="AN62" s="933" t="s">
        <v>2588</v>
      </c>
    </row>
    <row r="63" spans="1:40" ht="13.5">
      <c r="A63" s="902" t="s">
        <v>2589</v>
      </c>
      <c r="B63" s="936"/>
      <c r="C63" s="936"/>
      <c r="D63" s="936"/>
      <c r="E63" s="936"/>
      <c r="F63" s="936"/>
      <c r="G63" s="936"/>
      <c r="H63" s="936"/>
      <c r="I63" s="936"/>
      <c r="J63" s="936"/>
      <c r="K63" s="936"/>
      <c r="L63" s="936"/>
      <c r="M63" s="936"/>
      <c r="N63" s="936"/>
      <c r="O63" s="936"/>
      <c r="P63" s="936"/>
      <c r="Q63" s="936"/>
      <c r="R63" s="936"/>
      <c r="S63" s="936"/>
      <c r="T63" s="936"/>
      <c r="U63" s="936"/>
      <c r="V63" s="936"/>
      <c r="W63" s="936"/>
      <c r="X63" s="936"/>
      <c r="Y63" s="934"/>
      <c r="Z63" s="934"/>
    </row>
    <row r="64" spans="1:40" ht="13.5">
      <c r="A64" s="286" t="s">
        <v>2594</v>
      </c>
    </row>
  </sheetData>
  <mergeCells count="121">
    <mergeCell ref="A60:B60"/>
    <mergeCell ref="E60:J60"/>
    <mergeCell ref="K60:V60"/>
    <mergeCell ref="W60:AH60"/>
    <mergeCell ref="AI60:AN60"/>
    <mergeCell ref="A58:B58"/>
    <mergeCell ref="E58:J58"/>
    <mergeCell ref="K58:V58"/>
    <mergeCell ref="W58:AH58"/>
    <mergeCell ref="AI58:AN58"/>
    <mergeCell ref="E59:J59"/>
    <mergeCell ref="K59:V59"/>
    <mergeCell ref="W59:AH59"/>
    <mergeCell ref="AI59:AN59"/>
    <mergeCell ref="AI51:AN51"/>
    <mergeCell ref="A54:D54"/>
    <mergeCell ref="A55:D56"/>
    <mergeCell ref="E55:J56"/>
    <mergeCell ref="K55:AH55"/>
    <mergeCell ref="AI55:AN56"/>
    <mergeCell ref="K56:V56"/>
    <mergeCell ref="W56:AH56"/>
    <mergeCell ref="AC49:AH49"/>
    <mergeCell ref="A51:B51"/>
    <mergeCell ref="E51:J51"/>
    <mergeCell ref="K51:P51"/>
    <mergeCell ref="Q51:V51"/>
    <mergeCell ref="W51:AB51"/>
    <mergeCell ref="AC51:AH51"/>
    <mergeCell ref="K45:X45"/>
    <mergeCell ref="A47:D49"/>
    <mergeCell ref="E47:J49"/>
    <mergeCell ref="K47:AH47"/>
    <mergeCell ref="AI47:AN49"/>
    <mergeCell ref="K48:V48"/>
    <mergeCell ref="W48:AH48"/>
    <mergeCell ref="K49:P49"/>
    <mergeCell ref="Q49:V49"/>
    <mergeCell ref="W49:AB49"/>
    <mergeCell ref="A37:B37"/>
    <mergeCell ref="E37:J37"/>
    <mergeCell ref="K37:V37"/>
    <mergeCell ref="W37:AH37"/>
    <mergeCell ref="AI37:AN37"/>
    <mergeCell ref="A44:AN44"/>
    <mergeCell ref="A35:B35"/>
    <mergeCell ref="E35:J35"/>
    <mergeCell ref="K35:V35"/>
    <mergeCell ref="W35:AH35"/>
    <mergeCell ref="AI35:AN35"/>
    <mergeCell ref="E36:J36"/>
    <mergeCell ref="K36:V36"/>
    <mergeCell ref="W36:AH36"/>
    <mergeCell ref="AI36:AN36"/>
    <mergeCell ref="AI28:AN28"/>
    <mergeCell ref="A31:D31"/>
    <mergeCell ref="A32:D33"/>
    <mergeCell ref="E32:J33"/>
    <mergeCell ref="K32:AH32"/>
    <mergeCell ref="AI32:AN33"/>
    <mergeCell ref="K33:V33"/>
    <mergeCell ref="W33:AH33"/>
    <mergeCell ref="A28:B28"/>
    <mergeCell ref="E28:J28"/>
    <mergeCell ref="K28:P28"/>
    <mergeCell ref="Q28:V28"/>
    <mergeCell ref="W28:AB28"/>
    <mergeCell ref="AC28:AH28"/>
    <mergeCell ref="A24:D26"/>
    <mergeCell ref="E24:J26"/>
    <mergeCell ref="K24:AH24"/>
    <mergeCell ref="AI24:AN26"/>
    <mergeCell ref="K25:V25"/>
    <mergeCell ref="W25:AH25"/>
    <mergeCell ref="K26:P26"/>
    <mergeCell ref="Q26:V26"/>
    <mergeCell ref="W26:AB26"/>
    <mergeCell ref="AC26:AH26"/>
    <mergeCell ref="A17:B17"/>
    <mergeCell ref="E17:J17"/>
    <mergeCell ref="K17:V17"/>
    <mergeCell ref="W17:AH17"/>
    <mergeCell ref="AI17:AN17"/>
    <mergeCell ref="K23:AF23"/>
    <mergeCell ref="A15:B15"/>
    <mergeCell ref="E15:J15"/>
    <mergeCell ref="K15:V15"/>
    <mergeCell ref="W15:AH15"/>
    <mergeCell ref="AI15:AN15"/>
    <mergeCell ref="A16:B16"/>
    <mergeCell ref="E16:J16"/>
    <mergeCell ref="K16:V16"/>
    <mergeCell ref="W16:AH16"/>
    <mergeCell ref="AI16:AN16"/>
    <mergeCell ref="AI8:AN8"/>
    <mergeCell ref="A11:D11"/>
    <mergeCell ref="A12:D13"/>
    <mergeCell ref="E12:J13"/>
    <mergeCell ref="K12:AH12"/>
    <mergeCell ref="AI12:AN13"/>
    <mergeCell ref="K13:V13"/>
    <mergeCell ref="W13:AH13"/>
    <mergeCell ref="W6:AB6"/>
    <mergeCell ref="AC6:AH6"/>
    <mergeCell ref="A8:B8"/>
    <mergeCell ref="E8:J8"/>
    <mergeCell ref="K8:P8"/>
    <mergeCell ref="Q8:V8"/>
    <mergeCell ref="W8:AB8"/>
    <mergeCell ref="AC8:AH8"/>
    <mergeCell ref="A1:D1"/>
    <mergeCell ref="A2:AN2"/>
    <mergeCell ref="A3:E3"/>
    <mergeCell ref="A4:D6"/>
    <mergeCell ref="E4:J6"/>
    <mergeCell ref="K4:AH4"/>
    <mergeCell ref="AI4:AN6"/>
    <mergeCell ref="K5:V5"/>
    <mergeCell ref="W5:AH5"/>
    <mergeCell ref="K6:P6"/>
    <mergeCell ref="Q6:V6"/>
  </mergeCells>
  <phoneticPr fontId="4"/>
  <hyperlinks>
    <hyperlink ref="A1" location="P2細目次!A1" display="目次に戻る" xr:uid="{93751C82-153F-427F-8F5E-15D9E0DF7951}"/>
  </hyperlinks>
  <pageMargins left="0.70866141732283472" right="0.70866141732283472" top="0.74803149606299213" bottom="0.74803149606299213" header="0.31496062992125984" footer="0.31496062992125984"/>
  <pageSetup paperSize="9" scale="71" firstPageNumber="0" orientation="portrait" r:id="rId1"/>
  <headerFooter differentFirst="1" scaleWithDoc="0">
    <oddFooter>&amp;C- &amp;P -</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2356-C560-4644-BBA7-C93815CC3F05}">
  <sheetPr>
    <tabColor theme="0"/>
    <pageSetUpPr fitToPage="1"/>
  </sheetPr>
  <dimension ref="A1:O42"/>
  <sheetViews>
    <sheetView topLeftCell="A40" zoomScaleNormal="100" zoomScaleSheetLayoutView="100" workbookViewId="0">
      <selection activeCell="AL2" sqref="AL2:AR2"/>
    </sheetView>
  </sheetViews>
  <sheetFormatPr defaultRowHeight="13.5"/>
  <cols>
    <col min="1" max="11" width="9" style="286"/>
    <col min="12" max="12" width="11.125" style="286" hidden="1" customWidth="1"/>
    <col min="13" max="13" width="9.125" style="286" hidden="1" customWidth="1"/>
    <col min="14" max="14" width="13.75" style="286" hidden="1" customWidth="1"/>
    <col min="15" max="15" width="5.125" style="286" customWidth="1"/>
    <col min="16" max="16" width="9" style="286"/>
    <col min="17" max="17" width="10" style="286" customWidth="1"/>
    <col min="18" max="26" width="9" style="286"/>
    <col min="27" max="27" width="17.875" style="286" customWidth="1"/>
    <col min="28" max="267" width="9" style="286"/>
    <col min="268" max="268" width="11.125" style="286" bestFit="1" customWidth="1"/>
    <col min="269" max="269" width="9.125" style="286" bestFit="1" customWidth="1"/>
    <col min="270" max="270" width="13.75" style="286" bestFit="1" customWidth="1"/>
    <col min="271" max="271" width="5.125" style="286" customWidth="1"/>
    <col min="272" max="272" width="9" style="286"/>
    <col min="273" max="273" width="10" style="286" customWidth="1"/>
    <col min="274" max="282" width="9" style="286"/>
    <col min="283" max="283" width="17.875" style="286" customWidth="1"/>
    <col min="284" max="523" width="9" style="286"/>
    <col min="524" max="524" width="11.125" style="286" bestFit="1" customWidth="1"/>
    <col min="525" max="525" width="9.125" style="286" bestFit="1" customWidth="1"/>
    <col min="526" max="526" width="13.75" style="286" bestFit="1" customWidth="1"/>
    <col min="527" max="527" width="5.125" style="286" customWidth="1"/>
    <col min="528" max="528" width="9" style="286"/>
    <col min="529" max="529" width="10" style="286" customWidth="1"/>
    <col min="530" max="538" width="9" style="286"/>
    <col min="539" max="539" width="17.875" style="286" customWidth="1"/>
    <col min="540" max="779" width="9" style="286"/>
    <col min="780" max="780" width="11.125" style="286" bestFit="1" customWidth="1"/>
    <col min="781" max="781" width="9.125" style="286" bestFit="1" customWidth="1"/>
    <col min="782" max="782" width="13.75" style="286" bestFit="1" customWidth="1"/>
    <col min="783" max="783" width="5.125" style="286" customWidth="1"/>
    <col min="784" max="784" width="9" style="286"/>
    <col min="785" max="785" width="10" style="286" customWidth="1"/>
    <col min="786" max="794" width="9" style="286"/>
    <col min="795" max="795" width="17.875" style="286" customWidth="1"/>
    <col min="796" max="1035" width="9" style="286"/>
    <col min="1036" max="1036" width="11.125" style="286" bestFit="1" customWidth="1"/>
    <col min="1037" max="1037" width="9.125" style="286" bestFit="1" customWidth="1"/>
    <col min="1038" max="1038" width="13.75" style="286" bestFit="1" customWidth="1"/>
    <col min="1039" max="1039" width="5.125" style="286" customWidth="1"/>
    <col min="1040" max="1040" width="9" style="286"/>
    <col min="1041" max="1041" width="10" style="286" customWidth="1"/>
    <col min="1042" max="1050" width="9" style="286"/>
    <col min="1051" max="1051" width="17.875" style="286" customWidth="1"/>
    <col min="1052" max="1291" width="9" style="286"/>
    <col min="1292" max="1292" width="11.125" style="286" bestFit="1" customWidth="1"/>
    <col min="1293" max="1293" width="9.125" style="286" bestFit="1" customWidth="1"/>
    <col min="1294" max="1294" width="13.75" style="286" bestFit="1" customWidth="1"/>
    <col min="1295" max="1295" width="5.125" style="286" customWidth="1"/>
    <col min="1296" max="1296" width="9" style="286"/>
    <col min="1297" max="1297" width="10" style="286" customWidth="1"/>
    <col min="1298" max="1306" width="9" style="286"/>
    <col min="1307" max="1307" width="17.875" style="286" customWidth="1"/>
    <col min="1308" max="1547" width="9" style="286"/>
    <col min="1548" max="1548" width="11.125" style="286" bestFit="1" customWidth="1"/>
    <col min="1549" max="1549" width="9.125" style="286" bestFit="1" customWidth="1"/>
    <col min="1550" max="1550" width="13.75" style="286" bestFit="1" customWidth="1"/>
    <col min="1551" max="1551" width="5.125" style="286" customWidth="1"/>
    <col min="1552" max="1552" width="9" style="286"/>
    <col min="1553" max="1553" width="10" style="286" customWidth="1"/>
    <col min="1554" max="1562" width="9" style="286"/>
    <col min="1563" max="1563" width="17.875" style="286" customWidth="1"/>
    <col min="1564" max="1803" width="9" style="286"/>
    <col min="1804" max="1804" width="11.125" style="286" bestFit="1" customWidth="1"/>
    <col min="1805" max="1805" width="9.125" style="286" bestFit="1" customWidth="1"/>
    <col min="1806" max="1806" width="13.75" style="286" bestFit="1" customWidth="1"/>
    <col min="1807" max="1807" width="5.125" style="286" customWidth="1"/>
    <col min="1808" max="1808" width="9" style="286"/>
    <col min="1809" max="1809" width="10" style="286" customWidth="1"/>
    <col min="1810" max="1818" width="9" style="286"/>
    <col min="1819" max="1819" width="17.875" style="286" customWidth="1"/>
    <col min="1820" max="2059" width="9" style="286"/>
    <col min="2060" max="2060" width="11.125" style="286" bestFit="1" customWidth="1"/>
    <col min="2061" max="2061" width="9.125" style="286" bestFit="1" customWidth="1"/>
    <col min="2062" max="2062" width="13.75" style="286" bestFit="1" customWidth="1"/>
    <col min="2063" max="2063" width="5.125" style="286" customWidth="1"/>
    <col min="2064" max="2064" width="9" style="286"/>
    <col min="2065" max="2065" width="10" style="286" customWidth="1"/>
    <col min="2066" max="2074" width="9" style="286"/>
    <col min="2075" max="2075" width="17.875" style="286" customWidth="1"/>
    <col min="2076" max="2315" width="9" style="286"/>
    <col min="2316" max="2316" width="11.125" style="286" bestFit="1" customWidth="1"/>
    <col min="2317" max="2317" width="9.125" style="286" bestFit="1" customWidth="1"/>
    <col min="2318" max="2318" width="13.75" style="286" bestFit="1" customWidth="1"/>
    <col min="2319" max="2319" width="5.125" style="286" customWidth="1"/>
    <col min="2320" max="2320" width="9" style="286"/>
    <col min="2321" max="2321" width="10" style="286" customWidth="1"/>
    <col min="2322" max="2330" width="9" style="286"/>
    <col min="2331" max="2331" width="17.875" style="286" customWidth="1"/>
    <col min="2332" max="2571" width="9" style="286"/>
    <col min="2572" max="2572" width="11.125" style="286" bestFit="1" customWidth="1"/>
    <col min="2573" max="2573" width="9.125" style="286" bestFit="1" customWidth="1"/>
    <col min="2574" max="2574" width="13.75" style="286" bestFit="1" customWidth="1"/>
    <col min="2575" max="2575" width="5.125" style="286" customWidth="1"/>
    <col min="2576" max="2576" width="9" style="286"/>
    <col min="2577" max="2577" width="10" style="286" customWidth="1"/>
    <col min="2578" max="2586" width="9" style="286"/>
    <col min="2587" max="2587" width="17.875" style="286" customWidth="1"/>
    <col min="2588" max="2827" width="9" style="286"/>
    <col min="2828" max="2828" width="11.125" style="286" bestFit="1" customWidth="1"/>
    <col min="2829" max="2829" width="9.125" style="286" bestFit="1" customWidth="1"/>
    <col min="2830" max="2830" width="13.75" style="286" bestFit="1" customWidth="1"/>
    <col min="2831" max="2831" width="5.125" style="286" customWidth="1"/>
    <col min="2832" max="2832" width="9" style="286"/>
    <col min="2833" max="2833" width="10" style="286" customWidth="1"/>
    <col min="2834" max="2842" width="9" style="286"/>
    <col min="2843" max="2843" width="17.875" style="286" customWidth="1"/>
    <col min="2844" max="3083" width="9" style="286"/>
    <col min="3084" max="3084" width="11.125" style="286" bestFit="1" customWidth="1"/>
    <col min="3085" max="3085" width="9.125" style="286" bestFit="1" customWidth="1"/>
    <col min="3086" max="3086" width="13.75" style="286" bestFit="1" customWidth="1"/>
    <col min="3087" max="3087" width="5.125" style="286" customWidth="1"/>
    <col min="3088" max="3088" width="9" style="286"/>
    <col min="3089" max="3089" width="10" style="286" customWidth="1"/>
    <col min="3090" max="3098" width="9" style="286"/>
    <col min="3099" max="3099" width="17.875" style="286" customWidth="1"/>
    <col min="3100" max="3339" width="9" style="286"/>
    <col min="3340" max="3340" width="11.125" style="286" bestFit="1" customWidth="1"/>
    <col min="3341" max="3341" width="9.125" style="286" bestFit="1" customWidth="1"/>
    <col min="3342" max="3342" width="13.75" style="286" bestFit="1" customWidth="1"/>
    <col min="3343" max="3343" width="5.125" style="286" customWidth="1"/>
    <col min="3344" max="3344" width="9" style="286"/>
    <col min="3345" max="3345" width="10" style="286" customWidth="1"/>
    <col min="3346" max="3354" width="9" style="286"/>
    <col min="3355" max="3355" width="17.875" style="286" customWidth="1"/>
    <col min="3356" max="3595" width="9" style="286"/>
    <col min="3596" max="3596" width="11.125" style="286" bestFit="1" customWidth="1"/>
    <col min="3597" max="3597" width="9.125" style="286" bestFit="1" customWidth="1"/>
    <col min="3598" max="3598" width="13.75" style="286" bestFit="1" customWidth="1"/>
    <col min="3599" max="3599" width="5.125" style="286" customWidth="1"/>
    <col min="3600" max="3600" width="9" style="286"/>
    <col min="3601" max="3601" width="10" style="286" customWidth="1"/>
    <col min="3602" max="3610" width="9" style="286"/>
    <col min="3611" max="3611" width="17.875" style="286" customWidth="1"/>
    <col min="3612" max="3851" width="9" style="286"/>
    <col min="3852" max="3852" width="11.125" style="286" bestFit="1" customWidth="1"/>
    <col min="3853" max="3853" width="9.125" style="286" bestFit="1" customWidth="1"/>
    <col min="3854" max="3854" width="13.75" style="286" bestFit="1" customWidth="1"/>
    <col min="3855" max="3855" width="5.125" style="286" customWidth="1"/>
    <col min="3856" max="3856" width="9" style="286"/>
    <col min="3857" max="3857" width="10" style="286" customWidth="1"/>
    <col min="3858" max="3866" width="9" style="286"/>
    <col min="3867" max="3867" width="17.875" style="286" customWidth="1"/>
    <col min="3868" max="4107" width="9" style="286"/>
    <col min="4108" max="4108" width="11.125" style="286" bestFit="1" customWidth="1"/>
    <col min="4109" max="4109" width="9.125" style="286" bestFit="1" customWidth="1"/>
    <col min="4110" max="4110" width="13.75" style="286" bestFit="1" customWidth="1"/>
    <col min="4111" max="4111" width="5.125" style="286" customWidth="1"/>
    <col min="4112" max="4112" width="9" style="286"/>
    <col min="4113" max="4113" width="10" style="286" customWidth="1"/>
    <col min="4114" max="4122" width="9" style="286"/>
    <col min="4123" max="4123" width="17.875" style="286" customWidth="1"/>
    <col min="4124" max="4363" width="9" style="286"/>
    <col min="4364" max="4364" width="11.125" style="286" bestFit="1" customWidth="1"/>
    <col min="4365" max="4365" width="9.125" style="286" bestFit="1" customWidth="1"/>
    <col min="4366" max="4366" width="13.75" style="286" bestFit="1" customWidth="1"/>
    <col min="4367" max="4367" width="5.125" style="286" customWidth="1"/>
    <col min="4368" max="4368" width="9" style="286"/>
    <col min="4369" max="4369" width="10" style="286" customWidth="1"/>
    <col min="4370" max="4378" width="9" style="286"/>
    <col min="4379" max="4379" width="17.875" style="286" customWidth="1"/>
    <col min="4380" max="4619" width="9" style="286"/>
    <col min="4620" max="4620" width="11.125" style="286" bestFit="1" customWidth="1"/>
    <col min="4621" max="4621" width="9.125" style="286" bestFit="1" customWidth="1"/>
    <col min="4622" max="4622" width="13.75" style="286" bestFit="1" customWidth="1"/>
    <col min="4623" max="4623" width="5.125" style="286" customWidth="1"/>
    <col min="4624" max="4624" width="9" style="286"/>
    <col min="4625" max="4625" width="10" style="286" customWidth="1"/>
    <col min="4626" max="4634" width="9" style="286"/>
    <col min="4635" max="4635" width="17.875" style="286" customWidth="1"/>
    <col min="4636" max="4875" width="9" style="286"/>
    <col min="4876" max="4876" width="11.125" style="286" bestFit="1" customWidth="1"/>
    <col min="4877" max="4877" width="9.125" style="286" bestFit="1" customWidth="1"/>
    <col min="4878" max="4878" width="13.75" style="286" bestFit="1" customWidth="1"/>
    <col min="4879" max="4879" width="5.125" style="286" customWidth="1"/>
    <col min="4880" max="4880" width="9" style="286"/>
    <col min="4881" max="4881" width="10" style="286" customWidth="1"/>
    <col min="4882" max="4890" width="9" style="286"/>
    <col min="4891" max="4891" width="17.875" style="286" customWidth="1"/>
    <col min="4892" max="5131" width="9" style="286"/>
    <col min="5132" max="5132" width="11.125" style="286" bestFit="1" customWidth="1"/>
    <col min="5133" max="5133" width="9.125" style="286" bestFit="1" customWidth="1"/>
    <col min="5134" max="5134" width="13.75" style="286" bestFit="1" customWidth="1"/>
    <col min="5135" max="5135" width="5.125" style="286" customWidth="1"/>
    <col min="5136" max="5136" width="9" style="286"/>
    <col min="5137" max="5137" width="10" style="286" customWidth="1"/>
    <col min="5138" max="5146" width="9" style="286"/>
    <col min="5147" max="5147" width="17.875" style="286" customWidth="1"/>
    <col min="5148" max="5387" width="9" style="286"/>
    <col min="5388" max="5388" width="11.125" style="286" bestFit="1" customWidth="1"/>
    <col min="5389" max="5389" width="9.125" style="286" bestFit="1" customWidth="1"/>
    <col min="5390" max="5390" width="13.75" style="286" bestFit="1" customWidth="1"/>
    <col min="5391" max="5391" width="5.125" style="286" customWidth="1"/>
    <col min="5392" max="5392" width="9" style="286"/>
    <col min="5393" max="5393" width="10" style="286" customWidth="1"/>
    <col min="5394" max="5402" width="9" style="286"/>
    <col min="5403" max="5403" width="17.875" style="286" customWidth="1"/>
    <col min="5404" max="5643" width="9" style="286"/>
    <col min="5644" max="5644" width="11.125" style="286" bestFit="1" customWidth="1"/>
    <col min="5645" max="5645" width="9.125" style="286" bestFit="1" customWidth="1"/>
    <col min="5646" max="5646" width="13.75" style="286" bestFit="1" customWidth="1"/>
    <col min="5647" max="5647" width="5.125" style="286" customWidth="1"/>
    <col min="5648" max="5648" width="9" style="286"/>
    <col min="5649" max="5649" width="10" style="286" customWidth="1"/>
    <col min="5650" max="5658" width="9" style="286"/>
    <col min="5659" max="5659" width="17.875" style="286" customWidth="1"/>
    <col min="5660" max="5899" width="9" style="286"/>
    <col min="5900" max="5900" width="11.125" style="286" bestFit="1" customWidth="1"/>
    <col min="5901" max="5901" width="9.125" style="286" bestFit="1" customWidth="1"/>
    <col min="5902" max="5902" width="13.75" style="286" bestFit="1" customWidth="1"/>
    <col min="5903" max="5903" width="5.125" style="286" customWidth="1"/>
    <col min="5904" max="5904" width="9" style="286"/>
    <col min="5905" max="5905" width="10" style="286" customWidth="1"/>
    <col min="5906" max="5914" width="9" style="286"/>
    <col min="5915" max="5915" width="17.875" style="286" customWidth="1"/>
    <col min="5916" max="6155" width="9" style="286"/>
    <col min="6156" max="6156" width="11.125" style="286" bestFit="1" customWidth="1"/>
    <col min="6157" max="6157" width="9.125" style="286" bestFit="1" customWidth="1"/>
    <col min="6158" max="6158" width="13.75" style="286" bestFit="1" customWidth="1"/>
    <col min="6159" max="6159" width="5.125" style="286" customWidth="1"/>
    <col min="6160" max="6160" width="9" style="286"/>
    <col min="6161" max="6161" width="10" style="286" customWidth="1"/>
    <col min="6162" max="6170" width="9" style="286"/>
    <col min="6171" max="6171" width="17.875" style="286" customWidth="1"/>
    <col min="6172" max="6411" width="9" style="286"/>
    <col min="6412" max="6412" width="11.125" style="286" bestFit="1" customWidth="1"/>
    <col min="6413" max="6413" width="9.125" style="286" bestFit="1" customWidth="1"/>
    <col min="6414" max="6414" width="13.75" style="286" bestFit="1" customWidth="1"/>
    <col min="6415" max="6415" width="5.125" style="286" customWidth="1"/>
    <col min="6416" max="6416" width="9" style="286"/>
    <col min="6417" max="6417" width="10" style="286" customWidth="1"/>
    <col min="6418" max="6426" width="9" style="286"/>
    <col min="6427" max="6427" width="17.875" style="286" customWidth="1"/>
    <col min="6428" max="6667" width="9" style="286"/>
    <col min="6668" max="6668" width="11.125" style="286" bestFit="1" customWidth="1"/>
    <col min="6669" max="6669" width="9.125" style="286" bestFit="1" customWidth="1"/>
    <col min="6670" max="6670" width="13.75" style="286" bestFit="1" customWidth="1"/>
    <col min="6671" max="6671" width="5.125" style="286" customWidth="1"/>
    <col min="6672" max="6672" width="9" style="286"/>
    <col min="6673" max="6673" width="10" style="286" customWidth="1"/>
    <col min="6674" max="6682" width="9" style="286"/>
    <col min="6683" max="6683" width="17.875" style="286" customWidth="1"/>
    <col min="6684" max="6923" width="9" style="286"/>
    <col min="6924" max="6924" width="11.125" style="286" bestFit="1" customWidth="1"/>
    <col min="6925" max="6925" width="9.125" style="286" bestFit="1" customWidth="1"/>
    <col min="6926" max="6926" width="13.75" style="286" bestFit="1" customWidth="1"/>
    <col min="6927" max="6927" width="5.125" style="286" customWidth="1"/>
    <col min="6928" max="6928" width="9" style="286"/>
    <col min="6929" max="6929" width="10" style="286" customWidth="1"/>
    <col min="6930" max="6938" width="9" style="286"/>
    <col min="6939" max="6939" width="17.875" style="286" customWidth="1"/>
    <col min="6940" max="7179" width="9" style="286"/>
    <col min="7180" max="7180" width="11.125" style="286" bestFit="1" customWidth="1"/>
    <col min="7181" max="7181" width="9.125" style="286" bestFit="1" customWidth="1"/>
    <col min="7182" max="7182" width="13.75" style="286" bestFit="1" customWidth="1"/>
    <col min="7183" max="7183" width="5.125" style="286" customWidth="1"/>
    <col min="7184" max="7184" width="9" style="286"/>
    <col min="7185" max="7185" width="10" style="286" customWidth="1"/>
    <col min="7186" max="7194" width="9" style="286"/>
    <col min="7195" max="7195" width="17.875" style="286" customWidth="1"/>
    <col min="7196" max="7435" width="9" style="286"/>
    <col min="7436" max="7436" width="11.125" style="286" bestFit="1" customWidth="1"/>
    <col min="7437" max="7437" width="9.125" style="286" bestFit="1" customWidth="1"/>
    <col min="7438" max="7438" width="13.75" style="286" bestFit="1" customWidth="1"/>
    <col min="7439" max="7439" width="5.125" style="286" customWidth="1"/>
    <col min="7440" max="7440" width="9" style="286"/>
    <col min="7441" max="7441" width="10" style="286" customWidth="1"/>
    <col min="7442" max="7450" width="9" style="286"/>
    <col min="7451" max="7451" width="17.875" style="286" customWidth="1"/>
    <col min="7452" max="7691" width="9" style="286"/>
    <col min="7692" max="7692" width="11.125" style="286" bestFit="1" customWidth="1"/>
    <col min="7693" max="7693" width="9.125" style="286" bestFit="1" customWidth="1"/>
    <col min="7694" max="7694" width="13.75" style="286" bestFit="1" customWidth="1"/>
    <col min="7695" max="7695" width="5.125" style="286" customWidth="1"/>
    <col min="7696" max="7696" width="9" style="286"/>
    <col min="7697" max="7697" width="10" style="286" customWidth="1"/>
    <col min="7698" max="7706" width="9" style="286"/>
    <col min="7707" max="7707" width="17.875" style="286" customWidth="1"/>
    <col min="7708" max="7947" width="9" style="286"/>
    <col min="7948" max="7948" width="11.125" style="286" bestFit="1" customWidth="1"/>
    <col min="7949" max="7949" width="9.125" style="286" bestFit="1" customWidth="1"/>
    <col min="7950" max="7950" width="13.75" style="286" bestFit="1" customWidth="1"/>
    <col min="7951" max="7951" width="5.125" style="286" customWidth="1"/>
    <col min="7952" max="7952" width="9" style="286"/>
    <col min="7953" max="7953" width="10" style="286" customWidth="1"/>
    <col min="7954" max="7962" width="9" style="286"/>
    <col min="7963" max="7963" width="17.875" style="286" customWidth="1"/>
    <col min="7964" max="8203" width="9" style="286"/>
    <col min="8204" max="8204" width="11.125" style="286" bestFit="1" customWidth="1"/>
    <col min="8205" max="8205" width="9.125" style="286" bestFit="1" customWidth="1"/>
    <col min="8206" max="8206" width="13.75" style="286" bestFit="1" customWidth="1"/>
    <col min="8207" max="8207" width="5.125" style="286" customWidth="1"/>
    <col min="8208" max="8208" width="9" style="286"/>
    <col min="8209" max="8209" width="10" style="286" customWidth="1"/>
    <col min="8210" max="8218" width="9" style="286"/>
    <col min="8219" max="8219" width="17.875" style="286" customWidth="1"/>
    <col min="8220" max="8459" width="9" style="286"/>
    <col min="8460" max="8460" width="11.125" style="286" bestFit="1" customWidth="1"/>
    <col min="8461" max="8461" width="9.125" style="286" bestFit="1" customWidth="1"/>
    <col min="8462" max="8462" width="13.75" style="286" bestFit="1" customWidth="1"/>
    <col min="8463" max="8463" width="5.125" style="286" customWidth="1"/>
    <col min="8464" max="8464" width="9" style="286"/>
    <col min="8465" max="8465" width="10" style="286" customWidth="1"/>
    <col min="8466" max="8474" width="9" style="286"/>
    <col min="8475" max="8475" width="17.875" style="286" customWidth="1"/>
    <col min="8476" max="8715" width="9" style="286"/>
    <col min="8716" max="8716" width="11.125" style="286" bestFit="1" customWidth="1"/>
    <col min="8717" max="8717" width="9.125" style="286" bestFit="1" customWidth="1"/>
    <col min="8718" max="8718" width="13.75" style="286" bestFit="1" customWidth="1"/>
    <col min="8719" max="8719" width="5.125" style="286" customWidth="1"/>
    <col min="8720" max="8720" width="9" style="286"/>
    <col min="8721" max="8721" width="10" style="286" customWidth="1"/>
    <col min="8722" max="8730" width="9" style="286"/>
    <col min="8731" max="8731" width="17.875" style="286" customWidth="1"/>
    <col min="8732" max="8971" width="9" style="286"/>
    <col min="8972" max="8972" width="11.125" style="286" bestFit="1" customWidth="1"/>
    <col min="8973" max="8973" width="9.125" style="286" bestFit="1" customWidth="1"/>
    <col min="8974" max="8974" width="13.75" style="286" bestFit="1" customWidth="1"/>
    <col min="8975" max="8975" width="5.125" style="286" customWidth="1"/>
    <col min="8976" max="8976" width="9" style="286"/>
    <col min="8977" max="8977" width="10" style="286" customWidth="1"/>
    <col min="8978" max="8986" width="9" style="286"/>
    <col min="8987" max="8987" width="17.875" style="286" customWidth="1"/>
    <col min="8988" max="9227" width="9" style="286"/>
    <col min="9228" max="9228" width="11.125" style="286" bestFit="1" customWidth="1"/>
    <col min="9229" max="9229" width="9.125" style="286" bestFit="1" customWidth="1"/>
    <col min="9230" max="9230" width="13.75" style="286" bestFit="1" customWidth="1"/>
    <col min="9231" max="9231" width="5.125" style="286" customWidth="1"/>
    <col min="9232" max="9232" width="9" style="286"/>
    <col min="9233" max="9233" width="10" style="286" customWidth="1"/>
    <col min="9234" max="9242" width="9" style="286"/>
    <col min="9243" max="9243" width="17.875" style="286" customWidth="1"/>
    <col min="9244" max="9483" width="9" style="286"/>
    <col min="9484" max="9484" width="11.125" style="286" bestFit="1" customWidth="1"/>
    <col min="9485" max="9485" width="9.125" style="286" bestFit="1" customWidth="1"/>
    <col min="9486" max="9486" width="13.75" style="286" bestFit="1" customWidth="1"/>
    <col min="9487" max="9487" width="5.125" style="286" customWidth="1"/>
    <col min="9488" max="9488" width="9" style="286"/>
    <col min="9489" max="9489" width="10" style="286" customWidth="1"/>
    <col min="9490" max="9498" width="9" style="286"/>
    <col min="9499" max="9499" width="17.875" style="286" customWidth="1"/>
    <col min="9500" max="9739" width="9" style="286"/>
    <col min="9740" max="9740" width="11.125" style="286" bestFit="1" customWidth="1"/>
    <col min="9741" max="9741" width="9.125" style="286" bestFit="1" customWidth="1"/>
    <col min="9742" max="9742" width="13.75" style="286" bestFit="1" customWidth="1"/>
    <col min="9743" max="9743" width="5.125" style="286" customWidth="1"/>
    <col min="9744" max="9744" width="9" style="286"/>
    <col min="9745" max="9745" width="10" style="286" customWidth="1"/>
    <col min="9746" max="9754" width="9" style="286"/>
    <col min="9755" max="9755" width="17.875" style="286" customWidth="1"/>
    <col min="9756" max="9995" width="9" style="286"/>
    <col min="9996" max="9996" width="11.125" style="286" bestFit="1" customWidth="1"/>
    <col min="9997" max="9997" width="9.125" style="286" bestFit="1" customWidth="1"/>
    <col min="9998" max="9998" width="13.75" style="286" bestFit="1" customWidth="1"/>
    <col min="9999" max="9999" width="5.125" style="286" customWidth="1"/>
    <col min="10000" max="10000" width="9" style="286"/>
    <col min="10001" max="10001" width="10" style="286" customWidth="1"/>
    <col min="10002" max="10010" width="9" style="286"/>
    <col min="10011" max="10011" width="17.875" style="286" customWidth="1"/>
    <col min="10012" max="10251" width="9" style="286"/>
    <col min="10252" max="10252" width="11.125" style="286" bestFit="1" customWidth="1"/>
    <col min="10253" max="10253" width="9.125" style="286" bestFit="1" customWidth="1"/>
    <col min="10254" max="10254" width="13.75" style="286" bestFit="1" customWidth="1"/>
    <col min="10255" max="10255" width="5.125" style="286" customWidth="1"/>
    <col min="10256" max="10256" width="9" style="286"/>
    <col min="10257" max="10257" width="10" style="286" customWidth="1"/>
    <col min="10258" max="10266" width="9" style="286"/>
    <col min="10267" max="10267" width="17.875" style="286" customWidth="1"/>
    <col min="10268" max="10507" width="9" style="286"/>
    <col min="10508" max="10508" width="11.125" style="286" bestFit="1" customWidth="1"/>
    <col min="10509" max="10509" width="9.125" style="286" bestFit="1" customWidth="1"/>
    <col min="10510" max="10510" width="13.75" style="286" bestFit="1" customWidth="1"/>
    <col min="10511" max="10511" width="5.125" style="286" customWidth="1"/>
    <col min="10512" max="10512" width="9" style="286"/>
    <col min="10513" max="10513" width="10" style="286" customWidth="1"/>
    <col min="10514" max="10522" width="9" style="286"/>
    <col min="10523" max="10523" width="17.875" style="286" customWidth="1"/>
    <col min="10524" max="10763" width="9" style="286"/>
    <col min="10764" max="10764" width="11.125" style="286" bestFit="1" customWidth="1"/>
    <col min="10765" max="10765" width="9.125" style="286" bestFit="1" customWidth="1"/>
    <col min="10766" max="10766" width="13.75" style="286" bestFit="1" customWidth="1"/>
    <col min="10767" max="10767" width="5.125" style="286" customWidth="1"/>
    <col min="10768" max="10768" width="9" style="286"/>
    <col min="10769" max="10769" width="10" style="286" customWidth="1"/>
    <col min="10770" max="10778" width="9" style="286"/>
    <col min="10779" max="10779" width="17.875" style="286" customWidth="1"/>
    <col min="10780" max="11019" width="9" style="286"/>
    <col min="11020" max="11020" width="11.125" style="286" bestFit="1" customWidth="1"/>
    <col min="11021" max="11021" width="9.125" style="286" bestFit="1" customWidth="1"/>
    <col min="11022" max="11022" width="13.75" style="286" bestFit="1" customWidth="1"/>
    <col min="11023" max="11023" width="5.125" style="286" customWidth="1"/>
    <col min="11024" max="11024" width="9" style="286"/>
    <col min="11025" max="11025" width="10" style="286" customWidth="1"/>
    <col min="11026" max="11034" width="9" style="286"/>
    <col min="11035" max="11035" width="17.875" style="286" customWidth="1"/>
    <col min="11036" max="11275" width="9" style="286"/>
    <col min="11276" max="11276" width="11.125" style="286" bestFit="1" customWidth="1"/>
    <col min="11277" max="11277" width="9.125" style="286" bestFit="1" customWidth="1"/>
    <col min="11278" max="11278" width="13.75" style="286" bestFit="1" customWidth="1"/>
    <col min="11279" max="11279" width="5.125" style="286" customWidth="1"/>
    <col min="11280" max="11280" width="9" style="286"/>
    <col min="11281" max="11281" width="10" style="286" customWidth="1"/>
    <col min="11282" max="11290" width="9" style="286"/>
    <col min="11291" max="11291" width="17.875" style="286" customWidth="1"/>
    <col min="11292" max="11531" width="9" style="286"/>
    <col min="11532" max="11532" width="11.125" style="286" bestFit="1" customWidth="1"/>
    <col min="11533" max="11533" width="9.125" style="286" bestFit="1" customWidth="1"/>
    <col min="11534" max="11534" width="13.75" style="286" bestFit="1" customWidth="1"/>
    <col min="11535" max="11535" width="5.125" style="286" customWidth="1"/>
    <col min="11536" max="11536" width="9" style="286"/>
    <col min="11537" max="11537" width="10" style="286" customWidth="1"/>
    <col min="11538" max="11546" width="9" style="286"/>
    <col min="11547" max="11547" width="17.875" style="286" customWidth="1"/>
    <col min="11548" max="11787" width="9" style="286"/>
    <col min="11788" max="11788" width="11.125" style="286" bestFit="1" customWidth="1"/>
    <col min="11789" max="11789" width="9.125" style="286" bestFit="1" customWidth="1"/>
    <col min="11790" max="11790" width="13.75" style="286" bestFit="1" customWidth="1"/>
    <col min="11791" max="11791" width="5.125" style="286" customWidth="1"/>
    <col min="11792" max="11792" width="9" style="286"/>
    <col min="11793" max="11793" width="10" style="286" customWidth="1"/>
    <col min="11794" max="11802" width="9" style="286"/>
    <col min="11803" max="11803" width="17.875" style="286" customWidth="1"/>
    <col min="11804" max="12043" width="9" style="286"/>
    <col min="12044" max="12044" width="11.125" style="286" bestFit="1" customWidth="1"/>
    <col min="12045" max="12045" width="9.125" style="286" bestFit="1" customWidth="1"/>
    <col min="12046" max="12046" width="13.75" style="286" bestFit="1" customWidth="1"/>
    <col min="12047" max="12047" width="5.125" style="286" customWidth="1"/>
    <col min="12048" max="12048" width="9" style="286"/>
    <col min="12049" max="12049" width="10" style="286" customWidth="1"/>
    <col min="12050" max="12058" width="9" style="286"/>
    <col min="12059" max="12059" width="17.875" style="286" customWidth="1"/>
    <col min="12060" max="12299" width="9" style="286"/>
    <col min="12300" max="12300" width="11.125" style="286" bestFit="1" customWidth="1"/>
    <col min="12301" max="12301" width="9.125" style="286" bestFit="1" customWidth="1"/>
    <col min="12302" max="12302" width="13.75" style="286" bestFit="1" customWidth="1"/>
    <col min="12303" max="12303" width="5.125" style="286" customWidth="1"/>
    <col min="12304" max="12304" width="9" style="286"/>
    <col min="12305" max="12305" width="10" style="286" customWidth="1"/>
    <col min="12306" max="12314" width="9" style="286"/>
    <col min="12315" max="12315" width="17.875" style="286" customWidth="1"/>
    <col min="12316" max="12555" width="9" style="286"/>
    <col min="12556" max="12556" width="11.125" style="286" bestFit="1" customWidth="1"/>
    <col min="12557" max="12557" width="9.125" style="286" bestFit="1" customWidth="1"/>
    <col min="12558" max="12558" width="13.75" style="286" bestFit="1" customWidth="1"/>
    <col min="12559" max="12559" width="5.125" style="286" customWidth="1"/>
    <col min="12560" max="12560" width="9" style="286"/>
    <col min="12561" max="12561" width="10" style="286" customWidth="1"/>
    <col min="12562" max="12570" width="9" style="286"/>
    <col min="12571" max="12571" width="17.875" style="286" customWidth="1"/>
    <col min="12572" max="12811" width="9" style="286"/>
    <col min="12812" max="12812" width="11.125" style="286" bestFit="1" customWidth="1"/>
    <col min="12813" max="12813" width="9.125" style="286" bestFit="1" customWidth="1"/>
    <col min="12814" max="12814" width="13.75" style="286" bestFit="1" customWidth="1"/>
    <col min="12815" max="12815" width="5.125" style="286" customWidth="1"/>
    <col min="12816" max="12816" width="9" style="286"/>
    <col min="12817" max="12817" width="10" style="286" customWidth="1"/>
    <col min="12818" max="12826" width="9" style="286"/>
    <col min="12827" max="12827" width="17.875" style="286" customWidth="1"/>
    <col min="12828" max="13067" width="9" style="286"/>
    <col min="13068" max="13068" width="11.125" style="286" bestFit="1" customWidth="1"/>
    <col min="13069" max="13069" width="9.125" style="286" bestFit="1" customWidth="1"/>
    <col min="13070" max="13070" width="13.75" style="286" bestFit="1" customWidth="1"/>
    <col min="13071" max="13071" width="5.125" style="286" customWidth="1"/>
    <col min="13072" max="13072" width="9" style="286"/>
    <col min="13073" max="13073" width="10" style="286" customWidth="1"/>
    <col min="13074" max="13082" width="9" style="286"/>
    <col min="13083" max="13083" width="17.875" style="286" customWidth="1"/>
    <col min="13084" max="13323" width="9" style="286"/>
    <col min="13324" max="13324" width="11.125" style="286" bestFit="1" customWidth="1"/>
    <col min="13325" max="13325" width="9.125" style="286" bestFit="1" customWidth="1"/>
    <col min="13326" max="13326" width="13.75" style="286" bestFit="1" customWidth="1"/>
    <col min="13327" max="13327" width="5.125" style="286" customWidth="1"/>
    <col min="13328" max="13328" width="9" style="286"/>
    <col min="13329" max="13329" width="10" style="286" customWidth="1"/>
    <col min="13330" max="13338" width="9" style="286"/>
    <col min="13339" max="13339" width="17.875" style="286" customWidth="1"/>
    <col min="13340" max="13579" width="9" style="286"/>
    <col min="13580" max="13580" width="11.125" style="286" bestFit="1" customWidth="1"/>
    <col min="13581" max="13581" width="9.125" style="286" bestFit="1" customWidth="1"/>
    <col min="13582" max="13582" width="13.75" style="286" bestFit="1" customWidth="1"/>
    <col min="13583" max="13583" width="5.125" style="286" customWidth="1"/>
    <col min="13584" max="13584" width="9" style="286"/>
    <col min="13585" max="13585" width="10" style="286" customWidth="1"/>
    <col min="13586" max="13594" width="9" style="286"/>
    <col min="13595" max="13595" width="17.875" style="286" customWidth="1"/>
    <col min="13596" max="13835" width="9" style="286"/>
    <col min="13836" max="13836" width="11.125" style="286" bestFit="1" customWidth="1"/>
    <col min="13837" max="13837" width="9.125" style="286" bestFit="1" customWidth="1"/>
    <col min="13838" max="13838" width="13.75" style="286" bestFit="1" customWidth="1"/>
    <col min="13839" max="13839" width="5.125" style="286" customWidth="1"/>
    <col min="13840" max="13840" width="9" style="286"/>
    <col min="13841" max="13841" width="10" style="286" customWidth="1"/>
    <col min="13842" max="13850" width="9" style="286"/>
    <col min="13851" max="13851" width="17.875" style="286" customWidth="1"/>
    <col min="13852" max="14091" width="9" style="286"/>
    <col min="14092" max="14092" width="11.125" style="286" bestFit="1" customWidth="1"/>
    <col min="14093" max="14093" width="9.125" style="286" bestFit="1" customWidth="1"/>
    <col min="14094" max="14094" width="13.75" style="286" bestFit="1" customWidth="1"/>
    <col min="14095" max="14095" width="5.125" style="286" customWidth="1"/>
    <col min="14096" max="14096" width="9" style="286"/>
    <col min="14097" max="14097" width="10" style="286" customWidth="1"/>
    <col min="14098" max="14106" width="9" style="286"/>
    <col min="14107" max="14107" width="17.875" style="286" customWidth="1"/>
    <col min="14108" max="14347" width="9" style="286"/>
    <col min="14348" max="14348" width="11.125" style="286" bestFit="1" customWidth="1"/>
    <col min="14349" max="14349" width="9.125" style="286" bestFit="1" customWidth="1"/>
    <col min="14350" max="14350" width="13.75" style="286" bestFit="1" customWidth="1"/>
    <col min="14351" max="14351" width="5.125" style="286" customWidth="1"/>
    <col min="14352" max="14352" width="9" style="286"/>
    <col min="14353" max="14353" width="10" style="286" customWidth="1"/>
    <col min="14354" max="14362" width="9" style="286"/>
    <col min="14363" max="14363" width="17.875" style="286" customWidth="1"/>
    <col min="14364" max="14603" width="9" style="286"/>
    <col min="14604" max="14604" width="11.125" style="286" bestFit="1" customWidth="1"/>
    <col min="14605" max="14605" width="9.125" style="286" bestFit="1" customWidth="1"/>
    <col min="14606" max="14606" width="13.75" style="286" bestFit="1" customWidth="1"/>
    <col min="14607" max="14607" width="5.125" style="286" customWidth="1"/>
    <col min="14608" max="14608" width="9" style="286"/>
    <col min="14609" max="14609" width="10" style="286" customWidth="1"/>
    <col min="14610" max="14618" width="9" style="286"/>
    <col min="14619" max="14619" width="17.875" style="286" customWidth="1"/>
    <col min="14620" max="14859" width="9" style="286"/>
    <col min="14860" max="14860" width="11.125" style="286" bestFit="1" customWidth="1"/>
    <col min="14861" max="14861" width="9.125" style="286" bestFit="1" customWidth="1"/>
    <col min="14862" max="14862" width="13.75" style="286" bestFit="1" customWidth="1"/>
    <col min="14863" max="14863" width="5.125" style="286" customWidth="1"/>
    <col min="14864" max="14864" width="9" style="286"/>
    <col min="14865" max="14865" width="10" style="286" customWidth="1"/>
    <col min="14866" max="14874" width="9" style="286"/>
    <col min="14875" max="14875" width="17.875" style="286" customWidth="1"/>
    <col min="14876" max="15115" width="9" style="286"/>
    <col min="15116" max="15116" width="11.125" style="286" bestFit="1" customWidth="1"/>
    <col min="15117" max="15117" width="9.125" style="286" bestFit="1" customWidth="1"/>
    <col min="15118" max="15118" width="13.75" style="286" bestFit="1" customWidth="1"/>
    <col min="15119" max="15119" width="5.125" style="286" customWidth="1"/>
    <col min="15120" max="15120" width="9" style="286"/>
    <col min="15121" max="15121" width="10" style="286" customWidth="1"/>
    <col min="15122" max="15130" width="9" style="286"/>
    <col min="15131" max="15131" width="17.875" style="286" customWidth="1"/>
    <col min="15132" max="15371" width="9" style="286"/>
    <col min="15372" max="15372" width="11.125" style="286" bestFit="1" customWidth="1"/>
    <col min="15373" max="15373" width="9.125" style="286" bestFit="1" customWidth="1"/>
    <col min="15374" max="15374" width="13.75" style="286" bestFit="1" customWidth="1"/>
    <col min="15375" max="15375" width="5.125" style="286" customWidth="1"/>
    <col min="15376" max="15376" width="9" style="286"/>
    <col min="15377" max="15377" width="10" style="286" customWidth="1"/>
    <col min="15378" max="15386" width="9" style="286"/>
    <col min="15387" max="15387" width="17.875" style="286" customWidth="1"/>
    <col min="15388" max="15627" width="9" style="286"/>
    <col min="15628" max="15628" width="11.125" style="286" bestFit="1" customWidth="1"/>
    <col min="15629" max="15629" width="9.125" style="286" bestFit="1" customWidth="1"/>
    <col min="15630" max="15630" width="13.75" style="286" bestFit="1" customWidth="1"/>
    <col min="15631" max="15631" width="5.125" style="286" customWidth="1"/>
    <col min="15632" max="15632" width="9" style="286"/>
    <col min="15633" max="15633" width="10" style="286" customWidth="1"/>
    <col min="15634" max="15642" width="9" style="286"/>
    <col min="15643" max="15643" width="17.875" style="286" customWidth="1"/>
    <col min="15644" max="15883" width="9" style="286"/>
    <col min="15884" max="15884" width="11.125" style="286" bestFit="1" customWidth="1"/>
    <col min="15885" max="15885" width="9.125" style="286" bestFit="1" customWidth="1"/>
    <col min="15886" max="15886" width="13.75" style="286" bestFit="1" customWidth="1"/>
    <col min="15887" max="15887" width="5.125" style="286" customWidth="1"/>
    <col min="15888" max="15888" width="9" style="286"/>
    <col min="15889" max="15889" width="10" style="286" customWidth="1"/>
    <col min="15890" max="15898" width="9" style="286"/>
    <col min="15899" max="15899" width="17.875" style="286" customWidth="1"/>
    <col min="15900" max="16139" width="9" style="286"/>
    <col min="16140" max="16140" width="11.125" style="286" bestFit="1" customWidth="1"/>
    <col min="16141" max="16141" width="9.125" style="286" bestFit="1" customWidth="1"/>
    <col min="16142" max="16142" width="13.75" style="286" bestFit="1" customWidth="1"/>
    <col min="16143" max="16143" width="5.125" style="286" customWidth="1"/>
    <col min="16144" max="16144" width="9" style="286"/>
    <col min="16145" max="16145" width="10" style="286" customWidth="1"/>
    <col min="16146" max="16154" width="9" style="286"/>
    <col min="16155" max="16155" width="17.875" style="286" customWidth="1"/>
    <col min="16156" max="16384" width="9" style="286"/>
  </cols>
  <sheetData>
    <row r="1" spans="1:15">
      <c r="A1" s="1544" t="s">
        <v>4602</v>
      </c>
      <c r="B1" s="1544"/>
      <c r="C1" s="1544"/>
      <c r="D1" s="1544"/>
    </row>
    <row r="2" spans="1:15" ht="42">
      <c r="A2" s="1254" t="s">
        <v>2600</v>
      </c>
      <c r="B2" s="1254"/>
      <c r="C2" s="1254"/>
      <c r="D2" s="1254"/>
      <c r="E2" s="1254"/>
      <c r="F2" s="1254"/>
      <c r="G2" s="1254"/>
      <c r="H2" s="1254"/>
      <c r="I2" s="1254"/>
      <c r="J2" s="1254"/>
      <c r="L2" s="307" t="s">
        <v>2520</v>
      </c>
      <c r="M2" s="362" t="s">
        <v>2601</v>
      </c>
      <c r="N2" s="363" t="s">
        <v>2602</v>
      </c>
      <c r="O2" s="472"/>
    </row>
    <row r="3" spans="1:15" ht="18" customHeight="1">
      <c r="L3" s="918" t="s">
        <v>2603</v>
      </c>
      <c r="M3" s="919">
        <f>'P93'!E7</f>
        <v>6565</v>
      </c>
      <c r="N3" s="937">
        <f>'P93'!E30*1000</f>
        <v>1265130000</v>
      </c>
      <c r="O3" s="938"/>
    </row>
    <row r="4" spans="1:15" ht="18" customHeight="1">
      <c r="L4" s="918" t="s">
        <v>2604</v>
      </c>
      <c r="M4" s="919">
        <f>'P93'!E9</f>
        <v>7119</v>
      </c>
      <c r="N4" s="937">
        <f>'P93'!E32*1000</f>
        <v>1372825000</v>
      </c>
      <c r="O4" s="472"/>
    </row>
    <row r="5" spans="1:15" ht="18" customHeight="1">
      <c r="L5" s="918" t="s">
        <v>2605</v>
      </c>
      <c r="M5" s="919">
        <f>'P93'!E11</f>
        <v>7322</v>
      </c>
      <c r="N5" s="937">
        <f>'P93'!E34*1000</f>
        <v>1461385000</v>
      </c>
      <c r="O5" s="472"/>
    </row>
    <row r="6" spans="1:15" ht="18" customHeight="1">
      <c r="L6" s="918" t="s">
        <v>2606</v>
      </c>
      <c r="M6" s="919">
        <f>'P93'!E13</f>
        <v>7498</v>
      </c>
      <c r="N6" s="937">
        <f>'P93'!E36*1000</f>
        <v>1466315000</v>
      </c>
      <c r="O6" s="472"/>
    </row>
    <row r="7" spans="1:15" ht="18" customHeight="1">
      <c r="L7" s="918" t="s">
        <v>2607</v>
      </c>
      <c r="M7" s="919">
        <f>'P93'!E15</f>
        <v>7588</v>
      </c>
      <c r="N7" s="937">
        <f>'P93'!E38*1000</f>
        <v>1454958000</v>
      </c>
      <c r="O7" s="472"/>
    </row>
    <row r="8" spans="1:15" ht="18" customHeight="1">
      <c r="L8" s="918" t="s">
        <v>2608</v>
      </c>
      <c r="M8" s="919">
        <f>'P93'!E17</f>
        <v>7544</v>
      </c>
      <c r="N8" s="937">
        <f>'P93'!E40*1000</f>
        <v>1387432000</v>
      </c>
      <c r="O8" s="472"/>
    </row>
    <row r="9" spans="1:15" ht="18" customHeight="1">
      <c r="L9" s="918" t="s">
        <v>2609</v>
      </c>
      <c r="M9" s="919">
        <f>'P93'!E19</f>
        <v>7617</v>
      </c>
      <c r="N9" s="937">
        <f>'P93'!E42*1000</f>
        <v>1342181000</v>
      </c>
      <c r="O9" s="472"/>
    </row>
    <row r="10" spans="1:15" ht="18" customHeight="1">
      <c r="L10" s="918" t="s">
        <v>2610</v>
      </c>
      <c r="M10" s="919">
        <f>'P93'!E21</f>
        <v>7749</v>
      </c>
      <c r="N10" s="937">
        <f>'P93'!E44*1000</f>
        <v>1460568000</v>
      </c>
      <c r="O10" s="472"/>
    </row>
    <row r="11" spans="1:15" ht="18" customHeight="1">
      <c r="L11" s="918" t="s">
        <v>2611</v>
      </c>
      <c r="M11" s="919">
        <f>'P93'!E23</f>
        <v>7744</v>
      </c>
      <c r="N11" s="937">
        <f>'P93'!E46*1000</f>
        <v>1427545000</v>
      </c>
      <c r="O11" s="472"/>
    </row>
    <row r="12" spans="1:15" ht="18" customHeight="1">
      <c r="L12" s="2221"/>
      <c r="M12" s="2222"/>
    </row>
    <row r="13" spans="1:15">
      <c r="M13" s="1846"/>
      <c r="N13" s="1289"/>
    </row>
    <row r="14" spans="1:15">
      <c r="M14" s="939"/>
      <c r="N14" s="315"/>
    </row>
    <row r="32" spans="13:14">
      <c r="M32" s="827"/>
      <c r="N32" s="827"/>
    </row>
    <row r="33" spans="12:15">
      <c r="L33" s="307"/>
      <c r="M33" s="362" t="s">
        <v>2612</v>
      </c>
      <c r="N33" s="362" t="s">
        <v>2602</v>
      </c>
    </row>
    <row r="34" spans="12:15">
      <c r="L34" s="918" t="s">
        <v>2603</v>
      </c>
      <c r="M34" s="842">
        <f>'P96'!E48</f>
        <v>40932</v>
      </c>
      <c r="N34" s="842">
        <f>'P96'!I48*1000</f>
        <v>212395000</v>
      </c>
    </row>
    <row r="35" spans="12:15">
      <c r="L35" s="918" t="s">
        <v>2604</v>
      </c>
      <c r="M35" s="842">
        <f>'P96'!E49</f>
        <v>41734</v>
      </c>
      <c r="N35" s="842">
        <f>'P96'!I49*1000</f>
        <v>214895000</v>
      </c>
    </row>
    <row r="36" spans="12:15">
      <c r="L36" s="918" t="s">
        <v>2605</v>
      </c>
      <c r="M36" s="842">
        <f>'P96'!E50</f>
        <v>41986</v>
      </c>
      <c r="N36" s="842">
        <f>'P96'!I50*1000</f>
        <v>206538000</v>
      </c>
    </row>
    <row r="37" spans="12:15">
      <c r="L37" s="918" t="s">
        <v>2606</v>
      </c>
      <c r="M37" s="842">
        <f>'P96'!E51</f>
        <v>41105</v>
      </c>
      <c r="N37" s="842">
        <f>'P96'!I51*1000</f>
        <v>195894000</v>
      </c>
    </row>
    <row r="38" spans="12:15">
      <c r="L38" s="918" t="s">
        <v>2607</v>
      </c>
      <c r="M38" s="842">
        <f>'P96'!E52</f>
        <v>39248</v>
      </c>
      <c r="N38" s="842">
        <f>'P96'!I52*1000</f>
        <v>192227000</v>
      </c>
    </row>
    <row r="39" spans="12:15">
      <c r="L39" s="918" t="s">
        <v>2608</v>
      </c>
      <c r="M39" s="842">
        <f>'P96'!E53</f>
        <v>37213</v>
      </c>
      <c r="N39" s="842">
        <f>'P96'!I53*1000</f>
        <v>190619000</v>
      </c>
    </row>
    <row r="40" spans="12:15">
      <c r="L40" s="918" t="s">
        <v>2609</v>
      </c>
      <c r="M40" s="842">
        <f>'P96'!E54</f>
        <v>35833</v>
      </c>
      <c r="N40" s="842">
        <f>'P96'!I54*1000</f>
        <v>183540000</v>
      </c>
    </row>
    <row r="41" spans="12:15">
      <c r="L41" s="918" t="s">
        <v>2610</v>
      </c>
      <c r="M41" s="842">
        <f>'P96'!E55</f>
        <v>33376</v>
      </c>
      <c r="N41" s="842">
        <f>'P96'!I55*1000</f>
        <v>174303000</v>
      </c>
    </row>
    <row r="42" spans="12:15">
      <c r="O42" s="827"/>
    </row>
  </sheetData>
  <mergeCells count="4">
    <mergeCell ref="A2:J2"/>
    <mergeCell ref="L12:M12"/>
    <mergeCell ref="M13:N13"/>
    <mergeCell ref="A1:D1"/>
  </mergeCells>
  <phoneticPr fontId="4"/>
  <hyperlinks>
    <hyperlink ref="A1" location="P2細目次!A1" display="目次に戻る" xr:uid="{6FEE9BDF-CABB-4564-A3D7-1180E3871C0B}"/>
  </hyperlinks>
  <pageMargins left="0.70866141732283472" right="0.70866141732283472" top="0.74803149606299213" bottom="0.74803149606299213" header="0.31496062992125984" footer="0.31496062992125984"/>
  <pageSetup paperSize="9" scale="97" firstPageNumber="0" orientation="portrait" r:id="rId1"/>
  <headerFooter differentFirst="1" scaleWithDoc="0">
    <oddFooter>&amp;C- &amp;P -</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F82B4-5F59-4C28-95AD-E96523F3E0F4}">
  <sheetPr>
    <tabColor theme="0"/>
    <pageSetUpPr fitToPage="1"/>
  </sheetPr>
  <dimension ref="A1:AB44"/>
  <sheetViews>
    <sheetView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28" ht="13.5">
      <c r="A1" s="1544" t="s">
        <v>4602</v>
      </c>
      <c r="B1" s="1544"/>
      <c r="C1" s="1544"/>
      <c r="D1" s="1544"/>
    </row>
    <row r="2" spans="1:28" s="42" customFormat="1" ht="21">
      <c r="A2" s="1271" t="s">
        <v>2613</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row>
    <row r="3" spans="1:28" ht="18.75"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AB3" s="315" t="s">
        <v>2614</v>
      </c>
    </row>
    <row r="4" spans="1:28" ht="18.75" customHeight="1">
      <c r="A4" s="1757" t="s">
        <v>2412</v>
      </c>
      <c r="B4" s="1658"/>
      <c r="C4" s="1658"/>
      <c r="D4" s="1658"/>
      <c r="E4" s="1305" t="s">
        <v>4723</v>
      </c>
      <c r="F4" s="1305"/>
      <c r="G4" s="1305"/>
      <c r="H4" s="1305"/>
      <c r="I4" s="1305"/>
      <c r="J4" s="1305"/>
      <c r="K4" s="1305"/>
      <c r="L4" s="1305"/>
      <c r="M4" s="1305"/>
      <c r="N4" s="1305"/>
      <c r="O4" s="1305"/>
      <c r="P4" s="1305"/>
      <c r="Q4" s="1305"/>
      <c r="R4" s="1305"/>
      <c r="S4" s="1306"/>
      <c r="T4" s="1304" t="s">
        <v>4722</v>
      </c>
      <c r="U4" s="1305"/>
      <c r="V4" s="1305"/>
      <c r="W4" s="1305"/>
      <c r="X4" s="1305"/>
      <c r="Y4" s="1305"/>
      <c r="Z4" s="1305"/>
      <c r="AA4" s="1305"/>
      <c r="AB4" s="1305"/>
    </row>
    <row r="5" spans="1:28" ht="18.75" customHeight="1">
      <c r="A5" s="1757"/>
      <c r="B5" s="1658"/>
      <c r="C5" s="1658"/>
      <c r="D5" s="1658"/>
      <c r="E5" s="1257" t="s">
        <v>782</v>
      </c>
      <c r="F5" s="1781"/>
      <c r="G5" s="1781"/>
      <c r="H5" s="2224" t="s">
        <v>2615</v>
      </c>
      <c r="I5" s="2224"/>
      <c r="J5" s="2224"/>
      <c r="K5" s="2224" t="s">
        <v>2616</v>
      </c>
      <c r="L5" s="2224"/>
      <c r="M5" s="2224"/>
      <c r="N5" s="2224" t="s">
        <v>2617</v>
      </c>
      <c r="O5" s="2224"/>
      <c r="P5" s="2224"/>
      <c r="Q5" s="1676" t="s">
        <v>749</v>
      </c>
      <c r="R5" s="1676"/>
      <c r="S5" s="1676"/>
      <c r="T5" s="1676" t="s">
        <v>2618</v>
      </c>
      <c r="U5" s="1676"/>
      <c r="V5" s="1676"/>
      <c r="W5" s="1780" t="s">
        <v>2619</v>
      </c>
      <c r="X5" s="1780"/>
      <c r="Y5" s="1780"/>
      <c r="Z5" s="2225" t="s">
        <v>4724</v>
      </c>
      <c r="AA5" s="2225"/>
      <c r="AB5" s="2226"/>
    </row>
    <row r="6" spans="1:28" ht="18.75" customHeight="1">
      <c r="A6" s="1757"/>
      <c r="B6" s="1658"/>
      <c r="C6" s="1658"/>
      <c r="D6" s="1658"/>
      <c r="E6" s="1257"/>
      <c r="F6" s="1781"/>
      <c r="G6" s="1781"/>
      <c r="H6" s="2224"/>
      <c r="I6" s="2224"/>
      <c r="J6" s="2224"/>
      <c r="K6" s="2224"/>
      <c r="L6" s="2224"/>
      <c r="M6" s="2224"/>
      <c r="N6" s="2224"/>
      <c r="O6" s="2224"/>
      <c r="P6" s="2224"/>
      <c r="Q6" s="1676"/>
      <c r="R6" s="1676"/>
      <c r="S6" s="1676"/>
      <c r="T6" s="1676"/>
      <c r="U6" s="1676"/>
      <c r="V6" s="1676"/>
      <c r="W6" s="1780"/>
      <c r="X6" s="1780"/>
      <c r="Y6" s="1780"/>
      <c r="Z6" s="2225"/>
      <c r="AA6" s="2225"/>
      <c r="AB6" s="2226"/>
    </row>
    <row r="7" spans="1:28" ht="18.75" customHeight="1">
      <c r="A7" s="285"/>
      <c r="B7" s="285"/>
      <c r="C7" s="285"/>
      <c r="D7" s="311"/>
      <c r="E7" s="1277" t="s">
        <v>2197</v>
      </c>
      <c r="F7" s="1277"/>
      <c r="G7" s="1277"/>
      <c r="H7" s="1277" t="s">
        <v>2197</v>
      </c>
      <c r="I7" s="1277"/>
      <c r="J7" s="1277"/>
      <c r="K7" s="1277" t="s">
        <v>2197</v>
      </c>
      <c r="L7" s="1277"/>
      <c r="M7" s="1277"/>
      <c r="N7" s="1277" t="s">
        <v>2197</v>
      </c>
      <c r="O7" s="1277"/>
      <c r="P7" s="1277"/>
      <c r="Q7" s="2223" t="s">
        <v>2197</v>
      </c>
      <c r="R7" s="2223"/>
      <c r="S7" s="2223"/>
      <c r="T7" s="2223" t="s">
        <v>2197</v>
      </c>
      <c r="U7" s="2223"/>
      <c r="V7" s="2223"/>
      <c r="W7" s="2223" t="s">
        <v>2197</v>
      </c>
      <c r="X7" s="2223"/>
      <c r="Y7" s="2223"/>
      <c r="Z7" s="2223" t="s">
        <v>2197</v>
      </c>
      <c r="AA7" s="2223"/>
      <c r="AB7" s="2223"/>
    </row>
    <row r="8" spans="1:28" ht="18.75" customHeight="1">
      <c r="A8" s="1289" t="s">
        <v>456</v>
      </c>
      <c r="B8" s="1289"/>
      <c r="C8" s="315">
        <v>26</v>
      </c>
      <c r="D8" s="441"/>
      <c r="E8" s="1489">
        <v>3323</v>
      </c>
      <c r="F8" s="1489"/>
      <c r="G8" s="1489"/>
      <c r="H8" s="1489">
        <v>1820</v>
      </c>
      <c r="I8" s="1489"/>
      <c r="J8" s="1489"/>
      <c r="K8" s="1489">
        <v>267</v>
      </c>
      <c r="L8" s="1489"/>
      <c r="M8" s="1489"/>
      <c r="N8" s="1489">
        <v>385</v>
      </c>
      <c r="O8" s="1489"/>
      <c r="P8" s="1489"/>
      <c r="Q8" s="1643">
        <v>851</v>
      </c>
      <c r="R8" s="1643"/>
      <c r="S8" s="1643"/>
      <c r="T8" s="1643">
        <v>6592</v>
      </c>
      <c r="U8" s="1643"/>
      <c r="V8" s="1643"/>
      <c r="W8" s="1643">
        <v>4444</v>
      </c>
      <c r="X8" s="1643"/>
      <c r="Y8" s="1643"/>
      <c r="Z8" s="1643">
        <v>8980</v>
      </c>
      <c r="AA8" s="1643"/>
      <c r="AB8" s="1643"/>
    </row>
    <row r="9" spans="1:28" ht="18.75" customHeight="1">
      <c r="A9" s="1201"/>
      <c r="B9" s="1201"/>
      <c r="C9" s="285"/>
      <c r="D9" s="311"/>
      <c r="E9" s="1489">
        <v>346</v>
      </c>
      <c r="F9" s="1489"/>
      <c r="G9" s="1489"/>
      <c r="H9" s="1489">
        <v>94</v>
      </c>
      <c r="I9" s="1489"/>
      <c r="J9" s="1489"/>
      <c r="K9" s="1489">
        <v>51</v>
      </c>
      <c r="L9" s="1489"/>
      <c r="M9" s="1489"/>
      <c r="N9" s="1489">
        <v>168</v>
      </c>
      <c r="O9" s="1489"/>
      <c r="P9" s="1489"/>
      <c r="Q9" s="1643">
        <v>33</v>
      </c>
      <c r="R9" s="1643"/>
      <c r="S9" s="1643"/>
      <c r="T9" s="1643">
        <v>125</v>
      </c>
      <c r="U9" s="1643"/>
      <c r="V9" s="1643"/>
      <c r="W9" s="1643">
        <v>624</v>
      </c>
      <c r="X9" s="1643"/>
      <c r="Y9" s="1643"/>
      <c r="Z9" s="1643">
        <v>1051</v>
      </c>
      <c r="AA9" s="1643"/>
      <c r="AB9" s="1643"/>
    </row>
    <row r="10" spans="1:28" ht="18.75" customHeight="1">
      <c r="A10" s="1289"/>
      <c r="B10" s="1289"/>
      <c r="C10" s="315">
        <v>27</v>
      </c>
      <c r="D10" s="441"/>
      <c r="E10" s="1489">
        <v>3275</v>
      </c>
      <c r="F10" s="1489"/>
      <c r="G10" s="1489"/>
      <c r="H10" s="1489">
        <v>1852</v>
      </c>
      <c r="I10" s="1489"/>
      <c r="J10" s="1489"/>
      <c r="K10" s="1489">
        <v>258</v>
      </c>
      <c r="L10" s="1489"/>
      <c r="M10" s="1489"/>
      <c r="N10" s="1489">
        <v>479</v>
      </c>
      <c r="O10" s="1489"/>
      <c r="P10" s="1489"/>
      <c r="Q10" s="1643">
        <v>686</v>
      </c>
      <c r="R10" s="1643"/>
      <c r="S10" s="1643"/>
      <c r="T10" s="1643">
        <v>5940</v>
      </c>
      <c r="U10" s="1643"/>
      <c r="V10" s="1643"/>
      <c r="W10" s="1643">
        <v>4656</v>
      </c>
      <c r="X10" s="1643"/>
      <c r="Y10" s="1643"/>
      <c r="Z10" s="1643">
        <v>9692</v>
      </c>
      <c r="AA10" s="1643"/>
      <c r="AB10" s="1643"/>
    </row>
    <row r="11" spans="1:28" ht="18.75" customHeight="1">
      <c r="A11" s="1289"/>
      <c r="B11" s="1289"/>
      <c r="C11" s="315"/>
      <c r="D11" s="441"/>
      <c r="E11" s="1489">
        <v>424</v>
      </c>
      <c r="F11" s="1489"/>
      <c r="G11" s="1489"/>
      <c r="H11" s="1489">
        <v>127</v>
      </c>
      <c r="I11" s="1489"/>
      <c r="J11" s="1489"/>
      <c r="K11" s="1489">
        <v>25</v>
      </c>
      <c r="L11" s="1489"/>
      <c r="M11" s="1489"/>
      <c r="N11" s="1489">
        <v>264</v>
      </c>
      <c r="O11" s="1489"/>
      <c r="P11" s="1489"/>
      <c r="Q11" s="1643">
        <v>8</v>
      </c>
      <c r="R11" s="1643"/>
      <c r="S11" s="1643"/>
      <c r="T11" s="1643">
        <v>224</v>
      </c>
      <c r="U11" s="1643"/>
      <c r="V11" s="1643"/>
      <c r="W11" s="1643">
        <v>619</v>
      </c>
      <c r="X11" s="1643"/>
      <c r="Y11" s="1643"/>
      <c r="Z11" s="1643">
        <v>1254</v>
      </c>
      <c r="AA11" s="1643"/>
      <c r="AB11" s="1643"/>
    </row>
    <row r="12" spans="1:28" ht="18.75" customHeight="1">
      <c r="A12" s="1289"/>
      <c r="B12" s="1289"/>
      <c r="C12" s="315">
        <v>28</v>
      </c>
      <c r="D12" s="441"/>
      <c r="E12" s="1489">
        <v>3381</v>
      </c>
      <c r="F12" s="1489"/>
      <c r="G12" s="1489"/>
      <c r="H12" s="1489">
        <v>1818</v>
      </c>
      <c r="I12" s="1489"/>
      <c r="J12" s="1489"/>
      <c r="K12" s="1489">
        <v>218</v>
      </c>
      <c r="L12" s="1489"/>
      <c r="M12" s="1489"/>
      <c r="N12" s="1489">
        <v>616</v>
      </c>
      <c r="O12" s="1489"/>
      <c r="P12" s="1489"/>
      <c r="Q12" s="1643">
        <v>729</v>
      </c>
      <c r="R12" s="1643"/>
      <c r="S12" s="1643"/>
      <c r="T12" s="1643">
        <v>5735</v>
      </c>
      <c r="U12" s="1643"/>
      <c r="V12" s="1643"/>
      <c r="W12" s="1643">
        <v>4220</v>
      </c>
      <c r="X12" s="1643"/>
      <c r="Y12" s="1643"/>
      <c r="Z12" s="1643">
        <v>9299</v>
      </c>
      <c r="AA12" s="1643"/>
      <c r="AB12" s="1643"/>
    </row>
    <row r="13" spans="1:28" ht="18.75" customHeight="1">
      <c r="A13" s="1289"/>
      <c r="B13" s="1289"/>
      <c r="C13" s="315"/>
      <c r="D13" s="441"/>
      <c r="E13" s="1489">
        <v>431</v>
      </c>
      <c r="F13" s="1489"/>
      <c r="G13" s="1489"/>
      <c r="H13" s="1489">
        <v>145</v>
      </c>
      <c r="I13" s="1489"/>
      <c r="J13" s="1489"/>
      <c r="K13" s="1489">
        <v>24</v>
      </c>
      <c r="L13" s="1489"/>
      <c r="M13" s="1489"/>
      <c r="N13" s="1489">
        <v>244</v>
      </c>
      <c r="O13" s="1489"/>
      <c r="P13" s="1489"/>
      <c r="Q13" s="1643">
        <v>18</v>
      </c>
      <c r="R13" s="1643"/>
      <c r="S13" s="1643"/>
      <c r="T13" s="1643">
        <v>240</v>
      </c>
      <c r="U13" s="1643"/>
      <c r="V13" s="1643"/>
      <c r="W13" s="1643">
        <v>609</v>
      </c>
      <c r="X13" s="1643"/>
      <c r="Y13" s="1643"/>
      <c r="Z13" s="1643">
        <v>879</v>
      </c>
      <c r="AA13" s="1643"/>
      <c r="AB13" s="1643"/>
    </row>
    <row r="14" spans="1:28" ht="18.75" customHeight="1">
      <c r="A14" s="1289"/>
      <c r="B14" s="1289"/>
      <c r="C14" s="315">
        <v>29</v>
      </c>
      <c r="D14" s="441"/>
      <c r="E14" s="1489">
        <v>2926</v>
      </c>
      <c r="F14" s="1489"/>
      <c r="G14" s="1489"/>
      <c r="H14" s="1489">
        <v>1430</v>
      </c>
      <c r="I14" s="1489"/>
      <c r="J14" s="1489"/>
      <c r="K14" s="1489">
        <v>306</v>
      </c>
      <c r="L14" s="1489"/>
      <c r="M14" s="1489"/>
      <c r="N14" s="1489">
        <v>709</v>
      </c>
      <c r="O14" s="1489"/>
      <c r="P14" s="1489"/>
      <c r="Q14" s="1643">
        <v>481</v>
      </c>
      <c r="R14" s="1643"/>
      <c r="S14" s="1643"/>
      <c r="T14" s="1643">
        <v>4071</v>
      </c>
      <c r="U14" s="1643"/>
      <c r="V14" s="1643"/>
      <c r="W14" s="1643">
        <v>4512</v>
      </c>
      <c r="X14" s="1643"/>
      <c r="Y14" s="1643"/>
      <c r="Z14" s="1643">
        <v>9607</v>
      </c>
      <c r="AA14" s="1643"/>
      <c r="AB14" s="1643"/>
    </row>
    <row r="15" spans="1:28" ht="18.75" customHeight="1">
      <c r="A15" s="1289"/>
      <c r="B15" s="1289"/>
      <c r="C15" s="315"/>
      <c r="D15" s="441"/>
      <c r="E15" s="1489">
        <v>382</v>
      </c>
      <c r="F15" s="1489"/>
      <c r="G15" s="1489"/>
      <c r="H15" s="1489">
        <v>116</v>
      </c>
      <c r="I15" s="1489"/>
      <c r="J15" s="1489"/>
      <c r="K15" s="1489">
        <v>24</v>
      </c>
      <c r="L15" s="1489"/>
      <c r="M15" s="1489"/>
      <c r="N15" s="1489">
        <v>233</v>
      </c>
      <c r="O15" s="1489"/>
      <c r="P15" s="1489"/>
      <c r="Q15" s="1643">
        <v>9</v>
      </c>
      <c r="R15" s="1643"/>
      <c r="S15" s="1643"/>
      <c r="T15" s="1643">
        <v>112</v>
      </c>
      <c r="U15" s="1643"/>
      <c r="V15" s="1643"/>
      <c r="W15" s="1643">
        <v>603</v>
      </c>
      <c r="X15" s="1643"/>
      <c r="Y15" s="1643"/>
      <c r="Z15" s="1643">
        <v>783</v>
      </c>
      <c r="AA15" s="1643"/>
      <c r="AB15" s="1643"/>
    </row>
    <row r="16" spans="1:28" ht="18.75" customHeight="1">
      <c r="A16" s="1289"/>
      <c r="B16" s="1289"/>
      <c r="C16" s="315">
        <v>30</v>
      </c>
      <c r="D16" s="441"/>
      <c r="E16" s="1489">
        <v>2453</v>
      </c>
      <c r="F16" s="1489"/>
      <c r="G16" s="1489"/>
      <c r="H16" s="1489">
        <v>1166</v>
      </c>
      <c r="I16" s="1489"/>
      <c r="J16" s="1489"/>
      <c r="K16" s="1489">
        <v>187</v>
      </c>
      <c r="L16" s="1489"/>
      <c r="M16" s="1489"/>
      <c r="N16" s="1489">
        <v>571</v>
      </c>
      <c r="O16" s="1489"/>
      <c r="P16" s="1489"/>
      <c r="Q16" s="1643">
        <v>529</v>
      </c>
      <c r="R16" s="1643"/>
      <c r="S16" s="1643"/>
      <c r="T16" s="1643">
        <v>4101</v>
      </c>
      <c r="U16" s="1643"/>
      <c r="V16" s="1643"/>
      <c r="W16" s="1643">
        <v>4572</v>
      </c>
      <c r="X16" s="1643"/>
      <c r="Y16" s="1643"/>
      <c r="Z16" s="1643">
        <v>11712</v>
      </c>
      <c r="AA16" s="1643"/>
      <c r="AB16" s="1643"/>
    </row>
    <row r="17" spans="1:28" ht="18.75" customHeight="1">
      <c r="A17" s="1289"/>
      <c r="B17" s="1289"/>
      <c r="C17" s="315"/>
      <c r="D17" s="441"/>
      <c r="E17" s="1489">
        <v>384</v>
      </c>
      <c r="F17" s="1489"/>
      <c r="G17" s="1489"/>
      <c r="H17" s="1489">
        <v>93</v>
      </c>
      <c r="I17" s="1489"/>
      <c r="J17" s="1489"/>
      <c r="K17" s="1489">
        <v>18</v>
      </c>
      <c r="L17" s="1489"/>
      <c r="M17" s="1489"/>
      <c r="N17" s="1489">
        <v>269</v>
      </c>
      <c r="O17" s="1489"/>
      <c r="P17" s="1489"/>
      <c r="Q17" s="1643">
        <v>4</v>
      </c>
      <c r="R17" s="1643"/>
      <c r="S17" s="1643"/>
      <c r="T17" s="1643">
        <v>99</v>
      </c>
      <c r="U17" s="1643"/>
      <c r="V17" s="1643"/>
      <c r="W17" s="1643">
        <v>588</v>
      </c>
      <c r="X17" s="1643"/>
      <c r="Y17" s="1643"/>
      <c r="Z17" s="1643">
        <v>836</v>
      </c>
      <c r="AA17" s="1643"/>
      <c r="AB17" s="1643"/>
    </row>
    <row r="18" spans="1:28" ht="18.75" customHeight="1">
      <c r="A18" s="1289" t="s">
        <v>458</v>
      </c>
      <c r="B18" s="1289"/>
      <c r="C18" s="315" t="s">
        <v>459</v>
      </c>
      <c r="D18" s="441"/>
      <c r="E18" s="1489">
        <v>2393</v>
      </c>
      <c r="F18" s="1489"/>
      <c r="G18" s="1489"/>
      <c r="H18" s="1489">
        <v>1267</v>
      </c>
      <c r="I18" s="1489"/>
      <c r="J18" s="1489"/>
      <c r="K18" s="1489">
        <v>134</v>
      </c>
      <c r="L18" s="1489"/>
      <c r="M18" s="1489"/>
      <c r="N18" s="1489">
        <v>510</v>
      </c>
      <c r="O18" s="1489"/>
      <c r="P18" s="1489"/>
      <c r="Q18" s="1489">
        <v>482</v>
      </c>
      <c r="R18" s="1489"/>
      <c r="S18" s="1489"/>
      <c r="T18" s="1489">
        <v>4245</v>
      </c>
      <c r="U18" s="1489"/>
      <c r="V18" s="1489"/>
      <c r="W18" s="1489">
        <v>4311</v>
      </c>
      <c r="X18" s="1489"/>
      <c r="Y18" s="1489"/>
      <c r="Z18" s="1489">
        <v>11549</v>
      </c>
      <c r="AA18" s="1489"/>
      <c r="AB18" s="1489"/>
    </row>
    <row r="19" spans="1:28" ht="18.75" customHeight="1">
      <c r="A19" s="1289"/>
      <c r="B19" s="1289"/>
      <c r="C19" s="315"/>
      <c r="D19" s="441"/>
      <c r="E19" s="1489">
        <v>322</v>
      </c>
      <c r="F19" s="1489"/>
      <c r="G19" s="1489"/>
      <c r="H19" s="1489">
        <v>50</v>
      </c>
      <c r="I19" s="1489"/>
      <c r="J19" s="1489"/>
      <c r="K19" s="1489">
        <v>16</v>
      </c>
      <c r="L19" s="1489"/>
      <c r="M19" s="1489"/>
      <c r="N19" s="1489">
        <v>231</v>
      </c>
      <c r="O19" s="1489"/>
      <c r="P19" s="1489"/>
      <c r="Q19" s="1489">
        <v>25</v>
      </c>
      <c r="R19" s="1489"/>
      <c r="S19" s="1489"/>
      <c r="T19" s="1489">
        <v>88</v>
      </c>
      <c r="U19" s="1489"/>
      <c r="V19" s="1489"/>
      <c r="W19" s="1489">
        <v>507</v>
      </c>
      <c r="X19" s="1489"/>
      <c r="Y19" s="1489"/>
      <c r="Z19" s="1489">
        <v>1158</v>
      </c>
      <c r="AA19" s="1489"/>
      <c r="AB19" s="1489"/>
    </row>
    <row r="20" spans="1:28" ht="18.75" customHeight="1">
      <c r="A20" s="1289"/>
      <c r="B20" s="1289"/>
      <c r="C20" s="315">
        <v>2</v>
      </c>
      <c r="D20" s="441"/>
      <c r="E20" s="1489">
        <v>2607</v>
      </c>
      <c r="F20" s="1489"/>
      <c r="G20" s="1489"/>
      <c r="H20" s="1489">
        <v>1447</v>
      </c>
      <c r="I20" s="1489"/>
      <c r="J20" s="1489"/>
      <c r="K20" s="1489">
        <v>77</v>
      </c>
      <c r="L20" s="1489"/>
      <c r="M20" s="1489"/>
      <c r="N20" s="1489">
        <v>423</v>
      </c>
      <c r="O20" s="1489"/>
      <c r="P20" s="1489"/>
      <c r="Q20" s="1492">
        <v>660</v>
      </c>
      <c r="R20" s="1492"/>
      <c r="S20" s="1492"/>
      <c r="T20" s="1492">
        <v>4197</v>
      </c>
      <c r="U20" s="1492"/>
      <c r="V20" s="1492"/>
      <c r="W20" s="1492">
        <v>2144</v>
      </c>
      <c r="X20" s="1492"/>
      <c r="Y20" s="1492"/>
      <c r="Z20" s="1492">
        <v>8334</v>
      </c>
      <c r="AA20" s="1492"/>
      <c r="AB20" s="1492"/>
    </row>
    <row r="21" spans="1:28" ht="18.75" customHeight="1">
      <c r="A21" s="315"/>
      <c r="B21" s="315"/>
      <c r="C21" s="315"/>
      <c r="D21" s="441"/>
      <c r="E21" s="1489">
        <v>88</v>
      </c>
      <c r="F21" s="1489"/>
      <c r="G21" s="1489"/>
      <c r="H21" s="1489">
        <v>21</v>
      </c>
      <c r="I21" s="1489"/>
      <c r="J21" s="1489"/>
      <c r="K21" s="1489">
        <v>2</v>
      </c>
      <c r="L21" s="1489"/>
      <c r="M21" s="1489"/>
      <c r="N21" s="1489">
        <v>58</v>
      </c>
      <c r="O21" s="1489"/>
      <c r="P21" s="1489"/>
      <c r="Q21" s="1492">
        <v>7</v>
      </c>
      <c r="R21" s="1492"/>
      <c r="S21" s="1492"/>
      <c r="T21" s="1492">
        <v>13</v>
      </c>
      <c r="U21" s="1492"/>
      <c r="V21" s="1492"/>
      <c r="W21" s="1492">
        <v>232</v>
      </c>
      <c r="X21" s="1492"/>
      <c r="Y21" s="1492"/>
      <c r="Z21" s="1492">
        <v>1148</v>
      </c>
      <c r="AA21" s="1492"/>
      <c r="AB21" s="1492"/>
    </row>
    <row r="22" spans="1:28" ht="18.75" customHeight="1">
      <c r="A22" s="306"/>
      <c r="B22" s="306"/>
      <c r="C22" s="306"/>
      <c r="D22" s="312"/>
      <c r="E22" s="2077"/>
      <c r="F22" s="2077"/>
      <c r="G22" s="2077"/>
      <c r="H22" s="2077"/>
      <c r="I22" s="2077"/>
      <c r="J22" s="2077"/>
      <c r="K22" s="2077"/>
      <c r="L22" s="2077"/>
      <c r="M22" s="2077"/>
      <c r="N22" s="2077"/>
      <c r="O22" s="2077"/>
      <c r="P22" s="2077"/>
      <c r="Q22" s="2227"/>
      <c r="R22" s="2227"/>
      <c r="S22" s="2227"/>
      <c r="T22" s="2227"/>
      <c r="U22" s="2227"/>
      <c r="V22" s="2227"/>
      <c r="W22" s="940"/>
      <c r="X22" s="940"/>
      <c r="Y22" s="940"/>
      <c r="Z22" s="2077"/>
      <c r="AA22" s="2077"/>
      <c r="AB22" s="2077"/>
    </row>
    <row r="23" spans="1:28" ht="18.75" customHeight="1">
      <c r="A23" s="2228" t="s">
        <v>865</v>
      </c>
      <c r="B23" s="2228"/>
      <c r="C23" s="2228"/>
      <c r="D23" s="2228"/>
      <c r="E23" s="2228"/>
      <c r="F23" s="458"/>
      <c r="G23" s="458"/>
      <c r="H23" s="821"/>
      <c r="I23" s="821"/>
      <c r="J23" s="821"/>
      <c r="K23" s="821"/>
      <c r="L23" s="821"/>
      <c r="M23" s="821"/>
      <c r="N23" s="821"/>
      <c r="O23" s="821"/>
      <c r="P23" s="821"/>
      <c r="Q23" s="941"/>
      <c r="R23" s="941"/>
      <c r="S23" s="941"/>
      <c r="T23" s="941"/>
      <c r="U23" s="941"/>
      <c r="V23" s="941"/>
      <c r="W23" s="941"/>
      <c r="X23" s="941"/>
      <c r="Y23" s="941"/>
      <c r="Z23" s="933"/>
    </row>
    <row r="24" spans="1:28" ht="18.75" customHeight="1">
      <c r="A24" s="1757" t="s">
        <v>2412</v>
      </c>
      <c r="B24" s="1658"/>
      <c r="C24" s="1658"/>
      <c r="D24" s="1658"/>
      <c r="E24" s="1306" t="s">
        <v>4722</v>
      </c>
      <c r="F24" s="1366"/>
      <c r="G24" s="1366"/>
      <c r="H24" s="1366"/>
      <c r="I24" s="1366"/>
      <c r="J24" s="1366"/>
      <c r="K24" s="1366"/>
      <c r="L24" s="1366"/>
      <c r="M24" s="1366"/>
      <c r="N24" s="1366" t="s">
        <v>4725</v>
      </c>
      <c r="O24" s="1366"/>
      <c r="P24" s="1366"/>
      <c r="Q24" s="1366"/>
      <c r="R24" s="1366"/>
      <c r="S24" s="1366"/>
      <c r="T24" s="2229" t="s">
        <v>4726</v>
      </c>
      <c r="U24" s="2229"/>
      <c r="V24" s="2229"/>
      <c r="W24" s="2229"/>
      <c r="X24" s="2229"/>
      <c r="Y24" s="2229"/>
      <c r="Z24" s="1263" t="s">
        <v>2620</v>
      </c>
      <c r="AA24" s="1263"/>
      <c r="AB24" s="1260"/>
    </row>
    <row r="25" spans="1:28" ht="18.75" customHeight="1">
      <c r="A25" s="1757"/>
      <c r="B25" s="1658"/>
      <c r="C25" s="1658"/>
      <c r="D25" s="1658"/>
      <c r="E25" s="2230" t="s">
        <v>2621</v>
      </c>
      <c r="F25" s="2224"/>
      <c r="G25" s="2224"/>
      <c r="H25" s="1263" t="s">
        <v>2622</v>
      </c>
      <c r="I25" s="1263"/>
      <c r="J25" s="1263"/>
      <c r="K25" s="2224" t="s">
        <v>2623</v>
      </c>
      <c r="L25" s="2224"/>
      <c r="M25" s="2224"/>
      <c r="N25" s="1676" t="s">
        <v>2624</v>
      </c>
      <c r="O25" s="1676"/>
      <c r="P25" s="1676"/>
      <c r="Q25" s="1658" t="s">
        <v>1242</v>
      </c>
      <c r="R25" s="1658"/>
      <c r="S25" s="1658"/>
      <c r="T25" s="1263" t="s">
        <v>2625</v>
      </c>
      <c r="U25" s="1263"/>
      <c r="V25" s="1263"/>
      <c r="W25" s="1658" t="s">
        <v>2626</v>
      </c>
      <c r="X25" s="1658"/>
      <c r="Y25" s="1658"/>
      <c r="Z25" s="1263"/>
      <c r="AA25" s="1263"/>
      <c r="AB25" s="1260"/>
    </row>
    <row r="26" spans="1:28" ht="18.75" customHeight="1">
      <c r="A26" s="1757"/>
      <c r="B26" s="1658"/>
      <c r="C26" s="1658"/>
      <c r="D26" s="1658"/>
      <c r="E26" s="2230"/>
      <c r="F26" s="2224"/>
      <c r="G26" s="2224"/>
      <c r="H26" s="1263"/>
      <c r="I26" s="1263"/>
      <c r="J26" s="1263"/>
      <c r="K26" s="2224"/>
      <c r="L26" s="2224"/>
      <c r="M26" s="2224"/>
      <c r="N26" s="1676"/>
      <c r="O26" s="1676"/>
      <c r="P26" s="1676"/>
      <c r="Q26" s="1658"/>
      <c r="R26" s="1658"/>
      <c r="S26" s="1658"/>
      <c r="T26" s="1263"/>
      <c r="U26" s="1263"/>
      <c r="V26" s="1263"/>
      <c r="W26" s="1658"/>
      <c r="X26" s="1658"/>
      <c r="Y26" s="1658"/>
      <c r="Z26" s="1263"/>
      <c r="AA26" s="1263"/>
      <c r="AB26" s="1260"/>
    </row>
    <row r="27" spans="1:28" ht="18.75" customHeight="1">
      <c r="A27" s="285"/>
      <c r="B27" s="285"/>
      <c r="C27" s="285"/>
      <c r="D27" s="311"/>
      <c r="E27" s="1279" t="s">
        <v>2197</v>
      </c>
      <c r="F27" s="1277"/>
      <c r="G27" s="1277"/>
      <c r="H27" s="2231" t="s">
        <v>2197</v>
      </c>
      <c r="I27" s="2231"/>
      <c r="J27" s="2231"/>
      <c r="K27" s="2231" t="s">
        <v>2197</v>
      </c>
      <c r="L27" s="2231"/>
      <c r="M27" s="2231"/>
      <c r="N27" s="2231" t="s">
        <v>2627</v>
      </c>
      <c r="O27" s="2231"/>
      <c r="P27" s="2231"/>
      <c r="Q27" s="2231" t="s">
        <v>2627</v>
      </c>
      <c r="R27" s="2231"/>
      <c r="S27" s="2231"/>
      <c r="T27" s="2231" t="s">
        <v>2627</v>
      </c>
      <c r="U27" s="2231"/>
      <c r="V27" s="2231"/>
      <c r="W27" s="2231" t="s">
        <v>2627</v>
      </c>
      <c r="X27" s="2231"/>
      <c r="Y27" s="2231"/>
      <c r="Z27" s="2231" t="s">
        <v>2628</v>
      </c>
      <c r="AA27" s="2231"/>
      <c r="AB27" s="2231"/>
    </row>
    <row r="28" spans="1:28" ht="18.75" customHeight="1">
      <c r="A28" s="1289" t="s">
        <v>456</v>
      </c>
      <c r="B28" s="1289"/>
      <c r="C28" s="315">
        <v>26</v>
      </c>
      <c r="D28" s="441"/>
      <c r="E28" s="1488">
        <v>5975</v>
      </c>
      <c r="F28" s="1489"/>
      <c r="G28" s="1489"/>
      <c r="H28" s="1492">
        <v>92</v>
      </c>
      <c r="I28" s="1492"/>
      <c r="J28" s="1492"/>
      <c r="K28" s="1490">
        <v>14</v>
      </c>
      <c r="L28" s="1490"/>
      <c r="M28" s="1490"/>
      <c r="N28" s="1490">
        <v>14457</v>
      </c>
      <c r="O28" s="1490"/>
      <c r="P28" s="1490"/>
      <c r="Q28" s="1643">
        <v>11374</v>
      </c>
      <c r="R28" s="1643"/>
      <c r="S28" s="1643"/>
      <c r="T28" s="1492">
        <v>13958</v>
      </c>
      <c r="U28" s="1492"/>
      <c r="V28" s="1492"/>
      <c r="W28" s="1492">
        <v>6105</v>
      </c>
      <c r="X28" s="1492"/>
      <c r="Y28" s="1492"/>
      <c r="Z28" s="1490">
        <v>24933</v>
      </c>
      <c r="AA28" s="1490"/>
      <c r="AB28" s="1490"/>
    </row>
    <row r="29" spans="1:28" ht="18.75" customHeight="1">
      <c r="A29" s="1201"/>
      <c r="B29" s="1201"/>
      <c r="C29" s="285"/>
      <c r="D29" s="311"/>
      <c r="E29" s="1488">
        <v>714</v>
      </c>
      <c r="F29" s="1489"/>
      <c r="G29" s="1489"/>
      <c r="H29" s="1492">
        <v>8</v>
      </c>
      <c r="I29" s="1492"/>
      <c r="J29" s="1492"/>
      <c r="K29" s="1490">
        <v>6</v>
      </c>
      <c r="L29" s="1490"/>
      <c r="M29" s="1490"/>
      <c r="N29" s="1490">
        <v>402</v>
      </c>
      <c r="O29" s="1490"/>
      <c r="P29" s="1490"/>
      <c r="Q29" s="1643">
        <v>118</v>
      </c>
      <c r="R29" s="1643"/>
      <c r="S29" s="1643"/>
      <c r="T29" s="1492">
        <v>1688</v>
      </c>
      <c r="U29" s="1492"/>
      <c r="V29" s="1492"/>
      <c r="W29" s="1492">
        <v>811</v>
      </c>
      <c r="X29" s="1492"/>
      <c r="Y29" s="1492"/>
      <c r="Z29" s="1490">
        <v>2995</v>
      </c>
      <c r="AA29" s="1490"/>
      <c r="AB29" s="1490"/>
    </row>
    <row r="30" spans="1:28" ht="18.75" customHeight="1">
      <c r="A30" s="1289"/>
      <c r="B30" s="1289"/>
      <c r="C30" s="315">
        <v>27</v>
      </c>
      <c r="D30" s="441"/>
      <c r="E30" s="1488">
        <v>6243</v>
      </c>
      <c r="F30" s="1489"/>
      <c r="G30" s="1489"/>
      <c r="H30" s="1492">
        <v>83</v>
      </c>
      <c r="I30" s="1492"/>
      <c r="J30" s="1492"/>
      <c r="K30" s="1490">
        <v>24</v>
      </c>
      <c r="L30" s="1490"/>
      <c r="M30" s="1490"/>
      <c r="N30" s="1490">
        <v>15406</v>
      </c>
      <c r="O30" s="1490"/>
      <c r="P30" s="1490"/>
      <c r="Q30" s="1643">
        <v>12848</v>
      </c>
      <c r="R30" s="1643"/>
      <c r="S30" s="1643"/>
      <c r="T30" s="1492">
        <v>12477</v>
      </c>
      <c r="U30" s="1492"/>
      <c r="V30" s="1492"/>
      <c r="W30" s="1492">
        <v>5772</v>
      </c>
      <c r="X30" s="1492"/>
      <c r="Y30" s="1492"/>
      <c r="Z30" s="1490">
        <v>24882</v>
      </c>
      <c r="AA30" s="1490"/>
      <c r="AB30" s="1490"/>
    </row>
    <row r="31" spans="1:28" ht="18.75" customHeight="1">
      <c r="A31" s="1289"/>
      <c r="B31" s="1289"/>
      <c r="C31" s="315"/>
      <c r="D31" s="441"/>
      <c r="E31" s="1488">
        <v>708</v>
      </c>
      <c r="F31" s="1489"/>
      <c r="G31" s="1489"/>
      <c r="H31" s="1492">
        <v>7</v>
      </c>
      <c r="I31" s="1492"/>
      <c r="J31" s="1492"/>
      <c r="K31" s="1490">
        <v>21</v>
      </c>
      <c r="L31" s="1490"/>
      <c r="M31" s="1490"/>
      <c r="N31" s="1490">
        <v>528</v>
      </c>
      <c r="O31" s="1490"/>
      <c r="P31" s="1490"/>
      <c r="Q31" s="1643">
        <v>264</v>
      </c>
      <c r="R31" s="1643"/>
      <c r="S31" s="1643"/>
      <c r="T31" s="1492">
        <v>1675</v>
      </c>
      <c r="U31" s="1492"/>
      <c r="V31" s="1492"/>
      <c r="W31" s="1492">
        <v>854</v>
      </c>
      <c r="X31" s="1492"/>
      <c r="Y31" s="1492"/>
      <c r="Z31" s="1490">
        <v>3107</v>
      </c>
      <c r="AA31" s="1490"/>
      <c r="AB31" s="1490"/>
    </row>
    <row r="32" spans="1:28" ht="18.75" customHeight="1">
      <c r="A32" s="1289"/>
      <c r="B32" s="1289"/>
      <c r="C32" s="315">
        <v>28</v>
      </c>
      <c r="D32" s="441"/>
      <c r="E32" s="1488">
        <v>6987</v>
      </c>
      <c r="F32" s="1489"/>
      <c r="G32" s="1489"/>
      <c r="H32" s="1492">
        <v>232</v>
      </c>
      <c r="I32" s="1492"/>
      <c r="J32" s="1492"/>
      <c r="K32" s="1490">
        <v>55</v>
      </c>
      <c r="L32" s="1490"/>
      <c r="M32" s="1490"/>
      <c r="N32" s="1490">
        <v>14581</v>
      </c>
      <c r="O32" s="1490"/>
      <c r="P32" s="1490"/>
      <c r="Q32" s="1643">
        <v>9663</v>
      </c>
      <c r="R32" s="1643"/>
      <c r="S32" s="1643"/>
      <c r="T32" s="1492">
        <v>12021</v>
      </c>
      <c r="U32" s="1492"/>
      <c r="V32" s="1492"/>
      <c r="W32" s="1492">
        <v>6095</v>
      </c>
      <c r="X32" s="1492"/>
      <c r="Y32" s="1492"/>
      <c r="Z32" s="1490">
        <v>24326</v>
      </c>
      <c r="AA32" s="1490"/>
      <c r="AB32" s="1490"/>
    </row>
    <row r="33" spans="1:28" ht="18.75" customHeight="1">
      <c r="A33" s="1289"/>
      <c r="B33" s="1289"/>
      <c r="C33" s="315"/>
      <c r="D33" s="441"/>
      <c r="E33" s="1488">
        <v>721</v>
      </c>
      <c r="F33" s="1489"/>
      <c r="G33" s="1489"/>
      <c r="H33" s="1492">
        <v>30</v>
      </c>
      <c r="I33" s="1492"/>
      <c r="J33" s="1492"/>
      <c r="K33" s="1490">
        <v>32</v>
      </c>
      <c r="L33" s="1490"/>
      <c r="M33" s="1490"/>
      <c r="N33" s="1490">
        <v>440</v>
      </c>
      <c r="O33" s="1490"/>
      <c r="P33" s="1490"/>
      <c r="Q33" s="1643">
        <v>152</v>
      </c>
      <c r="R33" s="1643"/>
      <c r="S33" s="1643"/>
      <c r="T33" s="1492">
        <v>1616</v>
      </c>
      <c r="U33" s="1492"/>
      <c r="V33" s="1492"/>
      <c r="W33" s="1492">
        <v>930</v>
      </c>
      <c r="X33" s="1492"/>
      <c r="Y33" s="1492"/>
      <c r="Z33" s="1490">
        <v>2747</v>
      </c>
      <c r="AA33" s="1490"/>
      <c r="AB33" s="1490"/>
    </row>
    <row r="34" spans="1:28" ht="18.75" customHeight="1">
      <c r="A34" s="1289"/>
      <c r="B34" s="1289"/>
      <c r="C34" s="315">
        <v>29</v>
      </c>
      <c r="D34" s="441"/>
      <c r="E34" s="1488">
        <v>6251</v>
      </c>
      <c r="F34" s="1489"/>
      <c r="G34" s="1489"/>
      <c r="H34" s="1492">
        <v>238</v>
      </c>
      <c r="I34" s="1492"/>
      <c r="J34" s="1492"/>
      <c r="K34" s="1490">
        <v>23</v>
      </c>
      <c r="L34" s="1490"/>
      <c r="M34" s="1490"/>
      <c r="N34" s="1490">
        <v>15291</v>
      </c>
      <c r="O34" s="1490"/>
      <c r="P34" s="1490"/>
      <c r="Q34" s="1643">
        <v>8013</v>
      </c>
      <c r="R34" s="1643"/>
      <c r="S34" s="1643"/>
      <c r="T34" s="1492">
        <v>11061</v>
      </c>
      <c r="U34" s="1492"/>
      <c r="V34" s="1492"/>
      <c r="W34" s="1492">
        <v>6361</v>
      </c>
      <c r="X34" s="1492"/>
      <c r="Y34" s="1492"/>
      <c r="Z34" s="1490">
        <v>24334</v>
      </c>
      <c r="AA34" s="1490"/>
      <c r="AB34" s="1490"/>
    </row>
    <row r="35" spans="1:28" ht="18.75" customHeight="1">
      <c r="A35" s="1289"/>
      <c r="B35" s="1289"/>
      <c r="C35" s="315"/>
      <c r="D35" s="441"/>
      <c r="E35" s="1488">
        <v>724</v>
      </c>
      <c r="F35" s="1489"/>
      <c r="G35" s="1489"/>
      <c r="H35" s="1492">
        <v>8</v>
      </c>
      <c r="I35" s="1492"/>
      <c r="J35" s="1492"/>
      <c r="K35" s="1490">
        <v>3</v>
      </c>
      <c r="L35" s="1490"/>
      <c r="M35" s="1490"/>
      <c r="N35" s="1490">
        <v>268</v>
      </c>
      <c r="O35" s="1490"/>
      <c r="P35" s="1490"/>
      <c r="Q35" s="1643">
        <v>129</v>
      </c>
      <c r="R35" s="1643"/>
      <c r="S35" s="1643"/>
      <c r="T35" s="1492">
        <v>1724</v>
      </c>
      <c r="U35" s="1492"/>
      <c r="V35" s="1492"/>
      <c r="W35" s="1492">
        <v>834</v>
      </c>
      <c r="X35" s="1492"/>
      <c r="Y35" s="1492"/>
      <c r="Z35" s="1490">
        <v>2569</v>
      </c>
      <c r="AA35" s="1490"/>
      <c r="AB35" s="1490"/>
    </row>
    <row r="36" spans="1:28" ht="18.75" customHeight="1">
      <c r="A36" s="1289"/>
      <c r="B36" s="1289"/>
      <c r="C36" s="315">
        <v>30</v>
      </c>
      <c r="D36" s="441"/>
      <c r="E36" s="1488">
        <v>6293</v>
      </c>
      <c r="F36" s="1489"/>
      <c r="G36" s="1489"/>
      <c r="H36" s="1492">
        <v>480</v>
      </c>
      <c r="I36" s="1492"/>
      <c r="J36" s="1492"/>
      <c r="K36" s="1490">
        <v>7</v>
      </c>
      <c r="L36" s="1490"/>
      <c r="M36" s="1490"/>
      <c r="N36" s="1490">
        <v>14203</v>
      </c>
      <c r="O36" s="1490"/>
      <c r="P36" s="1490"/>
      <c r="Q36" s="1643">
        <v>7789</v>
      </c>
      <c r="R36" s="1643"/>
      <c r="S36" s="1643"/>
      <c r="T36" s="1492">
        <v>12991</v>
      </c>
      <c r="U36" s="1492"/>
      <c r="V36" s="1492"/>
      <c r="W36" s="1492">
        <v>6296</v>
      </c>
      <c r="X36" s="1492"/>
      <c r="Y36" s="1492"/>
      <c r="Z36" s="1490">
        <v>24584</v>
      </c>
      <c r="AA36" s="1490"/>
      <c r="AB36" s="1490"/>
    </row>
    <row r="37" spans="1:28" ht="18.75" customHeight="1">
      <c r="A37" s="1289"/>
      <c r="B37" s="1289"/>
      <c r="C37" s="315"/>
      <c r="D37" s="441"/>
      <c r="E37" s="1488">
        <v>671</v>
      </c>
      <c r="F37" s="1489"/>
      <c r="G37" s="1489"/>
      <c r="H37" s="1492">
        <v>4</v>
      </c>
      <c r="I37" s="1492"/>
      <c r="J37" s="1492"/>
      <c r="K37" s="1490">
        <v>0</v>
      </c>
      <c r="L37" s="1490"/>
      <c r="M37" s="1490"/>
      <c r="N37" s="1490">
        <v>236</v>
      </c>
      <c r="O37" s="1490"/>
      <c r="P37" s="1490"/>
      <c r="Q37" s="1643">
        <v>222</v>
      </c>
      <c r="R37" s="1643"/>
      <c r="S37" s="1643"/>
      <c r="T37" s="1492">
        <v>1806</v>
      </c>
      <c r="U37" s="1492"/>
      <c r="V37" s="1492"/>
      <c r="W37" s="1492">
        <v>817</v>
      </c>
      <c r="X37" s="1492"/>
      <c r="Y37" s="1492"/>
      <c r="Z37" s="1490">
        <v>2563</v>
      </c>
      <c r="AA37" s="1490"/>
      <c r="AB37" s="1490"/>
    </row>
    <row r="38" spans="1:28" ht="18.75" customHeight="1">
      <c r="A38" s="1289" t="s">
        <v>458</v>
      </c>
      <c r="B38" s="1289"/>
      <c r="C38" s="315" t="s">
        <v>459</v>
      </c>
      <c r="D38" s="441"/>
      <c r="E38" s="1488">
        <v>7235</v>
      </c>
      <c r="F38" s="1489"/>
      <c r="G38" s="1489"/>
      <c r="H38" s="1492">
        <v>206</v>
      </c>
      <c r="I38" s="1492"/>
      <c r="J38" s="1492"/>
      <c r="K38" s="1490">
        <v>7</v>
      </c>
      <c r="L38" s="1490"/>
      <c r="M38" s="1490"/>
      <c r="N38" s="1490">
        <v>15125</v>
      </c>
      <c r="O38" s="1490"/>
      <c r="P38" s="1490"/>
      <c r="Q38" s="1489">
        <v>8075</v>
      </c>
      <c r="R38" s="1489"/>
      <c r="S38" s="1489"/>
      <c r="T38" s="1490">
        <v>13724</v>
      </c>
      <c r="U38" s="1490"/>
      <c r="V38" s="1490"/>
      <c r="W38" s="1490">
        <v>6342</v>
      </c>
      <c r="X38" s="1490"/>
      <c r="Y38" s="1490"/>
      <c r="Z38" s="1490">
        <v>25358</v>
      </c>
      <c r="AA38" s="1490"/>
      <c r="AB38" s="1490"/>
    </row>
    <row r="39" spans="1:28" ht="18.75" customHeight="1">
      <c r="A39" s="1289"/>
      <c r="B39" s="1289"/>
      <c r="C39" s="315"/>
      <c r="D39" s="441"/>
      <c r="E39" s="1488">
        <v>790</v>
      </c>
      <c r="F39" s="1489"/>
      <c r="G39" s="1489"/>
      <c r="H39" s="1492">
        <v>8</v>
      </c>
      <c r="I39" s="1492"/>
      <c r="J39" s="1492"/>
      <c r="K39" s="1490">
        <v>0</v>
      </c>
      <c r="L39" s="1490"/>
      <c r="M39" s="1490"/>
      <c r="N39" s="1490">
        <v>212</v>
      </c>
      <c r="O39" s="1490"/>
      <c r="P39" s="1490"/>
      <c r="Q39" s="1489">
        <v>103</v>
      </c>
      <c r="R39" s="1489"/>
      <c r="S39" s="1489"/>
      <c r="T39" s="1490">
        <v>2244</v>
      </c>
      <c r="U39" s="1490"/>
      <c r="V39" s="1490"/>
      <c r="W39" s="1490">
        <v>1013</v>
      </c>
      <c r="X39" s="1490"/>
      <c r="Y39" s="1490"/>
      <c r="Z39" s="1490">
        <v>2787</v>
      </c>
      <c r="AA39" s="1490"/>
      <c r="AB39" s="1490"/>
    </row>
    <row r="40" spans="1:28" ht="18.75" customHeight="1">
      <c r="A40" s="1289"/>
      <c r="B40" s="1289"/>
      <c r="C40" s="315">
        <v>2</v>
      </c>
      <c r="D40" s="441"/>
      <c r="E40" s="1488">
        <v>5325</v>
      </c>
      <c r="F40" s="1489"/>
      <c r="G40" s="1489"/>
      <c r="H40" s="1492">
        <v>340</v>
      </c>
      <c r="I40" s="1492"/>
      <c r="J40" s="1492"/>
      <c r="K40" s="1490">
        <v>32</v>
      </c>
      <c r="L40" s="1490"/>
      <c r="M40" s="1490"/>
      <c r="N40" s="1490">
        <v>13968</v>
      </c>
      <c r="O40" s="1490"/>
      <c r="P40" s="1490"/>
      <c r="Q40" s="1643">
        <v>8555</v>
      </c>
      <c r="R40" s="1643"/>
      <c r="S40" s="1643"/>
      <c r="T40" s="1492">
        <v>12931</v>
      </c>
      <c r="U40" s="1492"/>
      <c r="V40" s="1492"/>
      <c r="W40" s="1492">
        <v>6446</v>
      </c>
      <c r="X40" s="1492"/>
      <c r="Y40" s="1492"/>
      <c r="Z40" s="1490">
        <v>21998</v>
      </c>
      <c r="AA40" s="1490"/>
      <c r="AB40" s="1490"/>
    </row>
    <row r="41" spans="1:28" ht="18.75" customHeight="1">
      <c r="A41" s="315"/>
      <c r="B41" s="315"/>
      <c r="C41" s="315"/>
      <c r="D41" s="441"/>
      <c r="E41" s="1488">
        <v>534</v>
      </c>
      <c r="F41" s="1489"/>
      <c r="G41" s="1489"/>
      <c r="H41" s="1492">
        <v>0</v>
      </c>
      <c r="I41" s="1492"/>
      <c r="J41" s="1492"/>
      <c r="K41" s="1490">
        <v>6</v>
      </c>
      <c r="L41" s="1490"/>
      <c r="M41" s="1490"/>
      <c r="N41" s="1490">
        <v>170</v>
      </c>
      <c r="O41" s="1490"/>
      <c r="P41" s="1490"/>
      <c r="Q41" s="1643">
        <v>113</v>
      </c>
      <c r="R41" s="1643"/>
      <c r="S41" s="1643"/>
      <c r="T41" s="1492">
        <v>1838</v>
      </c>
      <c r="U41" s="1492"/>
      <c r="V41" s="1492"/>
      <c r="W41" s="1492">
        <v>980</v>
      </c>
      <c r="X41" s="1492"/>
      <c r="Y41" s="1492"/>
      <c r="Z41" s="1490">
        <v>2560</v>
      </c>
      <c r="AA41" s="1490"/>
      <c r="AB41" s="1490"/>
    </row>
    <row r="42" spans="1:28" ht="18.75" customHeight="1">
      <c r="A42" s="942"/>
      <c r="B42" s="942"/>
      <c r="C42" s="942"/>
      <c r="D42" s="943"/>
      <c r="E42" s="2232"/>
      <c r="F42" s="2233"/>
      <c r="G42" s="2233"/>
      <c r="H42" s="2233"/>
      <c r="I42" s="2233"/>
      <c r="J42" s="2233"/>
      <c r="K42" s="2233"/>
      <c r="L42" s="2233"/>
      <c r="M42" s="2233"/>
      <c r="N42" s="2233"/>
      <c r="O42" s="2233"/>
      <c r="P42" s="2233"/>
      <c r="Q42" s="2233"/>
      <c r="R42" s="2233"/>
      <c r="S42" s="2233"/>
      <c r="T42" s="2233"/>
      <c r="U42" s="2233"/>
      <c r="V42" s="2233"/>
      <c r="W42" s="2234"/>
      <c r="X42" s="2234"/>
      <c r="Y42" s="2234"/>
      <c r="Z42" s="2234"/>
      <c r="AA42" s="2234"/>
      <c r="AB42" s="2234"/>
    </row>
    <row r="43" spans="1:28" ht="13.5">
      <c r="A43" s="403" t="s">
        <v>2629</v>
      </c>
      <c r="B43" s="314"/>
      <c r="C43" s="314"/>
      <c r="D43" s="314"/>
      <c r="E43" s="314"/>
      <c r="F43" s="314"/>
      <c r="G43" s="314"/>
      <c r="H43" s="314"/>
      <c r="I43" s="314"/>
      <c r="J43" s="314"/>
      <c r="K43" s="314"/>
      <c r="L43" s="314"/>
      <c r="M43" s="314"/>
      <c r="N43" s="314"/>
      <c r="O43" s="314"/>
      <c r="P43" s="314"/>
      <c r="Q43" s="314"/>
      <c r="R43" s="314"/>
      <c r="S43" s="317"/>
      <c r="T43" s="933"/>
      <c r="U43" s="933"/>
      <c r="V43" s="933"/>
      <c r="X43" s="846"/>
      <c r="Y43" s="846"/>
      <c r="Z43" s="846"/>
      <c r="AB43" s="933" t="s">
        <v>2630</v>
      </c>
    </row>
    <row r="44" spans="1:28" ht="13.5">
      <c r="A44" s="65" t="s">
        <v>4727</v>
      </c>
    </row>
  </sheetData>
  <mergeCells count="307">
    <mergeCell ref="W41:Y41"/>
    <mergeCell ref="Z41:AB41"/>
    <mergeCell ref="E42:G42"/>
    <mergeCell ref="H42:J42"/>
    <mergeCell ref="K42:M42"/>
    <mergeCell ref="N42:P42"/>
    <mergeCell ref="Q42:S42"/>
    <mergeCell ref="T42:V42"/>
    <mergeCell ref="W42:Y42"/>
    <mergeCell ref="Z42:AB42"/>
    <mergeCell ref="E41:G41"/>
    <mergeCell ref="H41:J41"/>
    <mergeCell ref="K41:M41"/>
    <mergeCell ref="N41:P41"/>
    <mergeCell ref="Q41:S41"/>
    <mergeCell ref="T41:V41"/>
    <mergeCell ref="A40:B40"/>
    <mergeCell ref="E40:G40"/>
    <mergeCell ref="H40:J40"/>
    <mergeCell ref="K40:M40"/>
    <mergeCell ref="N40:P40"/>
    <mergeCell ref="Q40:S40"/>
    <mergeCell ref="T40:V40"/>
    <mergeCell ref="W40:Y40"/>
    <mergeCell ref="Z40:AB40"/>
    <mergeCell ref="A39:B39"/>
    <mergeCell ref="E39:G39"/>
    <mergeCell ref="H39:J39"/>
    <mergeCell ref="K39:M39"/>
    <mergeCell ref="N39:P39"/>
    <mergeCell ref="Q39:S39"/>
    <mergeCell ref="T39:V39"/>
    <mergeCell ref="W39:Y39"/>
    <mergeCell ref="Z39:AB39"/>
    <mergeCell ref="T37:V37"/>
    <mergeCell ref="W37:Y37"/>
    <mergeCell ref="Z37:AB37"/>
    <mergeCell ref="A38:B38"/>
    <mergeCell ref="E38:G38"/>
    <mergeCell ref="H38:J38"/>
    <mergeCell ref="K38:M38"/>
    <mergeCell ref="N38:P38"/>
    <mergeCell ref="Q38:S38"/>
    <mergeCell ref="T38:V38"/>
    <mergeCell ref="A37:B37"/>
    <mergeCell ref="E37:G37"/>
    <mergeCell ref="H37:J37"/>
    <mergeCell ref="K37:M37"/>
    <mergeCell ref="N37:P37"/>
    <mergeCell ref="Q37:S37"/>
    <mergeCell ref="W38:Y38"/>
    <mergeCell ref="Z38:AB38"/>
    <mergeCell ref="A36:B36"/>
    <mergeCell ref="E36:G36"/>
    <mergeCell ref="H36:J36"/>
    <mergeCell ref="K36:M36"/>
    <mergeCell ref="N36:P36"/>
    <mergeCell ref="Q36:S36"/>
    <mergeCell ref="T36:V36"/>
    <mergeCell ref="W36:Y36"/>
    <mergeCell ref="Z36:AB36"/>
    <mergeCell ref="A35:B35"/>
    <mergeCell ref="E35:G35"/>
    <mergeCell ref="H35:J35"/>
    <mergeCell ref="K35:M35"/>
    <mergeCell ref="N35:P35"/>
    <mergeCell ref="Q35:S35"/>
    <mergeCell ref="T35:V35"/>
    <mergeCell ref="W35:Y35"/>
    <mergeCell ref="Z35:AB35"/>
    <mergeCell ref="T33:V33"/>
    <mergeCell ref="W33:Y33"/>
    <mergeCell ref="Z33:AB33"/>
    <mergeCell ref="A34:B34"/>
    <mergeCell ref="E34:G34"/>
    <mergeCell ref="H34:J34"/>
    <mergeCell ref="K34:M34"/>
    <mergeCell ref="N34:P34"/>
    <mergeCell ref="Q34:S34"/>
    <mergeCell ref="T34:V34"/>
    <mergeCell ref="A33:B33"/>
    <mergeCell ref="E33:G33"/>
    <mergeCell ref="H33:J33"/>
    <mergeCell ref="K33:M33"/>
    <mergeCell ref="N33:P33"/>
    <mergeCell ref="Q33:S33"/>
    <mergeCell ref="W34:Y34"/>
    <mergeCell ref="Z34:AB34"/>
    <mergeCell ref="A32:B32"/>
    <mergeCell ref="E32:G32"/>
    <mergeCell ref="H32:J32"/>
    <mergeCell ref="K32:M32"/>
    <mergeCell ref="N32:P32"/>
    <mergeCell ref="Q32:S32"/>
    <mergeCell ref="T32:V32"/>
    <mergeCell ref="W32:Y32"/>
    <mergeCell ref="Z32:AB32"/>
    <mergeCell ref="A31:B31"/>
    <mergeCell ref="E31:G31"/>
    <mergeCell ref="H31:J31"/>
    <mergeCell ref="K31:M31"/>
    <mergeCell ref="N31:P31"/>
    <mergeCell ref="Q31:S31"/>
    <mergeCell ref="T31:V31"/>
    <mergeCell ref="W31:Y31"/>
    <mergeCell ref="Z31:AB31"/>
    <mergeCell ref="T29:V29"/>
    <mergeCell ref="W29:Y29"/>
    <mergeCell ref="Z29:AB29"/>
    <mergeCell ref="A30:B30"/>
    <mergeCell ref="E30:G30"/>
    <mergeCell ref="H30:J30"/>
    <mergeCell ref="K30:M30"/>
    <mergeCell ref="N30:P30"/>
    <mergeCell ref="Q30:S30"/>
    <mergeCell ref="T30:V30"/>
    <mergeCell ref="A29:B29"/>
    <mergeCell ref="E29:G29"/>
    <mergeCell ref="H29:J29"/>
    <mergeCell ref="K29:M29"/>
    <mergeCell ref="N29:P29"/>
    <mergeCell ref="Q29:S29"/>
    <mergeCell ref="W30:Y30"/>
    <mergeCell ref="Z30:AB30"/>
    <mergeCell ref="E27:G27"/>
    <mergeCell ref="H27:J27"/>
    <mergeCell ref="K27:M27"/>
    <mergeCell ref="N27:P27"/>
    <mergeCell ref="Q27:S27"/>
    <mergeCell ref="T27:V27"/>
    <mergeCell ref="W27:Y27"/>
    <mergeCell ref="Z27:AB27"/>
    <mergeCell ref="A28:B28"/>
    <mergeCell ref="E28:G28"/>
    <mergeCell ref="H28:J28"/>
    <mergeCell ref="K28:M28"/>
    <mergeCell ref="N28:P28"/>
    <mergeCell ref="Q28:S28"/>
    <mergeCell ref="T28:V28"/>
    <mergeCell ref="W28:Y28"/>
    <mergeCell ref="Z28:AB28"/>
    <mergeCell ref="A23:E23"/>
    <mergeCell ref="A24:D26"/>
    <mergeCell ref="E24:M24"/>
    <mergeCell ref="N24:S24"/>
    <mergeCell ref="T24:Y24"/>
    <mergeCell ref="Z24:AB26"/>
    <mergeCell ref="E25:G26"/>
    <mergeCell ref="H25:J26"/>
    <mergeCell ref="K25:M26"/>
    <mergeCell ref="N25:P26"/>
    <mergeCell ref="Q25:S26"/>
    <mergeCell ref="T25:V26"/>
    <mergeCell ref="W25:Y26"/>
    <mergeCell ref="Z21:AB21"/>
    <mergeCell ref="E22:G22"/>
    <mergeCell ref="H22:J22"/>
    <mergeCell ref="K22:M22"/>
    <mergeCell ref="N22:P22"/>
    <mergeCell ref="Q22:S22"/>
    <mergeCell ref="T22:V22"/>
    <mergeCell ref="Z22:AB22"/>
    <mergeCell ref="T20:V20"/>
    <mergeCell ref="W20:Y20"/>
    <mergeCell ref="Z20:AB20"/>
    <mergeCell ref="E21:G21"/>
    <mergeCell ref="H21:J21"/>
    <mergeCell ref="K21:M21"/>
    <mergeCell ref="N21:P21"/>
    <mergeCell ref="Q21:S21"/>
    <mergeCell ref="T21:V21"/>
    <mergeCell ref="W21:Y21"/>
    <mergeCell ref="Z18:AB18"/>
    <mergeCell ref="A19:B19"/>
    <mergeCell ref="E19:G19"/>
    <mergeCell ref="H19:J19"/>
    <mergeCell ref="K19:M19"/>
    <mergeCell ref="N19:P19"/>
    <mergeCell ref="Q19:S19"/>
    <mergeCell ref="T19:V19"/>
    <mergeCell ref="W19:Y19"/>
    <mergeCell ref="Z19:AB19"/>
    <mergeCell ref="A18:B18"/>
    <mergeCell ref="E18:G18"/>
    <mergeCell ref="H18:J18"/>
    <mergeCell ref="K18:M18"/>
    <mergeCell ref="N18:P18"/>
    <mergeCell ref="Q18:S18"/>
    <mergeCell ref="T18:V18"/>
    <mergeCell ref="W18:Y18"/>
    <mergeCell ref="A20:B20"/>
    <mergeCell ref="E20:G20"/>
    <mergeCell ref="H20:J20"/>
    <mergeCell ref="K20:M20"/>
    <mergeCell ref="N20:P20"/>
    <mergeCell ref="Q20:S20"/>
    <mergeCell ref="T16:V16"/>
    <mergeCell ref="W16:Y16"/>
    <mergeCell ref="Z16:AB16"/>
    <mergeCell ref="A17:B17"/>
    <mergeCell ref="E17:G17"/>
    <mergeCell ref="H17:J17"/>
    <mergeCell ref="K17:M17"/>
    <mergeCell ref="N17:P17"/>
    <mergeCell ref="Q17:S17"/>
    <mergeCell ref="T17:V17"/>
    <mergeCell ref="A16:B16"/>
    <mergeCell ref="E16:G16"/>
    <mergeCell ref="H16:J16"/>
    <mergeCell ref="K16:M16"/>
    <mergeCell ref="N16:P16"/>
    <mergeCell ref="Q16:S16"/>
    <mergeCell ref="W17:Y17"/>
    <mergeCell ref="Z17:AB17"/>
    <mergeCell ref="A15:B15"/>
    <mergeCell ref="E15:G15"/>
    <mergeCell ref="H15:J15"/>
    <mergeCell ref="K15:M15"/>
    <mergeCell ref="N15:P15"/>
    <mergeCell ref="Q15:S15"/>
    <mergeCell ref="T15:V15"/>
    <mergeCell ref="W15:Y15"/>
    <mergeCell ref="Z15:AB15"/>
    <mergeCell ref="A14:B14"/>
    <mergeCell ref="E14:G14"/>
    <mergeCell ref="H14:J14"/>
    <mergeCell ref="K14:M14"/>
    <mergeCell ref="N14:P14"/>
    <mergeCell ref="Q14:S14"/>
    <mergeCell ref="T14:V14"/>
    <mergeCell ref="W14:Y14"/>
    <mergeCell ref="Z14:AB14"/>
    <mergeCell ref="T12:V12"/>
    <mergeCell ref="W12:Y12"/>
    <mergeCell ref="Z12:AB12"/>
    <mergeCell ref="A13:B13"/>
    <mergeCell ref="E13:G13"/>
    <mergeCell ref="H13:J13"/>
    <mergeCell ref="K13:M13"/>
    <mergeCell ref="N13:P13"/>
    <mergeCell ref="Q13:S13"/>
    <mergeCell ref="T13:V13"/>
    <mergeCell ref="A12:B12"/>
    <mergeCell ref="E12:G12"/>
    <mergeCell ref="H12:J12"/>
    <mergeCell ref="K12:M12"/>
    <mergeCell ref="N12:P12"/>
    <mergeCell ref="Q12:S12"/>
    <mergeCell ref="W13:Y13"/>
    <mergeCell ref="Z13:AB13"/>
    <mergeCell ref="A11:B11"/>
    <mergeCell ref="E11:G11"/>
    <mergeCell ref="H11:J11"/>
    <mergeCell ref="K11:M11"/>
    <mergeCell ref="N11:P11"/>
    <mergeCell ref="Q11:S11"/>
    <mergeCell ref="T11:V11"/>
    <mergeCell ref="W11:Y11"/>
    <mergeCell ref="Z11:AB11"/>
    <mergeCell ref="Q8:S8"/>
    <mergeCell ref="E7:G7"/>
    <mergeCell ref="H7:J7"/>
    <mergeCell ref="K7:M7"/>
    <mergeCell ref="N7:P7"/>
    <mergeCell ref="Q7:S7"/>
    <mergeCell ref="W9:Y9"/>
    <mergeCell ref="Z9:AB9"/>
    <mergeCell ref="A10:B10"/>
    <mergeCell ref="E10:G10"/>
    <mergeCell ref="H10:J10"/>
    <mergeCell ref="K10:M10"/>
    <mergeCell ref="N10:P10"/>
    <mergeCell ref="Q10:S10"/>
    <mergeCell ref="T10:V10"/>
    <mergeCell ref="W10:Y10"/>
    <mergeCell ref="Z10:AB10"/>
    <mergeCell ref="A9:B9"/>
    <mergeCell ref="E9:G9"/>
    <mergeCell ref="H9:J9"/>
    <mergeCell ref="K9:M9"/>
    <mergeCell ref="N9:P9"/>
    <mergeCell ref="Q9:S9"/>
    <mergeCell ref="T9:V9"/>
    <mergeCell ref="T7:V7"/>
    <mergeCell ref="W7:Y7"/>
    <mergeCell ref="Z7:AB7"/>
    <mergeCell ref="T8:V8"/>
    <mergeCell ref="W8:Y8"/>
    <mergeCell ref="Z8:AB8"/>
    <mergeCell ref="A1:D1"/>
    <mergeCell ref="A2:AB2"/>
    <mergeCell ref="A4:D6"/>
    <mergeCell ref="E4:S4"/>
    <mergeCell ref="T4:AB4"/>
    <mergeCell ref="E5:G6"/>
    <mergeCell ref="H5:J6"/>
    <mergeCell ref="K5:M6"/>
    <mergeCell ref="N5:P6"/>
    <mergeCell ref="Q5:S6"/>
    <mergeCell ref="T5:V6"/>
    <mergeCell ref="W5:Y6"/>
    <mergeCell ref="Z5:AB6"/>
    <mergeCell ref="A8:B8"/>
    <mergeCell ref="E8:G8"/>
    <mergeCell ref="H8:J8"/>
    <mergeCell ref="K8:M8"/>
    <mergeCell ref="N8:P8"/>
  </mergeCells>
  <phoneticPr fontId="4"/>
  <hyperlinks>
    <hyperlink ref="A1" location="P2細目次!A1" display="目次に戻る" xr:uid="{7C500E71-E863-4E0C-8D59-2291AD0D3A64}"/>
  </hyperlinks>
  <pageMargins left="0.70866141732283472" right="0.70866141732283472" top="0.74803149606299213" bottom="0.74803149606299213" header="0.31496062992125984" footer="0.31496062992125984"/>
  <pageSetup paperSize="9" firstPageNumber="0" orientation="portrait" r:id="rId1"/>
  <headerFooter differentFirst="1" scaleWithDoc="0">
    <oddFooter>&amp;C- &amp;P -</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0DAD-49E6-471F-8024-37C72A8AB114}">
  <sheetPr>
    <tabColor theme="0"/>
    <pageSetUpPr fitToPage="1"/>
  </sheetPr>
  <dimension ref="A1:AB49"/>
  <sheetViews>
    <sheetView topLeftCell="A34"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28" ht="13.5">
      <c r="A1" s="1544" t="s">
        <v>4602</v>
      </c>
      <c r="B1" s="1544"/>
      <c r="C1" s="1544"/>
      <c r="D1" s="1544"/>
    </row>
    <row r="2" spans="1:28" s="42" customFormat="1" ht="21">
      <c r="A2" s="1271" t="s">
        <v>2631</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row>
    <row r="3" spans="1:28" ht="18.75"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row>
    <row r="4" spans="1:28" ht="18.75" customHeight="1">
      <c r="A4" s="1262" t="s">
        <v>2520</v>
      </c>
      <c r="B4" s="1262"/>
      <c r="C4" s="1262"/>
      <c r="D4" s="1263"/>
      <c r="E4" s="1485" t="s">
        <v>2601</v>
      </c>
      <c r="F4" s="1486"/>
      <c r="G4" s="1494"/>
      <c r="H4" s="1485" t="s">
        <v>2632</v>
      </c>
      <c r="I4" s="1486"/>
      <c r="J4" s="1494"/>
      <c r="K4" s="1260" t="s">
        <v>2633</v>
      </c>
      <c r="L4" s="1261"/>
      <c r="M4" s="1261"/>
      <c r="N4" s="1261"/>
      <c r="O4" s="1261"/>
      <c r="P4" s="1261"/>
      <c r="Q4" s="1261"/>
      <c r="R4" s="1261"/>
      <c r="S4" s="1261"/>
      <c r="T4" s="1261"/>
      <c r="U4" s="1261"/>
      <c r="V4" s="1261"/>
      <c r="W4" s="1261"/>
      <c r="X4" s="1261"/>
      <c r="Y4" s="1261"/>
      <c r="Z4" s="1261"/>
      <c r="AA4" s="1261"/>
      <c r="AB4" s="1261"/>
    </row>
    <row r="5" spans="1:28" ht="18.75" customHeight="1">
      <c r="A5" s="1262"/>
      <c r="B5" s="1262"/>
      <c r="C5" s="1262"/>
      <c r="D5" s="1263"/>
      <c r="E5" s="1487"/>
      <c r="F5" s="1295"/>
      <c r="G5" s="1495"/>
      <c r="H5" s="1487"/>
      <c r="I5" s="1295"/>
      <c r="J5" s="1495"/>
      <c r="K5" s="1659" t="s">
        <v>2634</v>
      </c>
      <c r="L5" s="1756"/>
      <c r="M5" s="1757"/>
      <c r="N5" s="1659" t="s">
        <v>2635</v>
      </c>
      <c r="O5" s="1756"/>
      <c r="P5" s="1757"/>
      <c r="Q5" s="1260" t="s">
        <v>2636</v>
      </c>
      <c r="R5" s="1261"/>
      <c r="S5" s="1262"/>
      <c r="T5" s="1260" t="s">
        <v>2637</v>
      </c>
      <c r="U5" s="1261"/>
      <c r="V5" s="1262"/>
      <c r="W5" s="1659" t="s">
        <v>2638</v>
      </c>
      <c r="X5" s="1756"/>
      <c r="Y5" s="1757"/>
      <c r="Z5" s="1260" t="s">
        <v>1242</v>
      </c>
      <c r="AA5" s="1261"/>
      <c r="AB5" s="1261"/>
    </row>
    <row r="6" spans="1:28" ht="18.75" customHeight="1">
      <c r="A6" s="285"/>
      <c r="B6" s="285"/>
      <c r="C6" s="285"/>
      <c r="D6" s="311"/>
      <c r="E6" s="1279" t="s">
        <v>646</v>
      </c>
      <c r="F6" s="1277"/>
      <c r="G6" s="1277"/>
      <c r="H6" s="1277" t="s">
        <v>962</v>
      </c>
      <c r="I6" s="1277"/>
      <c r="J6" s="1277"/>
      <c r="K6" s="1289" t="s">
        <v>435</v>
      </c>
      <c r="L6" s="1289"/>
      <c r="M6" s="1289"/>
      <c r="N6" s="1289" t="s">
        <v>435</v>
      </c>
      <c r="O6" s="1289"/>
      <c r="P6" s="1289"/>
      <c r="Q6" s="1289" t="s">
        <v>435</v>
      </c>
      <c r="R6" s="1289"/>
      <c r="S6" s="1289"/>
      <c r="T6" s="1289" t="s">
        <v>435</v>
      </c>
      <c r="U6" s="1289"/>
      <c r="V6" s="1289"/>
      <c r="W6" s="1289" t="s">
        <v>435</v>
      </c>
      <c r="X6" s="1289"/>
      <c r="Y6" s="1289"/>
      <c r="Z6" s="1289" t="s">
        <v>435</v>
      </c>
      <c r="AA6" s="1289"/>
      <c r="AB6" s="1289"/>
    </row>
    <row r="7" spans="1:28" ht="18.75" customHeight="1">
      <c r="A7" s="1289" t="s">
        <v>965</v>
      </c>
      <c r="B7" s="1289"/>
      <c r="C7" s="315">
        <v>24</v>
      </c>
      <c r="D7" s="311"/>
      <c r="E7" s="1488">
        <v>6565</v>
      </c>
      <c r="F7" s="1489"/>
      <c r="G7" s="1489"/>
      <c r="H7" s="1490">
        <v>9400</v>
      </c>
      <c r="I7" s="1490"/>
      <c r="J7" s="1490"/>
      <c r="K7" s="1489">
        <v>8127</v>
      </c>
      <c r="L7" s="1489"/>
      <c r="M7" s="1489"/>
      <c r="N7" s="1489">
        <v>7398</v>
      </c>
      <c r="O7" s="1489"/>
      <c r="P7" s="1489"/>
      <c r="Q7" s="1489">
        <v>831</v>
      </c>
      <c r="R7" s="1489"/>
      <c r="S7" s="1489"/>
      <c r="T7" s="1489">
        <v>1252</v>
      </c>
      <c r="U7" s="1489"/>
      <c r="V7" s="1489"/>
      <c r="W7" s="1489">
        <v>5369</v>
      </c>
      <c r="X7" s="1489"/>
      <c r="Y7" s="1489"/>
      <c r="Z7" s="1489">
        <v>275</v>
      </c>
      <c r="AA7" s="1489"/>
      <c r="AB7" s="1489"/>
    </row>
    <row r="8" spans="1:28" ht="18.75" customHeight="1">
      <c r="A8" s="1289"/>
      <c r="B8" s="1289"/>
      <c r="C8" s="315"/>
      <c r="D8" s="311"/>
      <c r="E8" s="1759"/>
      <c r="F8" s="1643"/>
      <c r="G8" s="1643"/>
      <c r="H8" s="1643"/>
      <c r="I8" s="1643"/>
      <c r="J8" s="1643"/>
      <c r="K8" s="1643"/>
      <c r="L8" s="1643"/>
      <c r="M8" s="1643"/>
      <c r="N8" s="1643"/>
      <c r="O8" s="1643"/>
      <c r="P8" s="1643"/>
      <c r="Q8" s="1643"/>
      <c r="R8" s="1643"/>
      <c r="S8" s="1643"/>
      <c r="T8" s="1643"/>
      <c r="U8" s="1643"/>
      <c r="V8" s="1643"/>
      <c r="W8" s="1643"/>
      <c r="X8" s="1643"/>
      <c r="Y8" s="1643"/>
      <c r="Z8" s="1643"/>
      <c r="AA8" s="1643"/>
      <c r="AB8" s="1643"/>
    </row>
    <row r="9" spans="1:28" ht="18.75" customHeight="1">
      <c r="A9" s="1289"/>
      <c r="B9" s="1289"/>
      <c r="C9" s="315">
        <v>25</v>
      </c>
      <c r="D9" s="311"/>
      <c r="E9" s="1488">
        <v>7119</v>
      </c>
      <c r="F9" s="1489"/>
      <c r="G9" s="1489"/>
      <c r="H9" s="1490">
        <v>10277</v>
      </c>
      <c r="I9" s="1490"/>
      <c r="J9" s="1490"/>
      <c r="K9" s="1489">
        <v>8892</v>
      </c>
      <c r="L9" s="1489"/>
      <c r="M9" s="1489"/>
      <c r="N9" s="1489">
        <v>8184</v>
      </c>
      <c r="O9" s="1489"/>
      <c r="P9" s="1489"/>
      <c r="Q9" s="1489">
        <v>848</v>
      </c>
      <c r="R9" s="1489"/>
      <c r="S9" s="1489"/>
      <c r="T9" s="1489">
        <v>1318</v>
      </c>
      <c r="U9" s="1489"/>
      <c r="V9" s="1489"/>
      <c r="W9" s="1489">
        <v>5879</v>
      </c>
      <c r="X9" s="1489"/>
      <c r="Y9" s="1489"/>
      <c r="Z9" s="1489">
        <v>342</v>
      </c>
      <c r="AA9" s="1489"/>
      <c r="AB9" s="1489"/>
    </row>
    <row r="10" spans="1:28" ht="15" customHeight="1">
      <c r="A10" s="1202"/>
      <c r="B10" s="1202"/>
      <c r="D10" s="311"/>
      <c r="E10" s="1488"/>
      <c r="F10" s="1490"/>
      <c r="G10" s="1490"/>
      <c r="H10" s="1490"/>
      <c r="I10" s="1490"/>
      <c r="J10" s="1490"/>
      <c r="K10" s="1489"/>
      <c r="L10" s="1489"/>
      <c r="M10" s="1489"/>
      <c r="N10" s="1489"/>
      <c r="O10" s="1489"/>
      <c r="P10" s="1489"/>
      <c r="Q10" s="1489"/>
      <c r="R10" s="1489"/>
      <c r="S10" s="1489"/>
      <c r="T10" s="1489"/>
      <c r="U10" s="1489"/>
      <c r="V10" s="1489"/>
      <c r="W10" s="1489"/>
      <c r="X10" s="1489"/>
      <c r="Y10" s="1489"/>
      <c r="Z10" s="1489"/>
      <c r="AA10" s="1489"/>
      <c r="AB10" s="1489"/>
    </row>
    <row r="11" spans="1:28" ht="18.75" customHeight="1">
      <c r="A11" s="1289"/>
      <c r="B11" s="1289"/>
      <c r="C11" s="315">
        <v>26</v>
      </c>
      <c r="D11" s="311"/>
      <c r="E11" s="1488">
        <v>7322</v>
      </c>
      <c r="F11" s="1489"/>
      <c r="G11" s="1489"/>
      <c r="H11" s="1490">
        <v>10470</v>
      </c>
      <c r="I11" s="1490"/>
      <c r="J11" s="1490"/>
      <c r="K11" s="1489">
        <v>8976</v>
      </c>
      <c r="L11" s="1489"/>
      <c r="M11" s="1489"/>
      <c r="N11" s="1489">
        <v>8373</v>
      </c>
      <c r="O11" s="1489"/>
      <c r="P11" s="1489"/>
      <c r="Q11" s="1489">
        <v>739</v>
      </c>
      <c r="R11" s="1489"/>
      <c r="S11" s="1489"/>
      <c r="T11" s="1489">
        <v>1339</v>
      </c>
      <c r="U11" s="1489"/>
      <c r="V11" s="1489"/>
      <c r="W11" s="1489">
        <v>6085</v>
      </c>
      <c r="X11" s="1489"/>
      <c r="Y11" s="1489"/>
      <c r="Z11" s="1489">
        <v>346</v>
      </c>
      <c r="AA11" s="1489"/>
      <c r="AB11" s="1489"/>
    </row>
    <row r="12" spans="1:28" ht="15" customHeight="1">
      <c r="A12" s="1202"/>
      <c r="B12" s="1202"/>
      <c r="D12" s="311"/>
      <c r="E12" s="1488"/>
      <c r="F12" s="1490"/>
      <c r="G12" s="1490"/>
      <c r="H12" s="1490"/>
      <c r="I12" s="1490"/>
      <c r="J12" s="1490"/>
      <c r="K12" s="1489"/>
      <c r="L12" s="1489"/>
      <c r="M12" s="1489"/>
      <c r="N12" s="1489"/>
      <c r="O12" s="1489"/>
      <c r="P12" s="1489"/>
      <c r="Q12" s="1489"/>
      <c r="R12" s="1489"/>
      <c r="S12" s="1489"/>
      <c r="T12" s="1489"/>
      <c r="U12" s="1489"/>
      <c r="V12" s="1489"/>
      <c r="W12" s="1489"/>
      <c r="X12" s="1489"/>
      <c r="Y12" s="1489"/>
      <c r="Z12" s="1489"/>
      <c r="AA12" s="1489"/>
      <c r="AB12" s="1489"/>
    </row>
    <row r="13" spans="1:28" ht="18.75" customHeight="1">
      <c r="A13" s="1289"/>
      <c r="B13" s="1289"/>
      <c r="C13" s="315">
        <v>27</v>
      </c>
      <c r="D13" s="311"/>
      <c r="E13" s="1488">
        <v>7498</v>
      </c>
      <c r="F13" s="1489"/>
      <c r="G13" s="1489"/>
      <c r="H13" s="1490">
        <v>10501</v>
      </c>
      <c r="I13" s="1490"/>
      <c r="J13" s="1490"/>
      <c r="K13" s="1489">
        <v>8936</v>
      </c>
      <c r="L13" s="1489"/>
      <c r="M13" s="1489"/>
      <c r="N13" s="1489">
        <v>8396</v>
      </c>
      <c r="O13" s="1489"/>
      <c r="P13" s="1489"/>
      <c r="Q13" s="1489">
        <v>661</v>
      </c>
      <c r="R13" s="1489"/>
      <c r="S13" s="1489"/>
      <c r="T13" s="1489">
        <v>1505</v>
      </c>
      <c r="U13" s="1489"/>
      <c r="V13" s="1489"/>
      <c r="W13" s="1489">
        <v>6435</v>
      </c>
      <c r="X13" s="1489"/>
      <c r="Y13" s="1489"/>
      <c r="Z13" s="1489">
        <v>309</v>
      </c>
      <c r="AA13" s="1489"/>
      <c r="AB13" s="1489"/>
    </row>
    <row r="14" spans="1:28" ht="15" customHeight="1">
      <c r="A14" s="1202"/>
      <c r="B14" s="1202"/>
      <c r="D14" s="311"/>
      <c r="E14" s="1488"/>
      <c r="F14" s="1490"/>
      <c r="G14" s="1490"/>
      <c r="H14" s="1490"/>
      <c r="I14" s="1490"/>
      <c r="J14" s="1490"/>
      <c r="K14" s="1489"/>
      <c r="L14" s="1489"/>
      <c r="M14" s="1489"/>
      <c r="N14" s="1489"/>
      <c r="O14" s="1489"/>
      <c r="P14" s="1489"/>
      <c r="Q14" s="1489"/>
      <c r="R14" s="1489"/>
      <c r="S14" s="1489"/>
      <c r="T14" s="1489"/>
      <c r="U14" s="1489"/>
      <c r="V14" s="1489"/>
      <c r="W14" s="1489"/>
      <c r="X14" s="1489"/>
      <c r="Y14" s="1489"/>
      <c r="Z14" s="1489"/>
      <c r="AA14" s="1489"/>
      <c r="AB14" s="1489"/>
    </row>
    <row r="15" spans="1:28" ht="18.75" customHeight="1">
      <c r="A15" s="1289"/>
      <c r="B15" s="1289"/>
      <c r="C15" s="315">
        <v>28</v>
      </c>
      <c r="D15" s="311"/>
      <c r="E15" s="1488">
        <v>7588</v>
      </c>
      <c r="F15" s="1489"/>
      <c r="G15" s="1489"/>
      <c r="H15" s="1490">
        <v>10573</v>
      </c>
      <c r="I15" s="1490"/>
      <c r="J15" s="1490"/>
      <c r="K15" s="1489">
        <v>9101</v>
      </c>
      <c r="L15" s="1489"/>
      <c r="M15" s="1489"/>
      <c r="N15" s="1489">
        <v>8423</v>
      </c>
      <c r="O15" s="1489"/>
      <c r="P15" s="1489"/>
      <c r="Q15" s="1489">
        <v>699</v>
      </c>
      <c r="R15" s="1489"/>
      <c r="S15" s="1489"/>
      <c r="T15" s="1489">
        <v>1563</v>
      </c>
      <c r="U15" s="1489"/>
      <c r="V15" s="1489"/>
      <c r="W15" s="1489">
        <v>6715</v>
      </c>
      <c r="X15" s="1489"/>
      <c r="Y15" s="1489"/>
      <c r="Z15" s="1489">
        <v>299</v>
      </c>
      <c r="AA15" s="1489"/>
      <c r="AB15" s="1489"/>
    </row>
    <row r="16" spans="1:28" ht="15" customHeight="1">
      <c r="A16" s="1202"/>
      <c r="B16" s="1202"/>
      <c r="D16" s="311"/>
      <c r="E16" s="1488"/>
      <c r="F16" s="1490"/>
      <c r="G16" s="1490"/>
      <c r="H16" s="1490"/>
      <c r="I16" s="1490"/>
      <c r="J16" s="1490"/>
      <c r="K16" s="1489"/>
      <c r="L16" s="1489"/>
      <c r="M16" s="1489"/>
      <c r="N16" s="1489"/>
      <c r="O16" s="1489"/>
      <c r="P16" s="1489"/>
      <c r="Q16" s="1489"/>
      <c r="R16" s="1489"/>
      <c r="S16" s="1489"/>
      <c r="T16" s="1489"/>
      <c r="U16" s="1489"/>
      <c r="V16" s="1489"/>
      <c r="W16" s="1489"/>
      <c r="X16" s="1489"/>
      <c r="Y16" s="1489"/>
      <c r="Z16" s="1489"/>
      <c r="AA16" s="1489"/>
      <c r="AB16" s="1489"/>
    </row>
    <row r="17" spans="1:28" ht="18.75" customHeight="1">
      <c r="A17" s="1289"/>
      <c r="B17" s="1289"/>
      <c r="C17" s="315">
        <v>29</v>
      </c>
      <c r="D17" s="311"/>
      <c r="E17" s="1488">
        <v>7544</v>
      </c>
      <c r="F17" s="1489"/>
      <c r="G17" s="1489"/>
      <c r="H17" s="1490">
        <v>10389</v>
      </c>
      <c r="I17" s="1490"/>
      <c r="J17" s="1490"/>
      <c r="K17" s="1489">
        <v>8913</v>
      </c>
      <c r="L17" s="1489"/>
      <c r="M17" s="1489"/>
      <c r="N17" s="1489">
        <v>8288</v>
      </c>
      <c r="O17" s="1489"/>
      <c r="P17" s="1489"/>
      <c r="Q17" s="1489">
        <v>643</v>
      </c>
      <c r="R17" s="1489"/>
      <c r="S17" s="1489"/>
      <c r="T17" s="1489">
        <v>1599</v>
      </c>
      <c r="U17" s="1489"/>
      <c r="V17" s="1489"/>
      <c r="W17" s="1489">
        <v>6697</v>
      </c>
      <c r="X17" s="1489"/>
      <c r="Y17" s="1489"/>
      <c r="Z17" s="1489">
        <v>277</v>
      </c>
      <c r="AA17" s="1489"/>
      <c r="AB17" s="1489"/>
    </row>
    <row r="18" spans="1:28" ht="15" customHeight="1">
      <c r="A18" s="1202"/>
      <c r="B18" s="1202"/>
      <c r="D18" s="311"/>
      <c r="E18" s="1488"/>
      <c r="F18" s="1490"/>
      <c r="G18" s="1490"/>
      <c r="H18" s="1490"/>
      <c r="I18" s="1490"/>
      <c r="J18" s="1490"/>
      <c r="K18" s="1489"/>
      <c r="L18" s="1489"/>
      <c r="M18" s="1489"/>
      <c r="N18" s="1489"/>
      <c r="O18" s="1489"/>
      <c r="P18" s="1489"/>
      <c r="Q18" s="1489"/>
      <c r="R18" s="1489"/>
      <c r="S18" s="1489"/>
      <c r="T18" s="1489"/>
      <c r="U18" s="1489"/>
      <c r="V18" s="1489"/>
      <c r="W18" s="1489"/>
      <c r="X18" s="1489"/>
      <c r="Y18" s="1489"/>
      <c r="Z18" s="1489"/>
      <c r="AA18" s="1489"/>
      <c r="AB18" s="1489"/>
    </row>
    <row r="19" spans="1:28" ht="18.75" customHeight="1">
      <c r="A19" s="1289"/>
      <c r="B19" s="1289"/>
      <c r="C19" s="315">
        <v>30</v>
      </c>
      <c r="D19" s="311"/>
      <c r="E19" s="1488">
        <v>7617</v>
      </c>
      <c r="F19" s="1489"/>
      <c r="G19" s="1489"/>
      <c r="H19" s="1490">
        <v>10309</v>
      </c>
      <c r="I19" s="1490"/>
      <c r="J19" s="1490"/>
      <c r="K19" s="1489">
        <v>8752</v>
      </c>
      <c r="L19" s="1489"/>
      <c r="M19" s="1489"/>
      <c r="N19" s="1489">
        <v>8097</v>
      </c>
      <c r="O19" s="1489"/>
      <c r="P19" s="1489"/>
      <c r="Q19" s="1489">
        <v>613</v>
      </c>
      <c r="R19" s="1489"/>
      <c r="S19" s="1489"/>
      <c r="T19" s="1489">
        <v>1708</v>
      </c>
      <c r="U19" s="1489"/>
      <c r="V19" s="1489"/>
      <c r="W19" s="1489">
        <v>6854</v>
      </c>
      <c r="X19" s="1489"/>
      <c r="Y19" s="1489"/>
      <c r="Z19" s="1489">
        <v>173</v>
      </c>
      <c r="AA19" s="1489"/>
      <c r="AB19" s="1489"/>
    </row>
    <row r="20" spans="1:28" ht="15" customHeight="1">
      <c r="A20" s="1202"/>
      <c r="B20" s="1202"/>
      <c r="D20" s="311"/>
      <c r="E20" s="1488"/>
      <c r="F20" s="1490"/>
      <c r="G20" s="1490"/>
      <c r="H20" s="1490"/>
      <c r="I20" s="1490"/>
      <c r="J20" s="1490"/>
      <c r="K20" s="1489"/>
      <c r="L20" s="1489"/>
      <c r="M20" s="1489"/>
      <c r="N20" s="1489"/>
      <c r="O20" s="1489"/>
      <c r="P20" s="1489"/>
      <c r="Q20" s="1489"/>
      <c r="R20" s="1489"/>
      <c r="S20" s="1489"/>
      <c r="T20" s="1489"/>
      <c r="U20" s="1489"/>
      <c r="V20" s="1489"/>
      <c r="W20" s="1489"/>
      <c r="X20" s="1489"/>
      <c r="Y20" s="1489"/>
      <c r="Z20" s="1489"/>
      <c r="AA20" s="1489"/>
      <c r="AB20" s="1489"/>
    </row>
    <row r="21" spans="1:28" ht="18.75" customHeight="1">
      <c r="A21" s="1289" t="s">
        <v>1212</v>
      </c>
      <c r="B21" s="1289"/>
      <c r="C21" s="315" t="s">
        <v>2417</v>
      </c>
      <c r="D21" s="311"/>
      <c r="E21" s="1488">
        <v>7749</v>
      </c>
      <c r="F21" s="1489"/>
      <c r="G21" s="1489"/>
      <c r="H21" s="1490">
        <v>10361</v>
      </c>
      <c r="I21" s="1490"/>
      <c r="J21" s="1490"/>
      <c r="K21" s="1489">
        <v>8593</v>
      </c>
      <c r="L21" s="1489"/>
      <c r="M21" s="1489"/>
      <c r="N21" s="1489">
        <v>8038</v>
      </c>
      <c r="O21" s="1489"/>
      <c r="P21" s="1489"/>
      <c r="Q21" s="1489">
        <v>564</v>
      </c>
      <c r="R21" s="1489"/>
      <c r="S21" s="1489"/>
      <c r="T21" s="1489">
        <v>1792</v>
      </c>
      <c r="U21" s="1489"/>
      <c r="V21" s="1489"/>
      <c r="W21" s="1489">
        <v>6856</v>
      </c>
      <c r="X21" s="1489"/>
      <c r="Y21" s="1489"/>
      <c r="Z21" s="1489">
        <v>198</v>
      </c>
      <c r="AA21" s="1489"/>
      <c r="AB21" s="1489"/>
    </row>
    <row r="22" spans="1:28" ht="15" customHeight="1">
      <c r="A22" s="1202"/>
      <c r="B22" s="1202"/>
      <c r="D22" s="311"/>
      <c r="E22" s="1488"/>
      <c r="F22" s="1490"/>
      <c r="G22" s="1490"/>
      <c r="H22" s="1490"/>
      <c r="I22" s="1490"/>
      <c r="J22" s="1490"/>
      <c r="K22" s="1490"/>
      <c r="L22" s="1490"/>
      <c r="M22" s="1490"/>
      <c r="N22" s="1490"/>
      <c r="O22" s="1490"/>
      <c r="P22" s="1490"/>
      <c r="Q22" s="1490"/>
      <c r="R22" s="1490"/>
      <c r="S22" s="1490"/>
      <c r="T22" s="1490"/>
      <c r="U22" s="1490"/>
      <c r="V22" s="1490"/>
      <c r="W22" s="1490"/>
      <c r="X22" s="1490"/>
      <c r="Y22" s="1490"/>
      <c r="Z22" s="1490"/>
      <c r="AA22" s="1490"/>
      <c r="AB22" s="1490"/>
    </row>
    <row r="23" spans="1:28" ht="18.75" customHeight="1">
      <c r="A23" s="1289"/>
      <c r="B23" s="1289"/>
      <c r="C23" s="315">
        <v>2</v>
      </c>
      <c r="D23" s="311"/>
      <c r="E23" s="1488">
        <v>7744</v>
      </c>
      <c r="F23" s="1490"/>
      <c r="G23" s="1490"/>
      <c r="H23" s="1490">
        <v>10244</v>
      </c>
      <c r="I23" s="1490"/>
      <c r="J23" s="1490"/>
      <c r="K23" s="1490">
        <v>8478</v>
      </c>
      <c r="L23" s="1490"/>
      <c r="M23" s="1490"/>
      <c r="N23" s="1489">
        <v>7912</v>
      </c>
      <c r="O23" s="1489"/>
      <c r="P23" s="1489"/>
      <c r="Q23" s="1489">
        <v>509</v>
      </c>
      <c r="R23" s="1489"/>
      <c r="S23" s="1489"/>
      <c r="T23" s="1489">
        <v>1874</v>
      </c>
      <c r="U23" s="1489"/>
      <c r="V23" s="1489"/>
      <c r="W23" s="1489">
        <v>6943</v>
      </c>
      <c r="X23" s="1489"/>
      <c r="Y23" s="1489"/>
      <c r="Z23" s="2235">
        <v>248</v>
      </c>
      <c r="AA23" s="2235"/>
      <c r="AB23" s="2235"/>
    </row>
    <row r="24" spans="1:28" ht="18.75" customHeight="1">
      <c r="A24" s="1421"/>
      <c r="B24" s="1421"/>
      <c r="C24" s="1421"/>
      <c r="D24" s="1421"/>
      <c r="E24" s="1421"/>
      <c r="F24" s="1421"/>
      <c r="G24" s="1421"/>
      <c r="H24" s="1421"/>
      <c r="I24" s="340"/>
      <c r="J24" s="340"/>
      <c r="K24" s="303"/>
      <c r="L24" s="303"/>
      <c r="M24" s="303"/>
      <c r="N24" s="314"/>
      <c r="O24" s="314"/>
      <c r="P24" s="314"/>
      <c r="Q24" s="314"/>
      <c r="R24" s="314"/>
      <c r="S24" s="314"/>
      <c r="T24" s="314"/>
      <c r="U24" s="314"/>
      <c r="V24" s="314"/>
      <c r="W24" s="314"/>
      <c r="X24" s="314"/>
      <c r="Y24" s="314"/>
      <c r="AB24" s="315" t="s">
        <v>2639</v>
      </c>
    </row>
    <row r="25" spans="1:28" ht="18.75" customHeight="1">
      <c r="A25" s="285"/>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row>
    <row r="26" spans="1:28" s="42" customFormat="1" ht="21">
      <c r="A26" s="1271" t="s">
        <v>2640</v>
      </c>
      <c r="B26" s="1271"/>
      <c r="C26" s="1271"/>
      <c r="D26" s="1271"/>
      <c r="E26" s="1271"/>
      <c r="F26" s="1271"/>
      <c r="G26" s="1271"/>
      <c r="H26" s="1271"/>
      <c r="I26" s="1271"/>
      <c r="J26" s="1271"/>
      <c r="K26" s="1271"/>
      <c r="L26" s="1271"/>
      <c r="M26" s="1271"/>
      <c r="N26" s="1271"/>
      <c r="O26" s="1271"/>
      <c r="P26" s="1271"/>
      <c r="Q26" s="1271"/>
      <c r="R26" s="1271"/>
      <c r="S26" s="1271"/>
      <c r="T26" s="1271"/>
      <c r="U26" s="1271"/>
      <c r="V26" s="1271"/>
      <c r="W26" s="1271"/>
      <c r="X26" s="1271"/>
      <c r="Y26" s="1271"/>
    </row>
    <row r="27" spans="1:28" ht="18.75" customHeight="1">
      <c r="A27" s="285"/>
      <c r="B27" s="285"/>
      <c r="C27" s="285"/>
      <c r="D27" s="285"/>
      <c r="E27" s="285"/>
      <c r="F27" s="285"/>
      <c r="G27" s="285"/>
      <c r="H27" s="285"/>
      <c r="I27" s="285"/>
      <c r="J27" s="285"/>
      <c r="K27" s="285"/>
      <c r="L27" s="285"/>
      <c r="M27" s="285"/>
      <c r="N27" s="285"/>
      <c r="O27" s="285"/>
      <c r="P27" s="285"/>
      <c r="Q27" s="285"/>
      <c r="R27" s="285"/>
      <c r="S27" s="285"/>
      <c r="T27" s="285"/>
      <c r="U27" s="285"/>
      <c r="V27" s="285"/>
      <c r="W27" s="285"/>
      <c r="Y27" s="315" t="s">
        <v>2641</v>
      </c>
      <c r="Z27" s="315"/>
      <c r="AA27" s="285"/>
    </row>
    <row r="28" spans="1:28" ht="18.75" customHeight="1">
      <c r="A28" s="1262" t="s">
        <v>2412</v>
      </c>
      <c r="B28" s="1262"/>
      <c r="C28" s="1262"/>
      <c r="D28" s="1263"/>
      <c r="E28" s="1485" t="s">
        <v>2642</v>
      </c>
      <c r="F28" s="1486"/>
      <c r="G28" s="1494"/>
      <c r="H28" s="1485" t="s">
        <v>2634</v>
      </c>
      <c r="I28" s="1486"/>
      <c r="J28" s="1494"/>
      <c r="K28" s="1485" t="s">
        <v>2635</v>
      </c>
      <c r="L28" s="1486"/>
      <c r="M28" s="1494"/>
      <c r="N28" s="1485" t="s">
        <v>2636</v>
      </c>
      <c r="O28" s="1486"/>
      <c r="P28" s="1494"/>
      <c r="Q28" s="1272" t="s">
        <v>2637</v>
      </c>
      <c r="R28" s="1273"/>
      <c r="S28" s="1274"/>
      <c r="T28" s="1272" t="s">
        <v>2638</v>
      </c>
      <c r="U28" s="1273"/>
      <c r="V28" s="1274"/>
      <c r="W28" s="1272" t="s">
        <v>1242</v>
      </c>
      <c r="X28" s="1273"/>
      <c r="Y28" s="1273"/>
      <c r="Z28" s="285"/>
    </row>
    <row r="29" spans="1:28" ht="18.75" customHeight="1">
      <c r="A29" s="1262"/>
      <c r="B29" s="1262"/>
      <c r="C29" s="1262"/>
      <c r="D29" s="1263"/>
      <c r="E29" s="1487"/>
      <c r="F29" s="1295"/>
      <c r="G29" s="1495"/>
      <c r="H29" s="1487"/>
      <c r="I29" s="1295"/>
      <c r="J29" s="1495"/>
      <c r="K29" s="1487"/>
      <c r="L29" s="1295"/>
      <c r="M29" s="1495"/>
      <c r="N29" s="1487"/>
      <c r="O29" s="1295"/>
      <c r="P29" s="1495"/>
      <c r="Q29" s="1275"/>
      <c r="R29" s="1276"/>
      <c r="S29" s="1282"/>
      <c r="T29" s="1275"/>
      <c r="U29" s="1276"/>
      <c r="V29" s="1282"/>
      <c r="W29" s="1275"/>
      <c r="X29" s="1276"/>
      <c r="Y29" s="1276"/>
      <c r="Z29" s="285"/>
    </row>
    <row r="30" spans="1:28" ht="18.75" customHeight="1">
      <c r="A30" s="1289" t="s">
        <v>965</v>
      </c>
      <c r="B30" s="1289"/>
      <c r="C30" s="315">
        <v>24</v>
      </c>
      <c r="D30" s="311"/>
      <c r="E30" s="2236">
        <v>1265130</v>
      </c>
      <c r="F30" s="2237"/>
      <c r="G30" s="2237"/>
      <c r="H30" s="1490">
        <v>394253</v>
      </c>
      <c r="I30" s="1490"/>
      <c r="J30" s="1490"/>
      <c r="K30" s="1490">
        <v>182426</v>
      </c>
      <c r="L30" s="1490"/>
      <c r="M30" s="1490"/>
      <c r="N30" s="1490">
        <v>9123</v>
      </c>
      <c r="O30" s="1490"/>
      <c r="P30" s="1490"/>
      <c r="Q30" s="1490">
        <v>30184</v>
      </c>
      <c r="R30" s="1490"/>
      <c r="S30" s="1490"/>
      <c r="T30" s="1490">
        <v>633940</v>
      </c>
      <c r="U30" s="1490"/>
      <c r="V30" s="1490"/>
      <c r="W30" s="1489">
        <v>15204</v>
      </c>
      <c r="X30" s="1489"/>
      <c r="Y30" s="1489"/>
      <c r="Z30" s="902"/>
      <c r="AA30" s="902"/>
    </row>
    <row r="31" spans="1:28" ht="15" customHeight="1">
      <c r="A31" s="1289"/>
      <c r="B31" s="1289"/>
      <c r="C31" s="315"/>
      <c r="D31" s="311"/>
      <c r="E31" s="2236"/>
      <c r="F31" s="2237"/>
      <c r="G31" s="2237"/>
      <c r="H31" s="1490"/>
      <c r="I31" s="1490"/>
      <c r="J31" s="1490"/>
      <c r="K31" s="1490"/>
      <c r="L31" s="1490"/>
      <c r="M31" s="1490"/>
      <c r="N31" s="1490"/>
      <c r="O31" s="1490"/>
      <c r="P31" s="1490"/>
      <c r="Q31" s="1490"/>
      <c r="R31" s="1490"/>
      <c r="S31" s="1490"/>
      <c r="T31" s="1490"/>
      <c r="U31" s="1490"/>
      <c r="V31" s="1490"/>
      <c r="W31" s="1490"/>
      <c r="X31" s="1490"/>
      <c r="Y31" s="1490"/>
      <c r="Z31" s="902"/>
      <c r="AA31" s="902"/>
    </row>
    <row r="32" spans="1:28" ht="18.75" customHeight="1">
      <c r="A32" s="1289"/>
      <c r="B32" s="1289"/>
      <c r="C32" s="315">
        <v>25</v>
      </c>
      <c r="D32" s="311"/>
      <c r="E32" s="2236">
        <v>1372825</v>
      </c>
      <c r="F32" s="2237"/>
      <c r="G32" s="2237"/>
      <c r="H32" s="1490">
        <v>415574</v>
      </c>
      <c r="I32" s="1490"/>
      <c r="J32" s="1490"/>
      <c r="K32" s="1490">
        <v>203315</v>
      </c>
      <c r="L32" s="1490"/>
      <c r="M32" s="1490"/>
      <c r="N32" s="1490">
        <v>9024</v>
      </c>
      <c r="O32" s="1490"/>
      <c r="P32" s="1490"/>
      <c r="Q32" s="1490">
        <v>28734</v>
      </c>
      <c r="R32" s="1490"/>
      <c r="S32" s="1490"/>
      <c r="T32" s="1490">
        <v>699902</v>
      </c>
      <c r="U32" s="1490"/>
      <c r="V32" s="1490"/>
      <c r="W32" s="1489">
        <v>16276</v>
      </c>
      <c r="X32" s="1489"/>
      <c r="Y32" s="1489"/>
      <c r="Z32" s="902"/>
      <c r="AA32" s="902"/>
    </row>
    <row r="33" spans="1:27" ht="15" customHeight="1">
      <c r="A33" s="1202"/>
      <c r="B33" s="1202"/>
      <c r="D33" s="311"/>
      <c r="E33" s="2236"/>
      <c r="F33" s="2237"/>
      <c r="G33" s="2237"/>
      <c r="H33" s="1490"/>
      <c r="I33" s="1490"/>
      <c r="J33" s="1490"/>
      <c r="K33" s="1490"/>
      <c r="L33" s="1490"/>
      <c r="M33" s="1490"/>
      <c r="N33" s="1490"/>
      <c r="O33" s="1490"/>
      <c r="P33" s="1490"/>
      <c r="Q33" s="1490"/>
      <c r="R33" s="1490"/>
      <c r="S33" s="1490"/>
      <c r="T33" s="1490"/>
      <c r="U33" s="1490"/>
      <c r="V33" s="1490"/>
      <c r="W33" s="1490"/>
      <c r="X33" s="1490"/>
      <c r="Y33" s="1490"/>
      <c r="Z33" s="902"/>
      <c r="AA33" s="902"/>
    </row>
    <row r="34" spans="1:27" ht="18.75" customHeight="1">
      <c r="A34" s="1289"/>
      <c r="B34" s="1289"/>
      <c r="C34" s="315">
        <v>26</v>
      </c>
      <c r="D34" s="311"/>
      <c r="E34" s="2236">
        <v>1461385</v>
      </c>
      <c r="F34" s="2237"/>
      <c r="G34" s="2237"/>
      <c r="H34" s="1490">
        <v>417711</v>
      </c>
      <c r="I34" s="1490"/>
      <c r="J34" s="1490"/>
      <c r="K34" s="1490">
        <v>209708</v>
      </c>
      <c r="L34" s="1490"/>
      <c r="M34" s="1490"/>
      <c r="N34" s="1490">
        <v>8166</v>
      </c>
      <c r="O34" s="1490"/>
      <c r="P34" s="1490"/>
      <c r="Q34" s="1490">
        <v>29222</v>
      </c>
      <c r="R34" s="1490"/>
      <c r="S34" s="1490"/>
      <c r="T34" s="1490">
        <v>778760</v>
      </c>
      <c r="U34" s="1490"/>
      <c r="V34" s="1490"/>
      <c r="W34" s="1489">
        <v>17818</v>
      </c>
      <c r="X34" s="1489"/>
      <c r="Y34" s="1489"/>
      <c r="Z34" s="902"/>
      <c r="AA34" s="902"/>
    </row>
    <row r="35" spans="1:27" ht="15" customHeight="1">
      <c r="A35" s="1202"/>
      <c r="B35" s="1202"/>
      <c r="D35" s="311"/>
      <c r="E35" s="2236"/>
      <c r="F35" s="2237"/>
      <c r="G35" s="2237"/>
      <c r="H35" s="1490"/>
      <c r="I35" s="1490"/>
      <c r="J35" s="1490"/>
      <c r="K35" s="1490"/>
      <c r="L35" s="1490"/>
      <c r="M35" s="1490"/>
      <c r="N35" s="1490"/>
      <c r="O35" s="1490"/>
      <c r="P35" s="1490"/>
      <c r="Q35" s="1490"/>
      <c r="R35" s="1490"/>
      <c r="S35" s="1490"/>
      <c r="T35" s="1490"/>
      <c r="U35" s="1490"/>
      <c r="V35" s="1490"/>
      <c r="W35" s="1490"/>
      <c r="X35" s="1490"/>
      <c r="Y35" s="1490"/>
      <c r="Z35" s="902"/>
      <c r="AA35" s="902"/>
    </row>
    <row r="36" spans="1:27" ht="18.75" customHeight="1">
      <c r="A36" s="1289"/>
      <c r="B36" s="1289"/>
      <c r="C36" s="315">
        <v>27</v>
      </c>
      <c r="D36" s="311"/>
      <c r="E36" s="2236">
        <v>1466315</v>
      </c>
      <c r="F36" s="2237"/>
      <c r="G36" s="2237"/>
      <c r="H36" s="1490">
        <v>417124</v>
      </c>
      <c r="I36" s="1490"/>
      <c r="J36" s="1490"/>
      <c r="K36" s="1490">
        <v>216777</v>
      </c>
      <c r="L36" s="1490"/>
      <c r="M36" s="1490"/>
      <c r="N36" s="1490">
        <v>7033</v>
      </c>
      <c r="O36" s="1490"/>
      <c r="P36" s="1490"/>
      <c r="Q36" s="1490">
        <v>31207</v>
      </c>
      <c r="R36" s="1490"/>
      <c r="S36" s="1490"/>
      <c r="T36" s="1490">
        <v>782066</v>
      </c>
      <c r="U36" s="1490"/>
      <c r="V36" s="1490"/>
      <c r="W36" s="1489">
        <v>12108</v>
      </c>
      <c r="X36" s="1489"/>
      <c r="Y36" s="1489"/>
      <c r="Z36" s="902"/>
      <c r="AA36" s="902"/>
    </row>
    <row r="37" spans="1:27" ht="15" customHeight="1">
      <c r="A37" s="1202"/>
      <c r="B37" s="1202"/>
      <c r="D37" s="311"/>
      <c r="E37" s="2236"/>
      <c r="F37" s="2237"/>
      <c r="G37" s="2237"/>
      <c r="H37" s="1490"/>
      <c r="I37" s="1490"/>
      <c r="J37" s="1490"/>
      <c r="K37" s="1490"/>
      <c r="L37" s="1490"/>
      <c r="M37" s="1490"/>
      <c r="N37" s="1490"/>
      <c r="O37" s="1490"/>
      <c r="P37" s="1490"/>
      <c r="Q37" s="1490"/>
      <c r="R37" s="1490"/>
      <c r="S37" s="1490"/>
      <c r="T37" s="1490"/>
      <c r="U37" s="1490"/>
      <c r="V37" s="1490"/>
      <c r="W37" s="1490"/>
      <c r="X37" s="1490"/>
      <c r="Y37" s="1490"/>
      <c r="Z37" s="902"/>
      <c r="AA37" s="902"/>
    </row>
    <row r="38" spans="1:27" ht="18.75" customHeight="1">
      <c r="A38" s="1289"/>
      <c r="B38" s="1289"/>
      <c r="C38" s="315">
        <v>28</v>
      </c>
      <c r="D38" s="311"/>
      <c r="E38" s="2236">
        <v>1454958</v>
      </c>
      <c r="F38" s="2237"/>
      <c r="G38" s="2237"/>
      <c r="H38" s="1490">
        <v>417475</v>
      </c>
      <c r="I38" s="1490"/>
      <c r="J38" s="1490"/>
      <c r="K38" s="1490">
        <v>216845</v>
      </c>
      <c r="L38" s="1490"/>
      <c r="M38" s="1490"/>
      <c r="N38" s="1490">
        <v>7470</v>
      </c>
      <c r="O38" s="1490"/>
      <c r="P38" s="1490"/>
      <c r="Q38" s="1490">
        <v>26834</v>
      </c>
      <c r="R38" s="1490"/>
      <c r="S38" s="1490"/>
      <c r="T38" s="1490">
        <v>772551</v>
      </c>
      <c r="U38" s="1490"/>
      <c r="V38" s="1490"/>
      <c r="W38" s="1489">
        <v>13783</v>
      </c>
      <c r="X38" s="1489"/>
      <c r="Y38" s="1489"/>
      <c r="Z38" s="902"/>
      <c r="AA38" s="902"/>
    </row>
    <row r="39" spans="1:27" ht="15" customHeight="1">
      <c r="A39" s="1202"/>
      <c r="B39" s="1202"/>
      <c r="D39" s="311"/>
      <c r="E39" s="2236"/>
      <c r="F39" s="2237"/>
      <c r="G39" s="2237"/>
      <c r="H39" s="1490"/>
      <c r="I39" s="1490"/>
      <c r="J39" s="1490"/>
      <c r="K39" s="1490"/>
      <c r="L39" s="1490"/>
      <c r="M39" s="1490"/>
      <c r="N39" s="1490"/>
      <c r="O39" s="1490"/>
      <c r="P39" s="1490"/>
      <c r="Q39" s="1490"/>
      <c r="R39" s="1490"/>
      <c r="S39" s="1490"/>
      <c r="T39" s="1490"/>
      <c r="U39" s="1490"/>
      <c r="V39" s="1490"/>
      <c r="W39" s="1490"/>
      <c r="X39" s="1490"/>
      <c r="Y39" s="1490"/>
      <c r="Z39" s="902"/>
      <c r="AA39" s="902"/>
    </row>
    <row r="40" spans="1:27" ht="18.75" customHeight="1">
      <c r="A40" s="1289"/>
      <c r="B40" s="1289"/>
      <c r="C40" s="315">
        <v>29</v>
      </c>
      <c r="D40" s="311"/>
      <c r="E40" s="2236">
        <v>1387432</v>
      </c>
      <c r="F40" s="2237"/>
      <c r="G40" s="2237"/>
      <c r="H40" s="1490">
        <v>406717</v>
      </c>
      <c r="I40" s="1490"/>
      <c r="J40" s="1490"/>
      <c r="K40" s="1490">
        <v>212917</v>
      </c>
      <c r="L40" s="1490"/>
      <c r="M40" s="1490"/>
      <c r="N40" s="1490">
        <v>6998</v>
      </c>
      <c r="O40" s="1490"/>
      <c r="P40" s="1490"/>
      <c r="Q40" s="1490">
        <v>24510</v>
      </c>
      <c r="R40" s="1490"/>
      <c r="S40" s="1490"/>
      <c r="T40" s="1490">
        <v>723473</v>
      </c>
      <c r="U40" s="1490"/>
      <c r="V40" s="1490"/>
      <c r="W40" s="1489">
        <v>12817</v>
      </c>
      <c r="X40" s="1489"/>
      <c r="Y40" s="1489"/>
      <c r="Z40" s="902"/>
      <c r="AA40" s="902"/>
    </row>
    <row r="41" spans="1:27" ht="15" customHeight="1">
      <c r="A41" s="1202"/>
      <c r="B41" s="1202"/>
      <c r="D41" s="311"/>
      <c r="E41" s="2236"/>
      <c r="F41" s="2237"/>
      <c r="G41" s="2237"/>
      <c r="H41" s="1490"/>
      <c r="I41" s="1490"/>
      <c r="J41" s="1490"/>
      <c r="K41" s="1490"/>
      <c r="L41" s="1490"/>
      <c r="M41" s="1490"/>
      <c r="N41" s="1490"/>
      <c r="O41" s="1490"/>
      <c r="P41" s="1490"/>
      <c r="Q41" s="1490"/>
      <c r="R41" s="1490"/>
      <c r="S41" s="1490"/>
      <c r="T41" s="1490"/>
      <c r="U41" s="1490"/>
      <c r="V41" s="1490"/>
      <c r="W41" s="1490"/>
      <c r="X41" s="1490"/>
      <c r="Y41" s="1490"/>
      <c r="Z41" s="902"/>
      <c r="AA41" s="902"/>
    </row>
    <row r="42" spans="1:27" ht="18.75" customHeight="1">
      <c r="A42" s="1289"/>
      <c r="B42" s="1289"/>
      <c r="C42" s="315">
        <v>30</v>
      </c>
      <c r="D42" s="311"/>
      <c r="E42" s="2236">
        <v>1342181</v>
      </c>
      <c r="F42" s="2237"/>
      <c r="G42" s="2237"/>
      <c r="H42" s="1490">
        <v>394960</v>
      </c>
      <c r="I42" s="1490"/>
      <c r="J42" s="1490"/>
      <c r="K42" s="1490">
        <v>209066</v>
      </c>
      <c r="L42" s="1490"/>
      <c r="M42" s="1490"/>
      <c r="N42" s="1490">
        <v>6202</v>
      </c>
      <c r="O42" s="1490"/>
      <c r="P42" s="1490"/>
      <c r="Q42" s="1490">
        <v>25762</v>
      </c>
      <c r="R42" s="1490"/>
      <c r="S42" s="1490"/>
      <c r="T42" s="1490">
        <v>695558</v>
      </c>
      <c r="U42" s="1490"/>
      <c r="V42" s="1490"/>
      <c r="W42" s="1489">
        <v>10633</v>
      </c>
      <c r="X42" s="1489"/>
      <c r="Y42" s="1489"/>
      <c r="Z42" s="902"/>
      <c r="AA42" s="902"/>
    </row>
    <row r="43" spans="1:27" ht="15" customHeight="1">
      <c r="A43" s="1202"/>
      <c r="B43" s="1202"/>
      <c r="D43" s="311"/>
      <c r="E43" s="2236"/>
      <c r="F43" s="2237"/>
      <c r="G43" s="2237"/>
      <c r="H43" s="1490"/>
      <c r="I43" s="1490"/>
      <c r="J43" s="1490"/>
      <c r="K43" s="1490"/>
      <c r="L43" s="1490"/>
      <c r="M43" s="1490"/>
      <c r="N43" s="1490"/>
      <c r="O43" s="1490"/>
      <c r="P43" s="1490"/>
      <c r="Q43" s="1490"/>
      <c r="R43" s="1490"/>
      <c r="S43" s="1490"/>
      <c r="T43" s="1490"/>
      <c r="U43" s="1490"/>
      <c r="V43" s="1490"/>
      <c r="W43" s="1490"/>
      <c r="X43" s="1490"/>
      <c r="Y43" s="1490"/>
      <c r="Z43" s="902"/>
      <c r="AA43" s="902"/>
    </row>
    <row r="44" spans="1:27" ht="18.75" customHeight="1">
      <c r="A44" s="1289" t="s">
        <v>1212</v>
      </c>
      <c r="B44" s="1289"/>
      <c r="C44" s="315" t="s">
        <v>2417</v>
      </c>
      <c r="D44" s="311"/>
      <c r="E44" s="2236">
        <v>1460568</v>
      </c>
      <c r="F44" s="2237"/>
      <c r="G44" s="2237"/>
      <c r="H44" s="1490">
        <v>394313</v>
      </c>
      <c r="I44" s="1490"/>
      <c r="J44" s="1490"/>
      <c r="K44" s="1490">
        <v>209522</v>
      </c>
      <c r="L44" s="1490"/>
      <c r="M44" s="1490"/>
      <c r="N44" s="1490">
        <v>4850</v>
      </c>
      <c r="O44" s="1490"/>
      <c r="P44" s="1490"/>
      <c r="Q44" s="1490">
        <v>32598</v>
      </c>
      <c r="R44" s="1490"/>
      <c r="S44" s="1490"/>
      <c r="T44" s="1490">
        <v>809761</v>
      </c>
      <c r="U44" s="1490"/>
      <c r="V44" s="1490"/>
      <c r="W44" s="1489">
        <v>9524</v>
      </c>
      <c r="X44" s="1489"/>
      <c r="Y44" s="1489"/>
      <c r="Z44" s="902"/>
      <c r="AA44" s="902"/>
    </row>
    <row r="45" spans="1:27" ht="15" customHeight="1">
      <c r="A45" s="1202"/>
      <c r="B45" s="1202"/>
      <c r="D45" s="311"/>
      <c r="E45" s="2239"/>
      <c r="F45" s="2240"/>
      <c r="G45" s="2240"/>
      <c r="H45" s="1492"/>
      <c r="I45" s="1492"/>
      <c r="J45" s="1492"/>
      <c r="K45" s="1492"/>
      <c r="L45" s="1492"/>
      <c r="M45" s="1492"/>
      <c r="N45" s="1492"/>
      <c r="O45" s="1492"/>
      <c r="P45" s="1492"/>
      <c r="Q45" s="1492"/>
      <c r="R45" s="1492"/>
      <c r="S45" s="1492"/>
      <c r="T45" s="1492"/>
      <c r="U45" s="1492"/>
      <c r="V45" s="1492"/>
      <c r="W45" s="1492"/>
      <c r="X45" s="1492"/>
      <c r="Y45" s="1492"/>
      <c r="Z45" s="822"/>
      <c r="AA45" s="902"/>
    </row>
    <row r="46" spans="1:27" ht="18.75" customHeight="1">
      <c r="A46" s="1289"/>
      <c r="B46" s="1289"/>
      <c r="C46" s="315">
        <v>2</v>
      </c>
      <c r="D46" s="311"/>
      <c r="E46" s="2236">
        <v>1427545</v>
      </c>
      <c r="F46" s="2238"/>
      <c r="G46" s="2238"/>
      <c r="H46" s="1490">
        <v>390001</v>
      </c>
      <c r="I46" s="1490"/>
      <c r="J46" s="1490"/>
      <c r="K46" s="1490">
        <v>206953</v>
      </c>
      <c r="L46" s="1490"/>
      <c r="M46" s="1490"/>
      <c r="N46" s="1489">
        <v>4808</v>
      </c>
      <c r="O46" s="1489"/>
      <c r="P46" s="1489"/>
      <c r="Q46" s="1489">
        <v>38217</v>
      </c>
      <c r="R46" s="1489"/>
      <c r="S46" s="1489"/>
      <c r="T46" s="1489">
        <v>776949</v>
      </c>
      <c r="U46" s="1489"/>
      <c r="V46" s="1489"/>
      <c r="W46" s="2235">
        <v>10617</v>
      </c>
      <c r="X46" s="2235"/>
      <c r="Y46" s="2235"/>
      <c r="Z46" s="902"/>
      <c r="AA46" s="902"/>
    </row>
    <row r="47" spans="1:27" ht="18.75" customHeight="1">
      <c r="A47" s="314"/>
      <c r="B47" s="314"/>
      <c r="C47" s="314"/>
      <c r="D47" s="314"/>
      <c r="E47" s="314"/>
      <c r="F47" s="314"/>
      <c r="G47" s="314"/>
      <c r="H47" s="314"/>
      <c r="I47" s="314"/>
      <c r="J47" s="314"/>
      <c r="K47" s="314"/>
      <c r="L47" s="314"/>
      <c r="M47" s="314"/>
      <c r="N47" s="314"/>
      <c r="O47" s="314"/>
      <c r="P47" s="314"/>
      <c r="Q47" s="314"/>
      <c r="R47" s="314"/>
      <c r="S47" s="314"/>
      <c r="T47" s="314"/>
      <c r="U47" s="314"/>
      <c r="V47" s="314"/>
      <c r="Y47" s="315" t="s">
        <v>2643</v>
      </c>
      <c r="Z47" s="315"/>
      <c r="AA47" s="315"/>
    </row>
    <row r="48" spans="1:27" ht="18.75" customHeight="1">
      <c r="A48" s="318"/>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row>
    <row r="49" spans="1:27" ht="18.75" customHeight="1">
      <c r="A49" s="318"/>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row>
  </sheetData>
  <mergeCells count="319">
    <mergeCell ref="T46:V46"/>
    <mergeCell ref="W46:Y46"/>
    <mergeCell ref="A46:B46"/>
    <mergeCell ref="E46:G46"/>
    <mergeCell ref="H46:J46"/>
    <mergeCell ref="K46:M46"/>
    <mergeCell ref="N46:P46"/>
    <mergeCell ref="Q46:S46"/>
    <mergeCell ref="T44:V44"/>
    <mergeCell ref="W44:Y44"/>
    <mergeCell ref="A45:B45"/>
    <mergeCell ref="E45:G45"/>
    <mergeCell ref="H45:J45"/>
    <mergeCell ref="K45:M45"/>
    <mergeCell ref="N45:P45"/>
    <mergeCell ref="Q45:S45"/>
    <mergeCell ref="T45:V45"/>
    <mergeCell ref="W45:Y45"/>
    <mergeCell ref="A44:B44"/>
    <mergeCell ref="E44:G44"/>
    <mergeCell ref="H44:J44"/>
    <mergeCell ref="K44:M44"/>
    <mergeCell ref="N44:P44"/>
    <mergeCell ref="Q44:S44"/>
    <mergeCell ref="T42:V42"/>
    <mergeCell ref="W42:Y42"/>
    <mergeCell ref="A43:B43"/>
    <mergeCell ref="E43:G43"/>
    <mergeCell ref="H43:J43"/>
    <mergeCell ref="K43:M43"/>
    <mergeCell ref="N43:P43"/>
    <mergeCell ref="Q43:S43"/>
    <mergeCell ref="T43:V43"/>
    <mergeCell ref="W43:Y43"/>
    <mergeCell ref="A42:B42"/>
    <mergeCell ref="E42:G42"/>
    <mergeCell ref="H42:J42"/>
    <mergeCell ref="K42:M42"/>
    <mergeCell ref="N42:P42"/>
    <mergeCell ref="Q42:S42"/>
    <mergeCell ref="T40:V40"/>
    <mergeCell ref="W40:Y40"/>
    <mergeCell ref="A41:B41"/>
    <mergeCell ref="E41:G41"/>
    <mergeCell ref="H41:J41"/>
    <mergeCell ref="K41:M41"/>
    <mergeCell ref="N41:P41"/>
    <mergeCell ref="Q41:S41"/>
    <mergeCell ref="T41:V41"/>
    <mergeCell ref="W41:Y41"/>
    <mergeCell ref="A40:B40"/>
    <mergeCell ref="E40:G40"/>
    <mergeCell ref="H40:J40"/>
    <mergeCell ref="K40:M40"/>
    <mergeCell ref="N40:P40"/>
    <mergeCell ref="Q40:S40"/>
    <mergeCell ref="T38:V38"/>
    <mergeCell ref="W38:Y38"/>
    <mergeCell ref="A39:B39"/>
    <mergeCell ref="E39:G39"/>
    <mergeCell ref="H39:J39"/>
    <mergeCell ref="K39:M39"/>
    <mergeCell ref="N39:P39"/>
    <mergeCell ref="Q39:S39"/>
    <mergeCell ref="T39:V39"/>
    <mergeCell ref="W39:Y39"/>
    <mergeCell ref="A38:B38"/>
    <mergeCell ref="E38:G38"/>
    <mergeCell ref="H38:J38"/>
    <mergeCell ref="K38:M38"/>
    <mergeCell ref="N38:P38"/>
    <mergeCell ref="Q38:S38"/>
    <mergeCell ref="T36:V36"/>
    <mergeCell ref="W36:Y36"/>
    <mergeCell ref="A37:B37"/>
    <mergeCell ref="E37:G37"/>
    <mergeCell ref="H37:J37"/>
    <mergeCell ref="K37:M37"/>
    <mergeCell ref="N37:P37"/>
    <mergeCell ref="Q37:S37"/>
    <mergeCell ref="T37:V37"/>
    <mergeCell ref="W37:Y37"/>
    <mergeCell ref="A36:B36"/>
    <mergeCell ref="E36:G36"/>
    <mergeCell ref="H36:J36"/>
    <mergeCell ref="K36:M36"/>
    <mergeCell ref="N36:P36"/>
    <mergeCell ref="Q36:S36"/>
    <mergeCell ref="T34:V34"/>
    <mergeCell ref="W34:Y34"/>
    <mergeCell ref="A35:B35"/>
    <mergeCell ref="E35:G35"/>
    <mergeCell ref="H35:J35"/>
    <mergeCell ref="K35:M35"/>
    <mergeCell ref="N35:P35"/>
    <mergeCell ref="Q35:S35"/>
    <mergeCell ref="T35:V35"/>
    <mergeCell ref="W35:Y35"/>
    <mergeCell ref="A34:B34"/>
    <mergeCell ref="E34:G34"/>
    <mergeCell ref="H34:J34"/>
    <mergeCell ref="K34:M34"/>
    <mergeCell ref="N34:P34"/>
    <mergeCell ref="Q34:S34"/>
    <mergeCell ref="T32:V32"/>
    <mergeCell ref="W32:Y32"/>
    <mergeCell ref="A33:B33"/>
    <mergeCell ref="E33:G33"/>
    <mergeCell ref="H33:J33"/>
    <mergeCell ref="K33:M33"/>
    <mergeCell ref="N33:P33"/>
    <mergeCell ref="Q33:S33"/>
    <mergeCell ref="T33:V33"/>
    <mergeCell ref="W33:Y33"/>
    <mergeCell ref="A32:B32"/>
    <mergeCell ref="E32:G32"/>
    <mergeCell ref="H32:J32"/>
    <mergeCell ref="K32:M32"/>
    <mergeCell ref="N32:P32"/>
    <mergeCell ref="Q32:S32"/>
    <mergeCell ref="A30:B30"/>
    <mergeCell ref="E30:G30"/>
    <mergeCell ref="H30:J30"/>
    <mergeCell ref="K30:M30"/>
    <mergeCell ref="N30:P30"/>
    <mergeCell ref="Q30:S30"/>
    <mergeCell ref="T30:V30"/>
    <mergeCell ref="W30:Y30"/>
    <mergeCell ref="A31:B31"/>
    <mergeCell ref="E31:G31"/>
    <mergeCell ref="H31:J31"/>
    <mergeCell ref="K31:M31"/>
    <mergeCell ref="N31:P31"/>
    <mergeCell ref="Q31:S31"/>
    <mergeCell ref="T31:V31"/>
    <mergeCell ref="W31:Y31"/>
    <mergeCell ref="T23:V23"/>
    <mergeCell ref="W23:Y23"/>
    <mergeCell ref="Z23:AB23"/>
    <mergeCell ref="A24:H24"/>
    <mergeCell ref="A26:Y26"/>
    <mergeCell ref="A28:D29"/>
    <mergeCell ref="E28:G29"/>
    <mergeCell ref="H28:J29"/>
    <mergeCell ref="K28:M29"/>
    <mergeCell ref="N28:P29"/>
    <mergeCell ref="A23:B23"/>
    <mergeCell ref="E23:G23"/>
    <mergeCell ref="H23:J23"/>
    <mergeCell ref="K23:M23"/>
    <mergeCell ref="N23:P23"/>
    <mergeCell ref="Q23:S23"/>
    <mergeCell ref="Q28:S29"/>
    <mergeCell ref="T28:V29"/>
    <mergeCell ref="W28:Y29"/>
    <mergeCell ref="A22:B22"/>
    <mergeCell ref="E22:G22"/>
    <mergeCell ref="H22:J22"/>
    <mergeCell ref="K22:M22"/>
    <mergeCell ref="N22:P22"/>
    <mergeCell ref="Q22:S22"/>
    <mergeCell ref="T22:V22"/>
    <mergeCell ref="W22:Y22"/>
    <mergeCell ref="Z22:AB22"/>
    <mergeCell ref="A21:B21"/>
    <mergeCell ref="E21:G21"/>
    <mergeCell ref="H21:J21"/>
    <mergeCell ref="K21:M21"/>
    <mergeCell ref="N21:P21"/>
    <mergeCell ref="Q21:S21"/>
    <mergeCell ref="T21:V21"/>
    <mergeCell ref="W21:Y21"/>
    <mergeCell ref="Z21:AB21"/>
    <mergeCell ref="T19:V19"/>
    <mergeCell ref="W19:Y19"/>
    <mergeCell ref="Z19:AB19"/>
    <mergeCell ref="A20:B20"/>
    <mergeCell ref="E20:G20"/>
    <mergeCell ref="H20:J20"/>
    <mergeCell ref="K20:M20"/>
    <mergeCell ref="N20:P20"/>
    <mergeCell ref="Q20:S20"/>
    <mergeCell ref="T20:V20"/>
    <mergeCell ref="A19:B19"/>
    <mergeCell ref="E19:G19"/>
    <mergeCell ref="H19:J19"/>
    <mergeCell ref="K19:M19"/>
    <mergeCell ref="N19:P19"/>
    <mergeCell ref="Q19:S19"/>
    <mergeCell ref="W20:Y20"/>
    <mergeCell ref="Z20:AB20"/>
    <mergeCell ref="A18:B18"/>
    <mergeCell ref="E18:G18"/>
    <mergeCell ref="H18:J18"/>
    <mergeCell ref="K18:M18"/>
    <mergeCell ref="N18:P18"/>
    <mergeCell ref="Q18:S18"/>
    <mergeCell ref="T18:V18"/>
    <mergeCell ref="W18:Y18"/>
    <mergeCell ref="Z18:AB18"/>
    <mergeCell ref="A17:B17"/>
    <mergeCell ref="E17:G17"/>
    <mergeCell ref="H17:J17"/>
    <mergeCell ref="K17:M17"/>
    <mergeCell ref="N17:P17"/>
    <mergeCell ref="Q17:S17"/>
    <mergeCell ref="T17:V17"/>
    <mergeCell ref="W17:Y17"/>
    <mergeCell ref="Z17:AB17"/>
    <mergeCell ref="T15:V15"/>
    <mergeCell ref="W15:Y15"/>
    <mergeCell ref="Z15:AB15"/>
    <mergeCell ref="A16:B16"/>
    <mergeCell ref="E16:G16"/>
    <mergeCell ref="H16:J16"/>
    <mergeCell ref="K16:M16"/>
    <mergeCell ref="N16:P16"/>
    <mergeCell ref="Q16:S16"/>
    <mergeCell ref="T16:V16"/>
    <mergeCell ref="A15:B15"/>
    <mergeCell ref="E15:G15"/>
    <mergeCell ref="H15:J15"/>
    <mergeCell ref="K15:M15"/>
    <mergeCell ref="N15:P15"/>
    <mergeCell ref="Q15:S15"/>
    <mergeCell ref="W16:Y16"/>
    <mergeCell ref="Z16:AB16"/>
    <mergeCell ref="T13:V13"/>
    <mergeCell ref="W13:Y13"/>
    <mergeCell ref="Z13:AB13"/>
    <mergeCell ref="A14:B14"/>
    <mergeCell ref="E14:G14"/>
    <mergeCell ref="H14:J14"/>
    <mergeCell ref="K14:M14"/>
    <mergeCell ref="N14:P14"/>
    <mergeCell ref="Q14:S14"/>
    <mergeCell ref="T14:V14"/>
    <mergeCell ref="W14:Y14"/>
    <mergeCell ref="Z14:AB14"/>
    <mergeCell ref="A13:B13"/>
    <mergeCell ref="E13:G13"/>
    <mergeCell ref="H13:J13"/>
    <mergeCell ref="K13:M13"/>
    <mergeCell ref="N13:P13"/>
    <mergeCell ref="Q13:S13"/>
    <mergeCell ref="K10:M10"/>
    <mergeCell ref="N10:P10"/>
    <mergeCell ref="Q10:S10"/>
    <mergeCell ref="T11:V11"/>
    <mergeCell ref="W11:Y11"/>
    <mergeCell ref="Z11:AB11"/>
    <mergeCell ref="A12:B12"/>
    <mergeCell ref="E12:G12"/>
    <mergeCell ref="H12:J12"/>
    <mergeCell ref="K12:M12"/>
    <mergeCell ref="N12:P12"/>
    <mergeCell ref="Q12:S12"/>
    <mergeCell ref="T12:V12"/>
    <mergeCell ref="A11:B11"/>
    <mergeCell ref="E11:G11"/>
    <mergeCell ref="H11:J11"/>
    <mergeCell ref="K11:M11"/>
    <mergeCell ref="N11:P11"/>
    <mergeCell ref="Q11:S11"/>
    <mergeCell ref="W12:Y12"/>
    <mergeCell ref="Z12:AB12"/>
    <mergeCell ref="T10:V10"/>
    <mergeCell ref="W10:Y10"/>
    <mergeCell ref="Z10:AB10"/>
    <mergeCell ref="Z9:AB9"/>
    <mergeCell ref="A8:B8"/>
    <mergeCell ref="E8:G8"/>
    <mergeCell ref="H8:J8"/>
    <mergeCell ref="K8:M8"/>
    <mergeCell ref="N8:P8"/>
    <mergeCell ref="Q8:S8"/>
    <mergeCell ref="T8:V8"/>
    <mergeCell ref="W8:Y8"/>
    <mergeCell ref="Z8:AB8"/>
    <mergeCell ref="A9:B9"/>
    <mergeCell ref="E9:G9"/>
    <mergeCell ref="H9:J9"/>
    <mergeCell ref="K9:M9"/>
    <mergeCell ref="N9:P9"/>
    <mergeCell ref="Q9:S9"/>
    <mergeCell ref="T9:V9"/>
    <mergeCell ref="W9:Y9"/>
    <mergeCell ref="A10:B10"/>
    <mergeCell ref="E10:G10"/>
    <mergeCell ref="H10:J10"/>
    <mergeCell ref="Z7:AB7"/>
    <mergeCell ref="A7:B7"/>
    <mergeCell ref="E7:G7"/>
    <mergeCell ref="H7:J7"/>
    <mergeCell ref="K7:M7"/>
    <mergeCell ref="N7:P7"/>
    <mergeCell ref="Q7:S7"/>
    <mergeCell ref="T7:V7"/>
    <mergeCell ref="W7:Y7"/>
    <mergeCell ref="E6:G6"/>
    <mergeCell ref="H6:J6"/>
    <mergeCell ref="K6:M6"/>
    <mergeCell ref="N6:P6"/>
    <mergeCell ref="Q6:S6"/>
    <mergeCell ref="A1:D1"/>
    <mergeCell ref="A2:AB2"/>
    <mergeCell ref="A4:D5"/>
    <mergeCell ref="E4:G5"/>
    <mergeCell ref="H4:J5"/>
    <mergeCell ref="K4:AB4"/>
    <mergeCell ref="K5:M5"/>
    <mergeCell ref="N5:P5"/>
    <mergeCell ref="Q5:S5"/>
    <mergeCell ref="T5:V5"/>
    <mergeCell ref="W5:Y5"/>
    <mergeCell ref="Z5:AB5"/>
    <mergeCell ref="T6:V6"/>
    <mergeCell ref="W6:Y6"/>
    <mergeCell ref="Z6:AB6"/>
  </mergeCells>
  <phoneticPr fontId="4"/>
  <hyperlinks>
    <hyperlink ref="A1" location="P2細目次!A1" display="目次に戻る" xr:uid="{090E0063-DE2C-4021-86E0-6117A6FDE0DA}"/>
  </hyperlinks>
  <pageMargins left="0.70866141732283472" right="0.70866141732283472" top="0.74803149606299213" bottom="0.74803149606299213" header="0.31496062992125984" footer="0.31496062992125984"/>
  <pageSetup paperSize="9" firstPageNumber="0" orientation="portrait" copies="2" r:id="rId1"/>
  <headerFooter differentFirst="1" scaleWithDoc="0">
    <oddFooter>&amp;C- &amp;P -</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12B46-BFB3-45D8-BAD8-C9427F4535D9}">
  <sheetPr>
    <tabColor theme="0"/>
    <pageSetUpPr fitToPage="1"/>
  </sheetPr>
  <dimension ref="A1:AB46"/>
  <sheetViews>
    <sheetView topLeftCell="A25"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28" ht="13.5">
      <c r="A1" s="1544" t="s">
        <v>4602</v>
      </c>
      <c r="B1" s="1544"/>
      <c r="C1" s="1544"/>
      <c r="D1" s="1544"/>
    </row>
    <row r="2" spans="1:28" s="42" customFormat="1" ht="21">
      <c r="A2" s="1271" t="s">
        <v>2644</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row>
    <row r="3" spans="1:28" ht="18.75" customHeight="1">
      <c r="A3" s="285"/>
      <c r="B3" s="285"/>
      <c r="C3" s="285"/>
      <c r="D3" s="285"/>
      <c r="E3" s="285"/>
      <c r="F3" s="285"/>
      <c r="G3" s="285"/>
      <c r="H3" s="285"/>
      <c r="I3" s="285"/>
      <c r="J3" s="285"/>
      <c r="K3" s="285"/>
      <c r="L3" s="285"/>
      <c r="M3" s="285"/>
      <c r="N3" s="285"/>
      <c r="O3" s="285"/>
      <c r="P3" s="285"/>
      <c r="Q3" s="285"/>
      <c r="R3" s="285"/>
      <c r="S3" s="285"/>
      <c r="T3" s="285"/>
      <c r="U3" s="285"/>
      <c r="V3" s="285"/>
      <c r="AA3" s="315"/>
      <c r="AB3" s="315" t="s">
        <v>2645</v>
      </c>
    </row>
    <row r="4" spans="1:28" ht="18.75" customHeight="1">
      <c r="A4" s="1273" t="s">
        <v>2412</v>
      </c>
      <c r="B4" s="1273"/>
      <c r="C4" s="1273"/>
      <c r="D4" s="1274"/>
      <c r="E4" s="1260" t="s">
        <v>2646</v>
      </c>
      <c r="F4" s="1261"/>
      <c r="G4" s="1261"/>
      <c r="H4" s="1261"/>
      <c r="I4" s="1261"/>
      <c r="J4" s="1261"/>
      <c r="K4" s="1261"/>
      <c r="L4" s="1261"/>
      <c r="M4" s="1261"/>
      <c r="N4" s="1261"/>
      <c r="O4" s="1261"/>
      <c r="P4" s="1261"/>
      <c r="Q4" s="1261"/>
      <c r="R4" s="1261"/>
      <c r="S4" s="1261"/>
      <c r="T4" s="1261"/>
      <c r="U4" s="1261"/>
      <c r="V4" s="1261"/>
      <c r="W4" s="1261"/>
      <c r="X4" s="1262"/>
      <c r="Y4" s="1756" t="s">
        <v>2647</v>
      </c>
      <c r="Z4" s="1756"/>
      <c r="AA4" s="1756"/>
      <c r="AB4" s="1756"/>
    </row>
    <row r="5" spans="1:28" ht="18.75" customHeight="1">
      <c r="A5" s="1201"/>
      <c r="B5" s="1201"/>
      <c r="C5" s="1201"/>
      <c r="D5" s="1281"/>
      <c r="E5" s="1260" t="s">
        <v>2648</v>
      </c>
      <c r="F5" s="1261"/>
      <c r="G5" s="1261"/>
      <c r="H5" s="1262"/>
      <c r="I5" s="1260" t="s">
        <v>2649</v>
      </c>
      <c r="J5" s="1261"/>
      <c r="K5" s="1261"/>
      <c r="L5" s="1262"/>
      <c r="M5" s="2241" t="s">
        <v>2650</v>
      </c>
      <c r="N5" s="2242"/>
      <c r="O5" s="2242"/>
      <c r="P5" s="2243"/>
      <c r="Q5" s="1260" t="s">
        <v>2651</v>
      </c>
      <c r="R5" s="1261"/>
      <c r="S5" s="1261"/>
      <c r="T5" s="1262"/>
      <c r="U5" s="1261" t="s">
        <v>2652</v>
      </c>
      <c r="V5" s="1261"/>
      <c r="W5" s="1261"/>
      <c r="X5" s="1262"/>
      <c r="Y5" s="1756"/>
      <c r="Z5" s="1756"/>
      <c r="AA5" s="1756"/>
      <c r="AB5" s="1756"/>
    </row>
    <row r="6" spans="1:28" ht="18.75" customHeight="1">
      <c r="A6" s="1276"/>
      <c r="B6" s="1276"/>
      <c r="C6" s="1276"/>
      <c r="D6" s="1282"/>
      <c r="E6" s="1260"/>
      <c r="F6" s="1261"/>
      <c r="G6" s="1261"/>
      <c r="H6" s="1262"/>
      <c r="I6" s="1260"/>
      <c r="J6" s="1261"/>
      <c r="K6" s="1261"/>
      <c r="L6" s="1262"/>
      <c r="M6" s="2241"/>
      <c r="N6" s="2242"/>
      <c r="O6" s="2242"/>
      <c r="P6" s="2243"/>
      <c r="Q6" s="1260"/>
      <c r="R6" s="1261"/>
      <c r="S6" s="1261"/>
      <c r="T6" s="1262"/>
      <c r="U6" s="1261"/>
      <c r="V6" s="1261"/>
      <c r="W6" s="1261"/>
      <c r="X6" s="1262"/>
      <c r="Y6" s="1756"/>
      <c r="Z6" s="1756"/>
      <c r="AA6" s="1756"/>
      <c r="AB6" s="1756"/>
    </row>
    <row r="7" spans="1:28" ht="18.75" customHeight="1">
      <c r="A7" s="285"/>
      <c r="B7" s="285"/>
      <c r="C7" s="285"/>
      <c r="D7" s="311"/>
      <c r="E7" s="409"/>
      <c r="F7" s="315"/>
      <c r="G7" s="315"/>
      <c r="H7" s="315"/>
      <c r="I7" s="315"/>
      <c r="J7" s="315"/>
      <c r="K7" s="315"/>
      <c r="L7" s="315"/>
      <c r="M7" s="315"/>
      <c r="N7" s="315"/>
      <c r="O7" s="315"/>
      <c r="P7" s="315"/>
      <c r="Q7" s="315"/>
      <c r="R7" s="315"/>
      <c r="S7" s="285"/>
      <c r="T7" s="285"/>
      <c r="U7" s="285"/>
      <c r="V7" s="285"/>
      <c r="W7" s="315"/>
      <c r="X7" s="315"/>
      <c r="Z7" s="315"/>
    </row>
    <row r="8" spans="1:28" ht="18.75" customHeight="1">
      <c r="A8" s="1289" t="s">
        <v>965</v>
      </c>
      <c r="B8" s="1289"/>
      <c r="C8" s="315">
        <v>24</v>
      </c>
      <c r="D8" s="285"/>
      <c r="E8" s="1759">
        <v>157</v>
      </c>
      <c r="F8" s="1643"/>
      <c r="G8" s="1643"/>
      <c r="H8" s="1643"/>
      <c r="I8" s="1643">
        <v>168</v>
      </c>
      <c r="J8" s="1643"/>
      <c r="K8" s="1643"/>
      <c r="L8" s="1643"/>
      <c r="M8" s="1643">
        <v>33</v>
      </c>
      <c r="N8" s="1643"/>
      <c r="O8" s="1643"/>
      <c r="P8" s="1643"/>
      <c r="Q8" s="1643">
        <v>684</v>
      </c>
      <c r="R8" s="1643"/>
      <c r="S8" s="1643"/>
      <c r="T8" s="1643"/>
      <c r="U8" s="1643">
        <v>1272</v>
      </c>
      <c r="V8" s="1643"/>
      <c r="W8" s="1643"/>
      <c r="X8" s="1643"/>
      <c r="Y8" s="1643">
        <v>415</v>
      </c>
      <c r="Z8" s="1643"/>
      <c r="AA8" s="1643"/>
      <c r="AB8" s="1643"/>
    </row>
    <row r="9" spans="1:28" ht="18.75" customHeight="1">
      <c r="A9" s="1289"/>
      <c r="B9" s="1289"/>
      <c r="C9" s="315"/>
      <c r="D9" s="285"/>
      <c r="E9" s="1759"/>
      <c r="F9" s="1643"/>
      <c r="G9" s="1643"/>
      <c r="H9" s="1643"/>
      <c r="I9" s="1643"/>
      <c r="J9" s="1643"/>
      <c r="K9" s="1643"/>
      <c r="L9" s="1643"/>
      <c r="M9" s="1643"/>
      <c r="N9" s="1643"/>
      <c r="O9" s="1643"/>
      <c r="P9" s="1643"/>
      <c r="Q9" s="1643"/>
      <c r="R9" s="1643"/>
      <c r="S9" s="1643"/>
      <c r="T9" s="1643"/>
      <c r="U9" s="1643"/>
      <c r="V9" s="1643"/>
      <c r="W9" s="1643"/>
      <c r="X9" s="1643"/>
      <c r="Y9" s="1289"/>
      <c r="Z9" s="1289"/>
      <c r="AA9" s="1289"/>
      <c r="AB9" s="1289"/>
    </row>
    <row r="10" spans="1:28" ht="18.75" customHeight="1">
      <c r="A10" s="1289"/>
      <c r="B10" s="1289"/>
      <c r="C10" s="315">
        <v>25</v>
      </c>
      <c r="D10" s="285"/>
      <c r="E10" s="1759">
        <v>158</v>
      </c>
      <c r="F10" s="1643"/>
      <c r="G10" s="1643"/>
      <c r="H10" s="1643"/>
      <c r="I10" s="1643">
        <v>162</v>
      </c>
      <c r="J10" s="1643"/>
      <c r="K10" s="1643"/>
      <c r="L10" s="1643"/>
      <c r="M10" s="1643">
        <v>31</v>
      </c>
      <c r="N10" s="1643"/>
      <c r="O10" s="1643"/>
      <c r="P10" s="1643"/>
      <c r="Q10" s="1643">
        <v>696</v>
      </c>
      <c r="R10" s="1643"/>
      <c r="S10" s="1643"/>
      <c r="T10" s="1643"/>
      <c r="U10" s="1643">
        <v>1306</v>
      </c>
      <c r="V10" s="1643"/>
      <c r="W10" s="1643"/>
      <c r="X10" s="1643"/>
      <c r="Y10" s="1643">
        <v>429</v>
      </c>
      <c r="Z10" s="1643"/>
      <c r="AA10" s="1643"/>
      <c r="AB10" s="1643"/>
    </row>
    <row r="11" spans="1:28" ht="18.75" customHeight="1">
      <c r="A11" s="1202"/>
      <c r="B11" s="1202"/>
      <c r="D11" s="285"/>
      <c r="E11" s="1332"/>
      <c r="F11" s="1289"/>
      <c r="G11" s="1289"/>
      <c r="H11" s="1289"/>
      <c r="I11" s="1289"/>
      <c r="J11" s="1289"/>
      <c r="K11" s="1289"/>
      <c r="L11" s="1289"/>
      <c r="M11" s="1289"/>
      <c r="N11" s="1289"/>
      <c r="O11" s="1289"/>
      <c r="P11" s="1289"/>
      <c r="Q11" s="1289"/>
      <c r="R11" s="1289"/>
      <c r="S11" s="1289"/>
      <c r="T11" s="1289"/>
      <c r="U11" s="1289"/>
      <c r="V11" s="1289"/>
      <c r="W11" s="1289"/>
      <c r="X11" s="1289"/>
      <c r="Y11" s="1289"/>
      <c r="Z11" s="1289"/>
      <c r="AA11" s="1289"/>
      <c r="AB11" s="1289"/>
    </row>
    <row r="12" spans="1:28" ht="18.75" customHeight="1">
      <c r="A12" s="1289"/>
      <c r="B12" s="1289"/>
      <c r="C12" s="315">
        <v>26</v>
      </c>
      <c r="D12" s="285"/>
      <c r="E12" s="1759">
        <v>151</v>
      </c>
      <c r="F12" s="1643"/>
      <c r="G12" s="1643"/>
      <c r="H12" s="1643"/>
      <c r="I12" s="1643">
        <v>160</v>
      </c>
      <c r="J12" s="1643"/>
      <c r="K12" s="1643"/>
      <c r="L12" s="1643"/>
      <c r="M12" s="1643">
        <v>31</v>
      </c>
      <c r="N12" s="1643"/>
      <c r="O12" s="1643"/>
      <c r="P12" s="1643"/>
      <c r="Q12" s="1643">
        <v>692</v>
      </c>
      <c r="R12" s="1643"/>
      <c r="S12" s="1643"/>
      <c r="T12" s="1643"/>
      <c r="U12" s="1643">
        <v>1316</v>
      </c>
      <c r="V12" s="1643"/>
      <c r="W12" s="1643"/>
      <c r="X12" s="1643"/>
      <c r="Y12" s="1643">
        <v>453</v>
      </c>
      <c r="Z12" s="1643"/>
      <c r="AA12" s="1643"/>
      <c r="AB12" s="1643"/>
    </row>
    <row r="13" spans="1:28" ht="18.75" customHeight="1">
      <c r="A13" s="1202"/>
      <c r="B13" s="1202"/>
      <c r="D13" s="285"/>
      <c r="E13" s="1759"/>
      <c r="F13" s="1643"/>
      <c r="G13" s="1643"/>
      <c r="H13" s="1643"/>
      <c r="I13" s="1643"/>
      <c r="J13" s="1643"/>
      <c r="K13" s="1643"/>
      <c r="L13" s="1643"/>
      <c r="M13" s="1643"/>
      <c r="N13" s="1643"/>
      <c r="O13" s="1643"/>
      <c r="P13" s="1643"/>
      <c r="Q13" s="1643"/>
      <c r="R13" s="1643"/>
      <c r="S13" s="1643"/>
      <c r="T13" s="1643"/>
      <c r="U13" s="1643"/>
      <c r="V13" s="1643"/>
      <c r="W13" s="1643"/>
      <c r="X13" s="1643"/>
      <c r="Y13" s="1643"/>
      <c r="Z13" s="1643"/>
      <c r="AA13" s="1643"/>
      <c r="AB13" s="1643"/>
    </row>
    <row r="14" spans="1:28" ht="18.75" customHeight="1">
      <c r="A14" s="1289"/>
      <c r="B14" s="1289"/>
      <c r="C14" s="315">
        <v>27</v>
      </c>
      <c r="D14" s="285"/>
      <c r="E14" s="1759">
        <v>151</v>
      </c>
      <c r="F14" s="1643"/>
      <c r="G14" s="1643"/>
      <c r="H14" s="1643"/>
      <c r="I14" s="1643">
        <v>162</v>
      </c>
      <c r="J14" s="1643"/>
      <c r="K14" s="1643"/>
      <c r="L14" s="1643"/>
      <c r="M14" s="1643">
        <v>30</v>
      </c>
      <c r="N14" s="1643"/>
      <c r="O14" s="1643"/>
      <c r="P14" s="1643"/>
      <c r="Q14" s="1643">
        <v>713</v>
      </c>
      <c r="R14" s="1643"/>
      <c r="S14" s="1643"/>
      <c r="T14" s="1643"/>
      <c r="U14" s="1643">
        <v>1297</v>
      </c>
      <c r="V14" s="1643"/>
      <c r="W14" s="1643"/>
      <c r="X14" s="1643"/>
      <c r="Y14" s="1643">
        <v>474</v>
      </c>
      <c r="Z14" s="1643"/>
      <c r="AA14" s="1643"/>
      <c r="AB14" s="1643"/>
    </row>
    <row r="15" spans="1:28" ht="18.75" customHeight="1">
      <c r="A15" s="1202"/>
      <c r="B15" s="1202"/>
      <c r="D15" s="285"/>
      <c r="E15" s="1759"/>
      <c r="F15" s="1643"/>
      <c r="G15" s="1643"/>
      <c r="H15" s="1643"/>
      <c r="I15" s="1643"/>
      <c r="J15" s="1643"/>
      <c r="K15" s="1643"/>
      <c r="L15" s="1643"/>
      <c r="M15" s="1643"/>
      <c r="N15" s="1643"/>
      <c r="O15" s="1643"/>
      <c r="P15" s="1643"/>
      <c r="Q15" s="1643"/>
      <c r="R15" s="1643"/>
      <c r="S15" s="1643"/>
      <c r="T15" s="1643"/>
      <c r="U15" s="1643"/>
      <c r="V15" s="1643"/>
      <c r="W15" s="1643"/>
      <c r="X15" s="1643"/>
      <c r="Y15" s="1643"/>
      <c r="Z15" s="1643"/>
      <c r="AA15" s="1643"/>
      <c r="AB15" s="1643"/>
    </row>
    <row r="16" spans="1:28" ht="18.75" customHeight="1">
      <c r="A16" s="1289"/>
      <c r="B16" s="1289"/>
      <c r="C16" s="315">
        <v>28</v>
      </c>
      <c r="D16" s="285"/>
      <c r="E16" s="1759">
        <v>154</v>
      </c>
      <c r="F16" s="1643"/>
      <c r="G16" s="1643"/>
      <c r="H16" s="1643"/>
      <c r="I16" s="1643">
        <v>159</v>
      </c>
      <c r="J16" s="1643"/>
      <c r="K16" s="1643"/>
      <c r="L16" s="1643"/>
      <c r="M16" s="1643">
        <v>31</v>
      </c>
      <c r="N16" s="1643"/>
      <c r="O16" s="1643"/>
      <c r="P16" s="1643"/>
      <c r="Q16" s="1643">
        <v>732</v>
      </c>
      <c r="R16" s="1643"/>
      <c r="S16" s="1643"/>
      <c r="T16" s="1643"/>
      <c r="U16" s="1643">
        <v>1305</v>
      </c>
      <c r="V16" s="1643"/>
      <c r="W16" s="1643"/>
      <c r="X16" s="1643"/>
      <c r="Y16" s="1643">
        <v>503</v>
      </c>
      <c r="Z16" s="1643"/>
      <c r="AA16" s="1643"/>
      <c r="AB16" s="1643"/>
    </row>
    <row r="17" spans="1:28" ht="18.75" customHeight="1">
      <c r="A17" s="1202"/>
      <c r="B17" s="1202"/>
      <c r="D17" s="285"/>
      <c r="E17" s="1759"/>
      <c r="F17" s="1643"/>
      <c r="G17" s="1643"/>
      <c r="H17" s="1643"/>
      <c r="I17" s="1643"/>
      <c r="J17" s="1643"/>
      <c r="K17" s="1643"/>
      <c r="L17" s="1643"/>
      <c r="M17" s="1643"/>
      <c r="N17" s="1643"/>
      <c r="O17" s="1643"/>
      <c r="P17" s="1643"/>
      <c r="Q17" s="1643"/>
      <c r="R17" s="1643"/>
      <c r="S17" s="1643"/>
      <c r="T17" s="1643"/>
      <c r="U17" s="1643"/>
      <c r="V17" s="1643"/>
      <c r="W17" s="1643"/>
      <c r="X17" s="1643"/>
      <c r="Y17" s="1643"/>
      <c r="Z17" s="1643"/>
      <c r="AA17" s="1643"/>
      <c r="AB17" s="1643"/>
    </row>
    <row r="18" spans="1:28" ht="18.75" customHeight="1">
      <c r="A18" s="1289"/>
      <c r="B18" s="1289"/>
      <c r="C18" s="315">
        <v>29</v>
      </c>
      <c r="D18" s="285"/>
      <c r="E18" s="1759">
        <v>142</v>
      </c>
      <c r="F18" s="1643"/>
      <c r="G18" s="1643"/>
      <c r="H18" s="1643"/>
      <c r="I18" s="1643">
        <v>165</v>
      </c>
      <c r="J18" s="1643"/>
      <c r="K18" s="1643"/>
      <c r="L18" s="1643"/>
      <c r="M18" s="1643">
        <v>28</v>
      </c>
      <c r="N18" s="1643"/>
      <c r="O18" s="1643"/>
      <c r="P18" s="1643"/>
      <c r="Q18" s="1643">
        <v>730</v>
      </c>
      <c r="R18" s="1643"/>
      <c r="S18" s="1643"/>
      <c r="T18" s="1643"/>
      <c r="U18" s="1643">
        <v>1288</v>
      </c>
      <c r="V18" s="1643"/>
      <c r="W18" s="1643"/>
      <c r="X18" s="1643"/>
      <c r="Y18" s="1643">
        <v>522</v>
      </c>
      <c r="Z18" s="1643"/>
      <c r="AA18" s="1643"/>
      <c r="AB18" s="1643"/>
    </row>
    <row r="19" spans="1:28" ht="18.75" customHeight="1">
      <c r="A19" s="1202"/>
      <c r="B19" s="1202"/>
      <c r="D19" s="311"/>
      <c r="E19" s="1759"/>
      <c r="F19" s="1643"/>
      <c r="G19" s="1643"/>
      <c r="H19" s="1643"/>
      <c r="I19" s="1643"/>
      <c r="J19" s="1643"/>
      <c r="K19" s="1643"/>
      <c r="L19" s="1643"/>
      <c r="M19" s="1643"/>
      <c r="N19" s="1643"/>
      <c r="O19" s="1643"/>
      <c r="P19" s="1643"/>
      <c r="Q19" s="1643"/>
      <c r="R19" s="1643"/>
      <c r="S19" s="1643"/>
      <c r="T19" s="1643"/>
      <c r="U19" s="1643"/>
      <c r="V19" s="1643"/>
      <c r="W19" s="1643"/>
      <c r="X19" s="1643"/>
      <c r="Y19" s="1643"/>
      <c r="Z19" s="1643"/>
      <c r="AA19" s="1643"/>
      <c r="AB19" s="1643"/>
    </row>
    <row r="20" spans="1:28" ht="18.75" customHeight="1">
      <c r="A20" s="1289"/>
      <c r="B20" s="1289"/>
      <c r="C20" s="315">
        <v>30</v>
      </c>
      <c r="D20" s="285"/>
      <c r="E20" s="1759">
        <v>141</v>
      </c>
      <c r="F20" s="1643"/>
      <c r="G20" s="1643"/>
      <c r="H20" s="1643"/>
      <c r="I20" s="1643">
        <v>162</v>
      </c>
      <c r="J20" s="1643"/>
      <c r="K20" s="1643"/>
      <c r="L20" s="1643"/>
      <c r="M20" s="1643">
        <v>30</v>
      </c>
      <c r="N20" s="1643"/>
      <c r="O20" s="1643"/>
      <c r="P20" s="1643"/>
      <c r="Q20" s="1643">
        <v>765</v>
      </c>
      <c r="R20" s="1643"/>
      <c r="S20" s="1643"/>
      <c r="T20" s="1643"/>
      <c r="U20" s="1643">
        <v>1251</v>
      </c>
      <c r="V20" s="1643"/>
      <c r="W20" s="1643"/>
      <c r="X20" s="1643"/>
      <c r="Y20" s="1643">
        <v>512</v>
      </c>
      <c r="Z20" s="1643"/>
      <c r="AA20" s="1643"/>
      <c r="AB20" s="1643"/>
    </row>
    <row r="21" spans="1:28" ht="18.75" customHeight="1">
      <c r="A21" s="1202"/>
      <c r="B21" s="1202"/>
      <c r="D21" s="311"/>
      <c r="E21" s="1759"/>
      <c r="F21" s="1643"/>
      <c r="G21" s="1643"/>
      <c r="H21" s="1643"/>
      <c r="I21" s="1643"/>
      <c r="J21" s="1643"/>
      <c r="K21" s="1643"/>
      <c r="L21" s="1643"/>
      <c r="M21" s="1643"/>
      <c r="N21" s="1643"/>
      <c r="O21" s="1643"/>
      <c r="P21" s="1643"/>
      <c r="Q21" s="1643"/>
      <c r="R21" s="1643"/>
      <c r="S21" s="1643"/>
      <c r="T21" s="1643"/>
      <c r="U21" s="1202"/>
      <c r="V21" s="1202"/>
      <c r="W21" s="1202"/>
      <c r="X21" s="1202"/>
      <c r="Y21" s="1643"/>
      <c r="Z21" s="1643"/>
      <c r="AA21" s="1643"/>
      <c r="AB21" s="1643"/>
    </row>
    <row r="22" spans="1:28" ht="18.75" customHeight="1">
      <c r="A22" s="1289" t="s">
        <v>1212</v>
      </c>
      <c r="B22" s="1289"/>
      <c r="C22" s="315" t="s">
        <v>2653</v>
      </c>
      <c r="D22" s="285"/>
      <c r="E22" s="1759">
        <v>145</v>
      </c>
      <c r="F22" s="1643"/>
      <c r="G22" s="1643"/>
      <c r="H22" s="1643"/>
      <c r="I22" s="1643">
        <v>160</v>
      </c>
      <c r="J22" s="1643"/>
      <c r="K22" s="1643"/>
      <c r="L22" s="1643"/>
      <c r="M22" s="1643">
        <v>28</v>
      </c>
      <c r="N22" s="1643"/>
      <c r="O22" s="1643"/>
      <c r="P22" s="1643"/>
      <c r="Q22" s="1643">
        <v>772</v>
      </c>
      <c r="R22" s="1643"/>
      <c r="S22" s="1643"/>
      <c r="T22" s="1643"/>
      <c r="U22" s="1643">
        <v>1187</v>
      </c>
      <c r="V22" s="1643"/>
      <c r="W22" s="1643"/>
      <c r="X22" s="1643"/>
      <c r="Y22" s="1643">
        <v>511</v>
      </c>
      <c r="Z22" s="1643"/>
      <c r="AA22" s="1643"/>
      <c r="AB22" s="1643"/>
    </row>
    <row r="23" spans="1:28" ht="18.75" customHeight="1">
      <c r="A23" s="1202"/>
      <c r="B23" s="1202"/>
      <c r="D23" s="311"/>
      <c r="E23" s="1759"/>
      <c r="F23" s="1643"/>
      <c r="G23" s="1643"/>
      <c r="H23" s="1643"/>
      <c r="I23" s="1643"/>
      <c r="J23" s="1643"/>
      <c r="K23" s="1643"/>
      <c r="L23" s="1643"/>
      <c r="M23" s="1643"/>
      <c r="N23" s="1643"/>
      <c r="O23" s="1643"/>
      <c r="P23" s="1643"/>
      <c r="Q23" s="1643"/>
      <c r="R23" s="1643"/>
      <c r="S23" s="1643"/>
      <c r="T23" s="1643"/>
      <c r="U23" s="1202"/>
      <c r="V23" s="1202"/>
      <c r="W23" s="1202"/>
      <c r="X23" s="1202"/>
      <c r="Y23" s="1643"/>
      <c r="Z23" s="1643"/>
      <c r="AA23" s="1643"/>
      <c r="AB23" s="1643"/>
    </row>
    <row r="24" spans="1:28" ht="18.75" customHeight="1">
      <c r="A24" s="1289"/>
      <c r="B24" s="1289"/>
      <c r="C24" s="315">
        <v>2</v>
      </c>
      <c r="D24" s="285"/>
      <c r="E24" s="1759">
        <v>146</v>
      </c>
      <c r="F24" s="1643"/>
      <c r="G24" s="1643"/>
      <c r="H24" s="1643"/>
      <c r="I24" s="1643">
        <v>160</v>
      </c>
      <c r="J24" s="1643"/>
      <c r="K24" s="1643"/>
      <c r="L24" s="1643"/>
      <c r="M24" s="1643">
        <v>27</v>
      </c>
      <c r="N24" s="1643"/>
      <c r="O24" s="1643"/>
      <c r="P24" s="1643"/>
      <c r="Q24" s="1643">
        <v>806</v>
      </c>
      <c r="R24" s="1643"/>
      <c r="S24" s="1643"/>
      <c r="T24" s="1643"/>
      <c r="U24" s="1643">
        <v>1125</v>
      </c>
      <c r="V24" s="1643"/>
      <c r="W24" s="1643"/>
      <c r="X24" s="1643"/>
      <c r="Y24" s="1643">
        <v>517</v>
      </c>
      <c r="Z24" s="1643"/>
      <c r="AA24" s="1643"/>
      <c r="AB24" s="1643"/>
    </row>
    <row r="25" spans="1:28" ht="18.75" customHeight="1">
      <c r="A25" s="1276"/>
      <c r="B25" s="1276"/>
      <c r="C25" s="306"/>
      <c r="D25" s="312"/>
      <c r="E25" s="2078"/>
      <c r="F25" s="2077"/>
      <c r="G25" s="2077"/>
      <c r="H25" s="2077"/>
      <c r="I25" s="2077"/>
      <c r="J25" s="2077"/>
      <c r="K25" s="2077"/>
      <c r="L25" s="2077"/>
      <c r="M25" s="2077"/>
      <c r="N25" s="2077"/>
      <c r="O25" s="2077"/>
      <c r="P25" s="2077"/>
      <c r="Q25" s="2077"/>
      <c r="R25" s="2077"/>
      <c r="S25" s="2077"/>
      <c r="T25" s="899"/>
      <c r="U25" s="899"/>
      <c r="V25" s="899"/>
      <c r="W25" s="899"/>
      <c r="X25" s="899"/>
      <c r="Y25" s="899"/>
      <c r="Z25" s="899"/>
      <c r="AA25" s="328"/>
      <c r="AB25" s="328"/>
    </row>
    <row r="26" spans="1:28" ht="18.75" customHeight="1">
      <c r="A26" s="1273"/>
      <c r="B26" s="1273"/>
      <c r="C26" s="1273"/>
      <c r="D26" s="1273"/>
      <c r="E26" s="1273"/>
      <c r="F26" s="1273"/>
      <c r="G26" s="1273"/>
      <c r="H26" s="1273"/>
      <c r="I26" s="1273"/>
      <c r="J26" s="1273"/>
      <c r="K26" s="1273"/>
      <c r="L26" s="1273"/>
      <c r="M26" s="1273"/>
      <c r="N26" s="1273"/>
      <c r="O26" s="303"/>
      <c r="P26" s="303"/>
      <c r="Q26" s="303"/>
      <c r="R26" s="303"/>
      <c r="S26" s="308"/>
      <c r="T26" s="308"/>
      <c r="U26" s="308"/>
      <c r="V26" s="308"/>
      <c r="W26" s="308"/>
      <c r="X26" s="308"/>
      <c r="Y26" s="308"/>
      <c r="AA26" s="315"/>
      <c r="AB26" s="308" t="s">
        <v>2654</v>
      </c>
    </row>
    <row r="27" spans="1:28" ht="18.75" customHeight="1">
      <c r="A27" s="285"/>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row>
    <row r="28" spans="1:28" s="42" customFormat="1" ht="21">
      <c r="A28" s="2244" t="s">
        <v>2655</v>
      </c>
      <c r="B28" s="2244"/>
      <c r="C28" s="2244"/>
      <c r="D28" s="2244"/>
      <c r="E28" s="2244"/>
      <c r="F28" s="2244"/>
      <c r="G28" s="2244"/>
      <c r="H28" s="2244"/>
      <c r="I28" s="2244"/>
      <c r="J28" s="2244"/>
      <c r="K28" s="2244"/>
      <c r="L28" s="2244"/>
      <c r="M28" s="2244"/>
      <c r="N28" s="2244"/>
      <c r="O28" s="2244"/>
      <c r="P28" s="2244"/>
      <c r="Q28" s="2244"/>
      <c r="R28" s="2244"/>
      <c r="S28" s="2244"/>
      <c r="T28" s="2244"/>
      <c r="U28" s="2244"/>
      <c r="V28" s="2244"/>
      <c r="W28" s="2244"/>
      <c r="X28" s="2244"/>
      <c r="Y28" s="2244"/>
      <c r="Z28" s="2244"/>
      <c r="AA28" s="2244"/>
    </row>
    <row r="29" spans="1:28" s="42" customFormat="1" ht="21">
      <c r="A29" s="2245" t="s">
        <v>2656</v>
      </c>
      <c r="B29" s="2245"/>
      <c r="C29" s="2245"/>
      <c r="D29" s="2245"/>
      <c r="E29" s="2245"/>
      <c r="F29" s="2245"/>
      <c r="G29" s="2245"/>
      <c r="H29" s="2245"/>
      <c r="I29" s="2245"/>
      <c r="J29" s="2245"/>
      <c r="K29" s="2245"/>
      <c r="L29" s="2245"/>
      <c r="M29" s="2245"/>
      <c r="N29" s="2245"/>
      <c r="O29" s="2245"/>
      <c r="P29" s="2245"/>
      <c r="Q29" s="2245"/>
      <c r="R29" s="2245"/>
      <c r="S29" s="2245"/>
      <c r="T29" s="2245"/>
      <c r="U29" s="2245"/>
      <c r="V29" s="2245"/>
      <c r="W29" s="2245"/>
      <c r="X29" s="2245"/>
      <c r="Y29" s="2245"/>
      <c r="Z29" s="2245"/>
      <c r="AA29" s="2245"/>
    </row>
    <row r="30" spans="1:28" ht="18.75" customHeight="1">
      <c r="A30" s="285"/>
      <c r="B30" s="285"/>
      <c r="C30" s="285"/>
      <c r="D30" s="285"/>
      <c r="E30" s="285"/>
      <c r="F30" s="285"/>
      <c r="G30" s="285"/>
      <c r="H30" s="285"/>
      <c r="I30" s="285"/>
      <c r="J30" s="285"/>
      <c r="K30" s="285"/>
      <c r="L30" s="285"/>
      <c r="M30" s="285"/>
      <c r="N30" s="285"/>
      <c r="O30" s="285"/>
      <c r="P30" s="285"/>
      <c r="Q30" s="285"/>
      <c r="R30" s="285"/>
      <c r="S30" s="285"/>
      <c r="U30" s="285"/>
      <c r="V30" s="285"/>
      <c r="AA30" s="315" t="s">
        <v>2645</v>
      </c>
    </row>
    <row r="31" spans="1:28" ht="18.75" customHeight="1">
      <c r="A31" s="1262" t="s">
        <v>2412</v>
      </c>
      <c r="B31" s="1262"/>
      <c r="C31" s="1262"/>
      <c r="D31" s="1263"/>
      <c r="E31" s="2246" t="s">
        <v>2657</v>
      </c>
      <c r="F31" s="2110"/>
      <c r="G31" s="2110"/>
      <c r="H31" s="2110"/>
      <c r="I31" s="2110"/>
      <c r="J31" s="2110"/>
      <c r="K31" s="2110"/>
      <c r="L31" s="2110"/>
      <c r="M31" s="2110"/>
      <c r="N31" s="2110"/>
      <c r="O31" s="2111"/>
      <c r="P31" s="2248" t="s">
        <v>2658</v>
      </c>
      <c r="Q31" s="2249"/>
      <c r="R31" s="2249"/>
      <c r="S31" s="2249"/>
      <c r="T31" s="2249"/>
      <c r="U31" s="2249"/>
      <c r="V31" s="2249"/>
      <c r="W31" s="2249"/>
      <c r="X31" s="2249"/>
      <c r="Y31" s="2249"/>
      <c r="Z31" s="2249"/>
      <c r="AA31" s="2249"/>
    </row>
    <row r="32" spans="1:28" ht="18.75" customHeight="1">
      <c r="A32" s="1262"/>
      <c r="B32" s="1261"/>
      <c r="C32" s="1261"/>
      <c r="D32" s="1260"/>
      <c r="E32" s="2247"/>
      <c r="F32" s="2112"/>
      <c r="G32" s="2112"/>
      <c r="H32" s="2112"/>
      <c r="I32" s="2112"/>
      <c r="J32" s="2112"/>
      <c r="K32" s="2112"/>
      <c r="L32" s="2112"/>
      <c r="M32" s="2112"/>
      <c r="N32" s="2112"/>
      <c r="O32" s="2113"/>
      <c r="P32" s="2250"/>
      <c r="Q32" s="2251"/>
      <c r="R32" s="2251"/>
      <c r="S32" s="2251"/>
      <c r="T32" s="2251"/>
      <c r="U32" s="2251"/>
      <c r="V32" s="2251"/>
      <c r="W32" s="2251"/>
      <c r="X32" s="2251"/>
      <c r="Y32" s="2251"/>
      <c r="Z32" s="2251"/>
      <c r="AA32" s="2251"/>
    </row>
    <row r="33" spans="1:27" ht="18.75" customHeight="1">
      <c r="A33" s="285"/>
      <c r="B33" s="285"/>
      <c r="C33" s="285"/>
      <c r="D33" s="311"/>
      <c r="E33" s="409"/>
      <c r="F33" s="315"/>
      <c r="G33" s="315"/>
      <c r="H33" s="315"/>
      <c r="I33" s="1277"/>
      <c r="J33" s="1277"/>
      <c r="K33" s="308"/>
      <c r="L33" s="308"/>
      <c r="M33" s="308"/>
      <c r="N33" s="1277"/>
      <c r="O33" s="1290"/>
      <c r="P33" s="315"/>
      <c r="Q33" s="315"/>
      <c r="R33" s="315"/>
      <c r="S33" s="315"/>
      <c r="T33" s="315"/>
      <c r="U33" s="315"/>
      <c r="V33" s="315"/>
      <c r="W33" s="315"/>
      <c r="X33" s="315"/>
      <c r="Y33" s="315"/>
      <c r="Z33" s="315"/>
      <c r="AA33" s="315"/>
    </row>
    <row r="34" spans="1:27" ht="18.75" customHeight="1">
      <c r="A34" s="1289" t="s">
        <v>965</v>
      </c>
      <c r="B34" s="1289"/>
      <c r="C34" s="315">
        <v>28</v>
      </c>
      <c r="D34" s="311"/>
      <c r="E34" s="1280">
        <v>538</v>
      </c>
      <c r="F34" s="1201"/>
      <c r="G34" s="1201"/>
      <c r="H34" s="1201"/>
      <c r="I34" s="1201"/>
      <c r="J34" s="1201"/>
      <c r="K34" s="1201"/>
      <c r="L34" s="1201"/>
      <c r="M34" s="1201"/>
      <c r="N34" s="1201"/>
      <c r="O34" s="1281"/>
      <c r="P34" s="2208">
        <v>1041</v>
      </c>
      <c r="Q34" s="2209"/>
      <c r="R34" s="2209"/>
      <c r="S34" s="2209"/>
      <c r="T34" s="2209"/>
      <c r="U34" s="2209"/>
      <c r="V34" s="2209"/>
      <c r="W34" s="2209"/>
      <c r="X34" s="2209"/>
      <c r="Y34" s="2209"/>
      <c r="Z34" s="2209"/>
      <c r="AA34" s="2209"/>
    </row>
    <row r="35" spans="1:27" ht="18.75" customHeight="1">
      <c r="A35" s="1289"/>
      <c r="B35" s="1289"/>
      <c r="C35" s="315"/>
      <c r="D35" s="311"/>
      <c r="E35" s="1280"/>
      <c r="F35" s="1201"/>
      <c r="G35" s="1201"/>
      <c r="H35" s="1201"/>
      <c r="I35" s="1201"/>
      <c r="J35" s="1201"/>
      <c r="K35" s="1201"/>
      <c r="L35" s="1201"/>
      <c r="M35" s="1201"/>
      <c r="N35" s="1201"/>
      <c r="O35" s="1281"/>
      <c r="P35" s="2208"/>
      <c r="Q35" s="2209"/>
      <c r="R35" s="2209"/>
      <c r="S35" s="2209"/>
      <c r="T35" s="2209"/>
      <c r="U35" s="2209"/>
      <c r="V35" s="2209"/>
      <c r="W35" s="2209"/>
      <c r="X35" s="2209"/>
      <c r="Y35" s="2209"/>
      <c r="Z35" s="2209"/>
      <c r="AA35" s="2209"/>
    </row>
    <row r="36" spans="1:27" ht="18.75" customHeight="1">
      <c r="A36" s="1289"/>
      <c r="B36" s="1289"/>
      <c r="C36" s="315">
        <v>29</v>
      </c>
      <c r="D36" s="311"/>
      <c r="E36" s="1280">
        <v>615</v>
      </c>
      <c r="F36" s="1201"/>
      <c r="G36" s="1201"/>
      <c r="H36" s="1201"/>
      <c r="I36" s="1201"/>
      <c r="J36" s="1201"/>
      <c r="K36" s="1201"/>
      <c r="L36" s="1201"/>
      <c r="M36" s="1201"/>
      <c r="N36" s="1201"/>
      <c r="O36" s="1281"/>
      <c r="P36" s="2208">
        <v>1082</v>
      </c>
      <c r="Q36" s="2209"/>
      <c r="R36" s="2209"/>
      <c r="S36" s="2209"/>
      <c r="T36" s="2209"/>
      <c r="U36" s="2209"/>
      <c r="V36" s="2209"/>
      <c r="W36" s="2209"/>
      <c r="X36" s="2209"/>
      <c r="Y36" s="2209"/>
      <c r="Z36" s="2209"/>
      <c r="AA36" s="2209"/>
    </row>
    <row r="37" spans="1:27" ht="18.75" customHeight="1">
      <c r="A37" s="1289"/>
      <c r="B37" s="1289"/>
      <c r="C37" s="315"/>
      <c r="D37" s="311"/>
      <c r="E37" s="1280"/>
      <c r="F37" s="1201"/>
      <c r="G37" s="1201"/>
      <c r="H37" s="1201"/>
      <c r="I37" s="1201"/>
      <c r="J37" s="1201"/>
      <c r="K37" s="1201"/>
      <c r="L37" s="1201"/>
      <c r="M37" s="1201"/>
      <c r="N37" s="1201"/>
      <c r="O37" s="1281"/>
      <c r="P37" s="2208"/>
      <c r="Q37" s="2209"/>
      <c r="R37" s="2209"/>
      <c r="S37" s="2209"/>
      <c r="T37" s="2209"/>
      <c r="U37" s="2209"/>
      <c r="V37" s="2209"/>
      <c r="W37" s="2209"/>
      <c r="X37" s="2209"/>
      <c r="Y37" s="2209"/>
      <c r="Z37" s="2209"/>
      <c r="AA37" s="2209"/>
    </row>
    <row r="38" spans="1:27" ht="18.75" customHeight="1">
      <c r="A38" s="1289"/>
      <c r="B38" s="1289"/>
      <c r="C38" s="315">
        <v>30</v>
      </c>
      <c r="D38" s="311"/>
      <c r="E38" s="1280">
        <v>632</v>
      </c>
      <c r="F38" s="1201"/>
      <c r="G38" s="1201"/>
      <c r="H38" s="1201"/>
      <c r="I38" s="1201"/>
      <c r="J38" s="1201"/>
      <c r="K38" s="1201"/>
      <c r="L38" s="1201"/>
      <c r="M38" s="1201"/>
      <c r="N38" s="1201"/>
      <c r="O38" s="1281"/>
      <c r="P38" s="2208">
        <v>1115</v>
      </c>
      <c r="Q38" s="2209"/>
      <c r="R38" s="2209"/>
      <c r="S38" s="2209"/>
      <c r="T38" s="2209"/>
      <c r="U38" s="2209"/>
      <c r="V38" s="2209"/>
      <c r="W38" s="2209"/>
      <c r="X38" s="2209"/>
      <c r="Y38" s="2209"/>
      <c r="Z38" s="2209"/>
      <c r="AA38" s="2209"/>
    </row>
    <row r="39" spans="1:27" ht="18.75" customHeight="1">
      <c r="A39" s="1289"/>
      <c r="B39" s="1289"/>
      <c r="C39" s="315"/>
      <c r="D39" s="311"/>
      <c r="E39" s="1280"/>
      <c r="F39" s="1201"/>
      <c r="G39" s="1201"/>
      <c r="H39" s="1201"/>
      <c r="I39" s="1201"/>
      <c r="J39" s="1201"/>
      <c r="K39" s="1201"/>
      <c r="L39" s="1201"/>
      <c r="M39" s="1201"/>
      <c r="N39" s="1201"/>
      <c r="O39" s="1281"/>
      <c r="P39" s="2208"/>
      <c r="Q39" s="2209"/>
      <c r="R39" s="2209"/>
      <c r="S39" s="2209"/>
      <c r="T39" s="2209"/>
      <c r="U39" s="2209"/>
      <c r="V39" s="2209"/>
      <c r="W39" s="2209"/>
      <c r="X39" s="2209"/>
      <c r="Y39" s="2209"/>
      <c r="Z39" s="2209"/>
      <c r="AA39" s="2209"/>
    </row>
    <row r="40" spans="1:27" ht="18.75" customHeight="1">
      <c r="A40" s="1289" t="s">
        <v>1212</v>
      </c>
      <c r="B40" s="1289"/>
      <c r="C40" s="315" t="s">
        <v>2417</v>
      </c>
      <c r="D40" s="311"/>
      <c r="E40" s="1280">
        <v>697</v>
      </c>
      <c r="F40" s="1201"/>
      <c r="G40" s="1201"/>
      <c r="H40" s="1201"/>
      <c r="I40" s="1201"/>
      <c r="J40" s="1201"/>
      <c r="K40" s="1201"/>
      <c r="L40" s="1201"/>
      <c r="M40" s="1201"/>
      <c r="N40" s="1201"/>
      <c r="O40" s="1281"/>
      <c r="P40" s="2208">
        <v>1166</v>
      </c>
      <c r="Q40" s="2209"/>
      <c r="R40" s="2209"/>
      <c r="S40" s="2209"/>
      <c r="T40" s="2209"/>
      <c r="U40" s="2209"/>
      <c r="V40" s="2209"/>
      <c r="W40" s="2209"/>
      <c r="X40" s="2209"/>
      <c r="Y40" s="2209"/>
      <c r="Z40" s="2209"/>
      <c r="AA40" s="2209"/>
    </row>
    <row r="41" spans="1:27" ht="18.75" customHeight="1">
      <c r="A41" s="1289"/>
      <c r="B41" s="1289"/>
      <c r="C41" s="315"/>
      <c r="D41" s="311"/>
      <c r="E41" s="1280"/>
      <c r="F41" s="1201"/>
      <c r="G41" s="1201"/>
      <c r="H41" s="1201"/>
      <c r="I41" s="1201"/>
      <c r="J41" s="1201"/>
      <c r="K41" s="1201"/>
      <c r="L41" s="1201"/>
      <c r="M41" s="1201"/>
      <c r="N41" s="1201"/>
      <c r="O41" s="1281"/>
      <c r="P41" s="2208"/>
      <c r="Q41" s="2209"/>
      <c r="R41" s="2209"/>
      <c r="S41" s="2209"/>
      <c r="T41" s="2209"/>
      <c r="U41" s="2209"/>
      <c r="V41" s="2209"/>
      <c r="W41" s="2209"/>
      <c r="X41" s="2209"/>
      <c r="Y41" s="2209"/>
      <c r="Z41" s="2209"/>
      <c r="AA41" s="2209"/>
    </row>
    <row r="42" spans="1:27" ht="18.75" customHeight="1">
      <c r="A42" s="1289"/>
      <c r="B42" s="1289"/>
      <c r="C42" s="315">
        <v>2</v>
      </c>
      <c r="D42" s="311"/>
      <c r="E42" s="1280">
        <v>697</v>
      </c>
      <c r="F42" s="1201"/>
      <c r="G42" s="1201"/>
      <c r="H42" s="1201"/>
      <c r="I42" s="1201"/>
      <c r="J42" s="1201"/>
      <c r="K42" s="1201"/>
      <c r="L42" s="1201"/>
      <c r="M42" s="1201"/>
      <c r="N42" s="1201"/>
      <c r="O42" s="1281"/>
      <c r="P42" s="2208">
        <v>1325</v>
      </c>
      <c r="Q42" s="2209"/>
      <c r="R42" s="2209"/>
      <c r="S42" s="2209"/>
      <c r="T42" s="2209"/>
      <c r="U42" s="2209"/>
      <c r="V42" s="2209"/>
      <c r="W42" s="2209"/>
      <c r="X42" s="2209"/>
      <c r="Y42" s="2209"/>
      <c r="Z42" s="2209"/>
      <c r="AA42" s="2209"/>
    </row>
    <row r="43" spans="1:27" ht="18.75" customHeight="1">
      <c r="A43" s="315"/>
      <c r="B43" s="315"/>
      <c r="C43" s="315"/>
      <c r="D43" s="311"/>
      <c r="E43" s="945"/>
      <c r="F43" s="899"/>
      <c r="G43" s="899"/>
      <c r="H43" s="899"/>
      <c r="I43" s="899"/>
      <c r="J43" s="899"/>
      <c r="K43" s="899"/>
      <c r="L43" s="899"/>
      <c r="M43" s="899"/>
      <c r="N43" s="899"/>
      <c r="O43" s="946"/>
      <c r="P43" s="2078"/>
      <c r="Q43" s="2077"/>
      <c r="R43" s="2077"/>
      <c r="S43" s="2077"/>
      <c r="T43" s="2077"/>
      <c r="U43" s="2077"/>
      <c r="V43" s="2077"/>
      <c r="W43" s="2077"/>
      <c r="X43" s="2077"/>
      <c r="Y43" s="2077"/>
      <c r="Z43" s="2077"/>
      <c r="AA43" s="2077"/>
    </row>
    <row r="44" spans="1:27" ht="18.75" customHeight="1">
      <c r="A44" s="430"/>
      <c r="B44" s="430"/>
      <c r="C44" s="430"/>
      <c r="D44" s="430"/>
      <c r="E44" s="430"/>
      <c r="F44" s="430"/>
      <c r="G44" s="430"/>
      <c r="H44" s="430"/>
      <c r="I44" s="430"/>
      <c r="J44" s="430"/>
      <c r="K44" s="430"/>
      <c r="L44" s="430"/>
      <c r="M44" s="430"/>
      <c r="N44" s="430"/>
      <c r="O44" s="430"/>
      <c r="P44" s="9"/>
      <c r="Q44" s="9"/>
      <c r="R44" s="9"/>
      <c r="S44" s="2231" t="s">
        <v>2654</v>
      </c>
      <c r="T44" s="2231"/>
      <c r="U44" s="2231"/>
      <c r="V44" s="2231"/>
      <c r="W44" s="2231"/>
      <c r="X44" s="2231"/>
      <c r="Y44" s="2231"/>
      <c r="Z44" s="2231"/>
      <c r="AA44" s="2231"/>
    </row>
    <row r="45" spans="1:27" ht="18.75" customHeight="1">
      <c r="A45" s="1292"/>
      <c r="B45" s="1292"/>
      <c r="C45" s="1292"/>
      <c r="D45" s="1292"/>
      <c r="E45" s="1292"/>
      <c r="F45" s="1292"/>
      <c r="G45" s="1292"/>
      <c r="H45" s="1292"/>
      <c r="I45" s="1292"/>
      <c r="J45" s="1292"/>
      <c r="K45" s="1292"/>
      <c r="L45" s="1292"/>
      <c r="M45" s="1292"/>
      <c r="N45" s="1292"/>
      <c r="O45" s="1292"/>
      <c r="P45" s="1292"/>
      <c r="Q45" s="1292"/>
      <c r="R45" s="1292"/>
      <c r="S45" s="1292"/>
      <c r="T45" s="318"/>
      <c r="U45" s="318"/>
      <c r="V45" s="318"/>
      <c r="W45" s="318"/>
      <c r="X45" s="318"/>
      <c r="Y45" s="318"/>
      <c r="Z45" s="318"/>
      <c r="AA45" s="318"/>
    </row>
    <row r="46" spans="1:27" ht="18.75" customHeight="1">
      <c r="A46" s="318"/>
      <c r="B46" s="318"/>
      <c r="C46" s="318"/>
      <c r="D46" s="318"/>
      <c r="E46" s="318"/>
      <c r="F46" s="318"/>
      <c r="G46" s="318"/>
      <c r="H46" s="318"/>
      <c r="I46" s="318"/>
      <c r="J46" s="318"/>
      <c r="K46" s="318"/>
      <c r="L46" s="318"/>
      <c r="M46" s="318"/>
      <c r="N46" s="318"/>
      <c r="O46" s="318"/>
      <c r="P46" s="318"/>
      <c r="Q46" s="318"/>
      <c r="R46" s="318"/>
      <c r="S46" s="318"/>
      <c r="T46" s="318"/>
      <c r="U46" s="318"/>
      <c r="V46" s="318"/>
      <c r="W46" s="318"/>
      <c r="X46" s="318"/>
      <c r="Y46" s="318"/>
      <c r="Z46" s="318"/>
      <c r="AA46" s="318"/>
    </row>
  </sheetData>
  <mergeCells count="171">
    <mergeCell ref="A42:B42"/>
    <mergeCell ref="E42:O42"/>
    <mergeCell ref="P42:AA42"/>
    <mergeCell ref="P43:AA43"/>
    <mergeCell ref="S44:AA44"/>
    <mergeCell ref="A45:S45"/>
    <mergeCell ref="A40:B40"/>
    <mergeCell ref="E40:O40"/>
    <mergeCell ref="P40:AA40"/>
    <mergeCell ref="A41:B41"/>
    <mergeCell ref="E41:O41"/>
    <mergeCell ref="P41:AA41"/>
    <mergeCell ref="A38:B38"/>
    <mergeCell ref="E38:O38"/>
    <mergeCell ref="P38:AA38"/>
    <mergeCell ref="A39:B39"/>
    <mergeCell ref="E39:O39"/>
    <mergeCell ref="P39:AA39"/>
    <mergeCell ref="A36:B36"/>
    <mergeCell ref="E36:O36"/>
    <mergeCell ref="P36:AA36"/>
    <mergeCell ref="A37:B37"/>
    <mergeCell ref="E37:O37"/>
    <mergeCell ref="P37:AA37"/>
    <mergeCell ref="A34:B34"/>
    <mergeCell ref="E34:O34"/>
    <mergeCell ref="P34:AA34"/>
    <mergeCell ref="A35:B35"/>
    <mergeCell ref="E35:O35"/>
    <mergeCell ref="P35:AA35"/>
    <mergeCell ref="A28:AA28"/>
    <mergeCell ref="A29:AA29"/>
    <mergeCell ref="A31:D32"/>
    <mergeCell ref="E31:O32"/>
    <mergeCell ref="P31:AA32"/>
    <mergeCell ref="I33:J33"/>
    <mergeCell ref="N33:O33"/>
    <mergeCell ref="Y24:AB24"/>
    <mergeCell ref="A25:B25"/>
    <mergeCell ref="E25:I25"/>
    <mergeCell ref="J25:N25"/>
    <mergeCell ref="O25:S25"/>
    <mergeCell ref="A26:N26"/>
    <mergeCell ref="A24:B24"/>
    <mergeCell ref="E24:H24"/>
    <mergeCell ref="I24:L24"/>
    <mergeCell ref="M24:P24"/>
    <mergeCell ref="Q24:T24"/>
    <mergeCell ref="U24:X24"/>
    <mergeCell ref="Y22:AB22"/>
    <mergeCell ref="A23:B23"/>
    <mergeCell ref="E23:H23"/>
    <mergeCell ref="I23:L23"/>
    <mergeCell ref="M23:P23"/>
    <mergeCell ref="Q23:T23"/>
    <mergeCell ref="U23:X23"/>
    <mergeCell ref="Y23:AB23"/>
    <mergeCell ref="A22:B22"/>
    <mergeCell ref="E22:H22"/>
    <mergeCell ref="I22:L22"/>
    <mergeCell ref="M22:P22"/>
    <mergeCell ref="Q22:T22"/>
    <mergeCell ref="U22:X22"/>
    <mergeCell ref="Y20:AB20"/>
    <mergeCell ref="A21:B21"/>
    <mergeCell ref="E21:H21"/>
    <mergeCell ref="I21:L21"/>
    <mergeCell ref="M21:P21"/>
    <mergeCell ref="Q21:T21"/>
    <mergeCell ref="U21:X21"/>
    <mergeCell ref="Y21:AB21"/>
    <mergeCell ref="A20:B20"/>
    <mergeCell ref="E20:H20"/>
    <mergeCell ref="I20:L20"/>
    <mergeCell ref="M20:P20"/>
    <mergeCell ref="Q20:T20"/>
    <mergeCell ref="U20:X20"/>
    <mergeCell ref="Y18:AB18"/>
    <mergeCell ref="A19:B19"/>
    <mergeCell ref="E19:H19"/>
    <mergeCell ref="I19:L19"/>
    <mergeCell ref="M19:P19"/>
    <mergeCell ref="Q19:T19"/>
    <mergeCell ref="U19:X19"/>
    <mergeCell ref="Y19:AB19"/>
    <mergeCell ref="A18:B18"/>
    <mergeCell ref="E18:H18"/>
    <mergeCell ref="I18:L18"/>
    <mergeCell ref="M18:P18"/>
    <mergeCell ref="Q18:T18"/>
    <mergeCell ref="U18:X18"/>
    <mergeCell ref="Y16:AB16"/>
    <mergeCell ref="A17:B17"/>
    <mergeCell ref="E17:H17"/>
    <mergeCell ref="I17:L17"/>
    <mergeCell ref="M17:P17"/>
    <mergeCell ref="Q17:T17"/>
    <mergeCell ref="U17:X17"/>
    <mergeCell ref="Y17:AB17"/>
    <mergeCell ref="A16:B16"/>
    <mergeCell ref="E16:H16"/>
    <mergeCell ref="I16:L16"/>
    <mergeCell ref="M16:P16"/>
    <mergeCell ref="Q16:T16"/>
    <mergeCell ref="U16:X16"/>
    <mergeCell ref="Y14:AB14"/>
    <mergeCell ref="A15:B15"/>
    <mergeCell ref="E15:H15"/>
    <mergeCell ref="I15:L15"/>
    <mergeCell ref="M15:P15"/>
    <mergeCell ref="Q15:T15"/>
    <mergeCell ref="U15:X15"/>
    <mergeCell ref="Y15:AB15"/>
    <mergeCell ref="A14:B14"/>
    <mergeCell ref="E14:H14"/>
    <mergeCell ref="I14:L14"/>
    <mergeCell ref="M14:P14"/>
    <mergeCell ref="Q14:T14"/>
    <mergeCell ref="U14:X14"/>
    <mergeCell ref="Y12:AB12"/>
    <mergeCell ref="A13:B13"/>
    <mergeCell ref="E13:H13"/>
    <mergeCell ref="I13:L13"/>
    <mergeCell ref="M13:P13"/>
    <mergeCell ref="Q13:T13"/>
    <mergeCell ref="U13:X13"/>
    <mergeCell ref="Y13:AB13"/>
    <mergeCell ref="A12:B12"/>
    <mergeCell ref="E12:H12"/>
    <mergeCell ref="I12:L12"/>
    <mergeCell ref="M12:P12"/>
    <mergeCell ref="Q12:T12"/>
    <mergeCell ref="U12:X12"/>
    <mergeCell ref="Y10:AB10"/>
    <mergeCell ref="A11:B11"/>
    <mergeCell ref="E11:H11"/>
    <mergeCell ref="I11:L11"/>
    <mergeCell ref="M11:P11"/>
    <mergeCell ref="Q11:T11"/>
    <mergeCell ref="U11:X11"/>
    <mergeCell ref="Y11:AB11"/>
    <mergeCell ref="A10:B10"/>
    <mergeCell ref="E10:H10"/>
    <mergeCell ref="I10:L10"/>
    <mergeCell ref="M10:P10"/>
    <mergeCell ref="Q10:T10"/>
    <mergeCell ref="U10:X10"/>
    <mergeCell ref="Y8:AB8"/>
    <mergeCell ref="A9:B9"/>
    <mergeCell ref="E9:H9"/>
    <mergeCell ref="I9:L9"/>
    <mergeCell ref="M9:P9"/>
    <mergeCell ref="Q9:T9"/>
    <mergeCell ref="U9:X9"/>
    <mergeCell ref="Y9:AB9"/>
    <mergeCell ref="A8:B8"/>
    <mergeCell ref="E8:H8"/>
    <mergeCell ref="I8:L8"/>
    <mergeCell ref="M8:P8"/>
    <mergeCell ref="Q8:T8"/>
    <mergeCell ref="U8:X8"/>
    <mergeCell ref="A1:D1"/>
    <mergeCell ref="A2:AB2"/>
    <mergeCell ref="A4:D6"/>
    <mergeCell ref="E4:X4"/>
    <mergeCell ref="Y4:AB6"/>
    <mergeCell ref="E5:H6"/>
    <mergeCell ref="I5:L6"/>
    <mergeCell ref="M5:P6"/>
    <mergeCell ref="Q5:T6"/>
    <mergeCell ref="U5:X6"/>
  </mergeCells>
  <phoneticPr fontId="4"/>
  <hyperlinks>
    <hyperlink ref="A1" location="P2細目次!A1" display="目次に戻る" xr:uid="{32684979-53FC-4267-97FE-3D6D8A175F68}"/>
  </hyperlinks>
  <pageMargins left="0.70866141732283472" right="0.70866141732283472" top="0.74803149606299213" bottom="0.74803149606299213" header="0.31496062992125984" footer="0.31496062992125984"/>
  <pageSetup paperSize="9" scale="99" firstPageNumber="0" orientation="portrait" copies="2" r:id="rId1"/>
  <headerFooter differentFirst="1" scaleWithDoc="0">
    <oddFooter>&amp;C- &amp;P -</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B202C-00F7-41B2-A142-76FEACBDEF68}">
  <sheetPr>
    <tabColor theme="0"/>
    <pageSetUpPr fitToPage="1"/>
  </sheetPr>
  <dimension ref="A1:AH51"/>
  <sheetViews>
    <sheetView topLeftCell="A37" zoomScaleNormal="100" zoomScaleSheetLayoutView="100" workbookViewId="0">
      <selection activeCell="AL2" sqref="AL2:AR2"/>
    </sheetView>
  </sheetViews>
  <sheetFormatPr defaultColWidth="3.125" defaultRowHeight="18.75" customHeight="1"/>
  <cols>
    <col min="1" max="2" width="3.125" style="286"/>
    <col min="3" max="3" width="4.5" style="286" bestFit="1" customWidth="1"/>
    <col min="4" max="19" width="3.125" style="286"/>
    <col min="20" max="20" width="4.5" style="286" bestFit="1" customWidth="1"/>
    <col min="21" max="258" width="3.125" style="286"/>
    <col min="259" max="259" width="4.5" style="286" bestFit="1" customWidth="1"/>
    <col min="260" max="275" width="3.125" style="286"/>
    <col min="276" max="276" width="4.5" style="286" bestFit="1" customWidth="1"/>
    <col min="277" max="514" width="3.125" style="286"/>
    <col min="515" max="515" width="4.5" style="286" bestFit="1" customWidth="1"/>
    <col min="516" max="531" width="3.125" style="286"/>
    <col min="532" max="532" width="4.5" style="286" bestFit="1" customWidth="1"/>
    <col min="533" max="770" width="3.125" style="286"/>
    <col min="771" max="771" width="4.5" style="286" bestFit="1" customWidth="1"/>
    <col min="772" max="787" width="3.125" style="286"/>
    <col min="788" max="788" width="4.5" style="286" bestFit="1" customWidth="1"/>
    <col min="789" max="1026" width="3.125" style="286"/>
    <col min="1027" max="1027" width="4.5" style="286" bestFit="1" customWidth="1"/>
    <col min="1028" max="1043" width="3.125" style="286"/>
    <col min="1044" max="1044" width="4.5" style="286" bestFit="1" customWidth="1"/>
    <col min="1045" max="1282" width="3.125" style="286"/>
    <col min="1283" max="1283" width="4.5" style="286" bestFit="1" customWidth="1"/>
    <col min="1284" max="1299" width="3.125" style="286"/>
    <col min="1300" max="1300" width="4.5" style="286" bestFit="1" customWidth="1"/>
    <col min="1301" max="1538" width="3.125" style="286"/>
    <col min="1539" max="1539" width="4.5" style="286" bestFit="1" customWidth="1"/>
    <col min="1540" max="1555" width="3.125" style="286"/>
    <col min="1556" max="1556" width="4.5" style="286" bestFit="1" customWidth="1"/>
    <col min="1557" max="1794" width="3.125" style="286"/>
    <col min="1795" max="1795" width="4.5" style="286" bestFit="1" customWidth="1"/>
    <col min="1796" max="1811" width="3.125" style="286"/>
    <col min="1812" max="1812" width="4.5" style="286" bestFit="1" customWidth="1"/>
    <col min="1813" max="2050" width="3.125" style="286"/>
    <col min="2051" max="2051" width="4.5" style="286" bestFit="1" customWidth="1"/>
    <col min="2052" max="2067" width="3.125" style="286"/>
    <col min="2068" max="2068" width="4.5" style="286" bestFit="1" customWidth="1"/>
    <col min="2069" max="2306" width="3.125" style="286"/>
    <col min="2307" max="2307" width="4.5" style="286" bestFit="1" customWidth="1"/>
    <col min="2308" max="2323" width="3.125" style="286"/>
    <col min="2324" max="2324" width="4.5" style="286" bestFit="1" customWidth="1"/>
    <col min="2325" max="2562" width="3.125" style="286"/>
    <col min="2563" max="2563" width="4.5" style="286" bestFit="1" customWidth="1"/>
    <col min="2564" max="2579" width="3.125" style="286"/>
    <col min="2580" max="2580" width="4.5" style="286" bestFit="1" customWidth="1"/>
    <col min="2581" max="2818" width="3.125" style="286"/>
    <col min="2819" max="2819" width="4.5" style="286" bestFit="1" customWidth="1"/>
    <col min="2820" max="2835" width="3.125" style="286"/>
    <col min="2836" max="2836" width="4.5" style="286" bestFit="1" customWidth="1"/>
    <col min="2837" max="3074" width="3.125" style="286"/>
    <col min="3075" max="3075" width="4.5" style="286" bestFit="1" customWidth="1"/>
    <col min="3076" max="3091" width="3.125" style="286"/>
    <col min="3092" max="3092" width="4.5" style="286" bestFit="1" customWidth="1"/>
    <col min="3093" max="3330" width="3.125" style="286"/>
    <col min="3331" max="3331" width="4.5" style="286" bestFit="1" customWidth="1"/>
    <col min="3332" max="3347" width="3.125" style="286"/>
    <col min="3348" max="3348" width="4.5" style="286" bestFit="1" customWidth="1"/>
    <col min="3349" max="3586" width="3.125" style="286"/>
    <col min="3587" max="3587" width="4.5" style="286" bestFit="1" customWidth="1"/>
    <col min="3588" max="3603" width="3.125" style="286"/>
    <col min="3604" max="3604" width="4.5" style="286" bestFit="1" customWidth="1"/>
    <col min="3605" max="3842" width="3.125" style="286"/>
    <col min="3843" max="3843" width="4.5" style="286" bestFit="1" customWidth="1"/>
    <col min="3844" max="3859" width="3.125" style="286"/>
    <col min="3860" max="3860" width="4.5" style="286" bestFit="1" customWidth="1"/>
    <col min="3861" max="4098" width="3.125" style="286"/>
    <col min="4099" max="4099" width="4.5" style="286" bestFit="1" customWidth="1"/>
    <col min="4100" max="4115" width="3.125" style="286"/>
    <col min="4116" max="4116" width="4.5" style="286" bestFit="1" customWidth="1"/>
    <col min="4117" max="4354" width="3.125" style="286"/>
    <col min="4355" max="4355" width="4.5" style="286" bestFit="1" customWidth="1"/>
    <col min="4356" max="4371" width="3.125" style="286"/>
    <col min="4372" max="4372" width="4.5" style="286" bestFit="1" customWidth="1"/>
    <col min="4373" max="4610" width="3.125" style="286"/>
    <col min="4611" max="4611" width="4.5" style="286" bestFit="1" customWidth="1"/>
    <col min="4612" max="4627" width="3.125" style="286"/>
    <col min="4628" max="4628" width="4.5" style="286" bestFit="1" customWidth="1"/>
    <col min="4629" max="4866" width="3.125" style="286"/>
    <col min="4867" max="4867" width="4.5" style="286" bestFit="1" customWidth="1"/>
    <col min="4868" max="4883" width="3.125" style="286"/>
    <col min="4884" max="4884" width="4.5" style="286" bestFit="1" customWidth="1"/>
    <col min="4885" max="5122" width="3.125" style="286"/>
    <col min="5123" max="5123" width="4.5" style="286" bestFit="1" customWidth="1"/>
    <col min="5124" max="5139" width="3.125" style="286"/>
    <col min="5140" max="5140" width="4.5" style="286" bestFit="1" customWidth="1"/>
    <col min="5141" max="5378" width="3.125" style="286"/>
    <col min="5379" max="5379" width="4.5" style="286" bestFit="1" customWidth="1"/>
    <col min="5380" max="5395" width="3.125" style="286"/>
    <col min="5396" max="5396" width="4.5" style="286" bestFit="1" customWidth="1"/>
    <col min="5397" max="5634" width="3.125" style="286"/>
    <col min="5635" max="5635" width="4.5" style="286" bestFit="1" customWidth="1"/>
    <col min="5636" max="5651" width="3.125" style="286"/>
    <col min="5652" max="5652" width="4.5" style="286" bestFit="1" customWidth="1"/>
    <col min="5653" max="5890" width="3.125" style="286"/>
    <col min="5891" max="5891" width="4.5" style="286" bestFit="1" customWidth="1"/>
    <col min="5892" max="5907" width="3.125" style="286"/>
    <col min="5908" max="5908" width="4.5" style="286" bestFit="1" customWidth="1"/>
    <col min="5909" max="6146" width="3.125" style="286"/>
    <col min="6147" max="6147" width="4.5" style="286" bestFit="1" customWidth="1"/>
    <col min="6148" max="6163" width="3.125" style="286"/>
    <col min="6164" max="6164" width="4.5" style="286" bestFit="1" customWidth="1"/>
    <col min="6165" max="6402" width="3.125" style="286"/>
    <col min="6403" max="6403" width="4.5" style="286" bestFit="1" customWidth="1"/>
    <col min="6404" max="6419" width="3.125" style="286"/>
    <col min="6420" max="6420" width="4.5" style="286" bestFit="1" customWidth="1"/>
    <col min="6421" max="6658" width="3.125" style="286"/>
    <col min="6659" max="6659" width="4.5" style="286" bestFit="1" customWidth="1"/>
    <col min="6660" max="6675" width="3.125" style="286"/>
    <col min="6676" max="6676" width="4.5" style="286" bestFit="1" customWidth="1"/>
    <col min="6677" max="6914" width="3.125" style="286"/>
    <col min="6915" max="6915" width="4.5" style="286" bestFit="1" customWidth="1"/>
    <col min="6916" max="6931" width="3.125" style="286"/>
    <col min="6932" max="6932" width="4.5" style="286" bestFit="1" customWidth="1"/>
    <col min="6933" max="7170" width="3.125" style="286"/>
    <col min="7171" max="7171" width="4.5" style="286" bestFit="1" customWidth="1"/>
    <col min="7172" max="7187" width="3.125" style="286"/>
    <col min="7188" max="7188" width="4.5" style="286" bestFit="1" customWidth="1"/>
    <col min="7189" max="7426" width="3.125" style="286"/>
    <col min="7427" max="7427" width="4.5" style="286" bestFit="1" customWidth="1"/>
    <col min="7428" max="7443" width="3.125" style="286"/>
    <col min="7444" max="7444" width="4.5" style="286" bestFit="1" customWidth="1"/>
    <col min="7445" max="7682" width="3.125" style="286"/>
    <col min="7683" max="7683" width="4.5" style="286" bestFit="1" customWidth="1"/>
    <col min="7684" max="7699" width="3.125" style="286"/>
    <col min="7700" max="7700" width="4.5" style="286" bestFit="1" customWidth="1"/>
    <col min="7701" max="7938" width="3.125" style="286"/>
    <col min="7939" max="7939" width="4.5" style="286" bestFit="1" customWidth="1"/>
    <col min="7940" max="7955" width="3.125" style="286"/>
    <col min="7956" max="7956" width="4.5" style="286" bestFit="1" customWidth="1"/>
    <col min="7957" max="8194" width="3.125" style="286"/>
    <col min="8195" max="8195" width="4.5" style="286" bestFit="1" customWidth="1"/>
    <col min="8196" max="8211" width="3.125" style="286"/>
    <col min="8212" max="8212" width="4.5" style="286" bestFit="1" customWidth="1"/>
    <col min="8213" max="8450" width="3.125" style="286"/>
    <col min="8451" max="8451" width="4.5" style="286" bestFit="1" customWidth="1"/>
    <col min="8452" max="8467" width="3.125" style="286"/>
    <col min="8468" max="8468" width="4.5" style="286" bestFit="1" customWidth="1"/>
    <col min="8469" max="8706" width="3.125" style="286"/>
    <col min="8707" max="8707" width="4.5" style="286" bestFit="1" customWidth="1"/>
    <col min="8708" max="8723" width="3.125" style="286"/>
    <col min="8724" max="8724" width="4.5" style="286" bestFit="1" customWidth="1"/>
    <col min="8725" max="8962" width="3.125" style="286"/>
    <col min="8963" max="8963" width="4.5" style="286" bestFit="1" customWidth="1"/>
    <col min="8964" max="8979" width="3.125" style="286"/>
    <col min="8980" max="8980" width="4.5" style="286" bestFit="1" customWidth="1"/>
    <col min="8981" max="9218" width="3.125" style="286"/>
    <col min="9219" max="9219" width="4.5" style="286" bestFit="1" customWidth="1"/>
    <col min="9220" max="9235" width="3.125" style="286"/>
    <col min="9236" max="9236" width="4.5" style="286" bestFit="1" customWidth="1"/>
    <col min="9237" max="9474" width="3.125" style="286"/>
    <col min="9475" max="9475" width="4.5" style="286" bestFit="1" customWidth="1"/>
    <col min="9476" max="9491" width="3.125" style="286"/>
    <col min="9492" max="9492" width="4.5" style="286" bestFit="1" customWidth="1"/>
    <col min="9493" max="9730" width="3.125" style="286"/>
    <col min="9731" max="9731" width="4.5" style="286" bestFit="1" customWidth="1"/>
    <col min="9732" max="9747" width="3.125" style="286"/>
    <col min="9748" max="9748" width="4.5" style="286" bestFit="1" customWidth="1"/>
    <col min="9749" max="9986" width="3.125" style="286"/>
    <col min="9987" max="9987" width="4.5" style="286" bestFit="1" customWidth="1"/>
    <col min="9988" max="10003" width="3.125" style="286"/>
    <col min="10004" max="10004" width="4.5" style="286" bestFit="1" customWidth="1"/>
    <col min="10005" max="10242" width="3.125" style="286"/>
    <col min="10243" max="10243" width="4.5" style="286" bestFit="1" customWidth="1"/>
    <col min="10244" max="10259" width="3.125" style="286"/>
    <col min="10260" max="10260" width="4.5" style="286" bestFit="1" customWidth="1"/>
    <col min="10261" max="10498" width="3.125" style="286"/>
    <col min="10499" max="10499" width="4.5" style="286" bestFit="1" customWidth="1"/>
    <col min="10500" max="10515" width="3.125" style="286"/>
    <col min="10516" max="10516" width="4.5" style="286" bestFit="1" customWidth="1"/>
    <col min="10517" max="10754" width="3.125" style="286"/>
    <col min="10755" max="10755" width="4.5" style="286" bestFit="1" customWidth="1"/>
    <col min="10756" max="10771" width="3.125" style="286"/>
    <col min="10772" max="10772" width="4.5" style="286" bestFit="1" customWidth="1"/>
    <col min="10773" max="11010" width="3.125" style="286"/>
    <col min="11011" max="11011" width="4.5" style="286" bestFit="1" customWidth="1"/>
    <col min="11012" max="11027" width="3.125" style="286"/>
    <col min="11028" max="11028" width="4.5" style="286" bestFit="1" customWidth="1"/>
    <col min="11029" max="11266" width="3.125" style="286"/>
    <col min="11267" max="11267" width="4.5" style="286" bestFit="1" customWidth="1"/>
    <col min="11268" max="11283" width="3.125" style="286"/>
    <col min="11284" max="11284" width="4.5" style="286" bestFit="1" customWidth="1"/>
    <col min="11285" max="11522" width="3.125" style="286"/>
    <col min="11523" max="11523" width="4.5" style="286" bestFit="1" customWidth="1"/>
    <col min="11524" max="11539" width="3.125" style="286"/>
    <col min="11540" max="11540" width="4.5" style="286" bestFit="1" customWidth="1"/>
    <col min="11541" max="11778" width="3.125" style="286"/>
    <col min="11779" max="11779" width="4.5" style="286" bestFit="1" customWidth="1"/>
    <col min="11780" max="11795" width="3.125" style="286"/>
    <col min="11796" max="11796" width="4.5" style="286" bestFit="1" customWidth="1"/>
    <col min="11797" max="12034" width="3.125" style="286"/>
    <col min="12035" max="12035" width="4.5" style="286" bestFit="1" customWidth="1"/>
    <col min="12036" max="12051" width="3.125" style="286"/>
    <col min="12052" max="12052" width="4.5" style="286" bestFit="1" customWidth="1"/>
    <col min="12053" max="12290" width="3.125" style="286"/>
    <col min="12291" max="12291" width="4.5" style="286" bestFit="1" customWidth="1"/>
    <col min="12292" max="12307" width="3.125" style="286"/>
    <col min="12308" max="12308" width="4.5" style="286" bestFit="1" customWidth="1"/>
    <col min="12309" max="12546" width="3.125" style="286"/>
    <col min="12547" max="12547" width="4.5" style="286" bestFit="1" customWidth="1"/>
    <col min="12548" max="12563" width="3.125" style="286"/>
    <col min="12564" max="12564" width="4.5" style="286" bestFit="1" customWidth="1"/>
    <col min="12565" max="12802" width="3.125" style="286"/>
    <col min="12803" max="12803" width="4.5" style="286" bestFit="1" customWidth="1"/>
    <col min="12804" max="12819" width="3.125" style="286"/>
    <col min="12820" max="12820" width="4.5" style="286" bestFit="1" customWidth="1"/>
    <col min="12821" max="13058" width="3.125" style="286"/>
    <col min="13059" max="13059" width="4.5" style="286" bestFit="1" customWidth="1"/>
    <col min="13060" max="13075" width="3.125" style="286"/>
    <col min="13076" max="13076" width="4.5" style="286" bestFit="1" customWidth="1"/>
    <col min="13077" max="13314" width="3.125" style="286"/>
    <col min="13315" max="13315" width="4.5" style="286" bestFit="1" customWidth="1"/>
    <col min="13316" max="13331" width="3.125" style="286"/>
    <col min="13332" max="13332" width="4.5" style="286" bestFit="1" customWidth="1"/>
    <col min="13333" max="13570" width="3.125" style="286"/>
    <col min="13571" max="13571" width="4.5" style="286" bestFit="1" customWidth="1"/>
    <col min="13572" max="13587" width="3.125" style="286"/>
    <col min="13588" max="13588" width="4.5" style="286" bestFit="1" customWidth="1"/>
    <col min="13589" max="13826" width="3.125" style="286"/>
    <col min="13827" max="13827" width="4.5" style="286" bestFit="1" customWidth="1"/>
    <col min="13828" max="13843" width="3.125" style="286"/>
    <col min="13844" max="13844" width="4.5" style="286" bestFit="1" customWidth="1"/>
    <col min="13845" max="14082" width="3.125" style="286"/>
    <col min="14083" max="14083" width="4.5" style="286" bestFit="1" customWidth="1"/>
    <col min="14084" max="14099" width="3.125" style="286"/>
    <col min="14100" max="14100" width="4.5" style="286" bestFit="1" customWidth="1"/>
    <col min="14101" max="14338" width="3.125" style="286"/>
    <col min="14339" max="14339" width="4.5" style="286" bestFit="1" customWidth="1"/>
    <col min="14340" max="14355" width="3.125" style="286"/>
    <col min="14356" max="14356" width="4.5" style="286" bestFit="1" customWidth="1"/>
    <col min="14357" max="14594" width="3.125" style="286"/>
    <col min="14595" max="14595" width="4.5" style="286" bestFit="1" customWidth="1"/>
    <col min="14596" max="14611" width="3.125" style="286"/>
    <col min="14612" max="14612" width="4.5" style="286" bestFit="1" customWidth="1"/>
    <col min="14613" max="14850" width="3.125" style="286"/>
    <col min="14851" max="14851" width="4.5" style="286" bestFit="1" customWidth="1"/>
    <col min="14852" max="14867" width="3.125" style="286"/>
    <col min="14868" max="14868" width="4.5" style="286" bestFit="1" customWidth="1"/>
    <col min="14869" max="15106" width="3.125" style="286"/>
    <col min="15107" max="15107" width="4.5" style="286" bestFit="1" customWidth="1"/>
    <col min="15108" max="15123" width="3.125" style="286"/>
    <col min="15124" max="15124" width="4.5" style="286" bestFit="1" customWidth="1"/>
    <col min="15125" max="15362" width="3.125" style="286"/>
    <col min="15363" max="15363" width="4.5" style="286" bestFit="1" customWidth="1"/>
    <col min="15364" max="15379" width="3.125" style="286"/>
    <col min="15380" max="15380" width="4.5" style="286" bestFit="1" customWidth="1"/>
    <col min="15381" max="15618" width="3.125" style="286"/>
    <col min="15619" max="15619" width="4.5" style="286" bestFit="1" customWidth="1"/>
    <col min="15620" max="15635" width="3.125" style="286"/>
    <col min="15636" max="15636" width="4.5" style="286" bestFit="1" customWidth="1"/>
    <col min="15637" max="15874" width="3.125" style="286"/>
    <col min="15875" max="15875" width="4.5" style="286" bestFit="1" customWidth="1"/>
    <col min="15876" max="15891" width="3.125" style="286"/>
    <col min="15892" max="15892" width="4.5" style="286" bestFit="1" customWidth="1"/>
    <col min="15893" max="16130" width="3.125" style="286"/>
    <col min="16131" max="16131" width="4.5" style="286" bestFit="1" customWidth="1"/>
    <col min="16132" max="16147" width="3.125" style="286"/>
    <col min="16148" max="16148" width="4.5" style="286" bestFit="1" customWidth="1"/>
    <col min="16149" max="16384" width="3.125" style="286"/>
  </cols>
  <sheetData>
    <row r="1" spans="1:33" ht="13.5">
      <c r="A1" s="1544" t="s">
        <v>4602</v>
      </c>
      <c r="B1" s="1544"/>
      <c r="C1" s="1544"/>
      <c r="D1" s="1544"/>
    </row>
    <row r="2" spans="1:33" s="42" customFormat="1" ht="21">
      <c r="A2" s="2252" t="s">
        <v>2659</v>
      </c>
      <c r="B2" s="2252"/>
      <c r="C2" s="2252"/>
      <c r="D2" s="2252"/>
      <c r="E2" s="2252"/>
      <c r="F2" s="2252"/>
      <c r="G2" s="2252"/>
      <c r="H2" s="2252"/>
      <c r="I2" s="2252"/>
      <c r="J2" s="2252"/>
      <c r="K2" s="2252"/>
      <c r="L2" s="2252"/>
      <c r="M2" s="2252"/>
      <c r="N2" s="2252"/>
      <c r="O2" s="2252"/>
      <c r="P2" s="2252"/>
      <c r="Q2" s="14"/>
      <c r="R2" s="1271" t="s">
        <v>2660</v>
      </c>
      <c r="S2" s="1271"/>
      <c r="T2" s="1271"/>
      <c r="U2" s="1271"/>
      <c r="V2" s="1271"/>
      <c r="W2" s="1271"/>
      <c r="X2" s="1271"/>
      <c r="Y2" s="1271"/>
      <c r="Z2" s="1271"/>
      <c r="AA2" s="1271"/>
      <c r="AB2" s="1271"/>
      <c r="AC2" s="1271"/>
      <c r="AD2" s="1271"/>
      <c r="AE2" s="1271"/>
      <c r="AF2" s="1271"/>
      <c r="AG2" s="1271"/>
    </row>
    <row r="3" spans="1:33" ht="18.75" customHeight="1">
      <c r="A3" s="285"/>
      <c r="B3" s="285"/>
      <c r="C3" s="285"/>
      <c r="D3" s="285"/>
      <c r="E3" s="285"/>
      <c r="F3" s="285"/>
      <c r="G3" s="285"/>
      <c r="H3" s="285"/>
      <c r="I3" s="285"/>
      <c r="J3" s="285"/>
      <c r="K3" s="1350" t="s">
        <v>2661</v>
      </c>
      <c r="L3" s="1350"/>
      <c r="M3" s="1350"/>
      <c r="N3" s="1350"/>
      <c r="O3" s="1350"/>
      <c r="P3" s="1350"/>
      <c r="Q3" s="285"/>
      <c r="R3" s="285"/>
      <c r="S3" s="285"/>
      <c r="T3" s="285"/>
      <c r="U3" s="285"/>
      <c r="V3" s="285"/>
      <c r="W3" s="285"/>
      <c r="X3" s="285"/>
      <c r="Y3" s="285"/>
      <c r="Z3" s="285"/>
      <c r="AA3" s="285"/>
      <c r="AB3" s="285"/>
      <c r="AC3" s="1201"/>
      <c r="AD3" s="1201"/>
      <c r="AE3" s="1201"/>
      <c r="AF3" s="1201"/>
      <c r="AG3" s="1201"/>
    </row>
    <row r="4" spans="1:33" ht="18.75" customHeight="1">
      <c r="A4" s="1262" t="s">
        <v>2520</v>
      </c>
      <c r="B4" s="1262"/>
      <c r="C4" s="1262"/>
      <c r="D4" s="1263"/>
      <c r="E4" s="1659" t="s">
        <v>2662</v>
      </c>
      <c r="F4" s="1756"/>
      <c r="G4" s="1756"/>
      <c r="H4" s="1756"/>
      <c r="I4" s="1757"/>
      <c r="J4" s="1659" t="s">
        <v>2663</v>
      </c>
      <c r="K4" s="1756"/>
      <c r="L4" s="1756"/>
      <c r="M4" s="1756"/>
      <c r="N4" s="1756"/>
      <c r="O4" s="1756"/>
      <c r="P4" s="1756"/>
      <c r="Q4" s="320"/>
      <c r="R4" s="1756" t="s">
        <v>2412</v>
      </c>
      <c r="S4" s="1756"/>
      <c r="T4" s="1756"/>
      <c r="U4" s="1757"/>
      <c r="V4" s="1659" t="s">
        <v>2664</v>
      </c>
      <c r="W4" s="1756"/>
      <c r="X4" s="1756"/>
      <c r="Y4" s="1756"/>
      <c r="Z4" s="1756"/>
      <c r="AA4" s="1757"/>
      <c r="AB4" s="1659" t="s">
        <v>2663</v>
      </c>
      <c r="AC4" s="1756"/>
      <c r="AD4" s="1756"/>
      <c r="AE4" s="1756"/>
      <c r="AF4" s="1756"/>
      <c r="AG4" s="1756"/>
    </row>
    <row r="5" spans="1:33" ht="18.75" customHeight="1">
      <c r="A5" s="285"/>
      <c r="B5" s="285"/>
      <c r="C5" s="285"/>
      <c r="D5" s="311"/>
      <c r="E5" s="1279" t="s">
        <v>435</v>
      </c>
      <c r="F5" s="1277"/>
      <c r="G5" s="1277"/>
      <c r="H5" s="1277"/>
      <c r="I5" s="1277"/>
      <c r="J5" s="308"/>
      <c r="K5" s="1277" t="s">
        <v>2665</v>
      </c>
      <c r="L5" s="1277"/>
      <c r="M5" s="1277"/>
      <c r="N5" s="1277"/>
      <c r="O5" s="1277"/>
      <c r="P5" s="1277"/>
      <c r="Q5" s="315"/>
      <c r="R5" s="315"/>
      <c r="S5" s="335"/>
      <c r="T5" s="335"/>
      <c r="U5" s="316"/>
      <c r="V5" s="309"/>
      <c r="W5" s="1277" t="s">
        <v>435</v>
      </c>
      <c r="X5" s="1277"/>
      <c r="Y5" s="1277"/>
      <c r="Z5" s="1277"/>
      <c r="AA5" s="1277"/>
      <c r="AB5" s="1277" t="s">
        <v>2665</v>
      </c>
      <c r="AC5" s="1277"/>
      <c r="AD5" s="1277"/>
      <c r="AE5" s="1277"/>
      <c r="AF5" s="1277"/>
      <c r="AG5" s="1277"/>
    </row>
    <row r="6" spans="1:33" ht="18.75" customHeight="1">
      <c r="A6" s="1289" t="s">
        <v>965</v>
      </c>
      <c r="B6" s="1289"/>
      <c r="C6" s="315">
        <v>28</v>
      </c>
      <c r="D6" s="311"/>
      <c r="E6" s="2253">
        <v>10826</v>
      </c>
      <c r="F6" s="2254"/>
      <c r="G6" s="2254"/>
      <c r="H6" s="2254"/>
      <c r="I6" s="2254"/>
      <c r="J6" s="2254">
        <v>54130</v>
      </c>
      <c r="K6" s="2254"/>
      <c r="L6" s="2254"/>
      <c r="M6" s="2254"/>
      <c r="N6" s="2254"/>
      <c r="O6" s="2254"/>
      <c r="P6" s="2254"/>
      <c r="Q6" s="822"/>
      <c r="R6" s="1289" t="s">
        <v>965</v>
      </c>
      <c r="S6" s="1289"/>
      <c r="T6" s="315">
        <v>27</v>
      </c>
      <c r="U6" s="441"/>
      <c r="V6" s="947"/>
      <c r="W6" s="1643">
        <v>1089</v>
      </c>
      <c r="X6" s="1643"/>
      <c r="Y6" s="1643"/>
      <c r="Z6" s="1289"/>
      <c r="AA6" s="898"/>
      <c r="AB6" s="898"/>
      <c r="AC6" s="1643">
        <v>9788</v>
      </c>
      <c r="AD6" s="1643"/>
      <c r="AE6" s="1643"/>
      <c r="AF6" s="1289"/>
      <c r="AG6" s="898"/>
    </row>
    <row r="7" spans="1:33" ht="18.75" customHeight="1">
      <c r="A7" s="1289"/>
      <c r="B7" s="1289"/>
      <c r="C7" s="315"/>
      <c r="D7" s="311"/>
      <c r="E7" s="2208"/>
      <c r="F7" s="2209"/>
      <c r="G7" s="2209"/>
      <c r="H7" s="2209"/>
      <c r="I7" s="2209"/>
      <c r="J7" s="2209"/>
      <c r="K7" s="2209"/>
      <c r="L7" s="2209"/>
      <c r="M7" s="2209"/>
      <c r="N7" s="2209"/>
      <c r="O7" s="2209"/>
      <c r="P7" s="2209"/>
      <c r="Q7" s="822"/>
      <c r="R7" s="1289"/>
      <c r="S7" s="1289"/>
      <c r="T7" s="315"/>
      <c r="U7" s="441"/>
      <c r="V7" s="310"/>
      <c r="W7" s="2209"/>
      <c r="X7" s="2209"/>
      <c r="Y7" s="2209"/>
      <c r="Z7" s="2209"/>
      <c r="AA7" s="2209"/>
      <c r="AB7" s="2209"/>
      <c r="AC7" s="2209"/>
      <c r="AD7" s="2209"/>
      <c r="AE7" s="2209"/>
      <c r="AF7" s="2209"/>
      <c r="AG7" s="2209"/>
    </row>
    <row r="8" spans="1:33" ht="18.75" customHeight="1">
      <c r="A8" s="1289"/>
      <c r="B8" s="1289"/>
      <c r="C8" s="315">
        <v>29</v>
      </c>
      <c r="D8" s="311"/>
      <c r="E8" s="2253">
        <v>10749</v>
      </c>
      <c r="F8" s="2254"/>
      <c r="G8" s="2254"/>
      <c r="H8" s="2254"/>
      <c r="I8" s="2254"/>
      <c r="J8" s="2254">
        <v>53745</v>
      </c>
      <c r="K8" s="2254"/>
      <c r="L8" s="2254"/>
      <c r="M8" s="2254"/>
      <c r="N8" s="2254"/>
      <c r="O8" s="2254"/>
      <c r="P8" s="2254"/>
      <c r="Q8" s="822"/>
      <c r="R8" s="1289"/>
      <c r="S8" s="1289"/>
      <c r="T8" s="315">
        <v>28</v>
      </c>
      <c r="U8" s="441"/>
      <c r="V8" s="947"/>
      <c r="W8" s="1643">
        <v>1273</v>
      </c>
      <c r="X8" s="1643"/>
      <c r="Y8" s="1643"/>
      <c r="Z8" s="1289"/>
      <c r="AA8" s="898"/>
      <c r="AB8" s="898"/>
      <c r="AC8" s="1643">
        <v>11206</v>
      </c>
      <c r="AD8" s="1643"/>
      <c r="AE8" s="1643"/>
      <c r="AF8" s="1289"/>
      <c r="AG8" s="898"/>
    </row>
    <row r="9" spans="1:33" ht="18.75" customHeight="1">
      <c r="A9" s="1289"/>
      <c r="B9" s="1289"/>
      <c r="C9" s="315"/>
      <c r="D9" s="311"/>
      <c r="E9" s="2208"/>
      <c r="F9" s="2209"/>
      <c r="G9" s="2209"/>
      <c r="H9" s="2209"/>
      <c r="I9" s="2209"/>
      <c r="J9" s="2209"/>
      <c r="K9" s="2209"/>
      <c r="L9" s="2209"/>
      <c r="M9" s="2209"/>
      <c r="N9" s="2209"/>
      <c r="O9" s="2209"/>
      <c r="P9" s="2209"/>
      <c r="Q9" s="822"/>
      <c r="R9" s="1289"/>
      <c r="S9" s="1289"/>
      <c r="T9" s="315"/>
      <c r="U9" s="441"/>
      <c r="V9" s="310"/>
    </row>
    <row r="10" spans="1:33" ht="18.75" customHeight="1">
      <c r="A10" s="1289"/>
      <c r="B10" s="1289"/>
      <c r="C10" s="315">
        <v>30</v>
      </c>
      <c r="D10" s="311"/>
      <c r="E10" s="2253">
        <v>10485</v>
      </c>
      <c r="F10" s="2254"/>
      <c r="G10" s="2254"/>
      <c r="H10" s="2254"/>
      <c r="I10" s="2254"/>
      <c r="J10" s="2254">
        <v>52425</v>
      </c>
      <c r="K10" s="2254"/>
      <c r="L10" s="2254"/>
      <c r="M10" s="2254"/>
      <c r="N10" s="2254"/>
      <c r="O10" s="2254"/>
      <c r="P10" s="2254"/>
      <c r="Q10" s="822"/>
      <c r="R10" s="1289"/>
      <c r="S10" s="1289"/>
      <c r="T10" s="315">
        <v>29</v>
      </c>
      <c r="U10" s="441"/>
      <c r="V10" s="947"/>
      <c r="W10" s="1643">
        <v>1341</v>
      </c>
      <c r="X10" s="1643"/>
      <c r="Y10" s="1643"/>
      <c r="Z10" s="1289"/>
      <c r="AA10" s="898"/>
      <c r="AB10" s="898"/>
      <c r="AC10" s="1643">
        <v>11818</v>
      </c>
      <c r="AD10" s="1643"/>
      <c r="AE10" s="1643"/>
      <c r="AF10" s="1289"/>
      <c r="AG10" s="898"/>
    </row>
    <row r="11" spans="1:33" ht="18.75" customHeight="1">
      <c r="A11" s="1289"/>
      <c r="B11" s="1289"/>
      <c r="C11" s="315"/>
      <c r="D11" s="311"/>
      <c r="E11" s="2208"/>
      <c r="F11" s="2209"/>
      <c r="G11" s="2209"/>
      <c r="H11" s="2209"/>
      <c r="I11" s="2209"/>
      <c r="J11" s="2209"/>
      <c r="K11" s="2209"/>
      <c r="L11" s="2209"/>
      <c r="M11" s="2209"/>
      <c r="N11" s="2209"/>
      <c r="O11" s="2209"/>
      <c r="P11" s="2209"/>
      <c r="Q11" s="822"/>
      <c r="R11" s="1289"/>
      <c r="S11" s="1289"/>
      <c r="T11" s="315"/>
      <c r="U11" s="441"/>
      <c r="V11" s="351"/>
      <c r="W11" s="898"/>
      <c r="X11" s="898"/>
      <c r="Y11" s="898"/>
      <c r="Z11" s="898"/>
      <c r="AA11" s="898"/>
      <c r="AB11" s="898"/>
      <c r="AC11" s="898"/>
      <c r="AD11" s="898"/>
      <c r="AE11" s="898"/>
      <c r="AF11" s="898"/>
      <c r="AG11" s="898"/>
    </row>
    <row r="12" spans="1:33" ht="18.75" customHeight="1">
      <c r="A12" s="1289" t="s">
        <v>1212</v>
      </c>
      <c r="B12" s="1289"/>
      <c r="C12" s="315" t="s">
        <v>2417</v>
      </c>
      <c r="D12" s="311"/>
      <c r="E12" s="2253">
        <v>10519</v>
      </c>
      <c r="F12" s="1201"/>
      <c r="G12" s="1201"/>
      <c r="H12" s="1201"/>
      <c r="I12" s="1201"/>
      <c r="J12" s="2254">
        <v>52595</v>
      </c>
      <c r="K12" s="1201"/>
      <c r="L12" s="1201"/>
      <c r="M12" s="1201"/>
      <c r="N12" s="1201"/>
      <c r="O12" s="1201"/>
      <c r="P12" s="1201"/>
      <c r="Q12" s="822"/>
      <c r="R12" s="1289"/>
      <c r="S12" s="1289"/>
      <c r="T12" s="315">
        <v>30</v>
      </c>
      <c r="U12" s="441"/>
      <c r="V12" s="947"/>
      <c r="W12" s="1643" t="s">
        <v>2666</v>
      </c>
      <c r="X12" s="1643"/>
      <c r="Y12" s="1643"/>
      <c r="Z12" s="1289"/>
      <c r="AA12" s="898"/>
      <c r="AB12" s="898"/>
      <c r="AC12" s="1643" t="s">
        <v>2667</v>
      </c>
      <c r="AD12" s="1643"/>
      <c r="AE12" s="1643"/>
      <c r="AF12" s="1289"/>
      <c r="AG12" s="898"/>
    </row>
    <row r="13" spans="1:33" ht="18.75" customHeight="1">
      <c r="A13" s="1289"/>
      <c r="B13" s="1289"/>
      <c r="C13" s="315"/>
      <c r="D13" s="311"/>
      <c r="E13" s="898"/>
      <c r="F13" s="285"/>
      <c r="G13" s="285"/>
      <c r="H13" s="285"/>
      <c r="I13" s="285"/>
      <c r="J13" s="898"/>
      <c r="Q13" s="822"/>
      <c r="R13" s="1289"/>
      <c r="S13" s="1289"/>
      <c r="T13" s="315"/>
      <c r="U13" s="441"/>
      <c r="V13" s="947"/>
      <c r="W13" s="898"/>
      <c r="X13" s="898"/>
      <c r="Y13" s="898"/>
      <c r="Z13" s="898"/>
      <c r="AA13" s="898"/>
      <c r="AB13" s="898"/>
      <c r="AC13" s="898"/>
      <c r="AD13" s="898"/>
      <c r="AE13" s="898"/>
      <c r="AF13" s="898"/>
      <c r="AG13" s="898"/>
    </row>
    <row r="14" spans="1:33" ht="18.75" customHeight="1">
      <c r="A14" s="1289"/>
      <c r="B14" s="1289"/>
      <c r="C14" s="315">
        <v>2</v>
      </c>
      <c r="D14" s="311"/>
      <c r="E14" s="2253">
        <v>10314</v>
      </c>
      <c r="F14" s="1201"/>
      <c r="G14" s="1201"/>
      <c r="H14" s="1201"/>
      <c r="I14" s="1201"/>
      <c r="J14" s="2254">
        <v>51570</v>
      </c>
      <c r="K14" s="1201"/>
      <c r="L14" s="1201"/>
      <c r="M14" s="1201"/>
      <c r="N14" s="1201"/>
      <c r="O14" s="1201"/>
      <c r="P14" s="1201"/>
      <c r="Q14" s="822"/>
      <c r="R14" s="1289" t="s">
        <v>1212</v>
      </c>
      <c r="S14" s="1289"/>
      <c r="T14" s="315" t="s">
        <v>2417</v>
      </c>
      <c r="U14" s="441"/>
      <c r="V14" s="947"/>
      <c r="W14" s="1643" t="s">
        <v>2666</v>
      </c>
      <c r="X14" s="1643"/>
      <c r="Y14" s="1643"/>
      <c r="Z14" s="1289"/>
      <c r="AA14" s="898"/>
      <c r="AB14" s="898"/>
      <c r="AC14" s="1643" t="s">
        <v>2667</v>
      </c>
      <c r="AD14" s="1643"/>
      <c r="AE14" s="1643"/>
      <c r="AF14" s="1289"/>
      <c r="AG14" s="898"/>
    </row>
    <row r="15" spans="1:33" ht="18.75" customHeight="1">
      <c r="A15" s="315"/>
      <c r="B15" s="315"/>
      <c r="C15" s="315"/>
      <c r="D15" s="311"/>
      <c r="E15" s="898"/>
      <c r="F15" s="285"/>
      <c r="G15" s="285"/>
      <c r="H15" s="285"/>
      <c r="I15" s="285"/>
      <c r="J15" s="898"/>
      <c r="Q15" s="821"/>
      <c r="R15" s="315"/>
      <c r="S15" s="315"/>
      <c r="T15" s="315"/>
      <c r="U15" s="441"/>
      <c r="V15" s="947"/>
      <c r="W15" s="948" t="s">
        <v>2668</v>
      </c>
      <c r="X15" s="948"/>
      <c r="Y15" s="948"/>
      <c r="Z15" s="315"/>
      <c r="AA15" s="824"/>
      <c r="AB15" s="824"/>
      <c r="AC15" s="821"/>
      <c r="AD15" s="821"/>
      <c r="AE15" s="821"/>
      <c r="AF15" s="315"/>
      <c r="AG15" s="824"/>
    </row>
    <row r="16" spans="1:33" ht="18.75" customHeight="1">
      <c r="A16" s="285"/>
      <c r="B16" s="285"/>
      <c r="C16" s="285"/>
      <c r="D16" s="285"/>
      <c r="E16" s="305"/>
      <c r="F16" s="285"/>
      <c r="G16" s="285"/>
      <c r="H16" s="285"/>
      <c r="I16" s="285"/>
      <c r="J16" s="1289"/>
      <c r="K16" s="1202"/>
      <c r="L16" s="1202"/>
      <c r="M16" s="1202"/>
      <c r="N16" s="1202"/>
      <c r="O16" s="1202"/>
      <c r="P16" s="1202"/>
      <c r="Q16" s="822"/>
      <c r="R16" s="407"/>
      <c r="S16" s="407"/>
      <c r="T16" s="315"/>
      <c r="U16" s="441"/>
      <c r="V16" s="947"/>
      <c r="W16" s="898"/>
      <c r="X16" s="898"/>
      <c r="Y16" s="898"/>
      <c r="Z16" s="898"/>
      <c r="AA16" s="898"/>
      <c r="AB16" s="898"/>
      <c r="AC16" s="898"/>
      <c r="AD16" s="898"/>
      <c r="AE16" s="898"/>
      <c r="AF16" s="898"/>
      <c r="AG16" s="898"/>
    </row>
    <row r="17" spans="1:34" ht="18.75" customHeight="1">
      <c r="A17" s="303"/>
      <c r="B17" s="303"/>
      <c r="C17" s="303"/>
      <c r="D17" s="303"/>
      <c r="E17" s="303"/>
      <c r="F17" s="303"/>
      <c r="G17" s="303"/>
      <c r="H17" s="303"/>
      <c r="I17" s="303"/>
      <c r="J17" s="1277" t="s">
        <v>2669</v>
      </c>
      <c r="K17" s="1288"/>
      <c r="L17" s="1288"/>
      <c r="M17" s="1288"/>
      <c r="N17" s="1288"/>
      <c r="O17" s="1288"/>
      <c r="P17" s="1288"/>
      <c r="Q17" s="285"/>
      <c r="R17" s="1288"/>
      <c r="S17" s="1288"/>
      <c r="T17" s="1288"/>
      <c r="U17" s="1288"/>
      <c r="V17" s="1288"/>
      <c r="W17" s="1288"/>
      <c r="X17" s="1288"/>
      <c r="Y17" s="1288"/>
      <c r="Z17" s="1288"/>
      <c r="AA17" s="1288"/>
      <c r="AB17" s="1277" t="s">
        <v>2670</v>
      </c>
      <c r="AC17" s="1277"/>
      <c r="AD17" s="1277"/>
      <c r="AE17" s="1277"/>
      <c r="AF17" s="1277"/>
      <c r="AG17" s="1277"/>
    </row>
    <row r="18" spans="1:34" ht="18.75" customHeight="1">
      <c r="A18" s="285"/>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row>
    <row r="19" spans="1:34" ht="18.75" customHeight="1">
      <c r="A19" s="315"/>
      <c r="B19" s="315"/>
      <c r="C19" s="315"/>
      <c r="D19" s="285"/>
      <c r="E19" s="315"/>
      <c r="F19" s="1492"/>
      <c r="G19" s="1492"/>
      <c r="H19" s="1492"/>
      <c r="I19" s="1289"/>
      <c r="J19" s="1492"/>
      <c r="K19" s="1492"/>
      <c r="L19" s="821"/>
      <c r="M19" s="821"/>
      <c r="N19" s="1492"/>
      <c r="O19" s="1492"/>
      <c r="P19" s="1492"/>
      <c r="Q19" s="1492"/>
      <c r="R19" s="1492"/>
      <c r="S19" s="1492"/>
      <c r="T19" s="1492"/>
      <c r="U19" s="1492"/>
      <c r="V19" s="1492"/>
      <c r="W19" s="1492"/>
      <c r="X19" s="821"/>
      <c r="Y19" s="821"/>
      <c r="Z19" s="1289"/>
      <c r="AA19" s="1289"/>
      <c r="AB19" s="1492"/>
      <c r="AC19" s="1492"/>
      <c r="AD19" s="821"/>
      <c r="AE19" s="821"/>
      <c r="AF19" s="1492"/>
      <c r="AG19" s="1492"/>
    </row>
    <row r="20" spans="1:34" s="42" customFormat="1" ht="21">
      <c r="A20" s="1271" t="s">
        <v>2671</v>
      </c>
      <c r="B20" s="1271"/>
      <c r="C20" s="1271"/>
      <c r="D20" s="1271"/>
      <c r="E20" s="1271"/>
      <c r="F20" s="1271"/>
      <c r="G20" s="1271"/>
      <c r="H20" s="1271"/>
      <c r="I20" s="1271"/>
      <c r="J20" s="1271"/>
      <c r="K20" s="1271"/>
      <c r="L20" s="1271"/>
      <c r="M20" s="1271"/>
      <c r="N20" s="1271"/>
      <c r="O20" s="1271"/>
      <c r="P20" s="1271"/>
      <c r="Q20" s="299"/>
      <c r="R20" s="1271" t="s">
        <v>2672</v>
      </c>
      <c r="S20" s="1271"/>
      <c r="T20" s="1271"/>
      <c r="U20" s="1271"/>
      <c r="V20" s="1271"/>
      <c r="W20" s="1271"/>
      <c r="X20" s="1271"/>
      <c r="Y20" s="1271"/>
      <c r="Z20" s="1271"/>
      <c r="AA20" s="1271"/>
      <c r="AB20" s="1271"/>
      <c r="AC20" s="1271"/>
      <c r="AD20" s="1271"/>
      <c r="AE20" s="1271"/>
      <c r="AF20" s="1271"/>
      <c r="AG20" s="1271"/>
      <c r="AH20" s="299"/>
    </row>
    <row r="21" spans="1:34" ht="18.75" customHeight="1">
      <c r="AG21" s="315" t="s">
        <v>2411</v>
      </c>
      <c r="AH21" s="315"/>
    </row>
    <row r="22" spans="1:34" ht="18.75" customHeight="1">
      <c r="A22" s="1261" t="s">
        <v>2412</v>
      </c>
      <c r="B22" s="1261"/>
      <c r="C22" s="1261"/>
      <c r="D22" s="1262"/>
      <c r="E22" s="1260" t="s">
        <v>2673</v>
      </c>
      <c r="F22" s="1261"/>
      <c r="G22" s="1261"/>
      <c r="H22" s="1261"/>
      <c r="I22" s="1261"/>
      <c r="J22" s="1260" t="s">
        <v>2674</v>
      </c>
      <c r="K22" s="1261"/>
      <c r="L22" s="1261"/>
      <c r="M22" s="1261"/>
      <c r="N22" s="1261"/>
      <c r="O22" s="1261"/>
      <c r="P22" s="1261"/>
      <c r="Q22" s="285"/>
      <c r="R22" s="1261" t="s">
        <v>2412</v>
      </c>
      <c r="S22" s="1261"/>
      <c r="T22" s="1261"/>
      <c r="U22" s="1262"/>
      <c r="V22" s="1260" t="s">
        <v>2675</v>
      </c>
      <c r="W22" s="1261"/>
      <c r="X22" s="1261"/>
      <c r="Y22" s="1261"/>
      <c r="Z22" s="1261"/>
      <c r="AA22" s="1261"/>
      <c r="AB22" s="1664" t="s">
        <v>2676</v>
      </c>
      <c r="AC22" s="2047"/>
      <c r="AD22" s="2047"/>
      <c r="AE22" s="2047"/>
      <c r="AF22" s="2047"/>
      <c r="AG22" s="2047"/>
      <c r="AH22" s="285"/>
    </row>
    <row r="23" spans="1:34" ht="18.75" customHeight="1">
      <c r="D23" s="442"/>
      <c r="E23" s="314"/>
      <c r="I23" s="315" t="s">
        <v>962</v>
      </c>
      <c r="J23" s="314"/>
      <c r="O23" s="458" t="s">
        <v>2665</v>
      </c>
      <c r="P23" s="458"/>
      <c r="U23" s="345"/>
    </row>
    <row r="24" spans="1:34" ht="18.75" customHeight="1">
      <c r="A24" s="1289" t="s">
        <v>965</v>
      </c>
      <c r="B24" s="1289"/>
      <c r="C24" s="315">
        <v>28</v>
      </c>
      <c r="D24" s="441"/>
      <c r="E24" s="2208">
        <v>1</v>
      </c>
      <c r="F24" s="2209"/>
      <c r="G24" s="2209"/>
      <c r="H24" s="2209"/>
      <c r="I24" s="2209"/>
      <c r="J24" s="2209">
        <v>5</v>
      </c>
      <c r="K24" s="2209"/>
      <c r="L24" s="2209"/>
      <c r="M24" s="2209"/>
      <c r="N24" s="2209"/>
      <c r="O24" s="2209"/>
      <c r="P24" s="2209"/>
      <c r="R24" s="1289" t="s">
        <v>965</v>
      </c>
      <c r="S24" s="1289"/>
      <c r="T24" s="315">
        <v>28</v>
      </c>
      <c r="U24" s="442"/>
      <c r="V24" s="2208">
        <v>37</v>
      </c>
      <c r="W24" s="2209"/>
      <c r="X24" s="2209"/>
      <c r="Y24" s="2209"/>
      <c r="Z24" s="2209"/>
      <c r="AA24" s="2209"/>
      <c r="AB24" s="2209">
        <v>1</v>
      </c>
      <c r="AC24" s="2209"/>
      <c r="AD24" s="2209"/>
      <c r="AE24" s="2209"/>
      <c r="AF24" s="2209"/>
      <c r="AG24" s="2209"/>
      <c r="AH24" s="138"/>
    </row>
    <row r="25" spans="1:34" ht="18.75" customHeight="1">
      <c r="A25" s="1289"/>
      <c r="B25" s="1289"/>
      <c r="C25" s="315"/>
      <c r="D25" s="441"/>
      <c r="E25" s="2253"/>
      <c r="F25" s="2254"/>
      <c r="G25" s="2254"/>
      <c r="H25" s="2254"/>
      <c r="I25" s="2254"/>
      <c r="J25" s="1201"/>
      <c r="K25" s="1201"/>
      <c r="L25" s="1201"/>
      <c r="M25" s="1201"/>
      <c r="N25" s="1201"/>
      <c r="O25" s="1201"/>
      <c r="P25" s="1201"/>
      <c r="R25" s="1289"/>
      <c r="S25" s="1289"/>
      <c r="T25" s="315"/>
      <c r="U25" s="442"/>
      <c r="V25" s="949"/>
      <c r="W25" s="138"/>
      <c r="X25" s="138"/>
      <c r="Y25" s="138"/>
      <c r="Z25" s="138"/>
      <c r="AA25" s="138"/>
      <c r="AB25" s="138"/>
      <c r="AC25" s="138"/>
      <c r="AD25" s="138"/>
      <c r="AE25" s="138"/>
      <c r="AF25" s="138"/>
      <c r="AG25" s="138"/>
      <c r="AH25" s="138"/>
    </row>
    <row r="26" spans="1:34" ht="18.75" customHeight="1">
      <c r="A26" s="1289"/>
      <c r="B26" s="1289"/>
      <c r="C26" s="315">
        <v>29</v>
      </c>
      <c r="D26" s="441"/>
      <c r="E26" s="2208" t="s">
        <v>786</v>
      </c>
      <c r="F26" s="2209"/>
      <c r="G26" s="2209"/>
      <c r="H26" s="2209"/>
      <c r="I26" s="2209"/>
      <c r="J26" s="2209" t="s">
        <v>786</v>
      </c>
      <c r="K26" s="2209"/>
      <c r="L26" s="2209"/>
      <c r="M26" s="2209"/>
      <c r="N26" s="2209"/>
      <c r="O26" s="2209"/>
      <c r="P26" s="2209"/>
      <c r="R26" s="1289"/>
      <c r="S26" s="1289"/>
      <c r="T26" s="315">
        <v>29</v>
      </c>
      <c r="U26" s="442"/>
      <c r="V26" s="2208">
        <v>36</v>
      </c>
      <c r="W26" s="2209"/>
      <c r="X26" s="2209"/>
      <c r="Y26" s="2209"/>
      <c r="Z26" s="2209"/>
      <c r="AA26" s="2209"/>
      <c r="AB26" s="2209">
        <v>1</v>
      </c>
      <c r="AC26" s="2209"/>
      <c r="AD26" s="2209"/>
      <c r="AE26" s="2209"/>
      <c r="AF26" s="2209"/>
      <c r="AG26" s="2209"/>
      <c r="AH26" s="138"/>
    </row>
    <row r="27" spans="1:34" ht="18.75" customHeight="1">
      <c r="A27" s="1289"/>
      <c r="B27" s="1289"/>
      <c r="C27" s="315"/>
      <c r="D27" s="441"/>
      <c r="E27" s="2253"/>
      <c r="F27" s="2254"/>
      <c r="G27" s="2254"/>
      <c r="H27" s="2254"/>
      <c r="I27" s="2254"/>
      <c r="J27" s="1201"/>
      <c r="K27" s="1201"/>
      <c r="L27" s="1201"/>
      <c r="M27" s="1201"/>
      <c r="N27" s="1201"/>
      <c r="O27" s="1201"/>
      <c r="P27" s="1201"/>
      <c r="R27" s="1289"/>
      <c r="S27" s="1289"/>
      <c r="T27" s="315"/>
      <c r="U27" s="442"/>
      <c r="V27" s="949"/>
      <c r="W27" s="138"/>
      <c r="X27" s="138"/>
      <c r="Y27" s="138"/>
      <c r="Z27" s="138"/>
      <c r="AA27" s="138"/>
      <c r="AB27" s="138"/>
      <c r="AC27" s="138"/>
      <c r="AD27" s="138"/>
      <c r="AE27" s="138"/>
      <c r="AF27" s="138"/>
      <c r="AG27" s="138"/>
      <c r="AH27" s="138"/>
    </row>
    <row r="28" spans="1:34" ht="18.75" customHeight="1">
      <c r="A28" s="1289"/>
      <c r="B28" s="1289"/>
      <c r="C28" s="315">
        <v>30</v>
      </c>
      <c r="D28" s="441"/>
      <c r="E28" s="2208" t="s">
        <v>786</v>
      </c>
      <c r="F28" s="2209"/>
      <c r="G28" s="2209"/>
      <c r="H28" s="2209"/>
      <c r="I28" s="2209"/>
      <c r="J28" s="2209" t="s">
        <v>786</v>
      </c>
      <c r="K28" s="2209"/>
      <c r="L28" s="2209"/>
      <c r="M28" s="2209"/>
      <c r="N28" s="2209"/>
      <c r="O28" s="2209"/>
      <c r="P28" s="2209"/>
      <c r="R28" s="1289"/>
      <c r="S28" s="1289"/>
      <c r="T28" s="315">
        <v>30</v>
      </c>
      <c r="U28" s="442"/>
      <c r="V28" s="2208">
        <v>38</v>
      </c>
      <c r="W28" s="2209"/>
      <c r="X28" s="2209"/>
      <c r="Y28" s="2209"/>
      <c r="Z28" s="2209"/>
      <c r="AA28" s="2209"/>
      <c r="AB28" s="2209">
        <v>3</v>
      </c>
      <c r="AC28" s="2209"/>
      <c r="AD28" s="2209"/>
      <c r="AE28" s="2209"/>
      <c r="AF28" s="2209"/>
      <c r="AG28" s="2209"/>
      <c r="AH28" s="138"/>
    </row>
    <row r="29" spans="1:34" ht="18.75" customHeight="1">
      <c r="A29" s="1289"/>
      <c r="B29" s="1289"/>
      <c r="C29" s="315"/>
      <c r="D29" s="441"/>
      <c r="E29" s="2253"/>
      <c r="F29" s="2254"/>
      <c r="G29" s="2254"/>
      <c r="H29" s="2254"/>
      <c r="I29" s="2254"/>
      <c r="J29" s="1201"/>
      <c r="K29" s="1201"/>
      <c r="L29" s="1201"/>
      <c r="M29" s="1201"/>
      <c r="N29" s="1201"/>
      <c r="O29" s="1201"/>
      <c r="P29" s="1201"/>
      <c r="R29" s="1289"/>
      <c r="S29" s="1289"/>
      <c r="T29" s="315"/>
      <c r="U29" s="442"/>
      <c r="V29" s="949"/>
      <c r="W29" s="138"/>
      <c r="X29" s="138"/>
      <c r="Y29" s="138"/>
      <c r="Z29" s="138"/>
      <c r="AA29" s="138"/>
      <c r="AB29" s="138"/>
      <c r="AC29" s="138"/>
      <c r="AD29" s="138"/>
      <c r="AE29" s="138"/>
      <c r="AF29" s="138"/>
      <c r="AG29" s="138"/>
      <c r="AH29" s="138"/>
    </row>
    <row r="30" spans="1:34" ht="18.75" customHeight="1">
      <c r="A30" s="1289" t="s">
        <v>1212</v>
      </c>
      <c r="B30" s="1289"/>
      <c r="C30" s="315" t="s">
        <v>2417</v>
      </c>
      <c r="D30" s="441"/>
      <c r="E30" s="2208" t="s">
        <v>786</v>
      </c>
      <c r="F30" s="2209"/>
      <c r="G30" s="2209"/>
      <c r="H30" s="2209"/>
      <c r="I30" s="2209"/>
      <c r="J30" s="2209" t="s">
        <v>786</v>
      </c>
      <c r="K30" s="2209"/>
      <c r="L30" s="2209"/>
      <c r="M30" s="2209"/>
      <c r="N30" s="2209"/>
      <c r="O30" s="2209"/>
      <c r="P30" s="2209"/>
      <c r="R30" s="1289" t="s">
        <v>1212</v>
      </c>
      <c r="S30" s="1289"/>
      <c r="T30" s="315" t="s">
        <v>2417</v>
      </c>
      <c r="U30" s="442"/>
      <c r="V30" s="2208">
        <v>45</v>
      </c>
      <c r="W30" s="2209"/>
      <c r="X30" s="2209"/>
      <c r="Y30" s="2209"/>
      <c r="Z30" s="2209"/>
      <c r="AA30" s="2209"/>
      <c r="AB30" s="2209">
        <v>4</v>
      </c>
      <c r="AC30" s="2209"/>
      <c r="AD30" s="2209"/>
      <c r="AE30" s="2209"/>
      <c r="AF30" s="2209"/>
      <c r="AG30" s="2209"/>
      <c r="AH30" s="950"/>
    </row>
    <row r="31" spans="1:34" ht="18.75" customHeight="1">
      <c r="A31" s="1289"/>
      <c r="B31" s="1289"/>
      <c r="C31" s="315"/>
      <c r="D31" s="441"/>
      <c r="E31" s="2253"/>
      <c r="F31" s="2254"/>
      <c r="G31" s="2254"/>
      <c r="H31" s="2254"/>
      <c r="I31" s="2254"/>
      <c r="J31" s="1201"/>
      <c r="K31" s="1201"/>
      <c r="L31" s="1201"/>
      <c r="M31" s="1201"/>
      <c r="N31" s="1201"/>
      <c r="O31" s="1201"/>
      <c r="P31" s="1201"/>
      <c r="R31" s="1289"/>
      <c r="S31" s="1289"/>
      <c r="T31" s="315"/>
      <c r="U31" s="442"/>
      <c r="V31" s="949"/>
      <c r="W31" s="138"/>
      <c r="X31" s="138"/>
      <c r="Y31" s="138"/>
      <c r="Z31" s="138"/>
      <c r="AA31" s="138"/>
      <c r="AB31" s="138"/>
      <c r="AC31" s="138"/>
      <c r="AD31" s="138"/>
      <c r="AE31" s="138"/>
      <c r="AF31" s="138"/>
      <c r="AG31" s="138"/>
      <c r="AH31" s="950"/>
    </row>
    <row r="32" spans="1:34" ht="18.75" customHeight="1">
      <c r="A32" s="1289"/>
      <c r="B32" s="1289"/>
      <c r="C32" s="315">
        <v>2</v>
      </c>
      <c r="D32" s="441"/>
      <c r="E32" s="2253" t="s">
        <v>786</v>
      </c>
      <c r="F32" s="2254"/>
      <c r="G32" s="2254"/>
      <c r="H32" s="2254"/>
      <c r="I32" s="2254"/>
      <c r="J32" s="1201" t="s">
        <v>786</v>
      </c>
      <c r="K32" s="1201"/>
      <c r="L32" s="1201"/>
      <c r="M32" s="1201"/>
      <c r="N32" s="1201"/>
      <c r="O32" s="1201"/>
      <c r="P32" s="1201"/>
      <c r="R32" s="1289"/>
      <c r="S32" s="1289"/>
      <c r="T32" s="315">
        <v>2</v>
      </c>
      <c r="U32" s="442"/>
      <c r="V32" s="2208">
        <v>41</v>
      </c>
      <c r="W32" s="2209"/>
      <c r="X32" s="2209"/>
      <c r="Y32" s="2209"/>
      <c r="Z32" s="2209"/>
      <c r="AA32" s="2209"/>
      <c r="AB32" s="2209">
        <v>1</v>
      </c>
      <c r="AC32" s="2209"/>
      <c r="AD32" s="2209"/>
      <c r="AE32" s="2209"/>
      <c r="AF32" s="2209"/>
      <c r="AG32" s="2209"/>
      <c r="AH32" s="436"/>
    </row>
    <row r="33" spans="1:34" ht="18.75" customHeight="1">
      <c r="A33" s="328"/>
      <c r="B33" s="328"/>
      <c r="C33" s="328"/>
      <c r="D33" s="404"/>
      <c r="E33" s="328"/>
      <c r="F33" s="328"/>
      <c r="G33" s="328"/>
      <c r="H33" s="328"/>
      <c r="I33" s="328"/>
      <c r="J33" s="328"/>
      <c r="K33" s="328"/>
      <c r="L33" s="328"/>
      <c r="M33" s="328"/>
      <c r="N33" s="328"/>
      <c r="O33" s="328"/>
      <c r="P33" s="328"/>
      <c r="S33" s="315"/>
      <c r="T33" s="315"/>
      <c r="U33" s="442"/>
      <c r="V33" s="2253"/>
      <c r="W33" s="1410"/>
      <c r="X33" s="1410"/>
      <c r="Y33" s="1410"/>
      <c r="Z33" s="1410"/>
      <c r="AA33" s="1410"/>
      <c r="AB33" s="2254"/>
      <c r="AC33" s="2254"/>
      <c r="AD33" s="2254"/>
      <c r="AE33" s="2254"/>
      <c r="AF33" s="2254"/>
      <c r="AG33" s="2254"/>
      <c r="AH33" s="436"/>
    </row>
    <row r="34" spans="1:34" ht="18.75" customHeight="1">
      <c r="A34" s="1291"/>
      <c r="B34" s="1291"/>
      <c r="C34" s="1291"/>
      <c r="D34" s="1291"/>
      <c r="E34" s="1291"/>
      <c r="F34" s="1291"/>
      <c r="G34" s="1291"/>
      <c r="H34" s="1291"/>
      <c r="I34" s="1291"/>
      <c r="J34" s="1291"/>
      <c r="K34" s="1277" t="s">
        <v>2670</v>
      </c>
      <c r="L34" s="1277"/>
      <c r="M34" s="1277"/>
      <c r="N34" s="1288"/>
      <c r="O34" s="1288"/>
      <c r="P34" s="1288"/>
      <c r="R34" s="314"/>
      <c r="S34" s="308"/>
      <c r="T34" s="308"/>
      <c r="U34" s="314"/>
      <c r="V34" s="314"/>
      <c r="W34" s="314"/>
      <c r="X34" s="314"/>
      <c r="Y34" s="314"/>
      <c r="Z34" s="314"/>
      <c r="AA34" s="314"/>
      <c r="AB34" s="314"/>
      <c r="AC34" s="1277" t="s">
        <v>2670</v>
      </c>
      <c r="AD34" s="1277"/>
      <c r="AE34" s="1277"/>
      <c r="AF34" s="1288"/>
      <c r="AG34" s="1288"/>
    </row>
    <row r="35" spans="1:34" ht="18.75" customHeight="1">
      <c r="A35" s="285"/>
      <c r="B35" s="285"/>
      <c r="C35" s="285"/>
      <c r="D35" s="285"/>
      <c r="E35" s="285"/>
      <c r="F35" s="285"/>
      <c r="G35" s="285"/>
      <c r="H35" s="285"/>
      <c r="I35" s="285"/>
      <c r="J35" s="285"/>
      <c r="K35" s="285"/>
      <c r="L35" s="285"/>
      <c r="M35" s="285"/>
      <c r="N35" s="285"/>
      <c r="S35" s="315"/>
      <c r="T35" s="315"/>
      <c r="AC35" s="315"/>
      <c r="AD35" s="315"/>
      <c r="AE35" s="315"/>
    </row>
    <row r="36" spans="1:34" ht="18.75" customHeight="1">
      <c r="A36" s="285"/>
      <c r="B36" s="285"/>
      <c r="C36" s="285"/>
      <c r="D36" s="285"/>
      <c r="E36" s="285"/>
      <c r="F36" s="285"/>
      <c r="G36" s="285"/>
      <c r="H36" s="285"/>
      <c r="I36" s="285"/>
      <c r="J36" s="285"/>
      <c r="K36" s="285"/>
      <c r="L36" s="285"/>
      <c r="M36" s="285"/>
      <c r="N36" s="285"/>
      <c r="O36" s="285"/>
      <c r="P36" s="285"/>
      <c r="Q36" s="285"/>
      <c r="R36" s="824"/>
      <c r="S36" s="285"/>
      <c r="T36" s="285"/>
      <c r="U36" s="285"/>
      <c r="V36" s="285"/>
      <c r="W36" s="285"/>
      <c r="X36" s="285"/>
      <c r="Y36" s="285"/>
      <c r="Z36" s="824"/>
      <c r="AA36" s="285"/>
      <c r="AB36" s="285"/>
      <c r="AC36" s="285"/>
      <c r="AD36" s="285"/>
      <c r="AE36" s="285"/>
      <c r="AF36" s="824"/>
      <c r="AG36" s="824"/>
    </row>
    <row r="37" spans="1:34" s="42" customFormat="1" ht="21">
      <c r="A37" s="1271" t="s">
        <v>2677</v>
      </c>
      <c r="B37" s="1271"/>
      <c r="C37" s="1271"/>
      <c r="D37" s="1271"/>
      <c r="E37" s="1271"/>
      <c r="F37" s="1271"/>
      <c r="G37" s="1271"/>
      <c r="H37" s="1271"/>
      <c r="I37" s="1271"/>
      <c r="J37" s="1271"/>
      <c r="K37" s="1271"/>
      <c r="L37" s="1271"/>
      <c r="M37" s="1271"/>
      <c r="N37" s="1271"/>
      <c r="O37" s="1271"/>
      <c r="P37" s="1271"/>
      <c r="R37" s="2252" t="s">
        <v>2678</v>
      </c>
      <c r="S37" s="2255"/>
      <c r="T37" s="2255"/>
      <c r="U37" s="2255"/>
      <c r="V37" s="2255"/>
      <c r="W37" s="2255"/>
      <c r="X37" s="2255"/>
      <c r="Y37" s="2255"/>
      <c r="Z37" s="2255"/>
      <c r="AA37" s="2255"/>
      <c r="AB37" s="2255"/>
      <c r="AC37" s="2255"/>
      <c r="AD37" s="2255"/>
      <c r="AE37" s="2255"/>
      <c r="AF37" s="2255"/>
      <c r="AG37" s="2255"/>
    </row>
    <row r="38" spans="1:34" ht="18.75" customHeight="1">
      <c r="A38" s="285"/>
      <c r="B38" s="285"/>
      <c r="C38" s="285"/>
      <c r="D38" s="285"/>
      <c r="E38" s="285"/>
      <c r="F38" s="285"/>
      <c r="G38" s="285"/>
      <c r="H38" s="285"/>
      <c r="I38" s="285"/>
      <c r="J38" s="285"/>
      <c r="S38" s="285"/>
      <c r="T38" s="285"/>
      <c r="U38" s="285"/>
      <c r="V38" s="285"/>
      <c r="W38" s="407"/>
      <c r="X38" s="407"/>
      <c r="Y38" s="407"/>
      <c r="Z38" s="407"/>
      <c r="AA38" s="407"/>
      <c r="AB38" s="407"/>
      <c r="AC38" s="315"/>
      <c r="AD38" s="315"/>
      <c r="AE38" s="315"/>
      <c r="AG38" s="315" t="s">
        <v>2679</v>
      </c>
    </row>
    <row r="39" spans="1:34" ht="18.75" customHeight="1">
      <c r="A39" s="1262" t="s">
        <v>2412</v>
      </c>
      <c r="B39" s="1262"/>
      <c r="C39" s="1262"/>
      <c r="D39" s="1263"/>
      <c r="E39" s="1659" t="s">
        <v>2680</v>
      </c>
      <c r="F39" s="1756"/>
      <c r="G39" s="1757"/>
      <c r="H39" s="1756" t="s">
        <v>2681</v>
      </c>
      <c r="I39" s="1756"/>
      <c r="J39" s="1757"/>
      <c r="K39" s="1659" t="s">
        <v>2682</v>
      </c>
      <c r="L39" s="1756"/>
      <c r="M39" s="1756"/>
      <c r="N39" s="1980"/>
      <c r="O39" s="1980"/>
      <c r="P39" s="1980"/>
      <c r="R39" s="1756" t="s">
        <v>639</v>
      </c>
      <c r="S39" s="1980"/>
      <c r="T39" s="1980"/>
      <c r="U39" s="2071"/>
      <c r="V39" s="1659" t="s">
        <v>464</v>
      </c>
      <c r="W39" s="1756"/>
      <c r="X39" s="1757"/>
      <c r="Y39" s="1756" t="s">
        <v>2683</v>
      </c>
      <c r="Z39" s="1756"/>
      <c r="AA39" s="1756"/>
      <c r="AB39" s="1757"/>
      <c r="AC39" s="1659" t="s">
        <v>1242</v>
      </c>
      <c r="AD39" s="1756"/>
      <c r="AE39" s="1756"/>
      <c r="AF39" s="1980"/>
      <c r="AG39" s="1980"/>
    </row>
    <row r="40" spans="1:34" ht="18.75" customHeight="1">
      <c r="A40" s="285"/>
      <c r="B40" s="285"/>
      <c r="C40" s="285"/>
      <c r="D40" s="311"/>
      <c r="E40" s="1279" t="s">
        <v>2684</v>
      </c>
      <c r="F40" s="1277"/>
      <c r="G40" s="1277"/>
      <c r="H40" s="1277" t="s">
        <v>435</v>
      </c>
      <c r="I40" s="1277"/>
      <c r="J40" s="1277"/>
      <c r="K40" s="315"/>
      <c r="L40" s="315"/>
      <c r="M40" s="315"/>
      <c r="P40" s="315" t="s">
        <v>2665</v>
      </c>
      <c r="S40" s="335"/>
      <c r="T40" s="335"/>
      <c r="U40" s="441"/>
      <c r="V40" s="302"/>
      <c r="W40" s="303"/>
      <c r="X40" s="303"/>
      <c r="Y40" s="303"/>
      <c r="Z40" s="1273"/>
      <c r="AA40" s="1273"/>
      <c r="AB40" s="303"/>
      <c r="AC40" s="285"/>
      <c r="AD40" s="285"/>
      <c r="AE40" s="285"/>
    </row>
    <row r="41" spans="1:34" ht="18.75" customHeight="1">
      <c r="A41" s="1289" t="s">
        <v>965</v>
      </c>
      <c r="B41" s="1289"/>
      <c r="C41" s="315">
        <v>28</v>
      </c>
      <c r="D41" s="311"/>
      <c r="E41" s="2208">
        <v>28</v>
      </c>
      <c r="F41" s="2209"/>
      <c r="G41" s="2209"/>
      <c r="H41" s="2209">
        <v>1535</v>
      </c>
      <c r="I41" s="2209"/>
      <c r="J41" s="2209"/>
      <c r="K41" s="1643">
        <v>1201</v>
      </c>
      <c r="L41" s="1643"/>
      <c r="M41" s="1643"/>
      <c r="N41" s="1289"/>
      <c r="R41" s="1289" t="s">
        <v>965</v>
      </c>
      <c r="S41" s="1289"/>
      <c r="T41" s="315">
        <v>29</v>
      </c>
      <c r="U41" s="951" t="s">
        <v>1113</v>
      </c>
      <c r="V41" s="1280">
        <v>43</v>
      </c>
      <c r="W41" s="1201"/>
      <c r="X41" s="1201"/>
      <c r="Y41" s="2209">
        <v>35</v>
      </c>
      <c r="Z41" s="2209"/>
      <c r="AA41" s="2209"/>
      <c r="AB41" s="2209"/>
      <c r="AC41" s="2209">
        <v>8</v>
      </c>
      <c r="AD41" s="2209"/>
      <c r="AE41" s="2209"/>
      <c r="AF41" s="2209"/>
      <c r="AG41" s="2209"/>
    </row>
    <row r="42" spans="1:34" ht="18.75" customHeight="1">
      <c r="A42" s="1289"/>
      <c r="B42" s="1289"/>
      <c r="C42" s="315"/>
      <c r="D42" s="311"/>
      <c r="E42" s="2208"/>
      <c r="F42" s="2209"/>
      <c r="G42" s="2209"/>
      <c r="H42" s="1202"/>
      <c r="I42" s="1202"/>
      <c r="J42" s="1202"/>
      <c r="K42" s="902"/>
      <c r="L42" s="902"/>
      <c r="M42" s="902"/>
      <c r="R42" s="1289"/>
      <c r="S42" s="1289"/>
      <c r="T42" s="315"/>
      <c r="U42" s="441"/>
      <c r="V42" s="1332"/>
      <c r="W42" s="1289"/>
      <c r="X42" s="1289"/>
      <c r="Y42" s="1289"/>
      <c r="Z42" s="1289"/>
      <c r="AA42" s="1289"/>
      <c r="AB42" s="1289"/>
      <c r="AC42" s="822"/>
      <c r="AD42" s="822"/>
      <c r="AE42" s="822"/>
    </row>
    <row r="43" spans="1:34" ht="18.75" customHeight="1">
      <c r="A43" s="1289"/>
      <c r="B43" s="1289"/>
      <c r="C43" s="315">
        <v>29</v>
      </c>
      <c r="D43" s="311"/>
      <c r="E43" s="2208">
        <v>27</v>
      </c>
      <c r="F43" s="2209"/>
      <c r="G43" s="2209"/>
      <c r="H43" s="2209">
        <v>1464</v>
      </c>
      <c r="I43" s="2209"/>
      <c r="J43" s="2209"/>
      <c r="K43" s="1643">
        <v>1148</v>
      </c>
      <c r="L43" s="1643"/>
      <c r="M43" s="1643"/>
      <c r="N43" s="1289"/>
      <c r="R43" s="1289"/>
      <c r="S43" s="1289"/>
      <c r="T43" s="315">
        <v>30</v>
      </c>
      <c r="U43" s="441"/>
      <c r="V43" s="2208">
        <v>41</v>
      </c>
      <c r="W43" s="2209"/>
      <c r="X43" s="2209"/>
      <c r="Y43" s="2209">
        <v>35</v>
      </c>
      <c r="Z43" s="2209"/>
      <c r="AA43" s="2209"/>
      <c r="AB43" s="2209"/>
      <c r="AC43" s="2209">
        <v>6</v>
      </c>
      <c r="AD43" s="2209"/>
      <c r="AE43" s="2209"/>
      <c r="AF43" s="2209"/>
      <c r="AG43" s="2209"/>
    </row>
    <row r="44" spans="1:34" ht="18.75" customHeight="1">
      <c r="A44" s="1289"/>
      <c r="B44" s="1289"/>
      <c r="C44" s="315"/>
      <c r="D44" s="311"/>
      <c r="E44" s="2208"/>
      <c r="F44" s="2209"/>
      <c r="G44" s="2209"/>
      <c r="H44" s="1202"/>
      <c r="I44" s="1202"/>
      <c r="J44" s="1202"/>
      <c r="K44" s="902"/>
      <c r="L44" s="902"/>
      <c r="M44" s="902"/>
      <c r="R44" s="1289"/>
      <c r="S44" s="1289"/>
      <c r="T44" s="315"/>
      <c r="U44" s="441"/>
      <c r="V44" s="1420"/>
      <c r="W44" s="1202"/>
      <c r="X44" s="1202"/>
      <c r="Y44" s="1202"/>
      <c r="Z44" s="1202"/>
      <c r="AA44" s="1202"/>
      <c r="AB44" s="1202"/>
    </row>
    <row r="45" spans="1:34" ht="18.75" customHeight="1">
      <c r="A45" s="1289"/>
      <c r="B45" s="1289"/>
      <c r="C45" s="315">
        <v>30</v>
      </c>
      <c r="D45" s="311"/>
      <c r="E45" s="2208">
        <v>25</v>
      </c>
      <c r="F45" s="2209"/>
      <c r="G45" s="2209"/>
      <c r="H45" s="2209">
        <v>1331</v>
      </c>
      <c r="I45" s="2209"/>
      <c r="J45" s="2209"/>
      <c r="K45" s="1643">
        <v>1049</v>
      </c>
      <c r="L45" s="1643"/>
      <c r="M45" s="1643"/>
      <c r="N45" s="1289"/>
      <c r="R45" s="1289"/>
      <c r="S45" s="1289"/>
      <c r="T45" s="315">
        <v>31</v>
      </c>
      <c r="U45" s="441"/>
      <c r="V45" s="2208">
        <v>43</v>
      </c>
      <c r="W45" s="2209"/>
      <c r="X45" s="2209"/>
      <c r="Y45" s="2209">
        <v>37</v>
      </c>
      <c r="Z45" s="2209"/>
      <c r="AA45" s="2209"/>
      <c r="AB45" s="2209"/>
      <c r="AC45" s="2209">
        <v>6</v>
      </c>
      <c r="AD45" s="2209"/>
      <c r="AE45" s="2209"/>
      <c r="AF45" s="2209"/>
      <c r="AG45" s="2209"/>
    </row>
    <row r="46" spans="1:34" ht="18.75" customHeight="1">
      <c r="A46" s="1289"/>
      <c r="B46" s="1289"/>
      <c r="C46" s="315"/>
      <c r="D46" s="311"/>
      <c r="E46" s="1280"/>
      <c r="F46" s="1201"/>
      <c r="G46" s="1201"/>
      <c r="H46" s="1202"/>
      <c r="I46" s="1202"/>
      <c r="J46" s="1202"/>
      <c r="R46" s="1289"/>
      <c r="S46" s="1289"/>
      <c r="T46" s="315"/>
      <c r="U46" s="441"/>
      <c r="V46" s="1420"/>
      <c r="W46" s="1202"/>
      <c r="X46" s="1202"/>
      <c r="Y46" s="1202"/>
      <c r="Z46" s="1202"/>
      <c r="AA46" s="1202"/>
      <c r="AB46" s="1202"/>
    </row>
    <row r="47" spans="1:34" ht="18.75" customHeight="1">
      <c r="A47" s="1289" t="s">
        <v>1212</v>
      </c>
      <c r="B47" s="1289"/>
      <c r="C47" s="315" t="s">
        <v>2417</v>
      </c>
      <c r="D47" s="311"/>
      <c r="E47" s="2208">
        <v>25</v>
      </c>
      <c r="F47" s="2209"/>
      <c r="G47" s="2209"/>
      <c r="H47" s="2209">
        <v>1286</v>
      </c>
      <c r="I47" s="2209"/>
      <c r="J47" s="2209"/>
      <c r="K47" s="1643">
        <v>1021</v>
      </c>
      <c r="L47" s="1643"/>
      <c r="M47" s="1643"/>
      <c r="N47" s="1289"/>
      <c r="R47" s="1289" t="s">
        <v>1212</v>
      </c>
      <c r="S47" s="1289"/>
      <c r="T47" s="315">
        <v>2</v>
      </c>
      <c r="U47" s="441"/>
      <c r="V47" s="2208">
        <v>46</v>
      </c>
      <c r="W47" s="2209"/>
      <c r="X47" s="2209"/>
      <c r="Y47" s="2209">
        <v>42</v>
      </c>
      <c r="Z47" s="2209"/>
      <c r="AA47" s="2209"/>
      <c r="AB47" s="2209"/>
      <c r="AC47" s="2209">
        <v>4</v>
      </c>
      <c r="AD47" s="2209"/>
      <c r="AE47" s="2209"/>
      <c r="AF47" s="2209"/>
      <c r="AG47" s="2209"/>
    </row>
    <row r="48" spans="1:34" ht="18.75" customHeight="1">
      <c r="A48" s="1289"/>
      <c r="B48" s="1289"/>
      <c r="C48" s="315"/>
      <c r="D48" s="311"/>
      <c r="E48" s="1280"/>
      <c r="F48" s="1201"/>
      <c r="G48" s="1201"/>
      <c r="H48" s="1202"/>
      <c r="I48" s="1202"/>
      <c r="J48" s="1202"/>
      <c r="R48" s="1289"/>
      <c r="S48" s="1289"/>
      <c r="T48" s="315"/>
      <c r="U48" s="441"/>
      <c r="V48" s="1420"/>
      <c r="W48" s="1202"/>
      <c r="X48" s="1202"/>
      <c r="Y48" s="1202"/>
      <c r="Z48" s="1202"/>
      <c r="AA48" s="1202"/>
      <c r="AB48" s="1202"/>
    </row>
    <row r="49" spans="1:33" ht="18.75" customHeight="1">
      <c r="A49" s="1289"/>
      <c r="B49" s="1289"/>
      <c r="C49" s="315">
        <v>2</v>
      </c>
      <c r="D49" s="311"/>
      <c r="E49" s="2208">
        <v>25</v>
      </c>
      <c r="F49" s="2209"/>
      <c r="G49" s="2209"/>
      <c r="H49" s="2209">
        <v>1241</v>
      </c>
      <c r="I49" s="2209"/>
      <c r="J49" s="2209"/>
      <c r="K49" s="1643">
        <v>995</v>
      </c>
      <c r="L49" s="1643"/>
      <c r="M49" s="1643"/>
      <c r="N49" s="1289"/>
      <c r="R49" s="1289"/>
      <c r="S49" s="1289"/>
      <c r="T49" s="315">
        <v>3</v>
      </c>
      <c r="U49" s="441"/>
      <c r="V49" s="2208">
        <v>44</v>
      </c>
      <c r="W49" s="2209"/>
      <c r="X49" s="2209"/>
      <c r="Y49" s="2209">
        <v>39</v>
      </c>
      <c r="Z49" s="2209"/>
      <c r="AA49" s="2209"/>
      <c r="AB49" s="2209"/>
      <c r="AC49" s="2209">
        <v>5</v>
      </c>
      <c r="AD49" s="2209"/>
      <c r="AE49" s="2209"/>
      <c r="AF49" s="2209"/>
      <c r="AG49" s="2209"/>
    </row>
    <row r="50" spans="1:33" ht="18.75" customHeight="1">
      <c r="A50" s="315"/>
      <c r="B50" s="315"/>
      <c r="C50" s="315"/>
      <c r="D50" s="311"/>
      <c r="E50" s="898"/>
      <c r="F50" s="898"/>
      <c r="G50" s="898"/>
      <c r="H50" s="898"/>
      <c r="J50" s="899"/>
      <c r="K50" s="927"/>
      <c r="L50" s="927"/>
      <c r="M50" s="927"/>
      <c r="N50" s="328"/>
      <c r="O50" s="328"/>
      <c r="P50" s="328"/>
      <c r="R50" s="328"/>
      <c r="S50" s="407"/>
      <c r="T50" s="407"/>
      <c r="U50" s="441"/>
      <c r="V50" s="409"/>
      <c r="W50" s="285"/>
      <c r="X50" s="285"/>
      <c r="Y50" s="285"/>
      <c r="Z50" s="306"/>
      <c r="AA50" s="306"/>
      <c r="AB50" s="306"/>
      <c r="AC50" s="306"/>
      <c r="AD50" s="306"/>
      <c r="AE50" s="306"/>
      <c r="AF50" s="328"/>
      <c r="AG50" s="328"/>
    </row>
    <row r="51" spans="1:33" ht="18.75" customHeight="1">
      <c r="A51" s="303"/>
      <c r="B51" s="303"/>
      <c r="C51" s="303"/>
      <c r="D51" s="303"/>
      <c r="E51" s="303"/>
      <c r="F51" s="1277"/>
      <c r="G51" s="1277"/>
      <c r="H51" s="1277"/>
      <c r="I51" s="1277"/>
      <c r="J51" s="285"/>
      <c r="K51" s="1289" t="s">
        <v>2685</v>
      </c>
      <c r="L51" s="1289"/>
      <c r="M51" s="1289"/>
      <c r="N51" s="1202"/>
      <c r="O51" s="1202"/>
      <c r="P51" s="1202"/>
      <c r="S51" s="285"/>
      <c r="T51" s="285"/>
      <c r="U51" s="303"/>
      <c r="V51" s="303"/>
      <c r="W51" s="303"/>
      <c r="X51" s="303"/>
      <c r="Y51" s="303"/>
      <c r="Z51" s="308"/>
      <c r="AA51" s="308"/>
      <c r="AB51" s="308"/>
      <c r="AC51" s="315"/>
      <c r="AD51" s="315"/>
      <c r="AE51" s="315"/>
      <c r="AG51" s="315" t="s">
        <v>2686</v>
      </c>
    </row>
  </sheetData>
  <mergeCells count="212">
    <mergeCell ref="Y49:AB49"/>
    <mergeCell ref="AC49:AG49"/>
    <mergeCell ref="F51:I51"/>
    <mergeCell ref="K51:P51"/>
    <mergeCell ref="A49:B49"/>
    <mergeCell ref="E49:G49"/>
    <mergeCell ref="H49:J49"/>
    <mergeCell ref="K49:N49"/>
    <mergeCell ref="R49:S49"/>
    <mergeCell ref="V49:X49"/>
    <mergeCell ref="Y47:AB47"/>
    <mergeCell ref="AC47:AG47"/>
    <mergeCell ref="A48:B48"/>
    <mergeCell ref="E48:G48"/>
    <mergeCell ref="H48:J48"/>
    <mergeCell ref="R48:S48"/>
    <mergeCell ref="V48:X48"/>
    <mergeCell ref="Y48:AB48"/>
    <mergeCell ref="A47:B47"/>
    <mergeCell ref="E47:G47"/>
    <mergeCell ref="H47:J47"/>
    <mergeCell ref="K47:N47"/>
    <mergeCell ref="R47:S47"/>
    <mergeCell ref="V47:X47"/>
    <mergeCell ref="Y45:AB45"/>
    <mergeCell ref="AC45:AG45"/>
    <mergeCell ref="A46:B46"/>
    <mergeCell ref="E46:G46"/>
    <mergeCell ref="H46:J46"/>
    <mergeCell ref="R46:S46"/>
    <mergeCell ref="V46:X46"/>
    <mergeCell ref="Y46:AB46"/>
    <mergeCell ref="A45:B45"/>
    <mergeCell ref="E45:G45"/>
    <mergeCell ref="H45:J45"/>
    <mergeCell ref="K45:N45"/>
    <mergeCell ref="R45:S45"/>
    <mergeCell ref="V45:X45"/>
    <mergeCell ref="A42:B42"/>
    <mergeCell ref="E42:G42"/>
    <mergeCell ref="H42:J42"/>
    <mergeCell ref="R42:S42"/>
    <mergeCell ref="V42:X42"/>
    <mergeCell ref="Y42:AB42"/>
    <mergeCell ref="Y43:AB43"/>
    <mergeCell ref="AC43:AG43"/>
    <mergeCell ref="A44:B44"/>
    <mergeCell ref="E44:G44"/>
    <mergeCell ref="H44:J44"/>
    <mergeCell ref="R44:S44"/>
    <mergeCell ref="V44:X44"/>
    <mergeCell ref="Y44:AB44"/>
    <mergeCell ref="A43:B43"/>
    <mergeCell ref="E43:G43"/>
    <mergeCell ref="H43:J43"/>
    <mergeCell ref="K43:N43"/>
    <mergeCell ref="R43:S43"/>
    <mergeCell ref="V43:X43"/>
    <mergeCell ref="Y39:AB39"/>
    <mergeCell ref="AC39:AG39"/>
    <mergeCell ref="E40:G40"/>
    <mergeCell ref="H40:J40"/>
    <mergeCell ref="Z40:AA40"/>
    <mergeCell ref="A41:B41"/>
    <mergeCell ref="E41:G41"/>
    <mergeCell ref="H41:J41"/>
    <mergeCell ref="K41:N41"/>
    <mergeCell ref="R41:S41"/>
    <mergeCell ref="A39:D39"/>
    <mergeCell ref="E39:G39"/>
    <mergeCell ref="H39:J39"/>
    <mergeCell ref="K39:P39"/>
    <mergeCell ref="R39:U39"/>
    <mergeCell ref="V39:X39"/>
    <mergeCell ref="V41:X41"/>
    <mergeCell ref="Y41:AB41"/>
    <mergeCell ref="AC41:AG41"/>
    <mergeCell ref="V33:AA33"/>
    <mergeCell ref="AB33:AG33"/>
    <mergeCell ref="A34:J34"/>
    <mergeCell ref="K34:P34"/>
    <mergeCell ref="AC34:AG34"/>
    <mergeCell ref="A37:P37"/>
    <mergeCell ref="R37:AG37"/>
    <mergeCell ref="A32:B32"/>
    <mergeCell ref="E32:I32"/>
    <mergeCell ref="J32:P32"/>
    <mergeCell ref="R32:S32"/>
    <mergeCell ref="V32:AA32"/>
    <mergeCell ref="AB32:AG32"/>
    <mergeCell ref="V30:AA30"/>
    <mergeCell ref="AB30:AG30"/>
    <mergeCell ref="A31:B31"/>
    <mergeCell ref="E31:I31"/>
    <mergeCell ref="J31:P31"/>
    <mergeCell ref="R31:S31"/>
    <mergeCell ref="A29:B29"/>
    <mergeCell ref="E29:I29"/>
    <mergeCell ref="J29:P29"/>
    <mergeCell ref="R29:S29"/>
    <mergeCell ref="A30:B30"/>
    <mergeCell ref="E30:I30"/>
    <mergeCell ref="J30:P30"/>
    <mergeCell ref="R30:S30"/>
    <mergeCell ref="A28:B28"/>
    <mergeCell ref="E28:I28"/>
    <mergeCell ref="J28:P28"/>
    <mergeCell ref="R28:S28"/>
    <mergeCell ref="V28:AA28"/>
    <mergeCell ref="AB28:AG28"/>
    <mergeCell ref="V26:AA26"/>
    <mergeCell ref="AB26:AG26"/>
    <mergeCell ref="A27:B27"/>
    <mergeCell ref="E27:I27"/>
    <mergeCell ref="J27:P27"/>
    <mergeCell ref="R27:S27"/>
    <mergeCell ref="A25:B25"/>
    <mergeCell ref="E25:I25"/>
    <mergeCell ref="J25:P25"/>
    <mergeCell ref="R25:S25"/>
    <mergeCell ref="A26:B26"/>
    <mergeCell ref="E26:I26"/>
    <mergeCell ref="J26:P26"/>
    <mergeCell ref="R26:S26"/>
    <mergeCell ref="AB22:AG22"/>
    <mergeCell ref="A24:B24"/>
    <mergeCell ref="E24:I24"/>
    <mergeCell ref="J24:P24"/>
    <mergeCell ref="R24:S24"/>
    <mergeCell ref="V24:AA24"/>
    <mergeCell ref="AB24:AG24"/>
    <mergeCell ref="Z19:AA19"/>
    <mergeCell ref="AB19:AC19"/>
    <mergeCell ref="AF19:AG19"/>
    <mergeCell ref="A20:P20"/>
    <mergeCell ref="R20:AG20"/>
    <mergeCell ref="A22:D22"/>
    <mergeCell ref="E22:I22"/>
    <mergeCell ref="J22:P22"/>
    <mergeCell ref="R22:U22"/>
    <mergeCell ref="V22:AA22"/>
    <mergeCell ref="F19:I19"/>
    <mergeCell ref="J19:K19"/>
    <mergeCell ref="N19:P19"/>
    <mergeCell ref="Q19:R19"/>
    <mergeCell ref="S19:U19"/>
    <mergeCell ref="V19:W19"/>
    <mergeCell ref="W14:Z14"/>
    <mergeCell ref="AC14:AF14"/>
    <mergeCell ref="J16:P16"/>
    <mergeCell ref="J17:P17"/>
    <mergeCell ref="R17:AA17"/>
    <mergeCell ref="AB17:AG17"/>
    <mergeCell ref="A13:B13"/>
    <mergeCell ref="R13:S13"/>
    <mergeCell ref="A14:B14"/>
    <mergeCell ref="E14:I14"/>
    <mergeCell ref="J14:P14"/>
    <mergeCell ref="R14:S14"/>
    <mergeCell ref="A12:B12"/>
    <mergeCell ref="E12:I12"/>
    <mergeCell ref="J12:P12"/>
    <mergeCell ref="R12:S12"/>
    <mergeCell ref="W12:Z12"/>
    <mergeCell ref="AC12:AF12"/>
    <mergeCell ref="W10:Z10"/>
    <mergeCell ref="AC10:AF10"/>
    <mergeCell ref="A11:B11"/>
    <mergeCell ref="E11:I11"/>
    <mergeCell ref="J11:P11"/>
    <mergeCell ref="R11:S11"/>
    <mergeCell ref="A9:B9"/>
    <mergeCell ref="E9:I9"/>
    <mergeCell ref="J9:P9"/>
    <mergeCell ref="R9:S9"/>
    <mergeCell ref="A10:B10"/>
    <mergeCell ref="E10:I10"/>
    <mergeCell ref="J10:P10"/>
    <mergeCell ref="R10:S10"/>
    <mergeCell ref="A8:B8"/>
    <mergeCell ref="E8:I8"/>
    <mergeCell ref="J8:P8"/>
    <mergeCell ref="R8:S8"/>
    <mergeCell ref="W8:Z8"/>
    <mergeCell ref="AC8:AF8"/>
    <mergeCell ref="A7:B7"/>
    <mergeCell ref="E7:I7"/>
    <mergeCell ref="J7:P7"/>
    <mergeCell ref="R7:S7"/>
    <mergeCell ref="W7:AA7"/>
    <mergeCell ref="AB7:AG7"/>
    <mergeCell ref="E5:I5"/>
    <mergeCell ref="K5:P5"/>
    <mergeCell ref="W5:AA5"/>
    <mergeCell ref="AB5:AG5"/>
    <mergeCell ref="A6:B6"/>
    <mergeCell ref="E6:I6"/>
    <mergeCell ref="J6:P6"/>
    <mergeCell ref="R6:S6"/>
    <mergeCell ref="W6:Z6"/>
    <mergeCell ref="AC6:AF6"/>
    <mergeCell ref="A1:D1"/>
    <mergeCell ref="A2:P2"/>
    <mergeCell ref="R2:AG2"/>
    <mergeCell ref="K3:P3"/>
    <mergeCell ref="AC3:AG3"/>
    <mergeCell ref="A4:D4"/>
    <mergeCell ref="E4:I4"/>
    <mergeCell ref="J4:P4"/>
    <mergeCell ref="R4:U4"/>
    <mergeCell ref="V4:AA4"/>
    <mergeCell ref="AB4:AG4"/>
  </mergeCells>
  <phoneticPr fontId="4"/>
  <hyperlinks>
    <hyperlink ref="A1" location="P2細目次!A1" display="目次に戻る" xr:uid="{ABDBD834-2714-42B9-A43D-D37E97FEC562}"/>
  </hyperlinks>
  <pageMargins left="0.70866141732283472" right="0.70866141732283472" top="0.74803149606299213" bottom="0.74803149606299213" header="0.31496062992125984" footer="0.31496062992125984"/>
  <pageSetup paperSize="9" scale="84" firstPageNumber="0" orientation="portrait" copies="4" r:id="rId1"/>
  <headerFooter differentFirst="1" scaleWithDoc="0">
    <oddFooter>&amp;C- &amp;P -</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44B6-A582-4813-86BC-A46C68ABDC87}">
  <sheetPr>
    <tabColor theme="0"/>
    <pageSetUpPr fitToPage="1"/>
  </sheetPr>
  <dimension ref="A1:AJ59"/>
  <sheetViews>
    <sheetView topLeftCell="A46"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35" ht="13.5">
      <c r="A1" s="1544" t="s">
        <v>4602</v>
      </c>
      <c r="B1" s="1544"/>
      <c r="C1" s="1544"/>
      <c r="D1" s="1544"/>
    </row>
    <row r="2" spans="1:35" s="42" customFormat="1" ht="18.75" customHeight="1">
      <c r="A2" s="1271" t="s">
        <v>2687</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row>
    <row r="3" spans="1:35" ht="18.75" customHeight="1">
      <c r="A3" s="285"/>
      <c r="B3" s="285"/>
      <c r="C3" s="285"/>
      <c r="D3" s="285"/>
      <c r="E3" s="285"/>
      <c r="F3" s="285"/>
      <c r="G3" s="285"/>
      <c r="H3" s="285"/>
      <c r="I3" s="285"/>
      <c r="J3" s="285"/>
      <c r="K3" s="285"/>
      <c r="L3" s="285"/>
      <c r="M3" s="285"/>
      <c r="N3" s="285"/>
      <c r="O3" s="285"/>
      <c r="P3" s="285"/>
      <c r="Q3" s="285"/>
      <c r="R3" s="285"/>
      <c r="S3" s="285"/>
      <c r="T3" s="285"/>
      <c r="U3" s="285"/>
      <c r="V3" s="285"/>
      <c r="W3" s="2077" t="s">
        <v>2411</v>
      </c>
      <c r="X3" s="2077"/>
      <c r="Y3" s="2077"/>
      <c r="Z3" s="2077"/>
      <c r="AA3" s="2077"/>
      <c r="AB3" s="2077"/>
      <c r="AC3" s="2077"/>
      <c r="AD3" s="2077"/>
      <c r="AE3" s="2077"/>
      <c r="AF3" s="2077"/>
      <c r="AG3" s="2077"/>
      <c r="AH3" s="2077"/>
      <c r="AI3" s="2077"/>
    </row>
    <row r="4" spans="1:35" ht="22.5" customHeight="1">
      <c r="A4" s="1261" t="s">
        <v>2688</v>
      </c>
      <c r="B4" s="1261"/>
      <c r="C4" s="1261"/>
      <c r="D4" s="1262"/>
      <c r="E4" s="2226" t="s">
        <v>2689</v>
      </c>
      <c r="F4" s="2256"/>
      <c r="G4" s="2257"/>
      <c r="H4" s="1664" t="s">
        <v>2690</v>
      </c>
      <c r="I4" s="2047"/>
      <c r="J4" s="2047"/>
      <c r="K4" s="2047"/>
      <c r="L4" s="2047"/>
      <c r="M4" s="1663"/>
      <c r="N4" s="1664" t="s">
        <v>2691</v>
      </c>
      <c r="O4" s="2047"/>
      <c r="P4" s="2047"/>
      <c r="Q4" s="2047"/>
      <c r="R4" s="1663"/>
      <c r="S4" s="1664" t="s">
        <v>2692</v>
      </c>
      <c r="T4" s="2047"/>
      <c r="U4" s="2047"/>
      <c r="V4" s="2047"/>
      <c r="W4" s="1663"/>
      <c r="X4" s="2258" t="s">
        <v>2693</v>
      </c>
      <c r="Y4" s="2259"/>
      <c r="Z4" s="2259"/>
      <c r="AA4" s="2259"/>
      <c r="AB4" s="2259"/>
      <c r="AC4" s="2260"/>
      <c r="AD4" s="2258" t="s">
        <v>2694</v>
      </c>
      <c r="AE4" s="2259"/>
      <c r="AF4" s="2259"/>
      <c r="AG4" s="2259"/>
      <c r="AH4" s="2259"/>
      <c r="AI4" s="2259"/>
    </row>
    <row r="5" spans="1:35" ht="23.25" customHeight="1">
      <c r="A5" s="1289" t="s">
        <v>965</v>
      </c>
      <c r="B5" s="1289"/>
      <c r="C5" s="285">
        <v>26</v>
      </c>
      <c r="D5" s="311"/>
      <c r="E5" s="2261" t="s">
        <v>2695</v>
      </c>
      <c r="F5" s="2262"/>
      <c r="G5" s="2262"/>
      <c r="H5" s="1643" t="s">
        <v>2696</v>
      </c>
      <c r="I5" s="1643" t="s">
        <v>2696</v>
      </c>
      <c r="J5" s="1643"/>
      <c r="K5" s="1643" t="s">
        <v>2696</v>
      </c>
      <c r="L5" s="1643" t="s">
        <v>2696</v>
      </c>
      <c r="M5" s="1643" t="s">
        <v>2696</v>
      </c>
      <c r="N5" s="1643" t="s">
        <v>2697</v>
      </c>
      <c r="O5" s="1643"/>
      <c r="P5" s="1643"/>
      <c r="Q5" s="1643"/>
      <c r="R5" s="1643"/>
      <c r="S5" s="1643" t="s">
        <v>2698</v>
      </c>
      <c r="T5" s="1643"/>
      <c r="U5" s="1643"/>
      <c r="V5" s="1643"/>
      <c r="W5" s="1643"/>
      <c r="X5" s="1643" t="s">
        <v>2699</v>
      </c>
      <c r="Y5" s="1643"/>
      <c r="Z5" s="1643"/>
      <c r="AA5" s="1643"/>
      <c r="AB5" s="1643"/>
      <c r="AC5" s="1643"/>
      <c r="AD5" s="1643" t="s">
        <v>2700</v>
      </c>
      <c r="AE5" s="1643"/>
      <c r="AF5" s="1643"/>
      <c r="AG5" s="1643"/>
      <c r="AH5" s="1643"/>
      <c r="AI5" s="1643"/>
    </row>
    <row r="6" spans="1:35" ht="18.75" customHeight="1">
      <c r="A6" s="1289"/>
      <c r="B6" s="1289"/>
      <c r="C6" s="285"/>
      <c r="D6" s="311"/>
      <c r="E6" s="2261" t="s">
        <v>2701</v>
      </c>
      <c r="F6" s="2262"/>
      <c r="G6" s="2262"/>
      <c r="H6" s="2263" t="s">
        <v>2702</v>
      </c>
      <c r="I6" s="2263" t="s">
        <v>2702</v>
      </c>
      <c r="J6" s="2263"/>
      <c r="K6" s="2263" t="s">
        <v>2702</v>
      </c>
      <c r="L6" s="2263" t="s">
        <v>2702</v>
      </c>
      <c r="M6" s="2263" t="s">
        <v>2702</v>
      </c>
      <c r="N6" s="1643" t="s">
        <v>2703</v>
      </c>
      <c r="O6" s="1643"/>
      <c r="P6" s="1643"/>
      <c r="Q6" s="1643"/>
      <c r="R6" s="1643"/>
      <c r="S6" s="1643" t="s">
        <v>2704</v>
      </c>
      <c r="T6" s="1643"/>
      <c r="U6" s="1643"/>
      <c r="V6" s="1643"/>
      <c r="W6" s="1643"/>
      <c r="X6" s="1643" t="s">
        <v>2705</v>
      </c>
      <c r="Y6" s="1643"/>
      <c r="Z6" s="1643"/>
      <c r="AA6" s="1643"/>
      <c r="AB6" s="1643"/>
      <c r="AC6" s="1643"/>
      <c r="AD6" s="1643" t="s">
        <v>2706</v>
      </c>
      <c r="AE6" s="1643"/>
      <c r="AF6" s="1643"/>
      <c r="AG6" s="1643"/>
      <c r="AH6" s="1643"/>
      <c r="AI6" s="1643"/>
    </row>
    <row r="7" spans="1:35" ht="18.75" customHeight="1">
      <c r="A7" s="1289"/>
      <c r="B7" s="1289"/>
      <c r="C7" s="285"/>
      <c r="D7" s="311"/>
      <c r="E7" s="2261" t="s">
        <v>2707</v>
      </c>
      <c r="F7" s="2262"/>
      <c r="G7" s="2262"/>
      <c r="H7" s="1643" t="s">
        <v>2708</v>
      </c>
      <c r="I7" s="1643" t="s">
        <v>2708</v>
      </c>
      <c r="J7" s="1643"/>
      <c r="K7" s="1643" t="s">
        <v>2708</v>
      </c>
      <c r="L7" s="1643" t="s">
        <v>2708</v>
      </c>
      <c r="M7" s="1643" t="s">
        <v>2708</v>
      </c>
      <c r="N7" s="1643" t="s">
        <v>2709</v>
      </c>
      <c r="O7" s="1643"/>
      <c r="P7" s="1643"/>
      <c r="Q7" s="1643"/>
      <c r="R7" s="1643"/>
      <c r="S7" s="1643" t="s">
        <v>2710</v>
      </c>
      <c r="T7" s="1643"/>
      <c r="U7" s="1643"/>
      <c r="V7" s="1643"/>
      <c r="W7" s="1643"/>
      <c r="X7" s="1643" t="s">
        <v>2711</v>
      </c>
      <c r="Y7" s="1643"/>
      <c r="Z7" s="1643"/>
      <c r="AA7" s="1643"/>
      <c r="AB7" s="1643"/>
      <c r="AC7" s="1643"/>
      <c r="AD7" s="1643" t="s">
        <v>2712</v>
      </c>
      <c r="AE7" s="1643"/>
      <c r="AF7" s="1643"/>
      <c r="AG7" s="1643"/>
      <c r="AH7" s="1643"/>
      <c r="AI7" s="1643"/>
    </row>
    <row r="8" spans="1:35" ht="18.75" customHeight="1">
      <c r="A8" s="1289"/>
      <c r="B8" s="1289"/>
      <c r="C8" s="285"/>
      <c r="D8" s="311"/>
      <c r="E8" s="2261" t="s">
        <v>2713</v>
      </c>
      <c r="F8" s="2262"/>
      <c r="G8" s="2262"/>
      <c r="H8" s="2263" t="s">
        <v>2714</v>
      </c>
      <c r="I8" s="2263" t="s">
        <v>2714</v>
      </c>
      <c r="J8" s="2263"/>
      <c r="K8" s="2263" t="s">
        <v>2714</v>
      </c>
      <c r="L8" s="2263" t="s">
        <v>2714</v>
      </c>
      <c r="M8" s="2263" t="s">
        <v>2714</v>
      </c>
      <c r="N8" s="1643" t="s">
        <v>2715</v>
      </c>
      <c r="O8" s="1643"/>
      <c r="P8" s="1643"/>
      <c r="Q8" s="1643"/>
      <c r="R8" s="1643"/>
      <c r="S8" s="1643" t="s">
        <v>2716</v>
      </c>
      <c r="T8" s="1643"/>
      <c r="U8" s="1643"/>
      <c r="V8" s="1643"/>
      <c r="W8" s="1643"/>
      <c r="X8" s="1643" t="s">
        <v>2717</v>
      </c>
      <c r="Y8" s="1643"/>
      <c r="Z8" s="1643"/>
      <c r="AA8" s="1643"/>
      <c r="AB8" s="1643"/>
      <c r="AC8" s="1643"/>
      <c r="AD8" s="1643" t="s">
        <v>2718</v>
      </c>
      <c r="AE8" s="1643"/>
      <c r="AF8" s="1643"/>
      <c r="AG8" s="1643"/>
      <c r="AH8" s="1643"/>
      <c r="AI8" s="1643"/>
    </row>
    <row r="9" spans="1:35" ht="18.75" customHeight="1">
      <c r="A9" s="1289"/>
      <c r="B9" s="1289"/>
      <c r="C9" s="285"/>
      <c r="D9" s="311"/>
      <c r="E9" s="952"/>
      <c r="F9" s="952"/>
      <c r="G9" s="952"/>
      <c r="H9" s="953"/>
      <c r="I9" s="953"/>
      <c r="J9" s="953"/>
      <c r="K9" s="954"/>
      <c r="L9" s="954"/>
      <c r="M9" s="954"/>
      <c r="N9" s="2264"/>
      <c r="O9" s="2264"/>
      <c r="P9" s="2264"/>
      <c r="Q9" s="2264"/>
      <c r="R9" s="2264"/>
      <c r="S9" s="1289"/>
      <c r="T9" s="1289"/>
      <c r="U9" s="1289"/>
      <c r="V9" s="1289"/>
      <c r="W9" s="1289"/>
      <c r="X9" s="822"/>
      <c r="Y9" s="822"/>
      <c r="Z9" s="822"/>
      <c r="AA9" s="315"/>
      <c r="AB9" s="315"/>
      <c r="AC9" s="315"/>
      <c r="AD9" s="1289"/>
      <c r="AE9" s="1289"/>
      <c r="AF9" s="1289"/>
      <c r="AG9" s="1289"/>
      <c r="AH9" s="1289"/>
      <c r="AI9" s="1289"/>
    </row>
    <row r="10" spans="1:35" ht="18.75" customHeight="1">
      <c r="A10" s="1289"/>
      <c r="B10" s="1289"/>
      <c r="C10" s="285">
        <v>27</v>
      </c>
      <c r="D10" s="311"/>
      <c r="E10" s="2261" t="s">
        <v>2695</v>
      </c>
      <c r="F10" s="2262"/>
      <c r="G10" s="2262"/>
      <c r="H10" s="2263" t="s">
        <v>2719</v>
      </c>
      <c r="I10" s="2263" t="s">
        <v>2719</v>
      </c>
      <c r="J10" s="2263"/>
      <c r="K10" s="2263" t="s">
        <v>2719</v>
      </c>
      <c r="L10" s="2263" t="s">
        <v>2719</v>
      </c>
      <c r="M10" s="2263" t="s">
        <v>2719</v>
      </c>
      <c r="N10" s="1643" t="s">
        <v>2720</v>
      </c>
      <c r="O10" s="1643"/>
      <c r="P10" s="1643"/>
      <c r="Q10" s="1643"/>
      <c r="R10" s="1643"/>
      <c r="S10" s="1643" t="s">
        <v>2721</v>
      </c>
      <c r="T10" s="1643"/>
      <c r="U10" s="1643"/>
      <c r="V10" s="1643"/>
      <c r="W10" s="1643"/>
      <c r="X10" s="1643" t="s">
        <v>2722</v>
      </c>
      <c r="Y10" s="1643"/>
      <c r="Z10" s="1643"/>
      <c r="AA10" s="1643"/>
      <c r="AB10" s="1643"/>
      <c r="AC10" s="1643"/>
      <c r="AD10" s="1643" t="s">
        <v>2723</v>
      </c>
      <c r="AE10" s="1643"/>
      <c r="AF10" s="1643"/>
      <c r="AG10" s="1643"/>
      <c r="AH10" s="1643"/>
      <c r="AI10" s="1643"/>
    </row>
    <row r="11" spans="1:35" ht="18.75" customHeight="1">
      <c r="A11" s="1289"/>
      <c r="B11" s="1289"/>
      <c r="C11" s="285"/>
      <c r="D11" s="311"/>
      <c r="E11" s="2261" t="s">
        <v>2701</v>
      </c>
      <c r="F11" s="2262"/>
      <c r="G11" s="2262"/>
      <c r="H11" s="2263" t="s">
        <v>2724</v>
      </c>
      <c r="I11" s="2263" t="s">
        <v>2724</v>
      </c>
      <c r="J11" s="2263"/>
      <c r="K11" s="2263" t="s">
        <v>2724</v>
      </c>
      <c r="L11" s="2263" t="s">
        <v>2724</v>
      </c>
      <c r="M11" s="2263" t="s">
        <v>2724</v>
      </c>
      <c r="N11" s="1643" t="s">
        <v>2725</v>
      </c>
      <c r="O11" s="1643"/>
      <c r="P11" s="1643"/>
      <c r="Q11" s="1643"/>
      <c r="R11" s="1643"/>
      <c r="S11" s="1643" t="s">
        <v>2726</v>
      </c>
      <c r="T11" s="1643"/>
      <c r="U11" s="1643"/>
      <c r="V11" s="1643"/>
      <c r="W11" s="1643"/>
      <c r="X11" s="1643" t="s">
        <v>2727</v>
      </c>
      <c r="Y11" s="1643"/>
      <c r="Z11" s="1643"/>
      <c r="AA11" s="1643"/>
      <c r="AB11" s="1643"/>
      <c r="AC11" s="1643"/>
      <c r="AD11" s="1643" t="s">
        <v>2728</v>
      </c>
      <c r="AE11" s="1643"/>
      <c r="AF11" s="1643"/>
      <c r="AG11" s="1643"/>
      <c r="AH11" s="1643"/>
      <c r="AI11" s="1643"/>
    </row>
    <row r="12" spans="1:35" ht="18.75" customHeight="1">
      <c r="A12" s="1289"/>
      <c r="B12" s="1289"/>
      <c r="C12" s="285"/>
      <c r="D12" s="311"/>
      <c r="E12" s="2261" t="s">
        <v>2707</v>
      </c>
      <c r="F12" s="2262"/>
      <c r="G12" s="2262"/>
      <c r="H12" s="2263" t="s">
        <v>2729</v>
      </c>
      <c r="I12" s="2263" t="s">
        <v>2729</v>
      </c>
      <c r="J12" s="2263"/>
      <c r="K12" s="2263" t="s">
        <v>2729</v>
      </c>
      <c r="L12" s="2263" t="s">
        <v>2729</v>
      </c>
      <c r="M12" s="2263" t="s">
        <v>2729</v>
      </c>
      <c r="N12" s="1643" t="s">
        <v>2730</v>
      </c>
      <c r="O12" s="1643"/>
      <c r="P12" s="1643"/>
      <c r="Q12" s="1643"/>
      <c r="R12" s="1643"/>
      <c r="S12" s="1643" t="s">
        <v>2731</v>
      </c>
      <c r="T12" s="1643"/>
      <c r="U12" s="1643"/>
      <c r="V12" s="1643"/>
      <c r="W12" s="1643"/>
      <c r="X12" s="1643" t="s">
        <v>2732</v>
      </c>
      <c r="Y12" s="1643"/>
      <c r="Z12" s="1643"/>
      <c r="AA12" s="1643"/>
      <c r="AB12" s="1643"/>
      <c r="AC12" s="1643"/>
      <c r="AD12" s="1643" t="s">
        <v>2733</v>
      </c>
      <c r="AE12" s="1643"/>
      <c r="AF12" s="1643"/>
      <c r="AG12" s="1643"/>
      <c r="AH12" s="1643"/>
      <c r="AI12" s="1643"/>
    </row>
    <row r="13" spans="1:35" ht="18.75" customHeight="1">
      <c r="A13" s="1289"/>
      <c r="B13" s="1289"/>
      <c r="C13" s="285"/>
      <c r="D13" s="311"/>
      <c r="E13" s="2261" t="s">
        <v>2713</v>
      </c>
      <c r="F13" s="2262"/>
      <c r="G13" s="2262"/>
      <c r="H13" s="2263" t="s">
        <v>2734</v>
      </c>
      <c r="I13" s="2263" t="s">
        <v>2734</v>
      </c>
      <c r="J13" s="2263"/>
      <c r="K13" s="2263" t="s">
        <v>2734</v>
      </c>
      <c r="L13" s="2263" t="s">
        <v>2734</v>
      </c>
      <c r="M13" s="2263" t="s">
        <v>2734</v>
      </c>
      <c r="N13" s="1643" t="s">
        <v>2735</v>
      </c>
      <c r="O13" s="1643"/>
      <c r="P13" s="1643"/>
      <c r="Q13" s="1643"/>
      <c r="R13" s="1643"/>
      <c r="S13" s="1643" t="s">
        <v>2736</v>
      </c>
      <c r="T13" s="1643"/>
      <c r="U13" s="1643"/>
      <c r="V13" s="1643"/>
      <c r="W13" s="1643"/>
      <c r="X13" s="1643" t="s">
        <v>2737</v>
      </c>
      <c r="Y13" s="1643"/>
      <c r="Z13" s="1643"/>
      <c r="AA13" s="1643"/>
      <c r="AB13" s="1643"/>
      <c r="AC13" s="1643"/>
      <c r="AD13" s="1643" t="s">
        <v>2738</v>
      </c>
      <c r="AE13" s="1643"/>
      <c r="AF13" s="1643"/>
      <c r="AG13" s="1643"/>
      <c r="AH13" s="1643"/>
      <c r="AI13" s="1643"/>
    </row>
    <row r="14" spans="1:35" ht="18.75" customHeight="1">
      <c r="A14" s="1289"/>
      <c r="B14" s="1289"/>
      <c r="C14" s="285"/>
      <c r="D14" s="311"/>
      <c r="E14" s="952"/>
      <c r="F14" s="952"/>
      <c r="G14" s="952"/>
      <c r="H14" s="953"/>
      <c r="I14" s="953"/>
      <c r="J14" s="953"/>
      <c r="K14" s="954"/>
      <c r="L14" s="954"/>
      <c r="M14" s="954"/>
      <c r="N14" s="2264"/>
      <c r="O14" s="2264"/>
      <c r="P14" s="2264"/>
      <c r="Q14" s="2264"/>
      <c r="R14" s="2264"/>
      <c r="S14" s="1289"/>
      <c r="T14" s="1289"/>
      <c r="U14" s="1289"/>
      <c r="V14" s="1289"/>
      <c r="W14" s="1289"/>
      <c r="X14" s="822"/>
      <c r="Y14" s="822"/>
      <c r="Z14" s="822"/>
      <c r="AA14" s="315"/>
      <c r="AB14" s="315"/>
      <c r="AC14" s="315"/>
      <c r="AD14" s="1289"/>
      <c r="AE14" s="1289"/>
      <c r="AF14" s="1289"/>
      <c r="AG14" s="1289"/>
      <c r="AH14" s="1289"/>
      <c r="AI14" s="1289"/>
    </row>
    <row r="15" spans="1:35" ht="18.75" customHeight="1">
      <c r="A15" s="1289"/>
      <c r="B15" s="1289"/>
      <c r="C15" s="285">
        <v>28</v>
      </c>
      <c r="D15" s="311"/>
      <c r="E15" s="2261" t="s">
        <v>2739</v>
      </c>
      <c r="F15" s="2262"/>
      <c r="G15" s="2262"/>
      <c r="H15" s="2263" t="s">
        <v>2740</v>
      </c>
      <c r="I15" s="2263" t="s">
        <v>2740</v>
      </c>
      <c r="J15" s="2263"/>
      <c r="K15" s="2263" t="s">
        <v>2740</v>
      </c>
      <c r="L15" s="2263" t="s">
        <v>2740</v>
      </c>
      <c r="M15" s="2263" t="s">
        <v>2740</v>
      </c>
      <c r="N15" s="1643" t="s">
        <v>2741</v>
      </c>
      <c r="O15" s="1643"/>
      <c r="P15" s="1643"/>
      <c r="Q15" s="1643"/>
      <c r="R15" s="1643"/>
      <c r="S15" s="1643" t="s">
        <v>2742</v>
      </c>
      <c r="T15" s="1643"/>
      <c r="U15" s="1643"/>
      <c r="V15" s="1643"/>
      <c r="W15" s="1643"/>
      <c r="X15" s="1643" t="s">
        <v>2743</v>
      </c>
      <c r="Y15" s="1643"/>
      <c r="Z15" s="1643"/>
      <c r="AA15" s="1643"/>
      <c r="AB15" s="1643"/>
      <c r="AC15" s="1643"/>
      <c r="AD15" s="1643" t="s">
        <v>2744</v>
      </c>
      <c r="AE15" s="1643"/>
      <c r="AF15" s="1643"/>
      <c r="AG15" s="1643"/>
      <c r="AH15" s="1643"/>
      <c r="AI15" s="1643"/>
    </row>
    <row r="16" spans="1:35" ht="18.75" customHeight="1">
      <c r="A16" s="1289"/>
      <c r="B16" s="1289"/>
      <c r="C16" s="285"/>
      <c r="D16" s="311"/>
      <c r="E16" s="2261" t="s">
        <v>2701</v>
      </c>
      <c r="F16" s="2262"/>
      <c r="G16" s="2262"/>
      <c r="H16" s="2263" t="s">
        <v>2745</v>
      </c>
      <c r="I16" s="2263" t="s">
        <v>2745</v>
      </c>
      <c r="J16" s="2263"/>
      <c r="K16" s="2263" t="s">
        <v>2745</v>
      </c>
      <c r="L16" s="2263" t="s">
        <v>2745</v>
      </c>
      <c r="M16" s="2263" t="s">
        <v>2745</v>
      </c>
      <c r="N16" s="1643" t="s">
        <v>2746</v>
      </c>
      <c r="O16" s="1643"/>
      <c r="P16" s="1643"/>
      <c r="Q16" s="1643"/>
      <c r="R16" s="1643"/>
      <c r="S16" s="1643" t="s">
        <v>2747</v>
      </c>
      <c r="T16" s="1643"/>
      <c r="U16" s="1643"/>
      <c r="V16" s="1643"/>
      <c r="W16" s="1643"/>
      <c r="X16" s="1643" t="s">
        <v>2748</v>
      </c>
      <c r="Y16" s="1643"/>
      <c r="Z16" s="1643"/>
      <c r="AA16" s="1643"/>
      <c r="AB16" s="1643"/>
      <c r="AC16" s="1643"/>
      <c r="AD16" s="1643" t="s">
        <v>2749</v>
      </c>
      <c r="AE16" s="1643"/>
      <c r="AF16" s="1643"/>
      <c r="AG16" s="1643"/>
      <c r="AH16" s="1643"/>
      <c r="AI16" s="1643"/>
    </row>
    <row r="17" spans="1:35" ht="18.75" customHeight="1">
      <c r="A17" s="1289"/>
      <c r="B17" s="1289"/>
      <c r="C17" s="285"/>
      <c r="D17" s="311"/>
      <c r="E17" s="2261" t="s">
        <v>2707</v>
      </c>
      <c r="F17" s="2262"/>
      <c r="G17" s="2262"/>
      <c r="H17" s="2263" t="s">
        <v>2750</v>
      </c>
      <c r="I17" s="2263" t="s">
        <v>2750</v>
      </c>
      <c r="J17" s="2263"/>
      <c r="K17" s="2263" t="s">
        <v>2750</v>
      </c>
      <c r="L17" s="2263" t="s">
        <v>2750</v>
      </c>
      <c r="M17" s="2263" t="s">
        <v>2750</v>
      </c>
      <c r="N17" s="1643" t="s">
        <v>2751</v>
      </c>
      <c r="O17" s="1643"/>
      <c r="P17" s="1643"/>
      <c r="Q17" s="1643"/>
      <c r="R17" s="1643"/>
      <c r="S17" s="1643" t="s">
        <v>2752</v>
      </c>
      <c r="T17" s="1643"/>
      <c r="U17" s="1643"/>
      <c r="V17" s="1643"/>
      <c r="W17" s="1643"/>
      <c r="X17" s="1643" t="s">
        <v>2753</v>
      </c>
      <c r="Y17" s="1643"/>
      <c r="Z17" s="1643"/>
      <c r="AA17" s="1643"/>
      <c r="AB17" s="1643"/>
      <c r="AC17" s="1643"/>
      <c r="AD17" s="1643" t="s">
        <v>2754</v>
      </c>
      <c r="AE17" s="1643"/>
      <c r="AF17" s="1643"/>
      <c r="AG17" s="1643"/>
      <c r="AH17" s="1643"/>
      <c r="AI17" s="1643"/>
    </row>
    <row r="18" spans="1:35" ht="18.75" customHeight="1">
      <c r="A18" s="1289"/>
      <c r="B18" s="1289"/>
      <c r="C18" s="285"/>
      <c r="D18" s="311"/>
      <c r="E18" s="2261" t="s">
        <v>2713</v>
      </c>
      <c r="F18" s="2262"/>
      <c r="G18" s="2262"/>
      <c r="H18" s="2263" t="s">
        <v>2755</v>
      </c>
      <c r="I18" s="2263" t="s">
        <v>2755</v>
      </c>
      <c r="J18" s="2263"/>
      <c r="K18" s="2263" t="s">
        <v>2755</v>
      </c>
      <c r="L18" s="2263" t="s">
        <v>2755</v>
      </c>
      <c r="M18" s="2263" t="s">
        <v>2755</v>
      </c>
      <c r="N18" s="1643" t="s">
        <v>2756</v>
      </c>
      <c r="O18" s="1643"/>
      <c r="P18" s="1643"/>
      <c r="Q18" s="1643"/>
      <c r="R18" s="1643"/>
      <c r="S18" s="1643" t="s">
        <v>2757</v>
      </c>
      <c r="T18" s="1643"/>
      <c r="U18" s="1643"/>
      <c r="V18" s="1643"/>
      <c r="W18" s="1643"/>
      <c r="X18" s="1643" t="s">
        <v>2737</v>
      </c>
      <c r="Y18" s="1643"/>
      <c r="Z18" s="1643"/>
      <c r="AA18" s="1643"/>
      <c r="AB18" s="1643"/>
      <c r="AC18" s="1643"/>
      <c r="AD18" s="1643" t="s">
        <v>2758</v>
      </c>
      <c r="AE18" s="1643"/>
      <c r="AF18" s="1643"/>
      <c r="AG18" s="1643"/>
      <c r="AH18" s="1643"/>
      <c r="AI18" s="1643"/>
    </row>
    <row r="19" spans="1:35" ht="18.75" customHeight="1">
      <c r="A19" s="1289"/>
      <c r="B19" s="1289"/>
      <c r="C19" s="285"/>
      <c r="D19" s="311"/>
      <c r="E19" s="952"/>
      <c r="F19" s="952"/>
      <c r="G19" s="952"/>
      <c r="H19" s="954"/>
      <c r="I19" s="954"/>
      <c r="J19" s="954"/>
      <c r="K19" s="954"/>
      <c r="L19" s="954"/>
      <c r="M19" s="954"/>
      <c r="N19" s="2264"/>
      <c r="O19" s="2264"/>
      <c r="P19" s="2264"/>
      <c r="Q19" s="2264"/>
      <c r="R19" s="2264"/>
      <c r="S19" s="1289"/>
      <c r="T19" s="1289"/>
      <c r="U19" s="1289"/>
      <c r="V19" s="1289"/>
      <c r="W19" s="1289"/>
      <c r="X19" s="315"/>
      <c r="Y19" s="315"/>
      <c r="Z19" s="315"/>
      <c r="AA19" s="315"/>
      <c r="AB19" s="315"/>
      <c r="AC19" s="315"/>
      <c r="AD19" s="1289"/>
      <c r="AE19" s="1289"/>
      <c r="AF19" s="1289"/>
      <c r="AG19" s="1289"/>
      <c r="AH19" s="1289"/>
      <c r="AI19" s="1289"/>
    </row>
    <row r="20" spans="1:35" ht="18.75" customHeight="1">
      <c r="A20" s="1289"/>
      <c r="B20" s="1289"/>
      <c r="C20" s="285">
        <v>29</v>
      </c>
      <c r="D20" s="311"/>
      <c r="E20" s="2261" t="s">
        <v>2739</v>
      </c>
      <c r="F20" s="2262"/>
      <c r="G20" s="2262"/>
      <c r="H20" s="2263" t="s">
        <v>2759</v>
      </c>
      <c r="I20" s="2263" t="s">
        <v>2759</v>
      </c>
      <c r="J20" s="2263"/>
      <c r="K20" s="2263" t="s">
        <v>2759</v>
      </c>
      <c r="L20" s="2263" t="s">
        <v>2759</v>
      </c>
      <c r="M20" s="2263" t="s">
        <v>2759</v>
      </c>
      <c r="N20" s="1643" t="s">
        <v>2760</v>
      </c>
      <c r="O20" s="1643"/>
      <c r="P20" s="1643"/>
      <c r="Q20" s="1643"/>
      <c r="R20" s="1643"/>
      <c r="S20" s="1643" t="s">
        <v>2761</v>
      </c>
      <c r="T20" s="1643"/>
      <c r="U20" s="1643"/>
      <c r="V20" s="1643"/>
      <c r="W20" s="1643"/>
      <c r="X20" s="1643" t="s">
        <v>2762</v>
      </c>
      <c r="Y20" s="1643"/>
      <c r="Z20" s="1643"/>
      <c r="AA20" s="1643"/>
      <c r="AB20" s="1643"/>
      <c r="AC20" s="1643"/>
      <c r="AD20" s="1643" t="s">
        <v>2763</v>
      </c>
      <c r="AE20" s="1643"/>
      <c r="AF20" s="1643"/>
      <c r="AG20" s="1643"/>
      <c r="AH20" s="1643"/>
      <c r="AI20" s="1643"/>
    </row>
    <row r="21" spans="1:35" ht="18.75" customHeight="1">
      <c r="A21" s="1289"/>
      <c r="B21" s="1289"/>
      <c r="C21" s="285"/>
      <c r="D21" s="311"/>
      <c r="E21" s="2261" t="s">
        <v>2701</v>
      </c>
      <c r="F21" s="2262"/>
      <c r="G21" s="2262"/>
      <c r="H21" s="2263" t="s">
        <v>2764</v>
      </c>
      <c r="I21" s="2263" t="s">
        <v>2764</v>
      </c>
      <c r="J21" s="2263"/>
      <c r="K21" s="2263" t="s">
        <v>2764</v>
      </c>
      <c r="L21" s="2263" t="s">
        <v>2764</v>
      </c>
      <c r="M21" s="2263" t="s">
        <v>2764</v>
      </c>
      <c r="N21" s="1643" t="s">
        <v>2765</v>
      </c>
      <c r="O21" s="1643"/>
      <c r="P21" s="1643"/>
      <c r="Q21" s="1643"/>
      <c r="R21" s="1643"/>
      <c r="S21" s="1643" t="s">
        <v>2766</v>
      </c>
      <c r="T21" s="1643"/>
      <c r="U21" s="1643"/>
      <c r="V21" s="1643"/>
      <c r="W21" s="1643"/>
      <c r="X21" s="1643" t="s">
        <v>2767</v>
      </c>
      <c r="Y21" s="1643"/>
      <c r="Z21" s="1643"/>
      <c r="AA21" s="1643"/>
      <c r="AB21" s="1643"/>
      <c r="AC21" s="1643"/>
      <c r="AD21" s="1643" t="s">
        <v>2768</v>
      </c>
      <c r="AE21" s="1643"/>
      <c r="AF21" s="1643"/>
      <c r="AG21" s="1643"/>
      <c r="AH21" s="1643"/>
      <c r="AI21" s="1643"/>
    </row>
    <row r="22" spans="1:35" ht="18.75" customHeight="1">
      <c r="A22" s="1289"/>
      <c r="B22" s="1289"/>
      <c r="C22" s="285"/>
      <c r="D22" s="311"/>
      <c r="E22" s="2261" t="s">
        <v>2707</v>
      </c>
      <c r="F22" s="2262"/>
      <c r="G22" s="2262"/>
      <c r="H22" s="2263" t="s">
        <v>2769</v>
      </c>
      <c r="I22" s="2263" t="s">
        <v>2769</v>
      </c>
      <c r="J22" s="2263"/>
      <c r="K22" s="2263" t="s">
        <v>2769</v>
      </c>
      <c r="L22" s="2263" t="s">
        <v>2769</v>
      </c>
      <c r="M22" s="2263" t="s">
        <v>2769</v>
      </c>
      <c r="N22" s="1643" t="s">
        <v>2770</v>
      </c>
      <c r="O22" s="1643"/>
      <c r="P22" s="1643"/>
      <c r="Q22" s="1643"/>
      <c r="R22" s="1643"/>
      <c r="S22" s="1643" t="s">
        <v>2771</v>
      </c>
      <c r="T22" s="1643"/>
      <c r="U22" s="1643"/>
      <c r="V22" s="1643"/>
      <c r="W22" s="1643"/>
      <c r="X22" s="1643" t="s">
        <v>2772</v>
      </c>
      <c r="Y22" s="1643"/>
      <c r="Z22" s="1643"/>
      <c r="AA22" s="1643"/>
      <c r="AB22" s="1643"/>
      <c r="AC22" s="1643"/>
      <c r="AD22" s="1643" t="s">
        <v>2773</v>
      </c>
      <c r="AE22" s="1643"/>
      <c r="AF22" s="1643"/>
      <c r="AG22" s="1643"/>
      <c r="AH22" s="1643"/>
      <c r="AI22" s="1643"/>
    </row>
    <row r="23" spans="1:35" ht="18.75" customHeight="1">
      <c r="A23" s="1289"/>
      <c r="B23" s="1289"/>
      <c r="C23" s="285"/>
      <c r="D23" s="311"/>
      <c r="E23" s="2261" t="s">
        <v>2713</v>
      </c>
      <c r="F23" s="2262"/>
      <c r="G23" s="2262"/>
      <c r="H23" s="2263" t="s">
        <v>2774</v>
      </c>
      <c r="I23" s="2263" t="s">
        <v>2774</v>
      </c>
      <c r="J23" s="2263"/>
      <c r="K23" s="2263" t="s">
        <v>2774</v>
      </c>
      <c r="L23" s="2263" t="s">
        <v>2774</v>
      </c>
      <c r="M23" s="2263" t="s">
        <v>2774</v>
      </c>
      <c r="N23" s="1643" t="s">
        <v>2775</v>
      </c>
      <c r="O23" s="1643"/>
      <c r="P23" s="1643"/>
      <c r="Q23" s="1643"/>
      <c r="R23" s="1643"/>
      <c r="S23" s="1643" t="s">
        <v>2776</v>
      </c>
      <c r="T23" s="1643"/>
      <c r="U23" s="1643"/>
      <c r="V23" s="1643"/>
      <c r="W23" s="1643"/>
      <c r="X23" s="1643" t="s">
        <v>2777</v>
      </c>
      <c r="Y23" s="1643"/>
      <c r="Z23" s="1643"/>
      <c r="AA23" s="1643"/>
      <c r="AB23" s="1643"/>
      <c r="AC23" s="1643"/>
      <c r="AD23" s="1643" t="s">
        <v>2778</v>
      </c>
      <c r="AE23" s="1643"/>
      <c r="AF23" s="1643"/>
      <c r="AG23" s="1643"/>
      <c r="AH23" s="1643"/>
      <c r="AI23" s="1643"/>
    </row>
    <row r="24" spans="1:35" ht="18.75" customHeight="1">
      <c r="A24" s="1289"/>
      <c r="B24" s="1289"/>
      <c r="C24" s="285"/>
      <c r="D24" s="285"/>
      <c r="E24" s="955"/>
      <c r="F24" s="952"/>
      <c r="G24" s="952"/>
      <c r="H24" s="902"/>
      <c r="I24" s="902"/>
      <c r="J24" s="902"/>
      <c r="K24" s="902"/>
      <c r="L24" s="902"/>
      <c r="M24" s="902"/>
      <c r="N24" s="902"/>
      <c r="O24" s="902"/>
      <c r="P24" s="902"/>
      <c r="Q24" s="902"/>
      <c r="R24" s="902"/>
      <c r="S24" s="902"/>
      <c r="T24" s="902"/>
      <c r="U24" s="902"/>
      <c r="V24" s="902"/>
      <c r="W24" s="902"/>
      <c r="X24" s="902"/>
      <c r="Y24" s="902"/>
      <c r="Z24" s="902"/>
      <c r="AA24" s="902"/>
      <c r="AB24" s="902"/>
      <c r="AC24" s="902"/>
      <c r="AD24" s="902"/>
      <c r="AE24" s="902"/>
      <c r="AF24" s="902"/>
      <c r="AG24" s="902"/>
      <c r="AH24" s="902"/>
      <c r="AI24" s="902"/>
    </row>
    <row r="25" spans="1:35" ht="18.75" customHeight="1">
      <c r="A25" s="1201"/>
      <c r="B25" s="1201"/>
      <c r="C25" s="285"/>
      <c r="D25" s="285"/>
      <c r="E25" s="2225" t="s">
        <v>2689</v>
      </c>
      <c r="F25" s="2225"/>
      <c r="G25" s="2225"/>
      <c r="H25" s="1268" t="s">
        <v>2779</v>
      </c>
      <c r="I25" s="1268"/>
      <c r="J25" s="1268"/>
      <c r="K25" s="1268"/>
      <c r="L25" s="1268" t="s">
        <v>2780</v>
      </c>
      <c r="M25" s="1268"/>
      <c r="N25" s="1268"/>
      <c r="O25" s="1268"/>
      <c r="P25" s="1664" t="s">
        <v>2781</v>
      </c>
      <c r="Q25" s="2047"/>
      <c r="R25" s="2047"/>
      <c r="S25" s="1663"/>
      <c r="T25" s="1268" t="s">
        <v>2782</v>
      </c>
      <c r="U25" s="1268"/>
      <c r="V25" s="1268"/>
      <c r="W25" s="1268"/>
      <c r="X25" s="1268" t="s">
        <v>2783</v>
      </c>
      <c r="Y25" s="1268"/>
      <c r="Z25" s="1268"/>
      <c r="AA25" s="1268"/>
      <c r="AB25" s="1268" t="s">
        <v>2784</v>
      </c>
      <c r="AC25" s="1268"/>
      <c r="AD25" s="1268"/>
      <c r="AE25" s="1268"/>
      <c r="AF25" s="1268" t="s">
        <v>2785</v>
      </c>
      <c r="AG25" s="1268"/>
      <c r="AH25" s="1664"/>
      <c r="AI25" s="1664"/>
    </row>
    <row r="26" spans="1:35" ht="18.75" customHeight="1">
      <c r="A26" s="1289"/>
      <c r="B26" s="1289"/>
      <c r="C26" s="285">
        <v>30</v>
      </c>
      <c r="D26" s="311"/>
      <c r="E26" s="2261" t="s">
        <v>2739</v>
      </c>
      <c r="F26" s="2262"/>
      <c r="G26" s="2262"/>
      <c r="H26" s="1643">
        <v>508</v>
      </c>
      <c r="I26" s="1643"/>
      <c r="J26" s="1643"/>
      <c r="K26" s="1643"/>
      <c r="L26" s="1643">
        <v>2180</v>
      </c>
      <c r="M26" s="1643"/>
      <c r="N26" s="1643"/>
      <c r="O26" s="1643"/>
      <c r="P26" s="1643">
        <v>956</v>
      </c>
      <c r="Q26" s="1643"/>
      <c r="R26" s="1643"/>
      <c r="S26" s="1643"/>
      <c r="T26" s="1643">
        <v>82</v>
      </c>
      <c r="U26" s="1643"/>
      <c r="V26" s="1643"/>
      <c r="W26" s="1643"/>
      <c r="X26" s="1643">
        <v>246</v>
      </c>
      <c r="Y26" s="1643"/>
      <c r="Z26" s="1643"/>
      <c r="AA26" s="1643"/>
      <c r="AB26" s="1643">
        <v>216</v>
      </c>
      <c r="AC26" s="1643"/>
      <c r="AD26" s="1643"/>
      <c r="AE26" s="1643"/>
      <c r="AF26" s="1643">
        <v>250</v>
      </c>
      <c r="AG26" s="1643"/>
      <c r="AH26" s="1643"/>
      <c r="AI26" s="1643"/>
    </row>
    <row r="27" spans="1:35" ht="18.75" customHeight="1">
      <c r="A27" s="1289"/>
      <c r="B27" s="1289"/>
      <c r="C27" s="285"/>
      <c r="D27" s="311"/>
      <c r="E27" s="2261" t="s">
        <v>2701</v>
      </c>
      <c r="F27" s="2262"/>
      <c r="G27" s="2262"/>
      <c r="H27" s="1643">
        <v>490</v>
      </c>
      <c r="I27" s="1643"/>
      <c r="J27" s="1643"/>
      <c r="K27" s="1643"/>
      <c r="L27" s="1643">
        <v>2104</v>
      </c>
      <c r="M27" s="1643"/>
      <c r="N27" s="1643"/>
      <c r="O27" s="1643"/>
      <c r="P27" s="1643">
        <v>1239</v>
      </c>
      <c r="Q27" s="1643"/>
      <c r="R27" s="1643"/>
      <c r="S27" s="1643"/>
      <c r="T27" s="1643">
        <v>60</v>
      </c>
      <c r="U27" s="1643"/>
      <c r="V27" s="1643"/>
      <c r="W27" s="1643"/>
      <c r="X27" s="1643">
        <v>56</v>
      </c>
      <c r="Y27" s="1643"/>
      <c r="Z27" s="1643"/>
      <c r="AA27" s="1643"/>
      <c r="AB27" s="1643">
        <v>125</v>
      </c>
      <c r="AC27" s="1643"/>
      <c r="AD27" s="1643"/>
      <c r="AE27" s="1643"/>
      <c r="AF27" s="1643">
        <v>11</v>
      </c>
      <c r="AG27" s="1643"/>
      <c r="AH27" s="1643"/>
      <c r="AI27" s="1643"/>
    </row>
    <row r="28" spans="1:35" ht="18.75" customHeight="1">
      <c r="A28" s="1289"/>
      <c r="B28" s="1289"/>
      <c r="C28" s="285"/>
      <c r="D28" s="311"/>
      <c r="E28" s="2261" t="s">
        <v>2707</v>
      </c>
      <c r="F28" s="2262"/>
      <c r="G28" s="2262"/>
      <c r="H28" s="1643">
        <v>182</v>
      </c>
      <c r="I28" s="1643"/>
      <c r="J28" s="1643"/>
      <c r="K28" s="1643"/>
      <c r="L28" s="1643">
        <v>1739</v>
      </c>
      <c r="M28" s="1643"/>
      <c r="N28" s="1643"/>
      <c r="O28" s="1643"/>
      <c r="P28" s="1643">
        <v>1036</v>
      </c>
      <c r="Q28" s="1643"/>
      <c r="R28" s="1643"/>
      <c r="S28" s="1643"/>
      <c r="T28" s="1643">
        <v>57</v>
      </c>
      <c r="U28" s="1643"/>
      <c r="V28" s="1643"/>
      <c r="W28" s="1643"/>
      <c r="X28" s="1643">
        <v>46</v>
      </c>
      <c r="Y28" s="1643"/>
      <c r="Z28" s="1643"/>
      <c r="AA28" s="1643"/>
      <c r="AB28" s="1643">
        <v>75</v>
      </c>
      <c r="AC28" s="1643"/>
      <c r="AD28" s="1643"/>
      <c r="AE28" s="1643"/>
      <c r="AF28" s="1643">
        <v>9</v>
      </c>
      <c r="AG28" s="1643"/>
      <c r="AH28" s="1643"/>
      <c r="AI28" s="1643"/>
    </row>
    <row r="29" spans="1:35" ht="18.75" customHeight="1">
      <c r="A29" s="1289"/>
      <c r="B29" s="1289"/>
      <c r="C29" s="285"/>
      <c r="D29" s="311"/>
      <c r="E29" s="2261" t="s">
        <v>2713</v>
      </c>
      <c r="F29" s="2262"/>
      <c r="G29" s="2262"/>
      <c r="H29" s="1643">
        <v>477</v>
      </c>
      <c r="I29" s="1643"/>
      <c r="J29" s="1643"/>
      <c r="K29" s="1643"/>
      <c r="L29" s="1643">
        <v>2090</v>
      </c>
      <c r="M29" s="1643"/>
      <c r="N29" s="1643"/>
      <c r="O29" s="1643"/>
      <c r="P29" s="1643">
        <v>1425</v>
      </c>
      <c r="Q29" s="1643"/>
      <c r="R29" s="1643"/>
      <c r="S29" s="1643"/>
      <c r="T29" s="1643">
        <v>20</v>
      </c>
      <c r="U29" s="1643"/>
      <c r="V29" s="1643"/>
      <c r="W29" s="1643"/>
      <c r="X29" s="1643">
        <v>7</v>
      </c>
      <c r="Y29" s="1643"/>
      <c r="Z29" s="1643"/>
      <c r="AA29" s="1643"/>
      <c r="AB29" s="1643">
        <v>46</v>
      </c>
      <c r="AC29" s="1643"/>
      <c r="AD29" s="1643"/>
      <c r="AE29" s="1643"/>
      <c r="AF29" s="1643">
        <v>39</v>
      </c>
      <c r="AG29" s="1643"/>
      <c r="AH29" s="1643"/>
      <c r="AI29" s="1643"/>
    </row>
    <row r="30" spans="1:35" ht="18.75" customHeight="1">
      <c r="A30" s="1201"/>
      <c r="B30" s="1201"/>
      <c r="C30" s="285"/>
      <c r="D30" s="285"/>
      <c r="E30" s="418"/>
      <c r="F30" s="320"/>
      <c r="G30" s="320"/>
      <c r="H30" s="822"/>
      <c r="I30" s="822"/>
      <c r="J30" s="822"/>
      <c r="K30" s="822"/>
      <c r="L30" s="822"/>
      <c r="M30" s="822"/>
      <c r="N30" s="822"/>
      <c r="O30" s="822"/>
      <c r="P30" s="1643"/>
      <c r="Q30" s="1643"/>
      <c r="R30" s="1643"/>
      <c r="S30" s="1643"/>
      <c r="T30" s="822"/>
      <c r="U30" s="822"/>
      <c r="V30" s="822"/>
      <c r="W30" s="822"/>
      <c r="X30" s="822"/>
      <c r="Y30" s="822"/>
      <c r="Z30" s="822"/>
      <c r="AA30" s="822"/>
      <c r="AB30" s="822"/>
      <c r="AC30" s="822"/>
      <c r="AD30" s="822"/>
      <c r="AE30" s="822"/>
      <c r="AF30" s="822"/>
      <c r="AG30" s="822"/>
      <c r="AH30" s="822"/>
      <c r="AI30" s="956"/>
    </row>
    <row r="31" spans="1:35" ht="18.75" customHeight="1">
      <c r="A31" s="1289" t="s">
        <v>1212</v>
      </c>
      <c r="B31" s="1289"/>
      <c r="C31" s="285" t="s">
        <v>2417</v>
      </c>
      <c r="D31" s="311"/>
      <c r="E31" s="2261" t="s">
        <v>2739</v>
      </c>
      <c r="F31" s="2262"/>
      <c r="G31" s="2262"/>
      <c r="H31" s="1643">
        <v>584</v>
      </c>
      <c r="I31" s="1643"/>
      <c r="J31" s="1643"/>
      <c r="K31" s="1643"/>
      <c r="L31" s="1643">
        <v>1754</v>
      </c>
      <c r="M31" s="1643"/>
      <c r="N31" s="1643"/>
      <c r="O31" s="1643"/>
      <c r="P31" s="1643">
        <v>1014</v>
      </c>
      <c r="Q31" s="1643"/>
      <c r="R31" s="1643"/>
      <c r="S31" s="1643"/>
      <c r="T31" s="1643">
        <v>145</v>
      </c>
      <c r="U31" s="1643"/>
      <c r="V31" s="1643"/>
      <c r="W31" s="1643"/>
      <c r="X31" s="1643">
        <v>134</v>
      </c>
      <c r="Y31" s="1643"/>
      <c r="Z31" s="1643"/>
      <c r="AA31" s="1643"/>
      <c r="AB31" s="1643">
        <v>283</v>
      </c>
      <c r="AC31" s="1643"/>
      <c r="AD31" s="1643"/>
      <c r="AE31" s="1643"/>
      <c r="AF31" s="1643">
        <v>523</v>
      </c>
      <c r="AG31" s="1643"/>
      <c r="AH31" s="1643"/>
      <c r="AI31" s="1643"/>
    </row>
    <row r="32" spans="1:35" ht="18.75" customHeight="1">
      <c r="A32" s="1289"/>
      <c r="B32" s="1289"/>
      <c r="C32" s="285"/>
      <c r="D32" s="311"/>
      <c r="E32" s="2261" t="s">
        <v>2701</v>
      </c>
      <c r="F32" s="2262"/>
      <c r="G32" s="2262"/>
      <c r="H32" s="1643">
        <v>555</v>
      </c>
      <c r="I32" s="1643"/>
      <c r="J32" s="1643"/>
      <c r="K32" s="1643"/>
      <c r="L32" s="1643">
        <v>2097</v>
      </c>
      <c r="M32" s="1643"/>
      <c r="N32" s="1643"/>
      <c r="O32" s="1643"/>
      <c r="P32" s="1643">
        <v>1397</v>
      </c>
      <c r="Q32" s="1643"/>
      <c r="R32" s="1643"/>
      <c r="S32" s="1643"/>
      <c r="T32" s="1643">
        <v>42</v>
      </c>
      <c r="U32" s="1643"/>
      <c r="V32" s="1643"/>
      <c r="W32" s="1643"/>
      <c r="X32" s="1643">
        <v>35</v>
      </c>
      <c r="Y32" s="1643"/>
      <c r="Z32" s="1643"/>
      <c r="AA32" s="1643"/>
      <c r="AB32" s="1643">
        <v>158</v>
      </c>
      <c r="AC32" s="1643"/>
      <c r="AD32" s="1643"/>
      <c r="AE32" s="1643"/>
      <c r="AF32" s="1643">
        <v>28</v>
      </c>
      <c r="AG32" s="1643"/>
      <c r="AH32" s="1643"/>
      <c r="AI32" s="1643"/>
    </row>
    <row r="33" spans="1:36" ht="18.75" customHeight="1">
      <c r="A33" s="1289"/>
      <c r="B33" s="1289"/>
      <c r="C33" s="285"/>
      <c r="D33" s="311"/>
      <c r="E33" s="2261" t="s">
        <v>2707</v>
      </c>
      <c r="F33" s="2262"/>
      <c r="G33" s="2262"/>
      <c r="H33" s="1643">
        <v>297</v>
      </c>
      <c r="I33" s="1643"/>
      <c r="J33" s="1643"/>
      <c r="K33" s="1643"/>
      <c r="L33" s="1643">
        <v>2265</v>
      </c>
      <c r="M33" s="1643"/>
      <c r="N33" s="1643"/>
      <c r="O33" s="1643"/>
      <c r="P33" s="1643">
        <v>798</v>
      </c>
      <c r="Q33" s="1643"/>
      <c r="R33" s="1643"/>
      <c r="S33" s="1643"/>
      <c r="T33" s="1643">
        <v>41</v>
      </c>
      <c r="U33" s="1643"/>
      <c r="V33" s="1643"/>
      <c r="W33" s="1643"/>
      <c r="X33" s="1643">
        <v>37</v>
      </c>
      <c r="Y33" s="1643"/>
      <c r="Z33" s="1643"/>
      <c r="AA33" s="1643"/>
      <c r="AB33" s="1643">
        <v>96</v>
      </c>
      <c r="AC33" s="1643"/>
      <c r="AD33" s="1643"/>
      <c r="AE33" s="1643"/>
      <c r="AF33" s="1643">
        <v>26</v>
      </c>
      <c r="AG33" s="1643"/>
      <c r="AH33" s="1643"/>
      <c r="AI33" s="1643"/>
    </row>
    <row r="34" spans="1:36" ht="18.75" customHeight="1">
      <c r="A34" s="1289"/>
      <c r="B34" s="1289"/>
      <c r="C34" s="285"/>
      <c r="D34" s="311"/>
      <c r="E34" s="2261" t="s">
        <v>2713</v>
      </c>
      <c r="F34" s="2262"/>
      <c r="G34" s="2262"/>
      <c r="H34" s="1643">
        <v>547</v>
      </c>
      <c r="I34" s="1643"/>
      <c r="J34" s="1643"/>
      <c r="K34" s="1643"/>
      <c r="L34" s="1643">
        <v>1819</v>
      </c>
      <c r="M34" s="1643"/>
      <c r="N34" s="1643"/>
      <c r="O34" s="1643"/>
      <c r="P34" s="1643">
        <v>1004</v>
      </c>
      <c r="Q34" s="1643"/>
      <c r="R34" s="1643"/>
      <c r="S34" s="1643"/>
      <c r="T34" s="1643">
        <v>1</v>
      </c>
      <c r="U34" s="1643"/>
      <c r="V34" s="1643"/>
      <c r="W34" s="1643"/>
      <c r="X34" s="1643">
        <v>2</v>
      </c>
      <c r="Y34" s="1643"/>
      <c r="Z34" s="1643"/>
      <c r="AA34" s="1643"/>
      <c r="AB34" s="1643">
        <v>86</v>
      </c>
      <c r="AC34" s="1643"/>
      <c r="AD34" s="1643"/>
      <c r="AE34" s="1643"/>
      <c r="AF34" s="1643">
        <v>31</v>
      </c>
      <c r="AG34" s="1643"/>
      <c r="AH34" s="1643"/>
      <c r="AI34" s="1643"/>
    </row>
    <row r="35" spans="1:36" ht="18.75" customHeight="1">
      <c r="A35" s="1289"/>
      <c r="B35" s="1289"/>
      <c r="C35" s="285"/>
      <c r="D35" s="311"/>
      <c r="E35" s="952"/>
      <c r="F35" s="952"/>
      <c r="G35" s="952"/>
      <c r="H35" s="821"/>
      <c r="I35" s="821"/>
      <c r="J35" s="821"/>
      <c r="K35" s="821"/>
      <c r="L35" s="821"/>
      <c r="M35" s="821"/>
      <c r="N35" s="821"/>
      <c r="O35" s="821"/>
      <c r="P35" s="1492"/>
      <c r="Q35" s="1492"/>
      <c r="R35" s="1492"/>
      <c r="S35" s="1492"/>
      <c r="T35" s="821"/>
      <c r="U35" s="821"/>
      <c r="V35" s="821"/>
      <c r="W35" s="821"/>
      <c r="X35" s="821"/>
      <c r="Y35" s="821"/>
      <c r="Z35" s="821"/>
      <c r="AA35" s="821"/>
      <c r="AB35" s="821"/>
      <c r="AC35" s="821"/>
      <c r="AD35" s="821"/>
      <c r="AE35" s="821"/>
      <c r="AF35" s="821"/>
      <c r="AG35" s="821"/>
      <c r="AH35" s="821"/>
      <c r="AI35" s="822"/>
    </row>
    <row r="36" spans="1:36" ht="18.75" customHeight="1">
      <c r="A36" s="1289"/>
      <c r="B36" s="1289"/>
      <c r="C36" s="285">
        <v>2</v>
      </c>
      <c r="D36" s="311"/>
      <c r="E36" s="2261" t="s">
        <v>2739</v>
      </c>
      <c r="F36" s="2262"/>
      <c r="G36" s="2262"/>
      <c r="H36" s="1492">
        <v>447</v>
      </c>
      <c r="I36" s="1492"/>
      <c r="J36" s="1492"/>
      <c r="K36" s="1492"/>
      <c r="L36" s="1492">
        <v>2698</v>
      </c>
      <c r="M36" s="1492"/>
      <c r="N36" s="1492"/>
      <c r="O36" s="1492"/>
      <c r="P36" s="1492">
        <v>1010</v>
      </c>
      <c r="Q36" s="1492"/>
      <c r="R36" s="1492"/>
      <c r="S36" s="1492"/>
      <c r="T36" s="1492">
        <v>208</v>
      </c>
      <c r="U36" s="1492"/>
      <c r="V36" s="1492"/>
      <c r="W36" s="1492"/>
      <c r="X36" s="1492">
        <v>250</v>
      </c>
      <c r="Y36" s="1492"/>
      <c r="Z36" s="1492"/>
      <c r="AA36" s="1492"/>
      <c r="AB36" s="1492">
        <v>127</v>
      </c>
      <c r="AC36" s="1492"/>
      <c r="AD36" s="1492"/>
      <c r="AE36" s="1492"/>
      <c r="AF36" s="1492">
        <v>120</v>
      </c>
      <c r="AG36" s="1492"/>
      <c r="AH36" s="1492"/>
      <c r="AI36" s="1492"/>
    </row>
    <row r="37" spans="1:36" ht="18.75" customHeight="1">
      <c r="A37" s="1289"/>
      <c r="B37" s="1289"/>
      <c r="C37" s="285"/>
      <c r="D37" s="311"/>
      <c r="E37" s="2261" t="s">
        <v>2701</v>
      </c>
      <c r="F37" s="2262"/>
      <c r="G37" s="2262"/>
      <c r="H37" s="1492">
        <v>594</v>
      </c>
      <c r="I37" s="1492"/>
      <c r="J37" s="1492"/>
      <c r="K37" s="1492"/>
      <c r="L37" s="1492">
        <v>3363</v>
      </c>
      <c r="M37" s="1492"/>
      <c r="N37" s="1492"/>
      <c r="O37" s="1492"/>
      <c r="P37" s="1492">
        <v>1800</v>
      </c>
      <c r="Q37" s="1492"/>
      <c r="R37" s="1492"/>
      <c r="S37" s="1492"/>
      <c r="T37" s="1492">
        <v>61</v>
      </c>
      <c r="U37" s="1492"/>
      <c r="V37" s="1492"/>
      <c r="W37" s="1492"/>
      <c r="X37" s="1492">
        <v>52</v>
      </c>
      <c r="Y37" s="1492"/>
      <c r="Z37" s="1492"/>
      <c r="AA37" s="1492"/>
      <c r="AB37" s="1492">
        <v>173</v>
      </c>
      <c r="AC37" s="1492"/>
      <c r="AD37" s="1492"/>
      <c r="AE37" s="1492"/>
      <c r="AF37" s="1492">
        <v>38</v>
      </c>
      <c r="AG37" s="1492"/>
      <c r="AH37" s="1492"/>
      <c r="AI37" s="1492"/>
    </row>
    <row r="38" spans="1:36" ht="18.75" customHeight="1">
      <c r="A38" s="1289"/>
      <c r="B38" s="1289"/>
      <c r="C38" s="285"/>
      <c r="D38" s="311"/>
      <c r="E38" s="2261" t="s">
        <v>2707</v>
      </c>
      <c r="F38" s="2262"/>
      <c r="G38" s="2262"/>
      <c r="H38" s="1492">
        <v>534</v>
      </c>
      <c r="I38" s="1492"/>
      <c r="J38" s="1492"/>
      <c r="K38" s="1492"/>
      <c r="L38" s="1492">
        <v>5429</v>
      </c>
      <c r="M38" s="1492"/>
      <c r="N38" s="1492"/>
      <c r="O38" s="1492"/>
      <c r="P38" s="1492">
        <v>1623</v>
      </c>
      <c r="Q38" s="1492"/>
      <c r="R38" s="1492"/>
      <c r="S38" s="1492"/>
      <c r="T38" s="1492">
        <v>68</v>
      </c>
      <c r="U38" s="1492"/>
      <c r="V38" s="1492"/>
      <c r="W38" s="1492"/>
      <c r="X38" s="1492">
        <v>25</v>
      </c>
      <c r="Y38" s="1492"/>
      <c r="Z38" s="1492"/>
      <c r="AA38" s="1492"/>
      <c r="AB38" s="1492">
        <v>30</v>
      </c>
      <c r="AC38" s="1492"/>
      <c r="AD38" s="1492"/>
      <c r="AE38" s="1492"/>
      <c r="AF38" s="1492">
        <v>29</v>
      </c>
      <c r="AG38" s="1492"/>
      <c r="AH38" s="1492"/>
      <c r="AI38" s="1492"/>
    </row>
    <row r="39" spans="1:36" ht="18.75" customHeight="1">
      <c r="A39" s="1289"/>
      <c r="B39" s="1289"/>
      <c r="C39" s="285"/>
      <c r="D39" s="311"/>
      <c r="E39" s="2261" t="s">
        <v>2713</v>
      </c>
      <c r="F39" s="2262"/>
      <c r="G39" s="2262"/>
      <c r="H39" s="1492">
        <v>250</v>
      </c>
      <c r="I39" s="1492"/>
      <c r="J39" s="1492"/>
      <c r="K39" s="1492"/>
      <c r="L39" s="1492">
        <v>2690</v>
      </c>
      <c r="M39" s="1492"/>
      <c r="N39" s="1492"/>
      <c r="O39" s="1492"/>
      <c r="P39" s="1492">
        <v>1142</v>
      </c>
      <c r="Q39" s="1492"/>
      <c r="R39" s="1492"/>
      <c r="S39" s="1492"/>
      <c r="T39" s="1492">
        <v>5</v>
      </c>
      <c r="U39" s="1492"/>
      <c r="V39" s="1492"/>
      <c r="W39" s="1492"/>
      <c r="X39" s="1492">
        <v>0</v>
      </c>
      <c r="Y39" s="1492"/>
      <c r="Z39" s="1492"/>
      <c r="AA39" s="1492"/>
      <c r="AB39" s="1492">
        <v>64</v>
      </c>
      <c r="AC39" s="1492"/>
      <c r="AD39" s="1492"/>
      <c r="AE39" s="1492"/>
      <c r="AF39" s="1492">
        <v>36</v>
      </c>
      <c r="AG39" s="1492"/>
      <c r="AH39" s="1492"/>
      <c r="AI39" s="1492"/>
    </row>
    <row r="40" spans="1:36" ht="18.75" customHeight="1">
      <c r="A40" s="1350"/>
      <c r="B40" s="1350"/>
      <c r="C40" s="285"/>
      <c r="D40" s="312"/>
      <c r="E40" s="898"/>
      <c r="F40" s="898"/>
      <c r="G40" s="898"/>
      <c r="H40" s="898"/>
      <c r="I40" s="898"/>
      <c r="J40" s="898"/>
      <c r="K40" s="898"/>
      <c r="L40" s="824"/>
      <c r="M40" s="824"/>
      <c r="N40" s="824"/>
      <c r="O40" s="824"/>
      <c r="P40" s="824"/>
      <c r="Q40" s="824"/>
      <c r="R40" s="824"/>
      <c r="S40" s="824"/>
      <c r="T40" s="824"/>
      <c r="U40" s="824"/>
      <c r="V40" s="824"/>
      <c r="W40" s="824"/>
      <c r="X40" s="824"/>
      <c r="Y40" s="824"/>
      <c r="Z40" s="824"/>
      <c r="AA40" s="824"/>
      <c r="AB40" s="824"/>
      <c r="AC40" s="824"/>
      <c r="AD40" s="824"/>
      <c r="AE40" s="824"/>
      <c r="AF40" s="824"/>
      <c r="AG40" s="824"/>
      <c r="AH40" s="824"/>
      <c r="AI40" s="824"/>
    </row>
    <row r="41" spans="1:36" ht="13.5">
      <c r="A41" s="1291" t="s">
        <v>2786</v>
      </c>
      <c r="B41" s="1291"/>
      <c r="C41" s="1291"/>
      <c r="D41" s="1291"/>
      <c r="E41" s="1291"/>
      <c r="F41" s="1291"/>
      <c r="G41" s="1291"/>
      <c r="H41" s="1291"/>
      <c r="I41" s="1291"/>
      <c r="J41" s="1291"/>
      <c r="K41" s="1291"/>
      <c r="L41" s="1291"/>
      <c r="M41" s="1291"/>
      <c r="N41" s="1291"/>
      <c r="O41" s="1291"/>
      <c r="P41" s="1291"/>
      <c r="Q41" s="1291"/>
      <c r="R41" s="317"/>
      <c r="S41" s="317"/>
      <c r="T41" s="317"/>
      <c r="U41" s="317"/>
      <c r="V41" s="317"/>
      <c r="W41" s="317"/>
      <c r="X41" s="317"/>
      <c r="Y41" s="317"/>
      <c r="Z41" s="317"/>
      <c r="AA41" s="317"/>
      <c r="AB41" s="317"/>
      <c r="AC41" s="1277" t="s">
        <v>2670</v>
      </c>
      <c r="AD41" s="1277"/>
      <c r="AE41" s="1277"/>
      <c r="AF41" s="1277"/>
      <c r="AG41" s="1277"/>
      <c r="AH41" s="1277"/>
      <c r="AI41" s="1277"/>
    </row>
    <row r="42" spans="1:36" ht="18.75" customHeight="1">
      <c r="A42" s="318"/>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5"/>
      <c r="AD42" s="315"/>
      <c r="AE42" s="315"/>
      <c r="AF42" s="315"/>
      <c r="AG42" s="315"/>
      <c r="AH42" s="315"/>
      <c r="AI42" s="315"/>
    </row>
    <row r="43" spans="1:36" s="42" customFormat="1" ht="18.75" customHeight="1">
      <c r="A43" s="1271" t="s">
        <v>2787</v>
      </c>
      <c r="B43" s="1271"/>
      <c r="C43" s="1271"/>
      <c r="D43" s="1271"/>
      <c r="E43" s="1271"/>
      <c r="F43" s="1271"/>
      <c r="G43" s="1271"/>
      <c r="H43" s="1271"/>
      <c r="I43" s="1271"/>
      <c r="J43" s="1271"/>
      <c r="K43" s="1271"/>
      <c r="L43" s="1271"/>
      <c r="M43" s="1271"/>
      <c r="N43" s="1271"/>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row>
    <row r="45" spans="1:36" ht="18.75" customHeight="1">
      <c r="A45" s="1273" t="s">
        <v>2412</v>
      </c>
      <c r="B45" s="1273"/>
      <c r="C45" s="1273"/>
      <c r="D45" s="1274"/>
      <c r="E45" s="1260" t="s">
        <v>2788</v>
      </c>
      <c r="F45" s="1261"/>
      <c r="G45" s="1261"/>
      <c r="H45" s="1261"/>
      <c r="I45" s="1261"/>
      <c r="J45" s="1261"/>
      <c r="K45" s="1261"/>
      <c r="L45" s="1262"/>
      <c r="M45" s="1260" t="s">
        <v>2789</v>
      </c>
      <c r="N45" s="1261"/>
      <c r="O45" s="1261"/>
      <c r="P45" s="1261"/>
      <c r="Q45" s="1261"/>
      <c r="R45" s="1261"/>
      <c r="S45" s="1261"/>
      <c r="T45" s="1262"/>
      <c r="U45" s="1260" t="s">
        <v>2790</v>
      </c>
      <c r="V45" s="1261"/>
      <c r="W45" s="1261"/>
      <c r="X45" s="1261"/>
      <c r="Y45" s="1261"/>
      <c r="Z45" s="1261"/>
      <c r="AA45" s="1261"/>
      <c r="AB45" s="1262"/>
      <c r="AC45" s="1260" t="s">
        <v>2791</v>
      </c>
      <c r="AD45" s="1261"/>
      <c r="AE45" s="1261"/>
      <c r="AF45" s="1261"/>
      <c r="AG45" s="1261"/>
      <c r="AH45" s="1261"/>
      <c r="AI45" s="1261"/>
      <c r="AJ45" s="1261"/>
    </row>
    <row r="46" spans="1:36" ht="18.75" customHeight="1">
      <c r="A46" s="1276"/>
      <c r="B46" s="1276"/>
      <c r="C46" s="1276"/>
      <c r="D46" s="1282"/>
      <c r="E46" s="1260" t="s">
        <v>2792</v>
      </c>
      <c r="F46" s="1261"/>
      <c r="G46" s="1261"/>
      <c r="H46" s="1262"/>
      <c r="I46" s="1261" t="s">
        <v>2793</v>
      </c>
      <c r="J46" s="1261"/>
      <c r="K46" s="1261"/>
      <c r="L46" s="1262"/>
      <c r="M46" s="1260" t="s">
        <v>2792</v>
      </c>
      <c r="N46" s="1261"/>
      <c r="O46" s="1261"/>
      <c r="P46" s="1262"/>
      <c r="Q46" s="1261" t="s">
        <v>2793</v>
      </c>
      <c r="R46" s="1261"/>
      <c r="S46" s="1261"/>
      <c r="T46" s="1262"/>
      <c r="U46" s="1260" t="s">
        <v>2792</v>
      </c>
      <c r="V46" s="1261"/>
      <c r="W46" s="1261"/>
      <c r="X46" s="1262"/>
      <c r="Y46" s="1261" t="s">
        <v>2793</v>
      </c>
      <c r="Z46" s="1261"/>
      <c r="AA46" s="1261"/>
      <c r="AB46" s="1262"/>
      <c r="AC46" s="1260" t="s">
        <v>2792</v>
      </c>
      <c r="AD46" s="1261"/>
      <c r="AE46" s="1261"/>
      <c r="AF46" s="1262"/>
      <c r="AG46" s="1260" t="s">
        <v>2794</v>
      </c>
      <c r="AH46" s="1261"/>
      <c r="AI46" s="1261"/>
      <c r="AJ46" s="1261"/>
    </row>
    <row r="47" spans="1:36" ht="18.75" customHeight="1">
      <c r="D47" s="442"/>
      <c r="E47" s="315"/>
      <c r="F47" s="315"/>
      <c r="G47" s="315"/>
      <c r="H47" s="315" t="s">
        <v>2197</v>
      </c>
      <c r="I47" s="315"/>
      <c r="J47" s="315"/>
      <c r="K47" s="315"/>
      <c r="L47" s="315" t="s">
        <v>2665</v>
      </c>
      <c r="M47" s="314"/>
      <c r="N47" s="314"/>
      <c r="O47" s="314"/>
      <c r="P47" s="308" t="s">
        <v>2447</v>
      </c>
      <c r="Q47" s="315"/>
      <c r="R47" s="315"/>
      <c r="S47" s="315"/>
      <c r="T47" s="315" t="s">
        <v>2665</v>
      </c>
      <c r="U47" s="314"/>
      <c r="V47" s="314"/>
      <c r="W47" s="314"/>
      <c r="X47" s="308" t="s">
        <v>2197</v>
      </c>
      <c r="AA47" s="315"/>
      <c r="AB47" s="315" t="s">
        <v>2665</v>
      </c>
      <c r="AF47" s="315" t="s">
        <v>2197</v>
      </c>
      <c r="AG47" s="308"/>
      <c r="AH47" s="308"/>
      <c r="AI47" s="308"/>
      <c r="AJ47" s="315" t="s">
        <v>2665</v>
      </c>
    </row>
    <row r="48" spans="1:36" ht="18.75" customHeight="1">
      <c r="A48" s="1289" t="s">
        <v>965</v>
      </c>
      <c r="B48" s="1289"/>
      <c r="C48" s="315">
        <v>25</v>
      </c>
      <c r="D48" s="442"/>
      <c r="E48" s="1759">
        <v>40932</v>
      </c>
      <c r="F48" s="1643"/>
      <c r="G48" s="1643"/>
      <c r="H48" s="1643"/>
      <c r="I48" s="1643">
        <v>212395</v>
      </c>
      <c r="J48" s="1643"/>
      <c r="K48" s="1643"/>
      <c r="L48" s="1643"/>
      <c r="M48" s="1643">
        <v>13174</v>
      </c>
      <c r="N48" s="1643"/>
      <c r="O48" s="1643"/>
      <c r="P48" s="1643"/>
      <c r="Q48" s="1643">
        <v>81518</v>
      </c>
      <c r="R48" s="1643"/>
      <c r="S48" s="1643"/>
      <c r="T48" s="1643"/>
      <c r="U48" s="1643">
        <v>6376</v>
      </c>
      <c r="V48" s="1643"/>
      <c r="W48" s="1643"/>
      <c r="X48" s="1643"/>
      <c r="Y48" s="1643">
        <v>35541</v>
      </c>
      <c r="Z48" s="1643"/>
      <c r="AA48" s="1643"/>
      <c r="AB48" s="1643"/>
      <c r="AC48" s="1643">
        <v>21382</v>
      </c>
      <c r="AD48" s="1643"/>
      <c r="AE48" s="1643"/>
      <c r="AF48" s="1643"/>
      <c r="AG48" s="1643">
        <v>95336</v>
      </c>
      <c r="AH48" s="1643"/>
      <c r="AI48" s="1643"/>
      <c r="AJ48" s="1643"/>
    </row>
    <row r="49" spans="1:36" ht="18.75" customHeight="1">
      <c r="A49" s="1289"/>
      <c r="B49" s="1289"/>
      <c r="C49" s="315">
        <v>26</v>
      </c>
      <c r="D49" s="442"/>
      <c r="E49" s="1759">
        <v>41734</v>
      </c>
      <c r="F49" s="1643"/>
      <c r="G49" s="1643"/>
      <c r="H49" s="1643"/>
      <c r="I49" s="1643">
        <v>214895</v>
      </c>
      <c r="J49" s="1643"/>
      <c r="K49" s="1643"/>
      <c r="L49" s="1643"/>
      <c r="M49" s="1643">
        <v>13156</v>
      </c>
      <c r="N49" s="1643"/>
      <c r="O49" s="1643"/>
      <c r="P49" s="1643"/>
      <c r="Q49" s="1643">
        <v>76246</v>
      </c>
      <c r="R49" s="1643"/>
      <c r="S49" s="1643"/>
      <c r="T49" s="1643"/>
      <c r="U49" s="1643">
        <v>7262</v>
      </c>
      <c r="V49" s="1643"/>
      <c r="W49" s="1643"/>
      <c r="X49" s="1643"/>
      <c r="Y49" s="1643">
        <v>43473</v>
      </c>
      <c r="Z49" s="1643"/>
      <c r="AA49" s="1643"/>
      <c r="AB49" s="1643"/>
      <c r="AC49" s="1643">
        <v>21316</v>
      </c>
      <c r="AD49" s="1643"/>
      <c r="AE49" s="1643"/>
      <c r="AF49" s="1643"/>
      <c r="AG49" s="1643">
        <v>95176</v>
      </c>
      <c r="AH49" s="1643"/>
      <c r="AI49" s="1643"/>
      <c r="AJ49" s="1643"/>
    </row>
    <row r="50" spans="1:36" ht="18.75" customHeight="1">
      <c r="A50" s="1289"/>
      <c r="B50" s="1289"/>
      <c r="C50" s="315">
        <v>27</v>
      </c>
      <c r="D50" s="442"/>
      <c r="E50" s="1759">
        <v>41986</v>
      </c>
      <c r="F50" s="1643"/>
      <c r="G50" s="1643"/>
      <c r="H50" s="1643"/>
      <c r="I50" s="1643">
        <v>206538</v>
      </c>
      <c r="J50" s="1643"/>
      <c r="K50" s="1643"/>
      <c r="L50" s="1643"/>
      <c r="M50" s="1643">
        <v>13475</v>
      </c>
      <c r="N50" s="1643"/>
      <c r="O50" s="1643"/>
      <c r="P50" s="1643"/>
      <c r="Q50" s="1643">
        <v>75699</v>
      </c>
      <c r="R50" s="1643"/>
      <c r="S50" s="1643"/>
      <c r="T50" s="1643"/>
      <c r="U50" s="1643">
        <v>7462</v>
      </c>
      <c r="V50" s="1643"/>
      <c r="W50" s="1643"/>
      <c r="X50" s="1643"/>
      <c r="Y50" s="1643">
        <v>44935</v>
      </c>
      <c r="Z50" s="1643"/>
      <c r="AA50" s="1643"/>
      <c r="AB50" s="1643"/>
      <c r="AC50" s="1643">
        <v>21049</v>
      </c>
      <c r="AD50" s="1643"/>
      <c r="AE50" s="1643"/>
      <c r="AF50" s="1643"/>
      <c r="AG50" s="1643">
        <v>85904</v>
      </c>
      <c r="AH50" s="1643"/>
      <c r="AI50" s="1643"/>
      <c r="AJ50" s="1643"/>
    </row>
    <row r="51" spans="1:36" ht="18.75" customHeight="1">
      <c r="A51" s="1289"/>
      <c r="B51" s="1289"/>
      <c r="C51" s="315">
        <v>28</v>
      </c>
      <c r="D51" s="442"/>
      <c r="E51" s="1759">
        <v>41105</v>
      </c>
      <c r="F51" s="1643"/>
      <c r="G51" s="1643"/>
      <c r="H51" s="1643"/>
      <c r="I51" s="1643">
        <v>195894</v>
      </c>
      <c r="J51" s="1643"/>
      <c r="K51" s="1643"/>
      <c r="L51" s="1643"/>
      <c r="M51" s="1643">
        <v>13355</v>
      </c>
      <c r="N51" s="1643"/>
      <c r="O51" s="1643"/>
      <c r="P51" s="1643"/>
      <c r="Q51" s="1643">
        <v>71726</v>
      </c>
      <c r="R51" s="1643"/>
      <c r="S51" s="1643"/>
      <c r="T51" s="1643"/>
      <c r="U51" s="1643">
        <v>7645</v>
      </c>
      <c r="V51" s="1643"/>
      <c r="W51" s="1643"/>
      <c r="X51" s="1643"/>
      <c r="Y51" s="1643">
        <v>43950</v>
      </c>
      <c r="Z51" s="1643"/>
      <c r="AA51" s="1643"/>
      <c r="AB51" s="1643"/>
      <c r="AC51" s="1643">
        <v>20105</v>
      </c>
      <c r="AD51" s="1643"/>
      <c r="AE51" s="1643"/>
      <c r="AF51" s="1643"/>
      <c r="AG51" s="1643">
        <v>80218</v>
      </c>
      <c r="AH51" s="1643"/>
      <c r="AI51" s="1643"/>
      <c r="AJ51" s="1643"/>
    </row>
    <row r="52" spans="1:36" ht="18.75" customHeight="1">
      <c r="A52" s="1289"/>
      <c r="B52" s="1289"/>
      <c r="C52" s="315">
        <v>29</v>
      </c>
      <c r="D52" s="442"/>
      <c r="E52" s="1759">
        <v>39248</v>
      </c>
      <c r="F52" s="1643"/>
      <c r="G52" s="1643"/>
      <c r="H52" s="1643"/>
      <c r="I52" s="1643">
        <v>192227</v>
      </c>
      <c r="J52" s="1643"/>
      <c r="K52" s="1643"/>
      <c r="L52" s="1643"/>
      <c r="M52" s="1643">
        <v>13208</v>
      </c>
      <c r="N52" s="1643"/>
      <c r="O52" s="1643"/>
      <c r="P52" s="1643"/>
      <c r="Q52" s="1643">
        <v>67752</v>
      </c>
      <c r="R52" s="1643"/>
      <c r="S52" s="1643"/>
      <c r="T52" s="1643"/>
      <c r="U52" s="1643">
        <v>7463</v>
      </c>
      <c r="V52" s="1643"/>
      <c r="W52" s="1643"/>
      <c r="X52" s="1643"/>
      <c r="Y52" s="1643">
        <v>46513</v>
      </c>
      <c r="Z52" s="1643"/>
      <c r="AA52" s="1643"/>
      <c r="AB52" s="1643"/>
      <c r="AC52" s="1643">
        <v>18577</v>
      </c>
      <c r="AD52" s="1643"/>
      <c r="AE52" s="1643"/>
      <c r="AF52" s="1643"/>
      <c r="AG52" s="1643">
        <v>77962</v>
      </c>
      <c r="AH52" s="1643"/>
      <c r="AI52" s="1643"/>
      <c r="AJ52" s="1643"/>
    </row>
    <row r="53" spans="1:36" ht="18.75" customHeight="1">
      <c r="A53" s="1289"/>
      <c r="B53" s="1289"/>
      <c r="C53" s="315">
        <v>30</v>
      </c>
      <c r="D53" s="442"/>
      <c r="E53" s="1759">
        <v>37213</v>
      </c>
      <c r="F53" s="1643"/>
      <c r="G53" s="1643"/>
      <c r="H53" s="1643"/>
      <c r="I53" s="1643">
        <v>190619</v>
      </c>
      <c r="J53" s="1643"/>
      <c r="K53" s="1643"/>
      <c r="L53" s="1643"/>
      <c r="M53" s="1643">
        <v>12367</v>
      </c>
      <c r="N53" s="1643"/>
      <c r="O53" s="1643"/>
      <c r="P53" s="1643"/>
      <c r="Q53" s="1643">
        <v>69049</v>
      </c>
      <c r="R53" s="1643"/>
      <c r="S53" s="1643"/>
      <c r="T53" s="1643"/>
      <c r="U53" s="1643">
        <v>7296</v>
      </c>
      <c r="V53" s="1643"/>
      <c r="W53" s="1643"/>
      <c r="X53" s="1643"/>
      <c r="Y53" s="1643">
        <v>45722</v>
      </c>
      <c r="Z53" s="1643"/>
      <c r="AA53" s="1643"/>
      <c r="AB53" s="1643"/>
      <c r="AC53" s="1643">
        <v>17550</v>
      </c>
      <c r="AD53" s="1643"/>
      <c r="AE53" s="1643"/>
      <c r="AF53" s="1643"/>
      <c r="AG53" s="1643">
        <v>75848</v>
      </c>
      <c r="AH53" s="1643"/>
      <c r="AI53" s="1643"/>
      <c r="AJ53" s="1643"/>
    </row>
    <row r="54" spans="1:36" ht="18.75" customHeight="1">
      <c r="A54" s="1289" t="s">
        <v>1212</v>
      </c>
      <c r="B54" s="1289"/>
      <c r="C54" s="315" t="s">
        <v>2417</v>
      </c>
      <c r="D54" s="442"/>
      <c r="E54" s="1759">
        <v>35833</v>
      </c>
      <c r="F54" s="1643"/>
      <c r="G54" s="1643"/>
      <c r="H54" s="1643"/>
      <c r="I54" s="1643">
        <v>183540</v>
      </c>
      <c r="J54" s="1643"/>
      <c r="K54" s="1643"/>
      <c r="L54" s="1643"/>
      <c r="M54" s="1643">
        <v>11984</v>
      </c>
      <c r="N54" s="1643"/>
      <c r="O54" s="1643"/>
      <c r="P54" s="1643"/>
      <c r="Q54" s="1643">
        <v>66732</v>
      </c>
      <c r="R54" s="1643"/>
      <c r="S54" s="1643"/>
      <c r="T54" s="1643"/>
      <c r="U54" s="1643">
        <v>7085</v>
      </c>
      <c r="V54" s="1643"/>
      <c r="W54" s="1643"/>
      <c r="X54" s="1643"/>
      <c r="Y54" s="1643">
        <v>41645</v>
      </c>
      <c r="Z54" s="1643"/>
      <c r="AA54" s="1643"/>
      <c r="AB54" s="1643"/>
      <c r="AC54" s="1643">
        <v>16764</v>
      </c>
      <c r="AD54" s="1643"/>
      <c r="AE54" s="1643"/>
      <c r="AF54" s="1643"/>
      <c r="AG54" s="1643">
        <v>75163</v>
      </c>
      <c r="AH54" s="1643"/>
      <c r="AI54" s="1643"/>
      <c r="AJ54" s="1643"/>
    </row>
    <row r="55" spans="1:36" ht="18.75" customHeight="1">
      <c r="A55" s="1289"/>
      <c r="B55" s="1289"/>
      <c r="C55" s="315">
        <v>2</v>
      </c>
      <c r="D55" s="442"/>
      <c r="E55" s="1759">
        <v>33376</v>
      </c>
      <c r="F55" s="1643"/>
      <c r="G55" s="1643"/>
      <c r="H55" s="1643"/>
      <c r="I55" s="1643">
        <v>174303</v>
      </c>
      <c r="J55" s="1643"/>
      <c r="K55" s="1643"/>
      <c r="L55" s="1643"/>
      <c r="M55" s="1643">
        <v>11098</v>
      </c>
      <c r="N55" s="1643"/>
      <c r="O55" s="1643"/>
      <c r="P55" s="1643"/>
      <c r="Q55" s="2077">
        <v>60962</v>
      </c>
      <c r="R55" s="2077"/>
      <c r="S55" s="2077"/>
      <c r="T55" s="2077"/>
      <c r="U55" s="2077">
        <v>6484</v>
      </c>
      <c r="V55" s="2077"/>
      <c r="W55" s="2077"/>
      <c r="X55" s="2077"/>
      <c r="Y55" s="2077">
        <v>40426</v>
      </c>
      <c r="Z55" s="2077"/>
      <c r="AA55" s="2077"/>
      <c r="AB55" s="2077"/>
      <c r="AC55" s="1643">
        <v>15794</v>
      </c>
      <c r="AD55" s="1643"/>
      <c r="AE55" s="1643"/>
      <c r="AF55" s="1643"/>
      <c r="AG55" s="1643">
        <v>72915</v>
      </c>
      <c r="AH55" s="1643"/>
      <c r="AI55" s="1643"/>
      <c r="AJ55" s="1643"/>
    </row>
    <row r="56" spans="1:36" ht="18.75" customHeight="1">
      <c r="A56" s="1421"/>
      <c r="B56" s="1421"/>
      <c r="C56" s="1421"/>
      <c r="D56" s="1421"/>
      <c r="E56" s="1421"/>
      <c r="F56" s="1421"/>
      <c r="G56" s="1421"/>
      <c r="H56" s="1421"/>
      <c r="I56" s="1421"/>
      <c r="J56" s="1421"/>
      <c r="K56" s="1421"/>
      <c r="L56" s="1421"/>
      <c r="M56" s="1421"/>
      <c r="N56" s="1421"/>
      <c r="O56" s="1421"/>
      <c r="P56" s="1421"/>
      <c r="Q56" s="1422"/>
      <c r="R56" s="1422"/>
      <c r="S56" s="458"/>
      <c r="AC56" s="464"/>
      <c r="AD56" s="314"/>
      <c r="AE56" s="314"/>
      <c r="AF56" s="314"/>
      <c r="AG56" s="314"/>
      <c r="AH56" s="314"/>
      <c r="AI56" s="314"/>
      <c r="AJ56" s="308" t="s">
        <v>2795</v>
      </c>
    </row>
    <row r="58" spans="1:36" ht="18.75" customHeight="1">
      <c r="B58" s="315"/>
      <c r="C58" s="315"/>
    </row>
    <row r="59" spans="1:36" ht="18.75" customHeight="1">
      <c r="AG59" s="1289"/>
      <c r="AH59" s="1289"/>
      <c r="AI59" s="1289"/>
    </row>
  </sheetData>
  <mergeCells count="347">
    <mergeCell ref="AG59:AI59"/>
    <mergeCell ref="AG54:AJ54"/>
    <mergeCell ref="A55:B55"/>
    <mergeCell ref="E55:H55"/>
    <mergeCell ref="I55:L55"/>
    <mergeCell ref="M55:P55"/>
    <mergeCell ref="Q55:T55"/>
    <mergeCell ref="U55:X55"/>
    <mergeCell ref="Y55:AB55"/>
    <mergeCell ref="AC55:AF55"/>
    <mergeCell ref="AG55:AJ55"/>
    <mergeCell ref="A54:B54"/>
    <mergeCell ref="E54:H54"/>
    <mergeCell ref="I54:L54"/>
    <mergeCell ref="M54:P54"/>
    <mergeCell ref="Q54:T54"/>
    <mergeCell ref="U54:X54"/>
    <mergeCell ref="Y54:AB54"/>
    <mergeCell ref="AC54:AF54"/>
    <mergeCell ref="A56:R56"/>
    <mergeCell ref="Y52:AB52"/>
    <mergeCell ref="AC52:AF52"/>
    <mergeCell ref="AG52:AJ52"/>
    <mergeCell ref="A53:B53"/>
    <mergeCell ref="E53:H53"/>
    <mergeCell ref="I53:L53"/>
    <mergeCell ref="M53:P53"/>
    <mergeCell ref="Q53:T53"/>
    <mergeCell ref="U53:X53"/>
    <mergeCell ref="Y53:AB53"/>
    <mergeCell ref="A52:B52"/>
    <mergeCell ref="E52:H52"/>
    <mergeCell ref="I52:L52"/>
    <mergeCell ref="M52:P52"/>
    <mergeCell ref="Q52:T52"/>
    <mergeCell ref="U52:X52"/>
    <mergeCell ref="AC53:AF53"/>
    <mergeCell ref="AG53:AJ53"/>
    <mergeCell ref="A51:B51"/>
    <mergeCell ref="E51:H51"/>
    <mergeCell ref="I51:L51"/>
    <mergeCell ref="M51:P51"/>
    <mergeCell ref="Q51:T51"/>
    <mergeCell ref="U51:X51"/>
    <mergeCell ref="Y51:AB51"/>
    <mergeCell ref="AC51:AF51"/>
    <mergeCell ref="AG51:AJ51"/>
    <mergeCell ref="A50:B50"/>
    <mergeCell ref="E50:H50"/>
    <mergeCell ref="I50:L50"/>
    <mergeCell ref="M50:P50"/>
    <mergeCell ref="Q50:T50"/>
    <mergeCell ref="U50:X50"/>
    <mergeCell ref="Y50:AB50"/>
    <mergeCell ref="AC50:AF50"/>
    <mergeCell ref="AG50:AJ50"/>
    <mergeCell ref="A49:B49"/>
    <mergeCell ref="E49:H49"/>
    <mergeCell ref="I49:L49"/>
    <mergeCell ref="M49:P49"/>
    <mergeCell ref="Q49:T49"/>
    <mergeCell ref="U49:X49"/>
    <mergeCell ref="Y49:AB49"/>
    <mergeCell ref="AC49:AF49"/>
    <mergeCell ref="AG49:AJ49"/>
    <mergeCell ref="A48:B48"/>
    <mergeCell ref="E48:H48"/>
    <mergeCell ref="I48:L48"/>
    <mergeCell ref="M48:P48"/>
    <mergeCell ref="Q48:T48"/>
    <mergeCell ref="U48:X48"/>
    <mergeCell ref="Y48:AB48"/>
    <mergeCell ref="AC48:AF48"/>
    <mergeCell ref="AG48:AJ48"/>
    <mergeCell ref="A43:AI43"/>
    <mergeCell ref="A45:D46"/>
    <mergeCell ref="E45:L45"/>
    <mergeCell ref="M45:T45"/>
    <mergeCell ref="U45:AB45"/>
    <mergeCell ref="AC45:AJ45"/>
    <mergeCell ref="E46:H46"/>
    <mergeCell ref="I46:L46"/>
    <mergeCell ref="M46:P46"/>
    <mergeCell ref="Q46:T46"/>
    <mergeCell ref="U46:X46"/>
    <mergeCell ref="Y46:AB46"/>
    <mergeCell ref="AC46:AF46"/>
    <mergeCell ref="AG46:AJ46"/>
    <mergeCell ref="X39:AA39"/>
    <mergeCell ref="AB39:AE39"/>
    <mergeCell ref="AF39:AI39"/>
    <mergeCell ref="A40:B40"/>
    <mergeCell ref="A41:Q41"/>
    <mergeCell ref="AC41:AI41"/>
    <mergeCell ref="A39:B39"/>
    <mergeCell ref="E39:G39"/>
    <mergeCell ref="H39:K39"/>
    <mergeCell ref="L39:O39"/>
    <mergeCell ref="P39:S39"/>
    <mergeCell ref="T39:W39"/>
    <mergeCell ref="A38:B38"/>
    <mergeCell ref="E38:G38"/>
    <mergeCell ref="H38:K38"/>
    <mergeCell ref="L38:O38"/>
    <mergeCell ref="P38:S38"/>
    <mergeCell ref="T38:W38"/>
    <mergeCell ref="X38:AA38"/>
    <mergeCell ref="AB38:AE38"/>
    <mergeCell ref="AF38:AI38"/>
    <mergeCell ref="AB36:AE36"/>
    <mergeCell ref="AF36:AI36"/>
    <mergeCell ref="A37:B37"/>
    <mergeCell ref="E37:G37"/>
    <mergeCell ref="H37:K37"/>
    <mergeCell ref="L37:O37"/>
    <mergeCell ref="P37:S37"/>
    <mergeCell ref="T37:W37"/>
    <mergeCell ref="X37:AA37"/>
    <mergeCell ref="AB37:AE37"/>
    <mergeCell ref="AF37:AI37"/>
    <mergeCell ref="A35:B35"/>
    <mergeCell ref="P35:S35"/>
    <mergeCell ref="A36:B36"/>
    <mergeCell ref="E36:G36"/>
    <mergeCell ref="H36:K36"/>
    <mergeCell ref="L36:O36"/>
    <mergeCell ref="P36:S36"/>
    <mergeCell ref="T36:W36"/>
    <mergeCell ref="X36:AA36"/>
    <mergeCell ref="A34:B34"/>
    <mergeCell ref="E34:G34"/>
    <mergeCell ref="H34:K34"/>
    <mergeCell ref="L34:O34"/>
    <mergeCell ref="P34:S34"/>
    <mergeCell ref="T34:W34"/>
    <mergeCell ref="X34:AA34"/>
    <mergeCell ref="AB34:AE34"/>
    <mergeCell ref="AF34:AI34"/>
    <mergeCell ref="A33:B33"/>
    <mergeCell ref="E33:G33"/>
    <mergeCell ref="H33:K33"/>
    <mergeCell ref="L33:O33"/>
    <mergeCell ref="P33:S33"/>
    <mergeCell ref="T33:W33"/>
    <mergeCell ref="X33:AA33"/>
    <mergeCell ref="AB33:AE33"/>
    <mergeCell ref="AF33:AI33"/>
    <mergeCell ref="A32:B32"/>
    <mergeCell ref="E32:G32"/>
    <mergeCell ref="H32:K32"/>
    <mergeCell ref="L32:O32"/>
    <mergeCell ref="P32:S32"/>
    <mergeCell ref="T32:W32"/>
    <mergeCell ref="X32:AA32"/>
    <mergeCell ref="AB32:AE32"/>
    <mergeCell ref="AF32:AI32"/>
    <mergeCell ref="A31:B31"/>
    <mergeCell ref="E31:G31"/>
    <mergeCell ref="H31:K31"/>
    <mergeCell ref="L31:O31"/>
    <mergeCell ref="P31:S31"/>
    <mergeCell ref="AF28:AI28"/>
    <mergeCell ref="A29:B29"/>
    <mergeCell ref="E29:G29"/>
    <mergeCell ref="H29:K29"/>
    <mergeCell ref="L29:O29"/>
    <mergeCell ref="P29:S29"/>
    <mergeCell ref="T29:W29"/>
    <mergeCell ref="X29:AA29"/>
    <mergeCell ref="AB29:AE29"/>
    <mergeCell ref="AF29:AI29"/>
    <mergeCell ref="T31:W31"/>
    <mergeCell ref="X31:AA31"/>
    <mergeCell ref="AB31:AE31"/>
    <mergeCell ref="AF31:AI31"/>
    <mergeCell ref="A28:B28"/>
    <mergeCell ref="E28:G28"/>
    <mergeCell ref="H28:K28"/>
    <mergeCell ref="L28:O28"/>
    <mergeCell ref="P28:S28"/>
    <mergeCell ref="T28:W28"/>
    <mergeCell ref="X28:AA28"/>
    <mergeCell ref="AB28:AE28"/>
    <mergeCell ref="A30:B30"/>
    <mergeCell ref="P30:S30"/>
    <mergeCell ref="A27:B27"/>
    <mergeCell ref="E27:G27"/>
    <mergeCell ref="H27:K27"/>
    <mergeCell ref="L27:O27"/>
    <mergeCell ref="P27:S27"/>
    <mergeCell ref="T27:W27"/>
    <mergeCell ref="X27:AA27"/>
    <mergeCell ref="AB27:AE27"/>
    <mergeCell ref="AF27:AI27"/>
    <mergeCell ref="A26:B26"/>
    <mergeCell ref="E26:G26"/>
    <mergeCell ref="H26:K26"/>
    <mergeCell ref="L26:O26"/>
    <mergeCell ref="P26:S26"/>
    <mergeCell ref="T26:W26"/>
    <mergeCell ref="X26:AA26"/>
    <mergeCell ref="AB26:AE26"/>
    <mergeCell ref="AF26:AI26"/>
    <mergeCell ref="A24:B24"/>
    <mergeCell ref="A25:B25"/>
    <mergeCell ref="E25:G25"/>
    <mergeCell ref="H25:K25"/>
    <mergeCell ref="L25:O25"/>
    <mergeCell ref="P25:S25"/>
    <mergeCell ref="AD22:AI22"/>
    <mergeCell ref="A23:B23"/>
    <mergeCell ref="E23:G23"/>
    <mergeCell ref="H23:M23"/>
    <mergeCell ref="N23:R23"/>
    <mergeCell ref="S23:W23"/>
    <mergeCell ref="X23:AC23"/>
    <mergeCell ref="AD23:AI23"/>
    <mergeCell ref="A22:B22"/>
    <mergeCell ref="E22:G22"/>
    <mergeCell ref="H22:M22"/>
    <mergeCell ref="N22:R22"/>
    <mergeCell ref="S22:W22"/>
    <mergeCell ref="X22:AC22"/>
    <mergeCell ref="T25:W25"/>
    <mergeCell ref="X25:AA25"/>
    <mergeCell ref="AB25:AE25"/>
    <mergeCell ref="AF25:AI25"/>
    <mergeCell ref="AD20:AI20"/>
    <mergeCell ref="A21:B21"/>
    <mergeCell ref="E21:G21"/>
    <mergeCell ref="H21:M21"/>
    <mergeCell ref="N21:R21"/>
    <mergeCell ref="S21:W21"/>
    <mergeCell ref="X21:AC21"/>
    <mergeCell ref="AD21:AI21"/>
    <mergeCell ref="A19:B19"/>
    <mergeCell ref="N19:R19"/>
    <mergeCell ref="S19:W19"/>
    <mergeCell ref="AD19:AI19"/>
    <mergeCell ref="A20:B20"/>
    <mergeCell ref="E20:G20"/>
    <mergeCell ref="H20:M20"/>
    <mergeCell ref="N20:R20"/>
    <mergeCell ref="S20:W20"/>
    <mergeCell ref="X20:AC20"/>
    <mergeCell ref="AD17:AI17"/>
    <mergeCell ref="A18:B18"/>
    <mergeCell ref="E18:G18"/>
    <mergeCell ref="H18:M18"/>
    <mergeCell ref="N18:R18"/>
    <mergeCell ref="S18:W18"/>
    <mergeCell ref="X18:AC18"/>
    <mergeCell ref="AD18:AI18"/>
    <mergeCell ref="A17:B17"/>
    <mergeCell ref="E17:G17"/>
    <mergeCell ref="H17:M17"/>
    <mergeCell ref="N17:R17"/>
    <mergeCell ref="S17:W17"/>
    <mergeCell ref="X17:AC17"/>
    <mergeCell ref="AD15:AI15"/>
    <mergeCell ref="A16:B16"/>
    <mergeCell ref="E16:G16"/>
    <mergeCell ref="H16:M16"/>
    <mergeCell ref="N16:R16"/>
    <mergeCell ref="S16:W16"/>
    <mergeCell ref="X16:AC16"/>
    <mergeCell ref="AD16:AI16"/>
    <mergeCell ref="A14:B14"/>
    <mergeCell ref="N14:R14"/>
    <mergeCell ref="S14:W14"/>
    <mergeCell ref="AD14:AI14"/>
    <mergeCell ref="A15:B15"/>
    <mergeCell ref="E15:G15"/>
    <mergeCell ref="H15:M15"/>
    <mergeCell ref="N15:R15"/>
    <mergeCell ref="S15:W15"/>
    <mergeCell ref="X15:AC15"/>
    <mergeCell ref="AD12:AI12"/>
    <mergeCell ref="A13:B13"/>
    <mergeCell ref="E13:G13"/>
    <mergeCell ref="H13:M13"/>
    <mergeCell ref="N13:R13"/>
    <mergeCell ref="S13:W13"/>
    <mergeCell ref="X13:AC13"/>
    <mergeCell ref="AD13:AI13"/>
    <mergeCell ref="A12:B12"/>
    <mergeCell ref="E12:G12"/>
    <mergeCell ref="H12:M12"/>
    <mergeCell ref="N12:R12"/>
    <mergeCell ref="S12:W12"/>
    <mergeCell ref="X12:AC12"/>
    <mergeCell ref="AD10:AI10"/>
    <mergeCell ref="A11:B11"/>
    <mergeCell ref="E11:G11"/>
    <mergeCell ref="H11:M11"/>
    <mergeCell ref="N11:R11"/>
    <mergeCell ref="S11:W11"/>
    <mergeCell ref="X11:AC11"/>
    <mergeCell ref="AD11:AI11"/>
    <mergeCell ref="A9:B9"/>
    <mergeCell ref="N9:R9"/>
    <mergeCell ref="S9:W9"/>
    <mergeCell ref="AD9:AI9"/>
    <mergeCell ref="A10:B10"/>
    <mergeCell ref="E10:G10"/>
    <mergeCell ref="H10:M10"/>
    <mergeCell ref="N10:R10"/>
    <mergeCell ref="S10:W10"/>
    <mergeCell ref="X10:AC10"/>
    <mergeCell ref="AD7:AI7"/>
    <mergeCell ref="A8:B8"/>
    <mergeCell ref="E8:G8"/>
    <mergeCell ref="H8:M8"/>
    <mergeCell ref="N8:R8"/>
    <mergeCell ref="S8:W8"/>
    <mergeCell ref="X8:AC8"/>
    <mergeCell ref="AD8:AI8"/>
    <mergeCell ref="A7:B7"/>
    <mergeCell ref="E7:G7"/>
    <mergeCell ref="H7:M7"/>
    <mergeCell ref="N7:R7"/>
    <mergeCell ref="S7:W7"/>
    <mergeCell ref="X7:AC7"/>
    <mergeCell ref="AD5:AI5"/>
    <mergeCell ref="A6:B6"/>
    <mergeCell ref="E6:G6"/>
    <mergeCell ref="H6:M6"/>
    <mergeCell ref="N6:R6"/>
    <mergeCell ref="S6:W6"/>
    <mergeCell ref="X6:AC6"/>
    <mergeCell ref="AD6:AI6"/>
    <mergeCell ref="A5:B5"/>
    <mergeCell ref="E5:G5"/>
    <mergeCell ref="H5:M5"/>
    <mergeCell ref="N5:R5"/>
    <mergeCell ref="S5:W5"/>
    <mergeCell ref="X5:AC5"/>
    <mergeCell ref="A1:D1"/>
    <mergeCell ref="A2:AI2"/>
    <mergeCell ref="W3:AI3"/>
    <mergeCell ref="A4:D4"/>
    <mergeCell ref="E4:G4"/>
    <mergeCell ref="H4:M4"/>
    <mergeCell ref="N4:R4"/>
    <mergeCell ref="S4:W4"/>
    <mergeCell ref="X4:AC4"/>
    <mergeCell ref="AD4:AI4"/>
  </mergeCells>
  <phoneticPr fontId="4"/>
  <hyperlinks>
    <hyperlink ref="A1" location="P2細目次!A1" display="目次に戻る" xr:uid="{A277A554-3BD9-4EDF-8310-F059E4A36A28}"/>
  </hyperlinks>
  <pageMargins left="0.70866141732283472" right="0.70866141732283472" top="0.74803149606299213" bottom="0.74803149606299213" header="0.31496062992125984" footer="0.31496062992125984"/>
  <pageSetup paperSize="9" scale="78" firstPageNumber="0" orientation="portrait" copies="4" r:id="rId1"/>
  <headerFooter differentFirst="1" scaleWithDoc="0">
    <oddFooter>&amp;C- &amp;P -</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75F5-9B3A-4E6D-BA8E-7ACEC0506A71}">
  <sheetPr>
    <tabColor theme="0"/>
    <pageSetUpPr fitToPage="1"/>
  </sheetPr>
  <dimension ref="A1:BL58"/>
  <sheetViews>
    <sheetView topLeftCell="A34" zoomScaleNormal="100" zoomScaleSheetLayoutView="100" workbookViewId="0">
      <selection activeCell="AL2" sqref="AL2:AR2"/>
    </sheetView>
  </sheetViews>
  <sheetFormatPr defaultColWidth="3.125" defaultRowHeight="18.75" customHeight="1"/>
  <cols>
    <col min="1" max="1" width="3.125" style="286"/>
    <col min="2" max="3" width="3.5" style="286" bestFit="1" customWidth="1"/>
    <col min="4" max="257" width="3.125" style="286"/>
    <col min="258" max="259" width="3.5" style="286" bestFit="1" customWidth="1"/>
    <col min="260" max="513" width="3.125" style="286"/>
    <col min="514" max="515" width="3.5" style="286" bestFit="1" customWidth="1"/>
    <col min="516" max="769" width="3.125" style="286"/>
    <col min="770" max="771" width="3.5" style="286" bestFit="1" customWidth="1"/>
    <col min="772" max="1025" width="3.125" style="286"/>
    <col min="1026" max="1027" width="3.5" style="286" bestFit="1" customWidth="1"/>
    <col min="1028" max="1281" width="3.125" style="286"/>
    <col min="1282" max="1283" width="3.5" style="286" bestFit="1" customWidth="1"/>
    <col min="1284" max="1537" width="3.125" style="286"/>
    <col min="1538" max="1539" width="3.5" style="286" bestFit="1" customWidth="1"/>
    <col min="1540" max="1793" width="3.125" style="286"/>
    <col min="1794" max="1795" width="3.5" style="286" bestFit="1" customWidth="1"/>
    <col min="1796" max="2049" width="3.125" style="286"/>
    <col min="2050" max="2051" width="3.5" style="286" bestFit="1" customWidth="1"/>
    <col min="2052" max="2305" width="3.125" style="286"/>
    <col min="2306" max="2307" width="3.5" style="286" bestFit="1" customWidth="1"/>
    <col min="2308" max="2561" width="3.125" style="286"/>
    <col min="2562" max="2563" width="3.5" style="286" bestFit="1" customWidth="1"/>
    <col min="2564" max="2817" width="3.125" style="286"/>
    <col min="2818" max="2819" width="3.5" style="286" bestFit="1" customWidth="1"/>
    <col min="2820" max="3073" width="3.125" style="286"/>
    <col min="3074" max="3075" width="3.5" style="286" bestFit="1" customWidth="1"/>
    <col min="3076" max="3329" width="3.125" style="286"/>
    <col min="3330" max="3331" width="3.5" style="286" bestFit="1" customWidth="1"/>
    <col min="3332" max="3585" width="3.125" style="286"/>
    <col min="3586" max="3587" width="3.5" style="286" bestFit="1" customWidth="1"/>
    <col min="3588" max="3841" width="3.125" style="286"/>
    <col min="3842" max="3843" width="3.5" style="286" bestFit="1" customWidth="1"/>
    <col min="3844" max="4097" width="3.125" style="286"/>
    <col min="4098" max="4099" width="3.5" style="286" bestFit="1" customWidth="1"/>
    <col min="4100" max="4353" width="3.125" style="286"/>
    <col min="4354" max="4355" width="3.5" style="286" bestFit="1" customWidth="1"/>
    <col min="4356" max="4609" width="3.125" style="286"/>
    <col min="4610" max="4611" width="3.5" style="286" bestFit="1" customWidth="1"/>
    <col min="4612" max="4865" width="3.125" style="286"/>
    <col min="4866" max="4867" width="3.5" style="286" bestFit="1" customWidth="1"/>
    <col min="4868" max="5121" width="3.125" style="286"/>
    <col min="5122" max="5123" width="3.5" style="286" bestFit="1" customWidth="1"/>
    <col min="5124" max="5377" width="3.125" style="286"/>
    <col min="5378" max="5379" width="3.5" style="286" bestFit="1" customWidth="1"/>
    <col min="5380" max="5633" width="3.125" style="286"/>
    <col min="5634" max="5635" width="3.5" style="286" bestFit="1" customWidth="1"/>
    <col min="5636" max="5889" width="3.125" style="286"/>
    <col min="5890" max="5891" width="3.5" style="286" bestFit="1" customWidth="1"/>
    <col min="5892" max="6145" width="3.125" style="286"/>
    <col min="6146" max="6147" width="3.5" style="286" bestFit="1" customWidth="1"/>
    <col min="6148" max="6401" width="3.125" style="286"/>
    <col min="6402" max="6403" width="3.5" style="286" bestFit="1" customWidth="1"/>
    <col min="6404" max="6657" width="3.125" style="286"/>
    <col min="6658" max="6659" width="3.5" style="286" bestFit="1" customWidth="1"/>
    <col min="6660" max="6913" width="3.125" style="286"/>
    <col min="6914" max="6915" width="3.5" style="286" bestFit="1" customWidth="1"/>
    <col min="6916" max="7169" width="3.125" style="286"/>
    <col min="7170" max="7171" width="3.5" style="286" bestFit="1" customWidth="1"/>
    <col min="7172" max="7425" width="3.125" style="286"/>
    <col min="7426" max="7427" width="3.5" style="286" bestFit="1" customWidth="1"/>
    <col min="7428" max="7681" width="3.125" style="286"/>
    <col min="7682" max="7683" width="3.5" style="286" bestFit="1" customWidth="1"/>
    <col min="7684" max="7937" width="3.125" style="286"/>
    <col min="7938" max="7939" width="3.5" style="286" bestFit="1" customWidth="1"/>
    <col min="7940" max="8193" width="3.125" style="286"/>
    <col min="8194" max="8195" width="3.5" style="286" bestFit="1" customWidth="1"/>
    <col min="8196" max="8449" width="3.125" style="286"/>
    <col min="8450" max="8451" width="3.5" style="286" bestFit="1" customWidth="1"/>
    <col min="8452" max="8705" width="3.125" style="286"/>
    <col min="8706" max="8707" width="3.5" style="286" bestFit="1" customWidth="1"/>
    <col min="8708" max="8961" width="3.125" style="286"/>
    <col min="8962" max="8963" width="3.5" style="286" bestFit="1" customWidth="1"/>
    <col min="8964" max="9217" width="3.125" style="286"/>
    <col min="9218" max="9219" width="3.5" style="286" bestFit="1" customWidth="1"/>
    <col min="9220" max="9473" width="3.125" style="286"/>
    <col min="9474" max="9475" width="3.5" style="286" bestFit="1" customWidth="1"/>
    <col min="9476" max="9729" width="3.125" style="286"/>
    <col min="9730" max="9731" width="3.5" style="286" bestFit="1" customWidth="1"/>
    <col min="9732" max="9985" width="3.125" style="286"/>
    <col min="9986" max="9987" width="3.5" style="286" bestFit="1" customWidth="1"/>
    <col min="9988" max="10241" width="3.125" style="286"/>
    <col min="10242" max="10243" width="3.5" style="286" bestFit="1" customWidth="1"/>
    <col min="10244" max="10497" width="3.125" style="286"/>
    <col min="10498" max="10499" width="3.5" style="286" bestFit="1" customWidth="1"/>
    <col min="10500" max="10753" width="3.125" style="286"/>
    <col min="10754" max="10755" width="3.5" style="286" bestFit="1" customWidth="1"/>
    <col min="10756" max="11009" width="3.125" style="286"/>
    <col min="11010" max="11011" width="3.5" style="286" bestFit="1" customWidth="1"/>
    <col min="11012" max="11265" width="3.125" style="286"/>
    <col min="11266" max="11267" width="3.5" style="286" bestFit="1" customWidth="1"/>
    <col min="11268" max="11521" width="3.125" style="286"/>
    <col min="11522" max="11523" width="3.5" style="286" bestFit="1" customWidth="1"/>
    <col min="11524" max="11777" width="3.125" style="286"/>
    <col min="11778" max="11779" width="3.5" style="286" bestFit="1" customWidth="1"/>
    <col min="11780" max="12033" width="3.125" style="286"/>
    <col min="12034" max="12035" width="3.5" style="286" bestFit="1" customWidth="1"/>
    <col min="12036" max="12289" width="3.125" style="286"/>
    <col min="12290" max="12291" width="3.5" style="286" bestFit="1" customWidth="1"/>
    <col min="12292" max="12545" width="3.125" style="286"/>
    <col min="12546" max="12547" width="3.5" style="286" bestFit="1" customWidth="1"/>
    <col min="12548" max="12801" width="3.125" style="286"/>
    <col min="12802" max="12803" width="3.5" style="286" bestFit="1" customWidth="1"/>
    <col min="12804" max="13057" width="3.125" style="286"/>
    <col min="13058" max="13059" width="3.5" style="286" bestFit="1" customWidth="1"/>
    <col min="13060" max="13313" width="3.125" style="286"/>
    <col min="13314" max="13315" width="3.5" style="286" bestFit="1" customWidth="1"/>
    <col min="13316" max="13569" width="3.125" style="286"/>
    <col min="13570" max="13571" width="3.5" style="286" bestFit="1" customWidth="1"/>
    <col min="13572" max="13825" width="3.125" style="286"/>
    <col min="13826" max="13827" width="3.5" style="286" bestFit="1" customWidth="1"/>
    <col min="13828" max="14081" width="3.125" style="286"/>
    <col min="14082" max="14083" width="3.5" style="286" bestFit="1" customWidth="1"/>
    <col min="14084" max="14337" width="3.125" style="286"/>
    <col min="14338" max="14339" width="3.5" style="286" bestFit="1" customWidth="1"/>
    <col min="14340" max="14593" width="3.125" style="286"/>
    <col min="14594" max="14595" width="3.5" style="286" bestFit="1" customWidth="1"/>
    <col min="14596" max="14849" width="3.125" style="286"/>
    <col min="14850" max="14851" width="3.5" style="286" bestFit="1" customWidth="1"/>
    <col min="14852" max="15105" width="3.125" style="286"/>
    <col min="15106" max="15107" width="3.5" style="286" bestFit="1" customWidth="1"/>
    <col min="15108" max="15361" width="3.125" style="286"/>
    <col min="15362" max="15363" width="3.5" style="286" bestFit="1" customWidth="1"/>
    <col min="15364" max="15617" width="3.125" style="286"/>
    <col min="15618" max="15619" width="3.5" style="286" bestFit="1" customWidth="1"/>
    <col min="15620" max="15873" width="3.125" style="286"/>
    <col min="15874" max="15875" width="3.5" style="286" bestFit="1" customWidth="1"/>
    <col min="15876" max="16129" width="3.125" style="286"/>
    <col min="16130" max="16131" width="3.5" style="286" bestFit="1" customWidth="1"/>
    <col min="16132" max="16384" width="3.125" style="286"/>
  </cols>
  <sheetData>
    <row r="1" spans="1:34" ht="13.5">
      <c r="A1" s="1544" t="s">
        <v>4602</v>
      </c>
      <c r="B1" s="1544"/>
      <c r="C1" s="1544"/>
      <c r="D1" s="1544"/>
    </row>
    <row r="2" spans="1:34" s="42" customFormat="1" ht="18.75" customHeight="1">
      <c r="A2" s="1271" t="s">
        <v>2796</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row>
    <row r="4" spans="1:34" ht="18.75" customHeight="1">
      <c r="A4" s="1273" t="s">
        <v>2797</v>
      </c>
      <c r="B4" s="1273"/>
      <c r="C4" s="1273"/>
      <c r="D4" s="1274"/>
      <c r="E4" s="1272" t="s">
        <v>2798</v>
      </c>
      <c r="F4" s="1273"/>
      <c r="G4" s="1273"/>
      <c r="H4" s="1273"/>
      <c r="I4" s="1273"/>
      <c r="J4" s="1260" t="s">
        <v>2799</v>
      </c>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row>
    <row r="5" spans="1:34" ht="18.75" customHeight="1">
      <c r="A5" s="1201"/>
      <c r="B5" s="1201"/>
      <c r="C5" s="1201"/>
      <c r="D5" s="1281"/>
      <c r="E5" s="1280"/>
      <c r="F5" s="1201"/>
      <c r="G5" s="1201"/>
      <c r="H5" s="1201"/>
      <c r="I5" s="1201"/>
      <c r="J5" s="1658" t="s">
        <v>2800</v>
      </c>
      <c r="K5" s="1658"/>
      <c r="L5" s="1658"/>
      <c r="M5" s="1658"/>
      <c r="N5" s="1658"/>
      <c r="O5" s="1658" t="s">
        <v>2801</v>
      </c>
      <c r="P5" s="1658"/>
      <c r="Q5" s="1658"/>
      <c r="R5" s="1658"/>
      <c r="S5" s="1658"/>
      <c r="T5" s="1658" t="s">
        <v>2802</v>
      </c>
      <c r="U5" s="1658"/>
      <c r="V5" s="1658"/>
      <c r="W5" s="1658"/>
      <c r="X5" s="1658"/>
      <c r="Y5" s="1658" t="s">
        <v>2803</v>
      </c>
      <c r="Z5" s="1658"/>
      <c r="AA5" s="1658"/>
      <c r="AB5" s="1658"/>
      <c r="AC5" s="1658"/>
      <c r="AD5" s="1756" t="s">
        <v>2804</v>
      </c>
      <c r="AE5" s="1756"/>
      <c r="AF5" s="1756"/>
      <c r="AG5" s="1756"/>
      <c r="AH5" s="1756"/>
    </row>
    <row r="6" spans="1:34" ht="18.75" customHeight="1">
      <c r="A6" s="1276"/>
      <c r="B6" s="1276"/>
      <c r="C6" s="1276"/>
      <c r="D6" s="1282"/>
      <c r="E6" s="1275"/>
      <c r="F6" s="1276"/>
      <c r="G6" s="1276"/>
      <c r="H6" s="1276"/>
      <c r="I6" s="1276"/>
      <c r="J6" s="1658"/>
      <c r="K6" s="1658"/>
      <c r="L6" s="1658"/>
      <c r="M6" s="1658"/>
      <c r="N6" s="1658"/>
      <c r="O6" s="1658"/>
      <c r="P6" s="1658"/>
      <c r="Q6" s="1658"/>
      <c r="R6" s="1658"/>
      <c r="S6" s="1658"/>
      <c r="T6" s="1658"/>
      <c r="U6" s="1658"/>
      <c r="V6" s="1658"/>
      <c r="W6" s="1658"/>
      <c r="X6" s="1658"/>
      <c r="Y6" s="1658"/>
      <c r="Z6" s="1658"/>
      <c r="AA6" s="1658"/>
      <c r="AB6" s="1658"/>
      <c r="AC6" s="1658"/>
      <c r="AD6" s="1756"/>
      <c r="AE6" s="1756"/>
      <c r="AF6" s="1756"/>
      <c r="AG6" s="1756"/>
      <c r="AH6" s="1756"/>
    </row>
    <row r="7" spans="1:34" s="315" customFormat="1" ht="18.75" customHeight="1">
      <c r="A7" s="308"/>
      <c r="B7" s="308"/>
      <c r="C7" s="308"/>
      <c r="D7" s="316"/>
      <c r="E7" s="1279" t="s">
        <v>435</v>
      </c>
      <c r="F7" s="1277"/>
      <c r="G7" s="1277"/>
      <c r="H7" s="1277"/>
      <c r="I7" s="1277"/>
      <c r="J7" s="1289" t="s">
        <v>2665</v>
      </c>
      <c r="K7" s="1289"/>
      <c r="L7" s="1289"/>
      <c r="M7" s="1289"/>
      <c r="N7" s="1289"/>
      <c r="O7" s="1289" t="s">
        <v>2665</v>
      </c>
      <c r="P7" s="1289"/>
      <c r="Q7" s="1289"/>
      <c r="R7" s="1289"/>
      <c r="S7" s="1289"/>
      <c r="T7" s="1289" t="s">
        <v>2665</v>
      </c>
      <c r="U7" s="1289"/>
      <c r="V7" s="1289"/>
      <c r="W7" s="1289"/>
      <c r="X7" s="1289"/>
      <c r="Y7" s="1289" t="s">
        <v>2665</v>
      </c>
      <c r="Z7" s="1289"/>
      <c r="AA7" s="1289"/>
      <c r="AB7" s="1289"/>
      <c r="AC7" s="1289"/>
      <c r="AD7" s="1289" t="s">
        <v>2665</v>
      </c>
      <c r="AE7" s="1289"/>
      <c r="AF7" s="1289"/>
      <c r="AG7" s="1289"/>
      <c r="AH7" s="1289"/>
    </row>
    <row r="8" spans="1:34" s="827" customFormat="1" ht="18.75" customHeight="1">
      <c r="A8" s="1643" t="s">
        <v>2805</v>
      </c>
      <c r="B8" s="1643"/>
      <c r="C8" s="827">
        <v>28</v>
      </c>
      <c r="D8" s="957"/>
      <c r="E8" s="1488">
        <v>10176</v>
      </c>
      <c r="F8" s="1489"/>
      <c r="G8" s="1489"/>
      <c r="H8" s="1489"/>
      <c r="I8" s="1489"/>
      <c r="J8" s="1489">
        <v>8347628</v>
      </c>
      <c r="K8" s="1489"/>
      <c r="L8" s="1489"/>
      <c r="M8" s="1489"/>
      <c r="N8" s="1489"/>
      <c r="O8" s="1489">
        <v>7343185</v>
      </c>
      <c r="P8" s="1489"/>
      <c r="Q8" s="1489"/>
      <c r="R8" s="1489"/>
      <c r="S8" s="1489"/>
      <c r="T8" s="1489">
        <v>261382</v>
      </c>
      <c r="U8" s="1489"/>
      <c r="V8" s="1489"/>
      <c r="W8" s="1489"/>
      <c r="X8" s="1489"/>
      <c r="Y8" s="1489">
        <v>58783</v>
      </c>
      <c r="Z8" s="1489"/>
      <c r="AA8" s="1489"/>
      <c r="AB8" s="1489"/>
      <c r="AC8" s="1489"/>
      <c r="AD8" s="1489">
        <v>57617</v>
      </c>
      <c r="AE8" s="1489"/>
      <c r="AF8" s="1489"/>
      <c r="AG8" s="1489"/>
      <c r="AH8" s="1489"/>
    </row>
    <row r="9" spans="1:34" s="827" customFormat="1" ht="11.25" customHeight="1">
      <c r="A9" s="822"/>
      <c r="B9" s="821"/>
      <c r="C9" s="902"/>
      <c r="D9" s="957"/>
      <c r="E9" s="1488"/>
      <c r="F9" s="1489"/>
      <c r="G9" s="1489"/>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row>
    <row r="10" spans="1:34" s="827" customFormat="1" ht="18.75" customHeight="1">
      <c r="A10" s="822"/>
      <c r="B10" s="821"/>
      <c r="C10" s="827">
        <v>29</v>
      </c>
      <c r="D10" s="957"/>
      <c r="E10" s="1488">
        <v>10590</v>
      </c>
      <c r="F10" s="1489"/>
      <c r="G10" s="1489"/>
      <c r="H10" s="1489"/>
      <c r="I10" s="1489"/>
      <c r="J10" s="1489">
        <v>8709155</v>
      </c>
      <c r="K10" s="1489"/>
      <c r="L10" s="1489"/>
      <c r="M10" s="1489"/>
      <c r="N10" s="1489"/>
      <c r="O10" s="1489">
        <v>7659218</v>
      </c>
      <c r="P10" s="1489"/>
      <c r="Q10" s="1489"/>
      <c r="R10" s="1489"/>
      <c r="S10" s="1489"/>
      <c r="T10" s="1489">
        <v>253150</v>
      </c>
      <c r="U10" s="1489"/>
      <c r="V10" s="1489"/>
      <c r="W10" s="1489"/>
      <c r="X10" s="1489"/>
      <c r="Y10" s="1489">
        <v>66008</v>
      </c>
      <c r="Z10" s="1489"/>
      <c r="AA10" s="1489"/>
      <c r="AB10" s="1489"/>
      <c r="AC10" s="1489"/>
      <c r="AD10" s="1489">
        <v>58148</v>
      </c>
      <c r="AE10" s="1489"/>
      <c r="AF10" s="1489"/>
      <c r="AG10" s="1489"/>
      <c r="AH10" s="1489"/>
    </row>
    <row r="11" spans="1:34" s="827" customFormat="1" ht="11.25" customHeight="1">
      <c r="A11" s="822"/>
      <c r="B11" s="821"/>
      <c r="C11" s="902"/>
      <c r="D11" s="957"/>
      <c r="E11" s="1488"/>
      <c r="F11" s="1489"/>
      <c r="G11" s="1489"/>
      <c r="H11" s="1489"/>
      <c r="I11" s="1489"/>
      <c r="J11" s="1489"/>
      <c r="K11" s="1489"/>
      <c r="L11" s="1489"/>
      <c r="M11" s="1489"/>
      <c r="N11" s="1489"/>
      <c r="O11" s="1489"/>
      <c r="P11" s="1489"/>
      <c r="Q11" s="1489"/>
      <c r="R11" s="1489"/>
      <c r="S11" s="1489"/>
      <c r="T11" s="1489"/>
      <c r="U11" s="1489"/>
      <c r="V11" s="1489"/>
      <c r="W11" s="1489"/>
      <c r="X11" s="1489"/>
      <c r="Y11" s="1489"/>
      <c r="Z11" s="1489"/>
      <c r="AA11" s="1489"/>
      <c r="AB11" s="1489"/>
      <c r="AC11" s="1489"/>
      <c r="AD11" s="1489"/>
      <c r="AE11" s="1489"/>
      <c r="AF11" s="1489"/>
      <c r="AG11" s="1489"/>
      <c r="AH11" s="1489"/>
    </row>
    <row r="12" spans="1:34" s="827" customFormat="1" ht="18.75" customHeight="1">
      <c r="A12" s="822"/>
      <c r="B12" s="821"/>
      <c r="C12" s="827">
        <v>30</v>
      </c>
      <c r="E12" s="1488">
        <v>11016</v>
      </c>
      <c r="F12" s="1489"/>
      <c r="G12" s="1489"/>
      <c r="H12" s="1489"/>
      <c r="I12" s="1489"/>
      <c r="J12" s="1489">
        <v>9114734</v>
      </c>
      <c r="K12" s="1489"/>
      <c r="L12" s="1489"/>
      <c r="M12" s="1489"/>
      <c r="N12" s="1489"/>
      <c r="O12" s="1489">
        <v>7980392</v>
      </c>
      <c r="P12" s="1489"/>
      <c r="Q12" s="1489"/>
      <c r="R12" s="1489"/>
      <c r="S12" s="1489"/>
      <c r="T12" s="1489">
        <v>262046</v>
      </c>
      <c r="U12" s="1489"/>
      <c r="V12" s="1489"/>
      <c r="W12" s="1489"/>
      <c r="X12" s="1489"/>
      <c r="Y12" s="1489">
        <v>73424</v>
      </c>
      <c r="Z12" s="1489"/>
      <c r="AA12" s="1489"/>
      <c r="AB12" s="1489"/>
      <c r="AC12" s="1489"/>
      <c r="AD12" s="1489">
        <v>55456</v>
      </c>
      <c r="AE12" s="1489"/>
      <c r="AF12" s="1489"/>
      <c r="AG12" s="1489"/>
      <c r="AH12" s="1489"/>
    </row>
    <row r="13" spans="1:34" s="827" customFormat="1" ht="11.25" customHeight="1">
      <c r="A13" s="822"/>
      <c r="B13" s="821"/>
      <c r="D13" s="957"/>
      <c r="E13" s="1488"/>
      <c r="F13" s="1489"/>
      <c r="G13" s="1489"/>
      <c r="H13" s="1489"/>
      <c r="I13" s="1489"/>
      <c r="J13" s="1490"/>
      <c r="K13" s="1490"/>
      <c r="L13" s="1490"/>
      <c r="M13" s="1490"/>
      <c r="N13" s="1490"/>
      <c r="O13" s="1490"/>
      <c r="P13" s="1490"/>
      <c r="Q13" s="1490"/>
      <c r="R13" s="1490"/>
      <c r="S13" s="1490"/>
      <c r="T13" s="1490"/>
      <c r="U13" s="1490"/>
      <c r="V13" s="1490"/>
      <c r="W13" s="1490"/>
      <c r="X13" s="1490"/>
      <c r="Y13" s="1490"/>
      <c r="Z13" s="1490"/>
      <c r="AA13" s="1490"/>
      <c r="AB13" s="1490"/>
      <c r="AC13" s="1490"/>
      <c r="AD13" s="1490"/>
      <c r="AE13" s="1490"/>
      <c r="AF13" s="1490"/>
      <c r="AG13" s="1490"/>
      <c r="AH13" s="1490"/>
    </row>
    <row r="14" spans="1:34" s="827" customFormat="1" ht="18.75" customHeight="1">
      <c r="A14" s="1643" t="s">
        <v>1212</v>
      </c>
      <c r="B14" s="1643"/>
      <c r="C14" s="821" t="s">
        <v>2417</v>
      </c>
      <c r="E14" s="1488">
        <v>11519</v>
      </c>
      <c r="F14" s="1489"/>
      <c r="G14" s="1489"/>
      <c r="H14" s="1489"/>
      <c r="I14" s="1489"/>
      <c r="J14" s="1489">
        <v>9573635</v>
      </c>
      <c r="K14" s="1489"/>
      <c r="L14" s="1489"/>
      <c r="M14" s="1489"/>
      <c r="N14" s="1489"/>
      <c r="O14" s="1489">
        <v>8380561</v>
      </c>
      <c r="P14" s="1489"/>
      <c r="Q14" s="1489"/>
      <c r="R14" s="1489"/>
      <c r="S14" s="1489"/>
      <c r="T14" s="1489">
        <v>278312</v>
      </c>
      <c r="U14" s="1489"/>
      <c r="V14" s="1489"/>
      <c r="W14" s="1489"/>
      <c r="X14" s="1489"/>
      <c r="Y14" s="1489">
        <v>71478</v>
      </c>
      <c r="Z14" s="1489"/>
      <c r="AA14" s="1489"/>
      <c r="AB14" s="1489"/>
      <c r="AC14" s="1489"/>
      <c r="AD14" s="1489">
        <v>59942</v>
      </c>
      <c r="AE14" s="1489"/>
      <c r="AF14" s="1489"/>
      <c r="AG14" s="1489"/>
      <c r="AH14" s="1489"/>
    </row>
    <row r="15" spans="1:34" s="827" customFormat="1" ht="11.25" customHeight="1">
      <c r="A15" s="822"/>
      <c r="B15" s="821"/>
      <c r="E15" s="1488"/>
      <c r="F15" s="1489"/>
      <c r="G15" s="1489"/>
      <c r="H15" s="1489"/>
      <c r="I15" s="1489"/>
      <c r="J15" s="1490"/>
      <c r="K15" s="1490"/>
      <c r="L15" s="1490"/>
      <c r="M15" s="1490"/>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row>
    <row r="16" spans="1:34" s="827" customFormat="1" ht="18.75" customHeight="1">
      <c r="A16" s="822"/>
      <c r="B16" s="821"/>
      <c r="C16" s="821">
        <v>2</v>
      </c>
      <c r="E16" s="1488">
        <v>11763</v>
      </c>
      <c r="F16" s="1489"/>
      <c r="G16" s="1489"/>
      <c r="H16" s="1489"/>
      <c r="I16" s="1489"/>
      <c r="J16" s="1489">
        <v>9485577</v>
      </c>
      <c r="K16" s="1489"/>
      <c r="L16" s="1489"/>
      <c r="M16" s="1489"/>
      <c r="N16" s="1489"/>
      <c r="O16" s="1489">
        <v>8320859</v>
      </c>
      <c r="P16" s="1489"/>
      <c r="Q16" s="1489"/>
      <c r="R16" s="1489"/>
      <c r="S16" s="1489"/>
      <c r="T16" s="1489">
        <v>287407</v>
      </c>
      <c r="U16" s="1489"/>
      <c r="V16" s="1489"/>
      <c r="W16" s="1489"/>
      <c r="X16" s="1489"/>
      <c r="Y16" s="1489">
        <v>69933</v>
      </c>
      <c r="Z16" s="1489"/>
      <c r="AA16" s="1489"/>
      <c r="AB16" s="1489"/>
      <c r="AC16" s="1489"/>
      <c r="AD16" s="1489">
        <v>55579</v>
      </c>
      <c r="AE16" s="1489"/>
      <c r="AF16" s="1489"/>
      <c r="AG16" s="1489"/>
      <c r="AH16" s="1489"/>
    </row>
    <row r="17" spans="1:64" ht="11.25" customHeight="1">
      <c r="A17" s="328"/>
      <c r="B17" s="328"/>
      <c r="C17" s="328"/>
      <c r="D17" s="404"/>
      <c r="E17" s="356"/>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row>
    <row r="18" spans="1:64" ht="18.75" customHeight="1">
      <c r="P18" s="314"/>
      <c r="Q18" s="314"/>
      <c r="R18" s="314"/>
      <c r="S18" s="314"/>
      <c r="T18" s="314"/>
      <c r="U18" s="314"/>
      <c r="V18" s="314"/>
      <c r="W18" s="314"/>
      <c r="X18" s="314"/>
      <c r="Y18" s="314"/>
      <c r="Z18" s="314"/>
      <c r="AA18" s="314"/>
      <c r="AB18" s="314"/>
      <c r="AC18" s="314"/>
      <c r="AD18" s="314"/>
      <c r="AH18" s="308" t="s">
        <v>2806</v>
      </c>
    </row>
    <row r="20" spans="1:64" s="42" customFormat="1" ht="18.75" customHeight="1">
      <c r="A20" s="1271" t="s">
        <v>2807</v>
      </c>
      <c r="B20" s="1271"/>
      <c r="C20" s="1271"/>
      <c r="D20" s="1271"/>
      <c r="E20" s="1271"/>
      <c r="F20" s="1271"/>
      <c r="G20" s="1271"/>
      <c r="H20" s="1271"/>
      <c r="I20" s="1271"/>
      <c r="J20" s="1271"/>
      <c r="K20" s="1271"/>
      <c r="L20" s="1271"/>
      <c r="M20" s="1271"/>
      <c r="N20" s="1271"/>
      <c r="O20" s="1271"/>
      <c r="P20" s="1271"/>
      <c r="Q20" s="1271"/>
      <c r="R20" s="1271"/>
      <c r="S20" s="1271"/>
      <c r="T20" s="1271"/>
      <c r="U20" s="1271"/>
      <c r="V20" s="1271"/>
      <c r="W20" s="1271"/>
      <c r="X20" s="1271"/>
      <c r="Y20" s="1271"/>
      <c r="Z20" s="1271"/>
      <c r="AA20" s="1271"/>
      <c r="AB20" s="1271"/>
      <c r="AC20" s="1271"/>
      <c r="AD20" s="1271"/>
      <c r="AE20" s="1271"/>
      <c r="AF20" s="1271"/>
      <c r="AG20" s="1271"/>
      <c r="AH20" s="1271"/>
    </row>
    <row r="22" spans="1:64" ht="18.75" customHeight="1">
      <c r="A22" s="1273" t="s">
        <v>2412</v>
      </c>
      <c r="B22" s="1273"/>
      <c r="C22" s="1273"/>
      <c r="D22" s="1274"/>
      <c r="E22" s="1263" t="s">
        <v>448</v>
      </c>
      <c r="F22" s="1263"/>
      <c r="G22" s="1263"/>
      <c r="H22" s="1263"/>
      <c r="I22" s="1263"/>
      <c r="J22" s="1263"/>
      <c r="K22" s="1263"/>
      <c r="L22" s="1263"/>
      <c r="M22" s="1263"/>
      <c r="N22" s="1263"/>
      <c r="O22" s="1263" t="s">
        <v>2808</v>
      </c>
      <c r="P22" s="1263"/>
      <c r="Q22" s="1263"/>
      <c r="R22" s="1263"/>
      <c r="S22" s="1263"/>
      <c r="T22" s="1263"/>
      <c r="U22" s="1263"/>
      <c r="V22" s="1263"/>
      <c r="W22" s="1263"/>
      <c r="X22" s="1263"/>
      <c r="Y22" s="1263" t="s">
        <v>2790</v>
      </c>
      <c r="Z22" s="1263"/>
      <c r="AA22" s="1263"/>
      <c r="AB22" s="1263"/>
      <c r="AC22" s="1263"/>
      <c r="AD22" s="1263"/>
      <c r="AE22" s="1263"/>
      <c r="AF22" s="1263"/>
      <c r="AG22" s="1263"/>
      <c r="AH22" s="1260"/>
    </row>
    <row r="23" spans="1:64" ht="18.75" customHeight="1">
      <c r="A23" s="1276"/>
      <c r="B23" s="1276"/>
      <c r="C23" s="1276"/>
      <c r="D23" s="1282"/>
      <c r="E23" s="1263" t="s">
        <v>2792</v>
      </c>
      <c r="F23" s="1263"/>
      <c r="G23" s="1263"/>
      <c r="H23" s="1263"/>
      <c r="I23" s="1263"/>
      <c r="J23" s="1263" t="s">
        <v>2794</v>
      </c>
      <c r="K23" s="1263"/>
      <c r="L23" s="1263"/>
      <c r="M23" s="1263"/>
      <c r="N23" s="1263"/>
      <c r="O23" s="1263" t="s">
        <v>2792</v>
      </c>
      <c r="P23" s="1263"/>
      <c r="Q23" s="1263"/>
      <c r="R23" s="1263"/>
      <c r="S23" s="1263"/>
      <c r="T23" s="1263" t="s">
        <v>2794</v>
      </c>
      <c r="U23" s="1263"/>
      <c r="V23" s="1263"/>
      <c r="W23" s="1263"/>
      <c r="X23" s="1263"/>
      <c r="Y23" s="1263" t="s">
        <v>2792</v>
      </c>
      <c r="Z23" s="1263"/>
      <c r="AA23" s="1263"/>
      <c r="AB23" s="1263"/>
      <c r="AC23" s="1263"/>
      <c r="AD23" s="1263" t="s">
        <v>2794</v>
      </c>
      <c r="AE23" s="1263"/>
      <c r="AF23" s="1263"/>
      <c r="AG23" s="1263"/>
      <c r="AH23" s="1260"/>
      <c r="BK23" s="315"/>
      <c r="BL23" s="315"/>
    </row>
    <row r="24" spans="1:64" s="315" customFormat="1" ht="18.75" customHeight="1">
      <c r="B24" s="308"/>
      <c r="E24" s="1332" t="s">
        <v>2197</v>
      </c>
      <c r="F24" s="1289"/>
      <c r="G24" s="1289"/>
      <c r="H24" s="1289"/>
      <c r="I24" s="1289"/>
      <c r="J24" s="1289" t="s">
        <v>2665</v>
      </c>
      <c r="K24" s="1289"/>
      <c r="L24" s="1289"/>
      <c r="M24" s="1289"/>
      <c r="N24" s="1289"/>
      <c r="O24" s="1289" t="s">
        <v>2197</v>
      </c>
      <c r="P24" s="1289"/>
      <c r="Q24" s="1289"/>
      <c r="R24" s="1289"/>
      <c r="S24" s="1289"/>
      <c r="T24" s="1289" t="s">
        <v>2665</v>
      </c>
      <c r="U24" s="1289"/>
      <c r="V24" s="1289"/>
      <c r="W24" s="1289"/>
      <c r="X24" s="1289"/>
      <c r="Y24" s="1289" t="s">
        <v>2197</v>
      </c>
      <c r="Z24" s="1289"/>
      <c r="AA24" s="1289"/>
      <c r="AB24" s="1289"/>
      <c r="AC24" s="1289"/>
      <c r="AD24" s="1289" t="s">
        <v>2665</v>
      </c>
      <c r="AE24" s="1289"/>
      <c r="AF24" s="1289"/>
      <c r="AG24" s="1289"/>
      <c r="AH24" s="1289"/>
      <c r="BK24" s="827"/>
      <c r="BL24" s="827"/>
    </row>
    <row r="25" spans="1:64" s="827" customFormat="1" ht="18.75" customHeight="1">
      <c r="A25" s="1289" t="s">
        <v>965</v>
      </c>
      <c r="B25" s="1289"/>
      <c r="C25" s="827">
        <v>28</v>
      </c>
      <c r="D25" s="957"/>
      <c r="E25" s="2266">
        <v>107872</v>
      </c>
      <c r="F25" s="2265"/>
      <c r="G25" s="2265"/>
      <c r="H25" s="2265"/>
      <c r="I25" s="2265"/>
      <c r="J25" s="2265">
        <v>200711</v>
      </c>
      <c r="K25" s="2265"/>
      <c r="L25" s="2265"/>
      <c r="M25" s="2265"/>
      <c r="N25" s="2265"/>
      <c r="O25" s="2265">
        <v>14188</v>
      </c>
      <c r="P25" s="2265"/>
      <c r="Q25" s="2265"/>
      <c r="R25" s="2265"/>
      <c r="S25" s="2265"/>
      <c r="T25" s="2265">
        <v>25906</v>
      </c>
      <c r="U25" s="2265"/>
      <c r="V25" s="2265"/>
      <c r="W25" s="2265"/>
      <c r="X25" s="2265"/>
      <c r="Y25" s="2265">
        <v>93684</v>
      </c>
      <c r="Z25" s="2265"/>
      <c r="AA25" s="2265"/>
      <c r="AB25" s="2265"/>
      <c r="AC25" s="2265"/>
      <c r="AD25" s="2265">
        <v>174805</v>
      </c>
      <c r="AE25" s="2265"/>
      <c r="AF25" s="2265"/>
      <c r="AG25" s="2265"/>
      <c r="AH25" s="2265"/>
    </row>
    <row r="26" spans="1:64" s="827" customFormat="1" ht="11.25" customHeight="1">
      <c r="A26" s="315"/>
      <c r="B26" s="821"/>
      <c r="C26" s="902"/>
      <c r="D26" s="957"/>
      <c r="E26" s="2266"/>
      <c r="F26" s="2265"/>
      <c r="G26" s="2265"/>
      <c r="H26" s="2265"/>
      <c r="I26" s="2265"/>
      <c r="J26" s="2265"/>
      <c r="K26" s="2265"/>
      <c r="L26" s="2265"/>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row>
    <row r="27" spans="1:64" s="827" customFormat="1" ht="18.75" customHeight="1">
      <c r="A27" s="315"/>
      <c r="B27" s="821"/>
      <c r="C27" s="827">
        <v>29</v>
      </c>
      <c r="D27" s="957"/>
      <c r="E27" s="2266">
        <v>105922</v>
      </c>
      <c r="F27" s="2265"/>
      <c r="G27" s="2265"/>
      <c r="H27" s="2265"/>
      <c r="I27" s="2265"/>
      <c r="J27" s="2265">
        <v>196123</v>
      </c>
      <c r="K27" s="2265"/>
      <c r="L27" s="2265"/>
      <c r="M27" s="2265"/>
      <c r="N27" s="2265"/>
      <c r="O27" s="2265">
        <v>12692</v>
      </c>
      <c r="P27" s="2265"/>
      <c r="Q27" s="2265"/>
      <c r="R27" s="2265"/>
      <c r="S27" s="2265"/>
      <c r="T27" s="2265">
        <v>24461</v>
      </c>
      <c r="U27" s="2265"/>
      <c r="V27" s="2265"/>
      <c r="W27" s="2265"/>
      <c r="X27" s="2265"/>
      <c r="Y27" s="2265">
        <v>93230</v>
      </c>
      <c r="Z27" s="2265"/>
      <c r="AA27" s="2265"/>
      <c r="AB27" s="2265"/>
      <c r="AC27" s="2265"/>
      <c r="AD27" s="2265">
        <v>171662</v>
      </c>
      <c r="AE27" s="2265"/>
      <c r="AF27" s="2265"/>
      <c r="AG27" s="2265"/>
      <c r="AH27" s="2265"/>
    </row>
    <row r="28" spans="1:64" s="827" customFormat="1" ht="11.25" customHeight="1">
      <c r="A28" s="315"/>
      <c r="B28" s="821"/>
      <c r="C28" s="902"/>
      <c r="D28" s="957"/>
      <c r="E28" s="2265"/>
      <c r="F28" s="2265"/>
      <c r="G28" s="2265"/>
      <c r="H28" s="2265"/>
      <c r="I28" s="2265"/>
      <c r="J28" s="2265"/>
      <c r="K28" s="2265"/>
      <c r="L28" s="2265"/>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row>
    <row r="29" spans="1:64" s="827" customFormat="1" ht="18.75" customHeight="1">
      <c r="A29" s="315"/>
      <c r="B29" s="821"/>
      <c r="C29" s="827">
        <v>30</v>
      </c>
      <c r="D29" s="957"/>
      <c r="E29" s="2266">
        <v>106880</v>
      </c>
      <c r="F29" s="2265"/>
      <c r="G29" s="2265"/>
      <c r="H29" s="2265"/>
      <c r="I29" s="2265"/>
      <c r="J29" s="2265">
        <v>199464</v>
      </c>
      <c r="K29" s="2265"/>
      <c r="L29" s="2265"/>
      <c r="M29" s="2265"/>
      <c r="N29" s="2265"/>
      <c r="O29" s="2265">
        <v>11713</v>
      </c>
      <c r="P29" s="2265"/>
      <c r="Q29" s="2265"/>
      <c r="R29" s="2265"/>
      <c r="S29" s="2265"/>
      <c r="T29" s="2265">
        <v>22600</v>
      </c>
      <c r="U29" s="2265"/>
      <c r="V29" s="2265"/>
      <c r="W29" s="2265"/>
      <c r="X29" s="2265"/>
      <c r="Y29" s="2265">
        <v>95167</v>
      </c>
      <c r="Z29" s="2265"/>
      <c r="AA29" s="2265"/>
      <c r="AB29" s="2265"/>
      <c r="AC29" s="2265"/>
      <c r="AD29" s="2265">
        <v>176864</v>
      </c>
      <c r="AE29" s="2265"/>
      <c r="AF29" s="2265"/>
      <c r="AG29" s="2265"/>
      <c r="AH29" s="2265"/>
    </row>
    <row r="30" spans="1:64" s="827" customFormat="1" ht="11.25" customHeight="1">
      <c r="A30" s="315"/>
      <c r="B30" s="821"/>
      <c r="D30" s="957"/>
      <c r="E30" s="1488"/>
      <c r="F30" s="1489"/>
      <c r="G30" s="1489"/>
      <c r="H30" s="1489"/>
      <c r="I30" s="1489"/>
      <c r="J30" s="1490"/>
      <c r="K30" s="1490"/>
      <c r="L30" s="1490"/>
      <c r="M30" s="1490"/>
      <c r="N30" s="1490"/>
      <c r="O30" s="1490"/>
      <c r="P30" s="1490"/>
      <c r="Q30" s="1490"/>
      <c r="R30" s="1490"/>
      <c r="S30" s="1490"/>
      <c r="T30" s="1490"/>
      <c r="U30" s="1490"/>
      <c r="V30" s="1490"/>
      <c r="W30" s="1490"/>
      <c r="X30" s="1490"/>
      <c r="Y30" s="1490"/>
      <c r="Z30" s="1490"/>
      <c r="AA30" s="1490"/>
      <c r="AB30" s="1490"/>
      <c r="AC30" s="1490"/>
      <c r="AD30" s="1490"/>
      <c r="AE30" s="1490"/>
      <c r="AF30" s="1490"/>
      <c r="AG30" s="1490"/>
      <c r="AH30" s="1490"/>
    </row>
    <row r="31" spans="1:64" s="827" customFormat="1" ht="18.75" customHeight="1">
      <c r="A31" s="1289" t="s">
        <v>1212</v>
      </c>
      <c r="B31" s="1289"/>
      <c r="C31" s="821" t="s">
        <v>2417</v>
      </c>
      <c r="D31" s="957"/>
      <c r="E31" s="2266">
        <v>105896</v>
      </c>
      <c r="F31" s="2265"/>
      <c r="G31" s="2265"/>
      <c r="H31" s="2265"/>
      <c r="I31" s="2265"/>
      <c r="J31" s="2265">
        <v>195258</v>
      </c>
      <c r="K31" s="2265"/>
      <c r="L31" s="2265"/>
      <c r="M31" s="2265"/>
      <c r="N31" s="2265"/>
      <c r="O31" s="2265">
        <v>11329</v>
      </c>
      <c r="P31" s="2265"/>
      <c r="Q31" s="2265"/>
      <c r="R31" s="2265"/>
      <c r="S31" s="2265"/>
      <c r="T31" s="2265">
        <v>22749</v>
      </c>
      <c r="U31" s="2265"/>
      <c r="V31" s="2265"/>
      <c r="W31" s="2265"/>
      <c r="X31" s="2265"/>
      <c r="Y31" s="2265">
        <v>94567</v>
      </c>
      <c r="Z31" s="2265"/>
      <c r="AA31" s="2265"/>
      <c r="AB31" s="2265"/>
      <c r="AC31" s="2265"/>
      <c r="AD31" s="2265">
        <v>172509</v>
      </c>
      <c r="AE31" s="2265"/>
      <c r="AF31" s="2265"/>
      <c r="AG31" s="2265"/>
      <c r="AH31" s="2265"/>
    </row>
    <row r="32" spans="1:64" s="827" customFormat="1" ht="11.25" customHeight="1">
      <c r="A32" s="315"/>
      <c r="B32" s="821"/>
      <c r="D32" s="957"/>
      <c r="E32" s="1488"/>
      <c r="F32" s="1489"/>
      <c r="G32" s="1489"/>
      <c r="H32" s="1489"/>
      <c r="I32" s="1489"/>
      <c r="J32" s="1490"/>
      <c r="K32" s="1490"/>
      <c r="L32" s="1490"/>
      <c r="M32" s="1490"/>
      <c r="N32" s="1490"/>
      <c r="O32" s="1490"/>
      <c r="P32" s="1490"/>
      <c r="Q32" s="1490"/>
      <c r="R32" s="1490"/>
      <c r="S32" s="1490"/>
      <c r="T32" s="1490"/>
      <c r="U32" s="1490"/>
      <c r="V32" s="1490"/>
      <c r="W32" s="1490"/>
      <c r="X32" s="1490"/>
      <c r="Y32" s="1490"/>
      <c r="Z32" s="1490"/>
      <c r="AA32" s="1490"/>
      <c r="AB32" s="1490"/>
      <c r="AC32" s="1490"/>
      <c r="AD32" s="1490"/>
      <c r="AE32" s="1490"/>
      <c r="AF32" s="1490"/>
      <c r="AG32" s="1490"/>
      <c r="AH32" s="1490"/>
    </row>
    <row r="33" spans="1:64" s="827" customFormat="1" ht="18.75" customHeight="1">
      <c r="A33" s="822"/>
      <c r="B33" s="821"/>
      <c r="C33" s="821">
        <v>2</v>
      </c>
      <c r="D33" s="957"/>
      <c r="E33" s="2266">
        <v>79248</v>
      </c>
      <c r="F33" s="2265"/>
      <c r="G33" s="2265"/>
      <c r="H33" s="2265"/>
      <c r="I33" s="2265"/>
      <c r="J33" s="2265">
        <v>157393</v>
      </c>
      <c r="K33" s="2265"/>
      <c r="L33" s="2265"/>
      <c r="M33" s="2265"/>
      <c r="N33" s="2265"/>
      <c r="O33" s="2265">
        <v>8068</v>
      </c>
      <c r="P33" s="2265"/>
      <c r="Q33" s="2265"/>
      <c r="R33" s="2265"/>
      <c r="S33" s="2265"/>
      <c r="T33" s="2265">
        <v>15348</v>
      </c>
      <c r="U33" s="2265"/>
      <c r="V33" s="2265"/>
      <c r="W33" s="2265"/>
      <c r="X33" s="2265"/>
      <c r="Y33" s="2265">
        <v>71180</v>
      </c>
      <c r="Z33" s="2265"/>
      <c r="AA33" s="2265"/>
      <c r="AB33" s="2265"/>
      <c r="AC33" s="2265"/>
      <c r="AD33" s="2265">
        <v>142045</v>
      </c>
      <c r="AE33" s="2265"/>
      <c r="AF33" s="2265"/>
      <c r="AG33" s="2265"/>
      <c r="AH33" s="2265"/>
      <c r="BK33" s="286"/>
      <c r="BL33" s="286"/>
    </row>
    <row r="34" spans="1:64" ht="11.25" customHeight="1">
      <c r="A34" s="328"/>
      <c r="B34" s="328"/>
      <c r="C34" s="328"/>
      <c r="D34" s="958"/>
      <c r="E34" s="1352"/>
      <c r="F34" s="1314"/>
      <c r="G34" s="1314"/>
      <c r="H34" s="1314"/>
      <c r="I34" s="1314"/>
      <c r="J34" s="1314"/>
      <c r="K34" s="1314"/>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row>
    <row r="35" spans="1:64" ht="18.75" customHeight="1">
      <c r="A35" s="1421"/>
      <c r="B35" s="1421"/>
      <c r="C35" s="1421"/>
      <c r="D35" s="1421"/>
      <c r="E35" s="1421"/>
      <c r="F35" s="1421"/>
      <c r="G35" s="1421"/>
      <c r="H35" s="1421"/>
      <c r="I35" s="1421"/>
      <c r="J35" s="1421"/>
      <c r="K35" s="1421"/>
      <c r="L35" s="1421"/>
      <c r="M35" s="1421"/>
      <c r="N35" s="1421"/>
      <c r="O35" s="1421"/>
      <c r="P35" s="1421"/>
      <c r="Q35" s="1421"/>
      <c r="R35" s="1421"/>
      <c r="S35" s="1421"/>
      <c r="T35" s="1421"/>
      <c r="U35" s="340"/>
      <c r="V35" s="340"/>
      <c r="W35" s="340"/>
      <c r="X35" s="340"/>
      <c r="Z35" s="314"/>
      <c r="AA35" s="314"/>
      <c r="AB35" s="314"/>
      <c r="AC35" s="314"/>
      <c r="AH35" s="308" t="s">
        <v>2795</v>
      </c>
    </row>
    <row r="37" spans="1:64" s="42" customFormat="1" ht="18.75" customHeight="1">
      <c r="A37" s="1271" t="s">
        <v>2809</v>
      </c>
      <c r="B37" s="1271"/>
      <c r="C37" s="1271"/>
      <c r="D37" s="1271"/>
      <c r="E37" s="1271"/>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row>
    <row r="39" spans="1:64" ht="18.75" customHeight="1">
      <c r="A39" s="1273" t="s">
        <v>2412</v>
      </c>
      <c r="B39" s="1273"/>
      <c r="C39" s="1273"/>
      <c r="D39" s="1274"/>
      <c r="E39" s="1263" t="s">
        <v>448</v>
      </c>
      <c r="F39" s="1263"/>
      <c r="G39" s="1263"/>
      <c r="H39" s="1263"/>
      <c r="I39" s="1263"/>
      <c r="J39" s="1263"/>
      <c r="K39" s="1263"/>
      <c r="L39" s="1263"/>
      <c r="M39" s="1263"/>
      <c r="N39" s="1263"/>
      <c r="O39" s="1263" t="s">
        <v>2808</v>
      </c>
      <c r="P39" s="1263"/>
      <c r="Q39" s="1263"/>
      <c r="R39" s="1263"/>
      <c r="S39" s="1263"/>
      <c r="T39" s="1263"/>
      <c r="U39" s="1263"/>
      <c r="V39" s="1263"/>
      <c r="W39" s="1263"/>
      <c r="X39" s="1263"/>
      <c r="Y39" s="1263" t="s">
        <v>2790</v>
      </c>
      <c r="Z39" s="1263"/>
      <c r="AA39" s="1263"/>
      <c r="AB39" s="1263"/>
      <c r="AC39" s="1263"/>
      <c r="AD39" s="1263"/>
      <c r="AE39" s="1263"/>
      <c r="AF39" s="1263"/>
      <c r="AG39" s="1263"/>
      <c r="AH39" s="1260"/>
    </row>
    <row r="40" spans="1:64" ht="18.75" customHeight="1">
      <c r="A40" s="1276"/>
      <c r="B40" s="1276"/>
      <c r="C40" s="1276"/>
      <c r="D40" s="1282"/>
      <c r="E40" s="1263" t="s">
        <v>2792</v>
      </c>
      <c r="F40" s="1263"/>
      <c r="G40" s="1263"/>
      <c r="H40" s="1263"/>
      <c r="I40" s="1263"/>
      <c r="J40" s="1263" t="s">
        <v>2794</v>
      </c>
      <c r="K40" s="1263"/>
      <c r="L40" s="1263"/>
      <c r="M40" s="1263"/>
      <c r="N40" s="1263"/>
      <c r="O40" s="1263" t="s">
        <v>2792</v>
      </c>
      <c r="P40" s="1263"/>
      <c r="Q40" s="1263"/>
      <c r="R40" s="1263"/>
      <c r="S40" s="1263"/>
      <c r="T40" s="1263" t="s">
        <v>2794</v>
      </c>
      <c r="U40" s="1263"/>
      <c r="V40" s="1263"/>
      <c r="W40" s="1263"/>
      <c r="X40" s="1263"/>
      <c r="Y40" s="1263" t="s">
        <v>2792</v>
      </c>
      <c r="Z40" s="1263"/>
      <c r="AA40" s="1263"/>
      <c r="AB40" s="1263"/>
      <c r="AC40" s="1263"/>
      <c r="AD40" s="1263" t="s">
        <v>2794</v>
      </c>
      <c r="AE40" s="1263"/>
      <c r="AF40" s="1263"/>
      <c r="AG40" s="1263"/>
      <c r="AH40" s="1260"/>
    </row>
    <row r="41" spans="1:64" ht="18.75" customHeight="1">
      <c r="D41" s="345"/>
      <c r="E41" s="1332" t="s">
        <v>2197</v>
      </c>
      <c r="F41" s="1289"/>
      <c r="G41" s="1289"/>
      <c r="H41" s="1289"/>
      <c r="I41" s="1289"/>
      <c r="J41" s="1289" t="s">
        <v>2665</v>
      </c>
      <c r="K41" s="1289"/>
      <c r="L41" s="1289"/>
      <c r="M41" s="1289"/>
      <c r="N41" s="1289"/>
      <c r="O41" s="1289" t="s">
        <v>2197</v>
      </c>
      <c r="P41" s="1289"/>
      <c r="Q41" s="1289"/>
      <c r="R41" s="1289"/>
      <c r="S41" s="1289"/>
      <c r="T41" s="1289" t="s">
        <v>2665</v>
      </c>
      <c r="U41" s="1289"/>
      <c r="V41" s="1289"/>
      <c r="W41" s="1289"/>
      <c r="X41" s="1289"/>
      <c r="Y41" s="1289" t="s">
        <v>2197</v>
      </c>
      <c r="Z41" s="1289"/>
      <c r="AA41" s="1289"/>
      <c r="AB41" s="1289"/>
      <c r="AC41" s="1289"/>
      <c r="AD41" s="1289" t="s">
        <v>2665</v>
      </c>
      <c r="AE41" s="1289"/>
      <c r="AF41" s="1289"/>
      <c r="AG41" s="1289"/>
      <c r="AH41" s="1289"/>
    </row>
    <row r="42" spans="1:64" ht="18.75" customHeight="1">
      <c r="A42" s="1289" t="s">
        <v>2598</v>
      </c>
      <c r="B42" s="1289"/>
      <c r="C42" s="902">
        <v>25</v>
      </c>
      <c r="D42" s="442"/>
      <c r="E42" s="1412">
        <v>7735</v>
      </c>
      <c r="F42" s="1410"/>
      <c r="G42" s="1410"/>
      <c r="H42" s="1410"/>
      <c r="I42" s="1410"/>
      <c r="J42" s="1410">
        <v>19073</v>
      </c>
      <c r="K42" s="1410"/>
      <c r="L42" s="1410"/>
      <c r="M42" s="1410"/>
      <c r="N42" s="1410"/>
      <c r="O42" s="1410">
        <v>3851</v>
      </c>
      <c r="P42" s="1410"/>
      <c r="Q42" s="1410"/>
      <c r="R42" s="1410"/>
      <c r="S42" s="1410"/>
      <c r="T42" s="1410">
        <v>10100</v>
      </c>
      <c r="U42" s="1410"/>
      <c r="V42" s="1410"/>
      <c r="W42" s="1410"/>
      <c r="X42" s="1410"/>
      <c r="Y42" s="1410">
        <v>3884</v>
      </c>
      <c r="Z42" s="1410"/>
      <c r="AA42" s="1410"/>
      <c r="AB42" s="1410"/>
      <c r="AC42" s="1410"/>
      <c r="AD42" s="1410">
        <v>8973</v>
      </c>
      <c r="AE42" s="1410"/>
      <c r="AF42" s="1410"/>
      <c r="AG42" s="1410"/>
      <c r="AH42" s="1410"/>
    </row>
    <row r="43" spans="1:64" ht="11.25" customHeight="1">
      <c r="A43" s="315"/>
      <c r="B43" s="315"/>
      <c r="D43" s="442"/>
      <c r="E43" s="1412"/>
      <c r="F43" s="1410"/>
      <c r="G43" s="1410"/>
      <c r="H43" s="1410"/>
      <c r="I43" s="1410"/>
      <c r="J43" s="1410"/>
      <c r="K43" s="1410"/>
      <c r="L43" s="1410"/>
      <c r="M43" s="1410"/>
      <c r="N43" s="1410"/>
      <c r="O43" s="1410"/>
      <c r="P43" s="1410"/>
      <c r="Q43" s="1410"/>
      <c r="R43" s="1410"/>
      <c r="S43" s="1410"/>
      <c r="T43" s="1410"/>
      <c r="U43" s="1410"/>
      <c r="V43" s="1410"/>
      <c r="W43" s="1410"/>
      <c r="X43" s="1410"/>
      <c r="Y43" s="1410"/>
      <c r="Z43" s="1410"/>
      <c r="AA43" s="1410"/>
      <c r="AB43" s="1410"/>
      <c r="AC43" s="1410"/>
      <c r="AD43" s="1410"/>
      <c r="AE43" s="1410"/>
      <c r="AF43" s="1410"/>
      <c r="AG43" s="1410"/>
      <c r="AH43" s="1410"/>
    </row>
    <row r="44" spans="1:64" ht="18.75" customHeight="1">
      <c r="A44" s="315"/>
      <c r="B44" s="315"/>
      <c r="C44" s="902">
        <v>26</v>
      </c>
      <c r="D44" s="442"/>
      <c r="E44" s="1412">
        <v>7286</v>
      </c>
      <c r="F44" s="1410"/>
      <c r="G44" s="1410"/>
      <c r="H44" s="1410"/>
      <c r="I44" s="1410"/>
      <c r="J44" s="1410">
        <v>17674</v>
      </c>
      <c r="K44" s="1410"/>
      <c r="L44" s="1410"/>
      <c r="M44" s="1410"/>
      <c r="N44" s="1410"/>
      <c r="O44" s="1410">
        <v>3425</v>
      </c>
      <c r="P44" s="1410"/>
      <c r="Q44" s="1410"/>
      <c r="R44" s="1410"/>
      <c r="S44" s="1410"/>
      <c r="T44" s="1410">
        <v>8552</v>
      </c>
      <c r="U44" s="1410"/>
      <c r="V44" s="1410"/>
      <c r="W44" s="1410"/>
      <c r="X44" s="1410"/>
      <c r="Y44" s="1410">
        <v>3861</v>
      </c>
      <c r="Z44" s="1410"/>
      <c r="AA44" s="1410"/>
      <c r="AB44" s="1410"/>
      <c r="AC44" s="1410"/>
      <c r="AD44" s="1410">
        <v>9122</v>
      </c>
      <c r="AE44" s="1410"/>
      <c r="AF44" s="1410"/>
      <c r="AG44" s="1410"/>
      <c r="AH44" s="1410"/>
    </row>
    <row r="45" spans="1:64" ht="11.25" customHeight="1">
      <c r="A45" s="315"/>
      <c r="B45" s="315"/>
      <c r="D45" s="442"/>
      <c r="E45" s="1412"/>
      <c r="F45" s="1410"/>
      <c r="G45" s="1410"/>
      <c r="H45" s="1410"/>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row>
    <row r="46" spans="1:64" ht="18.75" customHeight="1">
      <c r="A46" s="315"/>
      <c r="B46" s="315"/>
      <c r="C46" s="902">
        <v>27</v>
      </c>
      <c r="D46" s="442"/>
      <c r="E46" s="1488">
        <v>6102</v>
      </c>
      <c r="F46" s="1490"/>
      <c r="G46" s="1490"/>
      <c r="H46" s="1490"/>
      <c r="I46" s="1490"/>
      <c r="J46" s="1490">
        <v>14952</v>
      </c>
      <c r="K46" s="1490"/>
      <c r="L46" s="1490"/>
      <c r="M46" s="1490"/>
      <c r="N46" s="1490"/>
      <c r="O46" s="1490">
        <v>2841</v>
      </c>
      <c r="P46" s="1490"/>
      <c r="Q46" s="1490"/>
      <c r="R46" s="1490"/>
      <c r="S46" s="1490"/>
      <c r="T46" s="1490">
        <v>7653</v>
      </c>
      <c r="U46" s="1490"/>
      <c r="V46" s="1490"/>
      <c r="W46" s="1490"/>
      <c r="X46" s="1490"/>
      <c r="Y46" s="1490">
        <v>3261</v>
      </c>
      <c r="Z46" s="1490"/>
      <c r="AA46" s="1490"/>
      <c r="AB46" s="1490"/>
      <c r="AC46" s="1490"/>
      <c r="AD46" s="1490">
        <v>7299</v>
      </c>
      <c r="AE46" s="1490"/>
      <c r="AF46" s="1490"/>
      <c r="AG46" s="1490"/>
      <c r="AH46" s="1490"/>
    </row>
    <row r="47" spans="1:64" ht="11.25" customHeight="1">
      <c r="A47" s="315"/>
      <c r="B47" s="315"/>
      <c r="D47" s="442"/>
      <c r="E47" s="1412"/>
      <c r="F47" s="1410"/>
      <c r="G47" s="1410"/>
      <c r="H47" s="1410"/>
      <c r="I47" s="1410"/>
      <c r="J47" s="1410"/>
      <c r="K47" s="1410"/>
      <c r="L47" s="1410"/>
      <c r="M47" s="1410"/>
      <c r="N47" s="1410"/>
      <c r="O47" s="1410"/>
      <c r="P47" s="1410"/>
      <c r="Q47" s="1410"/>
      <c r="R47" s="1410"/>
      <c r="S47" s="1410"/>
      <c r="T47" s="1410"/>
      <c r="U47" s="1410"/>
      <c r="V47" s="1410"/>
      <c r="W47" s="1410"/>
      <c r="X47" s="1410"/>
      <c r="Y47" s="1410"/>
      <c r="Z47" s="1410"/>
      <c r="AA47" s="1410"/>
      <c r="AB47" s="1410"/>
      <c r="AC47" s="1410"/>
      <c r="AD47" s="1410"/>
      <c r="AE47" s="1410"/>
      <c r="AF47" s="1410"/>
      <c r="AG47" s="1410"/>
      <c r="AH47" s="1410"/>
    </row>
    <row r="48" spans="1:64" ht="18.75" customHeight="1">
      <c r="A48" s="315"/>
      <c r="B48" s="315"/>
      <c r="C48" s="902">
        <v>28</v>
      </c>
      <c r="D48" s="442"/>
      <c r="E48" s="1488">
        <v>5832</v>
      </c>
      <c r="F48" s="1490"/>
      <c r="G48" s="1490"/>
      <c r="H48" s="1490"/>
      <c r="I48" s="1490"/>
      <c r="J48" s="1490">
        <v>15396</v>
      </c>
      <c r="K48" s="1490"/>
      <c r="L48" s="1490"/>
      <c r="M48" s="1490"/>
      <c r="N48" s="1490"/>
      <c r="O48" s="1490">
        <v>2515</v>
      </c>
      <c r="P48" s="1490"/>
      <c r="Q48" s="1490"/>
      <c r="R48" s="1490"/>
      <c r="S48" s="1490"/>
      <c r="T48" s="1490">
        <v>7539</v>
      </c>
      <c r="U48" s="1490"/>
      <c r="V48" s="1490"/>
      <c r="W48" s="1490"/>
      <c r="X48" s="1490"/>
      <c r="Y48" s="1490">
        <v>3317</v>
      </c>
      <c r="Z48" s="1490"/>
      <c r="AA48" s="1490"/>
      <c r="AB48" s="1490"/>
      <c r="AC48" s="1490"/>
      <c r="AD48" s="1490">
        <v>7857</v>
      </c>
      <c r="AE48" s="1490"/>
      <c r="AF48" s="1490"/>
      <c r="AG48" s="1490"/>
      <c r="AH48" s="1490"/>
    </row>
    <row r="49" spans="1:34" ht="11.25" customHeight="1">
      <c r="A49" s="315"/>
      <c r="B49" s="315"/>
      <c r="D49" s="442"/>
      <c r="E49" s="1412"/>
      <c r="F49" s="1410"/>
      <c r="G49" s="1410"/>
      <c r="H49" s="1410"/>
      <c r="I49" s="1410"/>
      <c r="J49" s="1410"/>
      <c r="K49" s="1410"/>
      <c r="L49" s="1410"/>
      <c r="M49" s="1410"/>
      <c r="N49" s="1410"/>
      <c r="O49" s="1410"/>
      <c r="P49" s="1410"/>
      <c r="Q49" s="1410"/>
      <c r="R49" s="1410"/>
      <c r="S49" s="1410"/>
      <c r="T49" s="1410"/>
      <c r="U49" s="1410"/>
      <c r="V49" s="1410"/>
      <c r="W49" s="1410"/>
      <c r="X49" s="1410"/>
      <c r="Y49" s="1410"/>
      <c r="Z49" s="1410"/>
      <c r="AA49" s="1410"/>
      <c r="AB49" s="1410"/>
      <c r="AC49" s="1410"/>
      <c r="AD49" s="1410"/>
      <c r="AE49" s="1410"/>
      <c r="AF49" s="1410"/>
      <c r="AG49" s="1410"/>
      <c r="AH49" s="1410"/>
    </row>
    <row r="50" spans="1:34" ht="18.75" customHeight="1">
      <c r="A50" s="315"/>
      <c r="B50" s="315"/>
      <c r="C50" s="902">
        <v>29</v>
      </c>
      <c r="D50" s="442"/>
      <c r="E50" s="1488">
        <v>5310</v>
      </c>
      <c r="F50" s="1490"/>
      <c r="G50" s="1490"/>
      <c r="H50" s="1490"/>
      <c r="I50" s="1490"/>
      <c r="J50" s="1490">
        <v>14388</v>
      </c>
      <c r="K50" s="1490"/>
      <c r="L50" s="1490"/>
      <c r="M50" s="1490"/>
      <c r="N50" s="1490"/>
      <c r="O50" s="1490">
        <v>2185</v>
      </c>
      <c r="P50" s="1490"/>
      <c r="Q50" s="1490"/>
      <c r="R50" s="1490"/>
      <c r="S50" s="1490"/>
      <c r="T50" s="1490">
        <v>6951</v>
      </c>
      <c r="U50" s="1490"/>
      <c r="V50" s="1490"/>
      <c r="W50" s="1490"/>
      <c r="X50" s="1490"/>
      <c r="Y50" s="1490">
        <v>3125</v>
      </c>
      <c r="Z50" s="1490"/>
      <c r="AA50" s="1490"/>
      <c r="AB50" s="1490"/>
      <c r="AC50" s="1490"/>
      <c r="AD50" s="1490">
        <v>7437</v>
      </c>
      <c r="AE50" s="1490"/>
      <c r="AF50" s="1490"/>
      <c r="AG50" s="1490"/>
      <c r="AH50" s="1490"/>
    </row>
    <row r="51" spans="1:34" ht="11.25" customHeight="1">
      <c r="A51" s="315"/>
      <c r="B51" s="315"/>
      <c r="D51" s="442"/>
      <c r="E51" s="1420"/>
      <c r="F51" s="1202"/>
      <c r="G51" s="1202"/>
      <c r="H51" s="1202"/>
      <c r="I51" s="1202"/>
      <c r="J51" s="1202"/>
      <c r="K51" s="1202"/>
      <c r="L51" s="1202"/>
      <c r="M51" s="1202"/>
      <c r="N51" s="1202"/>
      <c r="O51" s="1202"/>
      <c r="P51" s="1202"/>
      <c r="Q51" s="1202"/>
      <c r="R51" s="1202"/>
      <c r="S51" s="1202"/>
      <c r="T51" s="1202"/>
      <c r="U51" s="1202"/>
      <c r="V51" s="1202"/>
      <c r="W51" s="1202"/>
      <c r="X51" s="1202"/>
      <c r="Y51" s="1202"/>
      <c r="Z51" s="1202"/>
      <c r="AA51" s="1202"/>
      <c r="AB51" s="1202"/>
      <c r="AC51" s="1202"/>
      <c r="AD51" s="1202"/>
      <c r="AE51" s="1202"/>
      <c r="AF51" s="1202"/>
      <c r="AG51" s="1202"/>
      <c r="AH51" s="1202"/>
    </row>
    <row r="52" spans="1:34" ht="18.75" customHeight="1">
      <c r="A52" s="315"/>
      <c r="B52" s="315"/>
      <c r="C52" s="902">
        <v>30</v>
      </c>
      <c r="D52" s="442"/>
      <c r="E52" s="1488">
        <v>5211</v>
      </c>
      <c r="F52" s="1490"/>
      <c r="G52" s="1490"/>
      <c r="H52" s="1490"/>
      <c r="I52" s="1490"/>
      <c r="J52" s="1490">
        <v>13280</v>
      </c>
      <c r="K52" s="1490"/>
      <c r="L52" s="1490"/>
      <c r="M52" s="1490"/>
      <c r="N52" s="1490"/>
      <c r="O52" s="1490">
        <v>2002</v>
      </c>
      <c r="P52" s="1490"/>
      <c r="Q52" s="1490"/>
      <c r="R52" s="1490"/>
      <c r="S52" s="1490"/>
      <c r="T52" s="1490">
        <v>5801</v>
      </c>
      <c r="U52" s="1490"/>
      <c r="V52" s="1490"/>
      <c r="W52" s="1490"/>
      <c r="X52" s="1490"/>
      <c r="Y52" s="1490">
        <v>3209</v>
      </c>
      <c r="Z52" s="1490"/>
      <c r="AA52" s="1490"/>
      <c r="AB52" s="1490"/>
      <c r="AC52" s="1490"/>
      <c r="AD52" s="1490">
        <v>7479</v>
      </c>
      <c r="AE52" s="1490"/>
      <c r="AF52" s="1490"/>
      <c r="AG52" s="1490"/>
      <c r="AH52" s="1490"/>
    </row>
    <row r="53" spans="1:34" ht="11.25" customHeight="1">
      <c r="A53" s="315"/>
      <c r="B53" s="315"/>
      <c r="D53" s="442"/>
      <c r="E53" s="1420"/>
      <c r="F53" s="1202"/>
      <c r="G53" s="1202"/>
      <c r="H53" s="1202"/>
      <c r="I53" s="1202"/>
      <c r="J53" s="1202"/>
      <c r="K53" s="1202"/>
      <c r="L53" s="1202"/>
      <c r="M53" s="1202"/>
      <c r="N53" s="1202"/>
      <c r="O53" s="1202"/>
      <c r="P53" s="1202"/>
      <c r="Q53" s="1202"/>
      <c r="R53" s="1202"/>
      <c r="S53" s="1202"/>
      <c r="T53" s="1202"/>
      <c r="U53" s="1202"/>
      <c r="V53" s="1202"/>
      <c r="W53" s="1202"/>
      <c r="X53" s="1202"/>
      <c r="Y53" s="1202"/>
      <c r="Z53" s="1202"/>
      <c r="AA53" s="1202"/>
      <c r="AB53" s="1202"/>
      <c r="AC53" s="1202"/>
      <c r="AD53" s="1202"/>
      <c r="AE53" s="1202"/>
      <c r="AF53" s="1202"/>
      <c r="AG53" s="1202"/>
      <c r="AH53" s="1202"/>
    </row>
    <row r="54" spans="1:34" ht="18.75" customHeight="1">
      <c r="A54" s="1289" t="s">
        <v>1212</v>
      </c>
      <c r="B54" s="1289"/>
      <c r="C54" s="822" t="s">
        <v>2417</v>
      </c>
      <c r="D54" s="442"/>
      <c r="E54" s="1488">
        <v>5043</v>
      </c>
      <c r="F54" s="1490"/>
      <c r="G54" s="1490"/>
      <c r="H54" s="1490"/>
      <c r="I54" s="1490"/>
      <c r="J54" s="1490">
        <v>13545</v>
      </c>
      <c r="K54" s="1490"/>
      <c r="L54" s="1490"/>
      <c r="M54" s="1490"/>
      <c r="N54" s="1490"/>
      <c r="O54" s="1490">
        <v>2133</v>
      </c>
      <c r="P54" s="1490"/>
      <c r="Q54" s="1490"/>
      <c r="R54" s="1490"/>
      <c r="S54" s="1490"/>
      <c r="T54" s="1490">
        <v>5984</v>
      </c>
      <c r="U54" s="1490"/>
      <c r="V54" s="1490"/>
      <c r="W54" s="1490"/>
      <c r="X54" s="1490"/>
      <c r="Y54" s="1490">
        <v>2910</v>
      </c>
      <c r="Z54" s="1490"/>
      <c r="AA54" s="1490"/>
      <c r="AB54" s="1490"/>
      <c r="AC54" s="1490"/>
      <c r="AD54" s="1490">
        <v>7561</v>
      </c>
      <c r="AE54" s="1490"/>
      <c r="AF54" s="1490"/>
      <c r="AG54" s="1490"/>
      <c r="AH54" s="1490"/>
    </row>
    <row r="55" spans="1:34" ht="11.25" customHeight="1">
      <c r="A55" s="315"/>
      <c r="B55" s="315"/>
      <c r="D55" s="442"/>
      <c r="E55" s="1420"/>
      <c r="F55" s="1202"/>
      <c r="G55" s="1202"/>
      <c r="H55" s="1202"/>
      <c r="I55" s="1202"/>
      <c r="J55" s="1202"/>
      <c r="K55" s="1202"/>
      <c r="L55" s="1202"/>
      <c r="M55" s="1202"/>
      <c r="N55" s="1202"/>
      <c r="O55" s="1202"/>
      <c r="P55" s="1202"/>
      <c r="Q55" s="1202"/>
      <c r="R55" s="1202"/>
      <c r="S55" s="1202"/>
      <c r="T55" s="1202"/>
      <c r="U55" s="1202"/>
      <c r="V55" s="1202"/>
      <c r="W55" s="1202"/>
      <c r="X55" s="1202"/>
      <c r="Y55" s="1202"/>
      <c r="Z55" s="1202"/>
      <c r="AA55" s="1202"/>
      <c r="AB55" s="1202"/>
      <c r="AC55" s="1202"/>
      <c r="AD55" s="1202"/>
      <c r="AE55" s="1202"/>
      <c r="AF55" s="1202"/>
      <c r="AG55" s="1202"/>
      <c r="AH55" s="1202"/>
    </row>
    <row r="56" spans="1:34" ht="18.75" customHeight="1">
      <c r="A56" s="822"/>
      <c r="B56" s="315"/>
      <c r="C56" s="821">
        <v>2</v>
      </c>
      <c r="D56" s="442"/>
      <c r="E56" s="1488">
        <v>4686</v>
      </c>
      <c r="F56" s="1490"/>
      <c r="G56" s="1490"/>
      <c r="H56" s="1490"/>
      <c r="I56" s="1490"/>
      <c r="J56" s="1490">
        <v>12599</v>
      </c>
      <c r="K56" s="1490"/>
      <c r="L56" s="1490"/>
      <c r="M56" s="1490"/>
      <c r="N56" s="1490"/>
      <c r="O56" s="1490">
        <v>1828</v>
      </c>
      <c r="P56" s="1490"/>
      <c r="Q56" s="1490"/>
      <c r="R56" s="1490"/>
      <c r="S56" s="1490"/>
      <c r="T56" s="1490">
        <v>5401</v>
      </c>
      <c r="U56" s="1490"/>
      <c r="V56" s="1490"/>
      <c r="W56" s="1490"/>
      <c r="X56" s="1490"/>
      <c r="Y56" s="1490">
        <v>2858</v>
      </c>
      <c r="Z56" s="1490"/>
      <c r="AA56" s="1490"/>
      <c r="AB56" s="1490"/>
      <c r="AC56" s="1490"/>
      <c r="AD56" s="1490">
        <v>7198</v>
      </c>
      <c r="AE56" s="1490"/>
      <c r="AF56" s="1490"/>
      <c r="AG56" s="1490"/>
      <c r="AH56" s="1490"/>
    </row>
    <row r="57" spans="1:34" ht="11.25" customHeight="1">
      <c r="A57" s="328"/>
      <c r="B57" s="328"/>
      <c r="C57" s="328"/>
      <c r="D57" s="404"/>
      <c r="E57" s="1352"/>
      <c r="F57" s="1314"/>
      <c r="G57" s="1314"/>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row>
    <row r="58" spans="1:34" ht="18.75" customHeight="1">
      <c r="Z58" s="314"/>
      <c r="AA58" s="314"/>
      <c r="AB58" s="314"/>
      <c r="AC58" s="314"/>
      <c r="AH58" s="308" t="s">
        <v>2795</v>
      </c>
    </row>
  </sheetData>
  <mergeCells count="267">
    <mergeCell ref="E57:I57"/>
    <mergeCell ref="J57:N57"/>
    <mergeCell ref="O57:S57"/>
    <mergeCell ref="T57:X57"/>
    <mergeCell ref="Y57:AC57"/>
    <mergeCell ref="AD57:AH57"/>
    <mergeCell ref="E56:I56"/>
    <mergeCell ref="J56:N56"/>
    <mergeCell ref="O56:S56"/>
    <mergeCell ref="T56:X56"/>
    <mergeCell ref="Y56:AC56"/>
    <mergeCell ref="AD56:AH56"/>
    <mergeCell ref="AD54:AH54"/>
    <mergeCell ref="E55:I55"/>
    <mergeCell ref="J55:N55"/>
    <mergeCell ref="O55:S55"/>
    <mergeCell ref="T55:X55"/>
    <mergeCell ref="Y55:AC55"/>
    <mergeCell ref="AD55:AH55"/>
    <mergeCell ref="A54:B54"/>
    <mergeCell ref="E54:I54"/>
    <mergeCell ref="J54:N54"/>
    <mergeCell ref="O54:S54"/>
    <mergeCell ref="T54:X54"/>
    <mergeCell ref="Y54:AC54"/>
    <mergeCell ref="E53:I53"/>
    <mergeCell ref="J53:N53"/>
    <mergeCell ref="O53:S53"/>
    <mergeCell ref="T53:X53"/>
    <mergeCell ref="Y53:AC53"/>
    <mergeCell ref="AD53:AH53"/>
    <mergeCell ref="E52:I52"/>
    <mergeCell ref="J52:N52"/>
    <mergeCell ref="O52:S52"/>
    <mergeCell ref="T52:X52"/>
    <mergeCell ref="Y52:AC52"/>
    <mergeCell ref="AD52:AH52"/>
    <mergeCell ref="E51:I51"/>
    <mergeCell ref="J51:N51"/>
    <mergeCell ref="O51:S51"/>
    <mergeCell ref="T51:X51"/>
    <mergeCell ref="Y51:AC51"/>
    <mergeCell ref="AD51:AH51"/>
    <mergeCell ref="E50:I50"/>
    <mergeCell ref="J50:N50"/>
    <mergeCell ref="O50:S50"/>
    <mergeCell ref="T50:X50"/>
    <mergeCell ref="Y50:AC50"/>
    <mergeCell ref="AD50:AH50"/>
    <mergeCell ref="E49:I49"/>
    <mergeCell ref="J49:N49"/>
    <mergeCell ref="O49:S49"/>
    <mergeCell ref="T49:X49"/>
    <mergeCell ref="Y49:AC49"/>
    <mergeCell ref="AD49:AH49"/>
    <mergeCell ref="E48:I48"/>
    <mergeCell ref="J48:N48"/>
    <mergeCell ref="O48:S48"/>
    <mergeCell ref="T48:X48"/>
    <mergeCell ref="Y48:AC48"/>
    <mergeCell ref="AD48:AH48"/>
    <mergeCell ref="E47:I47"/>
    <mergeCell ref="J47:N47"/>
    <mergeCell ref="O47:S47"/>
    <mergeCell ref="T47:X47"/>
    <mergeCell ref="Y47:AC47"/>
    <mergeCell ref="AD47:AH47"/>
    <mergeCell ref="E46:I46"/>
    <mergeCell ref="J46:N46"/>
    <mergeCell ref="O46:S46"/>
    <mergeCell ref="T46:X46"/>
    <mergeCell ref="Y46:AC46"/>
    <mergeCell ref="AD46:AH46"/>
    <mergeCell ref="E45:I45"/>
    <mergeCell ref="J45:N45"/>
    <mergeCell ref="O45:S45"/>
    <mergeCell ref="T45:X45"/>
    <mergeCell ref="Y45:AC45"/>
    <mergeCell ref="AD45:AH45"/>
    <mergeCell ref="E44:I44"/>
    <mergeCell ref="J44:N44"/>
    <mergeCell ref="O44:S44"/>
    <mergeCell ref="T44:X44"/>
    <mergeCell ref="Y44:AC44"/>
    <mergeCell ref="AD44:AH44"/>
    <mergeCell ref="AD42:AH42"/>
    <mergeCell ref="E43:I43"/>
    <mergeCell ref="J43:N43"/>
    <mergeCell ref="O43:S43"/>
    <mergeCell ref="T43:X43"/>
    <mergeCell ref="Y43:AC43"/>
    <mergeCell ref="AD43:AH43"/>
    <mergeCell ref="A42:B42"/>
    <mergeCell ref="E42:I42"/>
    <mergeCell ref="J42:N42"/>
    <mergeCell ref="O42:S42"/>
    <mergeCell ref="T42:X42"/>
    <mergeCell ref="Y42:AC42"/>
    <mergeCell ref="Y40:AC40"/>
    <mergeCell ref="AD40:AH40"/>
    <mergeCell ref="E41:I41"/>
    <mergeCell ref="J41:N41"/>
    <mergeCell ref="O41:S41"/>
    <mergeCell ref="T41:X41"/>
    <mergeCell ref="Y41:AC41"/>
    <mergeCell ref="AD41:AH41"/>
    <mergeCell ref="A35:T35"/>
    <mergeCell ref="A37:AH37"/>
    <mergeCell ref="A39:D40"/>
    <mergeCell ref="E39:N39"/>
    <mergeCell ref="O39:X39"/>
    <mergeCell ref="Y39:AH39"/>
    <mergeCell ref="E40:I40"/>
    <mergeCell ref="J40:N40"/>
    <mergeCell ref="O40:S40"/>
    <mergeCell ref="T40:X40"/>
    <mergeCell ref="E34:I34"/>
    <mergeCell ref="J34:N34"/>
    <mergeCell ref="O34:S34"/>
    <mergeCell ref="T34:X34"/>
    <mergeCell ref="Y34:AC34"/>
    <mergeCell ref="AD34:AH34"/>
    <mergeCell ref="E33:I33"/>
    <mergeCell ref="J33:N33"/>
    <mergeCell ref="O33:S33"/>
    <mergeCell ref="T33:X33"/>
    <mergeCell ref="Y33:AC33"/>
    <mergeCell ref="AD33:AH33"/>
    <mergeCell ref="AD31:AH31"/>
    <mergeCell ref="E32:I32"/>
    <mergeCell ref="J32:N32"/>
    <mergeCell ref="O32:S32"/>
    <mergeCell ref="T32:X32"/>
    <mergeCell ref="Y32:AC32"/>
    <mergeCell ref="AD32:AH32"/>
    <mergeCell ref="A31:B31"/>
    <mergeCell ref="E31:I31"/>
    <mergeCell ref="J31:N31"/>
    <mergeCell ref="O31:S31"/>
    <mergeCell ref="T31:X31"/>
    <mergeCell ref="Y31:AC31"/>
    <mergeCell ref="E30:I30"/>
    <mergeCell ref="J30:N30"/>
    <mergeCell ref="O30:S30"/>
    <mergeCell ref="T30:X30"/>
    <mergeCell ref="Y30:AC30"/>
    <mergeCell ref="AD30:AH30"/>
    <mergeCell ref="E29:I29"/>
    <mergeCell ref="J29:N29"/>
    <mergeCell ref="O29:S29"/>
    <mergeCell ref="T29:X29"/>
    <mergeCell ref="Y29:AC29"/>
    <mergeCell ref="AD29:AH29"/>
    <mergeCell ref="E28:I28"/>
    <mergeCell ref="J28:N28"/>
    <mergeCell ref="O28:S28"/>
    <mergeCell ref="T28:X28"/>
    <mergeCell ref="Y28:AC28"/>
    <mergeCell ref="AD28:AH28"/>
    <mergeCell ref="E27:I27"/>
    <mergeCell ref="J27:N27"/>
    <mergeCell ref="O27:S27"/>
    <mergeCell ref="T27:X27"/>
    <mergeCell ref="Y27:AC27"/>
    <mergeCell ref="AD27:AH27"/>
    <mergeCell ref="AD25:AH25"/>
    <mergeCell ref="E26:I26"/>
    <mergeCell ref="J26:N26"/>
    <mergeCell ref="O26:S26"/>
    <mergeCell ref="T26:X26"/>
    <mergeCell ref="Y26:AC26"/>
    <mergeCell ref="AD26:AH26"/>
    <mergeCell ref="A25:B25"/>
    <mergeCell ref="E25:I25"/>
    <mergeCell ref="J25:N25"/>
    <mergeCell ref="O25:S25"/>
    <mergeCell ref="T25:X25"/>
    <mergeCell ref="Y25:AC25"/>
    <mergeCell ref="AD23:AH23"/>
    <mergeCell ref="E24:I24"/>
    <mergeCell ref="J24:N24"/>
    <mergeCell ref="O24:S24"/>
    <mergeCell ref="T24:X24"/>
    <mergeCell ref="Y24:AC24"/>
    <mergeCell ref="AD24:AH24"/>
    <mergeCell ref="A20:AH20"/>
    <mergeCell ref="A22:D23"/>
    <mergeCell ref="E22:N22"/>
    <mergeCell ref="O22:X22"/>
    <mergeCell ref="Y22:AH22"/>
    <mergeCell ref="E23:I23"/>
    <mergeCell ref="J23:N23"/>
    <mergeCell ref="O23:S23"/>
    <mergeCell ref="T23:X23"/>
    <mergeCell ref="Y23:AC23"/>
    <mergeCell ref="E16:I16"/>
    <mergeCell ref="J16:N16"/>
    <mergeCell ref="O16:S16"/>
    <mergeCell ref="T16:X16"/>
    <mergeCell ref="Y16:AC16"/>
    <mergeCell ref="AD16:AH16"/>
    <mergeCell ref="AD14:AH14"/>
    <mergeCell ref="E15:I15"/>
    <mergeCell ref="J15:N15"/>
    <mergeCell ref="O15:S15"/>
    <mergeCell ref="T15:X15"/>
    <mergeCell ref="Y15:AC15"/>
    <mergeCell ref="AD15:AH15"/>
    <mergeCell ref="A14:B14"/>
    <mergeCell ref="E14:I14"/>
    <mergeCell ref="J14:N14"/>
    <mergeCell ref="O14:S14"/>
    <mergeCell ref="T14:X14"/>
    <mergeCell ref="Y14:AC14"/>
    <mergeCell ref="E13:I13"/>
    <mergeCell ref="J13:N13"/>
    <mergeCell ref="O13:S13"/>
    <mergeCell ref="T13:X13"/>
    <mergeCell ref="Y13:AC13"/>
    <mergeCell ref="AD13:AH13"/>
    <mergeCell ref="E12:I12"/>
    <mergeCell ref="J12:N12"/>
    <mergeCell ref="O12:S12"/>
    <mergeCell ref="T12:X12"/>
    <mergeCell ref="Y12:AC12"/>
    <mergeCell ref="AD12:AH12"/>
    <mergeCell ref="E11:I11"/>
    <mergeCell ref="J11:N11"/>
    <mergeCell ref="O11:S11"/>
    <mergeCell ref="T11:X11"/>
    <mergeCell ref="Y11:AC11"/>
    <mergeCell ref="AD11:AH11"/>
    <mergeCell ref="E10:I10"/>
    <mergeCell ref="J10:N10"/>
    <mergeCell ref="O10:S10"/>
    <mergeCell ref="T10:X10"/>
    <mergeCell ref="Y10:AC10"/>
    <mergeCell ref="AD10:AH10"/>
    <mergeCell ref="AD8:AH8"/>
    <mergeCell ref="E9:I9"/>
    <mergeCell ref="J9:N9"/>
    <mergeCell ref="O9:S9"/>
    <mergeCell ref="T9:X9"/>
    <mergeCell ref="Y9:AC9"/>
    <mergeCell ref="AD9:AH9"/>
    <mergeCell ref="A8:B8"/>
    <mergeCell ref="E8:I8"/>
    <mergeCell ref="J8:N8"/>
    <mergeCell ref="O8:S8"/>
    <mergeCell ref="T8:X8"/>
    <mergeCell ref="Y8:AC8"/>
    <mergeCell ref="E7:I7"/>
    <mergeCell ref="J7:N7"/>
    <mergeCell ref="O7:S7"/>
    <mergeCell ref="T7:X7"/>
    <mergeCell ref="Y7:AC7"/>
    <mergeCell ref="A1:D1"/>
    <mergeCell ref="AD7:AH7"/>
    <mergeCell ref="A2:AH2"/>
    <mergeCell ref="A4:D6"/>
    <mergeCell ref="E4:I6"/>
    <mergeCell ref="J4:AH4"/>
    <mergeCell ref="J5:N6"/>
    <mergeCell ref="O5:S6"/>
    <mergeCell ref="T5:X6"/>
    <mergeCell ref="Y5:AC6"/>
    <mergeCell ref="AD5:AH6"/>
  </mergeCells>
  <phoneticPr fontId="4"/>
  <hyperlinks>
    <hyperlink ref="A1" location="P2細目次!A1" display="目次に戻る" xr:uid="{B0ADECF4-E698-48BE-9FE1-B899CAA870D5}"/>
  </hyperlinks>
  <pageMargins left="0.70866141732283472" right="0.70866141732283472" top="0.74803149606299213" bottom="0.74803149606299213" header="0.31496062992125984" footer="0.31496062992125984"/>
  <pageSetup paperSize="9" scale="82" firstPageNumber="0" orientation="portrait" copies="2" r:id="rId1"/>
  <headerFooter differentFirst="1" scaleWithDoc="0">
    <oddFooter>&amp;C- &amp;P -</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0CAB-5611-475D-98ED-5FE46AFD5716}">
  <sheetPr>
    <tabColor theme="0"/>
    <pageSetUpPr fitToPage="1"/>
  </sheetPr>
  <dimension ref="A1:AL53"/>
  <sheetViews>
    <sheetView topLeftCell="A43" zoomScaleNormal="100" zoomScaleSheetLayoutView="100" workbookViewId="0">
      <selection activeCell="AL2" sqref="AL2:AR2"/>
    </sheetView>
  </sheetViews>
  <sheetFormatPr defaultColWidth="3.125" defaultRowHeight="18.75" customHeight="1"/>
  <cols>
    <col min="1" max="2" width="3.125" style="286"/>
    <col min="3" max="3" width="3.5" style="286" bestFit="1" customWidth="1"/>
    <col min="4" max="258" width="3.125" style="286"/>
    <col min="259" max="259" width="3.5" style="286" bestFit="1" customWidth="1"/>
    <col min="260" max="514" width="3.125" style="286"/>
    <col min="515" max="515" width="3.5" style="286" bestFit="1" customWidth="1"/>
    <col min="516" max="770" width="3.125" style="286"/>
    <col min="771" max="771" width="3.5" style="286" bestFit="1" customWidth="1"/>
    <col min="772" max="1026" width="3.125" style="286"/>
    <col min="1027" max="1027" width="3.5" style="286" bestFit="1" customWidth="1"/>
    <col min="1028" max="1282" width="3.125" style="286"/>
    <col min="1283" max="1283" width="3.5" style="286" bestFit="1" customWidth="1"/>
    <col min="1284" max="1538" width="3.125" style="286"/>
    <col min="1539" max="1539" width="3.5" style="286" bestFit="1" customWidth="1"/>
    <col min="1540" max="1794" width="3.125" style="286"/>
    <col min="1795" max="1795" width="3.5" style="286" bestFit="1" customWidth="1"/>
    <col min="1796" max="2050" width="3.125" style="286"/>
    <col min="2051" max="2051" width="3.5" style="286" bestFit="1" customWidth="1"/>
    <col min="2052" max="2306" width="3.125" style="286"/>
    <col min="2307" max="2307" width="3.5" style="286" bestFit="1" customWidth="1"/>
    <col min="2308" max="2562" width="3.125" style="286"/>
    <col min="2563" max="2563" width="3.5" style="286" bestFit="1" customWidth="1"/>
    <col min="2564" max="2818" width="3.125" style="286"/>
    <col min="2819" max="2819" width="3.5" style="286" bestFit="1" customWidth="1"/>
    <col min="2820" max="3074" width="3.125" style="286"/>
    <col min="3075" max="3075" width="3.5" style="286" bestFit="1" customWidth="1"/>
    <col min="3076" max="3330" width="3.125" style="286"/>
    <col min="3331" max="3331" width="3.5" style="286" bestFit="1" customWidth="1"/>
    <col min="3332" max="3586" width="3.125" style="286"/>
    <col min="3587" max="3587" width="3.5" style="286" bestFit="1" customWidth="1"/>
    <col min="3588" max="3842" width="3.125" style="286"/>
    <col min="3843" max="3843" width="3.5" style="286" bestFit="1" customWidth="1"/>
    <col min="3844" max="4098" width="3.125" style="286"/>
    <col min="4099" max="4099" width="3.5" style="286" bestFit="1" customWidth="1"/>
    <col min="4100" max="4354" width="3.125" style="286"/>
    <col min="4355" max="4355" width="3.5" style="286" bestFit="1" customWidth="1"/>
    <col min="4356" max="4610" width="3.125" style="286"/>
    <col min="4611" max="4611" width="3.5" style="286" bestFit="1" customWidth="1"/>
    <col min="4612" max="4866" width="3.125" style="286"/>
    <col min="4867" max="4867" width="3.5" style="286" bestFit="1" customWidth="1"/>
    <col min="4868" max="5122" width="3.125" style="286"/>
    <col min="5123" max="5123" width="3.5" style="286" bestFit="1" customWidth="1"/>
    <col min="5124" max="5378" width="3.125" style="286"/>
    <col min="5379" max="5379" width="3.5" style="286" bestFit="1" customWidth="1"/>
    <col min="5380" max="5634" width="3.125" style="286"/>
    <col min="5635" max="5635" width="3.5" style="286" bestFit="1" customWidth="1"/>
    <col min="5636" max="5890" width="3.125" style="286"/>
    <col min="5891" max="5891" width="3.5" style="286" bestFit="1" customWidth="1"/>
    <col min="5892" max="6146" width="3.125" style="286"/>
    <col min="6147" max="6147" width="3.5" style="286" bestFit="1" customWidth="1"/>
    <col min="6148" max="6402" width="3.125" style="286"/>
    <col min="6403" max="6403" width="3.5" style="286" bestFit="1" customWidth="1"/>
    <col min="6404" max="6658" width="3.125" style="286"/>
    <col min="6659" max="6659" width="3.5" style="286" bestFit="1" customWidth="1"/>
    <col min="6660" max="6914" width="3.125" style="286"/>
    <col min="6915" max="6915" width="3.5" style="286" bestFit="1" customWidth="1"/>
    <col min="6916" max="7170" width="3.125" style="286"/>
    <col min="7171" max="7171" width="3.5" style="286" bestFit="1" customWidth="1"/>
    <col min="7172" max="7426" width="3.125" style="286"/>
    <col min="7427" max="7427" width="3.5" style="286" bestFit="1" customWidth="1"/>
    <col min="7428" max="7682" width="3.125" style="286"/>
    <col min="7683" max="7683" width="3.5" style="286" bestFit="1" customWidth="1"/>
    <col min="7684" max="7938" width="3.125" style="286"/>
    <col min="7939" max="7939" width="3.5" style="286" bestFit="1" customWidth="1"/>
    <col min="7940" max="8194" width="3.125" style="286"/>
    <col min="8195" max="8195" width="3.5" style="286" bestFit="1" customWidth="1"/>
    <col min="8196" max="8450" width="3.125" style="286"/>
    <col min="8451" max="8451" width="3.5" style="286" bestFit="1" customWidth="1"/>
    <col min="8452" max="8706" width="3.125" style="286"/>
    <col min="8707" max="8707" width="3.5" style="286" bestFit="1" customWidth="1"/>
    <col min="8708" max="8962" width="3.125" style="286"/>
    <col min="8963" max="8963" width="3.5" style="286" bestFit="1" customWidth="1"/>
    <col min="8964" max="9218" width="3.125" style="286"/>
    <col min="9219" max="9219" width="3.5" style="286" bestFit="1" customWidth="1"/>
    <col min="9220" max="9474" width="3.125" style="286"/>
    <col min="9475" max="9475" width="3.5" style="286" bestFit="1" customWidth="1"/>
    <col min="9476" max="9730" width="3.125" style="286"/>
    <col min="9731" max="9731" width="3.5" style="286" bestFit="1" customWidth="1"/>
    <col min="9732" max="9986" width="3.125" style="286"/>
    <col min="9987" max="9987" width="3.5" style="286" bestFit="1" customWidth="1"/>
    <col min="9988" max="10242" width="3.125" style="286"/>
    <col min="10243" max="10243" width="3.5" style="286" bestFit="1" customWidth="1"/>
    <col min="10244" max="10498" width="3.125" style="286"/>
    <col min="10499" max="10499" width="3.5" style="286" bestFit="1" customWidth="1"/>
    <col min="10500" max="10754" width="3.125" style="286"/>
    <col min="10755" max="10755" width="3.5" style="286" bestFit="1" customWidth="1"/>
    <col min="10756" max="11010" width="3.125" style="286"/>
    <col min="11011" max="11011" width="3.5" style="286" bestFit="1" customWidth="1"/>
    <col min="11012" max="11266" width="3.125" style="286"/>
    <col min="11267" max="11267" width="3.5" style="286" bestFit="1" customWidth="1"/>
    <col min="11268" max="11522" width="3.125" style="286"/>
    <col min="11523" max="11523" width="3.5" style="286" bestFit="1" customWidth="1"/>
    <col min="11524" max="11778" width="3.125" style="286"/>
    <col min="11779" max="11779" width="3.5" style="286" bestFit="1" customWidth="1"/>
    <col min="11780" max="12034" width="3.125" style="286"/>
    <col min="12035" max="12035" width="3.5" style="286" bestFit="1" customWidth="1"/>
    <col min="12036" max="12290" width="3.125" style="286"/>
    <col min="12291" max="12291" width="3.5" style="286" bestFit="1" customWidth="1"/>
    <col min="12292" max="12546" width="3.125" style="286"/>
    <col min="12547" max="12547" width="3.5" style="286" bestFit="1" customWidth="1"/>
    <col min="12548" max="12802" width="3.125" style="286"/>
    <col min="12803" max="12803" width="3.5" style="286" bestFit="1" customWidth="1"/>
    <col min="12804" max="13058" width="3.125" style="286"/>
    <col min="13059" max="13059" width="3.5" style="286" bestFit="1" customWidth="1"/>
    <col min="13060" max="13314" width="3.125" style="286"/>
    <col min="13315" max="13315" width="3.5" style="286" bestFit="1" customWidth="1"/>
    <col min="13316" max="13570" width="3.125" style="286"/>
    <col min="13571" max="13571" width="3.5" style="286" bestFit="1" customWidth="1"/>
    <col min="13572" max="13826" width="3.125" style="286"/>
    <col min="13827" max="13827" width="3.5" style="286" bestFit="1" customWidth="1"/>
    <col min="13828" max="14082" width="3.125" style="286"/>
    <col min="14083" max="14083" width="3.5" style="286" bestFit="1" customWidth="1"/>
    <col min="14084" max="14338" width="3.125" style="286"/>
    <col min="14339" max="14339" width="3.5" style="286" bestFit="1" customWidth="1"/>
    <col min="14340" max="14594" width="3.125" style="286"/>
    <col min="14595" max="14595" width="3.5" style="286" bestFit="1" customWidth="1"/>
    <col min="14596" max="14850" width="3.125" style="286"/>
    <col min="14851" max="14851" width="3.5" style="286" bestFit="1" customWidth="1"/>
    <col min="14852" max="15106" width="3.125" style="286"/>
    <col min="15107" max="15107" width="3.5" style="286" bestFit="1" customWidth="1"/>
    <col min="15108" max="15362" width="3.125" style="286"/>
    <col min="15363" max="15363" width="3.5" style="286" bestFit="1" customWidth="1"/>
    <col min="15364" max="15618" width="3.125" style="286"/>
    <col min="15619" max="15619" width="3.5" style="286" bestFit="1" customWidth="1"/>
    <col min="15620" max="15874" width="3.125" style="286"/>
    <col min="15875" max="15875" width="3.5" style="286" bestFit="1" customWidth="1"/>
    <col min="15876" max="16130" width="3.125" style="286"/>
    <col min="16131" max="16131" width="3.5" style="286" bestFit="1" customWidth="1"/>
    <col min="16132" max="16384" width="3.125" style="286"/>
  </cols>
  <sheetData>
    <row r="1" spans="1:38" ht="13.5">
      <c r="A1" s="1544" t="s">
        <v>4602</v>
      </c>
      <c r="B1" s="1544"/>
      <c r="C1" s="1544"/>
      <c r="D1" s="1544"/>
    </row>
    <row r="2" spans="1:38" s="42" customFormat="1" ht="18.75" customHeight="1">
      <c r="A2" s="1271" t="s">
        <v>2810</v>
      </c>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row>
    <row r="3" spans="1:38" ht="18.75" customHeight="1">
      <c r="A3" s="285"/>
      <c r="B3" s="285"/>
      <c r="C3" s="285"/>
      <c r="D3" s="285"/>
      <c r="E3" s="285"/>
      <c r="F3" s="285"/>
      <c r="G3" s="285"/>
      <c r="H3" s="285"/>
      <c r="I3" s="285"/>
      <c r="J3" s="285"/>
      <c r="K3" s="285"/>
      <c r="L3" s="285"/>
      <c r="M3" s="285"/>
      <c r="N3" s="285"/>
      <c r="O3" s="285"/>
      <c r="P3" s="285"/>
      <c r="Q3" s="458"/>
      <c r="R3" s="458"/>
      <c r="S3" s="285"/>
      <c r="T3" s="285"/>
      <c r="U3" s="285"/>
      <c r="V3" s="285"/>
      <c r="W3" s="285"/>
      <c r="X3" s="285"/>
      <c r="Y3" s="285"/>
      <c r="Z3" s="285"/>
      <c r="AA3" s="285"/>
      <c r="AB3" s="285"/>
      <c r="AD3" s="328"/>
      <c r="AE3" s="328"/>
      <c r="AF3" s="407" t="s">
        <v>2811</v>
      </c>
    </row>
    <row r="4" spans="1:38" ht="18.75" customHeight="1">
      <c r="A4" s="1273" t="s">
        <v>2412</v>
      </c>
      <c r="B4" s="1273"/>
      <c r="C4" s="1273"/>
      <c r="D4" s="1274"/>
      <c r="E4" s="1485" t="s">
        <v>2812</v>
      </c>
      <c r="F4" s="1486"/>
      <c r="G4" s="1486"/>
      <c r="H4" s="1486"/>
      <c r="I4" s="1486"/>
      <c r="J4" s="1486"/>
      <c r="K4" s="1486"/>
      <c r="L4" s="1486"/>
      <c r="M4" s="1486"/>
      <c r="N4" s="1486"/>
      <c r="O4" s="1486"/>
      <c r="P4" s="1486"/>
      <c r="Q4" s="1486"/>
      <c r="R4" s="1494"/>
      <c r="S4" s="1485" t="s">
        <v>2813</v>
      </c>
      <c r="T4" s="1486"/>
      <c r="U4" s="1486"/>
      <c r="V4" s="1486"/>
      <c r="W4" s="1486"/>
      <c r="X4" s="1486"/>
      <c r="Y4" s="1486"/>
      <c r="Z4" s="1486"/>
      <c r="AA4" s="1486"/>
      <c r="AB4" s="1486"/>
      <c r="AC4" s="1486"/>
      <c r="AD4" s="1486"/>
      <c r="AE4" s="1486"/>
      <c r="AF4" s="1486"/>
    </row>
    <row r="5" spans="1:38" ht="18.75" customHeight="1">
      <c r="A5" s="1276"/>
      <c r="B5" s="1276"/>
      <c r="C5" s="1276"/>
      <c r="D5" s="1282"/>
      <c r="E5" s="1487" t="s">
        <v>2814</v>
      </c>
      <c r="F5" s="1295"/>
      <c r="G5" s="1295"/>
      <c r="H5" s="1295"/>
      <c r="I5" s="1295"/>
      <c r="J5" s="1295"/>
      <c r="K5" s="1295"/>
      <c r="L5" s="1295"/>
      <c r="M5" s="1295"/>
      <c r="N5" s="1295"/>
      <c r="O5" s="1295"/>
      <c r="P5" s="1295"/>
      <c r="Q5" s="1295"/>
      <c r="R5" s="1495"/>
      <c r="S5" s="1487" t="s">
        <v>2815</v>
      </c>
      <c r="T5" s="1295"/>
      <c r="U5" s="1295"/>
      <c r="V5" s="1295"/>
      <c r="W5" s="1295"/>
      <c r="X5" s="1295"/>
      <c r="Y5" s="1295"/>
      <c r="Z5" s="1295"/>
      <c r="AA5" s="1295"/>
      <c r="AB5" s="1295"/>
      <c r="AC5" s="1295"/>
      <c r="AD5" s="1295"/>
      <c r="AE5" s="1295"/>
      <c r="AF5" s="1295"/>
    </row>
    <row r="6" spans="1:38" ht="18.75" customHeight="1">
      <c r="A6" s="1289" t="s">
        <v>965</v>
      </c>
      <c r="B6" s="1289"/>
      <c r="C6" s="285">
        <v>24</v>
      </c>
      <c r="D6" s="117"/>
      <c r="E6" s="2208" t="s">
        <v>2816</v>
      </c>
      <c r="F6" s="2209"/>
      <c r="G6" s="2209"/>
      <c r="H6" s="2209"/>
      <c r="I6" s="2209"/>
      <c r="J6" s="2209"/>
      <c r="K6" s="2209"/>
      <c r="L6" s="2209"/>
      <c r="M6" s="2209"/>
      <c r="N6" s="2209"/>
      <c r="O6" s="2209"/>
      <c r="P6" s="2209"/>
      <c r="Q6" s="2209"/>
      <c r="R6" s="2209"/>
      <c r="S6" s="2267" t="s">
        <v>2817</v>
      </c>
      <c r="T6" s="2267"/>
      <c r="U6" s="2267"/>
      <c r="V6" s="2267"/>
      <c r="W6" s="2267"/>
      <c r="X6" s="2267"/>
      <c r="Y6" s="2267"/>
      <c r="Z6" s="2267"/>
      <c r="AA6" s="2267"/>
      <c r="AB6" s="2267"/>
      <c r="AC6" s="2267"/>
      <c r="AD6" s="2267"/>
      <c r="AE6" s="2267"/>
      <c r="AF6" s="2267"/>
      <c r="AH6" s="827"/>
      <c r="AI6" s="827"/>
      <c r="AJ6" s="827"/>
      <c r="AK6" s="827"/>
      <c r="AL6" s="827"/>
    </row>
    <row r="7" spans="1:38" ht="18.75" customHeight="1">
      <c r="A7" s="315"/>
      <c r="B7" s="315"/>
      <c r="C7" s="285">
        <v>25</v>
      </c>
      <c r="D7" s="311"/>
      <c r="E7" s="2208" t="s">
        <v>2818</v>
      </c>
      <c r="F7" s="2209"/>
      <c r="G7" s="2209"/>
      <c r="H7" s="2209"/>
      <c r="I7" s="2209"/>
      <c r="J7" s="2209"/>
      <c r="K7" s="2209"/>
      <c r="L7" s="2209"/>
      <c r="M7" s="2209"/>
      <c r="N7" s="2209"/>
      <c r="O7" s="2209"/>
      <c r="P7" s="2209"/>
      <c r="Q7" s="2209"/>
      <c r="R7" s="2209"/>
      <c r="S7" s="2084" t="s">
        <v>2819</v>
      </c>
      <c r="T7" s="2084"/>
      <c r="U7" s="2084"/>
      <c r="V7" s="2084"/>
      <c r="W7" s="2084"/>
      <c r="X7" s="2084"/>
      <c r="Y7" s="2084"/>
      <c r="Z7" s="2084"/>
      <c r="AA7" s="2084"/>
      <c r="AB7" s="2084"/>
      <c r="AC7" s="2084"/>
      <c r="AD7" s="2084"/>
      <c r="AE7" s="2084"/>
      <c r="AF7" s="2084"/>
      <c r="AH7" s="827"/>
      <c r="AI7" s="827"/>
      <c r="AJ7" s="827"/>
      <c r="AK7" s="827"/>
      <c r="AL7" s="827"/>
    </row>
    <row r="8" spans="1:38" ht="18.75" customHeight="1">
      <c r="A8" s="315"/>
      <c r="B8" s="315"/>
      <c r="C8" s="285">
        <v>26</v>
      </c>
      <c r="D8" s="311"/>
      <c r="E8" s="2208" t="s">
        <v>2820</v>
      </c>
      <c r="F8" s="2209"/>
      <c r="G8" s="2209"/>
      <c r="H8" s="2209"/>
      <c r="I8" s="2209"/>
      <c r="J8" s="2209"/>
      <c r="K8" s="2209"/>
      <c r="L8" s="2209"/>
      <c r="M8" s="2209"/>
      <c r="N8" s="2209"/>
      <c r="O8" s="2209"/>
      <c r="P8" s="2209"/>
      <c r="Q8" s="2209"/>
      <c r="R8" s="2209"/>
      <c r="S8" s="2084" t="s">
        <v>2821</v>
      </c>
      <c r="T8" s="2084"/>
      <c r="U8" s="2084"/>
      <c r="V8" s="2084"/>
      <c r="W8" s="2084"/>
      <c r="X8" s="2084"/>
      <c r="Y8" s="2084"/>
      <c r="Z8" s="2084"/>
      <c r="AA8" s="2084"/>
      <c r="AB8" s="2084"/>
      <c r="AC8" s="2084"/>
      <c r="AD8" s="2084"/>
      <c r="AE8" s="2084"/>
      <c r="AF8" s="2084"/>
      <c r="AH8" s="827"/>
      <c r="AI8" s="827"/>
      <c r="AJ8" s="827"/>
      <c r="AK8" s="827"/>
      <c r="AL8" s="827"/>
    </row>
    <row r="9" spans="1:38" ht="18.75" customHeight="1">
      <c r="A9" s="315"/>
      <c r="B9" s="315"/>
      <c r="C9" s="285">
        <v>27</v>
      </c>
      <c r="D9" s="311"/>
      <c r="E9" s="2208" t="s">
        <v>2822</v>
      </c>
      <c r="F9" s="2209"/>
      <c r="G9" s="2209"/>
      <c r="H9" s="2209"/>
      <c r="I9" s="2209"/>
      <c r="J9" s="2209"/>
      <c r="K9" s="2209"/>
      <c r="L9" s="2209"/>
      <c r="M9" s="2209"/>
      <c r="N9" s="2209"/>
      <c r="O9" s="2209"/>
      <c r="P9" s="2209"/>
      <c r="Q9" s="2209"/>
      <c r="R9" s="2209"/>
      <c r="S9" s="2084" t="s">
        <v>2823</v>
      </c>
      <c r="T9" s="2084"/>
      <c r="U9" s="2084"/>
      <c r="V9" s="2084"/>
      <c r="W9" s="2084"/>
      <c r="X9" s="2084"/>
      <c r="Y9" s="2084"/>
      <c r="Z9" s="2084"/>
      <c r="AA9" s="2084"/>
      <c r="AB9" s="2084"/>
      <c r="AC9" s="2084"/>
      <c r="AD9" s="2084"/>
      <c r="AE9" s="2084"/>
      <c r="AF9" s="2084"/>
      <c r="AH9" s="827"/>
      <c r="AI9" s="827"/>
      <c r="AJ9" s="827"/>
      <c r="AK9" s="827"/>
      <c r="AL9" s="827"/>
    </row>
    <row r="10" spans="1:38" ht="18.75" customHeight="1">
      <c r="A10" s="315"/>
      <c r="B10" s="315"/>
      <c r="C10" s="285">
        <v>28</v>
      </c>
      <c r="D10" s="311"/>
      <c r="E10" s="2208" t="s">
        <v>2824</v>
      </c>
      <c r="F10" s="2209"/>
      <c r="G10" s="2209"/>
      <c r="H10" s="2209"/>
      <c r="I10" s="2209"/>
      <c r="J10" s="2209"/>
      <c r="K10" s="2209"/>
      <c r="L10" s="2209"/>
      <c r="M10" s="2209"/>
      <c r="N10" s="2209"/>
      <c r="O10" s="2209"/>
      <c r="P10" s="2209"/>
      <c r="Q10" s="2209"/>
      <c r="R10" s="2209"/>
      <c r="S10" s="2084" t="s">
        <v>2825</v>
      </c>
      <c r="T10" s="2084"/>
      <c r="U10" s="2084"/>
      <c r="V10" s="2084"/>
      <c r="W10" s="2084"/>
      <c r="X10" s="2084"/>
      <c r="Y10" s="2084"/>
      <c r="Z10" s="2084"/>
      <c r="AA10" s="2084"/>
      <c r="AB10" s="2084"/>
      <c r="AC10" s="2084"/>
      <c r="AD10" s="2084"/>
      <c r="AE10" s="2084"/>
      <c r="AF10" s="2084"/>
      <c r="AH10" s="827"/>
      <c r="AI10" s="827"/>
      <c r="AJ10" s="827"/>
      <c r="AK10" s="827"/>
      <c r="AL10" s="827"/>
    </row>
    <row r="11" spans="1:38" ht="18.75" customHeight="1">
      <c r="A11" s="315"/>
      <c r="B11" s="315"/>
      <c r="C11" s="285">
        <v>29</v>
      </c>
      <c r="D11" s="311"/>
      <c r="E11" s="2208" t="s">
        <v>2826</v>
      </c>
      <c r="F11" s="2209"/>
      <c r="G11" s="2209"/>
      <c r="H11" s="2209"/>
      <c r="I11" s="2209"/>
      <c r="J11" s="2209"/>
      <c r="K11" s="2209"/>
      <c r="L11" s="2209"/>
      <c r="M11" s="2209"/>
      <c r="N11" s="2209"/>
      <c r="O11" s="2209"/>
      <c r="P11" s="2209"/>
      <c r="Q11" s="2209"/>
      <c r="R11" s="2209"/>
      <c r="S11" s="2084" t="s">
        <v>2827</v>
      </c>
      <c r="T11" s="2084"/>
      <c r="U11" s="2084"/>
      <c r="V11" s="2084"/>
      <c r="W11" s="2084"/>
      <c r="X11" s="2084"/>
      <c r="Y11" s="2084"/>
      <c r="Z11" s="2084"/>
      <c r="AA11" s="2084"/>
      <c r="AB11" s="2084"/>
      <c r="AC11" s="2084"/>
      <c r="AD11" s="2084"/>
      <c r="AE11" s="2084"/>
      <c r="AF11" s="2084"/>
      <c r="AH11" s="827"/>
      <c r="AI11" s="827"/>
      <c r="AJ11" s="827"/>
      <c r="AK11" s="827"/>
      <c r="AL11" s="827"/>
    </row>
    <row r="12" spans="1:38" ht="18.75" customHeight="1">
      <c r="A12" s="315"/>
      <c r="B12" s="315"/>
      <c r="C12" s="285">
        <v>30</v>
      </c>
      <c r="D12" s="311"/>
      <c r="E12" s="2208" t="s">
        <v>2828</v>
      </c>
      <c r="F12" s="2209"/>
      <c r="G12" s="2209"/>
      <c r="H12" s="2209"/>
      <c r="I12" s="2209"/>
      <c r="J12" s="2209"/>
      <c r="K12" s="2209"/>
      <c r="L12" s="2209"/>
      <c r="M12" s="2209"/>
      <c r="N12" s="2209"/>
      <c r="O12" s="2209"/>
      <c r="P12" s="2209"/>
      <c r="Q12" s="2209"/>
      <c r="R12" s="2209"/>
      <c r="S12" s="2084" t="s">
        <v>2829</v>
      </c>
      <c r="T12" s="2084"/>
      <c r="U12" s="2084"/>
      <c r="V12" s="2084"/>
      <c r="W12" s="2084"/>
      <c r="X12" s="2084"/>
      <c r="Y12" s="2084"/>
      <c r="Z12" s="2084"/>
      <c r="AA12" s="2084"/>
      <c r="AB12" s="2084"/>
      <c r="AC12" s="2084"/>
      <c r="AD12" s="2084"/>
      <c r="AE12" s="2084"/>
      <c r="AF12" s="2084"/>
      <c r="AH12" s="827"/>
      <c r="AI12" s="827"/>
      <c r="AJ12" s="827"/>
      <c r="AK12" s="827"/>
      <c r="AL12" s="827"/>
    </row>
    <row r="13" spans="1:38" ht="18.75" customHeight="1">
      <c r="A13" s="1289" t="s">
        <v>1212</v>
      </c>
      <c r="B13" s="1289"/>
      <c r="C13" s="285" t="s">
        <v>2417</v>
      </c>
      <c r="D13" s="311"/>
      <c r="E13" s="2208" t="s">
        <v>2830</v>
      </c>
      <c r="F13" s="2209"/>
      <c r="G13" s="2209"/>
      <c r="H13" s="2209"/>
      <c r="I13" s="2209"/>
      <c r="J13" s="2209"/>
      <c r="K13" s="2209"/>
      <c r="L13" s="2209"/>
      <c r="M13" s="2209"/>
      <c r="N13" s="2209"/>
      <c r="O13" s="2209"/>
      <c r="P13" s="2209"/>
      <c r="Q13" s="2209"/>
      <c r="R13" s="2209"/>
      <c r="S13" s="2084" t="s">
        <v>2831</v>
      </c>
      <c r="T13" s="2084"/>
      <c r="U13" s="2084"/>
      <c r="V13" s="2084"/>
      <c r="W13" s="2084"/>
      <c r="X13" s="2084"/>
      <c r="Y13" s="2084"/>
      <c r="Z13" s="2084"/>
      <c r="AA13" s="2084"/>
      <c r="AB13" s="2084"/>
      <c r="AC13" s="2084"/>
      <c r="AD13" s="2084"/>
      <c r="AE13" s="2084"/>
      <c r="AF13" s="2084"/>
      <c r="AH13" s="827"/>
      <c r="AI13" s="827"/>
      <c r="AJ13" s="827"/>
      <c r="AK13" s="827"/>
      <c r="AL13" s="827"/>
    </row>
    <row r="14" spans="1:38" ht="18.75" customHeight="1">
      <c r="A14" s="315"/>
      <c r="B14" s="315"/>
      <c r="C14" s="285">
        <v>2</v>
      </c>
      <c r="D14" s="311"/>
      <c r="E14" s="2208" t="s">
        <v>2832</v>
      </c>
      <c r="F14" s="2209"/>
      <c r="G14" s="2209"/>
      <c r="H14" s="2209"/>
      <c r="I14" s="2209"/>
      <c r="J14" s="2209"/>
      <c r="K14" s="2209"/>
      <c r="L14" s="2209"/>
      <c r="M14" s="2209"/>
      <c r="N14" s="2209"/>
      <c r="O14" s="2209"/>
      <c r="P14" s="2209"/>
      <c r="Q14" s="2209"/>
      <c r="R14" s="2209"/>
      <c r="S14" s="2268" t="s">
        <v>2833</v>
      </c>
      <c r="T14" s="2268"/>
      <c r="U14" s="2268"/>
      <c r="V14" s="2268"/>
      <c r="W14" s="2268"/>
      <c r="X14" s="2268"/>
      <c r="Y14" s="2268"/>
      <c r="Z14" s="2268"/>
      <c r="AA14" s="2268"/>
      <c r="AB14" s="2268"/>
      <c r="AC14" s="2268"/>
      <c r="AD14" s="2268"/>
      <c r="AE14" s="2268"/>
      <c r="AF14" s="2268"/>
      <c r="AH14" s="827"/>
      <c r="AI14" s="827"/>
      <c r="AJ14" s="827"/>
      <c r="AK14" s="827"/>
      <c r="AL14" s="827"/>
    </row>
    <row r="15" spans="1:38" ht="18.75" customHeight="1">
      <c r="A15" s="317"/>
      <c r="B15" s="317"/>
      <c r="C15" s="317"/>
      <c r="D15" s="317"/>
      <c r="E15" s="1486"/>
      <c r="F15" s="1486"/>
      <c r="G15" s="1486"/>
      <c r="H15" s="352"/>
      <c r="I15" s="352"/>
      <c r="J15" s="352"/>
      <c r="K15" s="352"/>
      <c r="L15" s="352"/>
      <c r="M15" s="352"/>
      <c r="N15" s="352"/>
      <c r="O15" s="352"/>
      <c r="P15" s="317"/>
      <c r="Q15" s="317"/>
      <c r="R15" s="317"/>
      <c r="S15" s="318"/>
      <c r="T15" s="318"/>
      <c r="U15" s="318"/>
      <c r="V15" s="318"/>
      <c r="W15" s="318"/>
      <c r="X15" s="318"/>
      <c r="Y15" s="318"/>
      <c r="Z15" s="318"/>
      <c r="AA15" s="318"/>
      <c r="AF15" s="315" t="s">
        <v>2834</v>
      </c>
    </row>
    <row r="16" spans="1:38" ht="18.75" customHeight="1">
      <c r="A16" s="318"/>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row>
    <row r="17" spans="1:32" s="42" customFormat="1" ht="18.75" customHeight="1">
      <c r="A17" s="1271" t="s">
        <v>2835</v>
      </c>
      <c r="B17" s="1271"/>
      <c r="C17" s="1271"/>
      <c r="D17" s="1271"/>
      <c r="E17" s="1271"/>
      <c r="F17" s="1271"/>
      <c r="G17" s="1271"/>
      <c r="H17" s="1271"/>
      <c r="I17" s="1271"/>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row>
    <row r="18" spans="1:32" ht="18.75" customHeight="1">
      <c r="A18" s="285"/>
      <c r="B18" s="285"/>
      <c r="C18" s="285"/>
      <c r="D18" s="285"/>
      <c r="E18" s="285"/>
      <c r="F18" s="285"/>
      <c r="G18" s="285"/>
      <c r="H18" s="285"/>
      <c r="I18" s="285"/>
      <c r="J18" s="285"/>
      <c r="K18" s="285"/>
      <c r="L18" s="285"/>
      <c r="M18" s="285"/>
      <c r="N18" s="285"/>
      <c r="O18" s="285"/>
      <c r="P18" s="285"/>
      <c r="AF18" s="315" t="s">
        <v>2836</v>
      </c>
    </row>
    <row r="19" spans="1:32" ht="18.75" customHeight="1">
      <c r="A19" s="1273" t="s">
        <v>2837</v>
      </c>
      <c r="B19" s="1273"/>
      <c r="C19" s="1273"/>
      <c r="D19" s="1273"/>
      <c r="E19" s="1272" t="s">
        <v>2838</v>
      </c>
      <c r="F19" s="1273"/>
      <c r="G19" s="1273"/>
      <c r="H19" s="1274"/>
      <c r="I19" s="1485" t="s">
        <v>644</v>
      </c>
      <c r="J19" s="1486"/>
      <c r="K19" s="1494"/>
      <c r="L19" s="1263" t="s">
        <v>645</v>
      </c>
      <c r="M19" s="1263"/>
      <c r="N19" s="1263"/>
      <c r="O19" s="1260" t="s">
        <v>2839</v>
      </c>
      <c r="P19" s="1261"/>
      <c r="Q19" s="1261"/>
      <c r="R19" s="1261"/>
      <c r="S19" s="1261"/>
      <c r="T19" s="1261"/>
      <c r="U19" s="1261"/>
      <c r="V19" s="1261"/>
      <c r="W19" s="1261"/>
      <c r="X19" s="1261"/>
      <c r="Y19" s="1261"/>
      <c r="Z19" s="1261"/>
      <c r="AA19" s="1261"/>
      <c r="AB19" s="1261"/>
      <c r="AC19" s="1261"/>
      <c r="AD19" s="1261"/>
      <c r="AE19" s="1261"/>
      <c r="AF19" s="1261"/>
    </row>
    <row r="20" spans="1:32" ht="18.75" customHeight="1">
      <c r="A20" s="1276"/>
      <c r="B20" s="1276"/>
      <c r="C20" s="1276"/>
      <c r="D20" s="1276"/>
      <c r="E20" s="1275"/>
      <c r="F20" s="1276"/>
      <c r="G20" s="1276"/>
      <c r="H20" s="1282"/>
      <c r="I20" s="1487"/>
      <c r="J20" s="1295"/>
      <c r="K20" s="1495"/>
      <c r="L20" s="1263"/>
      <c r="M20" s="1263"/>
      <c r="N20" s="1263"/>
      <c r="O20" s="1659" t="s">
        <v>2840</v>
      </c>
      <c r="P20" s="1756"/>
      <c r="Q20" s="1756"/>
      <c r="R20" s="1756"/>
      <c r="S20" s="1756"/>
      <c r="T20" s="1757"/>
      <c r="U20" s="1659" t="s">
        <v>2841</v>
      </c>
      <c r="V20" s="1756"/>
      <c r="W20" s="1756"/>
      <c r="X20" s="1756"/>
      <c r="Y20" s="1756"/>
      <c r="Z20" s="1757"/>
      <c r="AA20" s="1658" t="s">
        <v>2842</v>
      </c>
      <c r="AB20" s="1658"/>
      <c r="AC20" s="1658"/>
      <c r="AD20" s="1658"/>
      <c r="AE20" s="1658"/>
      <c r="AF20" s="1659"/>
    </row>
    <row r="21" spans="1:32" ht="11.25" customHeight="1">
      <c r="A21" s="285"/>
      <c r="B21" s="285"/>
      <c r="C21" s="285"/>
      <c r="D21" s="304"/>
      <c r="E21" s="315"/>
      <c r="I21" s="315"/>
      <c r="M21" s="315"/>
      <c r="N21" s="315"/>
      <c r="O21" s="315"/>
      <c r="P21" s="1289"/>
      <c r="Q21" s="1289"/>
      <c r="R21" s="315"/>
      <c r="S21" s="1289"/>
      <c r="T21" s="1289"/>
      <c r="U21" s="1289"/>
      <c r="V21" s="315"/>
      <c r="W21" s="1289"/>
      <c r="X21" s="1289"/>
      <c r="Y21" s="1289"/>
      <c r="Z21" s="1289"/>
      <c r="AA21" s="1289"/>
      <c r="AB21" s="1289"/>
      <c r="AC21" s="1289"/>
      <c r="AD21" s="1289"/>
      <c r="AE21" s="1289"/>
      <c r="AF21" s="1289"/>
    </row>
    <row r="22" spans="1:32" ht="18.75" customHeight="1">
      <c r="A22" s="1201" t="s">
        <v>2843</v>
      </c>
      <c r="B22" s="1201"/>
      <c r="C22" s="1201"/>
      <c r="D22" s="1281"/>
      <c r="E22" s="1759">
        <f>SUM(E24:E40)</f>
        <v>687</v>
      </c>
      <c r="F22" s="1643"/>
      <c r="G22" s="1643"/>
      <c r="H22" s="1643"/>
      <c r="I22" s="1490">
        <f>SUM(I24:K40)</f>
        <v>357</v>
      </c>
      <c r="J22" s="1490"/>
      <c r="K22" s="1490"/>
      <c r="L22" s="1490">
        <f>SUM(L24:N40)</f>
        <v>330</v>
      </c>
      <c r="M22" s="1490"/>
      <c r="N22" s="1490"/>
      <c r="O22" s="1490">
        <f>SUM(O24:T40)</f>
        <v>198</v>
      </c>
      <c r="P22" s="1490"/>
      <c r="Q22" s="1490"/>
      <c r="R22" s="1490"/>
      <c r="S22" s="1490"/>
      <c r="T22" s="1490"/>
      <c r="U22" s="1490">
        <f>SUM(U24:Z40)</f>
        <v>152</v>
      </c>
      <c r="V22" s="1490"/>
      <c r="W22" s="1490"/>
      <c r="X22" s="1490"/>
      <c r="Y22" s="1490"/>
      <c r="Z22" s="1490"/>
      <c r="AA22" s="1489">
        <f>SUM(AA24:AF40)</f>
        <v>337</v>
      </c>
      <c r="AB22" s="1489"/>
      <c r="AC22" s="1489"/>
      <c r="AD22" s="1489"/>
      <c r="AE22" s="1489"/>
      <c r="AF22" s="1489"/>
    </row>
    <row r="23" spans="1:32" ht="11.25" customHeight="1">
      <c r="A23" s="1289"/>
      <c r="B23" s="1289"/>
      <c r="C23" s="1289"/>
      <c r="D23" s="1411"/>
      <c r="E23" s="1759"/>
      <c r="F23" s="1643"/>
      <c r="G23" s="1643"/>
      <c r="H23" s="1643"/>
      <c r="I23" s="1490"/>
      <c r="J23" s="1490"/>
      <c r="K23" s="1490"/>
      <c r="L23" s="1492"/>
      <c r="M23" s="1492"/>
      <c r="N23" s="1492"/>
      <c r="O23" s="1492"/>
      <c r="P23" s="1492"/>
      <c r="Q23" s="1492"/>
      <c r="R23" s="1492"/>
      <c r="S23" s="1492"/>
      <c r="T23" s="1492"/>
      <c r="U23" s="1492"/>
      <c r="V23" s="1492"/>
      <c r="W23" s="1492"/>
      <c r="X23" s="1492"/>
      <c r="Y23" s="1492"/>
      <c r="Z23" s="1492"/>
      <c r="AA23" s="1492"/>
      <c r="AB23" s="1492"/>
      <c r="AC23" s="1492"/>
      <c r="AD23" s="1492"/>
      <c r="AE23" s="1492"/>
      <c r="AF23" s="1492"/>
    </row>
    <row r="24" spans="1:32" ht="18.75" customHeight="1">
      <c r="A24" s="1296" t="s">
        <v>2844</v>
      </c>
      <c r="B24" s="1296"/>
      <c r="C24" s="1296"/>
      <c r="D24" s="1515"/>
      <c r="E24" s="1759">
        <v>146</v>
      </c>
      <c r="F24" s="1643"/>
      <c r="G24" s="1643"/>
      <c r="H24" s="1643"/>
      <c r="I24" s="1490">
        <v>79</v>
      </c>
      <c r="J24" s="1490"/>
      <c r="K24" s="1490"/>
      <c r="L24" s="1490">
        <v>67</v>
      </c>
      <c r="M24" s="1490"/>
      <c r="N24" s="1490"/>
      <c r="O24" s="1490">
        <v>46</v>
      </c>
      <c r="P24" s="1490"/>
      <c r="Q24" s="1490"/>
      <c r="R24" s="1490"/>
      <c r="S24" s="1490"/>
      <c r="T24" s="1490"/>
      <c r="U24" s="1490">
        <v>30</v>
      </c>
      <c r="V24" s="1490"/>
      <c r="W24" s="1490"/>
      <c r="X24" s="1490"/>
      <c r="Y24" s="1490"/>
      <c r="Z24" s="1490"/>
      <c r="AA24" s="1489">
        <v>70</v>
      </c>
      <c r="AB24" s="1489"/>
      <c r="AC24" s="1489"/>
      <c r="AD24" s="1489"/>
      <c r="AE24" s="1489"/>
      <c r="AF24" s="1489"/>
    </row>
    <row r="25" spans="1:32" ht="11.25" customHeight="1">
      <c r="A25" s="1296"/>
      <c r="B25" s="1296"/>
      <c r="C25" s="1296"/>
      <c r="D25" s="1515"/>
      <c r="E25" s="1759"/>
      <c r="F25" s="1643"/>
      <c r="G25" s="1643"/>
      <c r="H25" s="1643"/>
      <c r="I25" s="1490"/>
      <c r="J25" s="1490"/>
      <c r="K25" s="1490"/>
      <c r="L25" s="1492"/>
      <c r="M25" s="1492"/>
      <c r="N25" s="1492"/>
      <c r="O25" s="1492"/>
      <c r="P25" s="1492"/>
      <c r="Q25" s="1492"/>
      <c r="R25" s="1492"/>
      <c r="S25" s="1492"/>
      <c r="T25" s="1492"/>
      <c r="U25" s="1492"/>
      <c r="V25" s="1492"/>
      <c r="W25" s="1492"/>
      <c r="X25" s="1492"/>
      <c r="Y25" s="1492"/>
      <c r="Z25" s="1492"/>
      <c r="AA25" s="1492"/>
      <c r="AB25" s="1492"/>
      <c r="AC25" s="1492"/>
      <c r="AD25" s="1492"/>
      <c r="AE25" s="1492"/>
      <c r="AF25" s="1492"/>
    </row>
    <row r="26" spans="1:32" ht="18.75" customHeight="1">
      <c r="A26" s="1296" t="s">
        <v>2845</v>
      </c>
      <c r="B26" s="1296"/>
      <c r="C26" s="1296"/>
      <c r="D26" s="1515"/>
      <c r="E26" s="1759">
        <v>43</v>
      </c>
      <c r="F26" s="1643"/>
      <c r="G26" s="1643"/>
      <c r="H26" s="1643"/>
      <c r="I26" s="1490">
        <v>20</v>
      </c>
      <c r="J26" s="1490"/>
      <c r="K26" s="1490"/>
      <c r="L26" s="1490">
        <v>23</v>
      </c>
      <c r="M26" s="1490"/>
      <c r="N26" s="1490"/>
      <c r="O26" s="1490">
        <v>10</v>
      </c>
      <c r="P26" s="1490"/>
      <c r="Q26" s="1490"/>
      <c r="R26" s="1490"/>
      <c r="S26" s="1490"/>
      <c r="T26" s="1490"/>
      <c r="U26" s="1490">
        <v>8</v>
      </c>
      <c r="V26" s="1490"/>
      <c r="W26" s="1490"/>
      <c r="X26" s="1490"/>
      <c r="Y26" s="1490"/>
      <c r="Z26" s="1490"/>
      <c r="AA26" s="1489">
        <v>25</v>
      </c>
      <c r="AB26" s="1489"/>
      <c r="AC26" s="1489"/>
      <c r="AD26" s="1489"/>
      <c r="AE26" s="1489"/>
      <c r="AF26" s="1489"/>
    </row>
    <row r="27" spans="1:32" ht="11.25" customHeight="1">
      <c r="A27" s="1296"/>
      <c r="B27" s="1296"/>
      <c r="C27" s="1296"/>
      <c r="D27" s="1515"/>
      <c r="E27" s="1759"/>
      <c r="F27" s="1643"/>
      <c r="G27" s="1643"/>
      <c r="H27" s="1643"/>
      <c r="I27" s="1490"/>
      <c r="J27" s="1490"/>
      <c r="K27" s="1490"/>
      <c r="L27" s="1490"/>
      <c r="M27" s="1490"/>
      <c r="N27" s="1490"/>
      <c r="O27" s="1490"/>
      <c r="P27" s="1490"/>
      <c r="Q27" s="1490"/>
      <c r="R27" s="1490"/>
      <c r="S27" s="1490"/>
      <c r="T27" s="1490"/>
      <c r="U27" s="1490"/>
      <c r="V27" s="1490"/>
      <c r="W27" s="1490"/>
      <c r="X27" s="1490"/>
      <c r="Y27" s="1490"/>
      <c r="Z27" s="1490"/>
      <c r="AA27" s="1490"/>
      <c r="AB27" s="1490"/>
      <c r="AC27" s="1490"/>
      <c r="AD27" s="1490"/>
      <c r="AE27" s="1490"/>
      <c r="AF27" s="1490"/>
    </row>
    <row r="28" spans="1:32" ht="18.75" customHeight="1">
      <c r="A28" s="1296" t="s">
        <v>2846</v>
      </c>
      <c r="B28" s="1296"/>
      <c r="C28" s="1296"/>
      <c r="D28" s="1515"/>
      <c r="E28" s="1759">
        <v>84</v>
      </c>
      <c r="F28" s="1643"/>
      <c r="G28" s="1643"/>
      <c r="H28" s="1643"/>
      <c r="I28" s="1490">
        <v>46</v>
      </c>
      <c r="J28" s="1490"/>
      <c r="K28" s="1490"/>
      <c r="L28" s="1490">
        <v>38</v>
      </c>
      <c r="M28" s="1490"/>
      <c r="N28" s="1490"/>
      <c r="O28" s="1490">
        <v>20</v>
      </c>
      <c r="P28" s="1490"/>
      <c r="Q28" s="1490"/>
      <c r="R28" s="1490"/>
      <c r="S28" s="1490"/>
      <c r="T28" s="1490"/>
      <c r="U28" s="1490">
        <v>20</v>
      </c>
      <c r="V28" s="1490"/>
      <c r="W28" s="1490"/>
      <c r="X28" s="1490"/>
      <c r="Y28" s="1490"/>
      <c r="Z28" s="1490"/>
      <c r="AA28" s="1489">
        <v>44</v>
      </c>
      <c r="AB28" s="1489"/>
      <c r="AC28" s="1489"/>
      <c r="AD28" s="1489"/>
      <c r="AE28" s="1489"/>
      <c r="AF28" s="1489"/>
    </row>
    <row r="29" spans="1:32" ht="11.25" customHeight="1">
      <c r="A29" s="1296"/>
      <c r="B29" s="1296"/>
      <c r="C29" s="1296"/>
      <c r="D29" s="1515"/>
      <c r="E29" s="1759"/>
      <c r="F29" s="1643"/>
      <c r="G29" s="1643"/>
      <c r="H29" s="1643"/>
      <c r="I29" s="1490"/>
      <c r="J29" s="1490"/>
      <c r="K29" s="1490"/>
      <c r="L29" s="1490"/>
      <c r="M29" s="1490"/>
      <c r="N29" s="1490"/>
      <c r="O29" s="1490"/>
      <c r="P29" s="1490"/>
      <c r="Q29" s="1490"/>
      <c r="R29" s="1490"/>
      <c r="S29" s="1490"/>
      <c r="T29" s="1490"/>
      <c r="U29" s="1490"/>
      <c r="V29" s="1490"/>
      <c r="W29" s="1490"/>
      <c r="X29" s="1490"/>
      <c r="Y29" s="1490"/>
      <c r="Z29" s="1490"/>
      <c r="AA29" s="1490"/>
      <c r="AB29" s="1490"/>
      <c r="AC29" s="1490"/>
      <c r="AD29" s="1490"/>
      <c r="AE29" s="1490"/>
      <c r="AF29" s="1490"/>
    </row>
    <row r="30" spans="1:32" ht="18.75" customHeight="1">
      <c r="A30" s="1296" t="s">
        <v>2847</v>
      </c>
      <c r="B30" s="1296"/>
      <c r="C30" s="1296"/>
      <c r="D30" s="1515"/>
      <c r="E30" s="1759">
        <v>81</v>
      </c>
      <c r="F30" s="1643"/>
      <c r="G30" s="1643"/>
      <c r="H30" s="1643"/>
      <c r="I30" s="1490">
        <v>44</v>
      </c>
      <c r="J30" s="1490"/>
      <c r="K30" s="1490"/>
      <c r="L30" s="1490">
        <v>37</v>
      </c>
      <c r="M30" s="1490"/>
      <c r="N30" s="1490"/>
      <c r="O30" s="1490">
        <v>19</v>
      </c>
      <c r="P30" s="1490"/>
      <c r="Q30" s="1490"/>
      <c r="R30" s="1490"/>
      <c r="S30" s="1490"/>
      <c r="T30" s="1490"/>
      <c r="U30" s="1490">
        <v>20</v>
      </c>
      <c r="V30" s="1490"/>
      <c r="W30" s="1490"/>
      <c r="X30" s="1490"/>
      <c r="Y30" s="1490"/>
      <c r="Z30" s="1490"/>
      <c r="AA30" s="1489">
        <v>42</v>
      </c>
      <c r="AB30" s="1489"/>
      <c r="AC30" s="1489"/>
      <c r="AD30" s="1489"/>
      <c r="AE30" s="1489"/>
      <c r="AF30" s="1489"/>
    </row>
    <row r="31" spans="1:32" ht="11.25" customHeight="1">
      <c r="A31" s="1296"/>
      <c r="B31" s="1296"/>
      <c r="C31" s="1296"/>
      <c r="D31" s="1515"/>
      <c r="E31" s="1759"/>
      <c r="F31" s="1643"/>
      <c r="G31" s="1643"/>
      <c r="H31" s="1643"/>
      <c r="I31" s="1490"/>
      <c r="J31" s="1490"/>
      <c r="K31" s="1490"/>
      <c r="L31" s="1490"/>
      <c r="M31" s="1490"/>
      <c r="N31" s="1490"/>
      <c r="O31" s="1490"/>
      <c r="P31" s="1490"/>
      <c r="Q31" s="1490"/>
      <c r="R31" s="1490"/>
      <c r="S31" s="1490"/>
      <c r="T31" s="1490"/>
      <c r="U31" s="1490"/>
      <c r="V31" s="1490"/>
      <c r="W31" s="1490"/>
      <c r="X31" s="1490"/>
      <c r="Y31" s="1490"/>
      <c r="Z31" s="1490"/>
      <c r="AA31" s="1490"/>
      <c r="AB31" s="1490"/>
      <c r="AC31" s="1490"/>
      <c r="AD31" s="1490"/>
      <c r="AE31" s="1490"/>
      <c r="AF31" s="1490"/>
    </row>
    <row r="32" spans="1:32" ht="18.75" customHeight="1">
      <c r="A32" s="1296" t="s">
        <v>2848</v>
      </c>
      <c r="B32" s="1296"/>
      <c r="C32" s="1296"/>
      <c r="D32" s="1515"/>
      <c r="E32" s="1759">
        <v>65</v>
      </c>
      <c r="F32" s="1643"/>
      <c r="G32" s="1643"/>
      <c r="H32" s="1643"/>
      <c r="I32" s="1490">
        <v>31</v>
      </c>
      <c r="J32" s="1490"/>
      <c r="K32" s="1490"/>
      <c r="L32" s="1490">
        <v>34</v>
      </c>
      <c r="M32" s="1490"/>
      <c r="N32" s="1490"/>
      <c r="O32" s="1490">
        <v>17</v>
      </c>
      <c r="P32" s="1490"/>
      <c r="Q32" s="1490"/>
      <c r="R32" s="1490"/>
      <c r="S32" s="1490"/>
      <c r="T32" s="1490"/>
      <c r="U32" s="1490">
        <v>14</v>
      </c>
      <c r="V32" s="1490"/>
      <c r="W32" s="1490"/>
      <c r="X32" s="1490"/>
      <c r="Y32" s="1490"/>
      <c r="Z32" s="1490"/>
      <c r="AA32" s="1489">
        <v>34</v>
      </c>
      <c r="AB32" s="1489"/>
      <c r="AC32" s="1489"/>
      <c r="AD32" s="1489"/>
      <c r="AE32" s="1489"/>
      <c r="AF32" s="1489"/>
    </row>
    <row r="33" spans="1:33" ht="11.25" customHeight="1">
      <c r="A33" s="1296"/>
      <c r="B33" s="1296"/>
      <c r="C33" s="1296"/>
      <c r="D33" s="1515"/>
      <c r="E33" s="1759"/>
      <c r="F33" s="1643"/>
      <c r="G33" s="1643"/>
      <c r="H33" s="1643"/>
      <c r="I33" s="1490"/>
      <c r="J33" s="1490"/>
      <c r="K33" s="1490"/>
      <c r="L33" s="1490"/>
      <c r="M33" s="1490"/>
      <c r="N33" s="1490"/>
      <c r="O33" s="1490"/>
      <c r="P33" s="1490"/>
      <c r="Q33" s="1490"/>
      <c r="R33" s="1490"/>
      <c r="S33" s="1490"/>
      <c r="T33" s="1490"/>
      <c r="U33" s="1490"/>
      <c r="V33" s="1490"/>
      <c r="W33" s="1490"/>
      <c r="X33" s="1490"/>
      <c r="Y33" s="1490"/>
      <c r="Z33" s="1490"/>
      <c r="AA33" s="1490"/>
      <c r="AB33" s="1490"/>
      <c r="AC33" s="1490"/>
      <c r="AD33" s="1490"/>
      <c r="AE33" s="1490"/>
      <c r="AF33" s="1490"/>
    </row>
    <row r="34" spans="1:33" ht="18.75" customHeight="1">
      <c r="A34" s="1296" t="s">
        <v>2849</v>
      </c>
      <c r="B34" s="1296"/>
      <c r="C34" s="1296"/>
      <c r="D34" s="1515"/>
      <c r="E34" s="1759">
        <v>96</v>
      </c>
      <c r="F34" s="1643"/>
      <c r="G34" s="1643"/>
      <c r="H34" s="1643"/>
      <c r="I34" s="1490">
        <v>50</v>
      </c>
      <c r="J34" s="1490"/>
      <c r="K34" s="1490"/>
      <c r="L34" s="1490">
        <v>46</v>
      </c>
      <c r="M34" s="1490"/>
      <c r="N34" s="1490"/>
      <c r="O34" s="1490">
        <v>32</v>
      </c>
      <c r="P34" s="1490"/>
      <c r="Q34" s="1490"/>
      <c r="R34" s="1490"/>
      <c r="S34" s="1490"/>
      <c r="T34" s="1490"/>
      <c r="U34" s="1490">
        <v>21</v>
      </c>
      <c r="V34" s="1490"/>
      <c r="W34" s="1490"/>
      <c r="X34" s="1490"/>
      <c r="Y34" s="1490"/>
      <c r="Z34" s="1490"/>
      <c r="AA34" s="1489">
        <v>43</v>
      </c>
      <c r="AB34" s="1489"/>
      <c r="AC34" s="1489"/>
      <c r="AD34" s="1489"/>
      <c r="AE34" s="1489"/>
      <c r="AF34" s="1489"/>
    </row>
    <row r="35" spans="1:33" ht="11.25" customHeight="1">
      <c r="A35" s="1296"/>
      <c r="B35" s="1296"/>
      <c r="C35" s="1296"/>
      <c r="D35" s="1515"/>
      <c r="E35" s="1759"/>
      <c r="F35" s="1643"/>
      <c r="G35" s="1643"/>
      <c r="H35" s="1643"/>
      <c r="I35" s="1490"/>
      <c r="J35" s="1490"/>
      <c r="K35" s="1490"/>
      <c r="L35" s="1490"/>
      <c r="M35" s="1490"/>
      <c r="N35" s="1490"/>
      <c r="O35" s="1490"/>
      <c r="P35" s="1490"/>
      <c r="Q35" s="1490"/>
      <c r="R35" s="1490"/>
      <c r="S35" s="1490"/>
      <c r="T35" s="1490"/>
      <c r="U35" s="1490"/>
      <c r="V35" s="1490"/>
      <c r="W35" s="1490"/>
      <c r="X35" s="1490"/>
      <c r="Y35" s="1490"/>
      <c r="Z35" s="1490"/>
      <c r="AA35" s="1490"/>
      <c r="AB35" s="1490"/>
      <c r="AC35" s="1490"/>
      <c r="AD35" s="1490"/>
      <c r="AE35" s="1490"/>
      <c r="AF35" s="1490"/>
    </row>
    <row r="36" spans="1:33" ht="18.75" customHeight="1">
      <c r="A36" s="1296" t="s">
        <v>2850</v>
      </c>
      <c r="B36" s="1296"/>
      <c r="C36" s="1296"/>
      <c r="D36" s="1515"/>
      <c r="E36" s="1759">
        <v>111</v>
      </c>
      <c r="F36" s="1643"/>
      <c r="G36" s="1643"/>
      <c r="H36" s="1643"/>
      <c r="I36" s="1490">
        <v>54</v>
      </c>
      <c r="J36" s="1490"/>
      <c r="K36" s="1490"/>
      <c r="L36" s="1490">
        <v>57</v>
      </c>
      <c r="M36" s="1490"/>
      <c r="N36" s="1490"/>
      <c r="O36" s="1490">
        <v>38</v>
      </c>
      <c r="P36" s="1490"/>
      <c r="Q36" s="1490"/>
      <c r="R36" s="1490"/>
      <c r="S36" s="1490"/>
      <c r="T36" s="1490"/>
      <c r="U36" s="1490">
        <v>24</v>
      </c>
      <c r="V36" s="1490"/>
      <c r="W36" s="1490"/>
      <c r="X36" s="1490"/>
      <c r="Y36" s="1490"/>
      <c r="Z36" s="1490"/>
      <c r="AA36" s="1489">
        <v>49</v>
      </c>
      <c r="AB36" s="1489"/>
      <c r="AC36" s="1489"/>
      <c r="AD36" s="1489"/>
      <c r="AE36" s="1489"/>
      <c r="AF36" s="1489"/>
    </row>
    <row r="37" spans="1:33" ht="11.25" customHeight="1">
      <c r="A37" s="1296"/>
      <c r="B37" s="1296"/>
      <c r="C37" s="1296"/>
      <c r="D37" s="1515"/>
      <c r="E37" s="1759"/>
      <c r="F37" s="1643"/>
      <c r="G37" s="1643"/>
      <c r="H37" s="1643"/>
      <c r="I37" s="1490"/>
      <c r="J37" s="1490"/>
      <c r="K37" s="1490"/>
      <c r="L37" s="1490"/>
      <c r="M37" s="1490"/>
      <c r="N37" s="1490"/>
      <c r="O37" s="1490"/>
      <c r="P37" s="1490"/>
      <c r="Q37" s="1490"/>
      <c r="R37" s="1490"/>
      <c r="S37" s="1490"/>
      <c r="T37" s="1490"/>
      <c r="U37" s="1490"/>
      <c r="V37" s="1490"/>
      <c r="W37" s="1490"/>
      <c r="X37" s="1490"/>
      <c r="Y37" s="1490"/>
      <c r="Z37" s="1490"/>
      <c r="AA37" s="1490"/>
      <c r="AB37" s="1490"/>
      <c r="AC37" s="1490"/>
      <c r="AD37" s="1490"/>
      <c r="AE37" s="1490"/>
      <c r="AF37" s="1490"/>
    </row>
    <row r="38" spans="1:33" ht="18.75" customHeight="1">
      <c r="A38" s="1296" t="s">
        <v>2851</v>
      </c>
      <c r="B38" s="1296"/>
      <c r="C38" s="1296"/>
      <c r="D38" s="1515"/>
      <c r="E38" s="1759">
        <v>20</v>
      </c>
      <c r="F38" s="1643"/>
      <c r="G38" s="1643"/>
      <c r="H38" s="1643"/>
      <c r="I38" s="1490">
        <v>7</v>
      </c>
      <c r="J38" s="1490"/>
      <c r="K38" s="1490"/>
      <c r="L38" s="1490">
        <v>13</v>
      </c>
      <c r="M38" s="1490"/>
      <c r="N38" s="1490"/>
      <c r="O38" s="1490">
        <v>5</v>
      </c>
      <c r="P38" s="1490"/>
      <c r="Q38" s="1490"/>
      <c r="R38" s="1490"/>
      <c r="S38" s="1490"/>
      <c r="T38" s="1490"/>
      <c r="U38" s="1490">
        <v>4</v>
      </c>
      <c r="V38" s="1490"/>
      <c r="W38" s="1490"/>
      <c r="X38" s="1490"/>
      <c r="Y38" s="1490"/>
      <c r="Z38" s="1490"/>
      <c r="AA38" s="1489">
        <v>11</v>
      </c>
      <c r="AB38" s="1489"/>
      <c r="AC38" s="1489"/>
      <c r="AD38" s="1489"/>
      <c r="AE38" s="1489"/>
      <c r="AF38" s="1489"/>
    </row>
    <row r="39" spans="1:33" ht="11.25" customHeight="1">
      <c r="A39" s="1296"/>
      <c r="B39" s="1296"/>
      <c r="C39" s="1296"/>
      <c r="D39" s="1515"/>
      <c r="E39" s="1759"/>
      <c r="F39" s="1643"/>
      <c r="G39" s="1643"/>
      <c r="H39" s="1643"/>
      <c r="I39" s="1490"/>
      <c r="J39" s="1490"/>
      <c r="K39" s="1490"/>
      <c r="L39" s="1490"/>
      <c r="M39" s="1490"/>
      <c r="N39" s="1490"/>
      <c r="O39" s="1490"/>
      <c r="P39" s="1490"/>
      <c r="Q39" s="1490"/>
      <c r="R39" s="1490"/>
      <c r="S39" s="1490"/>
      <c r="T39" s="1490"/>
      <c r="U39" s="1490"/>
      <c r="V39" s="1490"/>
      <c r="W39" s="1490"/>
      <c r="X39" s="1490"/>
      <c r="Y39" s="1490"/>
      <c r="Z39" s="1490"/>
      <c r="AA39" s="1490"/>
      <c r="AB39" s="1490"/>
      <c r="AC39" s="1490"/>
      <c r="AD39" s="1490"/>
      <c r="AE39" s="1490"/>
      <c r="AF39" s="1490"/>
    </row>
    <row r="40" spans="1:33" ht="18.75" customHeight="1">
      <c r="A40" s="1296" t="s">
        <v>2852</v>
      </c>
      <c r="B40" s="1296"/>
      <c r="C40" s="1296"/>
      <c r="D40" s="1515"/>
      <c r="E40" s="1759">
        <v>41</v>
      </c>
      <c r="F40" s="1643"/>
      <c r="G40" s="1643"/>
      <c r="H40" s="1643"/>
      <c r="I40" s="1490">
        <v>26</v>
      </c>
      <c r="J40" s="1490"/>
      <c r="K40" s="1490"/>
      <c r="L40" s="1490">
        <v>15</v>
      </c>
      <c r="M40" s="1490"/>
      <c r="N40" s="1490"/>
      <c r="O40" s="1490">
        <v>11</v>
      </c>
      <c r="P40" s="1490"/>
      <c r="Q40" s="1490"/>
      <c r="R40" s="1490"/>
      <c r="S40" s="1490"/>
      <c r="T40" s="1490"/>
      <c r="U40" s="1490">
        <v>11</v>
      </c>
      <c r="V40" s="1490"/>
      <c r="W40" s="1490"/>
      <c r="X40" s="1490"/>
      <c r="Y40" s="1490"/>
      <c r="Z40" s="1490"/>
      <c r="AA40" s="1489">
        <v>19</v>
      </c>
      <c r="AB40" s="1489"/>
      <c r="AC40" s="1489"/>
      <c r="AD40" s="1489"/>
      <c r="AE40" s="1489"/>
      <c r="AF40" s="1489"/>
    </row>
    <row r="41" spans="1:33" ht="11.25" customHeight="1">
      <c r="A41" s="306"/>
      <c r="B41" s="306"/>
      <c r="C41" s="306"/>
      <c r="D41" s="312"/>
      <c r="E41" s="315"/>
      <c r="H41" s="285"/>
      <c r="I41" s="285"/>
      <c r="M41" s="285"/>
      <c r="N41" s="285"/>
      <c r="O41" s="285"/>
      <c r="P41" s="2084"/>
      <c r="Q41" s="2084"/>
      <c r="R41" s="824"/>
      <c r="S41" s="2084"/>
      <c r="T41" s="2084"/>
      <c r="U41" s="2084"/>
      <c r="V41" s="824"/>
      <c r="W41" s="2084"/>
      <c r="X41" s="2084"/>
      <c r="Y41" s="2084"/>
      <c r="Z41" s="2084"/>
      <c r="AA41" s="2084"/>
      <c r="AB41" s="2084"/>
      <c r="AC41" s="2084"/>
      <c r="AD41" s="2084"/>
      <c r="AE41" s="2084"/>
      <c r="AF41" s="2084"/>
    </row>
    <row r="42" spans="1:33" ht="18.75" customHeight="1">
      <c r="A42" s="317"/>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4"/>
      <c r="AC42" s="314"/>
      <c r="AD42" s="314"/>
      <c r="AE42" s="314"/>
      <c r="AF42" s="308" t="s">
        <v>2853</v>
      </c>
    </row>
    <row r="44" spans="1:33" s="42" customFormat="1" ht="18.75" customHeight="1">
      <c r="A44" s="1271" t="s">
        <v>2854</v>
      </c>
      <c r="B44" s="1271"/>
      <c r="C44" s="1271"/>
      <c r="D44" s="1271"/>
      <c r="E44" s="1271"/>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782"/>
      <c r="AF44" s="1782"/>
    </row>
    <row r="45" spans="1:33" ht="18.75" customHeight="1">
      <c r="A45" s="285"/>
      <c r="B45" s="285"/>
      <c r="C45" s="285"/>
      <c r="D45" s="285"/>
      <c r="E45" s="285"/>
      <c r="F45" s="285"/>
      <c r="G45" s="285"/>
      <c r="H45" s="285"/>
      <c r="I45" s="285"/>
      <c r="J45" s="285"/>
      <c r="K45" s="285"/>
      <c r="L45" s="285"/>
      <c r="M45" s="285"/>
      <c r="N45" s="285"/>
      <c r="O45" s="285"/>
      <c r="P45" s="285"/>
      <c r="Q45" s="285"/>
      <c r="R45" s="285"/>
      <c r="S45" s="285"/>
      <c r="T45" s="285"/>
      <c r="U45" s="285"/>
      <c r="V45" s="285"/>
      <c r="AF45" s="315" t="s">
        <v>2411</v>
      </c>
    </row>
    <row r="46" spans="1:33" ht="18.75" customHeight="1">
      <c r="A46" s="1274" t="s">
        <v>2412</v>
      </c>
      <c r="B46" s="1198"/>
      <c r="C46" s="1198"/>
      <c r="D46" s="1198"/>
      <c r="E46" s="1778" t="s">
        <v>1119</v>
      </c>
      <c r="F46" s="1778"/>
      <c r="G46" s="1778"/>
      <c r="H46" s="1778"/>
      <c r="I46" s="2005" t="s">
        <v>2855</v>
      </c>
      <c r="J46" s="2005"/>
      <c r="K46" s="2005"/>
      <c r="L46" s="2005"/>
      <c r="M46" s="2005" t="s">
        <v>2856</v>
      </c>
      <c r="N46" s="2005"/>
      <c r="O46" s="2005"/>
      <c r="P46" s="2005"/>
      <c r="Q46" s="2005" t="s">
        <v>2857</v>
      </c>
      <c r="R46" s="2005"/>
      <c r="S46" s="2005"/>
      <c r="T46" s="2005"/>
      <c r="U46" s="2005" t="s">
        <v>2858</v>
      </c>
      <c r="V46" s="2005"/>
      <c r="W46" s="2005"/>
      <c r="X46" s="2005"/>
      <c r="Y46" s="2005" t="s">
        <v>2859</v>
      </c>
      <c r="Z46" s="2005"/>
      <c r="AA46" s="2005"/>
      <c r="AB46" s="2005"/>
      <c r="AC46" s="1778" t="s">
        <v>2860</v>
      </c>
      <c r="AD46" s="1778"/>
      <c r="AE46" s="1778"/>
      <c r="AF46" s="1485"/>
      <c r="AG46" s="9"/>
    </row>
    <row r="47" spans="1:33" ht="18.75" customHeight="1">
      <c r="A47" s="1282"/>
      <c r="B47" s="1200"/>
      <c r="C47" s="1200"/>
      <c r="D47" s="1200"/>
      <c r="E47" s="1779"/>
      <c r="F47" s="1779"/>
      <c r="G47" s="1779"/>
      <c r="H47" s="1779"/>
      <c r="I47" s="2006"/>
      <c r="J47" s="2006"/>
      <c r="K47" s="2006"/>
      <c r="L47" s="2006"/>
      <c r="M47" s="2006"/>
      <c r="N47" s="2006"/>
      <c r="O47" s="2006"/>
      <c r="P47" s="2006"/>
      <c r="Q47" s="2006"/>
      <c r="R47" s="2006"/>
      <c r="S47" s="2006"/>
      <c r="T47" s="2006"/>
      <c r="U47" s="2006"/>
      <c r="V47" s="2006"/>
      <c r="W47" s="2006"/>
      <c r="X47" s="2006"/>
      <c r="Y47" s="2006"/>
      <c r="Z47" s="2006"/>
      <c r="AA47" s="2006"/>
      <c r="AB47" s="2006"/>
      <c r="AC47" s="1779"/>
      <c r="AD47" s="1779"/>
      <c r="AE47" s="1779"/>
      <c r="AF47" s="1487"/>
      <c r="AG47" s="9"/>
    </row>
    <row r="48" spans="1:33" ht="18.75" customHeight="1">
      <c r="A48" s="1289" t="s">
        <v>965</v>
      </c>
      <c r="B48" s="1289"/>
      <c r="C48" s="315">
        <v>28</v>
      </c>
      <c r="D48" s="311"/>
      <c r="E48" s="2269">
        <v>183</v>
      </c>
      <c r="F48" s="1775"/>
      <c r="G48" s="1775"/>
      <c r="H48" s="1775"/>
      <c r="I48" s="1490">
        <v>102</v>
      </c>
      <c r="J48" s="1490"/>
      <c r="K48" s="1490"/>
      <c r="L48" s="1490"/>
      <c r="M48" s="1490">
        <v>10</v>
      </c>
      <c r="N48" s="1490"/>
      <c r="O48" s="1490"/>
      <c r="P48" s="1490"/>
      <c r="Q48" s="1490">
        <v>13</v>
      </c>
      <c r="R48" s="1490"/>
      <c r="S48" s="1490"/>
      <c r="T48" s="1490"/>
      <c r="U48" s="1492">
        <v>5</v>
      </c>
      <c r="V48" s="1492"/>
      <c r="W48" s="1492"/>
      <c r="X48" s="1492"/>
      <c r="Y48" s="1490">
        <v>14</v>
      </c>
      <c r="Z48" s="1490"/>
      <c r="AA48" s="1490"/>
      <c r="AB48" s="1490"/>
      <c r="AC48" s="1490">
        <v>39</v>
      </c>
      <c r="AD48" s="1490"/>
      <c r="AE48" s="1490"/>
      <c r="AF48" s="1490"/>
      <c r="AG48" s="827"/>
    </row>
    <row r="49" spans="1:33" ht="18.75" customHeight="1">
      <c r="A49" s="315"/>
      <c r="B49" s="315"/>
      <c r="C49" s="315">
        <v>29</v>
      </c>
      <c r="D49" s="311"/>
      <c r="E49" s="2269">
        <v>223</v>
      </c>
      <c r="F49" s="1775"/>
      <c r="G49" s="1775"/>
      <c r="H49" s="1775"/>
      <c r="I49" s="1490">
        <v>141</v>
      </c>
      <c r="J49" s="1490"/>
      <c r="K49" s="1490"/>
      <c r="L49" s="1490"/>
      <c r="M49" s="1490">
        <v>10</v>
      </c>
      <c r="N49" s="1490"/>
      <c r="O49" s="1490"/>
      <c r="P49" s="1490"/>
      <c r="Q49" s="1490">
        <v>11</v>
      </c>
      <c r="R49" s="1490"/>
      <c r="S49" s="1490"/>
      <c r="T49" s="1490"/>
      <c r="U49" s="1492" t="s">
        <v>786</v>
      </c>
      <c r="V49" s="1492"/>
      <c r="W49" s="1492"/>
      <c r="X49" s="1492"/>
      <c r="Y49" s="1490">
        <v>15</v>
      </c>
      <c r="Z49" s="1490"/>
      <c r="AA49" s="1490"/>
      <c r="AB49" s="1490"/>
      <c r="AC49" s="1490">
        <v>46</v>
      </c>
      <c r="AD49" s="1490"/>
      <c r="AE49" s="1490"/>
      <c r="AF49" s="1490"/>
      <c r="AG49" s="827"/>
    </row>
    <row r="50" spans="1:33" ht="18.75" customHeight="1">
      <c r="A50" s="315"/>
      <c r="B50" s="315"/>
      <c r="C50" s="315">
        <v>30</v>
      </c>
      <c r="D50" s="311"/>
      <c r="E50" s="2269">
        <v>298</v>
      </c>
      <c r="F50" s="1775"/>
      <c r="G50" s="1775"/>
      <c r="H50" s="1775"/>
      <c r="I50" s="1489">
        <v>128</v>
      </c>
      <c r="J50" s="1489"/>
      <c r="K50" s="1489"/>
      <c r="L50" s="1489"/>
      <c r="M50" s="1489">
        <v>48</v>
      </c>
      <c r="N50" s="1489"/>
      <c r="O50" s="1489"/>
      <c r="P50" s="1489"/>
      <c r="Q50" s="1489">
        <v>23</v>
      </c>
      <c r="R50" s="1489"/>
      <c r="S50" s="1489"/>
      <c r="T50" s="1489"/>
      <c r="U50" s="1643">
        <v>6</v>
      </c>
      <c r="V50" s="1643"/>
      <c r="W50" s="1643"/>
      <c r="X50" s="1643"/>
      <c r="Y50" s="1489">
        <v>22</v>
      </c>
      <c r="Z50" s="1489"/>
      <c r="AA50" s="1489"/>
      <c r="AB50" s="1489"/>
      <c r="AC50" s="1489">
        <v>71</v>
      </c>
      <c r="AD50" s="1489"/>
      <c r="AE50" s="1489"/>
      <c r="AF50" s="1489"/>
      <c r="AG50" s="902"/>
    </row>
    <row r="51" spans="1:33" ht="18.75" customHeight="1">
      <c r="A51" s="1289" t="s">
        <v>1212</v>
      </c>
      <c r="B51" s="1289"/>
      <c r="C51" s="315" t="s">
        <v>2417</v>
      </c>
      <c r="D51" s="311"/>
      <c r="E51" s="2269">
        <v>303</v>
      </c>
      <c r="F51" s="1775"/>
      <c r="G51" s="1775"/>
      <c r="H51" s="1775"/>
      <c r="I51" s="1489">
        <v>125</v>
      </c>
      <c r="J51" s="1489"/>
      <c r="K51" s="1489"/>
      <c r="L51" s="1489"/>
      <c r="M51" s="1489">
        <v>64</v>
      </c>
      <c r="N51" s="1489"/>
      <c r="O51" s="1489"/>
      <c r="P51" s="1489"/>
      <c r="Q51" s="1489">
        <v>12</v>
      </c>
      <c r="R51" s="1489"/>
      <c r="S51" s="1489"/>
      <c r="T51" s="1489"/>
      <c r="U51" s="1643" t="s">
        <v>1282</v>
      </c>
      <c r="V51" s="1643"/>
      <c r="W51" s="1643"/>
      <c r="X51" s="1643"/>
      <c r="Y51" s="1489">
        <v>35</v>
      </c>
      <c r="Z51" s="1489"/>
      <c r="AA51" s="1489"/>
      <c r="AB51" s="1489"/>
      <c r="AC51" s="1489">
        <v>67</v>
      </c>
      <c r="AD51" s="1489"/>
      <c r="AE51" s="1489"/>
      <c r="AF51" s="1489"/>
      <c r="AG51" s="902"/>
    </row>
    <row r="52" spans="1:33" ht="18.75" customHeight="1">
      <c r="A52" s="407"/>
      <c r="B52" s="407"/>
      <c r="C52" s="407">
        <v>2</v>
      </c>
      <c r="D52" s="312"/>
      <c r="E52" s="2270">
        <v>425</v>
      </c>
      <c r="F52" s="2271"/>
      <c r="G52" s="2271"/>
      <c r="H52" s="2271"/>
      <c r="I52" s="2235">
        <v>100</v>
      </c>
      <c r="J52" s="2235"/>
      <c r="K52" s="2235"/>
      <c r="L52" s="2235"/>
      <c r="M52" s="2235">
        <v>73</v>
      </c>
      <c r="N52" s="2235"/>
      <c r="O52" s="2235"/>
      <c r="P52" s="2235"/>
      <c r="Q52" s="2235">
        <v>29</v>
      </c>
      <c r="R52" s="2235"/>
      <c r="S52" s="2235"/>
      <c r="T52" s="2235"/>
      <c r="U52" s="2077" t="s">
        <v>1282</v>
      </c>
      <c r="V52" s="2077"/>
      <c r="W52" s="2077"/>
      <c r="X52" s="2077"/>
      <c r="Y52" s="2235">
        <v>108</v>
      </c>
      <c r="Z52" s="2235"/>
      <c r="AA52" s="2235"/>
      <c r="AB52" s="2235"/>
      <c r="AC52" s="2235">
        <v>115</v>
      </c>
      <c r="AD52" s="2235"/>
      <c r="AE52" s="2235"/>
      <c r="AF52" s="2235"/>
      <c r="AG52" s="902"/>
    </row>
    <row r="53" spans="1:33" ht="18.75" customHeight="1">
      <c r="B53" s="9"/>
      <c r="AF53" s="315" t="s">
        <v>2861</v>
      </c>
    </row>
  </sheetData>
  <mergeCells count="224">
    <mergeCell ref="E52:H52"/>
    <mergeCell ref="I52:L52"/>
    <mergeCell ref="M52:P52"/>
    <mergeCell ref="Q52:T52"/>
    <mergeCell ref="U52:X52"/>
    <mergeCell ref="Y52:AB52"/>
    <mergeCell ref="AC52:AF52"/>
    <mergeCell ref="A51:B51"/>
    <mergeCell ref="E51:H51"/>
    <mergeCell ref="I51:L51"/>
    <mergeCell ref="M51:P51"/>
    <mergeCell ref="Q51:T51"/>
    <mergeCell ref="U51:X51"/>
    <mergeCell ref="Y51:AB51"/>
    <mergeCell ref="AC51:AF51"/>
    <mergeCell ref="AC49:AF49"/>
    <mergeCell ref="E50:H50"/>
    <mergeCell ref="I50:L50"/>
    <mergeCell ref="M50:P50"/>
    <mergeCell ref="Q50:T50"/>
    <mergeCell ref="U50:X50"/>
    <mergeCell ref="Y50:AB50"/>
    <mergeCell ref="AC50:AF50"/>
    <mergeCell ref="E49:H49"/>
    <mergeCell ref="I49:L49"/>
    <mergeCell ref="M49:P49"/>
    <mergeCell ref="Q49:T49"/>
    <mergeCell ref="U49:X49"/>
    <mergeCell ref="Y49:AB49"/>
    <mergeCell ref="Y46:AB47"/>
    <mergeCell ref="AC46:AF47"/>
    <mergeCell ref="A48:B48"/>
    <mergeCell ref="E48:H48"/>
    <mergeCell ref="I48:L48"/>
    <mergeCell ref="M48:P48"/>
    <mergeCell ref="Q48:T48"/>
    <mergeCell ref="U48:X48"/>
    <mergeCell ref="Y48:AB48"/>
    <mergeCell ref="AC48:AF48"/>
    <mergeCell ref="A46:D47"/>
    <mergeCell ref="E46:H47"/>
    <mergeCell ref="I46:L47"/>
    <mergeCell ref="M46:P47"/>
    <mergeCell ref="Q46:T47"/>
    <mergeCell ref="U46:X47"/>
    <mergeCell ref="AA40:AF40"/>
    <mergeCell ref="P41:Q41"/>
    <mergeCell ref="S41:U41"/>
    <mergeCell ref="W41:AB41"/>
    <mergeCell ref="AC41:AF41"/>
    <mergeCell ref="A44:AF44"/>
    <mergeCell ref="A40:D40"/>
    <mergeCell ref="E40:H40"/>
    <mergeCell ref="I40:K40"/>
    <mergeCell ref="L40:N40"/>
    <mergeCell ref="O40:T40"/>
    <mergeCell ref="U40:Z40"/>
    <mergeCell ref="AA38:AF38"/>
    <mergeCell ref="A39:D39"/>
    <mergeCell ref="E39:H39"/>
    <mergeCell ref="I39:K39"/>
    <mergeCell ref="L39:N39"/>
    <mergeCell ref="O39:T39"/>
    <mergeCell ref="U39:Z39"/>
    <mergeCell ref="AA39:AF39"/>
    <mergeCell ref="A38:D38"/>
    <mergeCell ref="E38:H38"/>
    <mergeCell ref="I38:K38"/>
    <mergeCell ref="L38:N38"/>
    <mergeCell ref="O38:T38"/>
    <mergeCell ref="U38:Z38"/>
    <mergeCell ref="AA36:AF36"/>
    <mergeCell ref="A37:D37"/>
    <mergeCell ref="E37:H37"/>
    <mergeCell ref="I37:K37"/>
    <mergeCell ref="L37:N37"/>
    <mergeCell ref="O37:T37"/>
    <mergeCell ref="U37:Z37"/>
    <mergeCell ref="AA37:AF37"/>
    <mergeCell ref="A36:D36"/>
    <mergeCell ref="E36:H36"/>
    <mergeCell ref="I36:K36"/>
    <mergeCell ref="L36:N36"/>
    <mergeCell ref="O36:T36"/>
    <mergeCell ref="U36:Z36"/>
    <mergeCell ref="AA34:AF34"/>
    <mergeCell ref="A35:D35"/>
    <mergeCell ref="E35:H35"/>
    <mergeCell ref="I35:K35"/>
    <mergeCell ref="L35:N35"/>
    <mergeCell ref="O35:T35"/>
    <mergeCell ref="U35:Z35"/>
    <mergeCell ref="AA35:AF35"/>
    <mergeCell ref="A34:D34"/>
    <mergeCell ref="E34:H34"/>
    <mergeCell ref="I34:K34"/>
    <mergeCell ref="L34:N34"/>
    <mergeCell ref="O34:T34"/>
    <mergeCell ref="U34:Z34"/>
    <mergeCell ref="AA32:AF32"/>
    <mergeCell ref="A33:D33"/>
    <mergeCell ref="E33:H33"/>
    <mergeCell ref="I33:K33"/>
    <mergeCell ref="L33:N33"/>
    <mergeCell ref="O33:T33"/>
    <mergeCell ref="U33:Z33"/>
    <mergeCell ref="AA33:AF33"/>
    <mergeCell ref="A32:D32"/>
    <mergeCell ref="E32:H32"/>
    <mergeCell ref="I32:K32"/>
    <mergeCell ref="L32:N32"/>
    <mergeCell ref="O32:T32"/>
    <mergeCell ref="U32:Z32"/>
    <mergeCell ref="AA30:AF30"/>
    <mergeCell ref="A31:D31"/>
    <mergeCell ref="E31:H31"/>
    <mergeCell ref="I31:K31"/>
    <mergeCell ref="L31:N31"/>
    <mergeCell ref="O31:T31"/>
    <mergeCell ref="U31:Z31"/>
    <mergeCell ref="AA31:AF31"/>
    <mergeCell ref="A30:D30"/>
    <mergeCell ref="E30:H30"/>
    <mergeCell ref="I30:K30"/>
    <mergeCell ref="L30:N30"/>
    <mergeCell ref="O30:T30"/>
    <mergeCell ref="U30:Z30"/>
    <mergeCell ref="AA28:AF28"/>
    <mergeCell ref="A29:D29"/>
    <mergeCell ref="E29:H29"/>
    <mergeCell ref="I29:K29"/>
    <mergeCell ref="L29:N29"/>
    <mergeCell ref="O29:T29"/>
    <mergeCell ref="U29:Z29"/>
    <mergeCell ref="AA29:AF29"/>
    <mergeCell ref="A28:D28"/>
    <mergeCell ref="E28:H28"/>
    <mergeCell ref="I28:K28"/>
    <mergeCell ref="L28:N28"/>
    <mergeCell ref="O28:T28"/>
    <mergeCell ref="U28:Z28"/>
    <mergeCell ref="AA26:AF26"/>
    <mergeCell ref="A27:D27"/>
    <mergeCell ref="E27:H27"/>
    <mergeCell ref="I27:K27"/>
    <mergeCell ref="L27:N27"/>
    <mergeCell ref="O27:T27"/>
    <mergeCell ref="U27:Z27"/>
    <mergeCell ref="AA27:AF27"/>
    <mergeCell ref="A26:D26"/>
    <mergeCell ref="E26:H26"/>
    <mergeCell ref="I26:K26"/>
    <mergeCell ref="L26:N26"/>
    <mergeCell ref="O26:T26"/>
    <mergeCell ref="U26:Z26"/>
    <mergeCell ref="AA24:AF24"/>
    <mergeCell ref="A25:D25"/>
    <mergeCell ref="E25:H25"/>
    <mergeCell ref="I25:K25"/>
    <mergeCell ref="L25:N25"/>
    <mergeCell ref="O25:T25"/>
    <mergeCell ref="U25:Z25"/>
    <mergeCell ref="AA25:AF25"/>
    <mergeCell ref="A24:D24"/>
    <mergeCell ref="E24:H24"/>
    <mergeCell ref="I24:K24"/>
    <mergeCell ref="L24:N24"/>
    <mergeCell ref="O24:T24"/>
    <mergeCell ref="U24:Z24"/>
    <mergeCell ref="AA22:AF22"/>
    <mergeCell ref="A23:D23"/>
    <mergeCell ref="E23:H23"/>
    <mergeCell ref="I23:K23"/>
    <mergeCell ref="L23:N23"/>
    <mergeCell ref="O23:T23"/>
    <mergeCell ref="U23:Z23"/>
    <mergeCell ref="AA23:AF23"/>
    <mergeCell ref="P21:Q21"/>
    <mergeCell ref="S21:U21"/>
    <mergeCell ref="W21:AB21"/>
    <mergeCell ref="AC21:AF21"/>
    <mergeCell ref="A22:D22"/>
    <mergeCell ref="E22:H22"/>
    <mergeCell ref="I22:K22"/>
    <mergeCell ref="L22:N22"/>
    <mergeCell ref="O22:T22"/>
    <mergeCell ref="U22:Z22"/>
    <mergeCell ref="E15:G15"/>
    <mergeCell ref="A17:AF17"/>
    <mergeCell ref="A19:D20"/>
    <mergeCell ref="E19:H20"/>
    <mergeCell ref="I19:K20"/>
    <mergeCell ref="L19:N20"/>
    <mergeCell ref="O19:AF19"/>
    <mergeCell ref="O20:T20"/>
    <mergeCell ref="U20:Z20"/>
    <mergeCell ref="AA20:AF20"/>
    <mergeCell ref="E12:R12"/>
    <mergeCell ref="S12:AF12"/>
    <mergeCell ref="A13:B13"/>
    <mergeCell ref="E13:R13"/>
    <mergeCell ref="S13:AF13"/>
    <mergeCell ref="E14:R14"/>
    <mergeCell ref="S14:AF14"/>
    <mergeCell ref="E9:R9"/>
    <mergeCell ref="S9:AF9"/>
    <mergeCell ref="E10:R10"/>
    <mergeCell ref="S10:AF10"/>
    <mergeCell ref="E11:R11"/>
    <mergeCell ref="S11:AF11"/>
    <mergeCell ref="A1:D1"/>
    <mergeCell ref="A6:B6"/>
    <mergeCell ref="E6:R6"/>
    <mergeCell ref="S6:AF6"/>
    <mergeCell ref="E7:R7"/>
    <mergeCell ref="S7:AF7"/>
    <mergeCell ref="E8:R8"/>
    <mergeCell ref="S8:AF8"/>
    <mergeCell ref="A2:AF2"/>
    <mergeCell ref="A4:D5"/>
    <mergeCell ref="E4:R4"/>
    <mergeCell ref="S4:AF4"/>
    <mergeCell ref="E5:R5"/>
    <mergeCell ref="S5:AF5"/>
  </mergeCells>
  <phoneticPr fontId="4"/>
  <hyperlinks>
    <hyperlink ref="A1" location="P2細目次!A1" display="目次に戻る" xr:uid="{D45EAC29-BEDD-46ED-966D-12C76DB3454A}"/>
  </hyperlinks>
  <pageMargins left="0.70866141732283472" right="0.70866141732283472" top="0.74803149606299213" bottom="0.74803149606299213" header="0.31496062992125984" footer="0.31496062992125984"/>
  <pageSetup paperSize="9" scale="88" firstPageNumber="0" orientation="portrait" copies="2" r:id="rId1"/>
  <headerFooter differentFirst="1" scaleWithDoc="0">
    <oddFooter>&amp;C- &amp;P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160</vt:i4>
      </vt:variant>
      <vt:variant>
        <vt:lpstr>名前付き一覧</vt:lpstr>
      </vt:variant>
      <vt:variant>
        <vt:i4>162</vt:i4>
      </vt:variant>
    </vt:vector>
  </HeadingPairs>
  <TitlesOfParts>
    <vt:vector size="322" baseType="lpstr">
      <vt:lpstr>表紙</vt:lpstr>
      <vt:lpstr>P1総目次</vt:lpstr>
      <vt:lpstr>P2細目次</vt:lpstr>
      <vt:lpstr>P3細目次（続き）</vt:lpstr>
      <vt:lpstr>P4細目次（続き）</vt:lpstr>
      <vt:lpstr>P5利用上の注意</vt:lpstr>
      <vt:lpstr>P6主要改正点一覧</vt:lpstr>
      <vt:lpstr>P7市民のくらし 左</vt:lpstr>
      <vt:lpstr>P8市民のくらし 右</vt:lpstr>
      <vt:lpstr>P9飯能市の花・木・鳥</vt:lpstr>
      <vt:lpstr>P10県内地図</vt:lpstr>
      <vt:lpstr>P11グラフ</vt:lpstr>
      <vt:lpstr>P12</vt:lpstr>
      <vt:lpstr>P13</vt:lpstr>
      <vt:lpstr>P14</vt:lpstr>
      <vt:lpstr>P15グラフ</vt:lpstr>
      <vt:lpstr>P16グラフ</vt:lpstr>
      <vt:lpstr>P17グラフ</vt:lpstr>
      <vt:lpstr>P18グラフ</vt:lpstr>
      <vt:lpstr>P19</vt:lpstr>
      <vt:lpstr>P20</vt:lpstr>
      <vt:lpstr>P21</vt:lpstr>
      <vt:lpstr>P22</vt:lpstr>
      <vt:lpstr>P23</vt:lpstr>
      <vt:lpstr>P24</vt:lpstr>
      <vt:lpstr>P25</vt:lpstr>
      <vt:lpstr>P26</vt:lpstr>
      <vt:lpstr>P27</vt:lpstr>
      <vt:lpstr>P28</vt:lpstr>
      <vt:lpstr>P29</vt:lpstr>
      <vt:lpstr>P30</vt:lpstr>
      <vt:lpstr>P31</vt:lpstr>
      <vt:lpstr>P32</vt:lpstr>
      <vt:lpstr>P33</vt:lpstr>
      <vt:lpstr>P34</vt:lpstr>
      <vt:lpstr>P35</vt:lpstr>
      <vt:lpstr>P36</vt:lpstr>
      <vt:lpstr>P37</vt:lpstr>
      <vt:lpstr>P38</vt:lpstr>
      <vt:lpstr>P39</vt:lpstr>
      <vt:lpstr>P40</vt:lpstr>
      <vt:lpstr>P41</vt:lpstr>
      <vt:lpstr>P42</vt:lpstr>
      <vt:lpstr>P43</vt:lpstr>
      <vt:lpstr>P44</vt:lpstr>
      <vt:lpstr>P45グラフ</vt:lpstr>
      <vt:lpstr>P46グラフ</vt:lpstr>
      <vt:lpstr>P47</vt:lpstr>
      <vt:lpstr>P48</vt:lpstr>
      <vt:lpstr>P49</vt:lpstr>
      <vt:lpstr>P50</vt:lpstr>
      <vt:lpstr>P51</vt:lpstr>
      <vt:lpstr>P52</vt:lpstr>
      <vt:lpstr>P53</vt:lpstr>
      <vt:lpstr>P54</vt:lpstr>
      <vt:lpstr>P55</vt:lpstr>
      <vt:lpstr>P56</vt:lpstr>
      <vt:lpstr>P57</vt:lpstr>
      <vt:lpstr>P58グラフ</vt:lpstr>
      <vt:lpstr>P59</vt:lpstr>
      <vt:lpstr>P60</vt:lpstr>
      <vt:lpstr>P61</vt:lpstr>
      <vt:lpstr>P62</vt:lpstr>
      <vt:lpstr>P63</vt:lpstr>
      <vt:lpstr>P64</vt:lpstr>
      <vt:lpstr>P65</vt:lpstr>
      <vt:lpstr>P66</vt:lpstr>
      <vt:lpstr>P67</vt:lpstr>
      <vt:lpstr>P68グラフ</vt:lpstr>
      <vt:lpstr>P69</vt:lpstr>
      <vt:lpstr>P70</vt:lpstr>
      <vt:lpstr>P71</vt:lpstr>
      <vt:lpstr>P72</vt:lpstr>
      <vt:lpstr>P73グラフ</vt:lpstr>
      <vt:lpstr>P74</vt:lpstr>
      <vt:lpstr>P75</vt:lpstr>
      <vt:lpstr>P76</vt:lpstr>
      <vt:lpstr>P77</vt:lpstr>
      <vt:lpstr>P78</vt:lpstr>
      <vt:lpstr>P79</vt:lpstr>
      <vt:lpstr>P80グラフ</vt:lpstr>
      <vt:lpstr>P81</vt:lpstr>
      <vt:lpstr>P82</vt:lpstr>
      <vt:lpstr>P83グラフ</vt:lpstr>
      <vt:lpstr>P84</vt:lpstr>
      <vt:lpstr>P85</vt:lpstr>
      <vt:lpstr>P86</vt:lpstr>
      <vt:lpstr>P87グラフ</vt:lpstr>
      <vt:lpstr>P88グラフ</vt:lpstr>
      <vt:lpstr>P89</vt:lpstr>
      <vt:lpstr>P90</vt:lpstr>
      <vt:lpstr>P91グラフ</vt:lpstr>
      <vt:lpstr>P92</vt:lpstr>
      <vt:lpstr>P93</vt:lpstr>
      <vt:lpstr>P94</vt:lpstr>
      <vt:lpstr>P95</vt:lpstr>
      <vt:lpstr>P96</vt:lpstr>
      <vt:lpstr>P97</vt:lpstr>
      <vt:lpstr>P98</vt:lpstr>
      <vt:lpstr>P99</vt:lpstr>
      <vt:lpstr>P100</vt:lpstr>
      <vt:lpstr>P101グラフ</vt:lpstr>
      <vt:lpstr>P102</vt:lpstr>
      <vt:lpstr>P103</vt:lpstr>
      <vt:lpstr>P104</vt:lpstr>
      <vt:lpstr>P105</vt:lpstr>
      <vt:lpstr>P106</vt:lpstr>
      <vt:lpstr>P107</vt:lpstr>
      <vt:lpstr>P108グラフ</vt:lpstr>
      <vt:lpstr>P109</vt:lpstr>
      <vt:lpstr>P110グラフ</vt:lpstr>
      <vt:lpstr>P111</vt:lpstr>
      <vt:lpstr>P112</vt:lpstr>
      <vt:lpstr>P113</vt:lpstr>
      <vt:lpstr>P114グラフ</vt:lpstr>
      <vt:lpstr>P115</vt:lpstr>
      <vt:lpstr>P116</vt:lpstr>
      <vt:lpstr>P117</vt:lpstr>
      <vt:lpstr>P118</vt:lpstr>
      <vt:lpstr>P119</vt:lpstr>
      <vt:lpstr>P120グラフ</vt:lpstr>
      <vt:lpstr>P121</vt:lpstr>
      <vt:lpstr>P122</vt:lpstr>
      <vt:lpstr>P123</vt:lpstr>
      <vt:lpstr>P124</vt:lpstr>
      <vt:lpstr>P125</vt:lpstr>
      <vt:lpstr>P126</vt:lpstr>
      <vt:lpstr>P127</vt:lpstr>
      <vt:lpstr>P128グラフ</vt:lpstr>
      <vt:lpstr>P129</vt:lpstr>
      <vt:lpstr>P130</vt:lpstr>
      <vt:lpstr>P131</vt:lpstr>
      <vt:lpstr>P132</vt:lpstr>
      <vt:lpstr>P133</vt:lpstr>
      <vt:lpstr>P134</vt:lpstr>
      <vt:lpstr>P135</vt:lpstr>
      <vt:lpstr>P136</vt:lpstr>
      <vt:lpstr>P137</vt:lpstr>
      <vt:lpstr>P138</vt:lpstr>
      <vt:lpstr>P139グラフ</vt:lpstr>
      <vt:lpstr>P140</vt:lpstr>
      <vt:lpstr>P141</vt:lpstr>
      <vt:lpstr>P142</vt:lpstr>
      <vt:lpstr>P143グラフ</vt:lpstr>
      <vt:lpstr>P144</vt:lpstr>
      <vt:lpstr>P145</vt:lpstr>
      <vt:lpstr>P146</vt:lpstr>
      <vt:lpstr>P147グラフ</vt:lpstr>
      <vt:lpstr>P148グラフ</vt:lpstr>
      <vt:lpstr>P149</vt:lpstr>
      <vt:lpstr>P150</vt:lpstr>
      <vt:lpstr>P151</vt:lpstr>
      <vt:lpstr>P152</vt:lpstr>
      <vt:lpstr>P153</vt:lpstr>
      <vt:lpstr>P154</vt:lpstr>
      <vt:lpstr>P155</vt:lpstr>
      <vt:lpstr>P156</vt:lpstr>
      <vt:lpstr>P157（続き）</vt:lpstr>
      <vt:lpstr>P158（続き）</vt:lpstr>
      <vt:lpstr>奥付</vt:lpstr>
      <vt:lpstr>'P30'!Hyoutou</vt:lpstr>
      <vt:lpstr>'P100'!Print_Area</vt:lpstr>
      <vt:lpstr>P101グラフ!Print_Area</vt:lpstr>
      <vt:lpstr>'P102'!Print_Area</vt:lpstr>
      <vt:lpstr>'P103'!Print_Area</vt:lpstr>
      <vt:lpstr>'P104'!Print_Area</vt:lpstr>
      <vt:lpstr>'P105'!Print_Area</vt:lpstr>
      <vt:lpstr>'P106'!Print_Area</vt:lpstr>
      <vt:lpstr>'P107'!Print_Area</vt:lpstr>
      <vt:lpstr>P108グラフ!Print_Area</vt:lpstr>
      <vt:lpstr>'P109'!Print_Area</vt:lpstr>
      <vt:lpstr>P10県内地図!Print_Area</vt:lpstr>
      <vt:lpstr>P110グラフ!Print_Area</vt:lpstr>
      <vt:lpstr>'P111'!Print_Area</vt:lpstr>
      <vt:lpstr>'P112'!Print_Area</vt:lpstr>
      <vt:lpstr>'P113'!Print_Area</vt:lpstr>
      <vt:lpstr>P114グラフ!Print_Area</vt:lpstr>
      <vt:lpstr>'P115'!Print_Area</vt:lpstr>
      <vt:lpstr>'P116'!Print_Area</vt:lpstr>
      <vt:lpstr>'P117'!Print_Area</vt:lpstr>
      <vt:lpstr>'P118'!Print_Area</vt:lpstr>
      <vt:lpstr>'P119'!Print_Area</vt:lpstr>
      <vt:lpstr>P11グラフ!Print_Area</vt:lpstr>
      <vt:lpstr>'P12'!Print_Area</vt:lpstr>
      <vt:lpstr>P120グラフ!Print_Area</vt:lpstr>
      <vt:lpstr>'P121'!Print_Area</vt:lpstr>
      <vt:lpstr>'P122'!Print_Area</vt:lpstr>
      <vt:lpstr>'P123'!Print_Area</vt:lpstr>
      <vt:lpstr>'P124'!Print_Area</vt:lpstr>
      <vt:lpstr>'P125'!Print_Area</vt:lpstr>
      <vt:lpstr>'P126'!Print_Area</vt:lpstr>
      <vt:lpstr>'P127'!Print_Area</vt:lpstr>
      <vt:lpstr>P128グラフ!Print_Area</vt:lpstr>
      <vt:lpstr>'P129'!Print_Area</vt:lpstr>
      <vt:lpstr>'P13'!Print_Area</vt:lpstr>
      <vt:lpstr>'P130'!Print_Area</vt:lpstr>
      <vt:lpstr>'P131'!Print_Area</vt:lpstr>
      <vt:lpstr>'P132'!Print_Area</vt:lpstr>
      <vt:lpstr>'P133'!Print_Area</vt:lpstr>
      <vt:lpstr>'P134'!Print_Area</vt:lpstr>
      <vt:lpstr>'P135'!Print_Area</vt:lpstr>
      <vt:lpstr>'P136'!Print_Area</vt:lpstr>
      <vt:lpstr>'P137'!Print_Area</vt:lpstr>
      <vt:lpstr>'P138'!Print_Area</vt:lpstr>
      <vt:lpstr>P139グラフ!Print_Area</vt:lpstr>
      <vt:lpstr>'P14'!Print_Area</vt:lpstr>
      <vt:lpstr>'P140'!Print_Area</vt:lpstr>
      <vt:lpstr>'P141'!Print_Area</vt:lpstr>
      <vt:lpstr>'P142'!Print_Area</vt:lpstr>
      <vt:lpstr>P143グラフ!Print_Area</vt:lpstr>
      <vt:lpstr>'P144'!Print_Area</vt:lpstr>
      <vt:lpstr>'P145'!Print_Area</vt:lpstr>
      <vt:lpstr>'P146'!Print_Area</vt:lpstr>
      <vt:lpstr>P147グラフ!Print_Area</vt:lpstr>
      <vt:lpstr>P148グラフ!Print_Area</vt:lpstr>
      <vt:lpstr>'P149'!Print_Area</vt:lpstr>
      <vt:lpstr>'P150'!Print_Area</vt:lpstr>
      <vt:lpstr>'P151'!Print_Area</vt:lpstr>
      <vt:lpstr>'P152'!Print_Area</vt:lpstr>
      <vt:lpstr>'P153'!Print_Area</vt:lpstr>
      <vt:lpstr>'P154'!Print_Area</vt:lpstr>
      <vt:lpstr>'P155'!Print_Area</vt:lpstr>
      <vt:lpstr>'P156'!Print_Area</vt:lpstr>
      <vt:lpstr>'P157（続き）'!Print_Area</vt:lpstr>
      <vt:lpstr>'P158（続き）'!Print_Area</vt:lpstr>
      <vt:lpstr>P15グラフ!Print_Area</vt:lpstr>
      <vt:lpstr>P16グラフ!Print_Area</vt:lpstr>
      <vt:lpstr>P17グラフ!Print_Area</vt:lpstr>
      <vt:lpstr>P18グラフ!Print_Area</vt:lpstr>
      <vt:lpstr>'P19'!Print_Area</vt:lpstr>
      <vt:lpstr>P1総目次!Print_Area</vt:lpstr>
      <vt:lpstr>'P20'!Print_Area</vt:lpstr>
      <vt:lpstr>'P21'!Print_Area</vt:lpstr>
      <vt:lpstr>'P22'!Print_Area</vt:lpstr>
      <vt:lpstr>'P23'!Print_Area</vt:lpstr>
      <vt:lpstr>'P24'!Print_Area</vt:lpstr>
      <vt:lpstr>'P25'!Print_Area</vt:lpstr>
      <vt:lpstr>'P26'!Print_Area</vt:lpstr>
      <vt:lpstr>'P27'!Print_Area</vt:lpstr>
      <vt:lpstr>'P28'!Print_Area</vt:lpstr>
      <vt:lpstr>'P29'!Print_Area</vt:lpstr>
      <vt:lpstr>P2細目次!Print_Area</vt:lpstr>
      <vt:lpstr>'P30'!Print_Area</vt:lpstr>
      <vt:lpstr>'P31'!Print_Area</vt:lpstr>
      <vt:lpstr>'P32'!Print_Area</vt:lpstr>
      <vt:lpstr>'P33'!Print_Area</vt:lpstr>
      <vt:lpstr>'P34'!Print_Area</vt:lpstr>
      <vt:lpstr>'P35'!Print_Area</vt:lpstr>
      <vt:lpstr>'P36'!Print_Area</vt:lpstr>
      <vt:lpstr>'P37'!Print_Area</vt:lpstr>
      <vt:lpstr>'P38'!Print_Area</vt:lpstr>
      <vt:lpstr>'P39'!Print_Area</vt:lpstr>
      <vt:lpstr>'P3細目次（続き）'!Print_Area</vt:lpstr>
      <vt:lpstr>'P40'!Print_Area</vt:lpstr>
      <vt:lpstr>'P41'!Print_Area</vt:lpstr>
      <vt:lpstr>'P42'!Print_Area</vt:lpstr>
      <vt:lpstr>'P43'!Print_Area</vt:lpstr>
      <vt:lpstr>'P44'!Print_Area</vt:lpstr>
      <vt:lpstr>P45グラフ!Print_Area</vt:lpstr>
      <vt:lpstr>P46グラフ!Print_Area</vt:lpstr>
      <vt:lpstr>'P47'!Print_Area</vt:lpstr>
      <vt:lpstr>'P48'!Print_Area</vt:lpstr>
      <vt:lpstr>'P49'!Print_Area</vt:lpstr>
      <vt:lpstr>'P4細目次（続き）'!Print_Area</vt:lpstr>
      <vt:lpstr>'P50'!Print_Area</vt:lpstr>
      <vt:lpstr>'P51'!Print_Area</vt:lpstr>
      <vt:lpstr>'P52'!Print_Area</vt:lpstr>
      <vt:lpstr>'P53'!Print_Area</vt:lpstr>
      <vt:lpstr>'P54'!Print_Area</vt:lpstr>
      <vt:lpstr>'P55'!Print_Area</vt:lpstr>
      <vt:lpstr>'P56'!Print_Area</vt:lpstr>
      <vt:lpstr>'P57'!Print_Area</vt:lpstr>
      <vt:lpstr>P58グラフ!Print_Area</vt:lpstr>
      <vt:lpstr>'P59'!Print_Area</vt:lpstr>
      <vt:lpstr>P5利用上の注意!Print_Area</vt:lpstr>
      <vt:lpstr>'P60'!Print_Area</vt:lpstr>
      <vt:lpstr>'P61'!Print_Area</vt:lpstr>
      <vt:lpstr>'P62'!Print_Area</vt:lpstr>
      <vt:lpstr>'P63'!Print_Area</vt:lpstr>
      <vt:lpstr>'P64'!Print_Area</vt:lpstr>
      <vt:lpstr>'P65'!Print_Area</vt:lpstr>
      <vt:lpstr>'P66'!Print_Area</vt:lpstr>
      <vt:lpstr>'P67'!Print_Area</vt:lpstr>
      <vt:lpstr>P68グラフ!Print_Area</vt:lpstr>
      <vt:lpstr>'P69'!Print_Area</vt:lpstr>
      <vt:lpstr>P6主要改正点一覧!Print_Area</vt:lpstr>
      <vt:lpstr>'P70'!Print_Area</vt:lpstr>
      <vt:lpstr>'P71'!Print_Area</vt:lpstr>
      <vt:lpstr>'P72'!Print_Area</vt:lpstr>
      <vt:lpstr>P73グラフ!Print_Area</vt:lpstr>
      <vt:lpstr>'P74'!Print_Area</vt:lpstr>
      <vt:lpstr>'P75'!Print_Area</vt:lpstr>
      <vt:lpstr>'P76'!Print_Area</vt:lpstr>
      <vt:lpstr>'P77'!Print_Area</vt:lpstr>
      <vt:lpstr>'P78'!Print_Area</vt:lpstr>
      <vt:lpstr>'P79'!Print_Area</vt:lpstr>
      <vt:lpstr>'P7市民のくらし 左'!Print_Area</vt:lpstr>
      <vt:lpstr>P80グラフ!Print_Area</vt:lpstr>
      <vt:lpstr>'P81'!Print_Area</vt:lpstr>
      <vt:lpstr>'P82'!Print_Area</vt:lpstr>
      <vt:lpstr>P83グラフ!Print_Area</vt:lpstr>
      <vt:lpstr>'P84'!Print_Area</vt:lpstr>
      <vt:lpstr>'P85'!Print_Area</vt:lpstr>
      <vt:lpstr>'P86'!Print_Area</vt:lpstr>
      <vt:lpstr>P87グラフ!Print_Area</vt:lpstr>
      <vt:lpstr>P88グラフ!Print_Area</vt:lpstr>
      <vt:lpstr>'P89'!Print_Area</vt:lpstr>
      <vt:lpstr>'P8市民のくらし 右'!Print_Area</vt:lpstr>
      <vt:lpstr>'P90'!Print_Area</vt:lpstr>
      <vt:lpstr>P91グラフ!Print_Area</vt:lpstr>
      <vt:lpstr>'P92'!Print_Area</vt:lpstr>
      <vt:lpstr>'P93'!Print_Area</vt:lpstr>
      <vt:lpstr>'P94'!Print_Area</vt:lpstr>
      <vt:lpstr>'P95'!Print_Area</vt:lpstr>
      <vt:lpstr>'P96'!Print_Area</vt:lpstr>
      <vt:lpstr>'P97'!Print_Area</vt:lpstr>
      <vt:lpstr>'P98'!Print_Area</vt:lpstr>
      <vt:lpstr>'P99'!Print_Area</vt:lpstr>
      <vt:lpstr>P9飯能市の花・木・鳥!Print_Area</vt:lpstr>
      <vt:lpstr>奥付!Print_Area</vt:lpstr>
      <vt:lpstr>表紙!Print_Area</vt:lpstr>
      <vt:lpstr>'P30'!Title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HC29004</dc:creator>
  <cp:lastModifiedBy>HC29004</cp:lastModifiedBy>
  <cp:lastPrinted>2022-04-01T04:48:11Z</cp:lastPrinted>
  <dcterms:created xsi:type="dcterms:W3CDTF">2022-03-15T00:24:58Z</dcterms:created>
  <dcterms:modified xsi:type="dcterms:W3CDTF">2022-04-01T05:27:00Z</dcterms:modified>
</cp:coreProperties>
</file>